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25E6F287-717F-4B5A-B79D-AA358B4E9C02}" xr6:coauthVersionLast="47" xr6:coauthVersionMax="47" xr10:uidLastSave="{00000000-0000-0000-0000-000000000000}"/>
  <bookViews>
    <workbookView xWindow="-108" yWindow="-108" windowWidth="23256" windowHeight="13896" tabRatio="964" activeTab="1" xr2:uid="{00000000-000D-0000-FFFF-FFFF00000000}"/>
  </bookViews>
  <sheets>
    <sheet name="ALL" sheetId="2" r:id="rId1"/>
    <sheet name="คำนวนต้นทุน" sheetId="36" r:id="rId2"/>
    <sheet name="คำนวนต้นทุน 1-28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2" r:id="rId35"/>
    <sheet name="28" sheetId="30" r:id="rId36"/>
    <sheet name="29" sheetId="31" r:id="rId37"/>
    <sheet name="30" sheetId="33" r:id="rId38"/>
    <sheet name="31" sheetId="34" r:id="rId39"/>
  </sheets>
  <externalReferences>
    <externalReference r:id="rId40"/>
  </externalReference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'21'!$A$1:$T$1</definedName>
    <definedName name="_xlnm._FilterDatabase" localSheetId="28" hidden="1">'21'!#REF!</definedName>
    <definedName name="_xlnm._FilterDatabase" localSheetId="29" hidden="1">'22'!#REF!</definedName>
    <definedName name="_xlnm._FilterDatabase" localSheetId="30" hidden="1">'22'!$A$1:$T$1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'28'!$A$1:$T$1</definedName>
    <definedName name="_xlnm._FilterDatabase" localSheetId="35" hidden="1">'28'!#REF!</definedName>
    <definedName name="_xlnm._FilterDatabase" localSheetId="36" hidden="1">'29'!$A$1:$T$1</definedName>
    <definedName name="_xlnm._FilterDatabase" localSheetId="10" hidden="1">'3'!#REF!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'3'!$A$1:$T$1</definedName>
    <definedName name="_xlnm._FilterDatabase" localSheetId="12" hidden="1">'5'!#REF!</definedName>
    <definedName name="_xlnm._FilterDatabase" localSheetId="13" hidden="1">'6'!$U$1:$W$578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0" hidden="1">ALL!$A$4:$CW$215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Titles" localSheetId="0">ALL!$1:$4</definedName>
  </definedNames>
  <calcPr calcId="191029"/>
  <pivotCaches>
    <pivotCache cacheId="0" r:id="rId41"/>
    <pivotCache cacheId="1" r:id="rId42"/>
    <pivotCache cacheId="2" r:id="rId43"/>
    <pivotCache cacheId="3" r:id="rId44"/>
    <pivotCache cacheId="4" r:id="rId45"/>
    <pivotCache cacheId="5" r:id="rId46"/>
    <pivotCache cacheId="6" r:id="rId47"/>
    <pivotCache cacheId="7" r:id="rId48"/>
    <pivotCache cacheId="8" r:id="rId49"/>
    <pivotCache cacheId="9" r:id="rId50"/>
    <pivotCache cacheId="10" r:id="rId51"/>
    <pivotCache cacheId="11" r:id="rId52"/>
    <pivotCache cacheId="12" r:id="rId53"/>
    <pivotCache cacheId="13" r:id="rId54"/>
    <pivotCache cacheId="14" r:id="rId55"/>
    <pivotCache cacheId="15" r:id="rId56"/>
    <pivotCache cacheId="16" r:id="rId57"/>
    <pivotCache cacheId="17" r:id="rId58"/>
    <pivotCache cacheId="18" r:id="rId59"/>
    <pivotCache cacheId="19" r:id="rId60"/>
    <pivotCache cacheId="20" r:id="rId61"/>
    <pivotCache cacheId="21" r:id="rId62"/>
    <pivotCache cacheId="22" r:id="rId63"/>
    <pivotCache cacheId="23" r:id="rId64"/>
    <pivotCache cacheId="24" r:id="rId65"/>
    <pivotCache cacheId="25" r:id="rId66"/>
    <pivotCache cacheId="26" r:id="rId67"/>
    <pivotCache cacheId="27" r:id="rId6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J5" i="36"/>
  <c r="C123" i="2"/>
  <c r="D14" i="39" l="1"/>
  <c r="J14" i="40" l="1"/>
  <c r="J13" i="40"/>
  <c r="J7" i="40"/>
  <c r="J6" i="40"/>
  <c r="J5" i="40"/>
  <c r="J8" i="40" l="1"/>
  <c r="J16" i="40"/>
  <c r="J10" i="40" s="1"/>
  <c r="E15" i="40"/>
  <c r="F15" i="40" s="1"/>
  <c r="E13" i="40"/>
  <c r="F13" i="40" s="1"/>
  <c r="E12" i="40"/>
  <c r="F12" i="40" s="1"/>
  <c r="E11" i="40"/>
  <c r="F11" i="40" s="1"/>
  <c r="E10" i="40"/>
  <c r="F10" i="40" s="1"/>
  <c r="F9" i="40"/>
  <c r="F8" i="40"/>
  <c r="E8" i="40"/>
  <c r="E10" i="36"/>
  <c r="F14" i="40" l="1"/>
  <c r="F6" i="40"/>
  <c r="E11" i="36"/>
  <c r="E12" i="36" l="1"/>
  <c r="E13" i="36"/>
  <c r="E15" i="36"/>
  <c r="I213" i="2" l="1"/>
  <c r="L213" i="2"/>
  <c r="N213" i="2" s="1"/>
  <c r="O213" i="2"/>
  <c r="Q213" i="2" s="1"/>
  <c r="R213" i="2"/>
  <c r="T213" i="2" s="1"/>
  <c r="U213" i="2"/>
  <c r="W213" i="2" s="1"/>
  <c r="X213" i="2"/>
  <c r="Z213" i="2" s="1"/>
  <c r="AA213" i="2"/>
  <c r="AC213" i="2" s="1"/>
  <c r="AD213" i="2"/>
  <c r="AF213" i="2" s="1"/>
  <c r="AG213" i="2"/>
  <c r="AI213" i="2" s="1"/>
  <c r="AJ213" i="2"/>
  <c r="AL213" i="2" s="1"/>
  <c r="AM213" i="2"/>
  <c r="AO213" i="2" s="1"/>
  <c r="AP213" i="2"/>
  <c r="AR213" i="2" s="1"/>
  <c r="AS213" i="2"/>
  <c r="AU213" i="2" s="1"/>
  <c r="AV213" i="2"/>
  <c r="AX213" i="2" s="1"/>
  <c r="AY213" i="2"/>
  <c r="BA213" i="2" s="1"/>
  <c r="BB213" i="2"/>
  <c r="BD213" i="2" s="1"/>
  <c r="BE213" i="2"/>
  <c r="BG213" i="2" s="1"/>
  <c r="BH213" i="2"/>
  <c r="BJ213" i="2" s="1"/>
  <c r="BK213" i="2"/>
  <c r="BM213" i="2" s="1"/>
  <c r="BN213" i="2"/>
  <c r="BP213" i="2" s="1"/>
  <c r="BQ213" i="2"/>
  <c r="BS213" i="2" s="1"/>
  <c r="BT213" i="2"/>
  <c r="BV213" i="2" s="1"/>
  <c r="BW213" i="2"/>
  <c r="BY213" i="2" s="1"/>
  <c r="BZ213" i="2"/>
  <c r="CB213" i="2" s="1"/>
  <c r="CC213" i="2"/>
  <c r="CE213" i="2" s="1"/>
  <c r="CF213" i="2"/>
  <c r="CH213" i="2" s="1"/>
  <c r="CI213" i="2"/>
  <c r="CK213" i="2" s="1"/>
  <c r="CL213" i="2"/>
  <c r="CN213" i="2" s="1"/>
  <c r="CO213" i="2"/>
  <c r="CQ213" i="2" s="1"/>
  <c r="CR213" i="2"/>
  <c r="CT213" i="2" s="1"/>
  <c r="CU213" i="2"/>
  <c r="CW213" i="2" s="1"/>
  <c r="CX213" i="2"/>
  <c r="I214" i="2"/>
  <c r="L214" i="2"/>
  <c r="N214" i="2" s="1"/>
  <c r="O214" i="2"/>
  <c r="Q214" i="2" s="1"/>
  <c r="R214" i="2"/>
  <c r="T214" i="2" s="1"/>
  <c r="U214" i="2"/>
  <c r="W214" i="2" s="1"/>
  <c r="X214" i="2"/>
  <c r="Z214" i="2" s="1"/>
  <c r="AA214" i="2"/>
  <c r="AC214" i="2" s="1"/>
  <c r="AD214" i="2"/>
  <c r="AF214" i="2" s="1"/>
  <c r="AG214" i="2"/>
  <c r="AI214" i="2" s="1"/>
  <c r="AJ214" i="2"/>
  <c r="AL214" i="2" s="1"/>
  <c r="AM214" i="2"/>
  <c r="AO214" i="2" s="1"/>
  <c r="AP214" i="2"/>
  <c r="AR214" i="2" s="1"/>
  <c r="AS214" i="2"/>
  <c r="AU214" i="2" s="1"/>
  <c r="AV214" i="2"/>
  <c r="AX214" i="2" s="1"/>
  <c r="AY214" i="2"/>
  <c r="BA214" i="2" s="1"/>
  <c r="BB214" i="2"/>
  <c r="BD214" i="2" s="1"/>
  <c r="BE214" i="2"/>
  <c r="BG214" i="2" s="1"/>
  <c r="BH214" i="2"/>
  <c r="BJ214" i="2" s="1"/>
  <c r="BK214" i="2"/>
  <c r="BM214" i="2" s="1"/>
  <c r="BN214" i="2"/>
  <c r="BP214" i="2" s="1"/>
  <c r="BQ214" i="2"/>
  <c r="BS214" i="2" s="1"/>
  <c r="BT214" i="2"/>
  <c r="BV214" i="2" s="1"/>
  <c r="BW214" i="2"/>
  <c r="BY214" i="2" s="1"/>
  <c r="BZ214" i="2"/>
  <c r="CB214" i="2" s="1"/>
  <c r="CC214" i="2"/>
  <c r="CE214" i="2" s="1"/>
  <c r="CF214" i="2"/>
  <c r="CH214" i="2" s="1"/>
  <c r="CI214" i="2"/>
  <c r="CK214" i="2" s="1"/>
  <c r="CL214" i="2"/>
  <c r="CN214" i="2" s="1"/>
  <c r="CO214" i="2"/>
  <c r="CQ214" i="2" s="1"/>
  <c r="CR214" i="2"/>
  <c r="CT214" i="2" s="1"/>
  <c r="CU214" i="2"/>
  <c r="CW214" i="2" s="1"/>
  <c r="CX214" i="2"/>
  <c r="I215" i="2"/>
  <c r="L215" i="2"/>
  <c r="N215" i="2" s="1"/>
  <c r="O215" i="2"/>
  <c r="Q215" i="2" s="1"/>
  <c r="R215" i="2"/>
  <c r="T215" i="2" s="1"/>
  <c r="U215" i="2"/>
  <c r="W215" i="2" s="1"/>
  <c r="X215" i="2"/>
  <c r="Z215" i="2" s="1"/>
  <c r="AA215" i="2"/>
  <c r="AC215" i="2" s="1"/>
  <c r="AD215" i="2"/>
  <c r="AF215" i="2" s="1"/>
  <c r="AG215" i="2"/>
  <c r="AI215" i="2" s="1"/>
  <c r="AJ215" i="2"/>
  <c r="AL215" i="2" s="1"/>
  <c r="AM215" i="2"/>
  <c r="AO215" i="2" s="1"/>
  <c r="AP215" i="2"/>
  <c r="AR215" i="2" s="1"/>
  <c r="AS215" i="2"/>
  <c r="AU215" i="2" s="1"/>
  <c r="AV215" i="2"/>
  <c r="AX215" i="2" s="1"/>
  <c r="AY215" i="2"/>
  <c r="BA215" i="2" s="1"/>
  <c r="BB215" i="2"/>
  <c r="BD215" i="2" s="1"/>
  <c r="BE215" i="2"/>
  <c r="BG215" i="2" s="1"/>
  <c r="BH215" i="2"/>
  <c r="BJ215" i="2" s="1"/>
  <c r="BK215" i="2"/>
  <c r="BM215" i="2" s="1"/>
  <c r="BN215" i="2"/>
  <c r="BP215" i="2" s="1"/>
  <c r="BQ215" i="2"/>
  <c r="BS215" i="2" s="1"/>
  <c r="BT215" i="2"/>
  <c r="BV215" i="2" s="1"/>
  <c r="BW215" i="2"/>
  <c r="BY215" i="2" s="1"/>
  <c r="BZ215" i="2"/>
  <c r="CB215" i="2" s="1"/>
  <c r="CC215" i="2"/>
  <c r="CE215" i="2" s="1"/>
  <c r="CF215" i="2"/>
  <c r="CH215" i="2" s="1"/>
  <c r="CI215" i="2"/>
  <c r="CK215" i="2" s="1"/>
  <c r="CL215" i="2"/>
  <c r="CN215" i="2" s="1"/>
  <c r="CO215" i="2"/>
  <c r="CQ215" i="2" s="1"/>
  <c r="CR215" i="2"/>
  <c r="CT215" i="2" s="1"/>
  <c r="CU215" i="2"/>
  <c r="CW215" i="2" s="1"/>
  <c r="CX215" i="2"/>
  <c r="CZ214" i="2" l="1"/>
  <c r="CZ215" i="2"/>
  <c r="CZ213" i="2"/>
  <c r="F215" i="2"/>
  <c r="F214" i="2"/>
  <c r="F213" i="2"/>
  <c r="K214" i="2"/>
  <c r="K215" i="2"/>
  <c r="K213" i="2"/>
  <c r="R5" i="2"/>
  <c r="T5" i="2" s="1"/>
  <c r="H213" i="2" l="1"/>
  <c r="E213" i="2"/>
  <c r="H214" i="2"/>
  <c r="E214" i="2"/>
  <c r="H215" i="2"/>
  <c r="E215" i="2"/>
  <c r="C125" i="2"/>
  <c r="CX212" i="2" l="1"/>
  <c r="CU212" i="2"/>
  <c r="CW212" i="2" s="1"/>
  <c r="CR212" i="2"/>
  <c r="CT212" i="2" s="1"/>
  <c r="CO212" i="2"/>
  <c r="CQ212" i="2" s="1"/>
  <c r="CL212" i="2"/>
  <c r="CN212" i="2" s="1"/>
  <c r="CI212" i="2"/>
  <c r="CK212" i="2" s="1"/>
  <c r="CF212" i="2"/>
  <c r="CH212" i="2" s="1"/>
  <c r="CC212" i="2"/>
  <c r="CE212" i="2" s="1"/>
  <c r="BZ212" i="2"/>
  <c r="CB212" i="2" s="1"/>
  <c r="BW212" i="2"/>
  <c r="BY212" i="2" s="1"/>
  <c r="BT212" i="2"/>
  <c r="BV212" i="2" s="1"/>
  <c r="BQ212" i="2"/>
  <c r="BS212" i="2" s="1"/>
  <c r="BN212" i="2"/>
  <c r="BP212" i="2" s="1"/>
  <c r="BK212" i="2"/>
  <c r="BM212" i="2" s="1"/>
  <c r="BH212" i="2"/>
  <c r="BJ212" i="2" s="1"/>
  <c r="BE212" i="2"/>
  <c r="BG212" i="2" s="1"/>
  <c r="BB212" i="2"/>
  <c r="BD212" i="2" s="1"/>
  <c r="AY212" i="2"/>
  <c r="BA212" i="2" s="1"/>
  <c r="AV212" i="2"/>
  <c r="AX212" i="2" s="1"/>
  <c r="AS212" i="2"/>
  <c r="AU212" i="2" s="1"/>
  <c r="AP212" i="2"/>
  <c r="AR212" i="2" s="1"/>
  <c r="AM212" i="2"/>
  <c r="AO212" i="2" s="1"/>
  <c r="AJ212" i="2"/>
  <c r="AL212" i="2" s="1"/>
  <c r="AG212" i="2"/>
  <c r="AI212" i="2" s="1"/>
  <c r="AD212" i="2"/>
  <c r="AF212" i="2" s="1"/>
  <c r="AA212" i="2"/>
  <c r="AC212" i="2" s="1"/>
  <c r="X212" i="2"/>
  <c r="Z212" i="2" s="1"/>
  <c r="U212" i="2"/>
  <c r="W212" i="2" s="1"/>
  <c r="R212" i="2"/>
  <c r="T212" i="2" s="1"/>
  <c r="O212" i="2"/>
  <c r="Q212" i="2" s="1"/>
  <c r="L212" i="2"/>
  <c r="N212" i="2" s="1"/>
  <c r="I212" i="2"/>
  <c r="F212" i="2" l="1"/>
  <c r="CZ212" i="2"/>
  <c r="K212" i="2"/>
  <c r="CX211" i="2"/>
  <c r="CU211" i="2"/>
  <c r="CW211" i="2" s="1"/>
  <c r="CR211" i="2"/>
  <c r="CT211" i="2" s="1"/>
  <c r="CO211" i="2"/>
  <c r="CQ211" i="2" s="1"/>
  <c r="CL211" i="2"/>
  <c r="CN211" i="2" s="1"/>
  <c r="CI211" i="2"/>
  <c r="CK211" i="2" s="1"/>
  <c r="CF211" i="2"/>
  <c r="CH211" i="2" s="1"/>
  <c r="CC211" i="2"/>
  <c r="CE211" i="2" s="1"/>
  <c r="BZ211" i="2"/>
  <c r="CB211" i="2" s="1"/>
  <c r="BW211" i="2"/>
  <c r="BY211" i="2" s="1"/>
  <c r="BT211" i="2"/>
  <c r="BV211" i="2" s="1"/>
  <c r="BQ211" i="2"/>
  <c r="BS211" i="2" s="1"/>
  <c r="BN211" i="2"/>
  <c r="BP211" i="2" s="1"/>
  <c r="BK211" i="2"/>
  <c r="BM211" i="2" s="1"/>
  <c r="BH211" i="2"/>
  <c r="BJ211" i="2" s="1"/>
  <c r="BE211" i="2"/>
  <c r="BG211" i="2" s="1"/>
  <c r="BB211" i="2"/>
  <c r="BD211" i="2" s="1"/>
  <c r="AY211" i="2"/>
  <c r="BA211" i="2" s="1"/>
  <c r="AV211" i="2"/>
  <c r="AX211" i="2" s="1"/>
  <c r="AS211" i="2"/>
  <c r="AU211" i="2" s="1"/>
  <c r="AP211" i="2"/>
  <c r="AR211" i="2" s="1"/>
  <c r="AM211" i="2"/>
  <c r="AO211" i="2" s="1"/>
  <c r="AJ211" i="2"/>
  <c r="AL211" i="2" s="1"/>
  <c r="AG211" i="2"/>
  <c r="AI211" i="2" s="1"/>
  <c r="AD211" i="2"/>
  <c r="AF211" i="2" s="1"/>
  <c r="AA211" i="2"/>
  <c r="AC211" i="2" s="1"/>
  <c r="X211" i="2"/>
  <c r="Z211" i="2" s="1"/>
  <c r="U211" i="2"/>
  <c r="W211" i="2" s="1"/>
  <c r="R211" i="2"/>
  <c r="T211" i="2" s="1"/>
  <c r="O211" i="2"/>
  <c r="Q211" i="2" s="1"/>
  <c r="L211" i="2"/>
  <c r="N211" i="2" s="1"/>
  <c r="I211" i="2"/>
  <c r="K211" i="2" s="1"/>
  <c r="CX210" i="2"/>
  <c r="CU210" i="2"/>
  <c r="CW210" i="2" s="1"/>
  <c r="CR210" i="2"/>
  <c r="CT210" i="2" s="1"/>
  <c r="CO210" i="2"/>
  <c r="CQ210" i="2" s="1"/>
  <c r="CZ210" i="2" s="1"/>
  <c r="CL210" i="2"/>
  <c r="CN210" i="2" s="1"/>
  <c r="CI210" i="2"/>
  <c r="CK210" i="2" s="1"/>
  <c r="CF210" i="2"/>
  <c r="CH210" i="2" s="1"/>
  <c r="CC210" i="2"/>
  <c r="CE210" i="2" s="1"/>
  <c r="BZ210" i="2"/>
  <c r="CB210" i="2" s="1"/>
  <c r="BW210" i="2"/>
  <c r="BY210" i="2" s="1"/>
  <c r="BT210" i="2"/>
  <c r="BV210" i="2" s="1"/>
  <c r="BQ210" i="2"/>
  <c r="BS210" i="2" s="1"/>
  <c r="BN210" i="2"/>
  <c r="BP210" i="2" s="1"/>
  <c r="BK210" i="2"/>
  <c r="BM210" i="2" s="1"/>
  <c r="BH210" i="2"/>
  <c r="BJ210" i="2" s="1"/>
  <c r="BE210" i="2"/>
  <c r="BG210" i="2" s="1"/>
  <c r="BB210" i="2"/>
  <c r="BD210" i="2" s="1"/>
  <c r="AY210" i="2"/>
  <c r="BA210" i="2" s="1"/>
  <c r="AV210" i="2"/>
  <c r="AX210" i="2" s="1"/>
  <c r="AS210" i="2"/>
  <c r="AU210" i="2" s="1"/>
  <c r="AP210" i="2"/>
  <c r="AR210" i="2" s="1"/>
  <c r="AM210" i="2"/>
  <c r="AO210" i="2" s="1"/>
  <c r="AJ210" i="2"/>
  <c r="AL210" i="2" s="1"/>
  <c r="AG210" i="2"/>
  <c r="AI210" i="2" s="1"/>
  <c r="AD210" i="2"/>
  <c r="AF210" i="2" s="1"/>
  <c r="AA210" i="2"/>
  <c r="AC210" i="2" s="1"/>
  <c r="X210" i="2"/>
  <c r="Z210" i="2" s="1"/>
  <c r="U210" i="2"/>
  <c r="W210" i="2" s="1"/>
  <c r="R210" i="2"/>
  <c r="T210" i="2" s="1"/>
  <c r="O210" i="2"/>
  <c r="Q210" i="2" s="1"/>
  <c r="L210" i="2"/>
  <c r="N210" i="2" s="1"/>
  <c r="I210" i="2"/>
  <c r="CX209" i="2"/>
  <c r="CU209" i="2"/>
  <c r="CW209" i="2" s="1"/>
  <c r="CR209" i="2"/>
  <c r="CT209" i="2" s="1"/>
  <c r="CO209" i="2"/>
  <c r="CQ209" i="2" s="1"/>
  <c r="CZ209" i="2" s="1"/>
  <c r="CL209" i="2"/>
  <c r="CN209" i="2" s="1"/>
  <c r="CI209" i="2"/>
  <c r="CK209" i="2" s="1"/>
  <c r="CF209" i="2"/>
  <c r="CH209" i="2" s="1"/>
  <c r="CC209" i="2"/>
  <c r="CE209" i="2" s="1"/>
  <c r="BZ209" i="2"/>
  <c r="CB209" i="2" s="1"/>
  <c r="BW209" i="2"/>
  <c r="BY209" i="2" s="1"/>
  <c r="BT209" i="2"/>
  <c r="BV209" i="2" s="1"/>
  <c r="BQ209" i="2"/>
  <c r="BS209" i="2" s="1"/>
  <c r="BN209" i="2"/>
  <c r="BP209" i="2" s="1"/>
  <c r="BK209" i="2"/>
  <c r="BM209" i="2" s="1"/>
  <c r="BH209" i="2"/>
  <c r="BJ209" i="2" s="1"/>
  <c r="BE209" i="2"/>
  <c r="BG209" i="2" s="1"/>
  <c r="BB209" i="2"/>
  <c r="BD209" i="2" s="1"/>
  <c r="AY209" i="2"/>
  <c r="BA209" i="2" s="1"/>
  <c r="AV209" i="2"/>
  <c r="AX209" i="2" s="1"/>
  <c r="AS209" i="2"/>
  <c r="AU209" i="2" s="1"/>
  <c r="AP209" i="2"/>
  <c r="AR209" i="2" s="1"/>
  <c r="AM209" i="2"/>
  <c r="AO209" i="2" s="1"/>
  <c r="AJ209" i="2"/>
  <c r="AL209" i="2" s="1"/>
  <c r="AG209" i="2"/>
  <c r="AI209" i="2" s="1"/>
  <c r="AD209" i="2"/>
  <c r="AF209" i="2" s="1"/>
  <c r="AA209" i="2"/>
  <c r="AC209" i="2" s="1"/>
  <c r="X209" i="2"/>
  <c r="Z209" i="2" s="1"/>
  <c r="U209" i="2"/>
  <c r="W209" i="2" s="1"/>
  <c r="R209" i="2"/>
  <c r="T209" i="2" s="1"/>
  <c r="O209" i="2"/>
  <c r="Q209" i="2" s="1"/>
  <c r="L209" i="2"/>
  <c r="N209" i="2" s="1"/>
  <c r="I209" i="2"/>
  <c r="H212" i="2" l="1"/>
  <c r="E212" i="2"/>
  <c r="F211" i="2"/>
  <c r="F209" i="2"/>
  <c r="F210" i="2"/>
  <c r="CZ211" i="2"/>
  <c r="K209" i="2"/>
  <c r="K210" i="2"/>
  <c r="CX208" i="2"/>
  <c r="CU208" i="2"/>
  <c r="CW208" i="2" s="1"/>
  <c r="CR208" i="2"/>
  <c r="CT208" i="2" s="1"/>
  <c r="CO208" i="2"/>
  <c r="CQ208" i="2" s="1"/>
  <c r="CL208" i="2"/>
  <c r="CN208" i="2" s="1"/>
  <c r="CI208" i="2"/>
  <c r="CK208" i="2" s="1"/>
  <c r="CF208" i="2"/>
  <c r="CH208" i="2" s="1"/>
  <c r="CC208" i="2"/>
  <c r="CE208" i="2" s="1"/>
  <c r="BZ208" i="2"/>
  <c r="CB208" i="2" s="1"/>
  <c r="BW208" i="2"/>
  <c r="BY208" i="2" s="1"/>
  <c r="BT208" i="2"/>
  <c r="BV208" i="2" s="1"/>
  <c r="BQ208" i="2"/>
  <c r="BS208" i="2" s="1"/>
  <c r="BN208" i="2"/>
  <c r="BP208" i="2" s="1"/>
  <c r="BK208" i="2"/>
  <c r="BM208" i="2" s="1"/>
  <c r="BH208" i="2"/>
  <c r="BJ208" i="2" s="1"/>
  <c r="BE208" i="2"/>
  <c r="BG208" i="2" s="1"/>
  <c r="BB208" i="2"/>
  <c r="BD208" i="2" s="1"/>
  <c r="AY208" i="2"/>
  <c r="BA208" i="2" s="1"/>
  <c r="AV208" i="2"/>
  <c r="AX208" i="2" s="1"/>
  <c r="AS208" i="2"/>
  <c r="AU208" i="2" s="1"/>
  <c r="AP208" i="2"/>
  <c r="AR208" i="2" s="1"/>
  <c r="AM208" i="2"/>
  <c r="AO208" i="2" s="1"/>
  <c r="AJ208" i="2"/>
  <c r="AL208" i="2" s="1"/>
  <c r="AG208" i="2"/>
  <c r="AI208" i="2" s="1"/>
  <c r="AD208" i="2"/>
  <c r="AF208" i="2" s="1"/>
  <c r="AA208" i="2"/>
  <c r="AC208" i="2" s="1"/>
  <c r="X208" i="2"/>
  <c r="Z208" i="2" s="1"/>
  <c r="U208" i="2"/>
  <c r="W208" i="2" s="1"/>
  <c r="R208" i="2"/>
  <c r="T208" i="2" s="1"/>
  <c r="O208" i="2"/>
  <c r="Q208" i="2" s="1"/>
  <c r="L208" i="2"/>
  <c r="N208" i="2" s="1"/>
  <c r="I208" i="2"/>
  <c r="H210" i="2" l="1"/>
  <c r="E210" i="2"/>
  <c r="H209" i="2"/>
  <c r="E209" i="2"/>
  <c r="H211" i="2"/>
  <c r="E211" i="2"/>
  <c r="F208" i="2"/>
  <c r="CZ208" i="2"/>
  <c r="K208" i="2"/>
  <c r="CX207" i="2"/>
  <c r="CU207" i="2"/>
  <c r="CW207" i="2" s="1"/>
  <c r="CR207" i="2"/>
  <c r="CT207" i="2" s="1"/>
  <c r="CO207" i="2"/>
  <c r="CQ207" i="2" s="1"/>
  <c r="CL207" i="2"/>
  <c r="CN207" i="2" s="1"/>
  <c r="CI207" i="2"/>
  <c r="CK207" i="2" s="1"/>
  <c r="CF207" i="2"/>
  <c r="CH207" i="2" s="1"/>
  <c r="CC207" i="2"/>
  <c r="CE207" i="2" s="1"/>
  <c r="BZ207" i="2"/>
  <c r="CB207" i="2" s="1"/>
  <c r="BW207" i="2"/>
  <c r="BY207" i="2" s="1"/>
  <c r="BT207" i="2"/>
  <c r="BV207" i="2" s="1"/>
  <c r="BQ207" i="2"/>
  <c r="BS207" i="2" s="1"/>
  <c r="BN207" i="2"/>
  <c r="BP207" i="2" s="1"/>
  <c r="BK207" i="2"/>
  <c r="BM207" i="2" s="1"/>
  <c r="BH207" i="2"/>
  <c r="BJ207" i="2" s="1"/>
  <c r="BE207" i="2"/>
  <c r="BG207" i="2" s="1"/>
  <c r="BB207" i="2"/>
  <c r="BD207" i="2" s="1"/>
  <c r="AY207" i="2"/>
  <c r="BA207" i="2" s="1"/>
  <c r="AV207" i="2"/>
  <c r="AX207" i="2" s="1"/>
  <c r="AS207" i="2"/>
  <c r="AU207" i="2" s="1"/>
  <c r="AP207" i="2"/>
  <c r="AR207" i="2" s="1"/>
  <c r="AM207" i="2"/>
  <c r="AO207" i="2" s="1"/>
  <c r="AJ207" i="2"/>
  <c r="AL207" i="2" s="1"/>
  <c r="AG207" i="2"/>
  <c r="AI207" i="2" s="1"/>
  <c r="AD207" i="2"/>
  <c r="AF207" i="2" s="1"/>
  <c r="AA207" i="2"/>
  <c r="AC207" i="2" s="1"/>
  <c r="X207" i="2"/>
  <c r="Z207" i="2" s="1"/>
  <c r="U207" i="2"/>
  <c r="W207" i="2" s="1"/>
  <c r="R207" i="2"/>
  <c r="T207" i="2" s="1"/>
  <c r="O207" i="2"/>
  <c r="Q207" i="2" s="1"/>
  <c r="L207" i="2"/>
  <c r="N207" i="2" s="1"/>
  <c r="I207" i="2"/>
  <c r="H208" i="2" l="1"/>
  <c r="E208" i="2"/>
  <c r="F207" i="2"/>
  <c r="CZ207" i="2"/>
  <c r="K207" i="2"/>
  <c r="H207" i="2" l="1"/>
  <c r="E207" i="2"/>
  <c r="CX206" i="2"/>
  <c r="CU206" i="2"/>
  <c r="CW206" i="2" s="1"/>
  <c r="CR206" i="2"/>
  <c r="CT206" i="2" s="1"/>
  <c r="CO206" i="2"/>
  <c r="CQ206" i="2" s="1"/>
  <c r="CL206" i="2"/>
  <c r="CN206" i="2" s="1"/>
  <c r="CI206" i="2"/>
  <c r="CK206" i="2" s="1"/>
  <c r="CF206" i="2"/>
  <c r="CH206" i="2" s="1"/>
  <c r="CC206" i="2"/>
  <c r="CE206" i="2" s="1"/>
  <c r="BZ206" i="2"/>
  <c r="CB206" i="2" s="1"/>
  <c r="BW206" i="2"/>
  <c r="BY206" i="2" s="1"/>
  <c r="BT206" i="2"/>
  <c r="BV206" i="2" s="1"/>
  <c r="BQ206" i="2"/>
  <c r="BS206" i="2" s="1"/>
  <c r="BN206" i="2"/>
  <c r="BP206" i="2" s="1"/>
  <c r="BK206" i="2"/>
  <c r="BM206" i="2" s="1"/>
  <c r="BH206" i="2"/>
  <c r="BJ206" i="2" s="1"/>
  <c r="BE206" i="2"/>
  <c r="BG206" i="2" s="1"/>
  <c r="BB206" i="2"/>
  <c r="BD206" i="2" s="1"/>
  <c r="AY206" i="2"/>
  <c r="BA206" i="2" s="1"/>
  <c r="AV206" i="2"/>
  <c r="AX206" i="2" s="1"/>
  <c r="AS206" i="2"/>
  <c r="AU206" i="2" s="1"/>
  <c r="AP206" i="2"/>
  <c r="AR206" i="2" s="1"/>
  <c r="AM206" i="2"/>
  <c r="AO206" i="2" s="1"/>
  <c r="AJ206" i="2"/>
  <c r="AL206" i="2" s="1"/>
  <c r="AG206" i="2"/>
  <c r="AI206" i="2" s="1"/>
  <c r="AD206" i="2"/>
  <c r="AF206" i="2" s="1"/>
  <c r="AA206" i="2"/>
  <c r="AC206" i="2" s="1"/>
  <c r="X206" i="2"/>
  <c r="Z206" i="2" s="1"/>
  <c r="U206" i="2"/>
  <c r="W206" i="2" s="1"/>
  <c r="R206" i="2"/>
  <c r="T206" i="2" s="1"/>
  <c r="O206" i="2"/>
  <c r="Q206" i="2" s="1"/>
  <c r="L206" i="2"/>
  <c r="N206" i="2" s="1"/>
  <c r="I206" i="2"/>
  <c r="F206" i="2" l="1"/>
  <c r="CZ206" i="2"/>
  <c r="K206" i="2"/>
  <c r="CX205" i="2"/>
  <c r="CU205" i="2"/>
  <c r="CW205" i="2" s="1"/>
  <c r="CR205" i="2"/>
  <c r="CT205" i="2" s="1"/>
  <c r="CO205" i="2"/>
  <c r="CQ205" i="2" s="1"/>
  <c r="CL205" i="2"/>
  <c r="CN205" i="2" s="1"/>
  <c r="CI205" i="2"/>
  <c r="CK205" i="2" s="1"/>
  <c r="CF205" i="2"/>
  <c r="CH205" i="2" s="1"/>
  <c r="CC205" i="2"/>
  <c r="CE205" i="2" s="1"/>
  <c r="BZ205" i="2"/>
  <c r="CB205" i="2" s="1"/>
  <c r="BW205" i="2"/>
  <c r="BY205" i="2" s="1"/>
  <c r="BT205" i="2"/>
  <c r="BV205" i="2" s="1"/>
  <c r="BQ205" i="2"/>
  <c r="BS205" i="2" s="1"/>
  <c r="BN205" i="2"/>
  <c r="BP205" i="2" s="1"/>
  <c r="BK205" i="2"/>
  <c r="BM205" i="2" s="1"/>
  <c r="BH205" i="2"/>
  <c r="BJ205" i="2" s="1"/>
  <c r="BE205" i="2"/>
  <c r="BG205" i="2" s="1"/>
  <c r="BB205" i="2"/>
  <c r="BD205" i="2" s="1"/>
  <c r="AY205" i="2"/>
  <c r="BA205" i="2" s="1"/>
  <c r="AV205" i="2"/>
  <c r="AX205" i="2" s="1"/>
  <c r="AS205" i="2"/>
  <c r="AU205" i="2" s="1"/>
  <c r="AP205" i="2"/>
  <c r="AR205" i="2" s="1"/>
  <c r="AM205" i="2"/>
  <c r="AO205" i="2" s="1"/>
  <c r="AJ205" i="2"/>
  <c r="AL205" i="2" s="1"/>
  <c r="AG205" i="2"/>
  <c r="AI205" i="2" s="1"/>
  <c r="AD205" i="2"/>
  <c r="AF205" i="2" s="1"/>
  <c r="AA205" i="2"/>
  <c r="AC205" i="2" s="1"/>
  <c r="X205" i="2"/>
  <c r="Z205" i="2" s="1"/>
  <c r="U205" i="2"/>
  <c r="W205" i="2" s="1"/>
  <c r="R205" i="2"/>
  <c r="T205" i="2" s="1"/>
  <c r="O205" i="2"/>
  <c r="Q205" i="2" s="1"/>
  <c r="L205" i="2"/>
  <c r="N205" i="2" s="1"/>
  <c r="I205" i="2"/>
  <c r="K205" i="2" s="1"/>
  <c r="I204" i="2"/>
  <c r="L204" i="2"/>
  <c r="N204" i="2" s="1"/>
  <c r="O204" i="2"/>
  <c r="Q204" i="2" s="1"/>
  <c r="R204" i="2"/>
  <c r="T204" i="2" s="1"/>
  <c r="U204" i="2"/>
  <c r="W204" i="2" s="1"/>
  <c r="X204" i="2"/>
  <c r="Z204" i="2" s="1"/>
  <c r="AA204" i="2"/>
  <c r="AC204" i="2" s="1"/>
  <c r="AD204" i="2"/>
  <c r="AF204" i="2" s="1"/>
  <c r="AG204" i="2"/>
  <c r="AI204" i="2" s="1"/>
  <c r="AJ204" i="2"/>
  <c r="AL204" i="2" s="1"/>
  <c r="AM204" i="2"/>
  <c r="AO204" i="2" s="1"/>
  <c r="AP204" i="2"/>
  <c r="AR204" i="2" s="1"/>
  <c r="AS204" i="2"/>
  <c r="AU204" i="2" s="1"/>
  <c r="AV204" i="2"/>
  <c r="AX204" i="2" s="1"/>
  <c r="AY204" i="2"/>
  <c r="BA204" i="2" s="1"/>
  <c r="BB204" i="2"/>
  <c r="BD204" i="2" s="1"/>
  <c r="BE204" i="2"/>
  <c r="BG204" i="2" s="1"/>
  <c r="BH204" i="2"/>
  <c r="BJ204" i="2" s="1"/>
  <c r="BK204" i="2"/>
  <c r="BM204" i="2" s="1"/>
  <c r="BN204" i="2"/>
  <c r="BP204" i="2" s="1"/>
  <c r="BQ204" i="2"/>
  <c r="BS204" i="2" s="1"/>
  <c r="BT204" i="2"/>
  <c r="BV204" i="2" s="1"/>
  <c r="BW204" i="2"/>
  <c r="BY204" i="2" s="1"/>
  <c r="BZ204" i="2"/>
  <c r="CB204" i="2" s="1"/>
  <c r="CC204" i="2"/>
  <c r="CE204" i="2" s="1"/>
  <c r="CF204" i="2"/>
  <c r="CH204" i="2" s="1"/>
  <c r="CI204" i="2"/>
  <c r="CK204" i="2" s="1"/>
  <c r="CL204" i="2"/>
  <c r="CN204" i="2" s="1"/>
  <c r="CO204" i="2"/>
  <c r="CQ204" i="2" s="1"/>
  <c r="CR204" i="2"/>
  <c r="CT204" i="2" s="1"/>
  <c r="CU204" i="2"/>
  <c r="CW204" i="2" s="1"/>
  <c r="CX204" i="2"/>
  <c r="I203" i="2"/>
  <c r="L203" i="2"/>
  <c r="N203" i="2" s="1"/>
  <c r="O203" i="2"/>
  <c r="Q203" i="2" s="1"/>
  <c r="R203" i="2"/>
  <c r="T203" i="2" s="1"/>
  <c r="U203" i="2"/>
  <c r="W203" i="2" s="1"/>
  <c r="X203" i="2"/>
  <c r="Z203" i="2" s="1"/>
  <c r="AA203" i="2"/>
  <c r="AC203" i="2" s="1"/>
  <c r="AD203" i="2"/>
  <c r="AF203" i="2" s="1"/>
  <c r="AG203" i="2"/>
  <c r="AI203" i="2" s="1"/>
  <c r="AJ203" i="2"/>
  <c r="AL203" i="2" s="1"/>
  <c r="AM203" i="2"/>
  <c r="AO203" i="2" s="1"/>
  <c r="AP203" i="2"/>
  <c r="AR203" i="2" s="1"/>
  <c r="AS203" i="2"/>
  <c r="AU203" i="2" s="1"/>
  <c r="AV203" i="2"/>
  <c r="AX203" i="2" s="1"/>
  <c r="AY203" i="2"/>
  <c r="BA203" i="2" s="1"/>
  <c r="BB203" i="2"/>
  <c r="BD203" i="2" s="1"/>
  <c r="BE203" i="2"/>
  <c r="BG203" i="2" s="1"/>
  <c r="BH203" i="2"/>
  <c r="BJ203" i="2" s="1"/>
  <c r="BK203" i="2"/>
  <c r="BM203" i="2" s="1"/>
  <c r="BN203" i="2"/>
  <c r="BP203" i="2" s="1"/>
  <c r="BQ203" i="2"/>
  <c r="BS203" i="2" s="1"/>
  <c r="BT203" i="2"/>
  <c r="BV203" i="2" s="1"/>
  <c r="BW203" i="2"/>
  <c r="BY203" i="2" s="1"/>
  <c r="BZ203" i="2"/>
  <c r="CB203" i="2" s="1"/>
  <c r="CC203" i="2"/>
  <c r="CE203" i="2" s="1"/>
  <c r="CF203" i="2"/>
  <c r="CH203" i="2" s="1"/>
  <c r="CI203" i="2"/>
  <c r="CK203" i="2" s="1"/>
  <c r="CL203" i="2"/>
  <c r="CN203" i="2" s="1"/>
  <c r="CO203" i="2"/>
  <c r="CQ203" i="2" s="1"/>
  <c r="CR203" i="2"/>
  <c r="CT203" i="2" s="1"/>
  <c r="CU203" i="2"/>
  <c r="CW203" i="2" s="1"/>
  <c r="CX203" i="2"/>
  <c r="H206" i="2" l="1"/>
  <c r="E206" i="2"/>
  <c r="CZ204" i="2"/>
  <c r="F205" i="2"/>
  <c r="CZ205" i="2"/>
  <c r="CZ203" i="2"/>
  <c r="F204" i="2"/>
  <c r="K204" i="2"/>
  <c r="F203" i="2"/>
  <c r="K203" i="2"/>
  <c r="I202" i="2"/>
  <c r="L202" i="2"/>
  <c r="N202" i="2" s="1"/>
  <c r="O202" i="2"/>
  <c r="Q202" i="2" s="1"/>
  <c r="R202" i="2"/>
  <c r="T202" i="2" s="1"/>
  <c r="U202" i="2"/>
  <c r="W202" i="2" s="1"/>
  <c r="X202" i="2"/>
  <c r="Z202" i="2" s="1"/>
  <c r="AA202" i="2"/>
  <c r="AC202" i="2" s="1"/>
  <c r="AD202" i="2"/>
  <c r="AF202" i="2" s="1"/>
  <c r="AG202" i="2"/>
  <c r="AI202" i="2" s="1"/>
  <c r="AJ202" i="2"/>
  <c r="AL202" i="2" s="1"/>
  <c r="AM202" i="2"/>
  <c r="AO202" i="2" s="1"/>
  <c r="AP202" i="2"/>
  <c r="AR202" i="2" s="1"/>
  <c r="AS202" i="2"/>
  <c r="AU202" i="2" s="1"/>
  <c r="AV202" i="2"/>
  <c r="AX202" i="2" s="1"/>
  <c r="AY202" i="2"/>
  <c r="BA202" i="2" s="1"/>
  <c r="BB202" i="2"/>
  <c r="BD202" i="2" s="1"/>
  <c r="BE202" i="2"/>
  <c r="BG202" i="2" s="1"/>
  <c r="BH202" i="2"/>
  <c r="BJ202" i="2" s="1"/>
  <c r="BK202" i="2"/>
  <c r="BM202" i="2" s="1"/>
  <c r="BN202" i="2"/>
  <c r="BP202" i="2" s="1"/>
  <c r="BQ202" i="2"/>
  <c r="BS202" i="2" s="1"/>
  <c r="BT202" i="2"/>
  <c r="BV202" i="2" s="1"/>
  <c r="BW202" i="2"/>
  <c r="BY202" i="2" s="1"/>
  <c r="BZ202" i="2"/>
  <c r="CB202" i="2" s="1"/>
  <c r="CC202" i="2"/>
  <c r="CE202" i="2" s="1"/>
  <c r="CF202" i="2"/>
  <c r="CH202" i="2" s="1"/>
  <c r="CI202" i="2"/>
  <c r="CK202" i="2" s="1"/>
  <c r="CL202" i="2"/>
  <c r="CN202" i="2" s="1"/>
  <c r="CO202" i="2"/>
  <c r="CQ202" i="2" s="1"/>
  <c r="CR202" i="2"/>
  <c r="CT202" i="2" s="1"/>
  <c r="CU202" i="2"/>
  <c r="CW202" i="2" s="1"/>
  <c r="CX202" i="2"/>
  <c r="I201" i="2"/>
  <c r="L201" i="2"/>
  <c r="N201" i="2" s="1"/>
  <c r="O201" i="2"/>
  <c r="Q201" i="2" s="1"/>
  <c r="R201" i="2"/>
  <c r="T201" i="2" s="1"/>
  <c r="U201" i="2"/>
  <c r="W201" i="2" s="1"/>
  <c r="X201" i="2"/>
  <c r="Z201" i="2" s="1"/>
  <c r="AA201" i="2"/>
  <c r="AC201" i="2" s="1"/>
  <c r="AD201" i="2"/>
  <c r="AF201" i="2" s="1"/>
  <c r="AG201" i="2"/>
  <c r="AI201" i="2" s="1"/>
  <c r="AJ201" i="2"/>
  <c r="AL201" i="2" s="1"/>
  <c r="AM201" i="2"/>
  <c r="AO201" i="2" s="1"/>
  <c r="AP201" i="2"/>
  <c r="AR201" i="2" s="1"/>
  <c r="AS201" i="2"/>
  <c r="AU201" i="2" s="1"/>
  <c r="AV201" i="2"/>
  <c r="AX201" i="2" s="1"/>
  <c r="AY201" i="2"/>
  <c r="BA201" i="2" s="1"/>
  <c r="BB201" i="2"/>
  <c r="BD201" i="2" s="1"/>
  <c r="BE201" i="2"/>
  <c r="BG201" i="2" s="1"/>
  <c r="BH201" i="2"/>
  <c r="BJ201" i="2" s="1"/>
  <c r="BK201" i="2"/>
  <c r="BM201" i="2" s="1"/>
  <c r="BN201" i="2"/>
  <c r="BP201" i="2" s="1"/>
  <c r="BQ201" i="2"/>
  <c r="BS201" i="2" s="1"/>
  <c r="BT201" i="2"/>
  <c r="BV201" i="2" s="1"/>
  <c r="BW201" i="2"/>
  <c r="BY201" i="2" s="1"/>
  <c r="BZ201" i="2"/>
  <c r="CB201" i="2" s="1"/>
  <c r="CC201" i="2"/>
  <c r="CE201" i="2" s="1"/>
  <c r="CF201" i="2"/>
  <c r="CH201" i="2" s="1"/>
  <c r="CI201" i="2"/>
  <c r="CK201" i="2" s="1"/>
  <c r="CL201" i="2"/>
  <c r="CN201" i="2" s="1"/>
  <c r="CO201" i="2"/>
  <c r="CQ201" i="2" s="1"/>
  <c r="CR201" i="2"/>
  <c r="CT201" i="2" s="1"/>
  <c r="CU201" i="2"/>
  <c r="CW201" i="2" s="1"/>
  <c r="CX201" i="2"/>
  <c r="C200" i="2"/>
  <c r="I200" i="2"/>
  <c r="L200" i="2"/>
  <c r="O200" i="2"/>
  <c r="R200" i="2"/>
  <c r="U200" i="2"/>
  <c r="X200" i="2"/>
  <c r="AA200" i="2"/>
  <c r="AD200" i="2"/>
  <c r="AG200" i="2"/>
  <c r="AJ200" i="2"/>
  <c r="AM200" i="2"/>
  <c r="AP200" i="2"/>
  <c r="AS200" i="2"/>
  <c r="AV200" i="2"/>
  <c r="AY200" i="2"/>
  <c r="BB200" i="2"/>
  <c r="BE200" i="2"/>
  <c r="BH200" i="2"/>
  <c r="BK200" i="2"/>
  <c r="BN200" i="2"/>
  <c r="BQ200" i="2"/>
  <c r="BT200" i="2"/>
  <c r="BW200" i="2"/>
  <c r="BZ200" i="2"/>
  <c r="CC200" i="2"/>
  <c r="CF200" i="2"/>
  <c r="CI200" i="2"/>
  <c r="CL200" i="2"/>
  <c r="CO200" i="2"/>
  <c r="CR200" i="2"/>
  <c r="CU200" i="2"/>
  <c r="CX200" i="2"/>
  <c r="I199" i="2"/>
  <c r="L199" i="2"/>
  <c r="N199" i="2" s="1"/>
  <c r="O199" i="2"/>
  <c r="Q199" i="2" s="1"/>
  <c r="R199" i="2"/>
  <c r="T199" i="2" s="1"/>
  <c r="U199" i="2"/>
  <c r="W199" i="2" s="1"/>
  <c r="X199" i="2"/>
  <c r="Z199" i="2" s="1"/>
  <c r="AA199" i="2"/>
  <c r="AC199" i="2" s="1"/>
  <c r="AD199" i="2"/>
  <c r="AF199" i="2" s="1"/>
  <c r="AG199" i="2"/>
  <c r="AI199" i="2" s="1"/>
  <c r="AJ199" i="2"/>
  <c r="AL199" i="2" s="1"/>
  <c r="AM199" i="2"/>
  <c r="AO199" i="2" s="1"/>
  <c r="AP199" i="2"/>
  <c r="AR199" i="2" s="1"/>
  <c r="AS199" i="2"/>
  <c r="AU199" i="2" s="1"/>
  <c r="AV199" i="2"/>
  <c r="AX199" i="2" s="1"/>
  <c r="AY199" i="2"/>
  <c r="BA199" i="2" s="1"/>
  <c r="BB199" i="2"/>
  <c r="BD199" i="2" s="1"/>
  <c r="BE199" i="2"/>
  <c r="BG199" i="2" s="1"/>
  <c r="BH199" i="2"/>
  <c r="BJ199" i="2" s="1"/>
  <c r="BK199" i="2"/>
  <c r="BM199" i="2" s="1"/>
  <c r="BN199" i="2"/>
  <c r="BP199" i="2" s="1"/>
  <c r="BQ199" i="2"/>
  <c r="BS199" i="2" s="1"/>
  <c r="BT199" i="2"/>
  <c r="BV199" i="2" s="1"/>
  <c r="BW199" i="2"/>
  <c r="BY199" i="2" s="1"/>
  <c r="BZ199" i="2"/>
  <c r="CB199" i="2" s="1"/>
  <c r="CC199" i="2"/>
  <c r="CE199" i="2" s="1"/>
  <c r="CF199" i="2"/>
  <c r="CH199" i="2" s="1"/>
  <c r="CI199" i="2"/>
  <c r="CK199" i="2" s="1"/>
  <c r="CL199" i="2"/>
  <c r="CN199" i="2" s="1"/>
  <c r="CO199" i="2"/>
  <c r="CQ199" i="2" s="1"/>
  <c r="CR199" i="2"/>
  <c r="CT199" i="2" s="1"/>
  <c r="CU199" i="2"/>
  <c r="CW199" i="2" s="1"/>
  <c r="CX199" i="2"/>
  <c r="CX198" i="2"/>
  <c r="CU198" i="2"/>
  <c r="CW198" i="2" s="1"/>
  <c r="CR198" i="2"/>
  <c r="CT198" i="2" s="1"/>
  <c r="CO198" i="2"/>
  <c r="CQ198" i="2" s="1"/>
  <c r="CL198" i="2"/>
  <c r="CN198" i="2" s="1"/>
  <c r="CI198" i="2"/>
  <c r="CK198" i="2" s="1"/>
  <c r="CF198" i="2"/>
  <c r="CH198" i="2" s="1"/>
  <c r="CC198" i="2"/>
  <c r="CE198" i="2" s="1"/>
  <c r="BZ198" i="2"/>
  <c r="CB198" i="2" s="1"/>
  <c r="BW198" i="2"/>
  <c r="BY198" i="2" s="1"/>
  <c r="BT198" i="2"/>
  <c r="BV198" i="2" s="1"/>
  <c r="BQ198" i="2"/>
  <c r="BS198" i="2" s="1"/>
  <c r="BN198" i="2"/>
  <c r="BP198" i="2" s="1"/>
  <c r="BK198" i="2"/>
  <c r="BM198" i="2" s="1"/>
  <c r="BH198" i="2"/>
  <c r="BJ198" i="2" s="1"/>
  <c r="BE198" i="2"/>
  <c r="BG198" i="2" s="1"/>
  <c r="BB198" i="2"/>
  <c r="BD198" i="2" s="1"/>
  <c r="AY198" i="2"/>
  <c r="BA198" i="2" s="1"/>
  <c r="AV198" i="2"/>
  <c r="AX198" i="2" s="1"/>
  <c r="AS198" i="2"/>
  <c r="AU198" i="2" s="1"/>
  <c r="AP198" i="2"/>
  <c r="AR198" i="2" s="1"/>
  <c r="AM198" i="2"/>
  <c r="AO198" i="2" s="1"/>
  <c r="AJ198" i="2"/>
  <c r="AL198" i="2" s="1"/>
  <c r="AG198" i="2"/>
  <c r="AI198" i="2" s="1"/>
  <c r="AD198" i="2"/>
  <c r="AF198" i="2" s="1"/>
  <c r="AA198" i="2"/>
  <c r="AC198" i="2" s="1"/>
  <c r="X198" i="2"/>
  <c r="Z198" i="2" s="1"/>
  <c r="U198" i="2"/>
  <c r="W198" i="2" s="1"/>
  <c r="R198" i="2"/>
  <c r="T198" i="2" s="1"/>
  <c r="O198" i="2"/>
  <c r="Q198" i="2" s="1"/>
  <c r="L198" i="2"/>
  <c r="N198" i="2" s="1"/>
  <c r="I198" i="2"/>
  <c r="I197" i="2"/>
  <c r="L197" i="2"/>
  <c r="N197" i="2" s="1"/>
  <c r="O197" i="2"/>
  <c r="Q197" i="2" s="1"/>
  <c r="R197" i="2"/>
  <c r="T197" i="2" s="1"/>
  <c r="U197" i="2"/>
  <c r="W197" i="2" s="1"/>
  <c r="X197" i="2"/>
  <c r="Z197" i="2" s="1"/>
  <c r="AA197" i="2"/>
  <c r="AC197" i="2" s="1"/>
  <c r="AD197" i="2"/>
  <c r="AF197" i="2" s="1"/>
  <c r="AG197" i="2"/>
  <c r="AI197" i="2" s="1"/>
  <c r="AJ197" i="2"/>
  <c r="AL197" i="2" s="1"/>
  <c r="AM197" i="2"/>
  <c r="AO197" i="2" s="1"/>
  <c r="AP197" i="2"/>
  <c r="AR197" i="2" s="1"/>
  <c r="AS197" i="2"/>
  <c r="AU197" i="2" s="1"/>
  <c r="AV197" i="2"/>
  <c r="AX197" i="2" s="1"/>
  <c r="AY197" i="2"/>
  <c r="BA197" i="2" s="1"/>
  <c r="BB197" i="2"/>
  <c r="BD197" i="2" s="1"/>
  <c r="BE197" i="2"/>
  <c r="BG197" i="2" s="1"/>
  <c r="BH197" i="2"/>
  <c r="BJ197" i="2" s="1"/>
  <c r="BK197" i="2"/>
  <c r="BM197" i="2" s="1"/>
  <c r="BN197" i="2"/>
  <c r="BP197" i="2" s="1"/>
  <c r="BQ197" i="2"/>
  <c r="BS197" i="2" s="1"/>
  <c r="BT197" i="2"/>
  <c r="BV197" i="2" s="1"/>
  <c r="BW197" i="2"/>
  <c r="BY197" i="2" s="1"/>
  <c r="BZ197" i="2"/>
  <c r="CB197" i="2" s="1"/>
  <c r="CC197" i="2"/>
  <c r="CE197" i="2" s="1"/>
  <c r="CF197" i="2"/>
  <c r="CH197" i="2" s="1"/>
  <c r="CI197" i="2"/>
  <c r="CK197" i="2" s="1"/>
  <c r="CL197" i="2"/>
  <c r="CN197" i="2" s="1"/>
  <c r="CO197" i="2"/>
  <c r="CQ197" i="2" s="1"/>
  <c r="CR197" i="2"/>
  <c r="CT197" i="2" s="1"/>
  <c r="CU197" i="2"/>
  <c r="CW197" i="2" s="1"/>
  <c r="CX197" i="2"/>
  <c r="I196" i="2"/>
  <c r="L196" i="2"/>
  <c r="N196" i="2" s="1"/>
  <c r="O196" i="2"/>
  <c r="Q196" i="2" s="1"/>
  <c r="R196" i="2"/>
  <c r="T196" i="2" s="1"/>
  <c r="U196" i="2"/>
  <c r="W196" i="2" s="1"/>
  <c r="X196" i="2"/>
  <c r="Z196" i="2" s="1"/>
  <c r="AA196" i="2"/>
  <c r="AC196" i="2" s="1"/>
  <c r="AD196" i="2"/>
  <c r="AF196" i="2" s="1"/>
  <c r="AG196" i="2"/>
  <c r="AI196" i="2" s="1"/>
  <c r="AJ196" i="2"/>
  <c r="AL196" i="2" s="1"/>
  <c r="AM196" i="2"/>
  <c r="AO196" i="2" s="1"/>
  <c r="AP196" i="2"/>
  <c r="AR196" i="2" s="1"/>
  <c r="AS196" i="2"/>
  <c r="AU196" i="2" s="1"/>
  <c r="AV196" i="2"/>
  <c r="AX196" i="2" s="1"/>
  <c r="AY196" i="2"/>
  <c r="BA196" i="2" s="1"/>
  <c r="BB196" i="2"/>
  <c r="BD196" i="2" s="1"/>
  <c r="BE196" i="2"/>
  <c r="BG196" i="2" s="1"/>
  <c r="BH196" i="2"/>
  <c r="BJ196" i="2" s="1"/>
  <c r="BK196" i="2"/>
  <c r="BM196" i="2" s="1"/>
  <c r="BN196" i="2"/>
  <c r="BP196" i="2" s="1"/>
  <c r="BQ196" i="2"/>
  <c r="BS196" i="2" s="1"/>
  <c r="BT196" i="2"/>
  <c r="BV196" i="2" s="1"/>
  <c r="BW196" i="2"/>
  <c r="BY196" i="2" s="1"/>
  <c r="BZ196" i="2"/>
  <c r="CB196" i="2" s="1"/>
  <c r="CC196" i="2"/>
  <c r="CE196" i="2" s="1"/>
  <c r="CF196" i="2"/>
  <c r="CH196" i="2" s="1"/>
  <c r="CI196" i="2"/>
  <c r="CK196" i="2" s="1"/>
  <c r="CL196" i="2"/>
  <c r="CN196" i="2" s="1"/>
  <c r="CO196" i="2"/>
  <c r="CQ196" i="2" s="1"/>
  <c r="CR196" i="2"/>
  <c r="CT196" i="2" s="1"/>
  <c r="CU196" i="2"/>
  <c r="CW196" i="2" s="1"/>
  <c r="CX196" i="2"/>
  <c r="CX195" i="2"/>
  <c r="CU195" i="2"/>
  <c r="CW195" i="2" s="1"/>
  <c r="CR195" i="2"/>
  <c r="CT195" i="2" s="1"/>
  <c r="CO195" i="2"/>
  <c r="CQ195" i="2" s="1"/>
  <c r="CL195" i="2"/>
  <c r="CN195" i="2" s="1"/>
  <c r="CI195" i="2"/>
  <c r="CK195" i="2" s="1"/>
  <c r="CF195" i="2"/>
  <c r="CH195" i="2" s="1"/>
  <c r="CC195" i="2"/>
  <c r="CE195" i="2" s="1"/>
  <c r="BZ195" i="2"/>
  <c r="CB195" i="2" s="1"/>
  <c r="BW195" i="2"/>
  <c r="BY195" i="2" s="1"/>
  <c r="BT195" i="2"/>
  <c r="BV195" i="2" s="1"/>
  <c r="BQ195" i="2"/>
  <c r="BS195" i="2" s="1"/>
  <c r="BN195" i="2"/>
  <c r="BP195" i="2" s="1"/>
  <c r="BK195" i="2"/>
  <c r="BM195" i="2" s="1"/>
  <c r="BH195" i="2"/>
  <c r="BJ195" i="2" s="1"/>
  <c r="BE195" i="2"/>
  <c r="BG195" i="2" s="1"/>
  <c r="BB195" i="2"/>
  <c r="BD195" i="2" s="1"/>
  <c r="AY195" i="2"/>
  <c r="BA195" i="2" s="1"/>
  <c r="AV195" i="2"/>
  <c r="AX195" i="2" s="1"/>
  <c r="AS195" i="2"/>
  <c r="AU195" i="2" s="1"/>
  <c r="AP195" i="2"/>
  <c r="AR195" i="2" s="1"/>
  <c r="AM195" i="2"/>
  <c r="AO195" i="2" s="1"/>
  <c r="AJ195" i="2"/>
  <c r="AL195" i="2" s="1"/>
  <c r="AG195" i="2"/>
  <c r="AI195" i="2" s="1"/>
  <c r="AD195" i="2"/>
  <c r="AF195" i="2" s="1"/>
  <c r="AA195" i="2"/>
  <c r="AC195" i="2" s="1"/>
  <c r="X195" i="2"/>
  <c r="Z195" i="2" s="1"/>
  <c r="U195" i="2"/>
  <c r="W195" i="2" s="1"/>
  <c r="R195" i="2"/>
  <c r="T195" i="2" s="1"/>
  <c r="O195" i="2"/>
  <c r="Q195" i="2" s="1"/>
  <c r="L195" i="2"/>
  <c r="N195" i="2" s="1"/>
  <c r="I195" i="2"/>
  <c r="H204" i="2" l="1"/>
  <c r="E204" i="2"/>
  <c r="H203" i="2"/>
  <c r="E203" i="2"/>
  <c r="H205" i="2"/>
  <c r="E205" i="2"/>
  <c r="F202" i="2"/>
  <c r="CZ202" i="2"/>
  <c r="K202" i="2"/>
  <c r="CZ199" i="2"/>
  <c r="CZ201" i="2"/>
  <c r="AX200" i="2"/>
  <c r="F201" i="2"/>
  <c r="K201" i="2"/>
  <c r="F200" i="2"/>
  <c r="BS200" i="2"/>
  <c r="CT200" i="2"/>
  <c r="AO200" i="2"/>
  <c r="AU200" i="2"/>
  <c r="BV200" i="2"/>
  <c r="CW200" i="2"/>
  <c r="AR200" i="2"/>
  <c r="BP200" i="2"/>
  <c r="AL200" i="2"/>
  <c r="CQ200" i="2"/>
  <c r="CZ200" i="2" s="1"/>
  <c r="AI200" i="2"/>
  <c r="BM200" i="2"/>
  <c r="AF200" i="2"/>
  <c r="CN200" i="2"/>
  <c r="BJ200" i="2"/>
  <c r="AC200" i="2"/>
  <c r="Z200" i="2"/>
  <c r="CK200" i="2"/>
  <c r="BG200" i="2"/>
  <c r="W200" i="2"/>
  <c r="CH200" i="2"/>
  <c r="BD200" i="2"/>
  <c r="T200" i="2"/>
  <c r="BY200" i="2"/>
  <c r="BA200" i="2"/>
  <c r="Q200" i="2"/>
  <c r="CE200" i="2"/>
  <c r="N200" i="2"/>
  <c r="CB200" i="2"/>
  <c r="K200" i="2"/>
  <c r="F199" i="2"/>
  <c r="K199" i="2"/>
  <c r="F198" i="2"/>
  <c r="CZ198" i="2"/>
  <c r="K198" i="2"/>
  <c r="CZ197" i="2"/>
  <c r="F197" i="2"/>
  <c r="K197" i="2"/>
  <c r="CZ196" i="2"/>
  <c r="F196" i="2"/>
  <c r="K196" i="2"/>
  <c r="F195" i="2"/>
  <c r="CZ195" i="2"/>
  <c r="K195" i="2"/>
  <c r="H200" i="2" l="1"/>
  <c r="E200" i="2"/>
  <c r="H196" i="2"/>
  <c r="E196" i="2"/>
  <c r="H198" i="2"/>
  <c r="E198" i="2"/>
  <c r="H195" i="2"/>
  <c r="E195" i="2"/>
  <c r="H199" i="2"/>
  <c r="E199" i="2"/>
  <c r="H197" i="2"/>
  <c r="E197" i="2"/>
  <c r="H201" i="2"/>
  <c r="E201" i="2"/>
  <c r="H202" i="2"/>
  <c r="E202" i="2"/>
  <c r="D11" i="39"/>
  <c r="BW5" i="2" l="1"/>
  <c r="BW6" i="2"/>
  <c r="BW7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T167" i="2"/>
  <c r="BT168" i="2"/>
  <c r="BT169" i="2"/>
  <c r="BT170" i="2"/>
  <c r="BT171" i="2"/>
  <c r="BT172" i="2"/>
  <c r="BT173" i="2"/>
  <c r="BT174" i="2"/>
  <c r="BT175" i="2"/>
  <c r="BT176" i="2"/>
  <c r="BT177" i="2"/>
  <c r="BT178" i="2"/>
  <c r="BT179" i="2"/>
  <c r="BT180" i="2"/>
  <c r="BT181" i="2"/>
  <c r="BT182" i="2"/>
  <c r="BV182" i="2" s="1"/>
  <c r="BT183" i="2"/>
  <c r="BV183" i="2" s="1"/>
  <c r="BT184" i="2"/>
  <c r="BT185" i="2"/>
  <c r="BV185" i="2" s="1"/>
  <c r="BT186" i="2"/>
  <c r="BV186" i="2" s="1"/>
  <c r="BT187" i="2"/>
  <c r="BV187" i="2" s="1"/>
  <c r="BT188" i="2"/>
  <c r="BV188" i="2" s="1"/>
  <c r="BT189" i="2"/>
  <c r="BV189" i="2" s="1"/>
  <c r="BT190" i="2"/>
  <c r="BV190" i="2" s="1"/>
  <c r="BT191" i="2"/>
  <c r="BV191" i="2" s="1"/>
  <c r="BT192" i="2"/>
  <c r="BV192" i="2" s="1"/>
  <c r="BT193" i="2"/>
  <c r="BV193" i="2" s="1"/>
  <c r="BT194" i="2"/>
  <c r="BV194" i="2" s="1"/>
  <c r="BT5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Y182" i="2" s="1"/>
  <c r="BW183" i="2"/>
  <c r="BY183" i="2" s="1"/>
  <c r="BW184" i="2"/>
  <c r="BW185" i="2"/>
  <c r="BY185" i="2" s="1"/>
  <c r="BW186" i="2"/>
  <c r="BY186" i="2" s="1"/>
  <c r="BW187" i="2"/>
  <c r="BY187" i="2" s="1"/>
  <c r="BW188" i="2"/>
  <c r="BY188" i="2" s="1"/>
  <c r="BW189" i="2"/>
  <c r="BY189" i="2" s="1"/>
  <c r="BW190" i="2"/>
  <c r="BY190" i="2" s="1"/>
  <c r="BW191" i="2"/>
  <c r="BY191" i="2" s="1"/>
  <c r="BW192" i="2"/>
  <c r="BY192" i="2" s="1"/>
  <c r="BW193" i="2"/>
  <c r="BY193" i="2" s="1"/>
  <c r="BW194" i="2"/>
  <c r="BY194" i="2" s="1"/>
  <c r="BW164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T182" i="2" s="1"/>
  <c r="R183" i="2"/>
  <c r="T183" i="2" s="1"/>
  <c r="R184" i="2"/>
  <c r="R185" i="2"/>
  <c r="T185" i="2" s="1"/>
  <c r="R186" i="2"/>
  <c r="T186" i="2" s="1"/>
  <c r="R187" i="2"/>
  <c r="T187" i="2" s="1"/>
  <c r="R188" i="2"/>
  <c r="T188" i="2" s="1"/>
  <c r="R189" i="2"/>
  <c r="T189" i="2" s="1"/>
  <c r="R190" i="2"/>
  <c r="R191" i="2"/>
  <c r="T191" i="2" s="1"/>
  <c r="R192" i="2"/>
  <c r="T192" i="2" s="1"/>
  <c r="R193" i="2"/>
  <c r="T193" i="2" s="1"/>
  <c r="R194" i="2"/>
  <c r="T194" i="2" s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Q182" i="2" s="1"/>
  <c r="O183" i="2"/>
  <c r="Q183" i="2" s="1"/>
  <c r="O184" i="2"/>
  <c r="O185" i="2"/>
  <c r="Q185" i="2" s="1"/>
  <c r="O186" i="2"/>
  <c r="Q186" i="2" s="1"/>
  <c r="O187" i="2"/>
  <c r="Q187" i="2" s="1"/>
  <c r="O188" i="2"/>
  <c r="Q188" i="2" s="1"/>
  <c r="O189" i="2"/>
  <c r="Q189" i="2" s="1"/>
  <c r="O190" i="2"/>
  <c r="Q190" i="2" s="1"/>
  <c r="O191" i="2"/>
  <c r="Q191" i="2" s="1"/>
  <c r="O192" i="2"/>
  <c r="Q192" i="2" s="1"/>
  <c r="O193" i="2"/>
  <c r="Q193" i="2" s="1"/>
  <c r="O194" i="2"/>
  <c r="Q194" i="2" s="1"/>
  <c r="O5" i="2"/>
  <c r="CX194" i="2"/>
  <c r="CU194" i="2"/>
  <c r="CW194" i="2" s="1"/>
  <c r="CR194" i="2"/>
  <c r="CT194" i="2" s="1"/>
  <c r="CO194" i="2"/>
  <c r="CQ194" i="2" s="1"/>
  <c r="CL194" i="2"/>
  <c r="CN194" i="2" s="1"/>
  <c r="CI194" i="2"/>
  <c r="CK194" i="2" s="1"/>
  <c r="CF194" i="2"/>
  <c r="CH194" i="2" s="1"/>
  <c r="CC194" i="2"/>
  <c r="CE194" i="2" s="1"/>
  <c r="BZ194" i="2"/>
  <c r="CB194" i="2" s="1"/>
  <c r="BQ194" i="2"/>
  <c r="BS194" i="2" s="1"/>
  <c r="BN194" i="2"/>
  <c r="BP194" i="2" s="1"/>
  <c r="BK194" i="2"/>
  <c r="BM194" i="2" s="1"/>
  <c r="BH194" i="2"/>
  <c r="BJ194" i="2" s="1"/>
  <c r="BE194" i="2"/>
  <c r="BG194" i="2" s="1"/>
  <c r="BB194" i="2"/>
  <c r="BD194" i="2" s="1"/>
  <c r="AY194" i="2"/>
  <c r="BA194" i="2" s="1"/>
  <c r="AV194" i="2"/>
  <c r="AX194" i="2" s="1"/>
  <c r="AS194" i="2"/>
  <c r="AU194" i="2" s="1"/>
  <c r="AP194" i="2"/>
  <c r="AR194" i="2" s="1"/>
  <c r="AM194" i="2"/>
  <c r="AO194" i="2" s="1"/>
  <c r="AJ194" i="2"/>
  <c r="AL194" i="2" s="1"/>
  <c r="AG194" i="2"/>
  <c r="AI194" i="2" s="1"/>
  <c r="AD194" i="2"/>
  <c r="AF194" i="2" s="1"/>
  <c r="AA194" i="2"/>
  <c r="AC194" i="2" s="1"/>
  <c r="X194" i="2"/>
  <c r="Z194" i="2" s="1"/>
  <c r="U194" i="2"/>
  <c r="W194" i="2" s="1"/>
  <c r="L194" i="2"/>
  <c r="N194" i="2" s="1"/>
  <c r="I194" i="2"/>
  <c r="CX189" i="2"/>
  <c r="CU189" i="2"/>
  <c r="CW189" i="2" s="1"/>
  <c r="CR189" i="2"/>
  <c r="CT189" i="2" s="1"/>
  <c r="CO189" i="2"/>
  <c r="CQ189" i="2" s="1"/>
  <c r="CL189" i="2"/>
  <c r="CN189" i="2" s="1"/>
  <c r="CI189" i="2"/>
  <c r="CK189" i="2" s="1"/>
  <c r="CF189" i="2"/>
  <c r="CH189" i="2" s="1"/>
  <c r="CC189" i="2"/>
  <c r="CE189" i="2" s="1"/>
  <c r="BZ189" i="2"/>
  <c r="CB189" i="2" s="1"/>
  <c r="BQ189" i="2"/>
  <c r="BS189" i="2" s="1"/>
  <c r="BN189" i="2"/>
  <c r="BP189" i="2" s="1"/>
  <c r="BK189" i="2"/>
  <c r="BM189" i="2" s="1"/>
  <c r="BH189" i="2"/>
  <c r="BJ189" i="2" s="1"/>
  <c r="BE189" i="2"/>
  <c r="BG189" i="2" s="1"/>
  <c r="BB189" i="2"/>
  <c r="BD189" i="2" s="1"/>
  <c r="AY189" i="2"/>
  <c r="BA189" i="2" s="1"/>
  <c r="AV189" i="2"/>
  <c r="AX189" i="2" s="1"/>
  <c r="AS189" i="2"/>
  <c r="AU189" i="2" s="1"/>
  <c r="AP189" i="2"/>
  <c r="AR189" i="2" s="1"/>
  <c r="AM189" i="2"/>
  <c r="AO189" i="2" s="1"/>
  <c r="AJ189" i="2"/>
  <c r="AL189" i="2" s="1"/>
  <c r="AG189" i="2"/>
  <c r="AI189" i="2" s="1"/>
  <c r="AD189" i="2"/>
  <c r="AF189" i="2" s="1"/>
  <c r="AA189" i="2"/>
  <c r="AC189" i="2" s="1"/>
  <c r="X189" i="2"/>
  <c r="Z189" i="2" s="1"/>
  <c r="U189" i="2"/>
  <c r="W189" i="2" s="1"/>
  <c r="L189" i="2"/>
  <c r="N189" i="2" s="1"/>
  <c r="I189" i="2"/>
  <c r="CX188" i="2"/>
  <c r="CU188" i="2"/>
  <c r="CW188" i="2" s="1"/>
  <c r="CR188" i="2"/>
  <c r="CT188" i="2" s="1"/>
  <c r="CO188" i="2"/>
  <c r="CQ188" i="2" s="1"/>
  <c r="CL188" i="2"/>
  <c r="CN188" i="2" s="1"/>
  <c r="CI188" i="2"/>
  <c r="CK188" i="2" s="1"/>
  <c r="CF188" i="2"/>
  <c r="CH188" i="2" s="1"/>
  <c r="CC188" i="2"/>
  <c r="CE188" i="2" s="1"/>
  <c r="BZ188" i="2"/>
  <c r="CB188" i="2" s="1"/>
  <c r="BQ188" i="2"/>
  <c r="BS188" i="2" s="1"/>
  <c r="BN188" i="2"/>
  <c r="BP188" i="2" s="1"/>
  <c r="BK188" i="2"/>
  <c r="BM188" i="2" s="1"/>
  <c r="BH188" i="2"/>
  <c r="BJ188" i="2" s="1"/>
  <c r="BE188" i="2"/>
  <c r="BG188" i="2" s="1"/>
  <c r="BB188" i="2"/>
  <c r="BD188" i="2" s="1"/>
  <c r="AY188" i="2"/>
  <c r="BA188" i="2" s="1"/>
  <c r="AV188" i="2"/>
  <c r="AX188" i="2" s="1"/>
  <c r="AS188" i="2"/>
  <c r="AU188" i="2" s="1"/>
  <c r="AP188" i="2"/>
  <c r="AR188" i="2" s="1"/>
  <c r="AM188" i="2"/>
  <c r="AO188" i="2" s="1"/>
  <c r="AJ188" i="2"/>
  <c r="AL188" i="2" s="1"/>
  <c r="AG188" i="2"/>
  <c r="AI188" i="2" s="1"/>
  <c r="AD188" i="2"/>
  <c r="AF188" i="2" s="1"/>
  <c r="AA188" i="2"/>
  <c r="AC188" i="2" s="1"/>
  <c r="X188" i="2"/>
  <c r="Z188" i="2" s="1"/>
  <c r="U188" i="2"/>
  <c r="W188" i="2" s="1"/>
  <c r="L188" i="2"/>
  <c r="N188" i="2" s="1"/>
  <c r="I188" i="2"/>
  <c r="CX193" i="2"/>
  <c r="CU193" i="2"/>
  <c r="CW193" i="2" s="1"/>
  <c r="CR193" i="2"/>
  <c r="CT193" i="2" s="1"/>
  <c r="CO193" i="2"/>
  <c r="CQ193" i="2" s="1"/>
  <c r="CL193" i="2"/>
  <c r="CN193" i="2" s="1"/>
  <c r="CI193" i="2"/>
  <c r="CK193" i="2" s="1"/>
  <c r="CF193" i="2"/>
  <c r="CH193" i="2" s="1"/>
  <c r="CC193" i="2"/>
  <c r="CE193" i="2" s="1"/>
  <c r="BZ193" i="2"/>
  <c r="CB193" i="2" s="1"/>
  <c r="BQ193" i="2"/>
  <c r="BS193" i="2" s="1"/>
  <c r="BN193" i="2"/>
  <c r="BP193" i="2" s="1"/>
  <c r="BK193" i="2"/>
  <c r="BM193" i="2" s="1"/>
  <c r="BH193" i="2"/>
  <c r="BJ193" i="2" s="1"/>
  <c r="BE193" i="2"/>
  <c r="BG193" i="2" s="1"/>
  <c r="BB193" i="2"/>
  <c r="BD193" i="2" s="1"/>
  <c r="AY193" i="2"/>
  <c r="BA193" i="2" s="1"/>
  <c r="AV193" i="2"/>
  <c r="AX193" i="2" s="1"/>
  <c r="AS193" i="2"/>
  <c r="AU193" i="2" s="1"/>
  <c r="AP193" i="2"/>
  <c r="AR193" i="2" s="1"/>
  <c r="AM193" i="2"/>
  <c r="AO193" i="2" s="1"/>
  <c r="AJ193" i="2"/>
  <c r="AL193" i="2" s="1"/>
  <c r="AG193" i="2"/>
  <c r="AI193" i="2" s="1"/>
  <c r="AD193" i="2"/>
  <c r="AF193" i="2" s="1"/>
  <c r="AA193" i="2"/>
  <c r="AC193" i="2" s="1"/>
  <c r="X193" i="2"/>
  <c r="Z193" i="2" s="1"/>
  <c r="U193" i="2"/>
  <c r="W193" i="2" s="1"/>
  <c r="L193" i="2"/>
  <c r="N193" i="2" s="1"/>
  <c r="I193" i="2"/>
  <c r="CX192" i="2"/>
  <c r="CU192" i="2"/>
  <c r="CW192" i="2" s="1"/>
  <c r="CR192" i="2"/>
  <c r="CT192" i="2" s="1"/>
  <c r="CO192" i="2"/>
  <c r="CQ192" i="2" s="1"/>
  <c r="CL192" i="2"/>
  <c r="CN192" i="2" s="1"/>
  <c r="CI192" i="2"/>
  <c r="CK192" i="2" s="1"/>
  <c r="CF192" i="2"/>
  <c r="CH192" i="2" s="1"/>
  <c r="CC192" i="2"/>
  <c r="CE192" i="2" s="1"/>
  <c r="BZ192" i="2"/>
  <c r="CB192" i="2" s="1"/>
  <c r="BQ192" i="2"/>
  <c r="BS192" i="2" s="1"/>
  <c r="BN192" i="2"/>
  <c r="BP192" i="2" s="1"/>
  <c r="BK192" i="2"/>
  <c r="BM192" i="2" s="1"/>
  <c r="BH192" i="2"/>
  <c r="BJ192" i="2" s="1"/>
  <c r="BE192" i="2"/>
  <c r="BG192" i="2" s="1"/>
  <c r="BB192" i="2"/>
  <c r="BD192" i="2" s="1"/>
  <c r="AY192" i="2"/>
  <c r="BA192" i="2" s="1"/>
  <c r="AV192" i="2"/>
  <c r="AX192" i="2" s="1"/>
  <c r="AS192" i="2"/>
  <c r="AU192" i="2" s="1"/>
  <c r="AP192" i="2"/>
  <c r="AR192" i="2" s="1"/>
  <c r="AM192" i="2"/>
  <c r="AO192" i="2" s="1"/>
  <c r="AJ192" i="2"/>
  <c r="AL192" i="2" s="1"/>
  <c r="AG192" i="2"/>
  <c r="AI192" i="2" s="1"/>
  <c r="AD192" i="2"/>
  <c r="AF192" i="2" s="1"/>
  <c r="AA192" i="2"/>
  <c r="AC192" i="2" s="1"/>
  <c r="X192" i="2"/>
  <c r="Z192" i="2" s="1"/>
  <c r="U192" i="2"/>
  <c r="W192" i="2" s="1"/>
  <c r="L192" i="2"/>
  <c r="N192" i="2" s="1"/>
  <c r="I192" i="2"/>
  <c r="K192" i="2" s="1"/>
  <c r="CX191" i="2"/>
  <c r="CU191" i="2"/>
  <c r="CW191" i="2" s="1"/>
  <c r="CR191" i="2"/>
  <c r="CT191" i="2" s="1"/>
  <c r="CO191" i="2"/>
  <c r="CQ191" i="2" s="1"/>
  <c r="CL191" i="2"/>
  <c r="CN191" i="2" s="1"/>
  <c r="CI191" i="2"/>
  <c r="CK191" i="2" s="1"/>
  <c r="CF191" i="2"/>
  <c r="CH191" i="2" s="1"/>
  <c r="CC191" i="2"/>
  <c r="CE191" i="2" s="1"/>
  <c r="BZ191" i="2"/>
  <c r="CB191" i="2" s="1"/>
  <c r="BQ191" i="2"/>
  <c r="BS191" i="2" s="1"/>
  <c r="BN191" i="2"/>
  <c r="BP191" i="2" s="1"/>
  <c r="BK191" i="2"/>
  <c r="BM191" i="2" s="1"/>
  <c r="BH191" i="2"/>
  <c r="BJ191" i="2" s="1"/>
  <c r="BE191" i="2"/>
  <c r="BG191" i="2" s="1"/>
  <c r="BB191" i="2"/>
  <c r="BD191" i="2" s="1"/>
  <c r="AY191" i="2"/>
  <c r="BA191" i="2" s="1"/>
  <c r="AV191" i="2"/>
  <c r="AX191" i="2" s="1"/>
  <c r="AS191" i="2"/>
  <c r="AU191" i="2" s="1"/>
  <c r="AP191" i="2"/>
  <c r="AR191" i="2" s="1"/>
  <c r="AM191" i="2"/>
  <c r="AO191" i="2" s="1"/>
  <c r="AJ191" i="2"/>
  <c r="AL191" i="2" s="1"/>
  <c r="AG191" i="2"/>
  <c r="AI191" i="2" s="1"/>
  <c r="AD191" i="2"/>
  <c r="AF191" i="2" s="1"/>
  <c r="AA191" i="2"/>
  <c r="AC191" i="2" s="1"/>
  <c r="X191" i="2"/>
  <c r="Z191" i="2" s="1"/>
  <c r="U191" i="2"/>
  <c r="W191" i="2" s="1"/>
  <c r="L191" i="2"/>
  <c r="N191" i="2" s="1"/>
  <c r="I191" i="2"/>
  <c r="K191" i="2" s="1"/>
  <c r="CX190" i="2"/>
  <c r="CU190" i="2"/>
  <c r="CW190" i="2" s="1"/>
  <c r="CR190" i="2"/>
  <c r="CT190" i="2" s="1"/>
  <c r="CO190" i="2"/>
  <c r="CQ190" i="2" s="1"/>
  <c r="CL190" i="2"/>
  <c r="CN190" i="2" s="1"/>
  <c r="CI190" i="2"/>
  <c r="CK190" i="2" s="1"/>
  <c r="CF190" i="2"/>
  <c r="CH190" i="2" s="1"/>
  <c r="CC190" i="2"/>
  <c r="CE190" i="2" s="1"/>
  <c r="BZ190" i="2"/>
  <c r="CB190" i="2" s="1"/>
  <c r="BQ190" i="2"/>
  <c r="BS190" i="2" s="1"/>
  <c r="BN190" i="2"/>
  <c r="BP190" i="2" s="1"/>
  <c r="BK190" i="2"/>
  <c r="BM190" i="2" s="1"/>
  <c r="BH190" i="2"/>
  <c r="BJ190" i="2" s="1"/>
  <c r="BE190" i="2"/>
  <c r="BG190" i="2" s="1"/>
  <c r="BB190" i="2"/>
  <c r="BD190" i="2" s="1"/>
  <c r="AY190" i="2"/>
  <c r="BA190" i="2" s="1"/>
  <c r="AV190" i="2"/>
  <c r="AX190" i="2" s="1"/>
  <c r="AS190" i="2"/>
  <c r="AU190" i="2" s="1"/>
  <c r="AP190" i="2"/>
  <c r="AR190" i="2" s="1"/>
  <c r="AM190" i="2"/>
  <c r="AO190" i="2" s="1"/>
  <c r="AJ190" i="2"/>
  <c r="AL190" i="2" s="1"/>
  <c r="AG190" i="2"/>
  <c r="AI190" i="2" s="1"/>
  <c r="AD190" i="2"/>
  <c r="AF190" i="2" s="1"/>
  <c r="AA190" i="2"/>
  <c r="AC190" i="2" s="1"/>
  <c r="X190" i="2"/>
  <c r="Z190" i="2" s="1"/>
  <c r="U190" i="2"/>
  <c r="W190" i="2" s="1"/>
  <c r="L190" i="2"/>
  <c r="N190" i="2" s="1"/>
  <c r="I190" i="2"/>
  <c r="K190" i="2" s="1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1" i="2"/>
  <c r="CU112" i="2"/>
  <c r="CU113" i="2"/>
  <c r="CU114" i="2"/>
  <c r="CU115" i="2"/>
  <c r="CU116" i="2"/>
  <c r="CU117" i="2"/>
  <c r="CU118" i="2"/>
  <c r="CU119" i="2"/>
  <c r="CU120" i="2"/>
  <c r="CU121" i="2"/>
  <c r="CU122" i="2"/>
  <c r="CU123" i="2"/>
  <c r="CU124" i="2"/>
  <c r="CU125" i="2"/>
  <c r="CU126" i="2"/>
  <c r="CU127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U165" i="2"/>
  <c r="CU166" i="2"/>
  <c r="CU167" i="2"/>
  <c r="CU168" i="2"/>
  <c r="CU169" i="2"/>
  <c r="CU170" i="2"/>
  <c r="CU171" i="2"/>
  <c r="CU172" i="2"/>
  <c r="CU173" i="2"/>
  <c r="CU174" i="2"/>
  <c r="CU175" i="2"/>
  <c r="CU176" i="2"/>
  <c r="CU177" i="2"/>
  <c r="CU178" i="2"/>
  <c r="CU179" i="2"/>
  <c r="CU180" i="2"/>
  <c r="CU181" i="2"/>
  <c r="CU182" i="2"/>
  <c r="CW182" i="2" s="1"/>
  <c r="CU183" i="2"/>
  <c r="CW183" i="2" s="1"/>
  <c r="CU184" i="2"/>
  <c r="CU185" i="2"/>
  <c r="CW185" i="2" s="1"/>
  <c r="CU186" i="2"/>
  <c r="CW186" i="2" s="1"/>
  <c r="CU187" i="2"/>
  <c r="CW187" i="2" s="1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1" i="2"/>
  <c r="CI112" i="2"/>
  <c r="CI113" i="2"/>
  <c r="CI114" i="2"/>
  <c r="CI115" i="2"/>
  <c r="CI116" i="2"/>
  <c r="CI117" i="2"/>
  <c r="CI118" i="2"/>
  <c r="CI119" i="2"/>
  <c r="CI120" i="2"/>
  <c r="CI121" i="2"/>
  <c r="CI122" i="2"/>
  <c r="CI123" i="2"/>
  <c r="CI124" i="2"/>
  <c r="CI125" i="2"/>
  <c r="CI126" i="2"/>
  <c r="CI127" i="2"/>
  <c r="CI128" i="2"/>
  <c r="CI129" i="2"/>
  <c r="CI130" i="2"/>
  <c r="CI131" i="2"/>
  <c r="CI132" i="2"/>
  <c r="CI133" i="2"/>
  <c r="CI134" i="2"/>
  <c r="CI135" i="2"/>
  <c r="CI136" i="2"/>
  <c r="CI137" i="2"/>
  <c r="CI138" i="2"/>
  <c r="CI139" i="2"/>
  <c r="CI140" i="2"/>
  <c r="CI141" i="2"/>
  <c r="CI142" i="2"/>
  <c r="CI143" i="2"/>
  <c r="CI144" i="2"/>
  <c r="CI145" i="2"/>
  <c r="CI146" i="2"/>
  <c r="CI147" i="2"/>
  <c r="CI148" i="2"/>
  <c r="CI149" i="2"/>
  <c r="CI150" i="2"/>
  <c r="CI151" i="2"/>
  <c r="CI152" i="2"/>
  <c r="CI153" i="2"/>
  <c r="CI154" i="2"/>
  <c r="CI155" i="2"/>
  <c r="CI156" i="2"/>
  <c r="CI157" i="2"/>
  <c r="CI158" i="2"/>
  <c r="CI159" i="2"/>
  <c r="CI160" i="2"/>
  <c r="CI161" i="2"/>
  <c r="CI162" i="2"/>
  <c r="CI163" i="2"/>
  <c r="CI164" i="2"/>
  <c r="CI165" i="2"/>
  <c r="CI166" i="2"/>
  <c r="CI167" i="2"/>
  <c r="CI168" i="2"/>
  <c r="CI169" i="2"/>
  <c r="CI170" i="2"/>
  <c r="CI171" i="2"/>
  <c r="CI172" i="2"/>
  <c r="CI173" i="2"/>
  <c r="CI174" i="2"/>
  <c r="CI175" i="2"/>
  <c r="CI176" i="2"/>
  <c r="CI177" i="2"/>
  <c r="CI178" i="2"/>
  <c r="CI179" i="2"/>
  <c r="CI180" i="2"/>
  <c r="CI181" i="2"/>
  <c r="CI182" i="2"/>
  <c r="CK182" i="2" s="1"/>
  <c r="CI183" i="2"/>
  <c r="CK183" i="2" s="1"/>
  <c r="CI184" i="2"/>
  <c r="CI185" i="2"/>
  <c r="CK185" i="2" s="1"/>
  <c r="CI186" i="2"/>
  <c r="CK186" i="2" s="1"/>
  <c r="CI187" i="2"/>
  <c r="CK187" i="2" s="1"/>
  <c r="CI5" i="2"/>
  <c r="CL5" i="2"/>
  <c r="CX187" i="2"/>
  <c r="CR187" i="2"/>
  <c r="CT187" i="2" s="1"/>
  <c r="CO187" i="2"/>
  <c r="CQ187" i="2" s="1"/>
  <c r="CL187" i="2"/>
  <c r="CN187" i="2" s="1"/>
  <c r="CF187" i="2"/>
  <c r="CH187" i="2" s="1"/>
  <c r="CC187" i="2"/>
  <c r="CE187" i="2" s="1"/>
  <c r="BZ187" i="2"/>
  <c r="CB187" i="2" s="1"/>
  <c r="BQ187" i="2"/>
  <c r="BS187" i="2" s="1"/>
  <c r="BN187" i="2"/>
  <c r="BP187" i="2" s="1"/>
  <c r="BK187" i="2"/>
  <c r="BM187" i="2" s="1"/>
  <c r="BH187" i="2"/>
  <c r="BJ187" i="2" s="1"/>
  <c r="BE187" i="2"/>
  <c r="BG187" i="2" s="1"/>
  <c r="BB187" i="2"/>
  <c r="BD187" i="2" s="1"/>
  <c r="AY187" i="2"/>
  <c r="BA187" i="2" s="1"/>
  <c r="AV187" i="2"/>
  <c r="AX187" i="2" s="1"/>
  <c r="AS187" i="2"/>
  <c r="AU187" i="2" s="1"/>
  <c r="AP187" i="2"/>
  <c r="AR187" i="2" s="1"/>
  <c r="AM187" i="2"/>
  <c r="AO187" i="2" s="1"/>
  <c r="AJ187" i="2"/>
  <c r="AL187" i="2" s="1"/>
  <c r="AG187" i="2"/>
  <c r="AI187" i="2" s="1"/>
  <c r="AD187" i="2"/>
  <c r="AF187" i="2" s="1"/>
  <c r="AA187" i="2"/>
  <c r="AC187" i="2" s="1"/>
  <c r="X187" i="2"/>
  <c r="Z187" i="2" s="1"/>
  <c r="U187" i="2"/>
  <c r="W187" i="2" s="1"/>
  <c r="L187" i="2"/>
  <c r="N187" i="2" s="1"/>
  <c r="I187" i="2"/>
  <c r="C178" i="2"/>
  <c r="CX186" i="2"/>
  <c r="CR186" i="2"/>
  <c r="CT186" i="2" s="1"/>
  <c r="CO186" i="2"/>
  <c r="CQ186" i="2" s="1"/>
  <c r="CL186" i="2"/>
  <c r="CN186" i="2" s="1"/>
  <c r="CF186" i="2"/>
  <c r="CH186" i="2" s="1"/>
  <c r="CC186" i="2"/>
  <c r="CE186" i="2" s="1"/>
  <c r="BZ186" i="2"/>
  <c r="CB186" i="2" s="1"/>
  <c r="BQ186" i="2"/>
  <c r="BS186" i="2" s="1"/>
  <c r="BN186" i="2"/>
  <c r="BP186" i="2" s="1"/>
  <c r="BK186" i="2"/>
  <c r="BM186" i="2" s="1"/>
  <c r="BH186" i="2"/>
  <c r="BJ186" i="2" s="1"/>
  <c r="BE186" i="2"/>
  <c r="BG186" i="2" s="1"/>
  <c r="BB186" i="2"/>
  <c r="BD186" i="2" s="1"/>
  <c r="AY186" i="2"/>
  <c r="BA186" i="2" s="1"/>
  <c r="AV186" i="2"/>
  <c r="AX186" i="2" s="1"/>
  <c r="AS186" i="2"/>
  <c r="AU186" i="2" s="1"/>
  <c r="AP186" i="2"/>
  <c r="AR186" i="2" s="1"/>
  <c r="AM186" i="2"/>
  <c r="AO186" i="2" s="1"/>
  <c r="AJ186" i="2"/>
  <c r="AL186" i="2" s="1"/>
  <c r="AG186" i="2"/>
  <c r="AI186" i="2" s="1"/>
  <c r="AD186" i="2"/>
  <c r="AF186" i="2" s="1"/>
  <c r="AA186" i="2"/>
  <c r="AC186" i="2" s="1"/>
  <c r="X186" i="2"/>
  <c r="Z186" i="2" s="1"/>
  <c r="U186" i="2"/>
  <c r="W186" i="2" s="1"/>
  <c r="L186" i="2"/>
  <c r="N186" i="2" s="1"/>
  <c r="I186" i="2"/>
  <c r="CX185" i="2"/>
  <c r="CR185" i="2"/>
  <c r="CT185" i="2" s="1"/>
  <c r="CO185" i="2"/>
  <c r="CQ185" i="2" s="1"/>
  <c r="CL185" i="2"/>
  <c r="CN185" i="2" s="1"/>
  <c r="CF185" i="2"/>
  <c r="CH185" i="2" s="1"/>
  <c r="CC185" i="2"/>
  <c r="CE185" i="2" s="1"/>
  <c r="BZ185" i="2"/>
  <c r="CB185" i="2" s="1"/>
  <c r="BQ185" i="2"/>
  <c r="BS185" i="2" s="1"/>
  <c r="BN185" i="2"/>
  <c r="BP185" i="2" s="1"/>
  <c r="BK185" i="2"/>
  <c r="BM185" i="2" s="1"/>
  <c r="BH185" i="2"/>
  <c r="BJ185" i="2" s="1"/>
  <c r="BE185" i="2"/>
  <c r="BG185" i="2" s="1"/>
  <c r="BB185" i="2"/>
  <c r="BD185" i="2" s="1"/>
  <c r="AY185" i="2"/>
  <c r="BA185" i="2" s="1"/>
  <c r="AV185" i="2"/>
  <c r="AX185" i="2" s="1"/>
  <c r="AS185" i="2"/>
  <c r="AU185" i="2" s="1"/>
  <c r="AP185" i="2"/>
  <c r="AR185" i="2" s="1"/>
  <c r="AM185" i="2"/>
  <c r="AO185" i="2" s="1"/>
  <c r="AJ185" i="2"/>
  <c r="AL185" i="2" s="1"/>
  <c r="AG185" i="2"/>
  <c r="AI185" i="2" s="1"/>
  <c r="AD185" i="2"/>
  <c r="AF185" i="2" s="1"/>
  <c r="AA185" i="2"/>
  <c r="AC185" i="2" s="1"/>
  <c r="X185" i="2"/>
  <c r="Z185" i="2" s="1"/>
  <c r="U185" i="2"/>
  <c r="W185" i="2" s="1"/>
  <c r="L185" i="2"/>
  <c r="N185" i="2" s="1"/>
  <c r="I185" i="2"/>
  <c r="C184" i="2"/>
  <c r="CX184" i="2"/>
  <c r="CR184" i="2"/>
  <c r="CO184" i="2"/>
  <c r="CL184" i="2"/>
  <c r="CF184" i="2"/>
  <c r="CC184" i="2"/>
  <c r="BZ184" i="2"/>
  <c r="BQ184" i="2"/>
  <c r="BN184" i="2"/>
  <c r="BK184" i="2"/>
  <c r="BH184" i="2"/>
  <c r="BE184" i="2"/>
  <c r="BB184" i="2"/>
  <c r="AY184" i="2"/>
  <c r="AV184" i="2"/>
  <c r="AS184" i="2"/>
  <c r="AU184" i="2" s="1"/>
  <c r="AP184" i="2"/>
  <c r="AM184" i="2"/>
  <c r="AJ184" i="2"/>
  <c r="AG184" i="2"/>
  <c r="AD184" i="2"/>
  <c r="AA184" i="2"/>
  <c r="X184" i="2"/>
  <c r="U184" i="2"/>
  <c r="L184" i="2"/>
  <c r="I184" i="2"/>
  <c r="CX183" i="2"/>
  <c r="CR183" i="2"/>
  <c r="CT183" i="2" s="1"/>
  <c r="CO183" i="2"/>
  <c r="CQ183" i="2" s="1"/>
  <c r="CL183" i="2"/>
  <c r="CN183" i="2" s="1"/>
  <c r="CF183" i="2"/>
  <c r="CH183" i="2" s="1"/>
  <c r="CC183" i="2"/>
  <c r="CE183" i="2" s="1"/>
  <c r="BZ183" i="2"/>
  <c r="CB183" i="2" s="1"/>
  <c r="BQ183" i="2"/>
  <c r="BS183" i="2" s="1"/>
  <c r="BN183" i="2"/>
  <c r="BP183" i="2" s="1"/>
  <c r="BK183" i="2"/>
  <c r="BM183" i="2" s="1"/>
  <c r="BH183" i="2"/>
  <c r="BJ183" i="2" s="1"/>
  <c r="BE183" i="2"/>
  <c r="BG183" i="2" s="1"/>
  <c r="BB183" i="2"/>
  <c r="BD183" i="2" s="1"/>
  <c r="AY183" i="2"/>
  <c r="BA183" i="2" s="1"/>
  <c r="AV183" i="2"/>
  <c r="AX183" i="2" s="1"/>
  <c r="AS183" i="2"/>
  <c r="AU183" i="2" s="1"/>
  <c r="AP183" i="2"/>
  <c r="AR183" i="2" s="1"/>
  <c r="AM183" i="2"/>
  <c r="AO183" i="2" s="1"/>
  <c r="AJ183" i="2"/>
  <c r="AL183" i="2" s="1"/>
  <c r="AG183" i="2"/>
  <c r="AI183" i="2" s="1"/>
  <c r="AD183" i="2"/>
  <c r="AF183" i="2" s="1"/>
  <c r="AA183" i="2"/>
  <c r="AC183" i="2" s="1"/>
  <c r="X183" i="2"/>
  <c r="Z183" i="2" s="1"/>
  <c r="U183" i="2"/>
  <c r="W183" i="2" s="1"/>
  <c r="L183" i="2"/>
  <c r="N183" i="2" s="1"/>
  <c r="I183" i="2"/>
  <c r="K183" i="2" s="1"/>
  <c r="CX182" i="2"/>
  <c r="CR182" i="2"/>
  <c r="CT182" i="2" s="1"/>
  <c r="CO182" i="2"/>
  <c r="CQ182" i="2" s="1"/>
  <c r="CL182" i="2"/>
  <c r="CN182" i="2" s="1"/>
  <c r="CF182" i="2"/>
  <c r="CH182" i="2" s="1"/>
  <c r="CC182" i="2"/>
  <c r="CE182" i="2" s="1"/>
  <c r="BZ182" i="2"/>
  <c r="CB182" i="2" s="1"/>
  <c r="BQ182" i="2"/>
  <c r="BS182" i="2" s="1"/>
  <c r="BN182" i="2"/>
  <c r="BP182" i="2" s="1"/>
  <c r="BK182" i="2"/>
  <c r="BM182" i="2" s="1"/>
  <c r="BH182" i="2"/>
  <c r="BJ182" i="2" s="1"/>
  <c r="BE182" i="2"/>
  <c r="BG182" i="2" s="1"/>
  <c r="BB182" i="2"/>
  <c r="BD182" i="2" s="1"/>
  <c r="AY182" i="2"/>
  <c r="BA182" i="2" s="1"/>
  <c r="AV182" i="2"/>
  <c r="AX182" i="2" s="1"/>
  <c r="AS182" i="2"/>
  <c r="AU182" i="2" s="1"/>
  <c r="AP182" i="2"/>
  <c r="AR182" i="2" s="1"/>
  <c r="AM182" i="2"/>
  <c r="AO182" i="2" s="1"/>
  <c r="AJ182" i="2"/>
  <c r="AL182" i="2" s="1"/>
  <c r="AG182" i="2"/>
  <c r="AI182" i="2" s="1"/>
  <c r="AD182" i="2"/>
  <c r="AF182" i="2" s="1"/>
  <c r="AA182" i="2"/>
  <c r="AC182" i="2" s="1"/>
  <c r="X182" i="2"/>
  <c r="Z182" i="2" s="1"/>
  <c r="U182" i="2"/>
  <c r="W182" i="2" s="1"/>
  <c r="L182" i="2"/>
  <c r="N182" i="2" s="1"/>
  <c r="I182" i="2"/>
  <c r="BV184" i="2" l="1"/>
  <c r="CE184" i="2"/>
  <c r="CH184" i="2"/>
  <c r="AR184" i="2"/>
  <c r="AX184" i="2"/>
  <c r="BJ184" i="2"/>
  <c r="BA184" i="2"/>
  <c r="Z184" i="2"/>
  <c r="AL184" i="2"/>
  <c r="Q184" i="2"/>
  <c r="CZ188" i="2"/>
  <c r="AC184" i="2"/>
  <c r="BM184" i="2"/>
  <c r="AF184" i="2"/>
  <c r="BP184" i="2"/>
  <c r="AI184" i="2"/>
  <c r="BS184" i="2"/>
  <c r="BY184" i="2"/>
  <c r="AO184" i="2"/>
  <c r="CB184" i="2"/>
  <c r="T184" i="2"/>
  <c r="N184" i="2"/>
  <c r="BD184" i="2"/>
  <c r="W184" i="2"/>
  <c r="BG184" i="2"/>
  <c r="F193" i="2"/>
  <c r="F188" i="2"/>
  <c r="F189" i="2"/>
  <c r="F194" i="2"/>
  <c r="F190" i="2"/>
  <c r="CZ194" i="2"/>
  <c r="K194" i="2"/>
  <c r="CZ189" i="2"/>
  <c r="K189" i="2"/>
  <c r="K188" i="2"/>
  <c r="CZ190" i="2"/>
  <c r="CZ191" i="2"/>
  <c r="CZ192" i="2"/>
  <c r="CZ193" i="2"/>
  <c r="T190" i="2"/>
  <c r="K193" i="2"/>
  <c r="F191" i="2"/>
  <c r="F192" i="2"/>
  <c r="F187" i="2"/>
  <c r="CZ187" i="2"/>
  <c r="K187" i="2"/>
  <c r="F186" i="2"/>
  <c r="CZ186" i="2"/>
  <c r="K186" i="2"/>
  <c r="F185" i="2"/>
  <c r="CZ185" i="2"/>
  <c r="K185" i="2"/>
  <c r="F184" i="2"/>
  <c r="CK184" i="2"/>
  <c r="CN184" i="2"/>
  <c r="CQ184" i="2"/>
  <c r="CZ184" i="2" s="1"/>
  <c r="CT184" i="2"/>
  <c r="CW184" i="2"/>
  <c r="K184" i="2"/>
  <c r="CZ183" i="2"/>
  <c r="F183" i="2"/>
  <c r="F182" i="2"/>
  <c r="CZ182" i="2"/>
  <c r="K182" i="2"/>
  <c r="H186" i="2" l="1"/>
  <c r="E186" i="2"/>
  <c r="H190" i="2"/>
  <c r="E190" i="2"/>
  <c r="H187" i="2"/>
  <c r="E187" i="2"/>
  <c r="H192" i="2"/>
  <c r="E192" i="2"/>
  <c r="H191" i="2"/>
  <c r="E191" i="2"/>
  <c r="H194" i="2"/>
  <c r="E194" i="2"/>
  <c r="H193" i="2"/>
  <c r="E193" i="2"/>
  <c r="H184" i="2"/>
  <c r="E184" i="2"/>
  <c r="H185" i="2"/>
  <c r="E185" i="2"/>
  <c r="H182" i="2"/>
  <c r="E182" i="2"/>
  <c r="H183" i="2"/>
  <c r="E183" i="2"/>
  <c r="H189" i="2"/>
  <c r="E189" i="2"/>
  <c r="H188" i="2"/>
  <c r="E188" i="2"/>
  <c r="C180" i="2"/>
  <c r="C181" i="2"/>
  <c r="Q181" i="2" s="1"/>
  <c r="I181" i="2"/>
  <c r="K181" i="2" s="1"/>
  <c r="L181" i="2"/>
  <c r="U181" i="2"/>
  <c r="W181" i="2" s="1"/>
  <c r="X181" i="2"/>
  <c r="Z181" i="2" s="1"/>
  <c r="AA181" i="2"/>
  <c r="AC181" i="2" s="1"/>
  <c r="AD181" i="2"/>
  <c r="AF181" i="2" s="1"/>
  <c r="AG181" i="2"/>
  <c r="AI181" i="2" s="1"/>
  <c r="AJ181" i="2"/>
  <c r="AL181" i="2" s="1"/>
  <c r="AM181" i="2"/>
  <c r="AO181" i="2" s="1"/>
  <c r="AP181" i="2"/>
  <c r="AR181" i="2" s="1"/>
  <c r="AS181" i="2"/>
  <c r="AU181" i="2" s="1"/>
  <c r="AV181" i="2"/>
  <c r="AX181" i="2" s="1"/>
  <c r="AY181" i="2"/>
  <c r="BA181" i="2" s="1"/>
  <c r="BB181" i="2"/>
  <c r="BD181" i="2" s="1"/>
  <c r="BE181" i="2"/>
  <c r="BG181" i="2" s="1"/>
  <c r="BH181" i="2"/>
  <c r="BJ181" i="2" s="1"/>
  <c r="BK181" i="2"/>
  <c r="BM181" i="2" s="1"/>
  <c r="BN181" i="2"/>
  <c r="BP181" i="2" s="1"/>
  <c r="BQ181" i="2"/>
  <c r="BS181" i="2" s="1"/>
  <c r="BV181" i="2"/>
  <c r="BY181" i="2"/>
  <c r="BZ181" i="2"/>
  <c r="CB181" i="2" s="1"/>
  <c r="CC181" i="2"/>
  <c r="CE181" i="2" s="1"/>
  <c r="CF181" i="2"/>
  <c r="CH181" i="2" s="1"/>
  <c r="CK181" i="2"/>
  <c r="CL181" i="2"/>
  <c r="CN181" i="2" s="1"/>
  <c r="CO181" i="2"/>
  <c r="CQ181" i="2" s="1"/>
  <c r="CR181" i="2"/>
  <c r="CT181" i="2" s="1"/>
  <c r="CW181" i="2"/>
  <c r="CX181" i="2"/>
  <c r="C179" i="2"/>
  <c r="CX180" i="2"/>
  <c r="CR180" i="2"/>
  <c r="CO180" i="2"/>
  <c r="CL180" i="2"/>
  <c r="CK180" i="2"/>
  <c r="CF180" i="2"/>
  <c r="CH180" i="2" s="1"/>
  <c r="CC180" i="2"/>
  <c r="CE180" i="2" s="1"/>
  <c r="BZ180" i="2"/>
  <c r="CB180" i="2" s="1"/>
  <c r="BV180" i="2"/>
  <c r="BQ180" i="2"/>
  <c r="BS180" i="2" s="1"/>
  <c r="BN180" i="2"/>
  <c r="BP180" i="2" s="1"/>
  <c r="BK180" i="2"/>
  <c r="BM180" i="2" s="1"/>
  <c r="BH180" i="2"/>
  <c r="BJ180" i="2" s="1"/>
  <c r="BE180" i="2"/>
  <c r="BG180" i="2" s="1"/>
  <c r="BB180" i="2"/>
  <c r="BD180" i="2" s="1"/>
  <c r="AY180" i="2"/>
  <c r="AV180" i="2"/>
  <c r="AX180" i="2" s="1"/>
  <c r="AS180" i="2"/>
  <c r="AU180" i="2" s="1"/>
  <c r="AP180" i="2"/>
  <c r="AR180" i="2" s="1"/>
  <c r="AM180" i="2"/>
  <c r="AO180" i="2" s="1"/>
  <c r="AJ180" i="2"/>
  <c r="AL180" i="2" s="1"/>
  <c r="AG180" i="2"/>
  <c r="AI180" i="2" s="1"/>
  <c r="AD180" i="2"/>
  <c r="AF180" i="2" s="1"/>
  <c r="AA180" i="2"/>
  <c r="X180" i="2"/>
  <c r="Z180" i="2" s="1"/>
  <c r="U180" i="2"/>
  <c r="W180" i="2" s="1"/>
  <c r="T180" i="2"/>
  <c r="Q180" i="2"/>
  <c r="L180" i="2"/>
  <c r="N180" i="2" s="1"/>
  <c r="I180" i="2"/>
  <c r="I179" i="2"/>
  <c r="L179" i="2"/>
  <c r="N179" i="2" s="1"/>
  <c r="Q179" i="2"/>
  <c r="T179" i="2"/>
  <c r="U179" i="2"/>
  <c r="W179" i="2" s="1"/>
  <c r="X179" i="2"/>
  <c r="Z179" i="2" s="1"/>
  <c r="AA179" i="2"/>
  <c r="AC179" i="2" s="1"/>
  <c r="AD179" i="2"/>
  <c r="AF179" i="2" s="1"/>
  <c r="AG179" i="2"/>
  <c r="AI179" i="2" s="1"/>
  <c r="AJ179" i="2"/>
  <c r="AL179" i="2" s="1"/>
  <c r="AM179" i="2"/>
  <c r="AO179" i="2" s="1"/>
  <c r="AP179" i="2"/>
  <c r="AR179" i="2" s="1"/>
  <c r="AS179" i="2"/>
  <c r="AU179" i="2" s="1"/>
  <c r="AV179" i="2"/>
  <c r="AX179" i="2" s="1"/>
  <c r="AY179" i="2"/>
  <c r="BA179" i="2" s="1"/>
  <c r="BB179" i="2"/>
  <c r="BD179" i="2" s="1"/>
  <c r="BE179" i="2"/>
  <c r="BG179" i="2" s="1"/>
  <c r="BH179" i="2"/>
  <c r="BJ179" i="2" s="1"/>
  <c r="BK179" i="2"/>
  <c r="BM179" i="2" s="1"/>
  <c r="BN179" i="2"/>
  <c r="BP179" i="2" s="1"/>
  <c r="BQ179" i="2"/>
  <c r="BS179" i="2" s="1"/>
  <c r="BV179" i="2"/>
  <c r="BY179" i="2"/>
  <c r="BZ179" i="2"/>
  <c r="CB179" i="2" s="1"/>
  <c r="CC179" i="2"/>
  <c r="CE179" i="2" s="1"/>
  <c r="CF179" i="2"/>
  <c r="CH179" i="2" s="1"/>
  <c r="CK179" i="2"/>
  <c r="CL179" i="2"/>
  <c r="CN179" i="2" s="1"/>
  <c r="CO179" i="2"/>
  <c r="CQ179" i="2" s="1"/>
  <c r="CR179" i="2"/>
  <c r="CT179" i="2" s="1"/>
  <c r="CW179" i="2"/>
  <c r="CX179" i="2"/>
  <c r="CX178" i="2"/>
  <c r="CR178" i="2"/>
  <c r="CT178" i="2" s="1"/>
  <c r="CO178" i="2"/>
  <c r="CQ178" i="2" s="1"/>
  <c r="CL178" i="2"/>
  <c r="CN178" i="2" s="1"/>
  <c r="CK178" i="2"/>
  <c r="CF178" i="2"/>
  <c r="CH178" i="2" s="1"/>
  <c r="CC178" i="2"/>
  <c r="CE178" i="2" s="1"/>
  <c r="BZ178" i="2"/>
  <c r="CB178" i="2" s="1"/>
  <c r="BY178" i="2"/>
  <c r="BV178" i="2"/>
  <c r="BQ178" i="2"/>
  <c r="BS178" i="2" s="1"/>
  <c r="BN178" i="2"/>
  <c r="BP178" i="2" s="1"/>
  <c r="BK178" i="2"/>
  <c r="BM178" i="2" s="1"/>
  <c r="BH178" i="2"/>
  <c r="BJ178" i="2" s="1"/>
  <c r="BE178" i="2"/>
  <c r="BG178" i="2" s="1"/>
  <c r="BB178" i="2"/>
  <c r="BD178" i="2" s="1"/>
  <c r="AY178" i="2"/>
  <c r="BA178" i="2" s="1"/>
  <c r="AV178" i="2"/>
  <c r="AX178" i="2" s="1"/>
  <c r="AS178" i="2"/>
  <c r="AU178" i="2" s="1"/>
  <c r="AP178" i="2"/>
  <c r="AR178" i="2" s="1"/>
  <c r="AM178" i="2"/>
  <c r="AO178" i="2" s="1"/>
  <c r="AJ178" i="2"/>
  <c r="AL178" i="2" s="1"/>
  <c r="AG178" i="2"/>
  <c r="AI178" i="2" s="1"/>
  <c r="AD178" i="2"/>
  <c r="AF178" i="2" s="1"/>
  <c r="AA178" i="2"/>
  <c r="AC178" i="2" s="1"/>
  <c r="X178" i="2"/>
  <c r="Z178" i="2" s="1"/>
  <c r="U178" i="2"/>
  <c r="W178" i="2" s="1"/>
  <c r="T178" i="2"/>
  <c r="Q178" i="2"/>
  <c r="L178" i="2"/>
  <c r="N178" i="2" s="1"/>
  <c r="I178" i="2"/>
  <c r="CX177" i="2"/>
  <c r="CW177" i="2"/>
  <c r="CR177" i="2"/>
  <c r="CT177" i="2" s="1"/>
  <c r="CO177" i="2"/>
  <c r="CQ177" i="2" s="1"/>
  <c r="CL177" i="2"/>
  <c r="CN177" i="2" s="1"/>
  <c r="CK177" i="2"/>
  <c r="CF177" i="2"/>
  <c r="CH177" i="2" s="1"/>
  <c r="CC177" i="2"/>
  <c r="CE177" i="2" s="1"/>
  <c r="BZ177" i="2"/>
  <c r="CB177" i="2" s="1"/>
  <c r="BY177" i="2"/>
  <c r="BV177" i="2"/>
  <c r="BQ177" i="2"/>
  <c r="BS177" i="2" s="1"/>
  <c r="BN177" i="2"/>
  <c r="BP177" i="2" s="1"/>
  <c r="BK177" i="2"/>
  <c r="BM177" i="2" s="1"/>
  <c r="BH177" i="2"/>
  <c r="BJ177" i="2" s="1"/>
  <c r="BE177" i="2"/>
  <c r="BG177" i="2" s="1"/>
  <c r="BB177" i="2"/>
  <c r="BD177" i="2" s="1"/>
  <c r="AY177" i="2"/>
  <c r="BA177" i="2" s="1"/>
  <c r="AV177" i="2"/>
  <c r="AX177" i="2" s="1"/>
  <c r="AS177" i="2"/>
  <c r="AU177" i="2" s="1"/>
  <c r="AP177" i="2"/>
  <c r="AR177" i="2" s="1"/>
  <c r="AM177" i="2"/>
  <c r="AO177" i="2" s="1"/>
  <c r="AJ177" i="2"/>
  <c r="AL177" i="2" s="1"/>
  <c r="AG177" i="2"/>
  <c r="AI177" i="2" s="1"/>
  <c r="AD177" i="2"/>
  <c r="AF177" i="2" s="1"/>
  <c r="AA177" i="2"/>
  <c r="AC177" i="2" s="1"/>
  <c r="X177" i="2"/>
  <c r="Z177" i="2" s="1"/>
  <c r="U177" i="2"/>
  <c r="W177" i="2" s="1"/>
  <c r="T177" i="2"/>
  <c r="Q177" i="2"/>
  <c r="L177" i="2"/>
  <c r="N177" i="2" s="1"/>
  <c r="I177" i="2"/>
  <c r="K177" i="2" s="1"/>
  <c r="CX176" i="2"/>
  <c r="CW176" i="2"/>
  <c r="CR176" i="2"/>
  <c r="CT176" i="2" s="1"/>
  <c r="CO176" i="2"/>
  <c r="CQ176" i="2" s="1"/>
  <c r="CL176" i="2"/>
  <c r="CN176" i="2" s="1"/>
  <c r="CK176" i="2"/>
  <c r="CF176" i="2"/>
  <c r="CH176" i="2" s="1"/>
  <c r="CC176" i="2"/>
  <c r="CE176" i="2" s="1"/>
  <c r="BZ176" i="2"/>
  <c r="CB176" i="2" s="1"/>
  <c r="BY176" i="2"/>
  <c r="BV176" i="2"/>
  <c r="BQ176" i="2"/>
  <c r="BS176" i="2" s="1"/>
  <c r="BN176" i="2"/>
  <c r="BP176" i="2" s="1"/>
  <c r="BK176" i="2"/>
  <c r="BM176" i="2" s="1"/>
  <c r="BH176" i="2"/>
  <c r="BJ176" i="2" s="1"/>
  <c r="BE176" i="2"/>
  <c r="BG176" i="2" s="1"/>
  <c r="BB176" i="2"/>
  <c r="BD176" i="2" s="1"/>
  <c r="AY176" i="2"/>
  <c r="BA176" i="2" s="1"/>
  <c r="AV176" i="2"/>
  <c r="AX176" i="2" s="1"/>
  <c r="AS176" i="2"/>
  <c r="AU176" i="2" s="1"/>
  <c r="AP176" i="2"/>
  <c r="AR176" i="2" s="1"/>
  <c r="AM176" i="2"/>
  <c r="AO176" i="2" s="1"/>
  <c r="AJ176" i="2"/>
  <c r="AL176" i="2" s="1"/>
  <c r="AG176" i="2"/>
  <c r="AI176" i="2" s="1"/>
  <c r="AD176" i="2"/>
  <c r="AF176" i="2" s="1"/>
  <c r="AA176" i="2"/>
  <c r="AC176" i="2" s="1"/>
  <c r="X176" i="2"/>
  <c r="Z176" i="2" s="1"/>
  <c r="U176" i="2"/>
  <c r="W176" i="2" s="1"/>
  <c r="T176" i="2"/>
  <c r="Q176" i="2"/>
  <c r="L176" i="2"/>
  <c r="N176" i="2" s="1"/>
  <c r="I176" i="2"/>
  <c r="K176" i="2" s="1"/>
  <c r="CX175" i="2"/>
  <c r="CW175" i="2"/>
  <c r="CR175" i="2"/>
  <c r="CT175" i="2" s="1"/>
  <c r="CO175" i="2"/>
  <c r="CQ175" i="2" s="1"/>
  <c r="CL175" i="2"/>
  <c r="CN175" i="2" s="1"/>
  <c r="CK175" i="2"/>
  <c r="CF175" i="2"/>
  <c r="CH175" i="2" s="1"/>
  <c r="CC175" i="2"/>
  <c r="CE175" i="2" s="1"/>
  <c r="BZ175" i="2"/>
  <c r="CB175" i="2" s="1"/>
  <c r="BY175" i="2"/>
  <c r="BV175" i="2"/>
  <c r="BQ175" i="2"/>
  <c r="BS175" i="2" s="1"/>
  <c r="BN175" i="2"/>
  <c r="BP175" i="2" s="1"/>
  <c r="BK175" i="2"/>
  <c r="BM175" i="2" s="1"/>
  <c r="BH175" i="2"/>
  <c r="BJ175" i="2" s="1"/>
  <c r="BE175" i="2"/>
  <c r="BG175" i="2" s="1"/>
  <c r="BB175" i="2"/>
  <c r="BD175" i="2" s="1"/>
  <c r="AY175" i="2"/>
  <c r="BA175" i="2" s="1"/>
  <c r="AV175" i="2"/>
  <c r="AX175" i="2" s="1"/>
  <c r="AS175" i="2"/>
  <c r="AU175" i="2" s="1"/>
  <c r="AP175" i="2"/>
  <c r="AR175" i="2" s="1"/>
  <c r="AM175" i="2"/>
  <c r="AO175" i="2" s="1"/>
  <c r="AJ175" i="2"/>
  <c r="AL175" i="2" s="1"/>
  <c r="AG175" i="2"/>
  <c r="AI175" i="2" s="1"/>
  <c r="AD175" i="2"/>
  <c r="AF175" i="2" s="1"/>
  <c r="AA175" i="2"/>
  <c r="AC175" i="2" s="1"/>
  <c r="X175" i="2"/>
  <c r="Z175" i="2" s="1"/>
  <c r="U175" i="2"/>
  <c r="W175" i="2" s="1"/>
  <c r="T175" i="2"/>
  <c r="Q175" i="2"/>
  <c r="L175" i="2"/>
  <c r="N175" i="2" s="1"/>
  <c r="I175" i="2"/>
  <c r="K175" i="2" s="1"/>
  <c r="CX174" i="2"/>
  <c r="CW174" i="2"/>
  <c r="CR174" i="2"/>
  <c r="CT174" i="2" s="1"/>
  <c r="CO174" i="2"/>
  <c r="CQ174" i="2" s="1"/>
  <c r="CL174" i="2"/>
  <c r="CN174" i="2" s="1"/>
  <c r="CK174" i="2"/>
  <c r="CF174" i="2"/>
  <c r="CH174" i="2" s="1"/>
  <c r="CC174" i="2"/>
  <c r="CE174" i="2" s="1"/>
  <c r="BZ174" i="2"/>
  <c r="CB174" i="2" s="1"/>
  <c r="BY174" i="2"/>
  <c r="BV174" i="2"/>
  <c r="BQ174" i="2"/>
  <c r="BS174" i="2" s="1"/>
  <c r="BN174" i="2"/>
  <c r="BP174" i="2" s="1"/>
  <c r="BK174" i="2"/>
  <c r="BM174" i="2" s="1"/>
  <c r="BH174" i="2"/>
  <c r="BJ174" i="2" s="1"/>
  <c r="BE174" i="2"/>
  <c r="BG174" i="2" s="1"/>
  <c r="BB174" i="2"/>
  <c r="BD174" i="2" s="1"/>
  <c r="AY174" i="2"/>
  <c r="BA174" i="2" s="1"/>
  <c r="AV174" i="2"/>
  <c r="AX174" i="2" s="1"/>
  <c r="AS174" i="2"/>
  <c r="AU174" i="2" s="1"/>
  <c r="AP174" i="2"/>
  <c r="AR174" i="2" s="1"/>
  <c r="AM174" i="2"/>
  <c r="AO174" i="2" s="1"/>
  <c r="AJ174" i="2"/>
  <c r="AL174" i="2" s="1"/>
  <c r="AG174" i="2"/>
  <c r="AI174" i="2" s="1"/>
  <c r="AD174" i="2"/>
  <c r="AF174" i="2" s="1"/>
  <c r="AA174" i="2"/>
  <c r="AC174" i="2" s="1"/>
  <c r="X174" i="2"/>
  <c r="Z174" i="2" s="1"/>
  <c r="U174" i="2"/>
  <c r="W174" i="2" s="1"/>
  <c r="T174" i="2"/>
  <c r="Q174" i="2"/>
  <c r="L174" i="2"/>
  <c r="N174" i="2" s="1"/>
  <c r="I174" i="2"/>
  <c r="K174" i="2" s="1"/>
  <c r="CX173" i="2"/>
  <c r="CW173" i="2"/>
  <c r="CR173" i="2"/>
  <c r="CT173" i="2" s="1"/>
  <c r="CO173" i="2"/>
  <c r="CQ173" i="2" s="1"/>
  <c r="CL173" i="2"/>
  <c r="CN173" i="2" s="1"/>
  <c r="CK173" i="2"/>
  <c r="CF173" i="2"/>
  <c r="CH173" i="2" s="1"/>
  <c r="CC173" i="2"/>
  <c r="CE173" i="2" s="1"/>
  <c r="BZ173" i="2"/>
  <c r="CB173" i="2" s="1"/>
  <c r="BY173" i="2"/>
  <c r="BV173" i="2"/>
  <c r="BQ173" i="2"/>
  <c r="BS173" i="2" s="1"/>
  <c r="BN173" i="2"/>
  <c r="BP173" i="2" s="1"/>
  <c r="BK173" i="2"/>
  <c r="BM173" i="2" s="1"/>
  <c r="BH173" i="2"/>
  <c r="BJ173" i="2" s="1"/>
  <c r="BE173" i="2"/>
  <c r="BG173" i="2" s="1"/>
  <c r="BB173" i="2"/>
  <c r="BD173" i="2" s="1"/>
  <c r="AY173" i="2"/>
  <c r="BA173" i="2" s="1"/>
  <c r="AV173" i="2"/>
  <c r="AX173" i="2" s="1"/>
  <c r="AS173" i="2"/>
  <c r="AU173" i="2" s="1"/>
  <c r="AP173" i="2"/>
  <c r="AR173" i="2" s="1"/>
  <c r="AM173" i="2"/>
  <c r="AO173" i="2" s="1"/>
  <c r="AJ173" i="2"/>
  <c r="AL173" i="2" s="1"/>
  <c r="AG173" i="2"/>
  <c r="AI173" i="2" s="1"/>
  <c r="AD173" i="2"/>
  <c r="AF173" i="2" s="1"/>
  <c r="AA173" i="2"/>
  <c r="AC173" i="2" s="1"/>
  <c r="X173" i="2"/>
  <c r="Z173" i="2" s="1"/>
  <c r="U173" i="2"/>
  <c r="W173" i="2" s="1"/>
  <c r="T173" i="2"/>
  <c r="Q173" i="2"/>
  <c r="L173" i="2"/>
  <c r="N173" i="2" s="1"/>
  <c r="I173" i="2"/>
  <c r="CX172" i="2"/>
  <c r="CW172" i="2"/>
  <c r="CR172" i="2"/>
  <c r="CT172" i="2" s="1"/>
  <c r="CO172" i="2"/>
  <c r="CQ172" i="2" s="1"/>
  <c r="CL172" i="2"/>
  <c r="CN172" i="2" s="1"/>
  <c r="CK172" i="2"/>
  <c r="CF172" i="2"/>
  <c r="CH172" i="2" s="1"/>
  <c r="CC172" i="2"/>
  <c r="CE172" i="2" s="1"/>
  <c r="BZ172" i="2"/>
  <c r="CB172" i="2" s="1"/>
  <c r="BY172" i="2"/>
  <c r="BV172" i="2"/>
  <c r="BQ172" i="2"/>
  <c r="BS172" i="2" s="1"/>
  <c r="BN172" i="2"/>
  <c r="BP172" i="2" s="1"/>
  <c r="BK172" i="2"/>
  <c r="BM172" i="2" s="1"/>
  <c r="BH172" i="2"/>
  <c r="BJ172" i="2" s="1"/>
  <c r="BE172" i="2"/>
  <c r="BG172" i="2" s="1"/>
  <c r="BB172" i="2"/>
  <c r="BD172" i="2" s="1"/>
  <c r="AY172" i="2"/>
  <c r="BA172" i="2" s="1"/>
  <c r="AV172" i="2"/>
  <c r="AX172" i="2" s="1"/>
  <c r="AS172" i="2"/>
  <c r="AU172" i="2" s="1"/>
  <c r="AP172" i="2"/>
  <c r="AR172" i="2" s="1"/>
  <c r="AM172" i="2"/>
  <c r="AO172" i="2" s="1"/>
  <c r="AJ172" i="2"/>
  <c r="AL172" i="2" s="1"/>
  <c r="AG172" i="2"/>
  <c r="AI172" i="2" s="1"/>
  <c r="AD172" i="2"/>
  <c r="AF172" i="2" s="1"/>
  <c r="AA172" i="2"/>
  <c r="AC172" i="2" s="1"/>
  <c r="X172" i="2"/>
  <c r="Z172" i="2" s="1"/>
  <c r="U172" i="2"/>
  <c r="W172" i="2" s="1"/>
  <c r="T172" i="2"/>
  <c r="L172" i="2"/>
  <c r="N172" i="2" s="1"/>
  <c r="I172" i="2"/>
  <c r="K172" i="2" s="1"/>
  <c r="CX171" i="2"/>
  <c r="CW171" i="2"/>
  <c r="CR171" i="2"/>
  <c r="CT171" i="2" s="1"/>
  <c r="CO171" i="2"/>
  <c r="CQ171" i="2" s="1"/>
  <c r="CL171" i="2"/>
  <c r="CN171" i="2" s="1"/>
  <c r="CK171" i="2"/>
  <c r="CF171" i="2"/>
  <c r="CH171" i="2" s="1"/>
  <c r="CC171" i="2"/>
  <c r="CE171" i="2" s="1"/>
  <c r="BZ171" i="2"/>
  <c r="CB171" i="2" s="1"/>
  <c r="BY171" i="2"/>
  <c r="BV171" i="2"/>
  <c r="BQ171" i="2"/>
  <c r="BS171" i="2" s="1"/>
  <c r="BN171" i="2"/>
  <c r="BP171" i="2" s="1"/>
  <c r="BK171" i="2"/>
  <c r="BM171" i="2" s="1"/>
  <c r="BH171" i="2"/>
  <c r="BJ171" i="2" s="1"/>
  <c r="BE171" i="2"/>
  <c r="BG171" i="2" s="1"/>
  <c r="BB171" i="2"/>
  <c r="BD171" i="2" s="1"/>
  <c r="AY171" i="2"/>
  <c r="BA171" i="2" s="1"/>
  <c r="AV171" i="2"/>
  <c r="AX171" i="2" s="1"/>
  <c r="AS171" i="2"/>
  <c r="AU171" i="2" s="1"/>
  <c r="AP171" i="2"/>
  <c r="AR171" i="2" s="1"/>
  <c r="AM171" i="2"/>
  <c r="AO171" i="2" s="1"/>
  <c r="AJ171" i="2"/>
  <c r="AL171" i="2" s="1"/>
  <c r="AG171" i="2"/>
  <c r="AI171" i="2" s="1"/>
  <c r="AD171" i="2"/>
  <c r="AF171" i="2" s="1"/>
  <c r="AA171" i="2"/>
  <c r="AC171" i="2" s="1"/>
  <c r="X171" i="2"/>
  <c r="Z171" i="2" s="1"/>
  <c r="U171" i="2"/>
  <c r="W171" i="2" s="1"/>
  <c r="T171" i="2"/>
  <c r="Q171" i="2"/>
  <c r="L171" i="2"/>
  <c r="N171" i="2" s="1"/>
  <c r="I171" i="2"/>
  <c r="K171" i="2" s="1"/>
  <c r="C170" i="2"/>
  <c r="BV170" i="2" s="1"/>
  <c r="CX170" i="2"/>
  <c r="CR170" i="2"/>
  <c r="CO170" i="2"/>
  <c r="CL170" i="2"/>
  <c r="CF170" i="2"/>
  <c r="CC170" i="2"/>
  <c r="BZ170" i="2"/>
  <c r="BQ170" i="2"/>
  <c r="BN170" i="2"/>
  <c r="BK170" i="2"/>
  <c r="BH170" i="2"/>
  <c r="BE170" i="2"/>
  <c r="BB170" i="2"/>
  <c r="AY170" i="2"/>
  <c r="AV170" i="2"/>
  <c r="AS170" i="2"/>
  <c r="AP170" i="2"/>
  <c r="AM170" i="2"/>
  <c r="AO170" i="2" s="1"/>
  <c r="AJ170" i="2"/>
  <c r="AG170" i="2"/>
  <c r="AD170" i="2"/>
  <c r="AA170" i="2"/>
  <c r="X170" i="2"/>
  <c r="U170" i="2"/>
  <c r="L170" i="2"/>
  <c r="I170" i="2"/>
  <c r="C169" i="2"/>
  <c r="CW169" i="2" s="1"/>
  <c r="CX169" i="2"/>
  <c r="CR169" i="2"/>
  <c r="CO169" i="2"/>
  <c r="CL169" i="2"/>
  <c r="CF169" i="2"/>
  <c r="CC169" i="2"/>
  <c r="BZ169" i="2"/>
  <c r="BQ169" i="2"/>
  <c r="BN169" i="2"/>
  <c r="BK169" i="2"/>
  <c r="BH169" i="2"/>
  <c r="BE169" i="2"/>
  <c r="BB169" i="2"/>
  <c r="AY169" i="2"/>
  <c r="AV169" i="2"/>
  <c r="AS169" i="2"/>
  <c r="AP169" i="2"/>
  <c r="AM169" i="2"/>
  <c r="AJ169" i="2"/>
  <c r="AG169" i="2"/>
  <c r="AD169" i="2"/>
  <c r="AA169" i="2"/>
  <c r="X169" i="2"/>
  <c r="U169" i="2"/>
  <c r="L169" i="2"/>
  <c r="I169" i="2"/>
  <c r="AA167" i="2"/>
  <c r="AC167" i="2" s="1"/>
  <c r="AA168" i="2"/>
  <c r="AC168" i="2" s="1"/>
  <c r="X167" i="2"/>
  <c r="Z167" i="2" s="1"/>
  <c r="X168" i="2"/>
  <c r="Z168" i="2" s="1"/>
  <c r="T167" i="2"/>
  <c r="T168" i="2"/>
  <c r="Q167" i="2"/>
  <c r="Q168" i="2"/>
  <c r="CX168" i="2"/>
  <c r="CW168" i="2"/>
  <c r="CR168" i="2"/>
  <c r="CT168" i="2" s="1"/>
  <c r="CO168" i="2"/>
  <c r="CQ168" i="2" s="1"/>
  <c r="CL168" i="2"/>
  <c r="CN168" i="2" s="1"/>
  <c r="CK168" i="2"/>
  <c r="CF168" i="2"/>
  <c r="CH168" i="2" s="1"/>
  <c r="CC168" i="2"/>
  <c r="CE168" i="2" s="1"/>
  <c r="BZ168" i="2"/>
  <c r="CB168" i="2" s="1"/>
  <c r="BY168" i="2"/>
  <c r="BV168" i="2"/>
  <c r="BQ168" i="2"/>
  <c r="BS168" i="2" s="1"/>
  <c r="BN168" i="2"/>
  <c r="BP168" i="2" s="1"/>
  <c r="BK168" i="2"/>
  <c r="BM168" i="2" s="1"/>
  <c r="BH168" i="2"/>
  <c r="BJ168" i="2" s="1"/>
  <c r="BE168" i="2"/>
  <c r="BG168" i="2" s="1"/>
  <c r="BB168" i="2"/>
  <c r="BD168" i="2" s="1"/>
  <c r="AY168" i="2"/>
  <c r="BA168" i="2" s="1"/>
  <c r="AV168" i="2"/>
  <c r="AX168" i="2" s="1"/>
  <c r="AS168" i="2"/>
  <c r="AU168" i="2" s="1"/>
  <c r="AP168" i="2"/>
  <c r="AR168" i="2" s="1"/>
  <c r="AM168" i="2"/>
  <c r="AO168" i="2" s="1"/>
  <c r="AJ168" i="2"/>
  <c r="AL168" i="2" s="1"/>
  <c r="AG168" i="2"/>
  <c r="AI168" i="2" s="1"/>
  <c r="AD168" i="2"/>
  <c r="AF168" i="2" s="1"/>
  <c r="U168" i="2"/>
  <c r="W168" i="2" s="1"/>
  <c r="L168" i="2"/>
  <c r="N168" i="2" s="1"/>
  <c r="I168" i="2"/>
  <c r="I167" i="2"/>
  <c r="L167" i="2"/>
  <c r="N167" i="2" s="1"/>
  <c r="U167" i="2"/>
  <c r="W167" i="2" s="1"/>
  <c r="AD167" i="2"/>
  <c r="AF167" i="2" s="1"/>
  <c r="AG167" i="2"/>
  <c r="AI167" i="2" s="1"/>
  <c r="AJ167" i="2"/>
  <c r="AL167" i="2" s="1"/>
  <c r="AM167" i="2"/>
  <c r="AO167" i="2" s="1"/>
  <c r="AP167" i="2"/>
  <c r="AR167" i="2" s="1"/>
  <c r="AS167" i="2"/>
  <c r="AU167" i="2" s="1"/>
  <c r="AV167" i="2"/>
  <c r="AX167" i="2" s="1"/>
  <c r="AY167" i="2"/>
  <c r="BA167" i="2" s="1"/>
  <c r="BB167" i="2"/>
  <c r="BD167" i="2" s="1"/>
  <c r="BE167" i="2"/>
  <c r="BG167" i="2" s="1"/>
  <c r="BH167" i="2"/>
  <c r="BJ167" i="2" s="1"/>
  <c r="BK167" i="2"/>
  <c r="BM167" i="2" s="1"/>
  <c r="BN167" i="2"/>
  <c r="BP167" i="2" s="1"/>
  <c r="BQ167" i="2"/>
  <c r="BS167" i="2" s="1"/>
  <c r="BV167" i="2"/>
  <c r="BY167" i="2"/>
  <c r="BZ167" i="2"/>
  <c r="CB167" i="2" s="1"/>
  <c r="CC167" i="2"/>
  <c r="CE167" i="2" s="1"/>
  <c r="CF167" i="2"/>
  <c r="CH167" i="2" s="1"/>
  <c r="CK167" i="2"/>
  <c r="CL167" i="2"/>
  <c r="CN167" i="2" s="1"/>
  <c r="CO167" i="2"/>
  <c r="CQ167" i="2" s="1"/>
  <c r="CR167" i="2"/>
  <c r="CT167" i="2" s="1"/>
  <c r="CW167" i="2"/>
  <c r="CX167" i="2"/>
  <c r="I166" i="2"/>
  <c r="L166" i="2"/>
  <c r="N166" i="2" s="1"/>
  <c r="Q166" i="2"/>
  <c r="T166" i="2"/>
  <c r="U166" i="2"/>
  <c r="W166" i="2" s="1"/>
  <c r="X166" i="2"/>
  <c r="Z166" i="2" s="1"/>
  <c r="AA166" i="2"/>
  <c r="AC166" i="2" s="1"/>
  <c r="AD166" i="2"/>
  <c r="AF166" i="2" s="1"/>
  <c r="AG166" i="2"/>
  <c r="AI166" i="2" s="1"/>
  <c r="AJ166" i="2"/>
  <c r="AL166" i="2" s="1"/>
  <c r="AM166" i="2"/>
  <c r="AO166" i="2" s="1"/>
  <c r="AP166" i="2"/>
  <c r="AR166" i="2" s="1"/>
  <c r="AS166" i="2"/>
  <c r="AU166" i="2" s="1"/>
  <c r="AV166" i="2"/>
  <c r="AX166" i="2" s="1"/>
  <c r="AY166" i="2"/>
  <c r="BA166" i="2" s="1"/>
  <c r="BB166" i="2"/>
  <c r="BD166" i="2" s="1"/>
  <c r="BE166" i="2"/>
  <c r="BG166" i="2" s="1"/>
  <c r="BH166" i="2"/>
  <c r="BJ166" i="2" s="1"/>
  <c r="BK166" i="2"/>
  <c r="BM166" i="2" s="1"/>
  <c r="BN166" i="2"/>
  <c r="BP166" i="2" s="1"/>
  <c r="BQ166" i="2"/>
  <c r="BS166" i="2" s="1"/>
  <c r="BV166" i="2"/>
  <c r="BY166" i="2"/>
  <c r="BZ166" i="2"/>
  <c r="CB166" i="2" s="1"/>
  <c r="CC166" i="2"/>
  <c r="CE166" i="2" s="1"/>
  <c r="CF166" i="2"/>
  <c r="CH166" i="2" s="1"/>
  <c r="CK166" i="2"/>
  <c r="CL166" i="2"/>
  <c r="CN166" i="2" s="1"/>
  <c r="CO166" i="2"/>
  <c r="CQ166" i="2" s="1"/>
  <c r="CR166" i="2"/>
  <c r="CT166" i="2" s="1"/>
  <c r="CW166" i="2"/>
  <c r="CX166" i="2"/>
  <c r="C162" i="2"/>
  <c r="C163" i="2"/>
  <c r="C164" i="2"/>
  <c r="I165" i="2"/>
  <c r="L165" i="2"/>
  <c r="N165" i="2" s="1"/>
  <c r="Q165" i="2"/>
  <c r="T165" i="2"/>
  <c r="U165" i="2"/>
  <c r="W165" i="2" s="1"/>
  <c r="X165" i="2"/>
  <c r="Z165" i="2" s="1"/>
  <c r="AA165" i="2"/>
  <c r="AC165" i="2" s="1"/>
  <c r="AD165" i="2"/>
  <c r="AF165" i="2" s="1"/>
  <c r="AG165" i="2"/>
  <c r="AI165" i="2" s="1"/>
  <c r="AJ165" i="2"/>
  <c r="AL165" i="2" s="1"/>
  <c r="AM165" i="2"/>
  <c r="AO165" i="2" s="1"/>
  <c r="AP165" i="2"/>
  <c r="AR165" i="2" s="1"/>
  <c r="AS165" i="2"/>
  <c r="AU165" i="2" s="1"/>
  <c r="AV165" i="2"/>
  <c r="AX165" i="2" s="1"/>
  <c r="AY165" i="2"/>
  <c r="BA165" i="2" s="1"/>
  <c r="BB165" i="2"/>
  <c r="BD165" i="2" s="1"/>
  <c r="BE165" i="2"/>
  <c r="BG165" i="2" s="1"/>
  <c r="BH165" i="2"/>
  <c r="BJ165" i="2" s="1"/>
  <c r="BK165" i="2"/>
  <c r="BM165" i="2" s="1"/>
  <c r="BN165" i="2"/>
  <c r="BP165" i="2" s="1"/>
  <c r="BQ165" i="2"/>
  <c r="BS165" i="2" s="1"/>
  <c r="BV165" i="2"/>
  <c r="BY165" i="2"/>
  <c r="BZ165" i="2"/>
  <c r="CB165" i="2" s="1"/>
  <c r="CC165" i="2"/>
  <c r="CE165" i="2" s="1"/>
  <c r="CF165" i="2"/>
  <c r="CH165" i="2" s="1"/>
  <c r="CK165" i="2"/>
  <c r="CL165" i="2"/>
  <c r="CN165" i="2" s="1"/>
  <c r="CO165" i="2"/>
  <c r="CQ165" i="2" s="1"/>
  <c r="CR165" i="2"/>
  <c r="CT165" i="2" s="1"/>
  <c r="CW165" i="2"/>
  <c r="CX165" i="2"/>
  <c r="BB148" i="2"/>
  <c r="J11" i="36"/>
  <c r="J14" i="36" s="1"/>
  <c r="CN169" i="2" l="1"/>
  <c r="AL169" i="2"/>
  <c r="CQ169" i="2"/>
  <c r="CZ169" i="2" s="1"/>
  <c r="CQ180" i="2"/>
  <c r="CZ180" i="2" s="1"/>
  <c r="AX169" i="2"/>
  <c r="AX170" i="2"/>
  <c r="BG170" i="2"/>
  <c r="W170" i="2"/>
  <c r="CB170" i="2"/>
  <c r="BD169" i="2"/>
  <c r="CE170" i="2"/>
  <c r="T169" i="2"/>
  <c r="W169" i="2"/>
  <c r="CZ175" i="2"/>
  <c r="BG169" i="2"/>
  <c r="K169" i="2"/>
  <c r="N169" i="2"/>
  <c r="BV169" i="2"/>
  <c r="CQ170" i="2"/>
  <c r="CZ170" i="2" s="1"/>
  <c r="AR170" i="2"/>
  <c r="CH170" i="2"/>
  <c r="AU170" i="2"/>
  <c r="N170" i="2"/>
  <c r="T181" i="2"/>
  <c r="AI169" i="2"/>
  <c r="BS169" i="2"/>
  <c r="T170" i="2"/>
  <c r="BD170" i="2"/>
  <c r="CE169" i="2"/>
  <c r="AC170" i="2"/>
  <c r="BM170" i="2"/>
  <c r="AU169" i="2"/>
  <c r="CH169" i="2"/>
  <c r="AF170" i="2"/>
  <c r="BP170" i="2"/>
  <c r="AF169" i="2"/>
  <c r="BP169" i="2"/>
  <c r="BY170" i="2"/>
  <c r="AO169" i="2"/>
  <c r="BY169" i="2"/>
  <c r="AR169" i="2"/>
  <c r="CB169" i="2"/>
  <c r="Q170" i="2"/>
  <c r="BA170" i="2"/>
  <c r="CN170" i="2"/>
  <c r="Q169" i="2"/>
  <c r="BA169" i="2"/>
  <c r="CK169" i="2"/>
  <c r="Z170" i="2"/>
  <c r="BJ170" i="2"/>
  <c r="Z169" i="2"/>
  <c r="BJ169" i="2"/>
  <c r="CT169" i="2"/>
  <c r="AI170" i="2"/>
  <c r="BS170" i="2"/>
  <c r="AC169" i="2"/>
  <c r="BM169" i="2"/>
  <c r="AL170" i="2"/>
  <c r="CW178" i="2"/>
  <c r="F178" i="2"/>
  <c r="F181" i="2"/>
  <c r="CZ181" i="2"/>
  <c r="N181" i="2"/>
  <c r="F180" i="2"/>
  <c r="CN180" i="2"/>
  <c r="CT180" i="2"/>
  <c r="AC180" i="2"/>
  <c r="BA180" i="2"/>
  <c r="BY180" i="2"/>
  <c r="CW180" i="2"/>
  <c r="K180" i="2"/>
  <c r="F179" i="2"/>
  <c r="CZ179" i="2"/>
  <c r="K179" i="2"/>
  <c r="CZ178" i="2"/>
  <c r="K178" i="2"/>
  <c r="F177" i="2"/>
  <c r="CZ177" i="2"/>
  <c r="F176" i="2"/>
  <c r="F175" i="2"/>
  <c r="CZ176" i="2"/>
  <c r="F172" i="2"/>
  <c r="F173" i="2"/>
  <c r="F174" i="2"/>
  <c r="CZ174" i="2"/>
  <c r="CZ172" i="2"/>
  <c r="CZ171" i="2"/>
  <c r="CZ173" i="2"/>
  <c r="K173" i="2"/>
  <c r="F171" i="2"/>
  <c r="Q172" i="2"/>
  <c r="F170" i="2"/>
  <c r="CK170" i="2"/>
  <c r="CT170" i="2"/>
  <c r="CW170" i="2"/>
  <c r="K170" i="2"/>
  <c r="CZ167" i="2"/>
  <c r="F169" i="2"/>
  <c r="F168" i="2"/>
  <c r="CZ168" i="2"/>
  <c r="K168" i="2"/>
  <c r="F167" i="2"/>
  <c r="K167" i="2"/>
  <c r="F166" i="2"/>
  <c r="CZ166" i="2"/>
  <c r="K166" i="2"/>
  <c r="F165" i="2"/>
  <c r="CZ165" i="2"/>
  <c r="K16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91" i="2"/>
  <c r="CW92" i="2"/>
  <c r="CW93" i="2"/>
  <c r="CW94" i="2"/>
  <c r="CW95" i="2"/>
  <c r="CW96" i="2"/>
  <c r="CW97" i="2"/>
  <c r="CW98" i="2"/>
  <c r="CW99" i="2"/>
  <c r="CW100" i="2"/>
  <c r="CW101" i="2"/>
  <c r="CW102" i="2"/>
  <c r="CW103" i="2"/>
  <c r="CW104" i="2"/>
  <c r="CW105" i="2"/>
  <c r="CW106" i="2"/>
  <c r="CW107" i="2"/>
  <c r="CW108" i="2"/>
  <c r="CW109" i="2"/>
  <c r="CW110" i="2"/>
  <c r="CW113" i="2"/>
  <c r="CW114" i="2"/>
  <c r="CW115" i="2"/>
  <c r="CW116" i="2"/>
  <c r="CW117" i="2"/>
  <c r="CW118" i="2"/>
  <c r="CW119" i="2"/>
  <c r="CW120" i="2"/>
  <c r="CW121" i="2"/>
  <c r="CW126" i="2"/>
  <c r="CW128" i="2"/>
  <c r="CW129" i="2"/>
  <c r="CW130" i="2"/>
  <c r="CW131" i="2"/>
  <c r="CW132" i="2"/>
  <c r="CW133" i="2"/>
  <c r="CW134" i="2"/>
  <c r="CW135" i="2"/>
  <c r="CW136" i="2"/>
  <c r="CW137" i="2"/>
  <c r="CW138" i="2"/>
  <c r="CW139" i="2"/>
  <c r="CW140" i="2"/>
  <c r="CW141" i="2"/>
  <c r="CW142" i="2"/>
  <c r="CW143" i="2"/>
  <c r="CW144" i="2"/>
  <c r="CW145" i="2"/>
  <c r="CW146" i="2"/>
  <c r="CW147" i="2"/>
  <c r="CW148" i="2"/>
  <c r="CW149" i="2"/>
  <c r="CW150" i="2"/>
  <c r="CW151" i="2"/>
  <c r="CW152" i="2"/>
  <c r="CW153" i="2"/>
  <c r="CW154" i="2"/>
  <c r="CW155" i="2"/>
  <c r="CW156" i="2"/>
  <c r="CW157" i="2"/>
  <c r="CW158" i="2"/>
  <c r="CW159" i="2"/>
  <c r="CW160" i="2"/>
  <c r="CW161" i="2"/>
  <c r="CW162" i="2"/>
  <c r="CW163" i="2"/>
  <c r="CW164" i="2"/>
  <c r="CU5" i="2"/>
  <c r="CR5" i="2"/>
  <c r="C124" i="2"/>
  <c r="I164" i="2"/>
  <c r="L164" i="2"/>
  <c r="Q164" i="2"/>
  <c r="U164" i="2"/>
  <c r="X164" i="2"/>
  <c r="AA164" i="2"/>
  <c r="AD164" i="2"/>
  <c r="AF164" i="2" s="1"/>
  <c r="AG164" i="2"/>
  <c r="AI164" i="2" s="1"/>
  <c r="AJ164" i="2"/>
  <c r="AM164" i="2"/>
  <c r="AP164" i="2"/>
  <c r="AS164" i="2"/>
  <c r="AV164" i="2"/>
  <c r="AX164" i="2" s="1"/>
  <c r="AY164" i="2"/>
  <c r="BB164" i="2"/>
  <c r="BE164" i="2"/>
  <c r="BG164" i="2" s="1"/>
  <c r="BH164" i="2"/>
  <c r="BJ164" i="2" s="1"/>
  <c r="BK164" i="2"/>
  <c r="BN164" i="2"/>
  <c r="BP164" i="2" s="1"/>
  <c r="BQ164" i="2"/>
  <c r="BS164" i="2" s="1"/>
  <c r="BY164" i="2"/>
  <c r="BZ164" i="2"/>
  <c r="CC164" i="2"/>
  <c r="CE164" i="2" s="1"/>
  <c r="CF164" i="2"/>
  <c r="CH164" i="2" s="1"/>
  <c r="CK164" i="2"/>
  <c r="CL164" i="2"/>
  <c r="CO164" i="2"/>
  <c r="CR164" i="2"/>
  <c r="CT164" i="2" s="1"/>
  <c r="CX164" i="2"/>
  <c r="CR163" i="2"/>
  <c r="CR162" i="2"/>
  <c r="CR161" i="2"/>
  <c r="CR160" i="2"/>
  <c r="CR159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6" i="2"/>
  <c r="CR117" i="2"/>
  <c r="CR118" i="2"/>
  <c r="CR119" i="2"/>
  <c r="CR120" i="2"/>
  <c r="CR121" i="2"/>
  <c r="CR122" i="2"/>
  <c r="CR123" i="2"/>
  <c r="CR124" i="2"/>
  <c r="CR125" i="2"/>
  <c r="CR126" i="2"/>
  <c r="CR127" i="2"/>
  <c r="CR128" i="2"/>
  <c r="CR129" i="2"/>
  <c r="CR130" i="2"/>
  <c r="CR131" i="2"/>
  <c r="CR132" i="2"/>
  <c r="CR133" i="2"/>
  <c r="CR134" i="2"/>
  <c r="CR135" i="2"/>
  <c r="CR136" i="2"/>
  <c r="CR137" i="2"/>
  <c r="CR138" i="2"/>
  <c r="CR139" i="2"/>
  <c r="CR140" i="2"/>
  <c r="CR141" i="2"/>
  <c r="CR142" i="2"/>
  <c r="CR143" i="2"/>
  <c r="CR144" i="2"/>
  <c r="CR145" i="2"/>
  <c r="CR146" i="2"/>
  <c r="CR147" i="2"/>
  <c r="CR148" i="2"/>
  <c r="CR149" i="2"/>
  <c r="CR150" i="2"/>
  <c r="CR151" i="2"/>
  <c r="CR152" i="2"/>
  <c r="CR153" i="2"/>
  <c r="CR154" i="2"/>
  <c r="CR155" i="2"/>
  <c r="CR156" i="2"/>
  <c r="CR157" i="2"/>
  <c r="CR158" i="2"/>
  <c r="I162" i="2"/>
  <c r="L162" i="2"/>
  <c r="Q162" i="2"/>
  <c r="T162" i="2"/>
  <c r="U162" i="2"/>
  <c r="X162" i="2"/>
  <c r="AA162" i="2"/>
  <c r="AD162" i="2"/>
  <c r="AG162" i="2"/>
  <c r="AJ162" i="2"/>
  <c r="AL162" i="2" s="1"/>
  <c r="AM162" i="2"/>
  <c r="AP162" i="2"/>
  <c r="AS162" i="2"/>
  <c r="AV162" i="2"/>
  <c r="AY162" i="2"/>
  <c r="BB162" i="2"/>
  <c r="BD162" i="2" s="1"/>
  <c r="BE162" i="2"/>
  <c r="BG162" i="2" s="1"/>
  <c r="BH162" i="2"/>
  <c r="BK162" i="2"/>
  <c r="BN162" i="2"/>
  <c r="BQ162" i="2"/>
  <c r="BY162" i="2"/>
  <c r="BZ162" i="2"/>
  <c r="CC162" i="2"/>
  <c r="CF162" i="2"/>
  <c r="CL162" i="2"/>
  <c r="CO162" i="2"/>
  <c r="CQ162" i="2" s="1"/>
  <c r="CX162" i="2"/>
  <c r="I163" i="2"/>
  <c r="L163" i="2"/>
  <c r="N163" i="2" s="1"/>
  <c r="Q163" i="2"/>
  <c r="T163" i="2"/>
  <c r="U163" i="2"/>
  <c r="X163" i="2"/>
  <c r="AA163" i="2"/>
  <c r="AC163" i="2" s="1"/>
  <c r="AD163" i="2"/>
  <c r="AF163" i="2" s="1"/>
  <c r="AG163" i="2"/>
  <c r="AJ163" i="2"/>
  <c r="AL163" i="2" s="1"/>
  <c r="AM163" i="2"/>
  <c r="AP163" i="2"/>
  <c r="AR163" i="2" s="1"/>
  <c r="AS163" i="2"/>
  <c r="AU163" i="2" s="1"/>
  <c r="AV163" i="2"/>
  <c r="AX163" i="2" s="1"/>
  <c r="AY163" i="2"/>
  <c r="BA163" i="2" s="1"/>
  <c r="BB163" i="2"/>
  <c r="BD163" i="2" s="1"/>
  <c r="BE163" i="2"/>
  <c r="BG163" i="2" s="1"/>
  <c r="BH163" i="2"/>
  <c r="BJ163" i="2" s="1"/>
  <c r="BK163" i="2"/>
  <c r="BM163" i="2" s="1"/>
  <c r="BN163" i="2"/>
  <c r="BP163" i="2" s="1"/>
  <c r="BQ163" i="2"/>
  <c r="BS163" i="2" s="1"/>
  <c r="BV163" i="2"/>
  <c r="BY163" i="2"/>
  <c r="BZ163" i="2"/>
  <c r="CB163" i="2" s="1"/>
  <c r="CC163" i="2"/>
  <c r="CE163" i="2" s="1"/>
  <c r="CF163" i="2"/>
  <c r="CH163" i="2" s="1"/>
  <c r="CK163" i="2"/>
  <c r="CL163" i="2"/>
  <c r="CN163" i="2" s="1"/>
  <c r="CO163" i="2"/>
  <c r="CQ163" i="2" s="1"/>
  <c r="CX163" i="2"/>
  <c r="H176" i="2" l="1"/>
  <c r="E176" i="2"/>
  <c r="H180" i="2"/>
  <c r="E180" i="2"/>
  <c r="H177" i="2"/>
  <c r="E177" i="2"/>
  <c r="H165" i="2"/>
  <c r="E165" i="2"/>
  <c r="H170" i="2"/>
  <c r="E170" i="2"/>
  <c r="H181" i="2"/>
  <c r="E181" i="2"/>
  <c r="H178" i="2"/>
  <c r="E178" i="2"/>
  <c r="H171" i="2"/>
  <c r="E171" i="2"/>
  <c r="H166" i="2"/>
  <c r="E166" i="2"/>
  <c r="H179" i="2"/>
  <c r="E179" i="2"/>
  <c r="H167" i="2"/>
  <c r="E167" i="2"/>
  <c r="H168" i="2"/>
  <c r="E168" i="2"/>
  <c r="H174" i="2"/>
  <c r="E174" i="2"/>
  <c r="H169" i="2"/>
  <c r="E169" i="2"/>
  <c r="H173" i="2"/>
  <c r="E173" i="2"/>
  <c r="H172" i="2"/>
  <c r="E172" i="2"/>
  <c r="H175" i="2"/>
  <c r="E175" i="2"/>
  <c r="CW5" i="2"/>
  <c r="CU2" i="2"/>
  <c r="CW124" i="2"/>
  <c r="CW125" i="2"/>
  <c r="CZ162" i="2"/>
  <c r="Z164" i="2"/>
  <c r="Z163" i="2"/>
  <c r="AO162" i="2"/>
  <c r="F164" i="2"/>
  <c r="CT163" i="2"/>
  <c r="AO163" i="2"/>
  <c r="W163" i="2"/>
  <c r="CZ163" i="2"/>
  <c r="AI163" i="2"/>
  <c r="CN162" i="2"/>
  <c r="BV162" i="2"/>
  <c r="BA162" i="2"/>
  <c r="AI162" i="2"/>
  <c r="CT162" i="2"/>
  <c r="CK162" i="2"/>
  <c r="BS162" i="2"/>
  <c r="AF162" i="2"/>
  <c r="N162" i="2"/>
  <c r="BP162" i="2"/>
  <c r="AX162" i="2"/>
  <c r="AC162" i="2"/>
  <c r="CH162" i="2"/>
  <c r="BM162" i="2"/>
  <c r="AU162" i="2"/>
  <c r="CE162" i="2"/>
  <c r="AR162" i="2"/>
  <c r="Z162" i="2"/>
  <c r="CB162" i="2"/>
  <c r="BJ162" i="2"/>
  <c r="W162" i="2"/>
  <c r="CQ164" i="2"/>
  <c r="CZ164" i="2" s="1"/>
  <c r="BV164" i="2"/>
  <c r="BD164" i="2"/>
  <c r="AL164" i="2"/>
  <c r="W164" i="2"/>
  <c r="CN164" i="2"/>
  <c r="BA164" i="2"/>
  <c r="T164" i="2"/>
  <c r="BM164" i="2"/>
  <c r="AU164" i="2"/>
  <c r="AC164" i="2"/>
  <c r="N164" i="2"/>
  <c r="AR164" i="2"/>
  <c r="CB164" i="2"/>
  <c r="AO164" i="2"/>
  <c r="K164" i="2"/>
  <c r="F162" i="2"/>
  <c r="F163" i="2"/>
  <c r="K163" i="2"/>
  <c r="K162" i="2"/>
  <c r="H164" i="2" l="1"/>
  <c r="E164" i="2"/>
  <c r="H163" i="2"/>
  <c r="E163" i="2"/>
  <c r="H162" i="2"/>
  <c r="E162" i="2"/>
  <c r="BE155" i="2"/>
  <c r="BE156" i="2"/>
  <c r="BE157" i="2"/>
  <c r="BE158" i="2"/>
  <c r="BE159" i="2"/>
  <c r="BE160" i="2"/>
  <c r="BE161" i="2"/>
  <c r="BE154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72" i="2"/>
  <c r="CX73" i="2"/>
  <c r="CX74" i="2"/>
  <c r="CX75" i="2"/>
  <c r="CX76" i="2"/>
  <c r="CX77" i="2"/>
  <c r="CX78" i="2"/>
  <c r="CX79" i="2"/>
  <c r="CX80" i="2"/>
  <c r="CX81" i="2"/>
  <c r="CX82" i="2"/>
  <c r="CX83" i="2"/>
  <c r="CX84" i="2"/>
  <c r="CX85" i="2"/>
  <c r="CX86" i="2"/>
  <c r="CX87" i="2"/>
  <c r="CX88" i="2"/>
  <c r="CX89" i="2"/>
  <c r="CX90" i="2"/>
  <c r="CX91" i="2"/>
  <c r="CX92" i="2"/>
  <c r="CX93" i="2"/>
  <c r="CX94" i="2"/>
  <c r="CX95" i="2"/>
  <c r="CX96" i="2"/>
  <c r="CX97" i="2"/>
  <c r="CX98" i="2"/>
  <c r="CX99" i="2"/>
  <c r="CX100" i="2"/>
  <c r="CX101" i="2"/>
  <c r="CX102" i="2"/>
  <c r="CX103" i="2"/>
  <c r="CX104" i="2"/>
  <c r="CX105" i="2"/>
  <c r="CX106" i="2"/>
  <c r="CX107" i="2"/>
  <c r="CX108" i="2"/>
  <c r="CX109" i="2"/>
  <c r="CX110" i="2"/>
  <c r="CX111" i="2"/>
  <c r="CX112" i="2"/>
  <c r="CX113" i="2"/>
  <c r="CX114" i="2"/>
  <c r="CX115" i="2"/>
  <c r="CX116" i="2"/>
  <c r="CX117" i="2"/>
  <c r="CX118" i="2"/>
  <c r="CX119" i="2"/>
  <c r="CX120" i="2"/>
  <c r="CX121" i="2"/>
  <c r="CX122" i="2"/>
  <c r="CX123" i="2"/>
  <c r="CX124" i="2"/>
  <c r="CX125" i="2"/>
  <c r="CX126" i="2"/>
  <c r="CX127" i="2"/>
  <c r="CX128" i="2"/>
  <c r="CX129" i="2"/>
  <c r="CX130" i="2"/>
  <c r="CX131" i="2"/>
  <c r="CX132" i="2"/>
  <c r="CX133" i="2"/>
  <c r="CX134" i="2"/>
  <c r="CX135" i="2"/>
  <c r="CX136" i="2"/>
  <c r="CX137" i="2"/>
  <c r="CX138" i="2"/>
  <c r="CX139" i="2"/>
  <c r="CX140" i="2"/>
  <c r="CX141" i="2"/>
  <c r="CX142" i="2"/>
  <c r="CX143" i="2"/>
  <c r="CX144" i="2"/>
  <c r="CX145" i="2"/>
  <c r="CX146" i="2"/>
  <c r="CX147" i="2"/>
  <c r="CX148" i="2"/>
  <c r="CX149" i="2"/>
  <c r="CX150" i="2"/>
  <c r="CX151" i="2"/>
  <c r="CX152" i="2"/>
  <c r="CX153" i="2"/>
  <c r="CX154" i="2"/>
  <c r="CX155" i="2"/>
  <c r="CX156" i="2"/>
  <c r="CX157" i="2"/>
  <c r="CX158" i="2"/>
  <c r="CX159" i="2"/>
  <c r="CX160" i="2"/>
  <c r="CX161" i="2"/>
  <c r="CX5" i="2"/>
  <c r="CY2" i="2"/>
  <c r="CX2" i="2" l="1"/>
  <c r="I161" i="2"/>
  <c r="L161" i="2"/>
  <c r="N161" i="2" s="1"/>
  <c r="Q161" i="2"/>
  <c r="T161" i="2"/>
  <c r="U161" i="2"/>
  <c r="W161" i="2" s="1"/>
  <c r="X161" i="2"/>
  <c r="Z161" i="2" s="1"/>
  <c r="AA161" i="2"/>
  <c r="AC161" i="2" s="1"/>
  <c r="AD161" i="2"/>
  <c r="AF161" i="2" s="1"/>
  <c r="AG161" i="2"/>
  <c r="AI161" i="2" s="1"/>
  <c r="AJ161" i="2"/>
  <c r="AL161" i="2" s="1"/>
  <c r="AM161" i="2"/>
  <c r="AO161" i="2" s="1"/>
  <c r="AP161" i="2"/>
  <c r="AR161" i="2" s="1"/>
  <c r="AS161" i="2"/>
  <c r="AU161" i="2" s="1"/>
  <c r="AV161" i="2"/>
  <c r="AX161" i="2" s="1"/>
  <c r="AY161" i="2"/>
  <c r="BA161" i="2" s="1"/>
  <c r="BB161" i="2"/>
  <c r="BD161" i="2" s="1"/>
  <c r="BG161" i="2"/>
  <c r="BH161" i="2"/>
  <c r="BJ161" i="2" s="1"/>
  <c r="BK161" i="2"/>
  <c r="BM161" i="2" s="1"/>
  <c r="BN161" i="2"/>
  <c r="BP161" i="2" s="1"/>
  <c r="BQ161" i="2"/>
  <c r="BS161" i="2" s="1"/>
  <c r="BV161" i="2"/>
  <c r="BY161" i="2"/>
  <c r="BZ161" i="2"/>
  <c r="CB161" i="2" s="1"/>
  <c r="CC161" i="2"/>
  <c r="CE161" i="2" s="1"/>
  <c r="CF161" i="2"/>
  <c r="CH161" i="2" s="1"/>
  <c r="CK161" i="2"/>
  <c r="CL161" i="2"/>
  <c r="CN161" i="2" s="1"/>
  <c r="CO161" i="2"/>
  <c r="CQ161" i="2" s="1"/>
  <c r="CZ161" i="2" s="1"/>
  <c r="CT161" i="2"/>
  <c r="I160" i="2"/>
  <c r="L160" i="2"/>
  <c r="N160" i="2" s="1"/>
  <c r="Q160" i="2"/>
  <c r="T160" i="2"/>
  <c r="U160" i="2"/>
  <c r="W160" i="2" s="1"/>
  <c r="X160" i="2"/>
  <c r="Z160" i="2" s="1"/>
  <c r="AA160" i="2"/>
  <c r="AC160" i="2" s="1"/>
  <c r="AD160" i="2"/>
  <c r="AF160" i="2" s="1"/>
  <c r="AG160" i="2"/>
  <c r="AI160" i="2" s="1"/>
  <c r="AJ160" i="2"/>
  <c r="AL160" i="2" s="1"/>
  <c r="AM160" i="2"/>
  <c r="AO160" i="2" s="1"/>
  <c r="AP160" i="2"/>
  <c r="AR160" i="2" s="1"/>
  <c r="AS160" i="2"/>
  <c r="AU160" i="2" s="1"/>
  <c r="AV160" i="2"/>
  <c r="AX160" i="2" s="1"/>
  <c r="AY160" i="2"/>
  <c r="BA160" i="2" s="1"/>
  <c r="BB160" i="2"/>
  <c r="BD160" i="2" s="1"/>
  <c r="BG160" i="2"/>
  <c r="BH160" i="2"/>
  <c r="BJ160" i="2" s="1"/>
  <c r="BK160" i="2"/>
  <c r="BM160" i="2" s="1"/>
  <c r="BN160" i="2"/>
  <c r="BP160" i="2" s="1"/>
  <c r="BQ160" i="2"/>
  <c r="BS160" i="2" s="1"/>
  <c r="BV160" i="2"/>
  <c r="BY160" i="2"/>
  <c r="BZ160" i="2"/>
  <c r="CB160" i="2" s="1"/>
  <c r="CC160" i="2"/>
  <c r="CE160" i="2" s="1"/>
  <c r="CF160" i="2"/>
  <c r="CH160" i="2" s="1"/>
  <c r="CK160" i="2"/>
  <c r="CL160" i="2"/>
  <c r="CN160" i="2" s="1"/>
  <c r="CO160" i="2"/>
  <c r="CQ160" i="2" s="1"/>
  <c r="CZ160" i="2" s="1"/>
  <c r="CT160" i="2"/>
  <c r="CT159" i="2"/>
  <c r="CO159" i="2"/>
  <c r="CQ159" i="2" s="1"/>
  <c r="CZ159" i="2" s="1"/>
  <c r="CL159" i="2"/>
  <c r="CN159" i="2" s="1"/>
  <c r="CK159" i="2"/>
  <c r="CF159" i="2"/>
  <c r="CH159" i="2" s="1"/>
  <c r="CC159" i="2"/>
  <c r="CE159" i="2" s="1"/>
  <c r="BZ159" i="2"/>
  <c r="CB159" i="2" s="1"/>
  <c r="BY159" i="2"/>
  <c r="BV159" i="2"/>
  <c r="BQ159" i="2"/>
  <c r="BS159" i="2" s="1"/>
  <c r="BN159" i="2"/>
  <c r="BP159" i="2" s="1"/>
  <c r="BK159" i="2"/>
  <c r="BM159" i="2" s="1"/>
  <c r="BH159" i="2"/>
  <c r="BJ159" i="2" s="1"/>
  <c r="BG159" i="2"/>
  <c r="BB159" i="2"/>
  <c r="BD159" i="2" s="1"/>
  <c r="AY159" i="2"/>
  <c r="BA159" i="2" s="1"/>
  <c r="AV159" i="2"/>
  <c r="AX159" i="2" s="1"/>
  <c r="AS159" i="2"/>
  <c r="AU159" i="2" s="1"/>
  <c r="AP159" i="2"/>
  <c r="AR159" i="2" s="1"/>
  <c r="AM159" i="2"/>
  <c r="AO159" i="2" s="1"/>
  <c r="AJ159" i="2"/>
  <c r="AL159" i="2" s="1"/>
  <c r="AG159" i="2"/>
  <c r="AI159" i="2" s="1"/>
  <c r="AD159" i="2"/>
  <c r="AF159" i="2" s="1"/>
  <c r="AA159" i="2"/>
  <c r="AC159" i="2" s="1"/>
  <c r="X159" i="2"/>
  <c r="Z159" i="2" s="1"/>
  <c r="U159" i="2"/>
  <c r="W159" i="2" s="1"/>
  <c r="T159" i="2"/>
  <c r="Q159" i="2"/>
  <c r="L159" i="2"/>
  <c r="N159" i="2" s="1"/>
  <c r="I159" i="2"/>
  <c r="CT158" i="2"/>
  <c r="CO158" i="2"/>
  <c r="CQ158" i="2" s="1"/>
  <c r="CZ158" i="2" s="1"/>
  <c r="CL158" i="2"/>
  <c r="CN158" i="2" s="1"/>
  <c r="CK158" i="2"/>
  <c r="CF158" i="2"/>
  <c r="CH158" i="2" s="1"/>
  <c r="CC158" i="2"/>
  <c r="CE158" i="2" s="1"/>
  <c r="BZ158" i="2"/>
  <c r="CB158" i="2" s="1"/>
  <c r="BY158" i="2"/>
  <c r="BV158" i="2"/>
  <c r="BQ158" i="2"/>
  <c r="BS158" i="2" s="1"/>
  <c r="BN158" i="2"/>
  <c r="BP158" i="2" s="1"/>
  <c r="BK158" i="2"/>
  <c r="BM158" i="2" s="1"/>
  <c r="BH158" i="2"/>
  <c r="BJ158" i="2" s="1"/>
  <c r="BG158" i="2"/>
  <c r="BB158" i="2"/>
  <c r="BD158" i="2" s="1"/>
  <c r="AY158" i="2"/>
  <c r="BA158" i="2" s="1"/>
  <c r="AV158" i="2"/>
  <c r="AX158" i="2" s="1"/>
  <c r="AS158" i="2"/>
  <c r="AU158" i="2" s="1"/>
  <c r="AP158" i="2"/>
  <c r="AR158" i="2" s="1"/>
  <c r="AM158" i="2"/>
  <c r="AO158" i="2" s="1"/>
  <c r="AJ158" i="2"/>
  <c r="AL158" i="2" s="1"/>
  <c r="AG158" i="2"/>
  <c r="AI158" i="2" s="1"/>
  <c r="AD158" i="2"/>
  <c r="AF158" i="2" s="1"/>
  <c r="AA158" i="2"/>
  <c r="AC158" i="2" s="1"/>
  <c r="X158" i="2"/>
  <c r="Z158" i="2" s="1"/>
  <c r="U158" i="2"/>
  <c r="W158" i="2" s="1"/>
  <c r="T158" i="2"/>
  <c r="Q158" i="2"/>
  <c r="L158" i="2"/>
  <c r="N158" i="2" s="1"/>
  <c r="I158" i="2"/>
  <c r="I150" i="2"/>
  <c r="L150" i="2"/>
  <c r="N150" i="2" s="1"/>
  <c r="Q150" i="2"/>
  <c r="T150" i="2"/>
  <c r="U150" i="2"/>
  <c r="W150" i="2" s="1"/>
  <c r="X150" i="2"/>
  <c r="Z150" i="2" s="1"/>
  <c r="AA150" i="2"/>
  <c r="AC150" i="2" s="1"/>
  <c r="AD150" i="2"/>
  <c r="AF150" i="2" s="1"/>
  <c r="AG150" i="2"/>
  <c r="AI150" i="2" s="1"/>
  <c r="AJ150" i="2"/>
  <c r="AL150" i="2" s="1"/>
  <c r="AM150" i="2"/>
  <c r="AO150" i="2" s="1"/>
  <c r="AP150" i="2"/>
  <c r="AR150" i="2" s="1"/>
  <c r="AS150" i="2"/>
  <c r="AU150" i="2" s="1"/>
  <c r="AV150" i="2"/>
  <c r="AX150" i="2" s="1"/>
  <c r="AY150" i="2"/>
  <c r="BA150" i="2" s="1"/>
  <c r="BB150" i="2"/>
  <c r="BD150" i="2" s="1"/>
  <c r="BE150" i="2"/>
  <c r="BG150" i="2" s="1"/>
  <c r="BH150" i="2"/>
  <c r="BJ150" i="2" s="1"/>
  <c r="BK150" i="2"/>
  <c r="BM150" i="2" s="1"/>
  <c r="BN150" i="2"/>
  <c r="BP150" i="2" s="1"/>
  <c r="BQ150" i="2"/>
  <c r="BS150" i="2" s="1"/>
  <c r="BV150" i="2"/>
  <c r="BY150" i="2"/>
  <c r="BZ150" i="2"/>
  <c r="CB150" i="2" s="1"/>
  <c r="CC150" i="2"/>
  <c r="CE150" i="2" s="1"/>
  <c r="CF150" i="2"/>
  <c r="CH150" i="2" s="1"/>
  <c r="CK150" i="2"/>
  <c r="CL150" i="2"/>
  <c r="CN150" i="2" s="1"/>
  <c r="CO150" i="2"/>
  <c r="CQ150" i="2" s="1"/>
  <c r="CZ150" i="2" s="1"/>
  <c r="CT150" i="2"/>
  <c r="I151" i="2"/>
  <c r="L151" i="2"/>
  <c r="N151" i="2" s="1"/>
  <c r="Q151" i="2"/>
  <c r="T151" i="2"/>
  <c r="U151" i="2"/>
  <c r="W151" i="2" s="1"/>
  <c r="X151" i="2"/>
  <c r="Z151" i="2" s="1"/>
  <c r="AA151" i="2"/>
  <c r="AC151" i="2" s="1"/>
  <c r="AD151" i="2"/>
  <c r="AF151" i="2" s="1"/>
  <c r="AG151" i="2"/>
  <c r="AI151" i="2" s="1"/>
  <c r="AJ151" i="2"/>
  <c r="AL151" i="2" s="1"/>
  <c r="AM151" i="2"/>
  <c r="AO151" i="2" s="1"/>
  <c r="AP151" i="2"/>
  <c r="AR151" i="2" s="1"/>
  <c r="AS151" i="2"/>
  <c r="AU151" i="2" s="1"/>
  <c r="AV151" i="2"/>
  <c r="AX151" i="2" s="1"/>
  <c r="AY151" i="2"/>
  <c r="BA151" i="2" s="1"/>
  <c r="BB151" i="2"/>
  <c r="BD151" i="2" s="1"/>
  <c r="BE151" i="2"/>
  <c r="BG151" i="2" s="1"/>
  <c r="BH151" i="2"/>
  <c r="BJ151" i="2" s="1"/>
  <c r="BK151" i="2"/>
  <c r="BM151" i="2" s="1"/>
  <c r="BN151" i="2"/>
  <c r="BP151" i="2" s="1"/>
  <c r="BQ151" i="2"/>
  <c r="BS151" i="2" s="1"/>
  <c r="BV151" i="2"/>
  <c r="BY151" i="2"/>
  <c r="BZ151" i="2"/>
  <c r="CB151" i="2" s="1"/>
  <c r="CC151" i="2"/>
  <c r="CE151" i="2" s="1"/>
  <c r="CF151" i="2"/>
  <c r="CH151" i="2" s="1"/>
  <c r="CK151" i="2"/>
  <c r="CL151" i="2"/>
  <c r="CN151" i="2" s="1"/>
  <c r="CO151" i="2"/>
  <c r="CQ151" i="2" s="1"/>
  <c r="CZ151" i="2" s="1"/>
  <c r="CT151" i="2"/>
  <c r="I152" i="2"/>
  <c r="L152" i="2"/>
  <c r="N152" i="2" s="1"/>
  <c r="Q152" i="2"/>
  <c r="T152" i="2"/>
  <c r="U152" i="2"/>
  <c r="W152" i="2" s="1"/>
  <c r="X152" i="2"/>
  <c r="Z152" i="2" s="1"/>
  <c r="AA152" i="2"/>
  <c r="AC152" i="2" s="1"/>
  <c r="AD152" i="2"/>
  <c r="AF152" i="2" s="1"/>
  <c r="AG152" i="2"/>
  <c r="AI152" i="2" s="1"/>
  <c r="AJ152" i="2"/>
  <c r="AL152" i="2" s="1"/>
  <c r="AM152" i="2"/>
  <c r="AO152" i="2" s="1"/>
  <c r="AP152" i="2"/>
  <c r="AR152" i="2" s="1"/>
  <c r="AS152" i="2"/>
  <c r="AU152" i="2" s="1"/>
  <c r="AV152" i="2"/>
  <c r="AX152" i="2" s="1"/>
  <c r="AY152" i="2"/>
  <c r="BA152" i="2" s="1"/>
  <c r="BB152" i="2"/>
  <c r="BD152" i="2" s="1"/>
  <c r="BE152" i="2"/>
  <c r="BG152" i="2" s="1"/>
  <c r="BH152" i="2"/>
  <c r="BJ152" i="2" s="1"/>
  <c r="BK152" i="2"/>
  <c r="BM152" i="2" s="1"/>
  <c r="BN152" i="2"/>
  <c r="BP152" i="2" s="1"/>
  <c r="BQ152" i="2"/>
  <c r="BS152" i="2" s="1"/>
  <c r="BV152" i="2"/>
  <c r="BY152" i="2"/>
  <c r="BZ152" i="2"/>
  <c r="CB152" i="2" s="1"/>
  <c r="CC152" i="2"/>
  <c r="CE152" i="2" s="1"/>
  <c r="CF152" i="2"/>
  <c r="CH152" i="2" s="1"/>
  <c r="CK152" i="2"/>
  <c r="CL152" i="2"/>
  <c r="CN152" i="2" s="1"/>
  <c r="CO152" i="2"/>
  <c r="CQ152" i="2" s="1"/>
  <c r="CZ152" i="2" s="1"/>
  <c r="CT152" i="2"/>
  <c r="I153" i="2"/>
  <c r="L153" i="2"/>
  <c r="N153" i="2" s="1"/>
  <c r="Q153" i="2"/>
  <c r="T153" i="2"/>
  <c r="U153" i="2"/>
  <c r="W153" i="2" s="1"/>
  <c r="X153" i="2"/>
  <c r="Z153" i="2" s="1"/>
  <c r="AA153" i="2"/>
  <c r="AC153" i="2" s="1"/>
  <c r="AD153" i="2"/>
  <c r="AF153" i="2" s="1"/>
  <c r="AG153" i="2"/>
  <c r="AI153" i="2" s="1"/>
  <c r="AJ153" i="2"/>
  <c r="AL153" i="2" s="1"/>
  <c r="AM153" i="2"/>
  <c r="AO153" i="2" s="1"/>
  <c r="AP153" i="2"/>
  <c r="AR153" i="2" s="1"/>
  <c r="AS153" i="2"/>
  <c r="AU153" i="2" s="1"/>
  <c r="AV153" i="2"/>
  <c r="AX153" i="2" s="1"/>
  <c r="AY153" i="2"/>
  <c r="BA153" i="2" s="1"/>
  <c r="BB153" i="2"/>
  <c r="BD153" i="2" s="1"/>
  <c r="BE153" i="2"/>
  <c r="BG153" i="2" s="1"/>
  <c r="BH153" i="2"/>
  <c r="BJ153" i="2" s="1"/>
  <c r="BK153" i="2"/>
  <c r="BM153" i="2" s="1"/>
  <c r="BN153" i="2"/>
  <c r="BP153" i="2" s="1"/>
  <c r="BQ153" i="2"/>
  <c r="BS153" i="2" s="1"/>
  <c r="BV153" i="2"/>
  <c r="BY153" i="2"/>
  <c r="BZ153" i="2"/>
  <c r="CB153" i="2" s="1"/>
  <c r="CC153" i="2"/>
  <c r="CE153" i="2" s="1"/>
  <c r="CF153" i="2"/>
  <c r="CH153" i="2" s="1"/>
  <c r="CK153" i="2"/>
  <c r="CL153" i="2"/>
  <c r="CN153" i="2" s="1"/>
  <c r="CO153" i="2"/>
  <c r="CQ153" i="2" s="1"/>
  <c r="CZ153" i="2" s="1"/>
  <c r="CT153" i="2"/>
  <c r="I154" i="2"/>
  <c r="K154" i="2" s="1"/>
  <c r="L154" i="2"/>
  <c r="N154" i="2" s="1"/>
  <c r="Q154" i="2"/>
  <c r="T154" i="2"/>
  <c r="U154" i="2"/>
  <c r="W154" i="2" s="1"/>
  <c r="X154" i="2"/>
  <c r="Z154" i="2" s="1"/>
  <c r="AA154" i="2"/>
  <c r="AC154" i="2" s="1"/>
  <c r="AD154" i="2"/>
  <c r="AF154" i="2" s="1"/>
  <c r="AG154" i="2"/>
  <c r="AI154" i="2" s="1"/>
  <c r="AJ154" i="2"/>
  <c r="AL154" i="2" s="1"/>
  <c r="AM154" i="2"/>
  <c r="AO154" i="2" s="1"/>
  <c r="AP154" i="2"/>
  <c r="AR154" i="2" s="1"/>
  <c r="AS154" i="2"/>
  <c r="AU154" i="2" s="1"/>
  <c r="AV154" i="2"/>
  <c r="AX154" i="2" s="1"/>
  <c r="AY154" i="2"/>
  <c r="BA154" i="2" s="1"/>
  <c r="BB154" i="2"/>
  <c r="BD154" i="2" s="1"/>
  <c r="BG154" i="2"/>
  <c r="BH154" i="2"/>
  <c r="BJ154" i="2" s="1"/>
  <c r="BK154" i="2"/>
  <c r="BM154" i="2" s="1"/>
  <c r="BN154" i="2"/>
  <c r="BP154" i="2" s="1"/>
  <c r="BQ154" i="2"/>
  <c r="BS154" i="2" s="1"/>
  <c r="BV154" i="2"/>
  <c r="BY154" i="2"/>
  <c r="BZ154" i="2"/>
  <c r="CB154" i="2" s="1"/>
  <c r="CC154" i="2"/>
  <c r="CE154" i="2" s="1"/>
  <c r="CF154" i="2"/>
  <c r="CH154" i="2" s="1"/>
  <c r="CK154" i="2"/>
  <c r="CL154" i="2"/>
  <c r="CN154" i="2" s="1"/>
  <c r="CO154" i="2"/>
  <c r="CQ154" i="2" s="1"/>
  <c r="CZ154" i="2" s="1"/>
  <c r="CT154" i="2"/>
  <c r="I155" i="2"/>
  <c r="L155" i="2"/>
  <c r="N155" i="2" s="1"/>
  <c r="Q155" i="2"/>
  <c r="T155" i="2"/>
  <c r="U155" i="2"/>
  <c r="W155" i="2" s="1"/>
  <c r="X155" i="2"/>
  <c r="Z155" i="2" s="1"/>
  <c r="AA155" i="2"/>
  <c r="AC155" i="2" s="1"/>
  <c r="AD155" i="2"/>
  <c r="AF155" i="2" s="1"/>
  <c r="AG155" i="2"/>
  <c r="AI155" i="2" s="1"/>
  <c r="AJ155" i="2"/>
  <c r="AL155" i="2" s="1"/>
  <c r="AM155" i="2"/>
  <c r="AO155" i="2" s="1"/>
  <c r="AP155" i="2"/>
  <c r="AR155" i="2" s="1"/>
  <c r="AS155" i="2"/>
  <c r="AU155" i="2" s="1"/>
  <c r="AV155" i="2"/>
  <c r="AX155" i="2" s="1"/>
  <c r="AY155" i="2"/>
  <c r="BA155" i="2" s="1"/>
  <c r="BB155" i="2"/>
  <c r="BD155" i="2" s="1"/>
  <c r="BG155" i="2"/>
  <c r="BH155" i="2"/>
  <c r="BJ155" i="2" s="1"/>
  <c r="BK155" i="2"/>
  <c r="BM155" i="2" s="1"/>
  <c r="BN155" i="2"/>
  <c r="BP155" i="2" s="1"/>
  <c r="BQ155" i="2"/>
  <c r="BS155" i="2" s="1"/>
  <c r="BV155" i="2"/>
  <c r="BY155" i="2"/>
  <c r="BZ155" i="2"/>
  <c r="CB155" i="2" s="1"/>
  <c r="CC155" i="2"/>
  <c r="CE155" i="2" s="1"/>
  <c r="CF155" i="2"/>
  <c r="CH155" i="2" s="1"/>
  <c r="CK155" i="2"/>
  <c r="CL155" i="2"/>
  <c r="CN155" i="2" s="1"/>
  <c r="CO155" i="2"/>
  <c r="CQ155" i="2" s="1"/>
  <c r="CZ155" i="2" s="1"/>
  <c r="CT155" i="2"/>
  <c r="I156" i="2"/>
  <c r="L156" i="2"/>
  <c r="N156" i="2" s="1"/>
  <c r="Q156" i="2"/>
  <c r="T156" i="2"/>
  <c r="U156" i="2"/>
  <c r="W156" i="2" s="1"/>
  <c r="X156" i="2"/>
  <c r="Z156" i="2" s="1"/>
  <c r="AA156" i="2"/>
  <c r="AC156" i="2" s="1"/>
  <c r="AD156" i="2"/>
  <c r="AF156" i="2" s="1"/>
  <c r="AG156" i="2"/>
  <c r="AI156" i="2" s="1"/>
  <c r="AJ156" i="2"/>
  <c r="AL156" i="2" s="1"/>
  <c r="AM156" i="2"/>
  <c r="AO156" i="2" s="1"/>
  <c r="AP156" i="2"/>
  <c r="AR156" i="2" s="1"/>
  <c r="AS156" i="2"/>
  <c r="AU156" i="2" s="1"/>
  <c r="AV156" i="2"/>
  <c r="AX156" i="2" s="1"/>
  <c r="AY156" i="2"/>
  <c r="BA156" i="2" s="1"/>
  <c r="BB156" i="2"/>
  <c r="BD156" i="2" s="1"/>
  <c r="BG156" i="2"/>
  <c r="BH156" i="2"/>
  <c r="BJ156" i="2" s="1"/>
  <c r="BK156" i="2"/>
  <c r="BM156" i="2" s="1"/>
  <c r="BN156" i="2"/>
  <c r="BP156" i="2" s="1"/>
  <c r="BQ156" i="2"/>
  <c r="BS156" i="2" s="1"/>
  <c r="BV156" i="2"/>
  <c r="BY156" i="2"/>
  <c r="BZ156" i="2"/>
  <c r="CB156" i="2" s="1"/>
  <c r="CC156" i="2"/>
  <c r="CE156" i="2" s="1"/>
  <c r="CF156" i="2"/>
  <c r="CH156" i="2" s="1"/>
  <c r="CK156" i="2"/>
  <c r="CL156" i="2"/>
  <c r="CN156" i="2" s="1"/>
  <c r="CO156" i="2"/>
  <c r="CQ156" i="2" s="1"/>
  <c r="CZ156" i="2" s="1"/>
  <c r="CT156" i="2"/>
  <c r="I157" i="2"/>
  <c r="L157" i="2"/>
  <c r="N157" i="2" s="1"/>
  <c r="Q157" i="2"/>
  <c r="T157" i="2"/>
  <c r="U157" i="2"/>
  <c r="W157" i="2" s="1"/>
  <c r="X157" i="2"/>
  <c r="Z157" i="2" s="1"/>
  <c r="AA157" i="2"/>
  <c r="AC157" i="2" s="1"/>
  <c r="AD157" i="2"/>
  <c r="AF157" i="2" s="1"/>
  <c r="AG157" i="2"/>
  <c r="AI157" i="2" s="1"/>
  <c r="AJ157" i="2"/>
  <c r="AL157" i="2" s="1"/>
  <c r="AM157" i="2"/>
  <c r="AO157" i="2" s="1"/>
  <c r="AP157" i="2"/>
  <c r="AR157" i="2" s="1"/>
  <c r="AS157" i="2"/>
  <c r="AU157" i="2" s="1"/>
  <c r="AV157" i="2"/>
  <c r="AX157" i="2" s="1"/>
  <c r="AY157" i="2"/>
  <c r="BA157" i="2" s="1"/>
  <c r="BB157" i="2"/>
  <c r="BD157" i="2" s="1"/>
  <c r="BG157" i="2"/>
  <c r="BH157" i="2"/>
  <c r="BJ157" i="2" s="1"/>
  <c r="BK157" i="2"/>
  <c r="BM157" i="2" s="1"/>
  <c r="BN157" i="2"/>
  <c r="BP157" i="2" s="1"/>
  <c r="BQ157" i="2"/>
  <c r="BS157" i="2" s="1"/>
  <c r="BV157" i="2"/>
  <c r="BY157" i="2"/>
  <c r="BZ157" i="2"/>
  <c r="CB157" i="2" s="1"/>
  <c r="CC157" i="2"/>
  <c r="CE157" i="2" s="1"/>
  <c r="CF157" i="2"/>
  <c r="CH157" i="2" s="1"/>
  <c r="CK157" i="2"/>
  <c r="CL157" i="2"/>
  <c r="CN157" i="2" s="1"/>
  <c r="CO157" i="2"/>
  <c r="CQ157" i="2" s="1"/>
  <c r="CZ157" i="2" s="1"/>
  <c r="CT157" i="2"/>
  <c r="CT149" i="2"/>
  <c r="CO149" i="2"/>
  <c r="CQ149" i="2" s="1"/>
  <c r="CZ149" i="2" s="1"/>
  <c r="CL149" i="2"/>
  <c r="CN149" i="2" s="1"/>
  <c r="CK149" i="2"/>
  <c r="CF149" i="2"/>
  <c r="CH149" i="2" s="1"/>
  <c r="CC149" i="2"/>
  <c r="CE149" i="2" s="1"/>
  <c r="BZ149" i="2"/>
  <c r="CB149" i="2" s="1"/>
  <c r="BY149" i="2"/>
  <c r="BV149" i="2"/>
  <c r="BQ149" i="2"/>
  <c r="BS149" i="2" s="1"/>
  <c r="BN149" i="2"/>
  <c r="BP149" i="2" s="1"/>
  <c r="BK149" i="2"/>
  <c r="BM149" i="2" s="1"/>
  <c r="BH149" i="2"/>
  <c r="BJ149" i="2" s="1"/>
  <c r="BE149" i="2"/>
  <c r="BG149" i="2" s="1"/>
  <c r="BB149" i="2"/>
  <c r="BD149" i="2" s="1"/>
  <c r="AY149" i="2"/>
  <c r="BA149" i="2" s="1"/>
  <c r="AV149" i="2"/>
  <c r="AX149" i="2" s="1"/>
  <c r="AS149" i="2"/>
  <c r="AU149" i="2" s="1"/>
  <c r="AP149" i="2"/>
  <c r="AR149" i="2" s="1"/>
  <c r="AM149" i="2"/>
  <c r="AO149" i="2" s="1"/>
  <c r="AJ149" i="2"/>
  <c r="AL149" i="2" s="1"/>
  <c r="AG149" i="2"/>
  <c r="AI149" i="2" s="1"/>
  <c r="AD149" i="2"/>
  <c r="AF149" i="2" s="1"/>
  <c r="AA149" i="2"/>
  <c r="AC149" i="2" s="1"/>
  <c r="X149" i="2"/>
  <c r="Z149" i="2" s="1"/>
  <c r="U149" i="2"/>
  <c r="W149" i="2" s="1"/>
  <c r="T149" i="2"/>
  <c r="Q149" i="2"/>
  <c r="L149" i="2"/>
  <c r="N149" i="2" s="1"/>
  <c r="I149" i="2"/>
  <c r="I148" i="2"/>
  <c r="L148" i="2"/>
  <c r="N148" i="2" s="1"/>
  <c r="Q148" i="2"/>
  <c r="T148" i="2"/>
  <c r="U148" i="2"/>
  <c r="W148" i="2" s="1"/>
  <c r="X148" i="2"/>
  <c r="Z148" i="2" s="1"/>
  <c r="AA148" i="2"/>
  <c r="AC148" i="2" s="1"/>
  <c r="AD148" i="2"/>
  <c r="AF148" i="2" s="1"/>
  <c r="AG148" i="2"/>
  <c r="AI148" i="2" s="1"/>
  <c r="AJ148" i="2"/>
  <c r="AL148" i="2" s="1"/>
  <c r="AM148" i="2"/>
  <c r="AO148" i="2" s="1"/>
  <c r="AP148" i="2"/>
  <c r="AR148" i="2" s="1"/>
  <c r="AS148" i="2"/>
  <c r="AU148" i="2" s="1"/>
  <c r="AV148" i="2"/>
  <c r="AX148" i="2" s="1"/>
  <c r="AY148" i="2"/>
  <c r="BA148" i="2" s="1"/>
  <c r="BD148" i="2"/>
  <c r="BE148" i="2"/>
  <c r="BG148" i="2" s="1"/>
  <c r="BH148" i="2"/>
  <c r="BJ148" i="2" s="1"/>
  <c r="BK148" i="2"/>
  <c r="BM148" i="2" s="1"/>
  <c r="BN148" i="2"/>
  <c r="BP148" i="2" s="1"/>
  <c r="BQ148" i="2"/>
  <c r="BS148" i="2" s="1"/>
  <c r="BV148" i="2"/>
  <c r="BY148" i="2"/>
  <c r="BZ148" i="2"/>
  <c r="CB148" i="2" s="1"/>
  <c r="CC148" i="2"/>
  <c r="CE148" i="2" s="1"/>
  <c r="CF148" i="2"/>
  <c r="CH148" i="2" s="1"/>
  <c r="CK148" i="2"/>
  <c r="CL148" i="2"/>
  <c r="CN148" i="2" s="1"/>
  <c r="CO148" i="2"/>
  <c r="CQ148" i="2" s="1"/>
  <c r="CZ148" i="2" s="1"/>
  <c r="CT148" i="2"/>
  <c r="K152" i="2" l="1"/>
  <c r="F152" i="2"/>
  <c r="K156" i="2"/>
  <c r="F156" i="2"/>
  <c r="K157" i="2"/>
  <c r="F157" i="2"/>
  <c r="K153" i="2"/>
  <c r="F153" i="2"/>
  <c r="K159" i="2"/>
  <c r="F159" i="2"/>
  <c r="F154" i="2"/>
  <c r="F150" i="2"/>
  <c r="F161" i="2"/>
  <c r="K158" i="2"/>
  <c r="F158" i="2"/>
  <c r="F148" i="2"/>
  <c r="K155" i="2"/>
  <c r="F155" i="2"/>
  <c r="K151" i="2"/>
  <c r="F151" i="2"/>
  <c r="F160" i="2"/>
  <c r="F149" i="2"/>
  <c r="K161" i="2"/>
  <c r="K160" i="2"/>
  <c r="K150" i="2"/>
  <c r="K149" i="2"/>
  <c r="K148" i="2"/>
  <c r="H148" i="2" l="1"/>
  <c r="E148" i="2"/>
  <c r="H161" i="2"/>
  <c r="E161" i="2"/>
  <c r="H158" i="2"/>
  <c r="E158" i="2"/>
  <c r="H150" i="2"/>
  <c r="E150" i="2"/>
  <c r="H154" i="2"/>
  <c r="E154" i="2"/>
  <c r="H159" i="2"/>
  <c r="E159" i="2"/>
  <c r="H153" i="2"/>
  <c r="E153" i="2"/>
  <c r="H155" i="2"/>
  <c r="E155" i="2"/>
  <c r="H149" i="2"/>
  <c r="E149" i="2"/>
  <c r="H157" i="2"/>
  <c r="E157" i="2"/>
  <c r="H160" i="2"/>
  <c r="E160" i="2"/>
  <c r="H151" i="2"/>
  <c r="E151" i="2"/>
  <c r="H156" i="2"/>
  <c r="E156" i="2"/>
  <c r="H152" i="2"/>
  <c r="E152" i="2"/>
  <c r="I147" i="2"/>
  <c r="L147" i="2"/>
  <c r="N147" i="2" s="1"/>
  <c r="Q147" i="2"/>
  <c r="T147" i="2"/>
  <c r="U147" i="2"/>
  <c r="W147" i="2" s="1"/>
  <c r="X147" i="2"/>
  <c r="Z147" i="2" s="1"/>
  <c r="AA147" i="2"/>
  <c r="AC147" i="2" s="1"/>
  <c r="AD147" i="2"/>
  <c r="AF147" i="2" s="1"/>
  <c r="AG147" i="2"/>
  <c r="AI147" i="2" s="1"/>
  <c r="AJ147" i="2"/>
  <c r="AL147" i="2" s="1"/>
  <c r="AM147" i="2"/>
  <c r="AO147" i="2" s="1"/>
  <c r="AP147" i="2"/>
  <c r="AR147" i="2" s="1"/>
  <c r="AS147" i="2"/>
  <c r="AU147" i="2" s="1"/>
  <c r="AV147" i="2"/>
  <c r="AX147" i="2" s="1"/>
  <c r="AY147" i="2"/>
  <c r="BA147" i="2" s="1"/>
  <c r="BB147" i="2"/>
  <c r="BD147" i="2" s="1"/>
  <c r="BE147" i="2"/>
  <c r="BG147" i="2" s="1"/>
  <c r="BH147" i="2"/>
  <c r="BJ147" i="2" s="1"/>
  <c r="BK147" i="2"/>
  <c r="BM147" i="2" s="1"/>
  <c r="BN147" i="2"/>
  <c r="BP147" i="2" s="1"/>
  <c r="BQ147" i="2"/>
  <c r="BS147" i="2" s="1"/>
  <c r="BV147" i="2"/>
  <c r="BY147" i="2"/>
  <c r="BZ147" i="2"/>
  <c r="CB147" i="2" s="1"/>
  <c r="CC147" i="2"/>
  <c r="CE147" i="2" s="1"/>
  <c r="CF147" i="2"/>
  <c r="CH147" i="2" s="1"/>
  <c r="CK147" i="2"/>
  <c r="CL147" i="2"/>
  <c r="CN147" i="2" s="1"/>
  <c r="CO147" i="2"/>
  <c r="CQ147" i="2" s="1"/>
  <c r="CZ147" i="2" s="1"/>
  <c r="CT147" i="2"/>
  <c r="I146" i="2"/>
  <c r="L146" i="2"/>
  <c r="N146" i="2" s="1"/>
  <c r="Q146" i="2"/>
  <c r="T146" i="2"/>
  <c r="U146" i="2"/>
  <c r="W146" i="2" s="1"/>
  <c r="X146" i="2"/>
  <c r="Z146" i="2" s="1"/>
  <c r="AA146" i="2"/>
  <c r="AC146" i="2" s="1"/>
  <c r="AD146" i="2"/>
  <c r="AF146" i="2" s="1"/>
  <c r="AG146" i="2"/>
  <c r="AI146" i="2" s="1"/>
  <c r="AJ146" i="2"/>
  <c r="AL146" i="2" s="1"/>
  <c r="AM146" i="2"/>
  <c r="AO146" i="2" s="1"/>
  <c r="AP146" i="2"/>
  <c r="AR146" i="2" s="1"/>
  <c r="AS146" i="2"/>
  <c r="AU146" i="2" s="1"/>
  <c r="AV146" i="2"/>
  <c r="AX146" i="2" s="1"/>
  <c r="AY146" i="2"/>
  <c r="BA146" i="2" s="1"/>
  <c r="BB146" i="2"/>
  <c r="BD146" i="2" s="1"/>
  <c r="BE146" i="2"/>
  <c r="BG146" i="2" s="1"/>
  <c r="BH146" i="2"/>
  <c r="BJ146" i="2" s="1"/>
  <c r="BK146" i="2"/>
  <c r="BM146" i="2" s="1"/>
  <c r="BN146" i="2"/>
  <c r="BP146" i="2" s="1"/>
  <c r="BQ146" i="2"/>
  <c r="BS146" i="2" s="1"/>
  <c r="BV146" i="2"/>
  <c r="BY146" i="2"/>
  <c r="BZ146" i="2"/>
  <c r="CB146" i="2" s="1"/>
  <c r="CC146" i="2"/>
  <c r="CE146" i="2" s="1"/>
  <c r="CF146" i="2"/>
  <c r="CH146" i="2" s="1"/>
  <c r="CK146" i="2"/>
  <c r="CL146" i="2"/>
  <c r="CN146" i="2" s="1"/>
  <c r="CO146" i="2"/>
  <c r="CQ146" i="2" s="1"/>
  <c r="CZ146" i="2" s="1"/>
  <c r="CT146" i="2"/>
  <c r="I143" i="2"/>
  <c r="L143" i="2"/>
  <c r="N143" i="2" s="1"/>
  <c r="Q143" i="2"/>
  <c r="T143" i="2"/>
  <c r="U143" i="2"/>
  <c r="W143" i="2" s="1"/>
  <c r="X143" i="2"/>
  <c r="Z143" i="2" s="1"/>
  <c r="AA143" i="2"/>
  <c r="AC143" i="2" s="1"/>
  <c r="AD143" i="2"/>
  <c r="AF143" i="2" s="1"/>
  <c r="AG143" i="2"/>
  <c r="AI143" i="2" s="1"/>
  <c r="AJ143" i="2"/>
  <c r="AL143" i="2" s="1"/>
  <c r="AM143" i="2"/>
  <c r="AO143" i="2" s="1"/>
  <c r="AP143" i="2"/>
  <c r="AR143" i="2" s="1"/>
  <c r="AS143" i="2"/>
  <c r="AU143" i="2" s="1"/>
  <c r="AV143" i="2"/>
  <c r="AX143" i="2" s="1"/>
  <c r="AY143" i="2"/>
  <c r="BA143" i="2" s="1"/>
  <c r="BB143" i="2"/>
  <c r="BD143" i="2" s="1"/>
  <c r="BE143" i="2"/>
  <c r="BG143" i="2" s="1"/>
  <c r="BH143" i="2"/>
  <c r="BJ143" i="2" s="1"/>
  <c r="BK143" i="2"/>
  <c r="BM143" i="2" s="1"/>
  <c r="BN143" i="2"/>
  <c r="BP143" i="2" s="1"/>
  <c r="BQ143" i="2"/>
  <c r="BS143" i="2" s="1"/>
  <c r="BV143" i="2"/>
  <c r="BY143" i="2"/>
  <c r="BZ143" i="2"/>
  <c r="CB143" i="2" s="1"/>
  <c r="CC143" i="2"/>
  <c r="CE143" i="2" s="1"/>
  <c r="CF143" i="2"/>
  <c r="CH143" i="2" s="1"/>
  <c r="CK143" i="2"/>
  <c r="CL143" i="2"/>
  <c r="CN143" i="2" s="1"/>
  <c r="CO143" i="2"/>
  <c r="CQ143" i="2" s="1"/>
  <c r="CZ143" i="2" s="1"/>
  <c r="CT143" i="2"/>
  <c r="I144" i="2"/>
  <c r="L144" i="2"/>
  <c r="N144" i="2" s="1"/>
  <c r="Q144" i="2"/>
  <c r="T144" i="2"/>
  <c r="U144" i="2"/>
  <c r="W144" i="2" s="1"/>
  <c r="X144" i="2"/>
  <c r="Z144" i="2" s="1"/>
  <c r="AA144" i="2"/>
  <c r="AC144" i="2" s="1"/>
  <c r="AD144" i="2"/>
  <c r="AF144" i="2" s="1"/>
  <c r="AG144" i="2"/>
  <c r="AI144" i="2" s="1"/>
  <c r="AJ144" i="2"/>
  <c r="AL144" i="2" s="1"/>
  <c r="AM144" i="2"/>
  <c r="AO144" i="2" s="1"/>
  <c r="AP144" i="2"/>
  <c r="AR144" i="2" s="1"/>
  <c r="AS144" i="2"/>
  <c r="AU144" i="2" s="1"/>
  <c r="AV144" i="2"/>
  <c r="AX144" i="2" s="1"/>
  <c r="AY144" i="2"/>
  <c r="BA144" i="2" s="1"/>
  <c r="BB144" i="2"/>
  <c r="BD144" i="2" s="1"/>
  <c r="BE144" i="2"/>
  <c r="BG144" i="2" s="1"/>
  <c r="BH144" i="2"/>
  <c r="BJ144" i="2" s="1"/>
  <c r="BK144" i="2"/>
  <c r="BM144" i="2" s="1"/>
  <c r="BN144" i="2"/>
  <c r="BP144" i="2" s="1"/>
  <c r="BQ144" i="2"/>
  <c r="BS144" i="2" s="1"/>
  <c r="BV144" i="2"/>
  <c r="BY144" i="2"/>
  <c r="BZ144" i="2"/>
  <c r="CB144" i="2" s="1"/>
  <c r="CC144" i="2"/>
  <c r="CE144" i="2" s="1"/>
  <c r="CF144" i="2"/>
  <c r="CH144" i="2" s="1"/>
  <c r="CK144" i="2"/>
  <c r="CL144" i="2"/>
  <c r="CN144" i="2" s="1"/>
  <c r="CO144" i="2"/>
  <c r="CQ144" i="2" s="1"/>
  <c r="CZ144" i="2" s="1"/>
  <c r="CT144" i="2"/>
  <c r="I145" i="2"/>
  <c r="L145" i="2"/>
  <c r="N145" i="2" s="1"/>
  <c r="Q145" i="2"/>
  <c r="T145" i="2"/>
  <c r="U145" i="2"/>
  <c r="W145" i="2" s="1"/>
  <c r="X145" i="2"/>
  <c r="Z145" i="2" s="1"/>
  <c r="AA145" i="2"/>
  <c r="AC145" i="2" s="1"/>
  <c r="AD145" i="2"/>
  <c r="AF145" i="2" s="1"/>
  <c r="AG145" i="2"/>
  <c r="AI145" i="2" s="1"/>
  <c r="AJ145" i="2"/>
  <c r="AL145" i="2" s="1"/>
  <c r="AM145" i="2"/>
  <c r="AO145" i="2" s="1"/>
  <c r="AP145" i="2"/>
  <c r="AR145" i="2" s="1"/>
  <c r="AS145" i="2"/>
  <c r="AU145" i="2" s="1"/>
  <c r="AV145" i="2"/>
  <c r="AX145" i="2" s="1"/>
  <c r="AY145" i="2"/>
  <c r="BA145" i="2" s="1"/>
  <c r="BB145" i="2"/>
  <c r="BD145" i="2" s="1"/>
  <c r="BE145" i="2"/>
  <c r="BG145" i="2" s="1"/>
  <c r="BH145" i="2"/>
  <c r="BJ145" i="2" s="1"/>
  <c r="BK145" i="2"/>
  <c r="BM145" i="2" s="1"/>
  <c r="BN145" i="2"/>
  <c r="BP145" i="2" s="1"/>
  <c r="BQ145" i="2"/>
  <c r="BS145" i="2" s="1"/>
  <c r="BV145" i="2"/>
  <c r="BY145" i="2"/>
  <c r="BZ145" i="2"/>
  <c r="CB145" i="2" s="1"/>
  <c r="CC145" i="2"/>
  <c r="CE145" i="2" s="1"/>
  <c r="CF145" i="2"/>
  <c r="CH145" i="2" s="1"/>
  <c r="CK145" i="2"/>
  <c r="CL145" i="2"/>
  <c r="CN145" i="2" s="1"/>
  <c r="CO145" i="2"/>
  <c r="CQ145" i="2" s="1"/>
  <c r="CZ145" i="2" s="1"/>
  <c r="CT145" i="2"/>
  <c r="I132" i="2"/>
  <c r="L132" i="2"/>
  <c r="N132" i="2" s="1"/>
  <c r="Q132" i="2"/>
  <c r="T132" i="2"/>
  <c r="U132" i="2"/>
  <c r="W132" i="2" s="1"/>
  <c r="X132" i="2"/>
  <c r="Z132" i="2" s="1"/>
  <c r="AA132" i="2"/>
  <c r="AC132" i="2" s="1"/>
  <c r="AD132" i="2"/>
  <c r="AF132" i="2" s="1"/>
  <c r="AG132" i="2"/>
  <c r="AI132" i="2" s="1"/>
  <c r="AJ132" i="2"/>
  <c r="AL132" i="2" s="1"/>
  <c r="AM132" i="2"/>
  <c r="AO132" i="2" s="1"/>
  <c r="AP132" i="2"/>
  <c r="AR132" i="2" s="1"/>
  <c r="AS132" i="2"/>
  <c r="AU132" i="2" s="1"/>
  <c r="AV132" i="2"/>
  <c r="AX132" i="2" s="1"/>
  <c r="AY132" i="2"/>
  <c r="BA132" i="2" s="1"/>
  <c r="BB132" i="2"/>
  <c r="BD132" i="2" s="1"/>
  <c r="BE132" i="2"/>
  <c r="BG132" i="2" s="1"/>
  <c r="BH132" i="2"/>
  <c r="BJ132" i="2" s="1"/>
  <c r="BK132" i="2"/>
  <c r="BM132" i="2" s="1"/>
  <c r="BN132" i="2"/>
  <c r="BP132" i="2" s="1"/>
  <c r="BQ132" i="2"/>
  <c r="BS132" i="2" s="1"/>
  <c r="BV132" i="2"/>
  <c r="BY132" i="2"/>
  <c r="BZ132" i="2"/>
  <c r="CB132" i="2" s="1"/>
  <c r="CC132" i="2"/>
  <c r="CE132" i="2" s="1"/>
  <c r="CF132" i="2"/>
  <c r="CH132" i="2" s="1"/>
  <c r="CK132" i="2"/>
  <c r="CL132" i="2"/>
  <c r="CN132" i="2" s="1"/>
  <c r="CO132" i="2"/>
  <c r="CQ132" i="2" s="1"/>
  <c r="CZ132" i="2" s="1"/>
  <c r="CT132" i="2"/>
  <c r="I133" i="2"/>
  <c r="L133" i="2"/>
  <c r="N133" i="2" s="1"/>
  <c r="Q133" i="2"/>
  <c r="T133" i="2"/>
  <c r="U133" i="2"/>
  <c r="W133" i="2" s="1"/>
  <c r="X133" i="2"/>
  <c r="Z133" i="2" s="1"/>
  <c r="AA133" i="2"/>
  <c r="AC133" i="2" s="1"/>
  <c r="AD133" i="2"/>
  <c r="AF133" i="2" s="1"/>
  <c r="AG133" i="2"/>
  <c r="AI133" i="2" s="1"/>
  <c r="AJ133" i="2"/>
  <c r="AL133" i="2" s="1"/>
  <c r="AM133" i="2"/>
  <c r="AO133" i="2" s="1"/>
  <c r="AP133" i="2"/>
  <c r="AR133" i="2" s="1"/>
  <c r="AS133" i="2"/>
  <c r="AU133" i="2" s="1"/>
  <c r="AV133" i="2"/>
  <c r="AX133" i="2" s="1"/>
  <c r="AY133" i="2"/>
  <c r="BA133" i="2" s="1"/>
  <c r="BB133" i="2"/>
  <c r="BD133" i="2" s="1"/>
  <c r="BE133" i="2"/>
  <c r="BG133" i="2" s="1"/>
  <c r="BH133" i="2"/>
  <c r="BJ133" i="2" s="1"/>
  <c r="BK133" i="2"/>
  <c r="BM133" i="2" s="1"/>
  <c r="BN133" i="2"/>
  <c r="BP133" i="2" s="1"/>
  <c r="BQ133" i="2"/>
  <c r="BS133" i="2" s="1"/>
  <c r="BV133" i="2"/>
  <c r="BY133" i="2"/>
  <c r="BZ133" i="2"/>
  <c r="CB133" i="2" s="1"/>
  <c r="CC133" i="2"/>
  <c r="CE133" i="2" s="1"/>
  <c r="CF133" i="2"/>
  <c r="CH133" i="2" s="1"/>
  <c r="CK133" i="2"/>
  <c r="CL133" i="2"/>
  <c r="CN133" i="2" s="1"/>
  <c r="CO133" i="2"/>
  <c r="CQ133" i="2" s="1"/>
  <c r="CZ133" i="2" s="1"/>
  <c r="CT133" i="2"/>
  <c r="I134" i="2"/>
  <c r="L134" i="2"/>
  <c r="N134" i="2" s="1"/>
  <c r="Q134" i="2"/>
  <c r="T134" i="2"/>
  <c r="U134" i="2"/>
  <c r="W134" i="2" s="1"/>
  <c r="X134" i="2"/>
  <c r="Z134" i="2" s="1"/>
  <c r="AA134" i="2"/>
  <c r="AC134" i="2" s="1"/>
  <c r="AD134" i="2"/>
  <c r="AF134" i="2" s="1"/>
  <c r="AG134" i="2"/>
  <c r="AI134" i="2" s="1"/>
  <c r="AJ134" i="2"/>
  <c r="AL134" i="2" s="1"/>
  <c r="AM134" i="2"/>
  <c r="AO134" i="2" s="1"/>
  <c r="AP134" i="2"/>
  <c r="AR134" i="2" s="1"/>
  <c r="AS134" i="2"/>
  <c r="AU134" i="2" s="1"/>
  <c r="AV134" i="2"/>
  <c r="AX134" i="2" s="1"/>
  <c r="AY134" i="2"/>
  <c r="BA134" i="2" s="1"/>
  <c r="BB134" i="2"/>
  <c r="BD134" i="2" s="1"/>
  <c r="BE134" i="2"/>
  <c r="BG134" i="2" s="1"/>
  <c r="BH134" i="2"/>
  <c r="BJ134" i="2" s="1"/>
  <c r="BK134" i="2"/>
  <c r="BM134" i="2" s="1"/>
  <c r="BN134" i="2"/>
  <c r="BP134" i="2" s="1"/>
  <c r="BQ134" i="2"/>
  <c r="BS134" i="2" s="1"/>
  <c r="BV134" i="2"/>
  <c r="BY134" i="2"/>
  <c r="BZ134" i="2"/>
  <c r="CB134" i="2" s="1"/>
  <c r="CC134" i="2"/>
  <c r="CE134" i="2" s="1"/>
  <c r="CF134" i="2"/>
  <c r="CH134" i="2" s="1"/>
  <c r="CK134" i="2"/>
  <c r="CL134" i="2"/>
  <c r="CN134" i="2" s="1"/>
  <c r="CO134" i="2"/>
  <c r="CQ134" i="2" s="1"/>
  <c r="CZ134" i="2" s="1"/>
  <c r="CT134" i="2"/>
  <c r="I135" i="2"/>
  <c r="L135" i="2"/>
  <c r="N135" i="2" s="1"/>
  <c r="Q135" i="2"/>
  <c r="T135" i="2"/>
  <c r="U135" i="2"/>
  <c r="W135" i="2" s="1"/>
  <c r="X135" i="2"/>
  <c r="Z135" i="2" s="1"/>
  <c r="AA135" i="2"/>
  <c r="AC135" i="2" s="1"/>
  <c r="AD135" i="2"/>
  <c r="AF135" i="2" s="1"/>
  <c r="AG135" i="2"/>
  <c r="AI135" i="2" s="1"/>
  <c r="AJ135" i="2"/>
  <c r="AL135" i="2" s="1"/>
  <c r="AM135" i="2"/>
  <c r="AO135" i="2" s="1"/>
  <c r="AP135" i="2"/>
  <c r="AR135" i="2" s="1"/>
  <c r="AS135" i="2"/>
  <c r="AU135" i="2" s="1"/>
  <c r="AV135" i="2"/>
  <c r="AX135" i="2" s="1"/>
  <c r="AY135" i="2"/>
  <c r="BA135" i="2" s="1"/>
  <c r="BB135" i="2"/>
  <c r="BD135" i="2" s="1"/>
  <c r="BE135" i="2"/>
  <c r="BG135" i="2" s="1"/>
  <c r="BH135" i="2"/>
  <c r="BJ135" i="2" s="1"/>
  <c r="BK135" i="2"/>
  <c r="BM135" i="2" s="1"/>
  <c r="BN135" i="2"/>
  <c r="BP135" i="2" s="1"/>
  <c r="BQ135" i="2"/>
  <c r="BS135" i="2" s="1"/>
  <c r="BV135" i="2"/>
  <c r="BY135" i="2"/>
  <c r="BZ135" i="2"/>
  <c r="CB135" i="2" s="1"/>
  <c r="CC135" i="2"/>
  <c r="CE135" i="2" s="1"/>
  <c r="CF135" i="2"/>
  <c r="CH135" i="2" s="1"/>
  <c r="CK135" i="2"/>
  <c r="CL135" i="2"/>
  <c r="CN135" i="2" s="1"/>
  <c r="CO135" i="2"/>
  <c r="CQ135" i="2" s="1"/>
  <c r="CZ135" i="2" s="1"/>
  <c r="CT135" i="2"/>
  <c r="I136" i="2"/>
  <c r="L136" i="2"/>
  <c r="N136" i="2" s="1"/>
  <c r="Q136" i="2"/>
  <c r="T136" i="2"/>
  <c r="U136" i="2"/>
  <c r="W136" i="2" s="1"/>
  <c r="X136" i="2"/>
  <c r="Z136" i="2" s="1"/>
  <c r="AA136" i="2"/>
  <c r="AC136" i="2" s="1"/>
  <c r="AD136" i="2"/>
  <c r="AF136" i="2" s="1"/>
  <c r="AG136" i="2"/>
  <c r="AI136" i="2" s="1"/>
  <c r="AJ136" i="2"/>
  <c r="AL136" i="2" s="1"/>
  <c r="AM136" i="2"/>
  <c r="AO136" i="2" s="1"/>
  <c r="AP136" i="2"/>
  <c r="AR136" i="2" s="1"/>
  <c r="AS136" i="2"/>
  <c r="AU136" i="2" s="1"/>
  <c r="AV136" i="2"/>
  <c r="AX136" i="2" s="1"/>
  <c r="AY136" i="2"/>
  <c r="BA136" i="2" s="1"/>
  <c r="BB136" i="2"/>
  <c r="BD136" i="2" s="1"/>
  <c r="BE136" i="2"/>
  <c r="BG136" i="2" s="1"/>
  <c r="BH136" i="2"/>
  <c r="BJ136" i="2" s="1"/>
  <c r="BK136" i="2"/>
  <c r="BM136" i="2" s="1"/>
  <c r="BN136" i="2"/>
  <c r="BP136" i="2" s="1"/>
  <c r="BQ136" i="2"/>
  <c r="BS136" i="2" s="1"/>
  <c r="BV136" i="2"/>
  <c r="BY136" i="2"/>
  <c r="BZ136" i="2"/>
  <c r="CB136" i="2" s="1"/>
  <c r="CC136" i="2"/>
  <c r="CE136" i="2" s="1"/>
  <c r="CF136" i="2"/>
  <c r="CH136" i="2" s="1"/>
  <c r="CK136" i="2"/>
  <c r="CL136" i="2"/>
  <c r="CN136" i="2" s="1"/>
  <c r="CO136" i="2"/>
  <c r="CQ136" i="2" s="1"/>
  <c r="CZ136" i="2" s="1"/>
  <c r="CT136" i="2"/>
  <c r="I137" i="2"/>
  <c r="L137" i="2"/>
  <c r="N137" i="2" s="1"/>
  <c r="Q137" i="2"/>
  <c r="T137" i="2"/>
  <c r="U137" i="2"/>
  <c r="W137" i="2" s="1"/>
  <c r="X137" i="2"/>
  <c r="Z137" i="2" s="1"/>
  <c r="AA137" i="2"/>
  <c r="AC137" i="2" s="1"/>
  <c r="AD137" i="2"/>
  <c r="AF137" i="2" s="1"/>
  <c r="AG137" i="2"/>
  <c r="AI137" i="2" s="1"/>
  <c r="AJ137" i="2"/>
  <c r="AL137" i="2" s="1"/>
  <c r="AM137" i="2"/>
  <c r="AO137" i="2" s="1"/>
  <c r="AP137" i="2"/>
  <c r="AR137" i="2" s="1"/>
  <c r="AS137" i="2"/>
  <c r="AU137" i="2" s="1"/>
  <c r="AV137" i="2"/>
  <c r="AX137" i="2" s="1"/>
  <c r="AY137" i="2"/>
  <c r="BA137" i="2" s="1"/>
  <c r="BB137" i="2"/>
  <c r="BD137" i="2" s="1"/>
  <c r="BE137" i="2"/>
  <c r="BG137" i="2" s="1"/>
  <c r="BH137" i="2"/>
  <c r="BJ137" i="2" s="1"/>
  <c r="BK137" i="2"/>
  <c r="BM137" i="2" s="1"/>
  <c r="BN137" i="2"/>
  <c r="BP137" i="2" s="1"/>
  <c r="BQ137" i="2"/>
  <c r="BS137" i="2" s="1"/>
  <c r="BV137" i="2"/>
  <c r="BY137" i="2"/>
  <c r="BZ137" i="2"/>
  <c r="CB137" i="2" s="1"/>
  <c r="CC137" i="2"/>
  <c r="CE137" i="2" s="1"/>
  <c r="CF137" i="2"/>
  <c r="CH137" i="2" s="1"/>
  <c r="CK137" i="2"/>
  <c r="CL137" i="2"/>
  <c r="CN137" i="2" s="1"/>
  <c r="CO137" i="2"/>
  <c r="CQ137" i="2" s="1"/>
  <c r="CZ137" i="2" s="1"/>
  <c r="CT137" i="2"/>
  <c r="I138" i="2"/>
  <c r="L138" i="2"/>
  <c r="N138" i="2" s="1"/>
  <c r="Q138" i="2"/>
  <c r="T138" i="2"/>
  <c r="U138" i="2"/>
  <c r="W138" i="2" s="1"/>
  <c r="X138" i="2"/>
  <c r="Z138" i="2" s="1"/>
  <c r="AA138" i="2"/>
  <c r="AC138" i="2" s="1"/>
  <c r="AD138" i="2"/>
  <c r="AF138" i="2" s="1"/>
  <c r="AG138" i="2"/>
  <c r="AI138" i="2" s="1"/>
  <c r="AJ138" i="2"/>
  <c r="AL138" i="2" s="1"/>
  <c r="AM138" i="2"/>
  <c r="AO138" i="2" s="1"/>
  <c r="AP138" i="2"/>
  <c r="AR138" i="2" s="1"/>
  <c r="AS138" i="2"/>
  <c r="AU138" i="2" s="1"/>
  <c r="AV138" i="2"/>
  <c r="AX138" i="2" s="1"/>
  <c r="AY138" i="2"/>
  <c r="BA138" i="2" s="1"/>
  <c r="BB138" i="2"/>
  <c r="BD138" i="2" s="1"/>
  <c r="BE138" i="2"/>
  <c r="BG138" i="2" s="1"/>
  <c r="BH138" i="2"/>
  <c r="BJ138" i="2" s="1"/>
  <c r="BK138" i="2"/>
  <c r="BM138" i="2" s="1"/>
  <c r="BN138" i="2"/>
  <c r="BP138" i="2" s="1"/>
  <c r="BQ138" i="2"/>
  <c r="BS138" i="2" s="1"/>
  <c r="BV138" i="2"/>
  <c r="BY138" i="2"/>
  <c r="BZ138" i="2"/>
  <c r="CB138" i="2" s="1"/>
  <c r="CC138" i="2"/>
  <c r="CE138" i="2" s="1"/>
  <c r="CF138" i="2"/>
  <c r="CH138" i="2" s="1"/>
  <c r="CK138" i="2"/>
  <c r="CL138" i="2"/>
  <c r="CN138" i="2" s="1"/>
  <c r="CO138" i="2"/>
  <c r="CQ138" i="2" s="1"/>
  <c r="CZ138" i="2" s="1"/>
  <c r="CT138" i="2"/>
  <c r="I139" i="2"/>
  <c r="L139" i="2"/>
  <c r="N139" i="2" s="1"/>
  <c r="Q139" i="2"/>
  <c r="T139" i="2"/>
  <c r="U139" i="2"/>
  <c r="W139" i="2" s="1"/>
  <c r="X139" i="2"/>
  <c r="Z139" i="2" s="1"/>
  <c r="AA139" i="2"/>
  <c r="AC139" i="2" s="1"/>
  <c r="AD139" i="2"/>
  <c r="AF139" i="2" s="1"/>
  <c r="AG139" i="2"/>
  <c r="AI139" i="2" s="1"/>
  <c r="AJ139" i="2"/>
  <c r="AL139" i="2" s="1"/>
  <c r="AM139" i="2"/>
  <c r="AO139" i="2" s="1"/>
  <c r="AP139" i="2"/>
  <c r="AR139" i="2" s="1"/>
  <c r="AS139" i="2"/>
  <c r="AU139" i="2" s="1"/>
  <c r="AV139" i="2"/>
  <c r="AX139" i="2" s="1"/>
  <c r="AY139" i="2"/>
  <c r="BA139" i="2" s="1"/>
  <c r="BB139" i="2"/>
  <c r="BD139" i="2" s="1"/>
  <c r="BE139" i="2"/>
  <c r="BG139" i="2" s="1"/>
  <c r="BH139" i="2"/>
  <c r="BJ139" i="2" s="1"/>
  <c r="BK139" i="2"/>
  <c r="BM139" i="2" s="1"/>
  <c r="BN139" i="2"/>
  <c r="BP139" i="2" s="1"/>
  <c r="BQ139" i="2"/>
  <c r="BS139" i="2" s="1"/>
  <c r="BV139" i="2"/>
  <c r="BY139" i="2"/>
  <c r="BZ139" i="2"/>
  <c r="CB139" i="2" s="1"/>
  <c r="CC139" i="2"/>
  <c r="CE139" i="2" s="1"/>
  <c r="CF139" i="2"/>
  <c r="CH139" i="2" s="1"/>
  <c r="CK139" i="2"/>
  <c r="CL139" i="2"/>
  <c r="CN139" i="2" s="1"/>
  <c r="CO139" i="2"/>
  <c r="CQ139" i="2" s="1"/>
  <c r="CZ139" i="2" s="1"/>
  <c r="CT139" i="2"/>
  <c r="I140" i="2"/>
  <c r="L140" i="2"/>
  <c r="N140" i="2" s="1"/>
  <c r="Q140" i="2"/>
  <c r="T140" i="2"/>
  <c r="U140" i="2"/>
  <c r="W140" i="2" s="1"/>
  <c r="X140" i="2"/>
  <c r="Z140" i="2" s="1"/>
  <c r="AA140" i="2"/>
  <c r="AC140" i="2" s="1"/>
  <c r="AD140" i="2"/>
  <c r="AF140" i="2" s="1"/>
  <c r="AG140" i="2"/>
  <c r="AI140" i="2" s="1"/>
  <c r="AJ140" i="2"/>
  <c r="AL140" i="2" s="1"/>
  <c r="AM140" i="2"/>
  <c r="AO140" i="2" s="1"/>
  <c r="AP140" i="2"/>
  <c r="AR140" i="2" s="1"/>
  <c r="AS140" i="2"/>
  <c r="AU140" i="2" s="1"/>
  <c r="AV140" i="2"/>
  <c r="AX140" i="2" s="1"/>
  <c r="AY140" i="2"/>
  <c r="BA140" i="2" s="1"/>
  <c r="BB140" i="2"/>
  <c r="BD140" i="2" s="1"/>
  <c r="BE140" i="2"/>
  <c r="BG140" i="2" s="1"/>
  <c r="BH140" i="2"/>
  <c r="BJ140" i="2" s="1"/>
  <c r="BK140" i="2"/>
  <c r="BM140" i="2" s="1"/>
  <c r="BN140" i="2"/>
  <c r="BP140" i="2" s="1"/>
  <c r="BQ140" i="2"/>
  <c r="BS140" i="2" s="1"/>
  <c r="BV140" i="2"/>
  <c r="BY140" i="2"/>
  <c r="BZ140" i="2"/>
  <c r="CB140" i="2" s="1"/>
  <c r="CC140" i="2"/>
  <c r="CE140" i="2" s="1"/>
  <c r="CF140" i="2"/>
  <c r="CH140" i="2" s="1"/>
  <c r="CK140" i="2"/>
  <c r="CL140" i="2"/>
  <c r="CN140" i="2" s="1"/>
  <c r="CO140" i="2"/>
  <c r="CQ140" i="2" s="1"/>
  <c r="CZ140" i="2" s="1"/>
  <c r="CT140" i="2"/>
  <c r="I141" i="2"/>
  <c r="L141" i="2"/>
  <c r="N141" i="2" s="1"/>
  <c r="Q141" i="2"/>
  <c r="T141" i="2"/>
  <c r="U141" i="2"/>
  <c r="W141" i="2" s="1"/>
  <c r="X141" i="2"/>
  <c r="Z141" i="2" s="1"/>
  <c r="AA141" i="2"/>
  <c r="AC141" i="2" s="1"/>
  <c r="AD141" i="2"/>
  <c r="AF141" i="2" s="1"/>
  <c r="AG141" i="2"/>
  <c r="AI141" i="2" s="1"/>
  <c r="AJ141" i="2"/>
  <c r="AL141" i="2" s="1"/>
  <c r="AM141" i="2"/>
  <c r="AO141" i="2" s="1"/>
  <c r="AP141" i="2"/>
  <c r="AR141" i="2" s="1"/>
  <c r="AS141" i="2"/>
  <c r="AU141" i="2" s="1"/>
  <c r="AV141" i="2"/>
  <c r="AX141" i="2" s="1"/>
  <c r="AY141" i="2"/>
  <c r="BA141" i="2" s="1"/>
  <c r="BB141" i="2"/>
  <c r="BD141" i="2" s="1"/>
  <c r="BE141" i="2"/>
  <c r="BG141" i="2" s="1"/>
  <c r="BH141" i="2"/>
  <c r="BJ141" i="2" s="1"/>
  <c r="BK141" i="2"/>
  <c r="BM141" i="2" s="1"/>
  <c r="BN141" i="2"/>
  <c r="BP141" i="2" s="1"/>
  <c r="BQ141" i="2"/>
  <c r="BS141" i="2" s="1"/>
  <c r="BV141" i="2"/>
  <c r="BY141" i="2"/>
  <c r="BZ141" i="2"/>
  <c r="CB141" i="2" s="1"/>
  <c r="CC141" i="2"/>
  <c r="CE141" i="2" s="1"/>
  <c r="CF141" i="2"/>
  <c r="CH141" i="2" s="1"/>
  <c r="CK141" i="2"/>
  <c r="CL141" i="2"/>
  <c r="CN141" i="2" s="1"/>
  <c r="CO141" i="2"/>
  <c r="CQ141" i="2" s="1"/>
  <c r="CZ141" i="2" s="1"/>
  <c r="CT141" i="2"/>
  <c r="I142" i="2"/>
  <c r="L142" i="2"/>
  <c r="N142" i="2" s="1"/>
  <c r="Q142" i="2"/>
  <c r="T142" i="2"/>
  <c r="U142" i="2"/>
  <c r="W142" i="2" s="1"/>
  <c r="X142" i="2"/>
  <c r="Z142" i="2" s="1"/>
  <c r="AA142" i="2"/>
  <c r="AC142" i="2" s="1"/>
  <c r="AD142" i="2"/>
  <c r="AF142" i="2" s="1"/>
  <c r="AG142" i="2"/>
  <c r="AI142" i="2" s="1"/>
  <c r="AJ142" i="2"/>
  <c r="AL142" i="2" s="1"/>
  <c r="AM142" i="2"/>
  <c r="AO142" i="2" s="1"/>
  <c r="AP142" i="2"/>
  <c r="AR142" i="2" s="1"/>
  <c r="AS142" i="2"/>
  <c r="AU142" i="2" s="1"/>
  <c r="AV142" i="2"/>
  <c r="AX142" i="2" s="1"/>
  <c r="AY142" i="2"/>
  <c r="BA142" i="2" s="1"/>
  <c r="BB142" i="2"/>
  <c r="BD142" i="2" s="1"/>
  <c r="BE142" i="2"/>
  <c r="BG142" i="2" s="1"/>
  <c r="BH142" i="2"/>
  <c r="BJ142" i="2" s="1"/>
  <c r="BK142" i="2"/>
  <c r="BM142" i="2" s="1"/>
  <c r="BN142" i="2"/>
  <c r="BP142" i="2" s="1"/>
  <c r="BQ142" i="2"/>
  <c r="BS142" i="2" s="1"/>
  <c r="BV142" i="2"/>
  <c r="BY142" i="2"/>
  <c r="BZ142" i="2"/>
  <c r="CB142" i="2" s="1"/>
  <c r="CC142" i="2"/>
  <c r="CE142" i="2" s="1"/>
  <c r="CF142" i="2"/>
  <c r="CH142" i="2" s="1"/>
  <c r="CK142" i="2"/>
  <c r="CL142" i="2"/>
  <c r="CN142" i="2" s="1"/>
  <c r="CO142" i="2"/>
  <c r="CQ142" i="2" s="1"/>
  <c r="CZ142" i="2" s="1"/>
  <c r="CT142" i="2"/>
  <c r="I131" i="2"/>
  <c r="L131" i="2"/>
  <c r="N131" i="2" s="1"/>
  <c r="Q131" i="2"/>
  <c r="T131" i="2"/>
  <c r="U131" i="2"/>
  <c r="W131" i="2" s="1"/>
  <c r="X131" i="2"/>
  <c r="Z131" i="2" s="1"/>
  <c r="AA131" i="2"/>
  <c r="AC131" i="2" s="1"/>
  <c r="AD131" i="2"/>
  <c r="AF131" i="2" s="1"/>
  <c r="AG131" i="2"/>
  <c r="AI131" i="2" s="1"/>
  <c r="AJ131" i="2"/>
  <c r="AL131" i="2" s="1"/>
  <c r="AM131" i="2"/>
  <c r="AO131" i="2" s="1"/>
  <c r="AP131" i="2"/>
  <c r="AR131" i="2" s="1"/>
  <c r="AS131" i="2"/>
  <c r="AU131" i="2" s="1"/>
  <c r="AV131" i="2"/>
  <c r="AX131" i="2" s="1"/>
  <c r="AY131" i="2"/>
  <c r="BA131" i="2" s="1"/>
  <c r="BB131" i="2"/>
  <c r="BD131" i="2" s="1"/>
  <c r="BE131" i="2"/>
  <c r="BG131" i="2" s="1"/>
  <c r="BH131" i="2"/>
  <c r="BJ131" i="2" s="1"/>
  <c r="BK131" i="2"/>
  <c r="BM131" i="2" s="1"/>
  <c r="BN131" i="2"/>
  <c r="BP131" i="2" s="1"/>
  <c r="BQ131" i="2"/>
  <c r="BS131" i="2" s="1"/>
  <c r="BV131" i="2"/>
  <c r="BY131" i="2"/>
  <c r="BZ131" i="2"/>
  <c r="CB131" i="2" s="1"/>
  <c r="CC131" i="2"/>
  <c r="CE131" i="2" s="1"/>
  <c r="CF131" i="2"/>
  <c r="CH131" i="2" s="1"/>
  <c r="CK131" i="2"/>
  <c r="CL131" i="2"/>
  <c r="CN131" i="2" s="1"/>
  <c r="CO131" i="2"/>
  <c r="CQ131" i="2" s="1"/>
  <c r="CZ131" i="2" s="1"/>
  <c r="CT131" i="2"/>
  <c r="I130" i="2"/>
  <c r="L130" i="2"/>
  <c r="N130" i="2" s="1"/>
  <c r="Q130" i="2"/>
  <c r="T130" i="2"/>
  <c r="U130" i="2"/>
  <c r="W130" i="2" s="1"/>
  <c r="X130" i="2"/>
  <c r="Z130" i="2" s="1"/>
  <c r="AA130" i="2"/>
  <c r="AC130" i="2" s="1"/>
  <c r="AD130" i="2"/>
  <c r="AF130" i="2" s="1"/>
  <c r="AG130" i="2"/>
  <c r="AI130" i="2" s="1"/>
  <c r="AJ130" i="2"/>
  <c r="AL130" i="2" s="1"/>
  <c r="AM130" i="2"/>
  <c r="AO130" i="2" s="1"/>
  <c r="AP130" i="2"/>
  <c r="AR130" i="2" s="1"/>
  <c r="AS130" i="2"/>
  <c r="AU130" i="2" s="1"/>
  <c r="AV130" i="2"/>
  <c r="AX130" i="2" s="1"/>
  <c r="AY130" i="2"/>
  <c r="BA130" i="2" s="1"/>
  <c r="BB130" i="2"/>
  <c r="BD130" i="2" s="1"/>
  <c r="BE130" i="2"/>
  <c r="BG130" i="2" s="1"/>
  <c r="BH130" i="2"/>
  <c r="BJ130" i="2" s="1"/>
  <c r="BK130" i="2"/>
  <c r="BM130" i="2" s="1"/>
  <c r="BN130" i="2"/>
  <c r="BP130" i="2" s="1"/>
  <c r="BQ130" i="2"/>
  <c r="BS130" i="2" s="1"/>
  <c r="BV130" i="2"/>
  <c r="BY130" i="2"/>
  <c r="BZ130" i="2"/>
  <c r="CB130" i="2" s="1"/>
  <c r="CC130" i="2"/>
  <c r="CE130" i="2" s="1"/>
  <c r="CF130" i="2"/>
  <c r="CH130" i="2" s="1"/>
  <c r="CK130" i="2"/>
  <c r="CL130" i="2"/>
  <c r="CN130" i="2" s="1"/>
  <c r="CO130" i="2"/>
  <c r="CQ130" i="2" s="1"/>
  <c r="CZ130" i="2" s="1"/>
  <c r="CT130" i="2"/>
  <c r="I129" i="2"/>
  <c r="L129" i="2"/>
  <c r="N129" i="2" s="1"/>
  <c r="Q129" i="2"/>
  <c r="T129" i="2"/>
  <c r="U129" i="2"/>
  <c r="W129" i="2" s="1"/>
  <c r="X129" i="2"/>
  <c r="Z129" i="2" s="1"/>
  <c r="AA129" i="2"/>
  <c r="AC129" i="2" s="1"/>
  <c r="AD129" i="2"/>
  <c r="AF129" i="2" s="1"/>
  <c r="AG129" i="2"/>
  <c r="AI129" i="2" s="1"/>
  <c r="AJ129" i="2"/>
  <c r="AL129" i="2" s="1"/>
  <c r="AM129" i="2"/>
  <c r="AO129" i="2" s="1"/>
  <c r="AP129" i="2"/>
  <c r="AR129" i="2" s="1"/>
  <c r="AS129" i="2"/>
  <c r="AU129" i="2" s="1"/>
  <c r="AV129" i="2"/>
  <c r="AX129" i="2" s="1"/>
  <c r="AY129" i="2"/>
  <c r="BA129" i="2" s="1"/>
  <c r="BB129" i="2"/>
  <c r="BD129" i="2" s="1"/>
  <c r="BE129" i="2"/>
  <c r="BG129" i="2" s="1"/>
  <c r="BH129" i="2"/>
  <c r="BJ129" i="2" s="1"/>
  <c r="BK129" i="2"/>
  <c r="BM129" i="2" s="1"/>
  <c r="BN129" i="2"/>
  <c r="BP129" i="2" s="1"/>
  <c r="BQ129" i="2"/>
  <c r="BS129" i="2" s="1"/>
  <c r="BV129" i="2"/>
  <c r="BY129" i="2"/>
  <c r="BZ129" i="2"/>
  <c r="CB129" i="2" s="1"/>
  <c r="CC129" i="2"/>
  <c r="CE129" i="2" s="1"/>
  <c r="CF129" i="2"/>
  <c r="CH129" i="2" s="1"/>
  <c r="CK129" i="2"/>
  <c r="CL129" i="2"/>
  <c r="CN129" i="2" s="1"/>
  <c r="CO129" i="2"/>
  <c r="CQ129" i="2" s="1"/>
  <c r="CZ129" i="2" s="1"/>
  <c r="CT129" i="2"/>
  <c r="I128" i="2"/>
  <c r="L128" i="2"/>
  <c r="N128" i="2" s="1"/>
  <c r="Q128" i="2"/>
  <c r="T128" i="2"/>
  <c r="U128" i="2"/>
  <c r="W128" i="2" s="1"/>
  <c r="X128" i="2"/>
  <c r="Z128" i="2" s="1"/>
  <c r="AA128" i="2"/>
  <c r="AC128" i="2" s="1"/>
  <c r="AD128" i="2"/>
  <c r="AF128" i="2" s="1"/>
  <c r="AG128" i="2"/>
  <c r="AI128" i="2" s="1"/>
  <c r="AJ128" i="2"/>
  <c r="AL128" i="2" s="1"/>
  <c r="AM128" i="2"/>
  <c r="AO128" i="2" s="1"/>
  <c r="AP128" i="2"/>
  <c r="AR128" i="2" s="1"/>
  <c r="AS128" i="2"/>
  <c r="AU128" i="2" s="1"/>
  <c r="AV128" i="2"/>
  <c r="AX128" i="2" s="1"/>
  <c r="AY128" i="2"/>
  <c r="BA128" i="2" s="1"/>
  <c r="BB128" i="2"/>
  <c r="BD128" i="2" s="1"/>
  <c r="BE128" i="2"/>
  <c r="BG128" i="2" s="1"/>
  <c r="BH128" i="2"/>
  <c r="BJ128" i="2" s="1"/>
  <c r="BK128" i="2"/>
  <c r="BM128" i="2" s="1"/>
  <c r="BN128" i="2"/>
  <c r="BP128" i="2" s="1"/>
  <c r="BQ128" i="2"/>
  <c r="BS128" i="2" s="1"/>
  <c r="BV128" i="2"/>
  <c r="BY128" i="2"/>
  <c r="BZ128" i="2"/>
  <c r="CB128" i="2" s="1"/>
  <c r="CC128" i="2"/>
  <c r="CE128" i="2" s="1"/>
  <c r="CF128" i="2"/>
  <c r="CH128" i="2" s="1"/>
  <c r="CK128" i="2"/>
  <c r="CL128" i="2"/>
  <c r="CN128" i="2" s="1"/>
  <c r="CO128" i="2"/>
  <c r="CQ128" i="2" s="1"/>
  <c r="CZ128" i="2" s="1"/>
  <c r="CT128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3" i="2"/>
  <c r="CT114" i="2"/>
  <c r="CT115" i="2"/>
  <c r="CT116" i="2"/>
  <c r="CT117" i="2"/>
  <c r="CT118" i="2"/>
  <c r="CT119" i="2"/>
  <c r="CT120" i="2"/>
  <c r="CT121" i="2"/>
  <c r="CT126" i="2"/>
  <c r="CT5" i="2"/>
  <c r="CO5" i="2"/>
  <c r="C127" i="2"/>
  <c r="CW127" i="2" s="1"/>
  <c r="I127" i="2"/>
  <c r="L127" i="2"/>
  <c r="U127" i="2"/>
  <c r="X127" i="2"/>
  <c r="AA127" i="2"/>
  <c r="AD127" i="2"/>
  <c r="AG127" i="2"/>
  <c r="AJ127" i="2"/>
  <c r="AM127" i="2"/>
  <c r="AP127" i="2"/>
  <c r="AS127" i="2"/>
  <c r="AV127" i="2"/>
  <c r="AY127" i="2"/>
  <c r="BB127" i="2"/>
  <c r="BE127" i="2"/>
  <c r="BH127" i="2"/>
  <c r="BK127" i="2"/>
  <c r="BN127" i="2"/>
  <c r="BQ127" i="2"/>
  <c r="BZ127" i="2"/>
  <c r="CC127" i="2"/>
  <c r="CF127" i="2"/>
  <c r="CL127" i="2"/>
  <c r="CO127" i="2"/>
  <c r="CO6" i="2"/>
  <c r="CQ6" i="2" s="1"/>
  <c r="CZ6" i="2" s="1"/>
  <c r="CO7" i="2"/>
  <c r="CQ7" i="2" s="1"/>
  <c r="CZ7" i="2" s="1"/>
  <c r="CO8" i="2"/>
  <c r="CQ8" i="2" s="1"/>
  <c r="CZ8" i="2" s="1"/>
  <c r="CO9" i="2"/>
  <c r="CQ9" i="2" s="1"/>
  <c r="CZ9" i="2" s="1"/>
  <c r="CO10" i="2"/>
  <c r="CQ10" i="2" s="1"/>
  <c r="CZ10" i="2" s="1"/>
  <c r="CO11" i="2"/>
  <c r="CQ11" i="2" s="1"/>
  <c r="CZ11" i="2" s="1"/>
  <c r="CO12" i="2"/>
  <c r="CQ12" i="2" s="1"/>
  <c r="CZ12" i="2" s="1"/>
  <c r="CO13" i="2"/>
  <c r="CQ13" i="2" s="1"/>
  <c r="CZ13" i="2" s="1"/>
  <c r="CO14" i="2"/>
  <c r="CQ14" i="2" s="1"/>
  <c r="CZ14" i="2" s="1"/>
  <c r="CO15" i="2"/>
  <c r="CQ15" i="2" s="1"/>
  <c r="CZ15" i="2" s="1"/>
  <c r="CO16" i="2"/>
  <c r="CQ16" i="2" s="1"/>
  <c r="CZ16" i="2" s="1"/>
  <c r="CO17" i="2"/>
  <c r="CQ17" i="2" s="1"/>
  <c r="CZ17" i="2" s="1"/>
  <c r="CO18" i="2"/>
  <c r="CQ18" i="2" s="1"/>
  <c r="CZ18" i="2" s="1"/>
  <c r="CO19" i="2"/>
  <c r="CQ19" i="2" s="1"/>
  <c r="CZ19" i="2" s="1"/>
  <c r="CO20" i="2"/>
  <c r="CQ20" i="2" s="1"/>
  <c r="CZ20" i="2" s="1"/>
  <c r="CO21" i="2"/>
  <c r="CQ21" i="2" s="1"/>
  <c r="CZ21" i="2" s="1"/>
  <c r="CO22" i="2"/>
  <c r="CQ22" i="2" s="1"/>
  <c r="CZ22" i="2" s="1"/>
  <c r="CO23" i="2"/>
  <c r="CQ23" i="2" s="1"/>
  <c r="CZ23" i="2" s="1"/>
  <c r="CO24" i="2"/>
  <c r="CQ24" i="2" s="1"/>
  <c r="CZ24" i="2" s="1"/>
  <c r="CO25" i="2"/>
  <c r="CQ25" i="2" s="1"/>
  <c r="CZ25" i="2" s="1"/>
  <c r="CO26" i="2"/>
  <c r="CQ26" i="2" s="1"/>
  <c r="CZ26" i="2" s="1"/>
  <c r="CO27" i="2"/>
  <c r="CQ27" i="2" s="1"/>
  <c r="CZ27" i="2" s="1"/>
  <c r="CO28" i="2"/>
  <c r="CQ28" i="2" s="1"/>
  <c r="CZ28" i="2" s="1"/>
  <c r="CO29" i="2"/>
  <c r="CQ29" i="2" s="1"/>
  <c r="CZ29" i="2" s="1"/>
  <c r="CO30" i="2"/>
  <c r="CQ30" i="2" s="1"/>
  <c r="CZ30" i="2" s="1"/>
  <c r="CO31" i="2"/>
  <c r="CQ31" i="2" s="1"/>
  <c r="CZ31" i="2" s="1"/>
  <c r="CO32" i="2"/>
  <c r="CQ32" i="2" s="1"/>
  <c r="CZ32" i="2" s="1"/>
  <c r="CO33" i="2"/>
  <c r="CQ33" i="2" s="1"/>
  <c r="CZ33" i="2" s="1"/>
  <c r="CO34" i="2"/>
  <c r="CQ34" i="2" s="1"/>
  <c r="CZ34" i="2" s="1"/>
  <c r="CO35" i="2"/>
  <c r="CQ35" i="2" s="1"/>
  <c r="CZ35" i="2" s="1"/>
  <c r="CO36" i="2"/>
  <c r="CQ36" i="2" s="1"/>
  <c r="CZ36" i="2" s="1"/>
  <c r="CO37" i="2"/>
  <c r="CQ37" i="2" s="1"/>
  <c r="CZ37" i="2" s="1"/>
  <c r="CO38" i="2"/>
  <c r="CQ38" i="2" s="1"/>
  <c r="CZ38" i="2" s="1"/>
  <c r="CO39" i="2"/>
  <c r="CQ39" i="2" s="1"/>
  <c r="CZ39" i="2" s="1"/>
  <c r="CO40" i="2"/>
  <c r="CQ40" i="2" s="1"/>
  <c r="CZ40" i="2" s="1"/>
  <c r="CO41" i="2"/>
  <c r="CQ41" i="2" s="1"/>
  <c r="CZ41" i="2" s="1"/>
  <c r="CO42" i="2"/>
  <c r="CQ42" i="2" s="1"/>
  <c r="CZ42" i="2" s="1"/>
  <c r="CO43" i="2"/>
  <c r="CQ43" i="2" s="1"/>
  <c r="CZ43" i="2" s="1"/>
  <c r="CO44" i="2"/>
  <c r="CQ44" i="2" s="1"/>
  <c r="CZ44" i="2" s="1"/>
  <c r="CO45" i="2"/>
  <c r="CQ45" i="2" s="1"/>
  <c r="CZ45" i="2" s="1"/>
  <c r="CO46" i="2"/>
  <c r="CQ46" i="2" s="1"/>
  <c r="CZ46" i="2" s="1"/>
  <c r="CO47" i="2"/>
  <c r="CQ47" i="2" s="1"/>
  <c r="CZ47" i="2" s="1"/>
  <c r="CO48" i="2"/>
  <c r="CQ48" i="2" s="1"/>
  <c r="CZ48" i="2" s="1"/>
  <c r="CO49" i="2"/>
  <c r="CQ49" i="2" s="1"/>
  <c r="CZ49" i="2" s="1"/>
  <c r="CO50" i="2"/>
  <c r="CQ50" i="2" s="1"/>
  <c r="CZ50" i="2" s="1"/>
  <c r="CO51" i="2"/>
  <c r="CQ51" i="2" s="1"/>
  <c r="CZ51" i="2" s="1"/>
  <c r="CO52" i="2"/>
  <c r="CQ52" i="2" s="1"/>
  <c r="CZ52" i="2" s="1"/>
  <c r="CO53" i="2"/>
  <c r="CQ53" i="2" s="1"/>
  <c r="CZ53" i="2" s="1"/>
  <c r="CO54" i="2"/>
  <c r="CQ54" i="2" s="1"/>
  <c r="CZ54" i="2" s="1"/>
  <c r="CO55" i="2"/>
  <c r="CQ55" i="2" s="1"/>
  <c r="CZ55" i="2" s="1"/>
  <c r="CO56" i="2"/>
  <c r="CQ56" i="2" s="1"/>
  <c r="CZ56" i="2" s="1"/>
  <c r="CO57" i="2"/>
  <c r="CQ57" i="2" s="1"/>
  <c r="CZ57" i="2" s="1"/>
  <c r="CO58" i="2"/>
  <c r="CQ58" i="2" s="1"/>
  <c r="CZ58" i="2" s="1"/>
  <c r="CO59" i="2"/>
  <c r="CQ59" i="2" s="1"/>
  <c r="CZ59" i="2" s="1"/>
  <c r="CO60" i="2"/>
  <c r="CQ60" i="2" s="1"/>
  <c r="CZ60" i="2" s="1"/>
  <c r="CO61" i="2"/>
  <c r="CQ61" i="2" s="1"/>
  <c r="CZ61" i="2" s="1"/>
  <c r="CO62" i="2"/>
  <c r="CQ62" i="2" s="1"/>
  <c r="CZ62" i="2" s="1"/>
  <c r="CO63" i="2"/>
  <c r="CQ63" i="2" s="1"/>
  <c r="CZ63" i="2" s="1"/>
  <c r="CO64" i="2"/>
  <c r="CQ64" i="2" s="1"/>
  <c r="CZ64" i="2" s="1"/>
  <c r="CO65" i="2"/>
  <c r="CQ65" i="2" s="1"/>
  <c r="CZ65" i="2" s="1"/>
  <c r="CO66" i="2"/>
  <c r="CQ66" i="2" s="1"/>
  <c r="CZ66" i="2" s="1"/>
  <c r="CO67" i="2"/>
  <c r="CQ67" i="2" s="1"/>
  <c r="CZ67" i="2" s="1"/>
  <c r="CO68" i="2"/>
  <c r="CQ68" i="2" s="1"/>
  <c r="CZ68" i="2" s="1"/>
  <c r="CO69" i="2"/>
  <c r="CQ69" i="2" s="1"/>
  <c r="CZ69" i="2" s="1"/>
  <c r="CO70" i="2"/>
  <c r="CQ70" i="2" s="1"/>
  <c r="CZ70" i="2" s="1"/>
  <c r="CO71" i="2"/>
  <c r="CQ71" i="2" s="1"/>
  <c r="CZ71" i="2" s="1"/>
  <c r="CO72" i="2"/>
  <c r="CQ72" i="2" s="1"/>
  <c r="CZ72" i="2" s="1"/>
  <c r="CO73" i="2"/>
  <c r="CQ73" i="2" s="1"/>
  <c r="CZ73" i="2" s="1"/>
  <c r="CO74" i="2"/>
  <c r="CQ74" i="2" s="1"/>
  <c r="CZ74" i="2" s="1"/>
  <c r="CO75" i="2"/>
  <c r="CQ75" i="2" s="1"/>
  <c r="CZ75" i="2" s="1"/>
  <c r="CO76" i="2"/>
  <c r="CQ76" i="2" s="1"/>
  <c r="CZ76" i="2" s="1"/>
  <c r="CO77" i="2"/>
  <c r="CQ77" i="2" s="1"/>
  <c r="CZ77" i="2" s="1"/>
  <c r="CO78" i="2"/>
  <c r="CQ78" i="2" s="1"/>
  <c r="CZ78" i="2" s="1"/>
  <c r="CO79" i="2"/>
  <c r="CQ79" i="2" s="1"/>
  <c r="CZ79" i="2" s="1"/>
  <c r="CO80" i="2"/>
  <c r="CQ80" i="2" s="1"/>
  <c r="CZ80" i="2" s="1"/>
  <c r="CO81" i="2"/>
  <c r="CQ81" i="2" s="1"/>
  <c r="CZ81" i="2" s="1"/>
  <c r="CO82" i="2"/>
  <c r="CQ82" i="2" s="1"/>
  <c r="CZ82" i="2" s="1"/>
  <c r="CO83" i="2"/>
  <c r="CQ83" i="2" s="1"/>
  <c r="CZ83" i="2" s="1"/>
  <c r="CO84" i="2"/>
  <c r="CQ84" i="2" s="1"/>
  <c r="CZ84" i="2" s="1"/>
  <c r="CO85" i="2"/>
  <c r="CQ85" i="2" s="1"/>
  <c r="CZ85" i="2" s="1"/>
  <c r="CO86" i="2"/>
  <c r="CQ86" i="2" s="1"/>
  <c r="CZ86" i="2" s="1"/>
  <c r="CO87" i="2"/>
  <c r="CQ87" i="2" s="1"/>
  <c r="CZ87" i="2" s="1"/>
  <c r="CO88" i="2"/>
  <c r="CQ88" i="2" s="1"/>
  <c r="CZ88" i="2" s="1"/>
  <c r="CO89" i="2"/>
  <c r="CQ89" i="2" s="1"/>
  <c r="CZ89" i="2" s="1"/>
  <c r="CO90" i="2"/>
  <c r="CQ90" i="2" s="1"/>
  <c r="CZ90" i="2" s="1"/>
  <c r="CO91" i="2"/>
  <c r="CQ91" i="2" s="1"/>
  <c r="CZ91" i="2" s="1"/>
  <c r="CO92" i="2"/>
  <c r="CQ92" i="2" s="1"/>
  <c r="CZ92" i="2" s="1"/>
  <c r="CO93" i="2"/>
  <c r="CQ93" i="2" s="1"/>
  <c r="CZ93" i="2" s="1"/>
  <c r="CO94" i="2"/>
  <c r="CQ94" i="2" s="1"/>
  <c r="CZ94" i="2" s="1"/>
  <c r="CO95" i="2"/>
  <c r="CQ95" i="2" s="1"/>
  <c r="CZ95" i="2" s="1"/>
  <c r="CO96" i="2"/>
  <c r="CQ96" i="2" s="1"/>
  <c r="CZ96" i="2" s="1"/>
  <c r="CO97" i="2"/>
  <c r="CQ97" i="2" s="1"/>
  <c r="CZ97" i="2" s="1"/>
  <c r="CO98" i="2"/>
  <c r="CQ98" i="2" s="1"/>
  <c r="CZ98" i="2" s="1"/>
  <c r="CO99" i="2"/>
  <c r="CQ99" i="2" s="1"/>
  <c r="CZ99" i="2" s="1"/>
  <c r="CO100" i="2"/>
  <c r="CQ100" i="2" s="1"/>
  <c r="CZ100" i="2" s="1"/>
  <c r="CO101" i="2"/>
  <c r="CQ101" i="2" s="1"/>
  <c r="CZ101" i="2" s="1"/>
  <c r="CO102" i="2"/>
  <c r="CQ102" i="2" s="1"/>
  <c r="CZ102" i="2" s="1"/>
  <c r="CO103" i="2"/>
  <c r="CQ103" i="2" s="1"/>
  <c r="CZ103" i="2" s="1"/>
  <c r="CO104" i="2"/>
  <c r="CQ104" i="2" s="1"/>
  <c r="CZ104" i="2" s="1"/>
  <c r="CO105" i="2"/>
  <c r="CQ105" i="2" s="1"/>
  <c r="CZ105" i="2" s="1"/>
  <c r="CO106" i="2"/>
  <c r="CQ106" i="2" s="1"/>
  <c r="CZ106" i="2" s="1"/>
  <c r="CO107" i="2"/>
  <c r="CQ107" i="2" s="1"/>
  <c r="CZ107" i="2" s="1"/>
  <c r="CO108" i="2"/>
  <c r="CQ108" i="2" s="1"/>
  <c r="CZ108" i="2" s="1"/>
  <c r="CO109" i="2"/>
  <c r="CQ109" i="2" s="1"/>
  <c r="CZ109" i="2" s="1"/>
  <c r="CO110" i="2"/>
  <c r="CQ110" i="2" s="1"/>
  <c r="CZ110" i="2" s="1"/>
  <c r="CO111" i="2"/>
  <c r="CO112" i="2"/>
  <c r="CO113" i="2"/>
  <c r="CQ113" i="2" s="1"/>
  <c r="CZ113" i="2" s="1"/>
  <c r="CO114" i="2"/>
  <c r="CQ114" i="2" s="1"/>
  <c r="CZ114" i="2" s="1"/>
  <c r="CO115" i="2"/>
  <c r="CQ115" i="2" s="1"/>
  <c r="CZ115" i="2" s="1"/>
  <c r="CO116" i="2"/>
  <c r="CQ116" i="2" s="1"/>
  <c r="CZ116" i="2" s="1"/>
  <c r="CO117" i="2"/>
  <c r="CQ117" i="2" s="1"/>
  <c r="CZ117" i="2" s="1"/>
  <c r="CO118" i="2"/>
  <c r="CQ118" i="2" s="1"/>
  <c r="CZ118" i="2" s="1"/>
  <c r="CO119" i="2"/>
  <c r="CQ119" i="2" s="1"/>
  <c r="CZ119" i="2" s="1"/>
  <c r="CO120" i="2"/>
  <c r="CQ120" i="2" s="1"/>
  <c r="CZ120" i="2" s="1"/>
  <c r="CO121" i="2"/>
  <c r="CQ121" i="2" s="1"/>
  <c r="CZ121" i="2" s="1"/>
  <c r="CO122" i="2"/>
  <c r="CO123" i="2"/>
  <c r="CO124" i="2"/>
  <c r="CO125" i="2"/>
  <c r="CO126" i="2"/>
  <c r="CQ126" i="2" s="1"/>
  <c r="CZ126" i="2" s="1"/>
  <c r="BD127" i="2" l="1"/>
  <c r="BG127" i="2"/>
  <c r="AI127" i="2"/>
  <c r="CE127" i="2"/>
  <c r="CB127" i="2"/>
  <c r="AF127" i="2"/>
  <c r="CN127" i="2"/>
  <c r="BP127" i="2"/>
  <c r="CQ5" i="2"/>
  <c r="CZ5" i="2" s="1"/>
  <c r="CK127" i="2"/>
  <c r="BM127" i="2"/>
  <c r="AO127" i="2"/>
  <c r="CQ127" i="2"/>
  <c r="CZ127" i="2" s="1"/>
  <c r="BS127" i="2"/>
  <c r="AU127" i="2"/>
  <c r="AR127" i="2"/>
  <c r="T127" i="2"/>
  <c r="F130" i="2"/>
  <c r="F140" i="2"/>
  <c r="K136" i="2"/>
  <c r="F136" i="2"/>
  <c r="F132" i="2"/>
  <c r="F146" i="2"/>
  <c r="F127" i="2"/>
  <c r="F129" i="2"/>
  <c r="K141" i="2"/>
  <c r="F141" i="2"/>
  <c r="K137" i="2"/>
  <c r="F137" i="2"/>
  <c r="K133" i="2"/>
  <c r="F133" i="2"/>
  <c r="F143" i="2"/>
  <c r="F128" i="2"/>
  <c r="K142" i="2"/>
  <c r="F142" i="2"/>
  <c r="K138" i="2"/>
  <c r="F138" i="2"/>
  <c r="K134" i="2"/>
  <c r="F134" i="2"/>
  <c r="K144" i="2"/>
  <c r="F144" i="2"/>
  <c r="F131" i="2"/>
  <c r="K139" i="2"/>
  <c r="F139" i="2"/>
  <c r="K135" i="2"/>
  <c r="F135" i="2"/>
  <c r="K145" i="2"/>
  <c r="F145" i="2"/>
  <c r="F147" i="2"/>
  <c r="BY127" i="2"/>
  <c r="BA127" i="2"/>
  <c r="AC127" i="2"/>
  <c r="W127" i="2"/>
  <c r="CT127" i="2"/>
  <c r="BV127" i="2"/>
  <c r="AX127" i="2"/>
  <c r="Z127" i="2"/>
  <c r="CH127" i="2"/>
  <c r="BJ127" i="2"/>
  <c r="AL127" i="2"/>
  <c r="N127" i="2"/>
  <c r="K147" i="2"/>
  <c r="K146" i="2"/>
  <c r="K143" i="2"/>
  <c r="K140" i="2"/>
  <c r="K132" i="2"/>
  <c r="K131" i="2"/>
  <c r="K130" i="2"/>
  <c r="K129" i="2"/>
  <c r="K128" i="2"/>
  <c r="Q127" i="2"/>
  <c r="K127" i="2"/>
  <c r="CL6" i="2"/>
  <c r="CN6" i="2" s="1"/>
  <c r="CL7" i="2"/>
  <c r="CN7" i="2" s="1"/>
  <c r="CL8" i="2"/>
  <c r="CN8" i="2" s="1"/>
  <c r="CL9" i="2"/>
  <c r="CN9" i="2" s="1"/>
  <c r="CL10" i="2"/>
  <c r="CN10" i="2" s="1"/>
  <c r="CL11" i="2"/>
  <c r="CN11" i="2" s="1"/>
  <c r="CL12" i="2"/>
  <c r="CN12" i="2" s="1"/>
  <c r="CL13" i="2"/>
  <c r="CN13" i="2" s="1"/>
  <c r="CL14" i="2"/>
  <c r="CN14" i="2" s="1"/>
  <c r="CL15" i="2"/>
  <c r="CN15" i="2" s="1"/>
  <c r="CL16" i="2"/>
  <c r="CN16" i="2" s="1"/>
  <c r="CL17" i="2"/>
  <c r="CN17" i="2" s="1"/>
  <c r="CL18" i="2"/>
  <c r="CN18" i="2" s="1"/>
  <c r="CL19" i="2"/>
  <c r="CN19" i="2" s="1"/>
  <c r="CL20" i="2"/>
  <c r="CN20" i="2" s="1"/>
  <c r="CL21" i="2"/>
  <c r="CN21" i="2" s="1"/>
  <c r="CL22" i="2"/>
  <c r="CN22" i="2" s="1"/>
  <c r="CL23" i="2"/>
  <c r="CN23" i="2" s="1"/>
  <c r="CL24" i="2"/>
  <c r="CN24" i="2" s="1"/>
  <c r="CL25" i="2"/>
  <c r="CN25" i="2" s="1"/>
  <c r="CL26" i="2"/>
  <c r="CN26" i="2" s="1"/>
  <c r="CL27" i="2"/>
  <c r="CN27" i="2" s="1"/>
  <c r="CL28" i="2"/>
  <c r="CN28" i="2" s="1"/>
  <c r="CL29" i="2"/>
  <c r="CN29" i="2" s="1"/>
  <c r="CL30" i="2"/>
  <c r="CN30" i="2" s="1"/>
  <c r="CL31" i="2"/>
  <c r="CN31" i="2" s="1"/>
  <c r="CL32" i="2"/>
  <c r="CN32" i="2" s="1"/>
  <c r="CL33" i="2"/>
  <c r="CN33" i="2" s="1"/>
  <c r="CL34" i="2"/>
  <c r="CN34" i="2" s="1"/>
  <c r="CL35" i="2"/>
  <c r="CN35" i="2" s="1"/>
  <c r="CL36" i="2"/>
  <c r="CN36" i="2" s="1"/>
  <c r="CL37" i="2"/>
  <c r="CN37" i="2" s="1"/>
  <c r="CL38" i="2"/>
  <c r="CN38" i="2" s="1"/>
  <c r="CL39" i="2"/>
  <c r="CN39" i="2" s="1"/>
  <c r="CL40" i="2"/>
  <c r="CN40" i="2" s="1"/>
  <c r="CL41" i="2"/>
  <c r="CN41" i="2" s="1"/>
  <c r="CL42" i="2"/>
  <c r="CN42" i="2" s="1"/>
  <c r="CL43" i="2"/>
  <c r="CN43" i="2" s="1"/>
  <c r="CL44" i="2"/>
  <c r="CN44" i="2" s="1"/>
  <c r="CL45" i="2"/>
  <c r="CN45" i="2" s="1"/>
  <c r="CL46" i="2"/>
  <c r="CN46" i="2" s="1"/>
  <c r="CL47" i="2"/>
  <c r="CN47" i="2" s="1"/>
  <c r="CL48" i="2"/>
  <c r="CN48" i="2" s="1"/>
  <c r="CL49" i="2"/>
  <c r="CN49" i="2" s="1"/>
  <c r="CL50" i="2"/>
  <c r="CN50" i="2" s="1"/>
  <c r="CL51" i="2"/>
  <c r="CN51" i="2" s="1"/>
  <c r="CL52" i="2"/>
  <c r="CN52" i="2" s="1"/>
  <c r="CL53" i="2"/>
  <c r="CN53" i="2" s="1"/>
  <c r="CL54" i="2"/>
  <c r="CN54" i="2" s="1"/>
  <c r="CL55" i="2"/>
  <c r="CN55" i="2" s="1"/>
  <c r="CL56" i="2"/>
  <c r="CN56" i="2" s="1"/>
  <c r="CL57" i="2"/>
  <c r="CN57" i="2" s="1"/>
  <c r="CL58" i="2"/>
  <c r="CN58" i="2" s="1"/>
  <c r="CL59" i="2"/>
  <c r="CN59" i="2" s="1"/>
  <c r="CL60" i="2"/>
  <c r="CN60" i="2" s="1"/>
  <c r="CL61" i="2"/>
  <c r="CN61" i="2" s="1"/>
  <c r="CL62" i="2"/>
  <c r="CN62" i="2" s="1"/>
  <c r="CL63" i="2"/>
  <c r="CN63" i="2" s="1"/>
  <c r="CL64" i="2"/>
  <c r="CN64" i="2" s="1"/>
  <c r="CL65" i="2"/>
  <c r="CN65" i="2" s="1"/>
  <c r="CL66" i="2"/>
  <c r="CN66" i="2" s="1"/>
  <c r="CL67" i="2"/>
  <c r="CN67" i="2" s="1"/>
  <c r="CL68" i="2"/>
  <c r="CN68" i="2" s="1"/>
  <c r="CL69" i="2"/>
  <c r="CN69" i="2" s="1"/>
  <c r="CL70" i="2"/>
  <c r="CN70" i="2" s="1"/>
  <c r="CL71" i="2"/>
  <c r="CN71" i="2" s="1"/>
  <c r="CL72" i="2"/>
  <c r="CN72" i="2" s="1"/>
  <c r="CL73" i="2"/>
  <c r="CN73" i="2" s="1"/>
  <c r="CL74" i="2"/>
  <c r="CN74" i="2" s="1"/>
  <c r="CL75" i="2"/>
  <c r="CN75" i="2" s="1"/>
  <c r="CL76" i="2"/>
  <c r="CN76" i="2" s="1"/>
  <c r="CL77" i="2"/>
  <c r="CN77" i="2" s="1"/>
  <c r="CL78" i="2"/>
  <c r="CN78" i="2" s="1"/>
  <c r="CL79" i="2"/>
  <c r="CN79" i="2" s="1"/>
  <c r="CL80" i="2"/>
  <c r="CN80" i="2" s="1"/>
  <c r="CL81" i="2"/>
  <c r="CN81" i="2" s="1"/>
  <c r="CL82" i="2"/>
  <c r="CN82" i="2" s="1"/>
  <c r="CL83" i="2"/>
  <c r="CN83" i="2" s="1"/>
  <c r="CL84" i="2"/>
  <c r="CN84" i="2" s="1"/>
  <c r="CL85" i="2"/>
  <c r="CN85" i="2" s="1"/>
  <c r="CL86" i="2"/>
  <c r="CN86" i="2" s="1"/>
  <c r="CL87" i="2"/>
  <c r="CN87" i="2" s="1"/>
  <c r="CL88" i="2"/>
  <c r="CN88" i="2" s="1"/>
  <c r="CL89" i="2"/>
  <c r="CN89" i="2" s="1"/>
  <c r="CL90" i="2"/>
  <c r="CN90" i="2" s="1"/>
  <c r="CL91" i="2"/>
  <c r="CN91" i="2" s="1"/>
  <c r="CL92" i="2"/>
  <c r="CN92" i="2" s="1"/>
  <c r="CL93" i="2"/>
  <c r="CN93" i="2" s="1"/>
  <c r="CL94" i="2"/>
  <c r="CN94" i="2" s="1"/>
  <c r="CL95" i="2"/>
  <c r="CN95" i="2" s="1"/>
  <c r="CL96" i="2"/>
  <c r="CN96" i="2" s="1"/>
  <c r="CL97" i="2"/>
  <c r="CN97" i="2" s="1"/>
  <c r="CL98" i="2"/>
  <c r="CN98" i="2" s="1"/>
  <c r="CL99" i="2"/>
  <c r="CN99" i="2" s="1"/>
  <c r="CL100" i="2"/>
  <c r="CN100" i="2" s="1"/>
  <c r="CL101" i="2"/>
  <c r="CN101" i="2" s="1"/>
  <c r="CL102" i="2"/>
  <c r="CN102" i="2" s="1"/>
  <c r="CL103" i="2"/>
  <c r="CN103" i="2" s="1"/>
  <c r="CL104" i="2"/>
  <c r="CN104" i="2" s="1"/>
  <c r="CL105" i="2"/>
  <c r="CN105" i="2" s="1"/>
  <c r="CL106" i="2"/>
  <c r="CN106" i="2" s="1"/>
  <c r="CL107" i="2"/>
  <c r="CN107" i="2" s="1"/>
  <c r="CL108" i="2"/>
  <c r="CN108" i="2" s="1"/>
  <c r="CL109" i="2"/>
  <c r="CN109" i="2" s="1"/>
  <c r="CL110" i="2"/>
  <c r="CN110" i="2" s="1"/>
  <c r="CL111" i="2"/>
  <c r="CL112" i="2"/>
  <c r="CL113" i="2"/>
  <c r="CN113" i="2" s="1"/>
  <c r="CL114" i="2"/>
  <c r="CN114" i="2" s="1"/>
  <c r="CL115" i="2"/>
  <c r="CN115" i="2" s="1"/>
  <c r="CL116" i="2"/>
  <c r="CN116" i="2" s="1"/>
  <c r="CL117" i="2"/>
  <c r="CN117" i="2" s="1"/>
  <c r="CL118" i="2"/>
  <c r="CN118" i="2" s="1"/>
  <c r="CL119" i="2"/>
  <c r="CN119" i="2" s="1"/>
  <c r="CL120" i="2"/>
  <c r="CN120" i="2" s="1"/>
  <c r="CL121" i="2"/>
  <c r="CN121" i="2" s="1"/>
  <c r="CL122" i="2"/>
  <c r="CL123" i="2"/>
  <c r="CL124" i="2"/>
  <c r="CL125" i="2"/>
  <c r="CL126" i="2"/>
  <c r="CN126" i="2" s="1"/>
  <c r="CN5" i="2"/>
  <c r="CK5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M126" i="2" s="1"/>
  <c r="I126" i="2"/>
  <c r="L126" i="2"/>
  <c r="N126" i="2" s="1"/>
  <c r="Q126" i="2"/>
  <c r="T126" i="2"/>
  <c r="U126" i="2"/>
  <c r="W126" i="2" s="1"/>
  <c r="X126" i="2"/>
  <c r="Z126" i="2" s="1"/>
  <c r="AA126" i="2"/>
  <c r="AC126" i="2" s="1"/>
  <c r="AD126" i="2"/>
  <c r="AF126" i="2" s="1"/>
  <c r="AG126" i="2"/>
  <c r="AI126" i="2" s="1"/>
  <c r="AJ126" i="2"/>
  <c r="AL126" i="2" s="1"/>
  <c r="AM126" i="2"/>
  <c r="AO126" i="2" s="1"/>
  <c r="AP126" i="2"/>
  <c r="AR126" i="2" s="1"/>
  <c r="AS126" i="2"/>
  <c r="AU126" i="2" s="1"/>
  <c r="AV126" i="2"/>
  <c r="AX126" i="2" s="1"/>
  <c r="AY126" i="2"/>
  <c r="BA126" i="2" s="1"/>
  <c r="BB126" i="2"/>
  <c r="BD126" i="2" s="1"/>
  <c r="BE126" i="2"/>
  <c r="BG126" i="2" s="1"/>
  <c r="BH126" i="2"/>
  <c r="BJ126" i="2" s="1"/>
  <c r="BN126" i="2"/>
  <c r="BP126" i="2" s="1"/>
  <c r="BQ126" i="2"/>
  <c r="BS126" i="2" s="1"/>
  <c r="BV126" i="2"/>
  <c r="BY126" i="2"/>
  <c r="BZ126" i="2"/>
  <c r="CB126" i="2" s="1"/>
  <c r="CC126" i="2"/>
  <c r="CE126" i="2" s="1"/>
  <c r="CF126" i="2"/>
  <c r="CH126" i="2" s="1"/>
  <c r="CK126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88" i="2"/>
  <c r="CK89" i="2"/>
  <c r="CK90" i="2"/>
  <c r="CK91" i="2"/>
  <c r="CK92" i="2"/>
  <c r="CK93" i="2"/>
  <c r="CK94" i="2"/>
  <c r="CK95" i="2"/>
  <c r="CK96" i="2"/>
  <c r="CK97" i="2"/>
  <c r="CK98" i="2"/>
  <c r="CK99" i="2"/>
  <c r="CK100" i="2"/>
  <c r="CK101" i="2"/>
  <c r="CK102" i="2"/>
  <c r="CK103" i="2"/>
  <c r="CK104" i="2"/>
  <c r="CK105" i="2"/>
  <c r="CK106" i="2"/>
  <c r="CK107" i="2"/>
  <c r="CK108" i="2"/>
  <c r="CK109" i="2"/>
  <c r="CK110" i="2"/>
  <c r="CK113" i="2"/>
  <c r="CK114" i="2"/>
  <c r="CK115" i="2"/>
  <c r="CK116" i="2"/>
  <c r="CK117" i="2"/>
  <c r="CK118" i="2"/>
  <c r="CK119" i="2"/>
  <c r="CK120" i="2"/>
  <c r="CK121" i="2"/>
  <c r="CF5" i="2"/>
  <c r="H141" i="2" l="1"/>
  <c r="E141" i="2"/>
  <c r="H131" i="2"/>
  <c r="E131" i="2"/>
  <c r="H127" i="2"/>
  <c r="E127" i="2"/>
  <c r="H134" i="2"/>
  <c r="E134" i="2"/>
  <c r="H146" i="2"/>
  <c r="E146" i="2"/>
  <c r="H132" i="2"/>
  <c r="E132" i="2"/>
  <c r="H138" i="2"/>
  <c r="E138" i="2"/>
  <c r="H136" i="2"/>
  <c r="E136" i="2"/>
  <c r="H142" i="2"/>
  <c r="E142" i="2"/>
  <c r="H140" i="2"/>
  <c r="E140" i="2"/>
  <c r="H145" i="2"/>
  <c r="E145" i="2"/>
  <c r="H143" i="2"/>
  <c r="E143" i="2"/>
  <c r="H133" i="2"/>
  <c r="E133" i="2"/>
  <c r="H135" i="2"/>
  <c r="E135" i="2"/>
  <c r="H137" i="2"/>
  <c r="E137" i="2"/>
  <c r="H139" i="2"/>
  <c r="E139" i="2"/>
  <c r="H144" i="2"/>
  <c r="E144" i="2"/>
  <c r="H129" i="2"/>
  <c r="E129" i="2"/>
  <c r="H130" i="2"/>
  <c r="E130" i="2"/>
  <c r="H147" i="2"/>
  <c r="E147" i="2"/>
  <c r="H128" i="2"/>
  <c r="E128" i="2"/>
  <c r="K126" i="2"/>
  <c r="F126" i="2"/>
  <c r="H126" i="2" l="1"/>
  <c r="E126" i="2"/>
  <c r="CV2" i="2"/>
  <c r="CS2" i="2"/>
  <c r="CP2" i="2"/>
  <c r="CM2" i="2"/>
  <c r="CJ2" i="2"/>
  <c r="CG2" i="2"/>
  <c r="CD2" i="2"/>
  <c r="CA2" i="2"/>
  <c r="BX2" i="2"/>
  <c r="BU2" i="2"/>
  <c r="BR2" i="2"/>
  <c r="BO2" i="2"/>
  <c r="BL2" i="2"/>
  <c r="BI2" i="2"/>
  <c r="BF2" i="2"/>
  <c r="BC2" i="2"/>
  <c r="AZ2" i="2"/>
  <c r="AW2" i="2"/>
  <c r="AT2" i="2"/>
  <c r="AQ2" i="2"/>
  <c r="AN2" i="2"/>
  <c r="AK2" i="2"/>
  <c r="AH2" i="2"/>
  <c r="AE2" i="2"/>
  <c r="AB2" i="2"/>
  <c r="Y2" i="2"/>
  <c r="V2" i="2"/>
  <c r="S2" i="2"/>
  <c r="P2" i="2"/>
  <c r="M2" i="2"/>
  <c r="I125" i="2"/>
  <c r="L125" i="2"/>
  <c r="U125" i="2"/>
  <c r="X125" i="2"/>
  <c r="AA125" i="2"/>
  <c r="AD125" i="2"/>
  <c r="AG125" i="2"/>
  <c r="AJ125" i="2"/>
  <c r="AM125" i="2"/>
  <c r="AP125" i="2"/>
  <c r="AS125" i="2"/>
  <c r="AV125" i="2"/>
  <c r="AY125" i="2"/>
  <c r="BB125" i="2"/>
  <c r="BE125" i="2"/>
  <c r="BH125" i="2"/>
  <c r="BN125" i="2"/>
  <c r="BQ125" i="2"/>
  <c r="BZ125" i="2"/>
  <c r="CC125" i="2"/>
  <c r="CF125" i="2"/>
  <c r="CH5" i="2"/>
  <c r="CF6" i="2"/>
  <c r="CH6" i="2" s="1"/>
  <c r="CF7" i="2"/>
  <c r="CH7" i="2" s="1"/>
  <c r="CF8" i="2"/>
  <c r="CH8" i="2" s="1"/>
  <c r="CF9" i="2"/>
  <c r="CH9" i="2" s="1"/>
  <c r="CF10" i="2"/>
  <c r="CH10" i="2" s="1"/>
  <c r="CF11" i="2"/>
  <c r="CH11" i="2" s="1"/>
  <c r="CF12" i="2"/>
  <c r="CH12" i="2" s="1"/>
  <c r="CF13" i="2"/>
  <c r="CH13" i="2" s="1"/>
  <c r="CF14" i="2"/>
  <c r="CH14" i="2" s="1"/>
  <c r="CF15" i="2"/>
  <c r="CH15" i="2" s="1"/>
  <c r="CF16" i="2"/>
  <c r="CH16" i="2" s="1"/>
  <c r="CF17" i="2"/>
  <c r="CH17" i="2" s="1"/>
  <c r="CF18" i="2"/>
  <c r="CH18" i="2" s="1"/>
  <c r="CF19" i="2"/>
  <c r="CH19" i="2" s="1"/>
  <c r="CF20" i="2"/>
  <c r="CH20" i="2" s="1"/>
  <c r="CF21" i="2"/>
  <c r="CH21" i="2" s="1"/>
  <c r="CF22" i="2"/>
  <c r="CH22" i="2" s="1"/>
  <c r="CF23" i="2"/>
  <c r="CH23" i="2" s="1"/>
  <c r="CF24" i="2"/>
  <c r="CH24" i="2" s="1"/>
  <c r="CF25" i="2"/>
  <c r="CH25" i="2" s="1"/>
  <c r="CF26" i="2"/>
  <c r="CH26" i="2" s="1"/>
  <c r="CF27" i="2"/>
  <c r="CH27" i="2" s="1"/>
  <c r="CF28" i="2"/>
  <c r="CH28" i="2" s="1"/>
  <c r="CF29" i="2"/>
  <c r="CH29" i="2" s="1"/>
  <c r="CF30" i="2"/>
  <c r="CH30" i="2" s="1"/>
  <c r="CF31" i="2"/>
  <c r="CH31" i="2" s="1"/>
  <c r="CF32" i="2"/>
  <c r="CH32" i="2" s="1"/>
  <c r="CF33" i="2"/>
  <c r="CH33" i="2" s="1"/>
  <c r="CF34" i="2"/>
  <c r="CH34" i="2" s="1"/>
  <c r="CF35" i="2"/>
  <c r="CH35" i="2" s="1"/>
  <c r="CF36" i="2"/>
  <c r="CH36" i="2" s="1"/>
  <c r="CF37" i="2"/>
  <c r="CH37" i="2" s="1"/>
  <c r="CF38" i="2"/>
  <c r="CH38" i="2" s="1"/>
  <c r="CF39" i="2"/>
  <c r="CH39" i="2" s="1"/>
  <c r="CF40" i="2"/>
  <c r="CH40" i="2" s="1"/>
  <c r="CF41" i="2"/>
  <c r="CH41" i="2" s="1"/>
  <c r="CF42" i="2"/>
  <c r="CH42" i="2" s="1"/>
  <c r="CF43" i="2"/>
  <c r="CH43" i="2" s="1"/>
  <c r="CF44" i="2"/>
  <c r="CH44" i="2" s="1"/>
  <c r="CF45" i="2"/>
  <c r="CH45" i="2" s="1"/>
  <c r="CF46" i="2"/>
  <c r="CH46" i="2" s="1"/>
  <c r="CF47" i="2"/>
  <c r="CH47" i="2" s="1"/>
  <c r="CF48" i="2"/>
  <c r="CH48" i="2" s="1"/>
  <c r="CF49" i="2"/>
  <c r="CH49" i="2" s="1"/>
  <c r="CF50" i="2"/>
  <c r="CH50" i="2" s="1"/>
  <c r="CF51" i="2"/>
  <c r="CH51" i="2" s="1"/>
  <c r="CF52" i="2"/>
  <c r="CH52" i="2" s="1"/>
  <c r="CF53" i="2"/>
  <c r="CH53" i="2" s="1"/>
  <c r="CF54" i="2"/>
  <c r="CH54" i="2" s="1"/>
  <c r="CF55" i="2"/>
  <c r="CH55" i="2" s="1"/>
  <c r="CF56" i="2"/>
  <c r="CH56" i="2" s="1"/>
  <c r="CF57" i="2"/>
  <c r="CH57" i="2" s="1"/>
  <c r="CF58" i="2"/>
  <c r="CH58" i="2" s="1"/>
  <c r="CF59" i="2"/>
  <c r="CH59" i="2" s="1"/>
  <c r="CF60" i="2"/>
  <c r="CH60" i="2" s="1"/>
  <c r="CF61" i="2"/>
  <c r="CH61" i="2" s="1"/>
  <c r="CF62" i="2"/>
  <c r="CH62" i="2" s="1"/>
  <c r="CF63" i="2"/>
  <c r="CH63" i="2" s="1"/>
  <c r="CF64" i="2"/>
  <c r="CH64" i="2" s="1"/>
  <c r="CF65" i="2"/>
  <c r="CH65" i="2" s="1"/>
  <c r="CF66" i="2"/>
  <c r="CH66" i="2" s="1"/>
  <c r="CF67" i="2"/>
  <c r="CH67" i="2" s="1"/>
  <c r="CF68" i="2"/>
  <c r="CH68" i="2" s="1"/>
  <c r="CF69" i="2"/>
  <c r="CH69" i="2" s="1"/>
  <c r="CF70" i="2"/>
  <c r="CH70" i="2" s="1"/>
  <c r="CF71" i="2"/>
  <c r="CH71" i="2" s="1"/>
  <c r="CF72" i="2"/>
  <c r="CH72" i="2" s="1"/>
  <c r="CF73" i="2"/>
  <c r="CH73" i="2" s="1"/>
  <c r="CF74" i="2"/>
  <c r="CH74" i="2" s="1"/>
  <c r="CF75" i="2"/>
  <c r="CH75" i="2" s="1"/>
  <c r="CF76" i="2"/>
  <c r="CH76" i="2" s="1"/>
  <c r="CF77" i="2"/>
  <c r="CH77" i="2" s="1"/>
  <c r="CF78" i="2"/>
  <c r="CH78" i="2" s="1"/>
  <c r="CF79" i="2"/>
  <c r="CH79" i="2" s="1"/>
  <c r="CF80" i="2"/>
  <c r="CH80" i="2" s="1"/>
  <c r="CF81" i="2"/>
  <c r="CH81" i="2" s="1"/>
  <c r="CF82" i="2"/>
  <c r="CH82" i="2" s="1"/>
  <c r="CF83" i="2"/>
  <c r="CH83" i="2" s="1"/>
  <c r="CF84" i="2"/>
  <c r="CH84" i="2" s="1"/>
  <c r="CF85" i="2"/>
  <c r="CH85" i="2" s="1"/>
  <c r="CF86" i="2"/>
  <c r="CH86" i="2" s="1"/>
  <c r="CF87" i="2"/>
  <c r="CH87" i="2" s="1"/>
  <c r="CF88" i="2"/>
  <c r="CH88" i="2" s="1"/>
  <c r="CF89" i="2"/>
  <c r="CH89" i="2" s="1"/>
  <c r="CF90" i="2"/>
  <c r="CH90" i="2" s="1"/>
  <c r="CF91" i="2"/>
  <c r="CH91" i="2" s="1"/>
  <c r="CF92" i="2"/>
  <c r="CH92" i="2" s="1"/>
  <c r="CF93" i="2"/>
  <c r="CH93" i="2" s="1"/>
  <c r="CF94" i="2"/>
  <c r="CH94" i="2" s="1"/>
  <c r="CF95" i="2"/>
  <c r="CH95" i="2" s="1"/>
  <c r="CF96" i="2"/>
  <c r="CH96" i="2" s="1"/>
  <c r="CF97" i="2"/>
  <c r="CH97" i="2" s="1"/>
  <c r="CF98" i="2"/>
  <c r="CH98" i="2" s="1"/>
  <c r="CF99" i="2"/>
  <c r="CH99" i="2" s="1"/>
  <c r="CF100" i="2"/>
  <c r="CH100" i="2" s="1"/>
  <c r="CF101" i="2"/>
  <c r="CH101" i="2" s="1"/>
  <c r="CF102" i="2"/>
  <c r="CH102" i="2" s="1"/>
  <c r="CF103" i="2"/>
  <c r="CH103" i="2" s="1"/>
  <c r="CF104" i="2"/>
  <c r="CH104" i="2" s="1"/>
  <c r="CF105" i="2"/>
  <c r="CH105" i="2" s="1"/>
  <c r="CF106" i="2"/>
  <c r="CH106" i="2" s="1"/>
  <c r="CF107" i="2"/>
  <c r="CH107" i="2" s="1"/>
  <c r="CF108" i="2"/>
  <c r="CH108" i="2" s="1"/>
  <c r="CF109" i="2"/>
  <c r="CH109" i="2" s="1"/>
  <c r="CF110" i="2"/>
  <c r="CH110" i="2" s="1"/>
  <c r="CF111" i="2"/>
  <c r="CF112" i="2"/>
  <c r="CF113" i="2"/>
  <c r="CH113" i="2" s="1"/>
  <c r="CF114" i="2"/>
  <c r="CH114" i="2" s="1"/>
  <c r="CF115" i="2"/>
  <c r="CH115" i="2" s="1"/>
  <c r="CF116" i="2"/>
  <c r="CH116" i="2" s="1"/>
  <c r="CF117" i="2"/>
  <c r="CH117" i="2" s="1"/>
  <c r="CF118" i="2"/>
  <c r="CH118" i="2" s="1"/>
  <c r="CF119" i="2"/>
  <c r="CH119" i="2" s="1"/>
  <c r="CF120" i="2"/>
  <c r="CH120" i="2" s="1"/>
  <c r="CF121" i="2"/>
  <c r="CH121" i="2" s="1"/>
  <c r="CF122" i="2"/>
  <c r="CF123" i="2"/>
  <c r="CF124" i="2"/>
  <c r="CH124" i="2" s="1"/>
  <c r="CC5" i="2"/>
  <c r="CE5" i="2" s="1"/>
  <c r="C122" i="2"/>
  <c r="CW122" i="2" s="1"/>
  <c r="CW123" i="2"/>
  <c r="I122" i="2"/>
  <c r="L122" i="2"/>
  <c r="U122" i="2"/>
  <c r="X122" i="2"/>
  <c r="AA122" i="2"/>
  <c r="AD122" i="2"/>
  <c r="AG122" i="2"/>
  <c r="AJ122" i="2"/>
  <c r="AM122" i="2"/>
  <c r="AP122" i="2"/>
  <c r="AS122" i="2"/>
  <c r="AV122" i="2"/>
  <c r="AY122" i="2"/>
  <c r="BB122" i="2"/>
  <c r="BE122" i="2"/>
  <c r="BH122" i="2"/>
  <c r="BN122" i="2"/>
  <c r="BQ122" i="2"/>
  <c r="BZ122" i="2"/>
  <c r="CC122" i="2"/>
  <c r="I123" i="2"/>
  <c r="L123" i="2"/>
  <c r="U123" i="2"/>
  <c r="X123" i="2"/>
  <c r="AA123" i="2"/>
  <c r="AD123" i="2"/>
  <c r="AG123" i="2"/>
  <c r="AJ123" i="2"/>
  <c r="AM123" i="2"/>
  <c r="AP123" i="2"/>
  <c r="AS123" i="2"/>
  <c r="AV123" i="2"/>
  <c r="AY123" i="2"/>
  <c r="BA123" i="2" s="1"/>
  <c r="BB123" i="2"/>
  <c r="BE123" i="2"/>
  <c r="BH123" i="2"/>
  <c r="BN123" i="2"/>
  <c r="BQ123" i="2"/>
  <c r="BZ123" i="2"/>
  <c r="CC123" i="2"/>
  <c r="I124" i="2"/>
  <c r="L124" i="2"/>
  <c r="N124" i="2" s="1"/>
  <c r="U124" i="2"/>
  <c r="X124" i="2"/>
  <c r="AA124" i="2"/>
  <c r="AD124" i="2"/>
  <c r="AG124" i="2"/>
  <c r="AJ124" i="2"/>
  <c r="AL124" i="2" s="1"/>
  <c r="AM124" i="2"/>
  <c r="AP124" i="2"/>
  <c r="AS124" i="2"/>
  <c r="AV124" i="2"/>
  <c r="AY124" i="2"/>
  <c r="BA124" i="2" s="1"/>
  <c r="BB124" i="2"/>
  <c r="BE124" i="2"/>
  <c r="BG124" i="2" s="1"/>
  <c r="BH124" i="2"/>
  <c r="BJ124" i="2" s="1"/>
  <c r="BN124" i="2"/>
  <c r="BQ124" i="2"/>
  <c r="BY124" i="2"/>
  <c r="BZ124" i="2"/>
  <c r="CC124" i="2"/>
  <c r="CE124" i="2" s="1"/>
  <c r="CC6" i="2"/>
  <c r="CE6" i="2" s="1"/>
  <c r="CC7" i="2"/>
  <c r="CE7" i="2" s="1"/>
  <c r="CC8" i="2"/>
  <c r="CE8" i="2" s="1"/>
  <c r="CC9" i="2"/>
  <c r="CE9" i="2" s="1"/>
  <c r="CC10" i="2"/>
  <c r="CE10" i="2" s="1"/>
  <c r="CC11" i="2"/>
  <c r="CE11" i="2" s="1"/>
  <c r="CC12" i="2"/>
  <c r="CE12" i="2" s="1"/>
  <c r="CC13" i="2"/>
  <c r="CE13" i="2" s="1"/>
  <c r="CC14" i="2"/>
  <c r="CE14" i="2" s="1"/>
  <c r="CC15" i="2"/>
  <c r="CE15" i="2" s="1"/>
  <c r="CC16" i="2"/>
  <c r="CE16" i="2" s="1"/>
  <c r="CC17" i="2"/>
  <c r="CE17" i="2" s="1"/>
  <c r="CC18" i="2"/>
  <c r="CE18" i="2" s="1"/>
  <c r="CC19" i="2"/>
  <c r="CE19" i="2" s="1"/>
  <c r="CC20" i="2"/>
  <c r="CE20" i="2" s="1"/>
  <c r="CC21" i="2"/>
  <c r="CE21" i="2" s="1"/>
  <c r="CC22" i="2"/>
  <c r="CE22" i="2" s="1"/>
  <c r="CC23" i="2"/>
  <c r="CE23" i="2" s="1"/>
  <c r="CC24" i="2"/>
  <c r="CE24" i="2" s="1"/>
  <c r="CC25" i="2"/>
  <c r="CE25" i="2" s="1"/>
  <c r="CC26" i="2"/>
  <c r="CE26" i="2" s="1"/>
  <c r="CC27" i="2"/>
  <c r="CE27" i="2" s="1"/>
  <c r="CC28" i="2"/>
  <c r="CE28" i="2" s="1"/>
  <c r="CC29" i="2"/>
  <c r="CE29" i="2" s="1"/>
  <c r="CC30" i="2"/>
  <c r="CE30" i="2" s="1"/>
  <c r="CC31" i="2"/>
  <c r="CE31" i="2" s="1"/>
  <c r="CC32" i="2"/>
  <c r="CE32" i="2" s="1"/>
  <c r="CC33" i="2"/>
  <c r="CE33" i="2" s="1"/>
  <c r="CC34" i="2"/>
  <c r="CE34" i="2" s="1"/>
  <c r="CC35" i="2"/>
  <c r="CE35" i="2" s="1"/>
  <c r="CC36" i="2"/>
  <c r="CE36" i="2" s="1"/>
  <c r="CC37" i="2"/>
  <c r="CE37" i="2" s="1"/>
  <c r="CC38" i="2"/>
  <c r="CE38" i="2" s="1"/>
  <c r="CC39" i="2"/>
  <c r="CE39" i="2" s="1"/>
  <c r="CC40" i="2"/>
  <c r="CE40" i="2" s="1"/>
  <c r="CC41" i="2"/>
  <c r="CE41" i="2" s="1"/>
  <c r="CC42" i="2"/>
  <c r="CE42" i="2" s="1"/>
  <c r="CC43" i="2"/>
  <c r="CE43" i="2" s="1"/>
  <c r="CC44" i="2"/>
  <c r="CE44" i="2" s="1"/>
  <c r="CC45" i="2"/>
  <c r="CE45" i="2" s="1"/>
  <c r="CC46" i="2"/>
  <c r="CE46" i="2" s="1"/>
  <c r="CC47" i="2"/>
  <c r="CE47" i="2" s="1"/>
  <c r="CC48" i="2"/>
  <c r="CE48" i="2" s="1"/>
  <c r="CC49" i="2"/>
  <c r="CE49" i="2" s="1"/>
  <c r="CC50" i="2"/>
  <c r="CE50" i="2" s="1"/>
  <c r="CC51" i="2"/>
  <c r="CE51" i="2" s="1"/>
  <c r="CC52" i="2"/>
  <c r="CE52" i="2" s="1"/>
  <c r="CC53" i="2"/>
  <c r="CE53" i="2" s="1"/>
  <c r="CC54" i="2"/>
  <c r="CE54" i="2" s="1"/>
  <c r="CC55" i="2"/>
  <c r="CE55" i="2" s="1"/>
  <c r="CC56" i="2"/>
  <c r="CE56" i="2" s="1"/>
  <c r="CC57" i="2"/>
  <c r="CE57" i="2" s="1"/>
  <c r="CC58" i="2"/>
  <c r="CE58" i="2" s="1"/>
  <c r="CC59" i="2"/>
  <c r="CE59" i="2" s="1"/>
  <c r="CC60" i="2"/>
  <c r="CE60" i="2" s="1"/>
  <c r="CC61" i="2"/>
  <c r="CE61" i="2" s="1"/>
  <c r="CC62" i="2"/>
  <c r="CE62" i="2" s="1"/>
  <c r="CC63" i="2"/>
  <c r="CE63" i="2" s="1"/>
  <c r="CC64" i="2"/>
  <c r="CE64" i="2" s="1"/>
  <c r="CC65" i="2"/>
  <c r="CE65" i="2" s="1"/>
  <c r="CC66" i="2"/>
  <c r="CE66" i="2" s="1"/>
  <c r="CC67" i="2"/>
  <c r="CE67" i="2" s="1"/>
  <c r="CC68" i="2"/>
  <c r="CE68" i="2" s="1"/>
  <c r="CC69" i="2"/>
  <c r="CE69" i="2" s="1"/>
  <c r="CC70" i="2"/>
  <c r="CE70" i="2" s="1"/>
  <c r="CC71" i="2"/>
  <c r="CE71" i="2" s="1"/>
  <c r="CC72" i="2"/>
  <c r="CE72" i="2" s="1"/>
  <c r="CC73" i="2"/>
  <c r="CE73" i="2" s="1"/>
  <c r="CC74" i="2"/>
  <c r="CE74" i="2" s="1"/>
  <c r="CC75" i="2"/>
  <c r="CE75" i="2" s="1"/>
  <c r="CC76" i="2"/>
  <c r="CE76" i="2" s="1"/>
  <c r="CC77" i="2"/>
  <c r="CE77" i="2" s="1"/>
  <c r="CC78" i="2"/>
  <c r="CE78" i="2" s="1"/>
  <c r="CC79" i="2"/>
  <c r="CE79" i="2" s="1"/>
  <c r="CC80" i="2"/>
  <c r="CE80" i="2" s="1"/>
  <c r="CC81" i="2"/>
  <c r="CE81" i="2" s="1"/>
  <c r="CC82" i="2"/>
  <c r="CE82" i="2" s="1"/>
  <c r="CC83" i="2"/>
  <c r="CE83" i="2" s="1"/>
  <c r="CC84" i="2"/>
  <c r="CE84" i="2" s="1"/>
  <c r="CC85" i="2"/>
  <c r="CE85" i="2" s="1"/>
  <c r="CC86" i="2"/>
  <c r="CE86" i="2" s="1"/>
  <c r="CC87" i="2"/>
  <c r="CE87" i="2" s="1"/>
  <c r="CC88" i="2"/>
  <c r="CE88" i="2" s="1"/>
  <c r="CC89" i="2"/>
  <c r="CE89" i="2" s="1"/>
  <c r="CC90" i="2"/>
  <c r="CE90" i="2" s="1"/>
  <c r="CC91" i="2"/>
  <c r="CE91" i="2" s="1"/>
  <c r="CC92" i="2"/>
  <c r="CE92" i="2" s="1"/>
  <c r="CC93" i="2"/>
  <c r="CE93" i="2" s="1"/>
  <c r="CC94" i="2"/>
  <c r="CE94" i="2" s="1"/>
  <c r="CC95" i="2"/>
  <c r="CE95" i="2" s="1"/>
  <c r="CC96" i="2"/>
  <c r="CE96" i="2" s="1"/>
  <c r="CC97" i="2"/>
  <c r="CE97" i="2" s="1"/>
  <c r="CC98" i="2"/>
  <c r="CE98" i="2" s="1"/>
  <c r="CC99" i="2"/>
  <c r="CE99" i="2" s="1"/>
  <c r="CC100" i="2"/>
  <c r="CE100" i="2" s="1"/>
  <c r="CC101" i="2"/>
  <c r="CE101" i="2" s="1"/>
  <c r="CC102" i="2"/>
  <c r="CE102" i="2" s="1"/>
  <c r="CC103" i="2"/>
  <c r="CE103" i="2" s="1"/>
  <c r="CC104" i="2"/>
  <c r="CE104" i="2" s="1"/>
  <c r="CC105" i="2"/>
  <c r="CE105" i="2" s="1"/>
  <c r="CC106" i="2"/>
  <c r="CE106" i="2" s="1"/>
  <c r="CC107" i="2"/>
  <c r="CE107" i="2" s="1"/>
  <c r="CC108" i="2"/>
  <c r="CE108" i="2" s="1"/>
  <c r="CC109" i="2"/>
  <c r="CE109" i="2" s="1"/>
  <c r="CC110" i="2"/>
  <c r="CE110" i="2" s="1"/>
  <c r="CC111" i="2"/>
  <c r="CC112" i="2"/>
  <c r="CC113" i="2"/>
  <c r="CE113" i="2" s="1"/>
  <c r="CC114" i="2"/>
  <c r="CE114" i="2" s="1"/>
  <c r="CC115" i="2"/>
  <c r="CE115" i="2" s="1"/>
  <c r="CC116" i="2"/>
  <c r="CE116" i="2" s="1"/>
  <c r="CC117" i="2"/>
  <c r="CE117" i="2" s="1"/>
  <c r="CC118" i="2"/>
  <c r="CE118" i="2" s="1"/>
  <c r="CC119" i="2"/>
  <c r="CE119" i="2" s="1"/>
  <c r="CC120" i="2"/>
  <c r="CE120" i="2" s="1"/>
  <c r="CC121" i="2"/>
  <c r="CE121" i="2" s="1"/>
  <c r="BZ5" i="2"/>
  <c r="CB5" i="2" s="1"/>
  <c r="BZ6" i="2"/>
  <c r="CB6" i="2" s="1"/>
  <c r="BZ7" i="2"/>
  <c r="CB7" i="2" s="1"/>
  <c r="BZ8" i="2"/>
  <c r="CB8" i="2" s="1"/>
  <c r="BZ9" i="2"/>
  <c r="CB9" i="2" s="1"/>
  <c r="BZ10" i="2"/>
  <c r="CB10" i="2" s="1"/>
  <c r="BZ11" i="2"/>
  <c r="CB11" i="2" s="1"/>
  <c r="BZ12" i="2"/>
  <c r="CB12" i="2" s="1"/>
  <c r="BZ13" i="2"/>
  <c r="CB13" i="2" s="1"/>
  <c r="BZ14" i="2"/>
  <c r="CB14" i="2" s="1"/>
  <c r="BZ15" i="2"/>
  <c r="CB15" i="2" s="1"/>
  <c r="BZ16" i="2"/>
  <c r="CB16" i="2" s="1"/>
  <c r="BZ17" i="2"/>
  <c r="CB17" i="2" s="1"/>
  <c r="BZ18" i="2"/>
  <c r="CB18" i="2" s="1"/>
  <c r="BZ19" i="2"/>
  <c r="CB19" i="2" s="1"/>
  <c r="BZ20" i="2"/>
  <c r="CB20" i="2" s="1"/>
  <c r="BZ21" i="2"/>
  <c r="CB21" i="2" s="1"/>
  <c r="BZ22" i="2"/>
  <c r="CB22" i="2" s="1"/>
  <c r="BZ23" i="2"/>
  <c r="CB23" i="2" s="1"/>
  <c r="BZ24" i="2"/>
  <c r="CB24" i="2" s="1"/>
  <c r="BZ25" i="2"/>
  <c r="CB25" i="2" s="1"/>
  <c r="BZ26" i="2"/>
  <c r="CB26" i="2" s="1"/>
  <c r="BZ27" i="2"/>
  <c r="CB27" i="2" s="1"/>
  <c r="BZ28" i="2"/>
  <c r="CB28" i="2" s="1"/>
  <c r="BZ29" i="2"/>
  <c r="CB29" i="2" s="1"/>
  <c r="BZ30" i="2"/>
  <c r="CB30" i="2" s="1"/>
  <c r="BZ31" i="2"/>
  <c r="CB31" i="2" s="1"/>
  <c r="BZ32" i="2"/>
  <c r="CB32" i="2" s="1"/>
  <c r="BZ33" i="2"/>
  <c r="CB33" i="2" s="1"/>
  <c r="BZ34" i="2"/>
  <c r="CB34" i="2" s="1"/>
  <c r="BZ35" i="2"/>
  <c r="CB35" i="2" s="1"/>
  <c r="BZ36" i="2"/>
  <c r="CB36" i="2" s="1"/>
  <c r="BZ37" i="2"/>
  <c r="CB37" i="2" s="1"/>
  <c r="BZ38" i="2"/>
  <c r="CB38" i="2" s="1"/>
  <c r="BZ39" i="2"/>
  <c r="CB39" i="2" s="1"/>
  <c r="BZ40" i="2"/>
  <c r="CB40" i="2" s="1"/>
  <c r="BZ41" i="2"/>
  <c r="CB41" i="2" s="1"/>
  <c r="BZ42" i="2"/>
  <c r="CB42" i="2" s="1"/>
  <c r="BZ43" i="2"/>
  <c r="CB43" i="2" s="1"/>
  <c r="BZ44" i="2"/>
  <c r="CB44" i="2" s="1"/>
  <c r="BZ45" i="2"/>
  <c r="CB45" i="2" s="1"/>
  <c r="BZ46" i="2"/>
  <c r="CB46" i="2" s="1"/>
  <c r="BZ47" i="2"/>
  <c r="CB47" i="2" s="1"/>
  <c r="BZ48" i="2"/>
  <c r="CB48" i="2" s="1"/>
  <c r="BZ49" i="2"/>
  <c r="CB49" i="2" s="1"/>
  <c r="BZ50" i="2"/>
  <c r="CB50" i="2" s="1"/>
  <c r="BZ51" i="2"/>
  <c r="CB51" i="2" s="1"/>
  <c r="BZ52" i="2"/>
  <c r="CB52" i="2" s="1"/>
  <c r="BZ53" i="2"/>
  <c r="CB53" i="2" s="1"/>
  <c r="BZ54" i="2"/>
  <c r="CB54" i="2" s="1"/>
  <c r="BZ55" i="2"/>
  <c r="CB55" i="2" s="1"/>
  <c r="BZ56" i="2"/>
  <c r="CB56" i="2" s="1"/>
  <c r="BZ57" i="2"/>
  <c r="CB57" i="2" s="1"/>
  <c r="BZ58" i="2"/>
  <c r="CB58" i="2" s="1"/>
  <c r="BZ59" i="2"/>
  <c r="CB59" i="2" s="1"/>
  <c r="BZ60" i="2"/>
  <c r="CB60" i="2" s="1"/>
  <c r="BZ61" i="2"/>
  <c r="CB61" i="2" s="1"/>
  <c r="BZ62" i="2"/>
  <c r="CB62" i="2" s="1"/>
  <c r="BZ63" i="2"/>
  <c r="CB63" i="2" s="1"/>
  <c r="BZ64" i="2"/>
  <c r="CB64" i="2" s="1"/>
  <c r="BZ65" i="2"/>
  <c r="CB65" i="2" s="1"/>
  <c r="BZ66" i="2"/>
  <c r="CB66" i="2" s="1"/>
  <c r="BZ67" i="2"/>
  <c r="CB67" i="2" s="1"/>
  <c r="BZ68" i="2"/>
  <c r="CB68" i="2" s="1"/>
  <c r="BZ69" i="2"/>
  <c r="CB69" i="2" s="1"/>
  <c r="BZ70" i="2"/>
  <c r="CB70" i="2" s="1"/>
  <c r="BZ71" i="2"/>
  <c r="CB71" i="2" s="1"/>
  <c r="BZ72" i="2"/>
  <c r="CB72" i="2" s="1"/>
  <c r="BZ73" i="2"/>
  <c r="CB73" i="2" s="1"/>
  <c r="BZ74" i="2"/>
  <c r="CB74" i="2" s="1"/>
  <c r="BZ75" i="2"/>
  <c r="CB75" i="2" s="1"/>
  <c r="BZ76" i="2"/>
  <c r="CB76" i="2" s="1"/>
  <c r="BZ77" i="2"/>
  <c r="CB77" i="2" s="1"/>
  <c r="BZ78" i="2"/>
  <c r="CB78" i="2" s="1"/>
  <c r="BZ79" i="2"/>
  <c r="CB79" i="2" s="1"/>
  <c r="BZ80" i="2"/>
  <c r="CB80" i="2" s="1"/>
  <c r="BZ81" i="2"/>
  <c r="CB81" i="2" s="1"/>
  <c r="BZ82" i="2"/>
  <c r="CB82" i="2" s="1"/>
  <c r="BZ83" i="2"/>
  <c r="CB83" i="2" s="1"/>
  <c r="BZ84" i="2"/>
  <c r="CB84" i="2" s="1"/>
  <c r="BZ85" i="2"/>
  <c r="CB85" i="2" s="1"/>
  <c r="BZ86" i="2"/>
  <c r="CB86" i="2" s="1"/>
  <c r="BZ87" i="2"/>
  <c r="CB87" i="2" s="1"/>
  <c r="BZ88" i="2"/>
  <c r="CB88" i="2" s="1"/>
  <c r="BZ89" i="2"/>
  <c r="CB89" i="2" s="1"/>
  <c r="BZ90" i="2"/>
  <c r="CB90" i="2" s="1"/>
  <c r="BZ91" i="2"/>
  <c r="CB91" i="2" s="1"/>
  <c r="BZ92" i="2"/>
  <c r="CB92" i="2" s="1"/>
  <c r="BZ93" i="2"/>
  <c r="CB93" i="2" s="1"/>
  <c r="BZ94" i="2"/>
  <c r="CB94" i="2" s="1"/>
  <c r="BZ95" i="2"/>
  <c r="CB95" i="2" s="1"/>
  <c r="BZ96" i="2"/>
  <c r="CB96" i="2" s="1"/>
  <c r="BZ97" i="2"/>
  <c r="CB97" i="2" s="1"/>
  <c r="BZ98" i="2"/>
  <c r="CB98" i="2" s="1"/>
  <c r="BZ99" i="2"/>
  <c r="CB99" i="2" s="1"/>
  <c r="BZ100" i="2"/>
  <c r="CB100" i="2" s="1"/>
  <c r="BZ101" i="2"/>
  <c r="CB101" i="2" s="1"/>
  <c r="BZ102" i="2"/>
  <c r="CB102" i="2" s="1"/>
  <c r="BZ103" i="2"/>
  <c r="CB103" i="2" s="1"/>
  <c r="BZ104" i="2"/>
  <c r="CB104" i="2" s="1"/>
  <c r="BZ105" i="2"/>
  <c r="CB105" i="2" s="1"/>
  <c r="BZ106" i="2"/>
  <c r="CB106" i="2" s="1"/>
  <c r="BZ107" i="2"/>
  <c r="CB107" i="2" s="1"/>
  <c r="BZ108" i="2"/>
  <c r="CB108" i="2" s="1"/>
  <c r="BZ109" i="2"/>
  <c r="CB109" i="2" s="1"/>
  <c r="BZ110" i="2"/>
  <c r="CB110" i="2" s="1"/>
  <c r="BZ111" i="2"/>
  <c r="BZ112" i="2"/>
  <c r="BZ113" i="2"/>
  <c r="CB113" i="2" s="1"/>
  <c r="BZ114" i="2"/>
  <c r="CB114" i="2" s="1"/>
  <c r="BZ115" i="2"/>
  <c r="CB115" i="2" s="1"/>
  <c r="BZ116" i="2"/>
  <c r="CB116" i="2" s="1"/>
  <c r="BZ117" i="2"/>
  <c r="CB117" i="2" s="1"/>
  <c r="BZ118" i="2"/>
  <c r="CB118" i="2" s="1"/>
  <c r="BZ119" i="2"/>
  <c r="CB119" i="2" s="1"/>
  <c r="BZ120" i="2"/>
  <c r="CB120" i="2" s="1"/>
  <c r="BZ121" i="2"/>
  <c r="CB121" i="2" s="1"/>
  <c r="BY5" i="2"/>
  <c r="BV116" i="2"/>
  <c r="I117" i="2"/>
  <c r="L117" i="2"/>
  <c r="N117" i="2" s="1"/>
  <c r="Q117" i="2"/>
  <c r="T117" i="2"/>
  <c r="U117" i="2"/>
  <c r="W117" i="2" s="1"/>
  <c r="X117" i="2"/>
  <c r="Z117" i="2" s="1"/>
  <c r="AA117" i="2"/>
  <c r="AC117" i="2" s="1"/>
  <c r="AD117" i="2"/>
  <c r="AF117" i="2" s="1"/>
  <c r="AG117" i="2"/>
  <c r="AI117" i="2" s="1"/>
  <c r="AJ117" i="2"/>
  <c r="AL117" i="2" s="1"/>
  <c r="AM117" i="2"/>
  <c r="AO117" i="2" s="1"/>
  <c r="AP117" i="2"/>
  <c r="AR117" i="2" s="1"/>
  <c r="AS117" i="2"/>
  <c r="AU117" i="2" s="1"/>
  <c r="AV117" i="2"/>
  <c r="AX117" i="2" s="1"/>
  <c r="AY117" i="2"/>
  <c r="BA117" i="2" s="1"/>
  <c r="BB117" i="2"/>
  <c r="BD117" i="2" s="1"/>
  <c r="BE117" i="2"/>
  <c r="BG117" i="2" s="1"/>
  <c r="BH117" i="2"/>
  <c r="BJ117" i="2" s="1"/>
  <c r="BM117" i="2"/>
  <c r="BN117" i="2"/>
  <c r="BP117" i="2" s="1"/>
  <c r="BQ117" i="2"/>
  <c r="BS117" i="2" s="1"/>
  <c r="BV117" i="2"/>
  <c r="BY117" i="2"/>
  <c r="I118" i="2"/>
  <c r="L118" i="2"/>
  <c r="N118" i="2" s="1"/>
  <c r="Q118" i="2"/>
  <c r="T118" i="2"/>
  <c r="U118" i="2"/>
  <c r="W118" i="2" s="1"/>
  <c r="X118" i="2"/>
  <c r="Z118" i="2" s="1"/>
  <c r="AA118" i="2"/>
  <c r="AC118" i="2" s="1"/>
  <c r="AD118" i="2"/>
  <c r="AF118" i="2" s="1"/>
  <c r="AG118" i="2"/>
  <c r="AI118" i="2" s="1"/>
  <c r="AJ118" i="2"/>
  <c r="AL118" i="2" s="1"/>
  <c r="AM118" i="2"/>
  <c r="AO118" i="2" s="1"/>
  <c r="AP118" i="2"/>
  <c r="AR118" i="2" s="1"/>
  <c r="AS118" i="2"/>
  <c r="AU118" i="2" s="1"/>
  <c r="AV118" i="2"/>
  <c r="AX118" i="2" s="1"/>
  <c r="AY118" i="2"/>
  <c r="BA118" i="2" s="1"/>
  <c r="BB118" i="2"/>
  <c r="BD118" i="2" s="1"/>
  <c r="BE118" i="2"/>
  <c r="BG118" i="2" s="1"/>
  <c r="BH118" i="2"/>
  <c r="BJ118" i="2" s="1"/>
  <c r="BM118" i="2"/>
  <c r="BN118" i="2"/>
  <c r="BP118" i="2" s="1"/>
  <c r="BQ118" i="2"/>
  <c r="BS118" i="2" s="1"/>
  <c r="BV118" i="2"/>
  <c r="BY118" i="2"/>
  <c r="I119" i="2"/>
  <c r="L119" i="2"/>
  <c r="N119" i="2" s="1"/>
  <c r="Q119" i="2"/>
  <c r="T119" i="2"/>
  <c r="U119" i="2"/>
  <c r="W119" i="2" s="1"/>
  <c r="X119" i="2"/>
  <c r="Z119" i="2" s="1"/>
  <c r="AA119" i="2"/>
  <c r="AC119" i="2" s="1"/>
  <c r="AD119" i="2"/>
  <c r="AF119" i="2" s="1"/>
  <c r="AG119" i="2"/>
  <c r="AI119" i="2" s="1"/>
  <c r="AJ119" i="2"/>
  <c r="AL119" i="2" s="1"/>
  <c r="AM119" i="2"/>
  <c r="AO119" i="2" s="1"/>
  <c r="AP119" i="2"/>
  <c r="AR119" i="2" s="1"/>
  <c r="AS119" i="2"/>
  <c r="AU119" i="2" s="1"/>
  <c r="AV119" i="2"/>
  <c r="AX119" i="2" s="1"/>
  <c r="AY119" i="2"/>
  <c r="BA119" i="2" s="1"/>
  <c r="BB119" i="2"/>
  <c r="BD119" i="2" s="1"/>
  <c r="BE119" i="2"/>
  <c r="BG119" i="2" s="1"/>
  <c r="BH119" i="2"/>
  <c r="BJ119" i="2" s="1"/>
  <c r="BM119" i="2"/>
  <c r="BN119" i="2"/>
  <c r="BP119" i="2" s="1"/>
  <c r="BQ119" i="2"/>
  <c r="BS119" i="2" s="1"/>
  <c r="BV119" i="2"/>
  <c r="BY119" i="2"/>
  <c r="I120" i="2"/>
  <c r="L120" i="2"/>
  <c r="N120" i="2" s="1"/>
  <c r="Q120" i="2"/>
  <c r="T120" i="2"/>
  <c r="U120" i="2"/>
  <c r="W120" i="2" s="1"/>
  <c r="X120" i="2"/>
  <c r="Z120" i="2" s="1"/>
  <c r="AA120" i="2"/>
  <c r="AC120" i="2" s="1"/>
  <c r="AD120" i="2"/>
  <c r="AF120" i="2" s="1"/>
  <c r="AG120" i="2"/>
  <c r="AI120" i="2" s="1"/>
  <c r="AJ120" i="2"/>
  <c r="AL120" i="2" s="1"/>
  <c r="AM120" i="2"/>
  <c r="AO120" i="2" s="1"/>
  <c r="AP120" i="2"/>
  <c r="AR120" i="2" s="1"/>
  <c r="AS120" i="2"/>
  <c r="AU120" i="2" s="1"/>
  <c r="AV120" i="2"/>
  <c r="AX120" i="2" s="1"/>
  <c r="AY120" i="2"/>
  <c r="BA120" i="2" s="1"/>
  <c r="BB120" i="2"/>
  <c r="BD120" i="2" s="1"/>
  <c r="BE120" i="2"/>
  <c r="BG120" i="2" s="1"/>
  <c r="BH120" i="2"/>
  <c r="BJ120" i="2" s="1"/>
  <c r="BM120" i="2"/>
  <c r="BN120" i="2"/>
  <c r="BP120" i="2" s="1"/>
  <c r="BQ120" i="2"/>
  <c r="BS120" i="2" s="1"/>
  <c r="BV120" i="2"/>
  <c r="BY120" i="2"/>
  <c r="I121" i="2"/>
  <c r="L121" i="2"/>
  <c r="N121" i="2" s="1"/>
  <c r="Q121" i="2"/>
  <c r="T121" i="2"/>
  <c r="U121" i="2"/>
  <c r="W121" i="2" s="1"/>
  <c r="X121" i="2"/>
  <c r="Z121" i="2" s="1"/>
  <c r="AA121" i="2"/>
  <c r="AC121" i="2" s="1"/>
  <c r="AD121" i="2"/>
  <c r="AF121" i="2" s="1"/>
  <c r="AG121" i="2"/>
  <c r="AI121" i="2" s="1"/>
  <c r="AJ121" i="2"/>
  <c r="AL121" i="2" s="1"/>
  <c r="AM121" i="2"/>
  <c r="AO121" i="2" s="1"/>
  <c r="AP121" i="2"/>
  <c r="AR121" i="2" s="1"/>
  <c r="AS121" i="2"/>
  <c r="AU121" i="2" s="1"/>
  <c r="AV121" i="2"/>
  <c r="AX121" i="2" s="1"/>
  <c r="AY121" i="2"/>
  <c r="BA121" i="2" s="1"/>
  <c r="BB121" i="2"/>
  <c r="BD121" i="2" s="1"/>
  <c r="BE121" i="2"/>
  <c r="BG121" i="2" s="1"/>
  <c r="BH121" i="2"/>
  <c r="BJ121" i="2" s="1"/>
  <c r="BM121" i="2"/>
  <c r="BN121" i="2"/>
  <c r="BP121" i="2" s="1"/>
  <c r="BQ121" i="2"/>
  <c r="BS121" i="2" s="1"/>
  <c r="BV121" i="2"/>
  <c r="BY121" i="2"/>
  <c r="I116" i="2"/>
  <c r="L116" i="2"/>
  <c r="N116" i="2" s="1"/>
  <c r="Q116" i="2"/>
  <c r="T116" i="2"/>
  <c r="U116" i="2"/>
  <c r="W116" i="2" s="1"/>
  <c r="X116" i="2"/>
  <c r="Z116" i="2" s="1"/>
  <c r="AA116" i="2"/>
  <c r="AC116" i="2" s="1"/>
  <c r="AD116" i="2"/>
  <c r="AF116" i="2" s="1"/>
  <c r="AG116" i="2"/>
  <c r="AI116" i="2" s="1"/>
  <c r="AJ116" i="2"/>
  <c r="AL116" i="2" s="1"/>
  <c r="AM116" i="2"/>
  <c r="AO116" i="2" s="1"/>
  <c r="AP116" i="2"/>
  <c r="AR116" i="2" s="1"/>
  <c r="AS116" i="2"/>
  <c r="AU116" i="2" s="1"/>
  <c r="AV116" i="2"/>
  <c r="AX116" i="2" s="1"/>
  <c r="AY116" i="2"/>
  <c r="BA116" i="2" s="1"/>
  <c r="BB116" i="2"/>
  <c r="BD116" i="2" s="1"/>
  <c r="BE116" i="2"/>
  <c r="BG116" i="2" s="1"/>
  <c r="BH116" i="2"/>
  <c r="BJ116" i="2" s="1"/>
  <c r="BM116" i="2"/>
  <c r="BN116" i="2"/>
  <c r="BP116" i="2" s="1"/>
  <c r="BQ116" i="2"/>
  <c r="BS116" i="2" s="1"/>
  <c r="BY116" i="2"/>
  <c r="BV115" i="2"/>
  <c r="C111" i="2"/>
  <c r="CW111" i="2" s="1"/>
  <c r="C112" i="2"/>
  <c r="CW112" i="2" s="1"/>
  <c r="BY88" i="2"/>
  <c r="BY6" i="2"/>
  <c r="BY7" i="2"/>
  <c r="BY8" i="2"/>
  <c r="BY9" i="2"/>
  <c r="BY10" i="2"/>
  <c r="BY11" i="2"/>
  <c r="BY12" i="2"/>
  <c r="BY13" i="2"/>
  <c r="BY14" i="2"/>
  <c r="BY15" i="2"/>
  <c r="BY16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3" i="2"/>
  <c r="BY114" i="2"/>
  <c r="BY115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3" i="2"/>
  <c r="BV114" i="2"/>
  <c r="BQ5" i="2"/>
  <c r="BY112" i="2" l="1"/>
  <c r="BV112" i="2"/>
  <c r="AC123" i="2"/>
  <c r="BY111" i="2"/>
  <c r="BV123" i="2"/>
  <c r="AX122" i="2"/>
  <c r="BP122" i="2"/>
  <c r="BM122" i="2"/>
  <c r="BV111" i="2"/>
  <c r="BG122" i="2"/>
  <c r="K118" i="2"/>
  <c r="F118" i="2"/>
  <c r="K119" i="2"/>
  <c r="F119" i="2"/>
  <c r="F125" i="2"/>
  <c r="K120" i="2"/>
  <c r="F120" i="2"/>
  <c r="F124" i="2"/>
  <c r="F123" i="2"/>
  <c r="F121" i="2"/>
  <c r="F122" i="2"/>
  <c r="F116" i="2"/>
  <c r="F117" i="2"/>
  <c r="BY122" i="2"/>
  <c r="N122" i="2"/>
  <c r="BP125" i="2"/>
  <c r="CH122" i="2"/>
  <c r="CB111" i="2"/>
  <c r="AF122" i="2"/>
  <c r="AC122" i="2"/>
  <c r="CH111" i="2"/>
  <c r="BS124" i="2"/>
  <c r="BS122" i="2"/>
  <c r="AU122" i="2"/>
  <c r="BD125" i="2"/>
  <c r="AF125" i="2"/>
  <c r="CB125" i="2"/>
  <c r="BA125" i="2"/>
  <c r="AC125" i="2"/>
  <c r="BY125" i="2"/>
  <c r="AX125" i="2"/>
  <c r="Z125" i="2"/>
  <c r="BV125" i="2"/>
  <c r="AR125" i="2"/>
  <c r="T125" i="2"/>
  <c r="AI123" i="2"/>
  <c r="CH123" i="2"/>
  <c r="CH125" i="2"/>
  <c r="BJ125" i="2"/>
  <c r="AL125" i="2"/>
  <c r="N125" i="2"/>
  <c r="CE123" i="2"/>
  <c r="BD123" i="2"/>
  <c r="AF123" i="2"/>
  <c r="CE125" i="2"/>
  <c r="BG125" i="2"/>
  <c r="AI125" i="2"/>
  <c r="BY123" i="2"/>
  <c r="AX123" i="2"/>
  <c r="CQ124" i="2"/>
  <c r="CZ124" i="2" s="1"/>
  <c r="CT124" i="2"/>
  <c r="CN124" i="2"/>
  <c r="CK124" i="2"/>
  <c r="CH112" i="2"/>
  <c r="CQ112" i="2"/>
  <c r="CZ112" i="2" s="1"/>
  <c r="CT112" i="2"/>
  <c r="CN112" i="2"/>
  <c r="CK112" i="2"/>
  <c r="AL123" i="2"/>
  <c r="CT123" i="2"/>
  <c r="CQ123" i="2"/>
  <c r="CZ123" i="2" s="1"/>
  <c r="CN123" i="2"/>
  <c r="CK123" i="2"/>
  <c r="CQ111" i="2"/>
  <c r="CZ111" i="2" s="1"/>
  <c r="CT111" i="2"/>
  <c r="CN111" i="2"/>
  <c r="CK111" i="2"/>
  <c r="CE112" i="2"/>
  <c r="AR124" i="2"/>
  <c r="T124" i="2"/>
  <c r="BS123" i="2"/>
  <c r="CQ122" i="2"/>
  <c r="CZ122" i="2" s="1"/>
  <c r="CT122" i="2"/>
  <c r="CN122" i="2"/>
  <c r="CK122" i="2"/>
  <c r="BS125" i="2"/>
  <c r="AU125" i="2"/>
  <c r="W125" i="2"/>
  <c r="CE111" i="2"/>
  <c r="BM124" i="2"/>
  <c r="AO124" i="2"/>
  <c r="BP123" i="2"/>
  <c r="Q123" i="2"/>
  <c r="CB112" i="2"/>
  <c r="N123" i="2"/>
  <c r="CT125" i="2"/>
  <c r="CQ125" i="2"/>
  <c r="CZ125" i="2" s="1"/>
  <c r="CK125" i="2"/>
  <c r="CN125" i="2"/>
  <c r="BM125" i="2"/>
  <c r="AO125" i="2"/>
  <c r="Q125" i="2"/>
  <c r="W124" i="2"/>
  <c r="Q122" i="2"/>
  <c r="BY17" i="2"/>
  <c r="K125" i="2"/>
  <c r="CE122" i="2"/>
  <c r="AR122" i="2"/>
  <c r="Z122" i="2"/>
  <c r="CB122" i="2"/>
  <c r="BJ122" i="2"/>
  <c r="AO122" i="2"/>
  <c r="W122" i="2"/>
  <c r="BD122" i="2"/>
  <c r="AL122" i="2"/>
  <c r="T122" i="2"/>
  <c r="BV122" i="2"/>
  <c r="BA122" i="2"/>
  <c r="AI122" i="2"/>
  <c r="BM123" i="2"/>
  <c r="AU123" i="2"/>
  <c r="Z123" i="2"/>
  <c r="BJ123" i="2"/>
  <c r="AR123" i="2"/>
  <c r="CB123" i="2"/>
  <c r="AO123" i="2"/>
  <c r="W123" i="2"/>
  <c r="BG123" i="2"/>
  <c r="T123" i="2"/>
  <c r="CB124" i="2"/>
  <c r="BD124" i="2"/>
  <c r="AI124" i="2"/>
  <c r="Q124" i="2"/>
  <c r="BV124" i="2"/>
  <c r="AX124" i="2"/>
  <c r="AF124" i="2"/>
  <c r="K124" i="2"/>
  <c r="AU124" i="2"/>
  <c r="AC124" i="2"/>
  <c r="BP124" i="2"/>
  <c r="Z124" i="2"/>
  <c r="K123" i="2"/>
  <c r="K122" i="2"/>
  <c r="K121" i="2"/>
  <c r="K117" i="2"/>
  <c r="K116" i="2"/>
  <c r="BQ6" i="2"/>
  <c r="BS6" i="2" s="1"/>
  <c r="BQ7" i="2"/>
  <c r="BS7" i="2" s="1"/>
  <c r="BQ8" i="2"/>
  <c r="BS8" i="2" s="1"/>
  <c r="BQ9" i="2"/>
  <c r="BS9" i="2" s="1"/>
  <c r="BQ10" i="2"/>
  <c r="BS10" i="2" s="1"/>
  <c r="BQ11" i="2"/>
  <c r="BS11" i="2" s="1"/>
  <c r="BQ12" i="2"/>
  <c r="BS12" i="2" s="1"/>
  <c r="BQ13" i="2"/>
  <c r="BS13" i="2" s="1"/>
  <c r="BQ14" i="2"/>
  <c r="BS14" i="2" s="1"/>
  <c r="BQ15" i="2"/>
  <c r="BS15" i="2" s="1"/>
  <c r="BQ16" i="2"/>
  <c r="BS16" i="2" s="1"/>
  <c r="BQ17" i="2"/>
  <c r="BS17" i="2" s="1"/>
  <c r="BQ18" i="2"/>
  <c r="BS18" i="2" s="1"/>
  <c r="BQ19" i="2"/>
  <c r="BS19" i="2" s="1"/>
  <c r="BQ20" i="2"/>
  <c r="BS20" i="2" s="1"/>
  <c r="BQ21" i="2"/>
  <c r="BQ22" i="2"/>
  <c r="BS22" i="2" s="1"/>
  <c r="BQ23" i="2"/>
  <c r="BS23" i="2" s="1"/>
  <c r="BQ24" i="2"/>
  <c r="BS24" i="2" s="1"/>
  <c r="BQ25" i="2"/>
  <c r="BS25" i="2" s="1"/>
  <c r="BQ26" i="2"/>
  <c r="BS26" i="2" s="1"/>
  <c r="BQ27" i="2"/>
  <c r="BS27" i="2" s="1"/>
  <c r="BQ28" i="2"/>
  <c r="BS28" i="2" s="1"/>
  <c r="BQ29" i="2"/>
  <c r="BS29" i="2" s="1"/>
  <c r="BQ30" i="2"/>
  <c r="BS30" i="2" s="1"/>
  <c r="BQ31" i="2"/>
  <c r="BS31" i="2" s="1"/>
  <c r="BQ32" i="2"/>
  <c r="BS32" i="2" s="1"/>
  <c r="BQ33" i="2"/>
  <c r="BS33" i="2" s="1"/>
  <c r="BQ34" i="2"/>
  <c r="BS34" i="2" s="1"/>
  <c r="BQ35" i="2"/>
  <c r="BS35" i="2" s="1"/>
  <c r="BQ36" i="2"/>
  <c r="BS36" i="2" s="1"/>
  <c r="BQ37" i="2"/>
  <c r="BS37" i="2" s="1"/>
  <c r="BQ38" i="2"/>
  <c r="BS38" i="2" s="1"/>
  <c r="BQ39" i="2"/>
  <c r="BS39" i="2" s="1"/>
  <c r="BQ40" i="2"/>
  <c r="BS40" i="2" s="1"/>
  <c r="BQ41" i="2"/>
  <c r="BS41" i="2" s="1"/>
  <c r="BQ42" i="2"/>
  <c r="BS42" i="2" s="1"/>
  <c r="BQ43" i="2"/>
  <c r="BS43" i="2" s="1"/>
  <c r="BQ44" i="2"/>
  <c r="BS44" i="2" s="1"/>
  <c r="BQ45" i="2"/>
  <c r="BS45" i="2" s="1"/>
  <c r="BQ46" i="2"/>
  <c r="BS46" i="2" s="1"/>
  <c r="BQ47" i="2"/>
  <c r="BS47" i="2" s="1"/>
  <c r="BQ48" i="2"/>
  <c r="BS48" i="2" s="1"/>
  <c r="BQ49" i="2"/>
  <c r="BS49" i="2" s="1"/>
  <c r="BQ50" i="2"/>
  <c r="BS50" i="2" s="1"/>
  <c r="BQ51" i="2"/>
  <c r="BS51" i="2" s="1"/>
  <c r="BQ52" i="2"/>
  <c r="BS52" i="2" s="1"/>
  <c r="BQ53" i="2"/>
  <c r="BS53" i="2" s="1"/>
  <c r="BQ54" i="2"/>
  <c r="BS54" i="2" s="1"/>
  <c r="BQ55" i="2"/>
  <c r="BS55" i="2" s="1"/>
  <c r="BQ56" i="2"/>
  <c r="BS56" i="2" s="1"/>
  <c r="BQ57" i="2"/>
  <c r="BS57" i="2" s="1"/>
  <c r="BQ58" i="2"/>
  <c r="BS58" i="2" s="1"/>
  <c r="BQ59" i="2"/>
  <c r="BS59" i="2" s="1"/>
  <c r="BQ60" i="2"/>
  <c r="BS60" i="2" s="1"/>
  <c r="BQ61" i="2"/>
  <c r="BS61" i="2" s="1"/>
  <c r="BQ62" i="2"/>
  <c r="BS62" i="2" s="1"/>
  <c r="BQ63" i="2"/>
  <c r="BS63" i="2" s="1"/>
  <c r="BQ64" i="2"/>
  <c r="BS64" i="2" s="1"/>
  <c r="BQ65" i="2"/>
  <c r="BS65" i="2" s="1"/>
  <c r="BQ66" i="2"/>
  <c r="BS66" i="2" s="1"/>
  <c r="BQ67" i="2"/>
  <c r="BS67" i="2" s="1"/>
  <c r="BQ68" i="2"/>
  <c r="BS68" i="2" s="1"/>
  <c r="BQ69" i="2"/>
  <c r="BQ70" i="2"/>
  <c r="BS70" i="2" s="1"/>
  <c r="BQ71" i="2"/>
  <c r="BS71" i="2" s="1"/>
  <c r="BQ72" i="2"/>
  <c r="BS72" i="2" s="1"/>
  <c r="BQ73" i="2"/>
  <c r="BS73" i="2" s="1"/>
  <c r="BQ74" i="2"/>
  <c r="BS74" i="2" s="1"/>
  <c r="BQ75" i="2"/>
  <c r="BS75" i="2" s="1"/>
  <c r="BQ76" i="2"/>
  <c r="BS76" i="2" s="1"/>
  <c r="BQ77" i="2"/>
  <c r="BS77" i="2" s="1"/>
  <c r="BQ78" i="2"/>
  <c r="BS78" i="2" s="1"/>
  <c r="BQ79" i="2"/>
  <c r="BS79" i="2" s="1"/>
  <c r="BQ80" i="2"/>
  <c r="BS80" i="2" s="1"/>
  <c r="BQ81" i="2"/>
  <c r="BS81" i="2" s="1"/>
  <c r="BQ82" i="2"/>
  <c r="BS82" i="2" s="1"/>
  <c r="BQ83" i="2"/>
  <c r="BS83" i="2" s="1"/>
  <c r="BQ84" i="2"/>
  <c r="BS84" i="2" s="1"/>
  <c r="BQ85" i="2"/>
  <c r="BS85" i="2" s="1"/>
  <c r="BQ86" i="2"/>
  <c r="BS86" i="2" s="1"/>
  <c r="BQ87" i="2"/>
  <c r="BS87" i="2" s="1"/>
  <c r="BQ88" i="2"/>
  <c r="BS88" i="2" s="1"/>
  <c r="BQ89" i="2"/>
  <c r="BS89" i="2" s="1"/>
  <c r="BQ90" i="2"/>
  <c r="BS90" i="2" s="1"/>
  <c r="BQ91" i="2"/>
  <c r="BS91" i="2" s="1"/>
  <c r="BQ92" i="2"/>
  <c r="BS92" i="2" s="1"/>
  <c r="BQ93" i="2"/>
  <c r="BS93" i="2" s="1"/>
  <c r="BQ94" i="2"/>
  <c r="BS94" i="2" s="1"/>
  <c r="BQ95" i="2"/>
  <c r="BS95" i="2" s="1"/>
  <c r="BQ96" i="2"/>
  <c r="BS96" i="2" s="1"/>
  <c r="BQ97" i="2"/>
  <c r="BS97" i="2" s="1"/>
  <c r="BQ98" i="2"/>
  <c r="BS98" i="2" s="1"/>
  <c r="BQ99" i="2"/>
  <c r="BS99" i="2" s="1"/>
  <c r="BQ100" i="2"/>
  <c r="BS100" i="2" s="1"/>
  <c r="BQ101" i="2"/>
  <c r="BS101" i="2" s="1"/>
  <c r="BQ102" i="2"/>
  <c r="BS102" i="2" s="1"/>
  <c r="BQ103" i="2"/>
  <c r="BS103" i="2" s="1"/>
  <c r="BQ104" i="2"/>
  <c r="BS104" i="2" s="1"/>
  <c r="BQ105" i="2"/>
  <c r="BS105" i="2" s="1"/>
  <c r="BQ106" i="2"/>
  <c r="BS106" i="2" s="1"/>
  <c r="BQ107" i="2"/>
  <c r="BS107" i="2" s="1"/>
  <c r="BQ108" i="2"/>
  <c r="BS108" i="2" s="1"/>
  <c r="BQ109" i="2"/>
  <c r="BS109" i="2" s="1"/>
  <c r="BQ110" i="2"/>
  <c r="BS110" i="2" s="1"/>
  <c r="BQ111" i="2"/>
  <c r="BS111" i="2" s="1"/>
  <c r="BQ112" i="2"/>
  <c r="BS112" i="2" s="1"/>
  <c r="BQ113" i="2"/>
  <c r="BS113" i="2" s="1"/>
  <c r="BQ114" i="2"/>
  <c r="BS114" i="2" s="1"/>
  <c r="BQ115" i="2"/>
  <c r="BS115" i="2" s="1"/>
  <c r="BS5" i="2"/>
  <c r="BN5" i="2"/>
  <c r="BP5" i="2" s="1"/>
  <c r="BE108" i="2"/>
  <c r="BN6" i="2"/>
  <c r="BP6" i="2" s="1"/>
  <c r="BN7" i="2"/>
  <c r="BP7" i="2" s="1"/>
  <c r="BN8" i="2"/>
  <c r="BP8" i="2" s="1"/>
  <c r="BN9" i="2"/>
  <c r="BP9" i="2" s="1"/>
  <c r="BN10" i="2"/>
  <c r="BP10" i="2" s="1"/>
  <c r="BN11" i="2"/>
  <c r="BP11" i="2" s="1"/>
  <c r="BN12" i="2"/>
  <c r="BP12" i="2" s="1"/>
  <c r="BN13" i="2"/>
  <c r="BP13" i="2" s="1"/>
  <c r="BN14" i="2"/>
  <c r="BP14" i="2" s="1"/>
  <c r="BN15" i="2"/>
  <c r="BP15" i="2" s="1"/>
  <c r="BN16" i="2"/>
  <c r="BP16" i="2" s="1"/>
  <c r="BN17" i="2"/>
  <c r="BP17" i="2" s="1"/>
  <c r="BN18" i="2"/>
  <c r="BP18" i="2" s="1"/>
  <c r="BN19" i="2"/>
  <c r="BP19" i="2" s="1"/>
  <c r="BN20" i="2"/>
  <c r="BP20" i="2" s="1"/>
  <c r="BN21" i="2"/>
  <c r="BP21" i="2" s="1"/>
  <c r="BN22" i="2"/>
  <c r="BP22" i="2" s="1"/>
  <c r="BN23" i="2"/>
  <c r="BP23" i="2" s="1"/>
  <c r="BN24" i="2"/>
  <c r="BP24" i="2" s="1"/>
  <c r="BN25" i="2"/>
  <c r="BP25" i="2" s="1"/>
  <c r="BN26" i="2"/>
  <c r="BP26" i="2" s="1"/>
  <c r="BN27" i="2"/>
  <c r="BP27" i="2" s="1"/>
  <c r="BN28" i="2"/>
  <c r="BP28" i="2" s="1"/>
  <c r="BN29" i="2"/>
  <c r="BP29" i="2" s="1"/>
  <c r="BN30" i="2"/>
  <c r="BP30" i="2" s="1"/>
  <c r="BN31" i="2"/>
  <c r="BP31" i="2" s="1"/>
  <c r="BN32" i="2"/>
  <c r="BP32" i="2" s="1"/>
  <c r="BN33" i="2"/>
  <c r="BP33" i="2" s="1"/>
  <c r="BN34" i="2"/>
  <c r="BP34" i="2" s="1"/>
  <c r="BN35" i="2"/>
  <c r="BP35" i="2" s="1"/>
  <c r="BN36" i="2"/>
  <c r="BP36" i="2" s="1"/>
  <c r="BN37" i="2"/>
  <c r="BP37" i="2" s="1"/>
  <c r="BN38" i="2"/>
  <c r="BP38" i="2" s="1"/>
  <c r="BN39" i="2"/>
  <c r="BP39" i="2" s="1"/>
  <c r="BN40" i="2"/>
  <c r="BP40" i="2" s="1"/>
  <c r="BN41" i="2"/>
  <c r="BP41" i="2" s="1"/>
  <c r="BN42" i="2"/>
  <c r="BP42" i="2" s="1"/>
  <c r="BN43" i="2"/>
  <c r="BP43" i="2" s="1"/>
  <c r="BN44" i="2"/>
  <c r="BP44" i="2" s="1"/>
  <c r="BN45" i="2"/>
  <c r="BP45" i="2" s="1"/>
  <c r="BN46" i="2"/>
  <c r="BP46" i="2" s="1"/>
  <c r="BN47" i="2"/>
  <c r="BN48" i="2"/>
  <c r="BP48" i="2" s="1"/>
  <c r="BN49" i="2"/>
  <c r="BP49" i="2" s="1"/>
  <c r="BN50" i="2"/>
  <c r="BP50" i="2" s="1"/>
  <c r="BN51" i="2"/>
  <c r="BP51" i="2" s="1"/>
  <c r="BN52" i="2"/>
  <c r="BP52" i="2" s="1"/>
  <c r="BN53" i="2"/>
  <c r="BP53" i="2" s="1"/>
  <c r="BN54" i="2"/>
  <c r="BP54" i="2" s="1"/>
  <c r="BN55" i="2"/>
  <c r="BP55" i="2" s="1"/>
  <c r="BN56" i="2"/>
  <c r="BP56" i="2" s="1"/>
  <c r="BN57" i="2"/>
  <c r="BP57" i="2" s="1"/>
  <c r="BN58" i="2"/>
  <c r="BP58" i="2" s="1"/>
  <c r="BN59" i="2"/>
  <c r="BP59" i="2" s="1"/>
  <c r="BN60" i="2"/>
  <c r="BP60" i="2" s="1"/>
  <c r="BN61" i="2"/>
  <c r="BP61" i="2" s="1"/>
  <c r="BN62" i="2"/>
  <c r="BP62" i="2" s="1"/>
  <c r="BN63" i="2"/>
  <c r="BN64" i="2"/>
  <c r="BP64" i="2" s="1"/>
  <c r="BN65" i="2"/>
  <c r="BP65" i="2" s="1"/>
  <c r="BN66" i="2"/>
  <c r="BP66" i="2" s="1"/>
  <c r="BN67" i="2"/>
  <c r="BP67" i="2" s="1"/>
  <c r="BN68" i="2"/>
  <c r="BP68" i="2" s="1"/>
  <c r="BN69" i="2"/>
  <c r="BP69" i="2" s="1"/>
  <c r="BN70" i="2"/>
  <c r="BP70" i="2" s="1"/>
  <c r="BN71" i="2"/>
  <c r="BP71" i="2" s="1"/>
  <c r="BN72" i="2"/>
  <c r="BP72" i="2" s="1"/>
  <c r="BN73" i="2"/>
  <c r="BP73" i="2" s="1"/>
  <c r="BN74" i="2"/>
  <c r="BP74" i="2" s="1"/>
  <c r="BN75" i="2"/>
  <c r="BP75" i="2" s="1"/>
  <c r="BN76" i="2"/>
  <c r="BP76" i="2" s="1"/>
  <c r="BN77" i="2"/>
  <c r="BP77" i="2" s="1"/>
  <c r="BN78" i="2"/>
  <c r="BP78" i="2" s="1"/>
  <c r="BN79" i="2"/>
  <c r="BP79" i="2" s="1"/>
  <c r="BN80" i="2"/>
  <c r="BP80" i="2" s="1"/>
  <c r="BN81" i="2"/>
  <c r="BP81" i="2" s="1"/>
  <c r="BN82" i="2"/>
  <c r="BP82" i="2" s="1"/>
  <c r="BN83" i="2"/>
  <c r="BP83" i="2" s="1"/>
  <c r="BN84" i="2"/>
  <c r="BP84" i="2" s="1"/>
  <c r="BN85" i="2"/>
  <c r="BP85" i="2" s="1"/>
  <c r="BN86" i="2"/>
  <c r="BP86" i="2" s="1"/>
  <c r="BN87" i="2"/>
  <c r="BP87" i="2" s="1"/>
  <c r="BN88" i="2"/>
  <c r="BP88" i="2" s="1"/>
  <c r="BN89" i="2"/>
  <c r="BN90" i="2"/>
  <c r="BP90" i="2" s="1"/>
  <c r="BN91" i="2"/>
  <c r="BP91" i="2" s="1"/>
  <c r="BN92" i="2"/>
  <c r="BP92" i="2" s="1"/>
  <c r="BN93" i="2"/>
  <c r="BP93" i="2" s="1"/>
  <c r="BN94" i="2"/>
  <c r="BP94" i="2" s="1"/>
  <c r="BN95" i="2"/>
  <c r="BN96" i="2"/>
  <c r="BP96" i="2" s="1"/>
  <c r="BN97" i="2"/>
  <c r="BP97" i="2" s="1"/>
  <c r="BN98" i="2"/>
  <c r="BP98" i="2" s="1"/>
  <c r="BN99" i="2"/>
  <c r="BP99" i="2" s="1"/>
  <c r="BN100" i="2"/>
  <c r="BP100" i="2" s="1"/>
  <c r="BN101" i="2"/>
  <c r="BP101" i="2" s="1"/>
  <c r="BN102" i="2"/>
  <c r="BP102" i="2" s="1"/>
  <c r="BN103" i="2"/>
  <c r="BP103" i="2" s="1"/>
  <c r="BN104" i="2"/>
  <c r="BP104" i="2" s="1"/>
  <c r="BN105" i="2"/>
  <c r="BP105" i="2" s="1"/>
  <c r="BN106" i="2"/>
  <c r="BP106" i="2" s="1"/>
  <c r="BN107" i="2"/>
  <c r="BP107" i="2" s="1"/>
  <c r="BN108" i="2"/>
  <c r="BP108" i="2" s="1"/>
  <c r="BN109" i="2"/>
  <c r="BP109" i="2" s="1"/>
  <c r="BN110" i="2"/>
  <c r="BP110" i="2" s="1"/>
  <c r="BN111" i="2"/>
  <c r="BN112" i="2"/>
  <c r="BP112" i="2" s="1"/>
  <c r="BN113" i="2"/>
  <c r="BP113" i="2" s="1"/>
  <c r="BN114" i="2"/>
  <c r="BP114" i="2" s="1"/>
  <c r="BN115" i="2"/>
  <c r="BP115" i="2" s="1"/>
  <c r="BM5" i="2"/>
  <c r="BM7" i="2"/>
  <c r="BM11" i="2"/>
  <c r="BM12" i="2"/>
  <c r="BM13" i="2"/>
  <c r="BM15" i="2"/>
  <c r="BM19" i="2"/>
  <c r="BM20" i="2"/>
  <c r="BM21" i="2"/>
  <c r="BM23" i="2"/>
  <c r="BM27" i="2"/>
  <c r="BM28" i="2"/>
  <c r="BM29" i="2"/>
  <c r="BM31" i="2"/>
  <c r="BM36" i="2"/>
  <c r="BM37" i="2"/>
  <c r="BM44" i="2"/>
  <c r="BM45" i="2"/>
  <c r="BM52" i="2"/>
  <c r="BM53" i="2"/>
  <c r="BM60" i="2"/>
  <c r="BM61" i="2"/>
  <c r="BM68" i="2"/>
  <c r="BM69" i="2"/>
  <c r="BM76" i="2"/>
  <c r="BM77" i="2"/>
  <c r="BM84" i="2"/>
  <c r="BM85" i="2"/>
  <c r="BM92" i="2"/>
  <c r="BM93" i="2"/>
  <c r="BM101" i="2"/>
  <c r="BM110" i="2"/>
  <c r="BM6" i="2"/>
  <c r="BM8" i="2"/>
  <c r="BM9" i="2"/>
  <c r="BM10" i="2"/>
  <c r="BM14" i="2"/>
  <c r="BM16" i="2"/>
  <c r="BM17" i="2"/>
  <c r="BM18" i="2"/>
  <c r="BM22" i="2"/>
  <c r="BM24" i="2"/>
  <c r="BM25" i="2"/>
  <c r="BM26" i="2"/>
  <c r="BM30" i="2"/>
  <c r="BM32" i="2"/>
  <c r="BM33" i="2"/>
  <c r="BM34" i="2"/>
  <c r="BM35" i="2"/>
  <c r="BM38" i="2"/>
  <c r="BM39" i="2"/>
  <c r="BM40" i="2"/>
  <c r="BM41" i="2"/>
  <c r="BM42" i="2"/>
  <c r="BM43" i="2"/>
  <c r="BM46" i="2"/>
  <c r="BM47" i="2"/>
  <c r="BM48" i="2"/>
  <c r="BM49" i="2"/>
  <c r="BM50" i="2"/>
  <c r="BM51" i="2"/>
  <c r="BM54" i="2"/>
  <c r="BM55" i="2"/>
  <c r="BM56" i="2"/>
  <c r="BM57" i="2"/>
  <c r="BM58" i="2"/>
  <c r="BM59" i="2"/>
  <c r="BM62" i="2"/>
  <c r="BM63" i="2"/>
  <c r="BM64" i="2"/>
  <c r="BM65" i="2"/>
  <c r="BM66" i="2"/>
  <c r="BM67" i="2"/>
  <c r="BM70" i="2"/>
  <c r="BM71" i="2"/>
  <c r="BM72" i="2"/>
  <c r="BM73" i="2"/>
  <c r="BM74" i="2"/>
  <c r="BM75" i="2"/>
  <c r="BM78" i="2"/>
  <c r="BM79" i="2"/>
  <c r="BM80" i="2"/>
  <c r="BM81" i="2"/>
  <c r="BM82" i="2"/>
  <c r="BM83" i="2"/>
  <c r="BM86" i="2"/>
  <c r="BM87" i="2"/>
  <c r="BM88" i="2"/>
  <c r="BM89" i="2"/>
  <c r="BM90" i="2"/>
  <c r="BM91" i="2"/>
  <c r="BM94" i="2"/>
  <c r="BM95" i="2"/>
  <c r="BM96" i="2"/>
  <c r="BM97" i="2"/>
  <c r="BM99" i="2"/>
  <c r="BM100" i="2"/>
  <c r="BM102" i="2"/>
  <c r="BM103" i="2"/>
  <c r="BM104" i="2"/>
  <c r="BM105" i="2"/>
  <c r="BM106" i="2"/>
  <c r="BM107" i="2"/>
  <c r="BM109" i="2"/>
  <c r="BM112" i="2"/>
  <c r="BM113" i="2"/>
  <c r="BM114" i="2"/>
  <c r="BM115" i="2"/>
  <c r="BH5" i="2"/>
  <c r="BH115" i="2"/>
  <c r="BE115" i="2"/>
  <c r="BG115" i="2" s="1"/>
  <c r="BB115" i="2"/>
  <c r="BD115" i="2" s="1"/>
  <c r="AY115" i="2"/>
  <c r="BA115" i="2" s="1"/>
  <c r="AV115" i="2"/>
  <c r="AX115" i="2" s="1"/>
  <c r="AS115" i="2"/>
  <c r="AU115" i="2" s="1"/>
  <c r="AP115" i="2"/>
  <c r="AR115" i="2" s="1"/>
  <c r="AM115" i="2"/>
  <c r="AO115" i="2" s="1"/>
  <c r="AJ115" i="2"/>
  <c r="AL115" i="2" s="1"/>
  <c r="AG115" i="2"/>
  <c r="AI115" i="2" s="1"/>
  <c r="AD115" i="2"/>
  <c r="AF115" i="2" s="1"/>
  <c r="AA115" i="2"/>
  <c r="AC115" i="2" s="1"/>
  <c r="X115" i="2"/>
  <c r="Z115" i="2" s="1"/>
  <c r="U115" i="2"/>
  <c r="W115" i="2" s="1"/>
  <c r="T115" i="2"/>
  <c r="Q115" i="2"/>
  <c r="L115" i="2"/>
  <c r="N115" i="2" s="1"/>
  <c r="I115" i="2"/>
  <c r="BH114" i="2"/>
  <c r="BJ114" i="2" s="1"/>
  <c r="BE114" i="2"/>
  <c r="BG114" i="2" s="1"/>
  <c r="BB114" i="2"/>
  <c r="BD114" i="2" s="1"/>
  <c r="AY114" i="2"/>
  <c r="BA114" i="2" s="1"/>
  <c r="AV114" i="2"/>
  <c r="AX114" i="2" s="1"/>
  <c r="AS114" i="2"/>
  <c r="AU114" i="2" s="1"/>
  <c r="AP114" i="2"/>
  <c r="AR114" i="2" s="1"/>
  <c r="AM114" i="2"/>
  <c r="AO114" i="2" s="1"/>
  <c r="AJ114" i="2"/>
  <c r="AL114" i="2" s="1"/>
  <c r="AG114" i="2"/>
  <c r="AI114" i="2" s="1"/>
  <c r="AD114" i="2"/>
  <c r="AF114" i="2" s="1"/>
  <c r="AA114" i="2"/>
  <c r="AC114" i="2" s="1"/>
  <c r="X114" i="2"/>
  <c r="Z114" i="2" s="1"/>
  <c r="U114" i="2"/>
  <c r="W114" i="2" s="1"/>
  <c r="T114" i="2"/>
  <c r="Q114" i="2"/>
  <c r="L114" i="2"/>
  <c r="N114" i="2" s="1"/>
  <c r="I114" i="2"/>
  <c r="BH113" i="2"/>
  <c r="BE113" i="2"/>
  <c r="BG113" i="2" s="1"/>
  <c r="BB113" i="2"/>
  <c r="BD113" i="2" s="1"/>
  <c r="AY113" i="2"/>
  <c r="BA113" i="2" s="1"/>
  <c r="AV113" i="2"/>
  <c r="AX113" i="2" s="1"/>
  <c r="AS113" i="2"/>
  <c r="AU113" i="2" s="1"/>
  <c r="AP113" i="2"/>
  <c r="AR113" i="2" s="1"/>
  <c r="AM113" i="2"/>
  <c r="AO113" i="2" s="1"/>
  <c r="AJ113" i="2"/>
  <c r="AL113" i="2" s="1"/>
  <c r="AG113" i="2"/>
  <c r="AI113" i="2" s="1"/>
  <c r="AD113" i="2"/>
  <c r="AF113" i="2" s="1"/>
  <c r="AA113" i="2"/>
  <c r="AC113" i="2" s="1"/>
  <c r="X113" i="2"/>
  <c r="Z113" i="2" s="1"/>
  <c r="U113" i="2"/>
  <c r="W113" i="2" s="1"/>
  <c r="T113" i="2"/>
  <c r="Q113" i="2"/>
  <c r="L113" i="2"/>
  <c r="N113" i="2" s="1"/>
  <c r="I113" i="2"/>
  <c r="BH112" i="2"/>
  <c r="BE112" i="2"/>
  <c r="BG112" i="2" s="1"/>
  <c r="BB112" i="2"/>
  <c r="BD112" i="2" s="1"/>
  <c r="AY112" i="2"/>
  <c r="BA112" i="2" s="1"/>
  <c r="AV112" i="2"/>
  <c r="AX112" i="2" s="1"/>
  <c r="AS112" i="2"/>
  <c r="AU112" i="2" s="1"/>
  <c r="AP112" i="2"/>
  <c r="AR112" i="2" s="1"/>
  <c r="AM112" i="2"/>
  <c r="AO112" i="2" s="1"/>
  <c r="AJ112" i="2"/>
  <c r="AL112" i="2" s="1"/>
  <c r="AG112" i="2"/>
  <c r="AI112" i="2" s="1"/>
  <c r="AD112" i="2"/>
  <c r="AF112" i="2" s="1"/>
  <c r="AA112" i="2"/>
  <c r="AC112" i="2" s="1"/>
  <c r="X112" i="2"/>
  <c r="Z112" i="2" s="1"/>
  <c r="U112" i="2"/>
  <c r="W112" i="2" s="1"/>
  <c r="T112" i="2"/>
  <c r="Q112" i="2"/>
  <c r="L112" i="2"/>
  <c r="N112" i="2" s="1"/>
  <c r="I112" i="2"/>
  <c r="BH111" i="2"/>
  <c r="BJ111" i="2" s="1"/>
  <c r="BE111" i="2"/>
  <c r="BG111" i="2" s="1"/>
  <c r="BB111" i="2"/>
  <c r="BD111" i="2" s="1"/>
  <c r="AY111" i="2"/>
  <c r="BA111" i="2" s="1"/>
  <c r="AV111" i="2"/>
  <c r="AX111" i="2" s="1"/>
  <c r="AS111" i="2"/>
  <c r="AU111" i="2" s="1"/>
  <c r="AP111" i="2"/>
  <c r="AR111" i="2" s="1"/>
  <c r="AM111" i="2"/>
  <c r="AO111" i="2" s="1"/>
  <c r="AJ111" i="2"/>
  <c r="AL111" i="2" s="1"/>
  <c r="AG111" i="2"/>
  <c r="AI111" i="2" s="1"/>
  <c r="AD111" i="2"/>
  <c r="AF111" i="2" s="1"/>
  <c r="AA111" i="2"/>
  <c r="AC111" i="2" s="1"/>
  <c r="X111" i="2"/>
  <c r="Z111" i="2" s="1"/>
  <c r="U111" i="2"/>
  <c r="W111" i="2" s="1"/>
  <c r="T111" i="2"/>
  <c r="Q111" i="2"/>
  <c r="L111" i="2"/>
  <c r="N111" i="2" s="1"/>
  <c r="I111" i="2"/>
  <c r="BH110" i="2"/>
  <c r="BJ110" i="2" s="1"/>
  <c r="BE110" i="2"/>
  <c r="BG110" i="2" s="1"/>
  <c r="BB110" i="2"/>
  <c r="BD110" i="2" s="1"/>
  <c r="AY110" i="2"/>
  <c r="BA110" i="2" s="1"/>
  <c r="AV110" i="2"/>
  <c r="AX110" i="2" s="1"/>
  <c r="AS110" i="2"/>
  <c r="AU110" i="2" s="1"/>
  <c r="AP110" i="2"/>
  <c r="AR110" i="2" s="1"/>
  <c r="AM110" i="2"/>
  <c r="AO110" i="2" s="1"/>
  <c r="AJ110" i="2"/>
  <c r="AL110" i="2" s="1"/>
  <c r="AG110" i="2"/>
  <c r="AI110" i="2" s="1"/>
  <c r="AD110" i="2"/>
  <c r="AF110" i="2" s="1"/>
  <c r="AA110" i="2"/>
  <c r="AC110" i="2" s="1"/>
  <c r="X110" i="2"/>
  <c r="Z110" i="2" s="1"/>
  <c r="U110" i="2"/>
  <c r="W110" i="2" s="1"/>
  <c r="T110" i="2"/>
  <c r="Q110" i="2"/>
  <c r="L110" i="2"/>
  <c r="N110" i="2" s="1"/>
  <c r="I110" i="2"/>
  <c r="BH109" i="2"/>
  <c r="BJ109" i="2" s="1"/>
  <c r="BE109" i="2"/>
  <c r="BG109" i="2" s="1"/>
  <c r="BB109" i="2"/>
  <c r="BD109" i="2" s="1"/>
  <c r="AY109" i="2"/>
  <c r="BA109" i="2" s="1"/>
  <c r="AV109" i="2"/>
  <c r="AX109" i="2" s="1"/>
  <c r="AS109" i="2"/>
  <c r="AU109" i="2" s="1"/>
  <c r="AP109" i="2"/>
  <c r="AR109" i="2" s="1"/>
  <c r="AM109" i="2"/>
  <c r="AO109" i="2" s="1"/>
  <c r="AJ109" i="2"/>
  <c r="AL109" i="2" s="1"/>
  <c r="AG109" i="2"/>
  <c r="AI109" i="2" s="1"/>
  <c r="AD109" i="2"/>
  <c r="AF109" i="2" s="1"/>
  <c r="AA109" i="2"/>
  <c r="AC109" i="2" s="1"/>
  <c r="X109" i="2"/>
  <c r="Z109" i="2" s="1"/>
  <c r="U109" i="2"/>
  <c r="W109" i="2" s="1"/>
  <c r="T109" i="2"/>
  <c r="Q109" i="2"/>
  <c r="L109" i="2"/>
  <c r="N109" i="2" s="1"/>
  <c r="I109" i="2"/>
  <c r="BH108" i="2"/>
  <c r="BJ108" i="2" s="1"/>
  <c r="AV108" i="2"/>
  <c r="AJ108" i="2"/>
  <c r="X108" i="2"/>
  <c r="L108" i="2"/>
  <c r="BH107" i="2"/>
  <c r="BE107" i="2"/>
  <c r="BG107" i="2" s="1"/>
  <c r="BB107" i="2"/>
  <c r="BD107" i="2" s="1"/>
  <c r="AY107" i="2"/>
  <c r="BA107" i="2" s="1"/>
  <c r="AV107" i="2"/>
  <c r="AX107" i="2" s="1"/>
  <c r="AS107" i="2"/>
  <c r="AU107" i="2" s="1"/>
  <c r="AP107" i="2"/>
  <c r="AR107" i="2" s="1"/>
  <c r="AM107" i="2"/>
  <c r="AO107" i="2" s="1"/>
  <c r="AJ107" i="2"/>
  <c r="AL107" i="2" s="1"/>
  <c r="AG107" i="2"/>
  <c r="AI107" i="2" s="1"/>
  <c r="AD107" i="2"/>
  <c r="AF107" i="2" s="1"/>
  <c r="AA107" i="2"/>
  <c r="AC107" i="2" s="1"/>
  <c r="X107" i="2"/>
  <c r="Z107" i="2" s="1"/>
  <c r="U107" i="2"/>
  <c r="W107" i="2" s="1"/>
  <c r="T107" i="2"/>
  <c r="Q107" i="2"/>
  <c r="L107" i="2"/>
  <c r="N107" i="2" s="1"/>
  <c r="I107" i="2"/>
  <c r="BH106" i="2"/>
  <c r="BJ106" i="2" s="1"/>
  <c r="BE106" i="2"/>
  <c r="BG106" i="2" s="1"/>
  <c r="BB106" i="2"/>
  <c r="BD106" i="2" s="1"/>
  <c r="AY106" i="2"/>
  <c r="BA106" i="2" s="1"/>
  <c r="AV106" i="2"/>
  <c r="AX106" i="2" s="1"/>
  <c r="AS106" i="2"/>
  <c r="AU106" i="2" s="1"/>
  <c r="AP106" i="2"/>
  <c r="AR106" i="2" s="1"/>
  <c r="AM106" i="2"/>
  <c r="AO106" i="2" s="1"/>
  <c r="AJ106" i="2"/>
  <c r="AL106" i="2" s="1"/>
  <c r="AG106" i="2"/>
  <c r="AI106" i="2" s="1"/>
  <c r="AD106" i="2"/>
  <c r="AF106" i="2" s="1"/>
  <c r="AA106" i="2"/>
  <c r="AC106" i="2" s="1"/>
  <c r="X106" i="2"/>
  <c r="Z106" i="2" s="1"/>
  <c r="U106" i="2"/>
  <c r="W106" i="2" s="1"/>
  <c r="T106" i="2"/>
  <c r="Q106" i="2"/>
  <c r="L106" i="2"/>
  <c r="N106" i="2" s="1"/>
  <c r="I106" i="2"/>
  <c r="BH105" i="2"/>
  <c r="BE105" i="2"/>
  <c r="BG105" i="2" s="1"/>
  <c r="BB105" i="2"/>
  <c r="BD105" i="2" s="1"/>
  <c r="AY105" i="2"/>
  <c r="BA105" i="2" s="1"/>
  <c r="AV105" i="2"/>
  <c r="AX105" i="2" s="1"/>
  <c r="AS105" i="2"/>
  <c r="AU105" i="2" s="1"/>
  <c r="AP105" i="2"/>
  <c r="AR105" i="2" s="1"/>
  <c r="AM105" i="2"/>
  <c r="AO105" i="2" s="1"/>
  <c r="AJ105" i="2"/>
  <c r="AL105" i="2" s="1"/>
  <c r="AG105" i="2"/>
  <c r="AI105" i="2" s="1"/>
  <c r="AD105" i="2"/>
  <c r="AF105" i="2" s="1"/>
  <c r="AA105" i="2"/>
  <c r="AC105" i="2" s="1"/>
  <c r="X105" i="2"/>
  <c r="Z105" i="2" s="1"/>
  <c r="U105" i="2"/>
  <c r="W105" i="2" s="1"/>
  <c r="T105" i="2"/>
  <c r="Q105" i="2"/>
  <c r="L105" i="2"/>
  <c r="N105" i="2" s="1"/>
  <c r="I105" i="2"/>
  <c r="BH104" i="2"/>
  <c r="BJ104" i="2" s="1"/>
  <c r="BE104" i="2"/>
  <c r="BG104" i="2" s="1"/>
  <c r="BB104" i="2"/>
  <c r="BD104" i="2" s="1"/>
  <c r="AY104" i="2"/>
  <c r="BA104" i="2" s="1"/>
  <c r="AV104" i="2"/>
  <c r="AX104" i="2" s="1"/>
  <c r="AS104" i="2"/>
  <c r="AU104" i="2" s="1"/>
  <c r="AP104" i="2"/>
  <c r="AR104" i="2" s="1"/>
  <c r="AM104" i="2"/>
  <c r="AO104" i="2" s="1"/>
  <c r="AJ104" i="2"/>
  <c r="AL104" i="2" s="1"/>
  <c r="AG104" i="2"/>
  <c r="AI104" i="2" s="1"/>
  <c r="AD104" i="2"/>
  <c r="AF104" i="2" s="1"/>
  <c r="AA104" i="2"/>
  <c r="AC104" i="2" s="1"/>
  <c r="X104" i="2"/>
  <c r="Z104" i="2" s="1"/>
  <c r="U104" i="2"/>
  <c r="W104" i="2" s="1"/>
  <c r="T104" i="2"/>
  <c r="Q104" i="2"/>
  <c r="L104" i="2"/>
  <c r="N104" i="2" s="1"/>
  <c r="I104" i="2"/>
  <c r="BH103" i="2"/>
  <c r="BJ103" i="2" s="1"/>
  <c r="BE103" i="2"/>
  <c r="BG103" i="2" s="1"/>
  <c r="BB103" i="2"/>
  <c r="BD103" i="2" s="1"/>
  <c r="AY103" i="2"/>
  <c r="BA103" i="2" s="1"/>
  <c r="AV103" i="2"/>
  <c r="AX103" i="2" s="1"/>
  <c r="AS103" i="2"/>
  <c r="AU103" i="2" s="1"/>
  <c r="AP103" i="2"/>
  <c r="AR103" i="2" s="1"/>
  <c r="AM103" i="2"/>
  <c r="AO103" i="2" s="1"/>
  <c r="AJ103" i="2"/>
  <c r="AL103" i="2" s="1"/>
  <c r="AG103" i="2"/>
  <c r="AI103" i="2" s="1"/>
  <c r="AD103" i="2"/>
  <c r="AF103" i="2" s="1"/>
  <c r="AA103" i="2"/>
  <c r="AC103" i="2" s="1"/>
  <c r="X103" i="2"/>
  <c r="Z103" i="2" s="1"/>
  <c r="U103" i="2"/>
  <c r="W103" i="2" s="1"/>
  <c r="T103" i="2"/>
  <c r="Q103" i="2"/>
  <c r="L103" i="2"/>
  <c r="N103" i="2" s="1"/>
  <c r="I103" i="2"/>
  <c r="BH102" i="2"/>
  <c r="BJ102" i="2" s="1"/>
  <c r="BE102" i="2"/>
  <c r="BG102" i="2" s="1"/>
  <c r="BB102" i="2"/>
  <c r="BD102" i="2" s="1"/>
  <c r="AY102" i="2"/>
  <c r="BA102" i="2" s="1"/>
  <c r="AV102" i="2"/>
  <c r="AX102" i="2" s="1"/>
  <c r="AS102" i="2"/>
  <c r="AU102" i="2" s="1"/>
  <c r="AP102" i="2"/>
  <c r="AR102" i="2" s="1"/>
  <c r="AM102" i="2"/>
  <c r="AO102" i="2" s="1"/>
  <c r="AJ102" i="2"/>
  <c r="AL102" i="2" s="1"/>
  <c r="AG102" i="2"/>
  <c r="AI102" i="2" s="1"/>
  <c r="AD102" i="2"/>
  <c r="AF102" i="2" s="1"/>
  <c r="AA102" i="2"/>
  <c r="AC102" i="2" s="1"/>
  <c r="X102" i="2"/>
  <c r="Z102" i="2" s="1"/>
  <c r="U102" i="2"/>
  <c r="W102" i="2" s="1"/>
  <c r="T102" i="2"/>
  <c r="Q102" i="2"/>
  <c r="L102" i="2"/>
  <c r="N102" i="2" s="1"/>
  <c r="I102" i="2"/>
  <c r="BH101" i="2"/>
  <c r="BJ101" i="2" s="1"/>
  <c r="BE101" i="2"/>
  <c r="BG101" i="2" s="1"/>
  <c r="BB101" i="2"/>
  <c r="BD101" i="2" s="1"/>
  <c r="AY101" i="2"/>
  <c r="BA101" i="2" s="1"/>
  <c r="AV101" i="2"/>
  <c r="AX101" i="2" s="1"/>
  <c r="AS101" i="2"/>
  <c r="AU101" i="2" s="1"/>
  <c r="AP101" i="2"/>
  <c r="AR101" i="2" s="1"/>
  <c r="AM101" i="2"/>
  <c r="AO101" i="2" s="1"/>
  <c r="AJ101" i="2"/>
  <c r="AL101" i="2" s="1"/>
  <c r="AG101" i="2"/>
  <c r="AI101" i="2" s="1"/>
  <c r="AD101" i="2"/>
  <c r="AF101" i="2" s="1"/>
  <c r="AA101" i="2"/>
  <c r="AC101" i="2" s="1"/>
  <c r="X101" i="2"/>
  <c r="Z101" i="2" s="1"/>
  <c r="U101" i="2"/>
  <c r="W101" i="2" s="1"/>
  <c r="T101" i="2"/>
  <c r="Q101" i="2"/>
  <c r="L101" i="2"/>
  <c r="N101" i="2" s="1"/>
  <c r="I101" i="2"/>
  <c r="BH100" i="2"/>
  <c r="BJ100" i="2" s="1"/>
  <c r="BE100" i="2"/>
  <c r="BG100" i="2" s="1"/>
  <c r="BB100" i="2"/>
  <c r="BD100" i="2" s="1"/>
  <c r="AY100" i="2"/>
  <c r="BA100" i="2" s="1"/>
  <c r="AV100" i="2"/>
  <c r="AX100" i="2" s="1"/>
  <c r="AS100" i="2"/>
  <c r="AU100" i="2" s="1"/>
  <c r="AP100" i="2"/>
  <c r="AR100" i="2" s="1"/>
  <c r="AM100" i="2"/>
  <c r="AO100" i="2" s="1"/>
  <c r="AJ100" i="2"/>
  <c r="AL100" i="2" s="1"/>
  <c r="AG100" i="2"/>
  <c r="AI100" i="2" s="1"/>
  <c r="AD100" i="2"/>
  <c r="AF100" i="2" s="1"/>
  <c r="AA100" i="2"/>
  <c r="AC100" i="2" s="1"/>
  <c r="X100" i="2"/>
  <c r="Z100" i="2" s="1"/>
  <c r="U100" i="2"/>
  <c r="W100" i="2" s="1"/>
  <c r="T100" i="2"/>
  <c r="Q100" i="2"/>
  <c r="L100" i="2"/>
  <c r="N100" i="2" s="1"/>
  <c r="I100" i="2"/>
  <c r="BH99" i="2"/>
  <c r="BE99" i="2"/>
  <c r="BG99" i="2" s="1"/>
  <c r="BB99" i="2"/>
  <c r="BD99" i="2" s="1"/>
  <c r="AY99" i="2"/>
  <c r="BA99" i="2" s="1"/>
  <c r="AV99" i="2"/>
  <c r="AX99" i="2" s="1"/>
  <c r="AS99" i="2"/>
  <c r="AU99" i="2" s="1"/>
  <c r="AP99" i="2"/>
  <c r="AR99" i="2" s="1"/>
  <c r="AM99" i="2"/>
  <c r="AO99" i="2" s="1"/>
  <c r="AJ99" i="2"/>
  <c r="AL99" i="2" s="1"/>
  <c r="AG99" i="2"/>
  <c r="AI99" i="2" s="1"/>
  <c r="AD99" i="2"/>
  <c r="AF99" i="2" s="1"/>
  <c r="AA99" i="2"/>
  <c r="AC99" i="2" s="1"/>
  <c r="X99" i="2"/>
  <c r="Z99" i="2" s="1"/>
  <c r="U99" i="2"/>
  <c r="W99" i="2" s="1"/>
  <c r="T99" i="2"/>
  <c r="Q99" i="2"/>
  <c r="L99" i="2"/>
  <c r="N99" i="2" s="1"/>
  <c r="I99" i="2"/>
  <c r="BH98" i="2"/>
  <c r="BE98" i="2"/>
  <c r="BG98" i="2" s="1"/>
  <c r="BB98" i="2"/>
  <c r="BD98" i="2" s="1"/>
  <c r="AY98" i="2"/>
  <c r="BA98" i="2" s="1"/>
  <c r="AV98" i="2"/>
  <c r="AX98" i="2" s="1"/>
  <c r="AS98" i="2"/>
  <c r="AU98" i="2" s="1"/>
  <c r="AP98" i="2"/>
  <c r="AR98" i="2" s="1"/>
  <c r="AM98" i="2"/>
  <c r="AO98" i="2" s="1"/>
  <c r="AJ98" i="2"/>
  <c r="AL98" i="2" s="1"/>
  <c r="AG98" i="2"/>
  <c r="AI98" i="2" s="1"/>
  <c r="AD98" i="2"/>
  <c r="AF98" i="2" s="1"/>
  <c r="AA98" i="2"/>
  <c r="AC98" i="2" s="1"/>
  <c r="X98" i="2"/>
  <c r="Z98" i="2" s="1"/>
  <c r="U98" i="2"/>
  <c r="W98" i="2" s="1"/>
  <c r="T98" i="2"/>
  <c r="Q98" i="2"/>
  <c r="L98" i="2"/>
  <c r="N98" i="2" s="1"/>
  <c r="I98" i="2"/>
  <c r="BH97" i="2"/>
  <c r="BE97" i="2"/>
  <c r="BG97" i="2" s="1"/>
  <c r="BB97" i="2"/>
  <c r="BD97" i="2" s="1"/>
  <c r="AY97" i="2"/>
  <c r="BA97" i="2" s="1"/>
  <c r="AV97" i="2"/>
  <c r="AX97" i="2" s="1"/>
  <c r="AS97" i="2"/>
  <c r="AU97" i="2" s="1"/>
  <c r="AP97" i="2"/>
  <c r="AR97" i="2" s="1"/>
  <c r="AM97" i="2"/>
  <c r="AO97" i="2" s="1"/>
  <c r="AJ97" i="2"/>
  <c r="AL97" i="2" s="1"/>
  <c r="AG97" i="2"/>
  <c r="AI97" i="2" s="1"/>
  <c r="AD97" i="2"/>
  <c r="AF97" i="2" s="1"/>
  <c r="AA97" i="2"/>
  <c r="AC97" i="2" s="1"/>
  <c r="X97" i="2"/>
  <c r="Z97" i="2" s="1"/>
  <c r="U97" i="2"/>
  <c r="W97" i="2" s="1"/>
  <c r="T97" i="2"/>
  <c r="Q97" i="2"/>
  <c r="L97" i="2"/>
  <c r="N97" i="2" s="1"/>
  <c r="I97" i="2"/>
  <c r="BH96" i="2"/>
  <c r="BJ96" i="2" s="1"/>
  <c r="BE96" i="2"/>
  <c r="BG96" i="2" s="1"/>
  <c r="BB96" i="2"/>
  <c r="BD96" i="2" s="1"/>
  <c r="AY96" i="2"/>
  <c r="BA96" i="2" s="1"/>
  <c r="AV96" i="2"/>
  <c r="AX96" i="2" s="1"/>
  <c r="AS96" i="2"/>
  <c r="AU96" i="2" s="1"/>
  <c r="AP96" i="2"/>
  <c r="AR96" i="2" s="1"/>
  <c r="AM96" i="2"/>
  <c r="AO96" i="2" s="1"/>
  <c r="AJ96" i="2"/>
  <c r="AL96" i="2" s="1"/>
  <c r="AG96" i="2"/>
  <c r="AI96" i="2" s="1"/>
  <c r="AD96" i="2"/>
  <c r="AF96" i="2" s="1"/>
  <c r="AA96" i="2"/>
  <c r="AC96" i="2" s="1"/>
  <c r="X96" i="2"/>
  <c r="Z96" i="2" s="1"/>
  <c r="U96" i="2"/>
  <c r="W96" i="2" s="1"/>
  <c r="T96" i="2"/>
  <c r="Q96" i="2"/>
  <c r="L96" i="2"/>
  <c r="N96" i="2" s="1"/>
  <c r="I96" i="2"/>
  <c r="BH95" i="2"/>
  <c r="BJ95" i="2" s="1"/>
  <c r="BE95" i="2"/>
  <c r="BG95" i="2" s="1"/>
  <c r="BB95" i="2"/>
  <c r="BD95" i="2" s="1"/>
  <c r="AY95" i="2"/>
  <c r="BA95" i="2" s="1"/>
  <c r="AV95" i="2"/>
  <c r="AX95" i="2" s="1"/>
  <c r="AS95" i="2"/>
  <c r="AU95" i="2" s="1"/>
  <c r="AP95" i="2"/>
  <c r="AR95" i="2" s="1"/>
  <c r="AM95" i="2"/>
  <c r="AO95" i="2" s="1"/>
  <c r="AJ95" i="2"/>
  <c r="AL95" i="2" s="1"/>
  <c r="AG95" i="2"/>
  <c r="AI95" i="2" s="1"/>
  <c r="AD95" i="2"/>
  <c r="AF95" i="2" s="1"/>
  <c r="AA95" i="2"/>
  <c r="AC95" i="2" s="1"/>
  <c r="X95" i="2"/>
  <c r="Z95" i="2" s="1"/>
  <c r="U95" i="2"/>
  <c r="W95" i="2" s="1"/>
  <c r="T95" i="2"/>
  <c r="Q95" i="2"/>
  <c r="L95" i="2"/>
  <c r="N95" i="2" s="1"/>
  <c r="I95" i="2"/>
  <c r="BH94" i="2"/>
  <c r="BE94" i="2"/>
  <c r="BG94" i="2" s="1"/>
  <c r="BB94" i="2"/>
  <c r="BD94" i="2" s="1"/>
  <c r="AY94" i="2"/>
  <c r="BA94" i="2" s="1"/>
  <c r="AV94" i="2"/>
  <c r="AX94" i="2" s="1"/>
  <c r="AS94" i="2"/>
  <c r="AU94" i="2" s="1"/>
  <c r="AP94" i="2"/>
  <c r="AR94" i="2" s="1"/>
  <c r="AM94" i="2"/>
  <c r="AO94" i="2" s="1"/>
  <c r="AJ94" i="2"/>
  <c r="AL94" i="2" s="1"/>
  <c r="AG94" i="2"/>
  <c r="AI94" i="2" s="1"/>
  <c r="AD94" i="2"/>
  <c r="AF94" i="2" s="1"/>
  <c r="AA94" i="2"/>
  <c r="AC94" i="2" s="1"/>
  <c r="X94" i="2"/>
  <c r="Z94" i="2" s="1"/>
  <c r="U94" i="2"/>
  <c r="W94" i="2" s="1"/>
  <c r="T94" i="2"/>
  <c r="Q94" i="2"/>
  <c r="L94" i="2"/>
  <c r="N94" i="2" s="1"/>
  <c r="I94" i="2"/>
  <c r="BH93" i="2"/>
  <c r="BJ93" i="2" s="1"/>
  <c r="BE93" i="2"/>
  <c r="BG93" i="2" s="1"/>
  <c r="BB93" i="2"/>
  <c r="BD93" i="2" s="1"/>
  <c r="AY93" i="2"/>
  <c r="BA93" i="2" s="1"/>
  <c r="AV93" i="2"/>
  <c r="AX93" i="2" s="1"/>
  <c r="AS93" i="2"/>
  <c r="AU93" i="2" s="1"/>
  <c r="AP93" i="2"/>
  <c r="AR93" i="2" s="1"/>
  <c r="AM93" i="2"/>
  <c r="AO93" i="2" s="1"/>
  <c r="AJ93" i="2"/>
  <c r="AL93" i="2" s="1"/>
  <c r="AG93" i="2"/>
  <c r="AI93" i="2" s="1"/>
  <c r="AD93" i="2"/>
  <c r="AF93" i="2" s="1"/>
  <c r="AA93" i="2"/>
  <c r="AC93" i="2" s="1"/>
  <c r="X93" i="2"/>
  <c r="Z93" i="2" s="1"/>
  <c r="U93" i="2"/>
  <c r="W93" i="2" s="1"/>
  <c r="T93" i="2"/>
  <c r="Q93" i="2"/>
  <c r="L93" i="2"/>
  <c r="N93" i="2" s="1"/>
  <c r="I93" i="2"/>
  <c r="BH92" i="2"/>
  <c r="BJ92" i="2" s="1"/>
  <c r="BE92" i="2"/>
  <c r="BG92" i="2" s="1"/>
  <c r="BB92" i="2"/>
  <c r="BD92" i="2" s="1"/>
  <c r="AY92" i="2"/>
  <c r="BA92" i="2" s="1"/>
  <c r="AV92" i="2"/>
  <c r="AX92" i="2" s="1"/>
  <c r="AS92" i="2"/>
  <c r="AU92" i="2" s="1"/>
  <c r="AP92" i="2"/>
  <c r="AR92" i="2" s="1"/>
  <c r="AM92" i="2"/>
  <c r="AO92" i="2" s="1"/>
  <c r="AJ92" i="2"/>
  <c r="AL92" i="2" s="1"/>
  <c r="AG92" i="2"/>
  <c r="AI92" i="2" s="1"/>
  <c r="AD92" i="2"/>
  <c r="AF92" i="2" s="1"/>
  <c r="AA92" i="2"/>
  <c r="AC92" i="2" s="1"/>
  <c r="X92" i="2"/>
  <c r="Z92" i="2" s="1"/>
  <c r="U92" i="2"/>
  <c r="W92" i="2" s="1"/>
  <c r="T92" i="2"/>
  <c r="Q92" i="2"/>
  <c r="L92" i="2"/>
  <c r="N92" i="2" s="1"/>
  <c r="I92" i="2"/>
  <c r="BH91" i="2"/>
  <c r="BE91" i="2"/>
  <c r="BG91" i="2" s="1"/>
  <c r="BB91" i="2"/>
  <c r="BD91" i="2" s="1"/>
  <c r="AY91" i="2"/>
  <c r="BA91" i="2" s="1"/>
  <c r="AV91" i="2"/>
  <c r="AX91" i="2" s="1"/>
  <c r="AS91" i="2"/>
  <c r="AU91" i="2" s="1"/>
  <c r="AP91" i="2"/>
  <c r="AR91" i="2" s="1"/>
  <c r="AM91" i="2"/>
  <c r="AO91" i="2" s="1"/>
  <c r="AJ91" i="2"/>
  <c r="AL91" i="2" s="1"/>
  <c r="AG91" i="2"/>
  <c r="AI91" i="2" s="1"/>
  <c r="AD91" i="2"/>
  <c r="AF91" i="2" s="1"/>
  <c r="AA91" i="2"/>
  <c r="AC91" i="2" s="1"/>
  <c r="X91" i="2"/>
  <c r="Z91" i="2" s="1"/>
  <c r="U91" i="2"/>
  <c r="W91" i="2" s="1"/>
  <c r="T91" i="2"/>
  <c r="Q91" i="2"/>
  <c r="L91" i="2"/>
  <c r="N91" i="2" s="1"/>
  <c r="I91" i="2"/>
  <c r="BH90" i="2"/>
  <c r="BJ90" i="2" s="1"/>
  <c r="BE90" i="2"/>
  <c r="BG90" i="2" s="1"/>
  <c r="BB90" i="2"/>
  <c r="BD90" i="2" s="1"/>
  <c r="AY90" i="2"/>
  <c r="BA90" i="2" s="1"/>
  <c r="AV90" i="2"/>
  <c r="AX90" i="2" s="1"/>
  <c r="AS90" i="2"/>
  <c r="AU90" i="2" s="1"/>
  <c r="AP90" i="2"/>
  <c r="AR90" i="2" s="1"/>
  <c r="AM90" i="2"/>
  <c r="AO90" i="2" s="1"/>
  <c r="AJ90" i="2"/>
  <c r="AL90" i="2" s="1"/>
  <c r="AG90" i="2"/>
  <c r="AI90" i="2" s="1"/>
  <c r="AD90" i="2"/>
  <c r="AF90" i="2" s="1"/>
  <c r="AA90" i="2"/>
  <c r="AC90" i="2" s="1"/>
  <c r="X90" i="2"/>
  <c r="Z90" i="2" s="1"/>
  <c r="U90" i="2"/>
  <c r="W90" i="2" s="1"/>
  <c r="T90" i="2"/>
  <c r="Q90" i="2"/>
  <c r="L90" i="2"/>
  <c r="N90" i="2" s="1"/>
  <c r="I90" i="2"/>
  <c r="BH89" i="2"/>
  <c r="BJ89" i="2" s="1"/>
  <c r="BE89" i="2"/>
  <c r="BG89" i="2" s="1"/>
  <c r="BB89" i="2"/>
  <c r="BD89" i="2" s="1"/>
  <c r="AY89" i="2"/>
  <c r="BA89" i="2" s="1"/>
  <c r="AV89" i="2"/>
  <c r="AX89" i="2" s="1"/>
  <c r="AS89" i="2"/>
  <c r="AU89" i="2" s="1"/>
  <c r="AP89" i="2"/>
  <c r="AR89" i="2" s="1"/>
  <c r="AM89" i="2"/>
  <c r="AO89" i="2" s="1"/>
  <c r="AJ89" i="2"/>
  <c r="AL89" i="2" s="1"/>
  <c r="AG89" i="2"/>
  <c r="AI89" i="2" s="1"/>
  <c r="AD89" i="2"/>
  <c r="AF89" i="2" s="1"/>
  <c r="AA89" i="2"/>
  <c r="AC89" i="2" s="1"/>
  <c r="X89" i="2"/>
  <c r="Z89" i="2" s="1"/>
  <c r="U89" i="2"/>
  <c r="W89" i="2" s="1"/>
  <c r="T89" i="2"/>
  <c r="Q89" i="2"/>
  <c r="L89" i="2"/>
  <c r="N89" i="2" s="1"/>
  <c r="I89" i="2"/>
  <c r="BH88" i="2"/>
  <c r="BE88" i="2"/>
  <c r="BG88" i="2" s="1"/>
  <c r="BB88" i="2"/>
  <c r="BD88" i="2" s="1"/>
  <c r="AY88" i="2"/>
  <c r="BA88" i="2" s="1"/>
  <c r="AV88" i="2"/>
  <c r="AX88" i="2" s="1"/>
  <c r="AS88" i="2"/>
  <c r="AU88" i="2" s="1"/>
  <c r="AP88" i="2"/>
  <c r="AR88" i="2" s="1"/>
  <c r="AM88" i="2"/>
  <c r="AO88" i="2" s="1"/>
  <c r="AJ88" i="2"/>
  <c r="AL88" i="2" s="1"/>
  <c r="AG88" i="2"/>
  <c r="AI88" i="2" s="1"/>
  <c r="AD88" i="2"/>
  <c r="AF88" i="2" s="1"/>
  <c r="AA88" i="2"/>
  <c r="AC88" i="2" s="1"/>
  <c r="X88" i="2"/>
  <c r="Z88" i="2" s="1"/>
  <c r="U88" i="2"/>
  <c r="W88" i="2" s="1"/>
  <c r="T88" i="2"/>
  <c r="Q88" i="2"/>
  <c r="L88" i="2"/>
  <c r="N88" i="2" s="1"/>
  <c r="I88" i="2"/>
  <c r="BH87" i="2"/>
  <c r="BJ87" i="2" s="1"/>
  <c r="BE87" i="2"/>
  <c r="BG87" i="2" s="1"/>
  <c r="BB87" i="2"/>
  <c r="BD87" i="2" s="1"/>
  <c r="AY87" i="2"/>
  <c r="BA87" i="2" s="1"/>
  <c r="AV87" i="2"/>
  <c r="AX87" i="2" s="1"/>
  <c r="AS87" i="2"/>
  <c r="AU87" i="2" s="1"/>
  <c r="AP87" i="2"/>
  <c r="AR87" i="2" s="1"/>
  <c r="AM87" i="2"/>
  <c r="AO87" i="2" s="1"/>
  <c r="AJ87" i="2"/>
  <c r="AL87" i="2" s="1"/>
  <c r="AG87" i="2"/>
  <c r="AI87" i="2" s="1"/>
  <c r="AD87" i="2"/>
  <c r="AF87" i="2" s="1"/>
  <c r="AA87" i="2"/>
  <c r="AC87" i="2" s="1"/>
  <c r="X87" i="2"/>
  <c r="Z87" i="2" s="1"/>
  <c r="U87" i="2"/>
  <c r="W87" i="2" s="1"/>
  <c r="T87" i="2"/>
  <c r="Q87" i="2"/>
  <c r="L87" i="2"/>
  <c r="N87" i="2" s="1"/>
  <c r="I87" i="2"/>
  <c r="BH86" i="2"/>
  <c r="BJ86" i="2" s="1"/>
  <c r="BE86" i="2"/>
  <c r="BG86" i="2" s="1"/>
  <c r="BB86" i="2"/>
  <c r="BD86" i="2" s="1"/>
  <c r="AY86" i="2"/>
  <c r="BA86" i="2" s="1"/>
  <c r="AV86" i="2"/>
  <c r="AX86" i="2" s="1"/>
  <c r="AS86" i="2"/>
  <c r="AU86" i="2" s="1"/>
  <c r="AP86" i="2"/>
  <c r="AR86" i="2" s="1"/>
  <c r="AM86" i="2"/>
  <c r="AO86" i="2" s="1"/>
  <c r="AJ86" i="2"/>
  <c r="AL86" i="2" s="1"/>
  <c r="AG86" i="2"/>
  <c r="AI86" i="2" s="1"/>
  <c r="AD86" i="2"/>
  <c r="AF86" i="2" s="1"/>
  <c r="AA86" i="2"/>
  <c r="AC86" i="2" s="1"/>
  <c r="X86" i="2"/>
  <c r="Z86" i="2" s="1"/>
  <c r="U86" i="2"/>
  <c r="W86" i="2" s="1"/>
  <c r="T86" i="2"/>
  <c r="Q86" i="2"/>
  <c r="L86" i="2"/>
  <c r="N86" i="2" s="1"/>
  <c r="I86" i="2"/>
  <c r="BH85" i="2"/>
  <c r="BJ85" i="2" s="1"/>
  <c r="BE85" i="2"/>
  <c r="BG85" i="2" s="1"/>
  <c r="BB85" i="2"/>
  <c r="BD85" i="2" s="1"/>
  <c r="AY85" i="2"/>
  <c r="BA85" i="2" s="1"/>
  <c r="AV85" i="2"/>
  <c r="AX85" i="2" s="1"/>
  <c r="AS85" i="2"/>
  <c r="AU85" i="2" s="1"/>
  <c r="AP85" i="2"/>
  <c r="AR85" i="2" s="1"/>
  <c r="AM85" i="2"/>
  <c r="AO85" i="2" s="1"/>
  <c r="AJ85" i="2"/>
  <c r="AL85" i="2" s="1"/>
  <c r="AG85" i="2"/>
  <c r="AI85" i="2" s="1"/>
  <c r="AD85" i="2"/>
  <c r="AF85" i="2" s="1"/>
  <c r="AA85" i="2"/>
  <c r="AC85" i="2" s="1"/>
  <c r="X85" i="2"/>
  <c r="Z85" i="2" s="1"/>
  <c r="U85" i="2"/>
  <c r="W85" i="2" s="1"/>
  <c r="T85" i="2"/>
  <c r="Q85" i="2"/>
  <c r="L85" i="2"/>
  <c r="N85" i="2" s="1"/>
  <c r="I85" i="2"/>
  <c r="BH84" i="2"/>
  <c r="BE84" i="2"/>
  <c r="BG84" i="2" s="1"/>
  <c r="BB84" i="2"/>
  <c r="BD84" i="2" s="1"/>
  <c r="AY84" i="2"/>
  <c r="BA84" i="2" s="1"/>
  <c r="AV84" i="2"/>
  <c r="AX84" i="2" s="1"/>
  <c r="AS84" i="2"/>
  <c r="AU84" i="2" s="1"/>
  <c r="AP84" i="2"/>
  <c r="AR84" i="2" s="1"/>
  <c r="AM84" i="2"/>
  <c r="AO84" i="2" s="1"/>
  <c r="AJ84" i="2"/>
  <c r="AL84" i="2" s="1"/>
  <c r="AG84" i="2"/>
  <c r="AI84" i="2" s="1"/>
  <c r="AD84" i="2"/>
  <c r="AF84" i="2" s="1"/>
  <c r="AA84" i="2"/>
  <c r="AC84" i="2" s="1"/>
  <c r="X84" i="2"/>
  <c r="Z84" i="2" s="1"/>
  <c r="U84" i="2"/>
  <c r="W84" i="2" s="1"/>
  <c r="T84" i="2"/>
  <c r="Q84" i="2"/>
  <c r="L84" i="2"/>
  <c r="N84" i="2" s="1"/>
  <c r="I84" i="2"/>
  <c r="BH83" i="2"/>
  <c r="BE83" i="2"/>
  <c r="BG83" i="2" s="1"/>
  <c r="BB83" i="2"/>
  <c r="BD83" i="2" s="1"/>
  <c r="AY83" i="2"/>
  <c r="BA83" i="2" s="1"/>
  <c r="AV83" i="2"/>
  <c r="AX83" i="2" s="1"/>
  <c r="AS83" i="2"/>
  <c r="AU83" i="2" s="1"/>
  <c r="AP83" i="2"/>
  <c r="AR83" i="2" s="1"/>
  <c r="AM83" i="2"/>
  <c r="AO83" i="2" s="1"/>
  <c r="AJ83" i="2"/>
  <c r="AL83" i="2" s="1"/>
  <c r="AG83" i="2"/>
  <c r="AI83" i="2" s="1"/>
  <c r="AD83" i="2"/>
  <c r="AF83" i="2" s="1"/>
  <c r="AA83" i="2"/>
  <c r="AC83" i="2" s="1"/>
  <c r="X83" i="2"/>
  <c r="Z83" i="2" s="1"/>
  <c r="U83" i="2"/>
  <c r="W83" i="2" s="1"/>
  <c r="T83" i="2"/>
  <c r="Q83" i="2"/>
  <c r="L83" i="2"/>
  <c r="N83" i="2" s="1"/>
  <c r="I83" i="2"/>
  <c r="BH82" i="2"/>
  <c r="BJ82" i="2" s="1"/>
  <c r="BE82" i="2"/>
  <c r="BG82" i="2" s="1"/>
  <c r="BB82" i="2"/>
  <c r="BD82" i="2" s="1"/>
  <c r="AY82" i="2"/>
  <c r="BA82" i="2" s="1"/>
  <c r="AV82" i="2"/>
  <c r="AX82" i="2" s="1"/>
  <c r="AS82" i="2"/>
  <c r="AU82" i="2" s="1"/>
  <c r="AP82" i="2"/>
  <c r="AR82" i="2" s="1"/>
  <c r="AM82" i="2"/>
  <c r="AO82" i="2" s="1"/>
  <c r="AJ82" i="2"/>
  <c r="AL82" i="2" s="1"/>
  <c r="AG82" i="2"/>
  <c r="AI82" i="2" s="1"/>
  <c r="AD82" i="2"/>
  <c r="AF82" i="2" s="1"/>
  <c r="AA82" i="2"/>
  <c r="AC82" i="2" s="1"/>
  <c r="X82" i="2"/>
  <c r="Z82" i="2" s="1"/>
  <c r="U82" i="2"/>
  <c r="W82" i="2" s="1"/>
  <c r="T82" i="2"/>
  <c r="Q82" i="2"/>
  <c r="L82" i="2"/>
  <c r="N82" i="2" s="1"/>
  <c r="I82" i="2"/>
  <c r="BH81" i="2"/>
  <c r="BJ81" i="2" s="1"/>
  <c r="BE81" i="2"/>
  <c r="BG81" i="2" s="1"/>
  <c r="BB81" i="2"/>
  <c r="BD81" i="2" s="1"/>
  <c r="AY81" i="2"/>
  <c r="BA81" i="2" s="1"/>
  <c r="AV81" i="2"/>
  <c r="AX81" i="2" s="1"/>
  <c r="AS81" i="2"/>
  <c r="AU81" i="2" s="1"/>
  <c r="AP81" i="2"/>
  <c r="AR81" i="2" s="1"/>
  <c r="AM81" i="2"/>
  <c r="AO81" i="2" s="1"/>
  <c r="AJ81" i="2"/>
  <c r="AL81" i="2" s="1"/>
  <c r="AG81" i="2"/>
  <c r="AI81" i="2" s="1"/>
  <c r="AD81" i="2"/>
  <c r="AF81" i="2" s="1"/>
  <c r="AA81" i="2"/>
  <c r="AC81" i="2" s="1"/>
  <c r="X81" i="2"/>
  <c r="Z81" i="2" s="1"/>
  <c r="U81" i="2"/>
  <c r="W81" i="2" s="1"/>
  <c r="T81" i="2"/>
  <c r="Q81" i="2"/>
  <c r="L81" i="2"/>
  <c r="N81" i="2" s="1"/>
  <c r="I81" i="2"/>
  <c r="BH80" i="2"/>
  <c r="BE80" i="2"/>
  <c r="BG80" i="2" s="1"/>
  <c r="BB80" i="2"/>
  <c r="BD80" i="2" s="1"/>
  <c r="AY80" i="2"/>
  <c r="BA80" i="2" s="1"/>
  <c r="AV80" i="2"/>
  <c r="AX80" i="2" s="1"/>
  <c r="AS80" i="2"/>
  <c r="AU80" i="2" s="1"/>
  <c r="AP80" i="2"/>
  <c r="AR80" i="2" s="1"/>
  <c r="AM80" i="2"/>
  <c r="AO80" i="2" s="1"/>
  <c r="AJ80" i="2"/>
  <c r="AL80" i="2" s="1"/>
  <c r="AG80" i="2"/>
  <c r="AI80" i="2" s="1"/>
  <c r="AD80" i="2"/>
  <c r="AF80" i="2" s="1"/>
  <c r="AA80" i="2"/>
  <c r="AC80" i="2" s="1"/>
  <c r="X80" i="2"/>
  <c r="Z80" i="2" s="1"/>
  <c r="U80" i="2"/>
  <c r="W80" i="2" s="1"/>
  <c r="T80" i="2"/>
  <c r="Q80" i="2"/>
  <c r="L80" i="2"/>
  <c r="N80" i="2" s="1"/>
  <c r="I80" i="2"/>
  <c r="BH79" i="2"/>
  <c r="BJ79" i="2" s="1"/>
  <c r="BE79" i="2"/>
  <c r="BG79" i="2" s="1"/>
  <c r="BB79" i="2"/>
  <c r="BD79" i="2" s="1"/>
  <c r="AY79" i="2"/>
  <c r="BA79" i="2" s="1"/>
  <c r="AV79" i="2"/>
  <c r="AX79" i="2" s="1"/>
  <c r="AS79" i="2"/>
  <c r="AU79" i="2" s="1"/>
  <c r="AP79" i="2"/>
  <c r="AR79" i="2" s="1"/>
  <c r="AM79" i="2"/>
  <c r="AO79" i="2" s="1"/>
  <c r="AJ79" i="2"/>
  <c r="AL79" i="2" s="1"/>
  <c r="AG79" i="2"/>
  <c r="AI79" i="2" s="1"/>
  <c r="AD79" i="2"/>
  <c r="AF79" i="2" s="1"/>
  <c r="AA79" i="2"/>
  <c r="AC79" i="2" s="1"/>
  <c r="X79" i="2"/>
  <c r="Z79" i="2" s="1"/>
  <c r="U79" i="2"/>
  <c r="W79" i="2" s="1"/>
  <c r="T79" i="2"/>
  <c r="Q79" i="2"/>
  <c r="L79" i="2"/>
  <c r="N79" i="2" s="1"/>
  <c r="I79" i="2"/>
  <c r="BH78" i="2"/>
  <c r="BJ78" i="2" s="1"/>
  <c r="BE78" i="2"/>
  <c r="BG78" i="2" s="1"/>
  <c r="BB78" i="2"/>
  <c r="BD78" i="2" s="1"/>
  <c r="AY78" i="2"/>
  <c r="BA78" i="2" s="1"/>
  <c r="AV78" i="2"/>
  <c r="AX78" i="2" s="1"/>
  <c r="AS78" i="2"/>
  <c r="AU78" i="2" s="1"/>
  <c r="AP78" i="2"/>
  <c r="AR78" i="2" s="1"/>
  <c r="AM78" i="2"/>
  <c r="AO78" i="2" s="1"/>
  <c r="AJ78" i="2"/>
  <c r="AL78" i="2" s="1"/>
  <c r="AG78" i="2"/>
  <c r="AI78" i="2" s="1"/>
  <c r="AD78" i="2"/>
  <c r="AF78" i="2" s="1"/>
  <c r="AA78" i="2"/>
  <c r="AC78" i="2" s="1"/>
  <c r="X78" i="2"/>
  <c r="Z78" i="2" s="1"/>
  <c r="U78" i="2"/>
  <c r="W78" i="2" s="1"/>
  <c r="T78" i="2"/>
  <c r="Q78" i="2"/>
  <c r="L78" i="2"/>
  <c r="N78" i="2" s="1"/>
  <c r="I78" i="2"/>
  <c r="BH77" i="2"/>
  <c r="BJ77" i="2" s="1"/>
  <c r="BE77" i="2"/>
  <c r="BG77" i="2" s="1"/>
  <c r="BB77" i="2"/>
  <c r="BD77" i="2" s="1"/>
  <c r="AY77" i="2"/>
  <c r="BA77" i="2" s="1"/>
  <c r="AV77" i="2"/>
  <c r="AX77" i="2" s="1"/>
  <c r="AS77" i="2"/>
  <c r="AU77" i="2" s="1"/>
  <c r="AP77" i="2"/>
  <c r="AR77" i="2" s="1"/>
  <c r="AM77" i="2"/>
  <c r="AO77" i="2" s="1"/>
  <c r="AJ77" i="2"/>
  <c r="AL77" i="2" s="1"/>
  <c r="AG77" i="2"/>
  <c r="AI77" i="2" s="1"/>
  <c r="AD77" i="2"/>
  <c r="AF77" i="2" s="1"/>
  <c r="AA77" i="2"/>
  <c r="AC77" i="2" s="1"/>
  <c r="X77" i="2"/>
  <c r="Z77" i="2" s="1"/>
  <c r="U77" i="2"/>
  <c r="W77" i="2" s="1"/>
  <c r="T77" i="2"/>
  <c r="Q77" i="2"/>
  <c r="L77" i="2"/>
  <c r="N77" i="2" s="1"/>
  <c r="I77" i="2"/>
  <c r="BH76" i="2"/>
  <c r="BJ76" i="2" s="1"/>
  <c r="BE76" i="2"/>
  <c r="BG76" i="2" s="1"/>
  <c r="BB76" i="2"/>
  <c r="BD76" i="2" s="1"/>
  <c r="AY76" i="2"/>
  <c r="BA76" i="2" s="1"/>
  <c r="AV76" i="2"/>
  <c r="AX76" i="2" s="1"/>
  <c r="AS76" i="2"/>
  <c r="AU76" i="2" s="1"/>
  <c r="AP76" i="2"/>
  <c r="AR76" i="2" s="1"/>
  <c r="AM76" i="2"/>
  <c r="AO76" i="2" s="1"/>
  <c r="AJ76" i="2"/>
  <c r="AL76" i="2" s="1"/>
  <c r="AG76" i="2"/>
  <c r="AI76" i="2" s="1"/>
  <c r="AD76" i="2"/>
  <c r="AF76" i="2" s="1"/>
  <c r="AA76" i="2"/>
  <c r="AC76" i="2" s="1"/>
  <c r="X76" i="2"/>
  <c r="Z76" i="2" s="1"/>
  <c r="U76" i="2"/>
  <c r="W76" i="2" s="1"/>
  <c r="T76" i="2"/>
  <c r="Q76" i="2"/>
  <c r="L76" i="2"/>
  <c r="N76" i="2" s="1"/>
  <c r="I76" i="2"/>
  <c r="BH75" i="2"/>
  <c r="BE75" i="2"/>
  <c r="BG75" i="2" s="1"/>
  <c r="BB75" i="2"/>
  <c r="BD75" i="2" s="1"/>
  <c r="AY75" i="2"/>
  <c r="BA75" i="2" s="1"/>
  <c r="AV75" i="2"/>
  <c r="AX75" i="2" s="1"/>
  <c r="AS75" i="2"/>
  <c r="AU75" i="2" s="1"/>
  <c r="AP75" i="2"/>
  <c r="AR75" i="2" s="1"/>
  <c r="AM75" i="2"/>
  <c r="AO75" i="2" s="1"/>
  <c r="AJ75" i="2"/>
  <c r="AL75" i="2" s="1"/>
  <c r="AG75" i="2"/>
  <c r="AI75" i="2" s="1"/>
  <c r="AD75" i="2"/>
  <c r="AF75" i="2" s="1"/>
  <c r="AA75" i="2"/>
  <c r="AC75" i="2" s="1"/>
  <c r="X75" i="2"/>
  <c r="Z75" i="2" s="1"/>
  <c r="U75" i="2"/>
  <c r="W75" i="2" s="1"/>
  <c r="T75" i="2"/>
  <c r="Q75" i="2"/>
  <c r="L75" i="2"/>
  <c r="N75" i="2" s="1"/>
  <c r="I75" i="2"/>
  <c r="BH74" i="2"/>
  <c r="BE74" i="2"/>
  <c r="BG74" i="2" s="1"/>
  <c r="BB74" i="2"/>
  <c r="BD74" i="2" s="1"/>
  <c r="AY74" i="2"/>
  <c r="BA74" i="2" s="1"/>
  <c r="AV74" i="2"/>
  <c r="AX74" i="2" s="1"/>
  <c r="AS74" i="2"/>
  <c r="AU74" i="2" s="1"/>
  <c r="AP74" i="2"/>
  <c r="AR74" i="2" s="1"/>
  <c r="AM74" i="2"/>
  <c r="AO74" i="2" s="1"/>
  <c r="AJ74" i="2"/>
  <c r="AL74" i="2" s="1"/>
  <c r="AG74" i="2"/>
  <c r="AI74" i="2" s="1"/>
  <c r="AD74" i="2"/>
  <c r="AF74" i="2" s="1"/>
  <c r="AA74" i="2"/>
  <c r="AC74" i="2" s="1"/>
  <c r="X74" i="2"/>
  <c r="Z74" i="2" s="1"/>
  <c r="U74" i="2"/>
  <c r="W74" i="2" s="1"/>
  <c r="T74" i="2"/>
  <c r="Q74" i="2"/>
  <c r="L74" i="2"/>
  <c r="N74" i="2" s="1"/>
  <c r="I74" i="2"/>
  <c r="BH73" i="2"/>
  <c r="BJ73" i="2" s="1"/>
  <c r="BE73" i="2"/>
  <c r="BG73" i="2" s="1"/>
  <c r="BB73" i="2"/>
  <c r="BD73" i="2" s="1"/>
  <c r="AY73" i="2"/>
  <c r="BA73" i="2" s="1"/>
  <c r="AV73" i="2"/>
  <c r="AX73" i="2" s="1"/>
  <c r="AS73" i="2"/>
  <c r="AU73" i="2" s="1"/>
  <c r="AP73" i="2"/>
  <c r="AR73" i="2" s="1"/>
  <c r="AM73" i="2"/>
  <c r="AO73" i="2" s="1"/>
  <c r="AJ73" i="2"/>
  <c r="AL73" i="2" s="1"/>
  <c r="AG73" i="2"/>
  <c r="AI73" i="2" s="1"/>
  <c r="AD73" i="2"/>
  <c r="AF73" i="2" s="1"/>
  <c r="AA73" i="2"/>
  <c r="AC73" i="2" s="1"/>
  <c r="X73" i="2"/>
  <c r="Z73" i="2" s="1"/>
  <c r="U73" i="2"/>
  <c r="W73" i="2" s="1"/>
  <c r="T73" i="2"/>
  <c r="Q73" i="2"/>
  <c r="L73" i="2"/>
  <c r="N73" i="2" s="1"/>
  <c r="I73" i="2"/>
  <c r="BH72" i="2"/>
  <c r="BE72" i="2"/>
  <c r="BG72" i="2" s="1"/>
  <c r="BB72" i="2"/>
  <c r="BD72" i="2" s="1"/>
  <c r="AY72" i="2"/>
  <c r="BA72" i="2" s="1"/>
  <c r="AV72" i="2"/>
  <c r="AX72" i="2" s="1"/>
  <c r="AS72" i="2"/>
  <c r="AU72" i="2" s="1"/>
  <c r="AP72" i="2"/>
  <c r="AR72" i="2" s="1"/>
  <c r="AM72" i="2"/>
  <c r="AO72" i="2" s="1"/>
  <c r="AJ72" i="2"/>
  <c r="AL72" i="2" s="1"/>
  <c r="AG72" i="2"/>
  <c r="AI72" i="2" s="1"/>
  <c r="AD72" i="2"/>
  <c r="AF72" i="2" s="1"/>
  <c r="AA72" i="2"/>
  <c r="AC72" i="2" s="1"/>
  <c r="X72" i="2"/>
  <c r="Z72" i="2" s="1"/>
  <c r="U72" i="2"/>
  <c r="W72" i="2" s="1"/>
  <c r="T72" i="2"/>
  <c r="Q72" i="2"/>
  <c r="L72" i="2"/>
  <c r="N72" i="2" s="1"/>
  <c r="I72" i="2"/>
  <c r="BH71" i="2"/>
  <c r="BJ71" i="2" s="1"/>
  <c r="BE71" i="2"/>
  <c r="BG71" i="2" s="1"/>
  <c r="BB71" i="2"/>
  <c r="BD71" i="2" s="1"/>
  <c r="AY71" i="2"/>
  <c r="BA71" i="2" s="1"/>
  <c r="AV71" i="2"/>
  <c r="AX71" i="2" s="1"/>
  <c r="AS71" i="2"/>
  <c r="AU71" i="2" s="1"/>
  <c r="AP71" i="2"/>
  <c r="AR71" i="2" s="1"/>
  <c r="AM71" i="2"/>
  <c r="AO71" i="2" s="1"/>
  <c r="AJ71" i="2"/>
  <c r="AL71" i="2" s="1"/>
  <c r="AG71" i="2"/>
  <c r="AI71" i="2" s="1"/>
  <c r="AD71" i="2"/>
  <c r="AF71" i="2" s="1"/>
  <c r="AA71" i="2"/>
  <c r="AC71" i="2" s="1"/>
  <c r="X71" i="2"/>
  <c r="Z71" i="2" s="1"/>
  <c r="U71" i="2"/>
  <c r="W71" i="2" s="1"/>
  <c r="T71" i="2"/>
  <c r="Q71" i="2"/>
  <c r="L71" i="2"/>
  <c r="N71" i="2" s="1"/>
  <c r="I71" i="2"/>
  <c r="BH70" i="2"/>
  <c r="BJ70" i="2" s="1"/>
  <c r="BE70" i="2"/>
  <c r="BG70" i="2" s="1"/>
  <c r="BB70" i="2"/>
  <c r="BD70" i="2" s="1"/>
  <c r="AY70" i="2"/>
  <c r="BA70" i="2" s="1"/>
  <c r="AV70" i="2"/>
  <c r="AX70" i="2" s="1"/>
  <c r="AS70" i="2"/>
  <c r="AU70" i="2" s="1"/>
  <c r="AP70" i="2"/>
  <c r="AR70" i="2" s="1"/>
  <c r="AM70" i="2"/>
  <c r="AO70" i="2" s="1"/>
  <c r="AJ70" i="2"/>
  <c r="AL70" i="2" s="1"/>
  <c r="AG70" i="2"/>
  <c r="AI70" i="2" s="1"/>
  <c r="AD70" i="2"/>
  <c r="AF70" i="2" s="1"/>
  <c r="AA70" i="2"/>
  <c r="AC70" i="2" s="1"/>
  <c r="X70" i="2"/>
  <c r="Z70" i="2" s="1"/>
  <c r="U70" i="2"/>
  <c r="W70" i="2" s="1"/>
  <c r="T70" i="2"/>
  <c r="Q70" i="2"/>
  <c r="L70" i="2"/>
  <c r="N70" i="2" s="1"/>
  <c r="I70" i="2"/>
  <c r="BH69" i="2"/>
  <c r="BJ69" i="2" s="1"/>
  <c r="BE69" i="2"/>
  <c r="BG69" i="2" s="1"/>
  <c r="BB69" i="2"/>
  <c r="BD69" i="2" s="1"/>
  <c r="AY69" i="2"/>
  <c r="BA69" i="2" s="1"/>
  <c r="AV69" i="2"/>
  <c r="AX69" i="2" s="1"/>
  <c r="AS69" i="2"/>
  <c r="AU69" i="2" s="1"/>
  <c r="AP69" i="2"/>
  <c r="AR69" i="2" s="1"/>
  <c r="AM69" i="2"/>
  <c r="AO69" i="2" s="1"/>
  <c r="AJ69" i="2"/>
  <c r="AL69" i="2" s="1"/>
  <c r="AG69" i="2"/>
  <c r="AI69" i="2" s="1"/>
  <c r="AD69" i="2"/>
  <c r="AF69" i="2" s="1"/>
  <c r="AA69" i="2"/>
  <c r="AC69" i="2" s="1"/>
  <c r="X69" i="2"/>
  <c r="Z69" i="2" s="1"/>
  <c r="U69" i="2"/>
  <c r="W69" i="2" s="1"/>
  <c r="T69" i="2"/>
  <c r="Q69" i="2"/>
  <c r="L69" i="2"/>
  <c r="N69" i="2" s="1"/>
  <c r="I69" i="2"/>
  <c r="BH68" i="2"/>
  <c r="BJ68" i="2" s="1"/>
  <c r="BE68" i="2"/>
  <c r="BG68" i="2" s="1"/>
  <c r="BB68" i="2"/>
  <c r="BD68" i="2" s="1"/>
  <c r="AY68" i="2"/>
  <c r="BA68" i="2" s="1"/>
  <c r="AV68" i="2"/>
  <c r="AX68" i="2" s="1"/>
  <c r="AS68" i="2"/>
  <c r="AU68" i="2" s="1"/>
  <c r="AP68" i="2"/>
  <c r="AR68" i="2" s="1"/>
  <c r="AM68" i="2"/>
  <c r="AO68" i="2" s="1"/>
  <c r="AJ68" i="2"/>
  <c r="AL68" i="2" s="1"/>
  <c r="AG68" i="2"/>
  <c r="AI68" i="2" s="1"/>
  <c r="AD68" i="2"/>
  <c r="AF68" i="2" s="1"/>
  <c r="AA68" i="2"/>
  <c r="AC68" i="2" s="1"/>
  <c r="X68" i="2"/>
  <c r="Z68" i="2" s="1"/>
  <c r="U68" i="2"/>
  <c r="W68" i="2" s="1"/>
  <c r="T68" i="2"/>
  <c r="Q68" i="2"/>
  <c r="L68" i="2"/>
  <c r="N68" i="2" s="1"/>
  <c r="I68" i="2"/>
  <c r="BH67" i="2"/>
  <c r="BE67" i="2"/>
  <c r="BG67" i="2" s="1"/>
  <c r="BB67" i="2"/>
  <c r="BD67" i="2" s="1"/>
  <c r="AY67" i="2"/>
  <c r="BA67" i="2" s="1"/>
  <c r="AV67" i="2"/>
  <c r="AX67" i="2" s="1"/>
  <c r="AS67" i="2"/>
  <c r="AU67" i="2" s="1"/>
  <c r="AP67" i="2"/>
  <c r="AR67" i="2" s="1"/>
  <c r="AM67" i="2"/>
  <c r="AO67" i="2" s="1"/>
  <c r="AJ67" i="2"/>
  <c r="AL67" i="2" s="1"/>
  <c r="AG67" i="2"/>
  <c r="AI67" i="2" s="1"/>
  <c r="AD67" i="2"/>
  <c r="AF67" i="2" s="1"/>
  <c r="AA67" i="2"/>
  <c r="AC67" i="2" s="1"/>
  <c r="X67" i="2"/>
  <c r="Z67" i="2" s="1"/>
  <c r="U67" i="2"/>
  <c r="W67" i="2" s="1"/>
  <c r="T67" i="2"/>
  <c r="Q67" i="2"/>
  <c r="L67" i="2"/>
  <c r="N67" i="2" s="1"/>
  <c r="I67" i="2"/>
  <c r="BH66" i="2"/>
  <c r="BJ66" i="2" s="1"/>
  <c r="BE66" i="2"/>
  <c r="BG66" i="2" s="1"/>
  <c r="BB66" i="2"/>
  <c r="BD66" i="2" s="1"/>
  <c r="AY66" i="2"/>
  <c r="BA66" i="2" s="1"/>
  <c r="AV66" i="2"/>
  <c r="AX66" i="2" s="1"/>
  <c r="AS66" i="2"/>
  <c r="AU66" i="2" s="1"/>
  <c r="AP66" i="2"/>
  <c r="AR66" i="2" s="1"/>
  <c r="AM66" i="2"/>
  <c r="AO66" i="2" s="1"/>
  <c r="AJ66" i="2"/>
  <c r="AL66" i="2" s="1"/>
  <c r="AG66" i="2"/>
  <c r="AI66" i="2" s="1"/>
  <c r="AD66" i="2"/>
  <c r="AF66" i="2" s="1"/>
  <c r="AA66" i="2"/>
  <c r="AC66" i="2" s="1"/>
  <c r="X66" i="2"/>
  <c r="Z66" i="2" s="1"/>
  <c r="U66" i="2"/>
  <c r="W66" i="2" s="1"/>
  <c r="T66" i="2"/>
  <c r="Q66" i="2"/>
  <c r="L66" i="2"/>
  <c r="N66" i="2" s="1"/>
  <c r="I66" i="2"/>
  <c r="BH65" i="2"/>
  <c r="BJ65" i="2" s="1"/>
  <c r="BE65" i="2"/>
  <c r="BG65" i="2" s="1"/>
  <c r="BB65" i="2"/>
  <c r="BD65" i="2" s="1"/>
  <c r="AY65" i="2"/>
  <c r="BA65" i="2" s="1"/>
  <c r="AV65" i="2"/>
  <c r="AX65" i="2" s="1"/>
  <c r="AS65" i="2"/>
  <c r="AU65" i="2" s="1"/>
  <c r="AP65" i="2"/>
  <c r="AR65" i="2" s="1"/>
  <c r="AM65" i="2"/>
  <c r="AO65" i="2" s="1"/>
  <c r="AJ65" i="2"/>
  <c r="AL65" i="2" s="1"/>
  <c r="AG65" i="2"/>
  <c r="AI65" i="2" s="1"/>
  <c r="AD65" i="2"/>
  <c r="AF65" i="2" s="1"/>
  <c r="AA65" i="2"/>
  <c r="AC65" i="2" s="1"/>
  <c r="X65" i="2"/>
  <c r="Z65" i="2" s="1"/>
  <c r="U65" i="2"/>
  <c r="W65" i="2" s="1"/>
  <c r="T65" i="2"/>
  <c r="Q65" i="2"/>
  <c r="L65" i="2"/>
  <c r="N65" i="2" s="1"/>
  <c r="I65" i="2"/>
  <c r="BH64" i="2"/>
  <c r="BJ64" i="2" s="1"/>
  <c r="BE64" i="2"/>
  <c r="BG64" i="2" s="1"/>
  <c r="BB64" i="2"/>
  <c r="BD64" i="2" s="1"/>
  <c r="AY64" i="2"/>
  <c r="BA64" i="2" s="1"/>
  <c r="AV64" i="2"/>
  <c r="AX64" i="2" s="1"/>
  <c r="AS64" i="2"/>
  <c r="AU64" i="2" s="1"/>
  <c r="AP64" i="2"/>
  <c r="AR64" i="2" s="1"/>
  <c r="AM64" i="2"/>
  <c r="AO64" i="2" s="1"/>
  <c r="AJ64" i="2"/>
  <c r="AL64" i="2" s="1"/>
  <c r="AG64" i="2"/>
  <c r="AI64" i="2" s="1"/>
  <c r="AD64" i="2"/>
  <c r="AF64" i="2" s="1"/>
  <c r="AA64" i="2"/>
  <c r="AC64" i="2" s="1"/>
  <c r="X64" i="2"/>
  <c r="Z64" i="2" s="1"/>
  <c r="U64" i="2"/>
  <c r="W64" i="2" s="1"/>
  <c r="T64" i="2"/>
  <c r="Q64" i="2"/>
  <c r="L64" i="2"/>
  <c r="N64" i="2" s="1"/>
  <c r="I64" i="2"/>
  <c r="BH63" i="2"/>
  <c r="BJ63" i="2" s="1"/>
  <c r="BE63" i="2"/>
  <c r="BG63" i="2" s="1"/>
  <c r="BB63" i="2"/>
  <c r="BD63" i="2" s="1"/>
  <c r="AY63" i="2"/>
  <c r="BA63" i="2" s="1"/>
  <c r="AV63" i="2"/>
  <c r="AX63" i="2" s="1"/>
  <c r="AS63" i="2"/>
  <c r="AU63" i="2" s="1"/>
  <c r="AP63" i="2"/>
  <c r="AR63" i="2" s="1"/>
  <c r="AM63" i="2"/>
  <c r="AO63" i="2" s="1"/>
  <c r="AJ63" i="2"/>
  <c r="AL63" i="2" s="1"/>
  <c r="AG63" i="2"/>
  <c r="AI63" i="2" s="1"/>
  <c r="AD63" i="2"/>
  <c r="AF63" i="2" s="1"/>
  <c r="AA63" i="2"/>
  <c r="AC63" i="2" s="1"/>
  <c r="X63" i="2"/>
  <c r="Z63" i="2" s="1"/>
  <c r="U63" i="2"/>
  <c r="W63" i="2" s="1"/>
  <c r="T63" i="2"/>
  <c r="Q63" i="2"/>
  <c r="L63" i="2"/>
  <c r="N63" i="2" s="1"/>
  <c r="I63" i="2"/>
  <c r="BH62" i="2"/>
  <c r="BJ62" i="2" s="1"/>
  <c r="BE62" i="2"/>
  <c r="BG62" i="2" s="1"/>
  <c r="BB62" i="2"/>
  <c r="BD62" i="2" s="1"/>
  <c r="AY62" i="2"/>
  <c r="BA62" i="2" s="1"/>
  <c r="AV62" i="2"/>
  <c r="AX62" i="2" s="1"/>
  <c r="AS62" i="2"/>
  <c r="AU62" i="2" s="1"/>
  <c r="AP62" i="2"/>
  <c r="AR62" i="2" s="1"/>
  <c r="AM62" i="2"/>
  <c r="AO62" i="2" s="1"/>
  <c r="AJ62" i="2"/>
  <c r="AL62" i="2" s="1"/>
  <c r="AG62" i="2"/>
  <c r="AI62" i="2" s="1"/>
  <c r="AD62" i="2"/>
  <c r="AF62" i="2" s="1"/>
  <c r="AA62" i="2"/>
  <c r="AC62" i="2" s="1"/>
  <c r="X62" i="2"/>
  <c r="Z62" i="2" s="1"/>
  <c r="U62" i="2"/>
  <c r="W62" i="2" s="1"/>
  <c r="T62" i="2"/>
  <c r="Q62" i="2"/>
  <c r="L62" i="2"/>
  <c r="N62" i="2" s="1"/>
  <c r="I62" i="2"/>
  <c r="BH61" i="2"/>
  <c r="BJ61" i="2" s="1"/>
  <c r="BE61" i="2"/>
  <c r="BG61" i="2" s="1"/>
  <c r="BB61" i="2"/>
  <c r="BD61" i="2" s="1"/>
  <c r="AY61" i="2"/>
  <c r="BA61" i="2" s="1"/>
  <c r="AV61" i="2"/>
  <c r="AX61" i="2" s="1"/>
  <c r="AS61" i="2"/>
  <c r="AU61" i="2" s="1"/>
  <c r="AP61" i="2"/>
  <c r="AR61" i="2" s="1"/>
  <c r="AM61" i="2"/>
  <c r="AO61" i="2" s="1"/>
  <c r="AJ61" i="2"/>
  <c r="AL61" i="2" s="1"/>
  <c r="AG61" i="2"/>
  <c r="AI61" i="2" s="1"/>
  <c r="AD61" i="2"/>
  <c r="AF61" i="2" s="1"/>
  <c r="AA61" i="2"/>
  <c r="AC61" i="2" s="1"/>
  <c r="X61" i="2"/>
  <c r="Z61" i="2" s="1"/>
  <c r="U61" i="2"/>
  <c r="W61" i="2" s="1"/>
  <c r="T61" i="2"/>
  <c r="Q61" i="2"/>
  <c r="L61" i="2"/>
  <c r="N61" i="2" s="1"/>
  <c r="I61" i="2"/>
  <c r="BH60" i="2"/>
  <c r="BE60" i="2"/>
  <c r="BG60" i="2" s="1"/>
  <c r="BB60" i="2"/>
  <c r="BD60" i="2" s="1"/>
  <c r="AY60" i="2"/>
  <c r="BA60" i="2" s="1"/>
  <c r="AV60" i="2"/>
  <c r="AX60" i="2" s="1"/>
  <c r="AS60" i="2"/>
  <c r="AU60" i="2" s="1"/>
  <c r="AP60" i="2"/>
  <c r="AR60" i="2" s="1"/>
  <c r="AM60" i="2"/>
  <c r="AO60" i="2" s="1"/>
  <c r="AJ60" i="2"/>
  <c r="AL60" i="2" s="1"/>
  <c r="AG60" i="2"/>
  <c r="AI60" i="2" s="1"/>
  <c r="AD60" i="2"/>
  <c r="AF60" i="2" s="1"/>
  <c r="AA60" i="2"/>
  <c r="AC60" i="2" s="1"/>
  <c r="X60" i="2"/>
  <c r="Z60" i="2" s="1"/>
  <c r="U60" i="2"/>
  <c r="W60" i="2" s="1"/>
  <c r="T60" i="2"/>
  <c r="Q60" i="2"/>
  <c r="L60" i="2"/>
  <c r="N60" i="2" s="1"/>
  <c r="I60" i="2"/>
  <c r="BH59" i="2"/>
  <c r="BE59" i="2"/>
  <c r="BG59" i="2" s="1"/>
  <c r="BB59" i="2"/>
  <c r="BD59" i="2" s="1"/>
  <c r="AY59" i="2"/>
  <c r="BA59" i="2" s="1"/>
  <c r="AV59" i="2"/>
  <c r="AX59" i="2" s="1"/>
  <c r="AS59" i="2"/>
  <c r="AU59" i="2" s="1"/>
  <c r="AP59" i="2"/>
  <c r="AR59" i="2" s="1"/>
  <c r="AM59" i="2"/>
  <c r="AO59" i="2" s="1"/>
  <c r="AJ59" i="2"/>
  <c r="AL59" i="2" s="1"/>
  <c r="AG59" i="2"/>
  <c r="AI59" i="2" s="1"/>
  <c r="AD59" i="2"/>
  <c r="AF59" i="2" s="1"/>
  <c r="AA59" i="2"/>
  <c r="AC59" i="2" s="1"/>
  <c r="X59" i="2"/>
  <c r="Z59" i="2" s="1"/>
  <c r="U59" i="2"/>
  <c r="W59" i="2" s="1"/>
  <c r="T59" i="2"/>
  <c r="Q59" i="2"/>
  <c r="L59" i="2"/>
  <c r="N59" i="2" s="1"/>
  <c r="I59" i="2"/>
  <c r="BH58" i="2"/>
  <c r="BJ58" i="2" s="1"/>
  <c r="BE58" i="2"/>
  <c r="BG58" i="2" s="1"/>
  <c r="BB58" i="2"/>
  <c r="BD58" i="2" s="1"/>
  <c r="AY58" i="2"/>
  <c r="BA58" i="2" s="1"/>
  <c r="AV58" i="2"/>
  <c r="AX58" i="2" s="1"/>
  <c r="AS58" i="2"/>
  <c r="AU58" i="2" s="1"/>
  <c r="AP58" i="2"/>
  <c r="AR58" i="2" s="1"/>
  <c r="AM58" i="2"/>
  <c r="AO58" i="2" s="1"/>
  <c r="AJ58" i="2"/>
  <c r="AL58" i="2" s="1"/>
  <c r="AG58" i="2"/>
  <c r="AI58" i="2" s="1"/>
  <c r="AD58" i="2"/>
  <c r="AF58" i="2" s="1"/>
  <c r="AA58" i="2"/>
  <c r="AC58" i="2" s="1"/>
  <c r="X58" i="2"/>
  <c r="Z58" i="2" s="1"/>
  <c r="U58" i="2"/>
  <c r="W58" i="2" s="1"/>
  <c r="T58" i="2"/>
  <c r="Q58" i="2"/>
  <c r="L58" i="2"/>
  <c r="N58" i="2" s="1"/>
  <c r="I58" i="2"/>
  <c r="BH57" i="2"/>
  <c r="BJ57" i="2" s="1"/>
  <c r="BE57" i="2"/>
  <c r="BG57" i="2" s="1"/>
  <c r="BB57" i="2"/>
  <c r="BD57" i="2" s="1"/>
  <c r="AY57" i="2"/>
  <c r="BA57" i="2" s="1"/>
  <c r="AV57" i="2"/>
  <c r="AX57" i="2" s="1"/>
  <c r="AS57" i="2"/>
  <c r="AU57" i="2" s="1"/>
  <c r="AP57" i="2"/>
  <c r="AR57" i="2" s="1"/>
  <c r="AM57" i="2"/>
  <c r="AO57" i="2" s="1"/>
  <c r="AJ57" i="2"/>
  <c r="AL57" i="2" s="1"/>
  <c r="AG57" i="2"/>
  <c r="AI57" i="2" s="1"/>
  <c r="AD57" i="2"/>
  <c r="AF57" i="2" s="1"/>
  <c r="AA57" i="2"/>
  <c r="AC57" i="2" s="1"/>
  <c r="X57" i="2"/>
  <c r="Z57" i="2" s="1"/>
  <c r="U57" i="2"/>
  <c r="W57" i="2" s="1"/>
  <c r="T57" i="2"/>
  <c r="Q57" i="2"/>
  <c r="L57" i="2"/>
  <c r="N57" i="2" s="1"/>
  <c r="I57" i="2"/>
  <c r="BH56" i="2"/>
  <c r="BJ56" i="2" s="1"/>
  <c r="BE56" i="2"/>
  <c r="BG56" i="2" s="1"/>
  <c r="BB56" i="2"/>
  <c r="BD56" i="2" s="1"/>
  <c r="AY56" i="2"/>
  <c r="BA56" i="2" s="1"/>
  <c r="AV56" i="2"/>
  <c r="AX56" i="2" s="1"/>
  <c r="AS56" i="2"/>
  <c r="AU56" i="2" s="1"/>
  <c r="AP56" i="2"/>
  <c r="AR56" i="2" s="1"/>
  <c r="AM56" i="2"/>
  <c r="AO56" i="2" s="1"/>
  <c r="AJ56" i="2"/>
  <c r="AL56" i="2" s="1"/>
  <c r="AG56" i="2"/>
  <c r="AI56" i="2" s="1"/>
  <c r="AD56" i="2"/>
  <c r="AF56" i="2" s="1"/>
  <c r="AA56" i="2"/>
  <c r="AC56" i="2" s="1"/>
  <c r="X56" i="2"/>
  <c r="Z56" i="2" s="1"/>
  <c r="U56" i="2"/>
  <c r="W56" i="2" s="1"/>
  <c r="T56" i="2"/>
  <c r="Q56" i="2"/>
  <c r="L56" i="2"/>
  <c r="N56" i="2" s="1"/>
  <c r="I56" i="2"/>
  <c r="BH55" i="2"/>
  <c r="BJ55" i="2" s="1"/>
  <c r="BE55" i="2"/>
  <c r="BG55" i="2" s="1"/>
  <c r="BB55" i="2"/>
  <c r="BD55" i="2" s="1"/>
  <c r="AY55" i="2"/>
  <c r="BA55" i="2" s="1"/>
  <c r="AV55" i="2"/>
  <c r="AX55" i="2" s="1"/>
  <c r="AS55" i="2"/>
  <c r="AU55" i="2" s="1"/>
  <c r="AP55" i="2"/>
  <c r="AR55" i="2" s="1"/>
  <c r="AM55" i="2"/>
  <c r="AO55" i="2" s="1"/>
  <c r="AJ55" i="2"/>
  <c r="AL55" i="2" s="1"/>
  <c r="AG55" i="2"/>
  <c r="AI55" i="2" s="1"/>
  <c r="AD55" i="2"/>
  <c r="AF55" i="2" s="1"/>
  <c r="AA55" i="2"/>
  <c r="AC55" i="2" s="1"/>
  <c r="X55" i="2"/>
  <c r="Z55" i="2" s="1"/>
  <c r="U55" i="2"/>
  <c r="W55" i="2" s="1"/>
  <c r="T55" i="2"/>
  <c r="Q55" i="2"/>
  <c r="L55" i="2"/>
  <c r="N55" i="2" s="1"/>
  <c r="I55" i="2"/>
  <c r="BH54" i="2"/>
  <c r="BJ54" i="2" s="1"/>
  <c r="BE54" i="2"/>
  <c r="BG54" i="2" s="1"/>
  <c r="BB54" i="2"/>
  <c r="BD54" i="2" s="1"/>
  <c r="AY54" i="2"/>
  <c r="BA54" i="2" s="1"/>
  <c r="AV54" i="2"/>
  <c r="AX54" i="2" s="1"/>
  <c r="AS54" i="2"/>
  <c r="AU54" i="2" s="1"/>
  <c r="AP54" i="2"/>
  <c r="AR54" i="2" s="1"/>
  <c r="AM54" i="2"/>
  <c r="AO54" i="2" s="1"/>
  <c r="AJ54" i="2"/>
  <c r="AL54" i="2" s="1"/>
  <c r="AG54" i="2"/>
  <c r="AI54" i="2" s="1"/>
  <c r="AD54" i="2"/>
  <c r="AF54" i="2" s="1"/>
  <c r="AA54" i="2"/>
  <c r="AC54" i="2" s="1"/>
  <c r="X54" i="2"/>
  <c r="Z54" i="2" s="1"/>
  <c r="U54" i="2"/>
  <c r="W54" i="2" s="1"/>
  <c r="T54" i="2"/>
  <c r="Q54" i="2"/>
  <c r="L54" i="2"/>
  <c r="N54" i="2" s="1"/>
  <c r="I54" i="2"/>
  <c r="BH53" i="2"/>
  <c r="BJ53" i="2" s="1"/>
  <c r="BE53" i="2"/>
  <c r="BG53" i="2" s="1"/>
  <c r="BB53" i="2"/>
  <c r="BD53" i="2" s="1"/>
  <c r="AY53" i="2"/>
  <c r="BA53" i="2" s="1"/>
  <c r="AV53" i="2"/>
  <c r="AX53" i="2" s="1"/>
  <c r="AS53" i="2"/>
  <c r="AU53" i="2" s="1"/>
  <c r="AP53" i="2"/>
  <c r="AR53" i="2" s="1"/>
  <c r="AM53" i="2"/>
  <c r="AO53" i="2" s="1"/>
  <c r="AJ53" i="2"/>
  <c r="AL53" i="2" s="1"/>
  <c r="AG53" i="2"/>
  <c r="AI53" i="2" s="1"/>
  <c r="AD53" i="2"/>
  <c r="AF53" i="2" s="1"/>
  <c r="AA53" i="2"/>
  <c r="AC53" i="2" s="1"/>
  <c r="X53" i="2"/>
  <c r="Z53" i="2" s="1"/>
  <c r="U53" i="2"/>
  <c r="W53" i="2" s="1"/>
  <c r="T53" i="2"/>
  <c r="Q53" i="2"/>
  <c r="L53" i="2"/>
  <c r="N53" i="2" s="1"/>
  <c r="I53" i="2"/>
  <c r="BH52" i="2"/>
  <c r="BJ52" i="2" s="1"/>
  <c r="BE52" i="2"/>
  <c r="BG52" i="2" s="1"/>
  <c r="BB52" i="2"/>
  <c r="BD52" i="2" s="1"/>
  <c r="AY52" i="2"/>
  <c r="BA52" i="2" s="1"/>
  <c r="AV52" i="2"/>
  <c r="AX52" i="2" s="1"/>
  <c r="AS52" i="2"/>
  <c r="AU52" i="2" s="1"/>
  <c r="AP52" i="2"/>
  <c r="AR52" i="2" s="1"/>
  <c r="AM52" i="2"/>
  <c r="AO52" i="2" s="1"/>
  <c r="AJ52" i="2"/>
  <c r="AL52" i="2" s="1"/>
  <c r="AG52" i="2"/>
  <c r="AI52" i="2" s="1"/>
  <c r="AD52" i="2"/>
  <c r="AF52" i="2" s="1"/>
  <c r="AA52" i="2"/>
  <c r="AC52" i="2" s="1"/>
  <c r="X52" i="2"/>
  <c r="Z52" i="2" s="1"/>
  <c r="U52" i="2"/>
  <c r="W52" i="2" s="1"/>
  <c r="T52" i="2"/>
  <c r="Q52" i="2"/>
  <c r="L52" i="2"/>
  <c r="N52" i="2" s="1"/>
  <c r="I52" i="2"/>
  <c r="BH51" i="2"/>
  <c r="BE51" i="2"/>
  <c r="BG51" i="2" s="1"/>
  <c r="BB51" i="2"/>
  <c r="BD51" i="2" s="1"/>
  <c r="AY51" i="2"/>
  <c r="BA51" i="2" s="1"/>
  <c r="AV51" i="2"/>
  <c r="AX51" i="2" s="1"/>
  <c r="AS51" i="2"/>
  <c r="AU51" i="2" s="1"/>
  <c r="AP51" i="2"/>
  <c r="AR51" i="2" s="1"/>
  <c r="AM51" i="2"/>
  <c r="AO51" i="2" s="1"/>
  <c r="AJ51" i="2"/>
  <c r="AL51" i="2" s="1"/>
  <c r="AG51" i="2"/>
  <c r="AI51" i="2" s="1"/>
  <c r="AD51" i="2"/>
  <c r="AF51" i="2" s="1"/>
  <c r="AA51" i="2"/>
  <c r="AC51" i="2" s="1"/>
  <c r="X51" i="2"/>
  <c r="Z51" i="2" s="1"/>
  <c r="U51" i="2"/>
  <c r="W51" i="2" s="1"/>
  <c r="T51" i="2"/>
  <c r="Q51" i="2"/>
  <c r="L51" i="2"/>
  <c r="N51" i="2" s="1"/>
  <c r="I51" i="2"/>
  <c r="BH50" i="2"/>
  <c r="BJ50" i="2" s="1"/>
  <c r="BE50" i="2"/>
  <c r="BG50" i="2" s="1"/>
  <c r="BB50" i="2"/>
  <c r="BD50" i="2" s="1"/>
  <c r="AY50" i="2"/>
  <c r="BA50" i="2" s="1"/>
  <c r="AV50" i="2"/>
  <c r="AX50" i="2" s="1"/>
  <c r="AS50" i="2"/>
  <c r="AU50" i="2" s="1"/>
  <c r="AP50" i="2"/>
  <c r="AR50" i="2" s="1"/>
  <c r="AM50" i="2"/>
  <c r="AO50" i="2" s="1"/>
  <c r="AJ50" i="2"/>
  <c r="AL50" i="2" s="1"/>
  <c r="AG50" i="2"/>
  <c r="AI50" i="2" s="1"/>
  <c r="AD50" i="2"/>
  <c r="AF50" i="2" s="1"/>
  <c r="AA50" i="2"/>
  <c r="AC50" i="2" s="1"/>
  <c r="X50" i="2"/>
  <c r="Z50" i="2" s="1"/>
  <c r="U50" i="2"/>
  <c r="W50" i="2" s="1"/>
  <c r="T50" i="2"/>
  <c r="Q50" i="2"/>
  <c r="L50" i="2"/>
  <c r="N50" i="2" s="1"/>
  <c r="I50" i="2"/>
  <c r="BH49" i="2"/>
  <c r="BJ49" i="2" s="1"/>
  <c r="BE49" i="2"/>
  <c r="BG49" i="2" s="1"/>
  <c r="BB49" i="2"/>
  <c r="BD49" i="2" s="1"/>
  <c r="AY49" i="2"/>
  <c r="BA49" i="2" s="1"/>
  <c r="AV49" i="2"/>
  <c r="AX49" i="2" s="1"/>
  <c r="AS49" i="2"/>
  <c r="AU49" i="2" s="1"/>
  <c r="AP49" i="2"/>
  <c r="AR49" i="2" s="1"/>
  <c r="AM49" i="2"/>
  <c r="AO49" i="2" s="1"/>
  <c r="AJ49" i="2"/>
  <c r="AL49" i="2" s="1"/>
  <c r="AG49" i="2"/>
  <c r="AI49" i="2" s="1"/>
  <c r="AD49" i="2"/>
  <c r="AF49" i="2" s="1"/>
  <c r="AA49" i="2"/>
  <c r="AC49" i="2" s="1"/>
  <c r="X49" i="2"/>
  <c r="Z49" i="2" s="1"/>
  <c r="U49" i="2"/>
  <c r="W49" i="2" s="1"/>
  <c r="T49" i="2"/>
  <c r="Q49" i="2"/>
  <c r="L49" i="2"/>
  <c r="N49" i="2" s="1"/>
  <c r="I49" i="2"/>
  <c r="BH48" i="2"/>
  <c r="BJ48" i="2" s="1"/>
  <c r="BE48" i="2"/>
  <c r="BG48" i="2" s="1"/>
  <c r="BB48" i="2"/>
  <c r="BD48" i="2" s="1"/>
  <c r="AY48" i="2"/>
  <c r="BA48" i="2" s="1"/>
  <c r="AV48" i="2"/>
  <c r="AX48" i="2" s="1"/>
  <c r="AS48" i="2"/>
  <c r="AU48" i="2" s="1"/>
  <c r="AP48" i="2"/>
  <c r="AR48" i="2" s="1"/>
  <c r="AM48" i="2"/>
  <c r="AO48" i="2" s="1"/>
  <c r="AJ48" i="2"/>
  <c r="AL48" i="2" s="1"/>
  <c r="AG48" i="2"/>
  <c r="AI48" i="2" s="1"/>
  <c r="AD48" i="2"/>
  <c r="AF48" i="2" s="1"/>
  <c r="AA48" i="2"/>
  <c r="AC48" i="2" s="1"/>
  <c r="X48" i="2"/>
  <c r="Z48" i="2" s="1"/>
  <c r="U48" i="2"/>
  <c r="W48" i="2" s="1"/>
  <c r="T48" i="2"/>
  <c r="Q48" i="2"/>
  <c r="L48" i="2"/>
  <c r="N48" i="2" s="1"/>
  <c r="I48" i="2"/>
  <c r="BH47" i="2"/>
  <c r="BJ47" i="2" s="1"/>
  <c r="BE47" i="2"/>
  <c r="BG47" i="2" s="1"/>
  <c r="BB47" i="2"/>
  <c r="BD47" i="2" s="1"/>
  <c r="AY47" i="2"/>
  <c r="BA47" i="2" s="1"/>
  <c r="AV47" i="2"/>
  <c r="AX47" i="2" s="1"/>
  <c r="AS47" i="2"/>
  <c r="AU47" i="2" s="1"/>
  <c r="AP47" i="2"/>
  <c r="AR47" i="2" s="1"/>
  <c r="AM47" i="2"/>
  <c r="AO47" i="2" s="1"/>
  <c r="AJ47" i="2"/>
  <c r="AL47" i="2" s="1"/>
  <c r="AG47" i="2"/>
  <c r="AI47" i="2" s="1"/>
  <c r="AD47" i="2"/>
  <c r="AF47" i="2" s="1"/>
  <c r="AA47" i="2"/>
  <c r="AC47" i="2" s="1"/>
  <c r="X47" i="2"/>
  <c r="Z47" i="2" s="1"/>
  <c r="U47" i="2"/>
  <c r="W47" i="2" s="1"/>
  <c r="T47" i="2"/>
  <c r="Q47" i="2"/>
  <c r="L47" i="2"/>
  <c r="N47" i="2" s="1"/>
  <c r="I47" i="2"/>
  <c r="BH46" i="2"/>
  <c r="BJ46" i="2" s="1"/>
  <c r="BE46" i="2"/>
  <c r="BG46" i="2" s="1"/>
  <c r="BB46" i="2"/>
  <c r="BD46" i="2" s="1"/>
  <c r="AY46" i="2"/>
  <c r="BA46" i="2" s="1"/>
  <c r="AV46" i="2"/>
  <c r="AX46" i="2" s="1"/>
  <c r="AS46" i="2"/>
  <c r="AU46" i="2" s="1"/>
  <c r="AP46" i="2"/>
  <c r="AR46" i="2" s="1"/>
  <c r="AM46" i="2"/>
  <c r="AO46" i="2" s="1"/>
  <c r="AJ46" i="2"/>
  <c r="AL46" i="2" s="1"/>
  <c r="AG46" i="2"/>
  <c r="AI46" i="2" s="1"/>
  <c r="AD46" i="2"/>
  <c r="AF46" i="2" s="1"/>
  <c r="AA46" i="2"/>
  <c r="AC46" i="2" s="1"/>
  <c r="X46" i="2"/>
  <c r="Z46" i="2" s="1"/>
  <c r="U46" i="2"/>
  <c r="W46" i="2" s="1"/>
  <c r="T46" i="2"/>
  <c r="Q46" i="2"/>
  <c r="L46" i="2"/>
  <c r="N46" i="2" s="1"/>
  <c r="I46" i="2"/>
  <c r="BH45" i="2"/>
  <c r="BJ45" i="2" s="1"/>
  <c r="BE45" i="2"/>
  <c r="BG45" i="2" s="1"/>
  <c r="BB45" i="2"/>
  <c r="BD45" i="2" s="1"/>
  <c r="AY45" i="2"/>
  <c r="BA45" i="2" s="1"/>
  <c r="AV45" i="2"/>
  <c r="AX45" i="2" s="1"/>
  <c r="AS45" i="2"/>
  <c r="AU45" i="2" s="1"/>
  <c r="AP45" i="2"/>
  <c r="AR45" i="2" s="1"/>
  <c r="AM45" i="2"/>
  <c r="AO45" i="2" s="1"/>
  <c r="AJ45" i="2"/>
  <c r="AL45" i="2" s="1"/>
  <c r="AG45" i="2"/>
  <c r="AI45" i="2" s="1"/>
  <c r="AD45" i="2"/>
  <c r="AF45" i="2" s="1"/>
  <c r="AA45" i="2"/>
  <c r="AC45" i="2" s="1"/>
  <c r="X45" i="2"/>
  <c r="Z45" i="2" s="1"/>
  <c r="U45" i="2"/>
  <c r="W45" i="2" s="1"/>
  <c r="T45" i="2"/>
  <c r="Q45" i="2"/>
  <c r="L45" i="2"/>
  <c r="N45" i="2" s="1"/>
  <c r="I45" i="2"/>
  <c r="BH44" i="2"/>
  <c r="BJ44" i="2" s="1"/>
  <c r="BE44" i="2"/>
  <c r="BG44" i="2" s="1"/>
  <c r="BB44" i="2"/>
  <c r="BD44" i="2" s="1"/>
  <c r="AY44" i="2"/>
  <c r="BA44" i="2" s="1"/>
  <c r="AV44" i="2"/>
  <c r="AX44" i="2" s="1"/>
  <c r="AS44" i="2"/>
  <c r="AU44" i="2" s="1"/>
  <c r="AP44" i="2"/>
  <c r="AR44" i="2" s="1"/>
  <c r="AM44" i="2"/>
  <c r="AO44" i="2" s="1"/>
  <c r="AJ44" i="2"/>
  <c r="AL44" i="2" s="1"/>
  <c r="AG44" i="2"/>
  <c r="AI44" i="2" s="1"/>
  <c r="AD44" i="2"/>
  <c r="AF44" i="2" s="1"/>
  <c r="AA44" i="2"/>
  <c r="AC44" i="2" s="1"/>
  <c r="X44" i="2"/>
  <c r="Z44" i="2" s="1"/>
  <c r="U44" i="2"/>
  <c r="W44" i="2" s="1"/>
  <c r="T44" i="2"/>
  <c r="Q44" i="2"/>
  <c r="L44" i="2"/>
  <c r="N44" i="2" s="1"/>
  <c r="I44" i="2"/>
  <c r="BH43" i="2"/>
  <c r="BJ43" i="2" s="1"/>
  <c r="BE43" i="2"/>
  <c r="BG43" i="2" s="1"/>
  <c r="BB43" i="2"/>
  <c r="BD43" i="2" s="1"/>
  <c r="AY43" i="2"/>
  <c r="BA43" i="2" s="1"/>
  <c r="AV43" i="2"/>
  <c r="AX43" i="2" s="1"/>
  <c r="AS43" i="2"/>
  <c r="AU43" i="2" s="1"/>
  <c r="AP43" i="2"/>
  <c r="AR43" i="2" s="1"/>
  <c r="AM43" i="2"/>
  <c r="AO43" i="2" s="1"/>
  <c r="AJ43" i="2"/>
  <c r="AL43" i="2" s="1"/>
  <c r="AG43" i="2"/>
  <c r="AI43" i="2" s="1"/>
  <c r="AD43" i="2"/>
  <c r="AF43" i="2" s="1"/>
  <c r="AA43" i="2"/>
  <c r="AC43" i="2" s="1"/>
  <c r="X43" i="2"/>
  <c r="Z43" i="2" s="1"/>
  <c r="U43" i="2"/>
  <c r="W43" i="2" s="1"/>
  <c r="T43" i="2"/>
  <c r="Q43" i="2"/>
  <c r="L43" i="2"/>
  <c r="N43" i="2" s="1"/>
  <c r="I43" i="2"/>
  <c r="BH42" i="2"/>
  <c r="BE42" i="2"/>
  <c r="BG42" i="2" s="1"/>
  <c r="BB42" i="2"/>
  <c r="BD42" i="2" s="1"/>
  <c r="AY42" i="2"/>
  <c r="BA42" i="2" s="1"/>
  <c r="AV42" i="2"/>
  <c r="AX42" i="2" s="1"/>
  <c r="AS42" i="2"/>
  <c r="AU42" i="2" s="1"/>
  <c r="AP42" i="2"/>
  <c r="AR42" i="2" s="1"/>
  <c r="AM42" i="2"/>
  <c r="AO42" i="2" s="1"/>
  <c r="AJ42" i="2"/>
  <c r="AL42" i="2" s="1"/>
  <c r="AG42" i="2"/>
  <c r="AI42" i="2" s="1"/>
  <c r="AD42" i="2"/>
  <c r="AF42" i="2" s="1"/>
  <c r="AA42" i="2"/>
  <c r="AC42" i="2" s="1"/>
  <c r="X42" i="2"/>
  <c r="Z42" i="2" s="1"/>
  <c r="U42" i="2"/>
  <c r="W42" i="2" s="1"/>
  <c r="T42" i="2"/>
  <c r="Q42" i="2"/>
  <c r="L42" i="2"/>
  <c r="N42" i="2" s="1"/>
  <c r="I42" i="2"/>
  <c r="BH41" i="2"/>
  <c r="BJ41" i="2" s="1"/>
  <c r="BE41" i="2"/>
  <c r="BG41" i="2" s="1"/>
  <c r="BB41" i="2"/>
  <c r="BD41" i="2" s="1"/>
  <c r="AY41" i="2"/>
  <c r="BA41" i="2" s="1"/>
  <c r="AV41" i="2"/>
  <c r="AX41" i="2" s="1"/>
  <c r="AS41" i="2"/>
  <c r="AU41" i="2" s="1"/>
  <c r="AP41" i="2"/>
  <c r="AR41" i="2" s="1"/>
  <c r="AM41" i="2"/>
  <c r="AO41" i="2" s="1"/>
  <c r="AJ41" i="2"/>
  <c r="AL41" i="2" s="1"/>
  <c r="AG41" i="2"/>
  <c r="AI41" i="2" s="1"/>
  <c r="AD41" i="2"/>
  <c r="AF41" i="2" s="1"/>
  <c r="AA41" i="2"/>
  <c r="AC41" i="2" s="1"/>
  <c r="X41" i="2"/>
  <c r="Z41" i="2" s="1"/>
  <c r="U41" i="2"/>
  <c r="W41" i="2" s="1"/>
  <c r="T41" i="2"/>
  <c r="Q41" i="2"/>
  <c r="L41" i="2"/>
  <c r="N41" i="2" s="1"/>
  <c r="I41" i="2"/>
  <c r="BH40" i="2"/>
  <c r="BE40" i="2"/>
  <c r="BG40" i="2" s="1"/>
  <c r="BB40" i="2"/>
  <c r="BD40" i="2" s="1"/>
  <c r="AY40" i="2"/>
  <c r="BA40" i="2" s="1"/>
  <c r="AV40" i="2"/>
  <c r="AX40" i="2" s="1"/>
  <c r="AS40" i="2"/>
  <c r="AU40" i="2" s="1"/>
  <c r="AP40" i="2"/>
  <c r="AR40" i="2" s="1"/>
  <c r="AM40" i="2"/>
  <c r="AO40" i="2" s="1"/>
  <c r="AJ40" i="2"/>
  <c r="AL40" i="2" s="1"/>
  <c r="AG40" i="2"/>
  <c r="AI40" i="2" s="1"/>
  <c r="AD40" i="2"/>
  <c r="AF40" i="2" s="1"/>
  <c r="AA40" i="2"/>
  <c r="AC40" i="2" s="1"/>
  <c r="X40" i="2"/>
  <c r="Z40" i="2" s="1"/>
  <c r="U40" i="2"/>
  <c r="W40" i="2" s="1"/>
  <c r="T40" i="2"/>
  <c r="Q40" i="2"/>
  <c r="L40" i="2"/>
  <c r="N40" i="2" s="1"/>
  <c r="I40" i="2"/>
  <c r="BH39" i="2"/>
  <c r="BE39" i="2"/>
  <c r="BG39" i="2" s="1"/>
  <c r="BB39" i="2"/>
  <c r="BD39" i="2" s="1"/>
  <c r="AY39" i="2"/>
  <c r="BA39" i="2" s="1"/>
  <c r="AV39" i="2"/>
  <c r="AX39" i="2" s="1"/>
  <c r="AS39" i="2"/>
  <c r="AU39" i="2" s="1"/>
  <c r="AP39" i="2"/>
  <c r="AR39" i="2" s="1"/>
  <c r="AM39" i="2"/>
  <c r="AO39" i="2" s="1"/>
  <c r="AJ39" i="2"/>
  <c r="AL39" i="2" s="1"/>
  <c r="AG39" i="2"/>
  <c r="AI39" i="2" s="1"/>
  <c r="AD39" i="2"/>
  <c r="AF39" i="2" s="1"/>
  <c r="AA39" i="2"/>
  <c r="AC39" i="2" s="1"/>
  <c r="X39" i="2"/>
  <c r="Z39" i="2" s="1"/>
  <c r="U39" i="2"/>
  <c r="W39" i="2" s="1"/>
  <c r="T39" i="2"/>
  <c r="Q39" i="2"/>
  <c r="L39" i="2"/>
  <c r="N39" i="2" s="1"/>
  <c r="I39" i="2"/>
  <c r="BH38" i="2"/>
  <c r="BE38" i="2"/>
  <c r="BG38" i="2" s="1"/>
  <c r="BB38" i="2"/>
  <c r="BD38" i="2" s="1"/>
  <c r="AY38" i="2"/>
  <c r="BA38" i="2" s="1"/>
  <c r="AV38" i="2"/>
  <c r="AX38" i="2" s="1"/>
  <c r="AS38" i="2"/>
  <c r="AU38" i="2" s="1"/>
  <c r="AP38" i="2"/>
  <c r="AR38" i="2" s="1"/>
  <c r="AM38" i="2"/>
  <c r="AO38" i="2" s="1"/>
  <c r="AJ38" i="2"/>
  <c r="AL38" i="2" s="1"/>
  <c r="AG38" i="2"/>
  <c r="AI38" i="2" s="1"/>
  <c r="AD38" i="2"/>
  <c r="AF38" i="2" s="1"/>
  <c r="AA38" i="2"/>
  <c r="AC38" i="2" s="1"/>
  <c r="X38" i="2"/>
  <c r="Z38" i="2" s="1"/>
  <c r="U38" i="2"/>
  <c r="W38" i="2" s="1"/>
  <c r="T38" i="2"/>
  <c r="Q38" i="2"/>
  <c r="L38" i="2"/>
  <c r="N38" i="2" s="1"/>
  <c r="I38" i="2"/>
  <c r="BH37" i="2"/>
  <c r="BJ37" i="2" s="1"/>
  <c r="BE37" i="2"/>
  <c r="BG37" i="2" s="1"/>
  <c r="BB37" i="2"/>
  <c r="BD37" i="2" s="1"/>
  <c r="AY37" i="2"/>
  <c r="BA37" i="2" s="1"/>
  <c r="AV37" i="2"/>
  <c r="AX37" i="2" s="1"/>
  <c r="AS37" i="2"/>
  <c r="AU37" i="2" s="1"/>
  <c r="AP37" i="2"/>
  <c r="AR37" i="2" s="1"/>
  <c r="AM37" i="2"/>
  <c r="AO37" i="2" s="1"/>
  <c r="AJ37" i="2"/>
  <c r="AL37" i="2" s="1"/>
  <c r="AG37" i="2"/>
  <c r="AI37" i="2" s="1"/>
  <c r="AD37" i="2"/>
  <c r="AF37" i="2" s="1"/>
  <c r="AA37" i="2"/>
  <c r="AC37" i="2" s="1"/>
  <c r="X37" i="2"/>
  <c r="Z37" i="2" s="1"/>
  <c r="U37" i="2"/>
  <c r="W37" i="2" s="1"/>
  <c r="T37" i="2"/>
  <c r="Q37" i="2"/>
  <c r="L37" i="2"/>
  <c r="N37" i="2" s="1"/>
  <c r="I37" i="2"/>
  <c r="BH36" i="2"/>
  <c r="BJ36" i="2" s="1"/>
  <c r="BE36" i="2"/>
  <c r="BG36" i="2" s="1"/>
  <c r="BB36" i="2"/>
  <c r="BD36" i="2" s="1"/>
  <c r="AY36" i="2"/>
  <c r="BA36" i="2" s="1"/>
  <c r="AV36" i="2"/>
  <c r="AX36" i="2" s="1"/>
  <c r="AS36" i="2"/>
  <c r="AU36" i="2" s="1"/>
  <c r="AP36" i="2"/>
  <c r="AR36" i="2" s="1"/>
  <c r="AM36" i="2"/>
  <c r="AO36" i="2" s="1"/>
  <c r="AJ36" i="2"/>
  <c r="AL36" i="2" s="1"/>
  <c r="AG36" i="2"/>
  <c r="AI36" i="2" s="1"/>
  <c r="AD36" i="2"/>
  <c r="AF36" i="2" s="1"/>
  <c r="AA36" i="2"/>
  <c r="AC36" i="2" s="1"/>
  <c r="X36" i="2"/>
  <c r="Z36" i="2" s="1"/>
  <c r="U36" i="2"/>
  <c r="W36" i="2" s="1"/>
  <c r="T36" i="2"/>
  <c r="Q36" i="2"/>
  <c r="L36" i="2"/>
  <c r="N36" i="2" s="1"/>
  <c r="I36" i="2"/>
  <c r="BH35" i="2"/>
  <c r="BJ35" i="2" s="1"/>
  <c r="BE35" i="2"/>
  <c r="BG35" i="2" s="1"/>
  <c r="BB35" i="2"/>
  <c r="BD35" i="2" s="1"/>
  <c r="AY35" i="2"/>
  <c r="BA35" i="2" s="1"/>
  <c r="AV35" i="2"/>
  <c r="AX35" i="2" s="1"/>
  <c r="AS35" i="2"/>
  <c r="AU35" i="2" s="1"/>
  <c r="AP35" i="2"/>
  <c r="AR35" i="2" s="1"/>
  <c r="AM35" i="2"/>
  <c r="AO35" i="2" s="1"/>
  <c r="AJ35" i="2"/>
  <c r="AL35" i="2" s="1"/>
  <c r="AG35" i="2"/>
  <c r="AI35" i="2" s="1"/>
  <c r="AD35" i="2"/>
  <c r="AF35" i="2" s="1"/>
  <c r="AA35" i="2"/>
  <c r="AC35" i="2" s="1"/>
  <c r="X35" i="2"/>
  <c r="Z35" i="2" s="1"/>
  <c r="U35" i="2"/>
  <c r="W35" i="2" s="1"/>
  <c r="T35" i="2"/>
  <c r="Q35" i="2"/>
  <c r="L35" i="2"/>
  <c r="N35" i="2" s="1"/>
  <c r="I35" i="2"/>
  <c r="BH34" i="2"/>
  <c r="BE34" i="2"/>
  <c r="BG34" i="2" s="1"/>
  <c r="BB34" i="2"/>
  <c r="BD34" i="2" s="1"/>
  <c r="AY34" i="2"/>
  <c r="BA34" i="2" s="1"/>
  <c r="AV34" i="2"/>
  <c r="AX34" i="2" s="1"/>
  <c r="AS34" i="2"/>
  <c r="AU34" i="2" s="1"/>
  <c r="AP34" i="2"/>
  <c r="AR34" i="2" s="1"/>
  <c r="AM34" i="2"/>
  <c r="AO34" i="2" s="1"/>
  <c r="AJ34" i="2"/>
  <c r="AL34" i="2" s="1"/>
  <c r="AG34" i="2"/>
  <c r="AI34" i="2" s="1"/>
  <c r="AD34" i="2"/>
  <c r="AF34" i="2" s="1"/>
  <c r="AA34" i="2"/>
  <c r="AC34" i="2" s="1"/>
  <c r="X34" i="2"/>
  <c r="Z34" i="2" s="1"/>
  <c r="U34" i="2"/>
  <c r="W34" i="2" s="1"/>
  <c r="T34" i="2"/>
  <c r="Q34" i="2"/>
  <c r="L34" i="2"/>
  <c r="N34" i="2" s="1"/>
  <c r="I34" i="2"/>
  <c r="BH33" i="2"/>
  <c r="BJ33" i="2" s="1"/>
  <c r="BE33" i="2"/>
  <c r="BG33" i="2" s="1"/>
  <c r="BB33" i="2"/>
  <c r="BD33" i="2" s="1"/>
  <c r="AY33" i="2"/>
  <c r="BA33" i="2" s="1"/>
  <c r="AV33" i="2"/>
  <c r="AX33" i="2" s="1"/>
  <c r="AS33" i="2"/>
  <c r="AU33" i="2" s="1"/>
  <c r="AP33" i="2"/>
  <c r="AR33" i="2" s="1"/>
  <c r="AM33" i="2"/>
  <c r="AO33" i="2" s="1"/>
  <c r="AJ33" i="2"/>
  <c r="AL33" i="2" s="1"/>
  <c r="AG33" i="2"/>
  <c r="AI33" i="2" s="1"/>
  <c r="AD33" i="2"/>
  <c r="AF33" i="2" s="1"/>
  <c r="AA33" i="2"/>
  <c r="AC33" i="2" s="1"/>
  <c r="X33" i="2"/>
  <c r="Z33" i="2" s="1"/>
  <c r="U33" i="2"/>
  <c r="W33" i="2" s="1"/>
  <c r="T33" i="2"/>
  <c r="Q33" i="2"/>
  <c r="L33" i="2"/>
  <c r="N33" i="2" s="1"/>
  <c r="I33" i="2"/>
  <c r="BH32" i="2"/>
  <c r="BE32" i="2"/>
  <c r="BG32" i="2" s="1"/>
  <c r="BB32" i="2"/>
  <c r="BD32" i="2" s="1"/>
  <c r="AY32" i="2"/>
  <c r="BA32" i="2" s="1"/>
  <c r="AV32" i="2"/>
  <c r="AX32" i="2" s="1"/>
  <c r="AS32" i="2"/>
  <c r="AU32" i="2" s="1"/>
  <c r="AP32" i="2"/>
  <c r="AR32" i="2" s="1"/>
  <c r="AM32" i="2"/>
  <c r="AO32" i="2" s="1"/>
  <c r="AJ32" i="2"/>
  <c r="AL32" i="2" s="1"/>
  <c r="AG32" i="2"/>
  <c r="AI32" i="2" s="1"/>
  <c r="AD32" i="2"/>
  <c r="AF32" i="2" s="1"/>
  <c r="AA32" i="2"/>
  <c r="AC32" i="2" s="1"/>
  <c r="X32" i="2"/>
  <c r="Z32" i="2" s="1"/>
  <c r="U32" i="2"/>
  <c r="W32" i="2" s="1"/>
  <c r="T32" i="2"/>
  <c r="Q32" i="2"/>
  <c r="L32" i="2"/>
  <c r="N32" i="2" s="1"/>
  <c r="I32" i="2"/>
  <c r="BH31" i="2"/>
  <c r="BJ31" i="2" s="1"/>
  <c r="BE31" i="2"/>
  <c r="BG31" i="2" s="1"/>
  <c r="BB31" i="2"/>
  <c r="BD31" i="2" s="1"/>
  <c r="AY31" i="2"/>
  <c r="BA31" i="2" s="1"/>
  <c r="AV31" i="2"/>
  <c r="AX31" i="2" s="1"/>
  <c r="AS31" i="2"/>
  <c r="AU31" i="2" s="1"/>
  <c r="AP31" i="2"/>
  <c r="AR31" i="2" s="1"/>
  <c r="AM31" i="2"/>
  <c r="AO31" i="2" s="1"/>
  <c r="AJ31" i="2"/>
  <c r="AL31" i="2" s="1"/>
  <c r="AG31" i="2"/>
  <c r="AI31" i="2" s="1"/>
  <c r="AD31" i="2"/>
  <c r="AF31" i="2" s="1"/>
  <c r="AA31" i="2"/>
  <c r="AC31" i="2" s="1"/>
  <c r="X31" i="2"/>
  <c r="Z31" i="2" s="1"/>
  <c r="U31" i="2"/>
  <c r="W31" i="2" s="1"/>
  <c r="T31" i="2"/>
  <c r="Q31" i="2"/>
  <c r="L31" i="2"/>
  <c r="N31" i="2" s="1"/>
  <c r="I31" i="2"/>
  <c r="BH30" i="2"/>
  <c r="BE30" i="2"/>
  <c r="BG30" i="2" s="1"/>
  <c r="BB30" i="2"/>
  <c r="BD30" i="2" s="1"/>
  <c r="AY30" i="2"/>
  <c r="BA30" i="2" s="1"/>
  <c r="AV30" i="2"/>
  <c r="AX30" i="2" s="1"/>
  <c r="AS30" i="2"/>
  <c r="AU30" i="2" s="1"/>
  <c r="AP30" i="2"/>
  <c r="AR30" i="2" s="1"/>
  <c r="AM30" i="2"/>
  <c r="AO30" i="2" s="1"/>
  <c r="AJ30" i="2"/>
  <c r="AL30" i="2" s="1"/>
  <c r="AG30" i="2"/>
  <c r="AI30" i="2" s="1"/>
  <c r="AD30" i="2"/>
  <c r="AF30" i="2" s="1"/>
  <c r="AA30" i="2"/>
  <c r="AC30" i="2" s="1"/>
  <c r="X30" i="2"/>
  <c r="Z30" i="2" s="1"/>
  <c r="U30" i="2"/>
  <c r="W30" i="2" s="1"/>
  <c r="T30" i="2"/>
  <c r="Q30" i="2"/>
  <c r="L30" i="2"/>
  <c r="N30" i="2" s="1"/>
  <c r="I30" i="2"/>
  <c r="BH29" i="2"/>
  <c r="BJ29" i="2" s="1"/>
  <c r="BE29" i="2"/>
  <c r="BG29" i="2" s="1"/>
  <c r="BB29" i="2"/>
  <c r="BD29" i="2" s="1"/>
  <c r="AY29" i="2"/>
  <c r="BA29" i="2" s="1"/>
  <c r="AV29" i="2"/>
  <c r="AX29" i="2" s="1"/>
  <c r="AS29" i="2"/>
  <c r="AU29" i="2" s="1"/>
  <c r="AP29" i="2"/>
  <c r="AR29" i="2" s="1"/>
  <c r="AM29" i="2"/>
  <c r="AO29" i="2" s="1"/>
  <c r="AJ29" i="2"/>
  <c r="AL29" i="2" s="1"/>
  <c r="AG29" i="2"/>
  <c r="AI29" i="2" s="1"/>
  <c r="AD29" i="2"/>
  <c r="AF29" i="2" s="1"/>
  <c r="AA29" i="2"/>
  <c r="AC29" i="2" s="1"/>
  <c r="X29" i="2"/>
  <c r="Z29" i="2" s="1"/>
  <c r="U29" i="2"/>
  <c r="W29" i="2" s="1"/>
  <c r="T29" i="2"/>
  <c r="Q29" i="2"/>
  <c r="L29" i="2"/>
  <c r="N29" i="2" s="1"/>
  <c r="I29" i="2"/>
  <c r="BH28" i="2"/>
  <c r="BJ28" i="2" s="1"/>
  <c r="BE28" i="2"/>
  <c r="BG28" i="2" s="1"/>
  <c r="BB28" i="2"/>
  <c r="BD28" i="2" s="1"/>
  <c r="AY28" i="2"/>
  <c r="BA28" i="2" s="1"/>
  <c r="AV28" i="2"/>
  <c r="AX28" i="2" s="1"/>
  <c r="AS28" i="2"/>
  <c r="AU28" i="2" s="1"/>
  <c r="AP28" i="2"/>
  <c r="AR28" i="2" s="1"/>
  <c r="AM28" i="2"/>
  <c r="AO28" i="2" s="1"/>
  <c r="AJ28" i="2"/>
  <c r="AL28" i="2" s="1"/>
  <c r="AG28" i="2"/>
  <c r="AI28" i="2" s="1"/>
  <c r="AD28" i="2"/>
  <c r="AF28" i="2" s="1"/>
  <c r="AA28" i="2"/>
  <c r="AC28" i="2" s="1"/>
  <c r="X28" i="2"/>
  <c r="Z28" i="2" s="1"/>
  <c r="U28" i="2"/>
  <c r="W28" i="2" s="1"/>
  <c r="T28" i="2"/>
  <c r="Q28" i="2"/>
  <c r="L28" i="2"/>
  <c r="N28" i="2" s="1"/>
  <c r="I28" i="2"/>
  <c r="BH27" i="2"/>
  <c r="BE27" i="2"/>
  <c r="BG27" i="2" s="1"/>
  <c r="BB27" i="2"/>
  <c r="BD27" i="2" s="1"/>
  <c r="AY27" i="2"/>
  <c r="BA27" i="2" s="1"/>
  <c r="AV27" i="2"/>
  <c r="AX27" i="2" s="1"/>
  <c r="AS27" i="2"/>
  <c r="AU27" i="2" s="1"/>
  <c r="AP27" i="2"/>
  <c r="AR27" i="2" s="1"/>
  <c r="AM27" i="2"/>
  <c r="AO27" i="2" s="1"/>
  <c r="AJ27" i="2"/>
  <c r="AL27" i="2" s="1"/>
  <c r="AG27" i="2"/>
  <c r="AI27" i="2" s="1"/>
  <c r="AD27" i="2"/>
  <c r="AF27" i="2" s="1"/>
  <c r="AA27" i="2"/>
  <c r="AC27" i="2" s="1"/>
  <c r="X27" i="2"/>
  <c r="Z27" i="2" s="1"/>
  <c r="U27" i="2"/>
  <c r="W27" i="2" s="1"/>
  <c r="T27" i="2"/>
  <c r="Q27" i="2"/>
  <c r="L27" i="2"/>
  <c r="N27" i="2" s="1"/>
  <c r="I27" i="2"/>
  <c r="BH26" i="2"/>
  <c r="BJ26" i="2" s="1"/>
  <c r="BE26" i="2"/>
  <c r="BG26" i="2" s="1"/>
  <c r="BB26" i="2"/>
  <c r="BD26" i="2" s="1"/>
  <c r="AY26" i="2"/>
  <c r="BA26" i="2" s="1"/>
  <c r="AV26" i="2"/>
  <c r="AX26" i="2" s="1"/>
  <c r="AS26" i="2"/>
  <c r="AU26" i="2" s="1"/>
  <c r="AP26" i="2"/>
  <c r="AR26" i="2" s="1"/>
  <c r="AM26" i="2"/>
  <c r="AO26" i="2" s="1"/>
  <c r="AJ26" i="2"/>
  <c r="AL26" i="2" s="1"/>
  <c r="AG26" i="2"/>
  <c r="AI26" i="2" s="1"/>
  <c r="AD26" i="2"/>
  <c r="AF26" i="2" s="1"/>
  <c r="AA26" i="2"/>
  <c r="AC26" i="2" s="1"/>
  <c r="X26" i="2"/>
  <c r="Z26" i="2" s="1"/>
  <c r="U26" i="2"/>
  <c r="W26" i="2" s="1"/>
  <c r="T26" i="2"/>
  <c r="Q26" i="2"/>
  <c r="L26" i="2"/>
  <c r="N26" i="2" s="1"/>
  <c r="I26" i="2"/>
  <c r="BH25" i="2"/>
  <c r="BJ25" i="2" s="1"/>
  <c r="BE25" i="2"/>
  <c r="BG25" i="2" s="1"/>
  <c r="BB25" i="2"/>
  <c r="BD25" i="2" s="1"/>
  <c r="AY25" i="2"/>
  <c r="BA25" i="2" s="1"/>
  <c r="AV25" i="2"/>
  <c r="AX25" i="2" s="1"/>
  <c r="AS25" i="2"/>
  <c r="AU25" i="2" s="1"/>
  <c r="AP25" i="2"/>
  <c r="AR25" i="2" s="1"/>
  <c r="AM25" i="2"/>
  <c r="AO25" i="2" s="1"/>
  <c r="AJ25" i="2"/>
  <c r="AL25" i="2" s="1"/>
  <c r="AG25" i="2"/>
  <c r="AI25" i="2" s="1"/>
  <c r="AD25" i="2"/>
  <c r="AF25" i="2" s="1"/>
  <c r="AA25" i="2"/>
  <c r="AC25" i="2" s="1"/>
  <c r="X25" i="2"/>
  <c r="Z25" i="2" s="1"/>
  <c r="U25" i="2"/>
  <c r="W25" i="2" s="1"/>
  <c r="T25" i="2"/>
  <c r="Q25" i="2"/>
  <c r="L25" i="2"/>
  <c r="N25" i="2" s="1"/>
  <c r="I25" i="2"/>
  <c r="BH24" i="2"/>
  <c r="BE24" i="2"/>
  <c r="BG24" i="2" s="1"/>
  <c r="BB24" i="2"/>
  <c r="BD24" i="2" s="1"/>
  <c r="AY24" i="2"/>
  <c r="BA24" i="2" s="1"/>
  <c r="AV24" i="2"/>
  <c r="AX24" i="2" s="1"/>
  <c r="AS24" i="2"/>
  <c r="AU24" i="2" s="1"/>
  <c r="AP24" i="2"/>
  <c r="AR24" i="2" s="1"/>
  <c r="AM24" i="2"/>
  <c r="AO24" i="2" s="1"/>
  <c r="AJ24" i="2"/>
  <c r="AL24" i="2" s="1"/>
  <c r="AG24" i="2"/>
  <c r="AI24" i="2" s="1"/>
  <c r="AD24" i="2"/>
  <c r="AF24" i="2" s="1"/>
  <c r="AA24" i="2"/>
  <c r="AC24" i="2" s="1"/>
  <c r="X24" i="2"/>
  <c r="Z24" i="2" s="1"/>
  <c r="U24" i="2"/>
  <c r="W24" i="2" s="1"/>
  <c r="T24" i="2"/>
  <c r="Q24" i="2"/>
  <c r="L24" i="2"/>
  <c r="N24" i="2" s="1"/>
  <c r="I24" i="2"/>
  <c r="BH23" i="2"/>
  <c r="BE23" i="2"/>
  <c r="BG23" i="2" s="1"/>
  <c r="BB23" i="2"/>
  <c r="BD23" i="2" s="1"/>
  <c r="AY23" i="2"/>
  <c r="BA23" i="2" s="1"/>
  <c r="AV23" i="2"/>
  <c r="AX23" i="2" s="1"/>
  <c r="AS23" i="2"/>
  <c r="AU23" i="2" s="1"/>
  <c r="AP23" i="2"/>
  <c r="AR23" i="2" s="1"/>
  <c r="AM23" i="2"/>
  <c r="AO23" i="2" s="1"/>
  <c r="AJ23" i="2"/>
  <c r="AL23" i="2" s="1"/>
  <c r="AG23" i="2"/>
  <c r="AI23" i="2" s="1"/>
  <c r="AD23" i="2"/>
  <c r="AF23" i="2" s="1"/>
  <c r="AA23" i="2"/>
  <c r="AC23" i="2" s="1"/>
  <c r="X23" i="2"/>
  <c r="Z23" i="2" s="1"/>
  <c r="U23" i="2"/>
  <c r="W23" i="2" s="1"/>
  <c r="T23" i="2"/>
  <c r="Q23" i="2"/>
  <c r="L23" i="2"/>
  <c r="N23" i="2" s="1"/>
  <c r="I23" i="2"/>
  <c r="BH22" i="2"/>
  <c r="BE22" i="2"/>
  <c r="BG22" i="2" s="1"/>
  <c r="BB22" i="2"/>
  <c r="BD22" i="2" s="1"/>
  <c r="AY22" i="2"/>
  <c r="BA22" i="2" s="1"/>
  <c r="AV22" i="2"/>
  <c r="AX22" i="2" s="1"/>
  <c r="AS22" i="2"/>
  <c r="AU22" i="2" s="1"/>
  <c r="AP22" i="2"/>
  <c r="AR22" i="2" s="1"/>
  <c r="AM22" i="2"/>
  <c r="AO22" i="2" s="1"/>
  <c r="AJ22" i="2"/>
  <c r="AL22" i="2" s="1"/>
  <c r="AG22" i="2"/>
  <c r="AI22" i="2" s="1"/>
  <c r="AD22" i="2"/>
  <c r="AF22" i="2" s="1"/>
  <c r="AA22" i="2"/>
  <c r="AC22" i="2" s="1"/>
  <c r="X22" i="2"/>
  <c r="Z22" i="2" s="1"/>
  <c r="U22" i="2"/>
  <c r="W22" i="2" s="1"/>
  <c r="T22" i="2"/>
  <c r="Q22" i="2"/>
  <c r="L22" i="2"/>
  <c r="N22" i="2" s="1"/>
  <c r="I22" i="2"/>
  <c r="BH21" i="2"/>
  <c r="BJ21" i="2" s="1"/>
  <c r="BE21" i="2"/>
  <c r="BG21" i="2" s="1"/>
  <c r="BB21" i="2"/>
  <c r="BD21" i="2" s="1"/>
  <c r="AY21" i="2"/>
  <c r="BA21" i="2" s="1"/>
  <c r="AV21" i="2"/>
  <c r="AX21" i="2" s="1"/>
  <c r="AS21" i="2"/>
  <c r="AU21" i="2" s="1"/>
  <c r="AP21" i="2"/>
  <c r="AR21" i="2" s="1"/>
  <c r="AM21" i="2"/>
  <c r="AO21" i="2" s="1"/>
  <c r="AJ21" i="2"/>
  <c r="AL21" i="2" s="1"/>
  <c r="AG21" i="2"/>
  <c r="AI21" i="2" s="1"/>
  <c r="AD21" i="2"/>
  <c r="AF21" i="2" s="1"/>
  <c r="AA21" i="2"/>
  <c r="AC21" i="2" s="1"/>
  <c r="X21" i="2"/>
  <c r="Z21" i="2" s="1"/>
  <c r="U21" i="2"/>
  <c r="W21" i="2" s="1"/>
  <c r="T21" i="2"/>
  <c r="Q21" i="2"/>
  <c r="L21" i="2"/>
  <c r="N21" i="2" s="1"/>
  <c r="I21" i="2"/>
  <c r="BH20" i="2"/>
  <c r="BJ20" i="2" s="1"/>
  <c r="BE20" i="2"/>
  <c r="BG20" i="2" s="1"/>
  <c r="BB20" i="2"/>
  <c r="BD20" i="2" s="1"/>
  <c r="AY20" i="2"/>
  <c r="BA20" i="2" s="1"/>
  <c r="AV20" i="2"/>
  <c r="AX20" i="2" s="1"/>
  <c r="AS20" i="2"/>
  <c r="AU20" i="2" s="1"/>
  <c r="AP20" i="2"/>
  <c r="AR20" i="2" s="1"/>
  <c r="AM20" i="2"/>
  <c r="AO20" i="2" s="1"/>
  <c r="AJ20" i="2"/>
  <c r="AL20" i="2" s="1"/>
  <c r="AG20" i="2"/>
  <c r="AI20" i="2" s="1"/>
  <c r="AD20" i="2"/>
  <c r="AF20" i="2" s="1"/>
  <c r="AA20" i="2"/>
  <c r="AC20" i="2" s="1"/>
  <c r="X20" i="2"/>
  <c r="Z20" i="2" s="1"/>
  <c r="U20" i="2"/>
  <c r="W20" i="2" s="1"/>
  <c r="T20" i="2"/>
  <c r="Q20" i="2"/>
  <c r="L20" i="2"/>
  <c r="N20" i="2" s="1"/>
  <c r="I20" i="2"/>
  <c r="BH19" i="2"/>
  <c r="BJ19" i="2" s="1"/>
  <c r="BE19" i="2"/>
  <c r="BG19" i="2" s="1"/>
  <c r="BB19" i="2"/>
  <c r="BD19" i="2" s="1"/>
  <c r="AY19" i="2"/>
  <c r="BA19" i="2" s="1"/>
  <c r="AV19" i="2"/>
  <c r="AX19" i="2" s="1"/>
  <c r="AS19" i="2"/>
  <c r="AU19" i="2" s="1"/>
  <c r="AP19" i="2"/>
  <c r="AR19" i="2" s="1"/>
  <c r="AM19" i="2"/>
  <c r="AO19" i="2" s="1"/>
  <c r="AJ19" i="2"/>
  <c r="AL19" i="2" s="1"/>
  <c r="AG19" i="2"/>
  <c r="AI19" i="2" s="1"/>
  <c r="AD19" i="2"/>
  <c r="AF19" i="2" s="1"/>
  <c r="AA19" i="2"/>
  <c r="AC19" i="2" s="1"/>
  <c r="X19" i="2"/>
  <c r="Z19" i="2" s="1"/>
  <c r="U19" i="2"/>
  <c r="W19" i="2" s="1"/>
  <c r="T19" i="2"/>
  <c r="Q19" i="2"/>
  <c r="L19" i="2"/>
  <c r="N19" i="2" s="1"/>
  <c r="I19" i="2"/>
  <c r="BH18" i="2"/>
  <c r="BJ18" i="2" s="1"/>
  <c r="BE18" i="2"/>
  <c r="BG18" i="2" s="1"/>
  <c r="BB18" i="2"/>
  <c r="BD18" i="2" s="1"/>
  <c r="AY18" i="2"/>
  <c r="BA18" i="2" s="1"/>
  <c r="AV18" i="2"/>
  <c r="AX18" i="2" s="1"/>
  <c r="AS18" i="2"/>
  <c r="AU18" i="2" s="1"/>
  <c r="AP18" i="2"/>
  <c r="AR18" i="2" s="1"/>
  <c r="AM18" i="2"/>
  <c r="AO18" i="2" s="1"/>
  <c r="AJ18" i="2"/>
  <c r="AL18" i="2" s="1"/>
  <c r="AG18" i="2"/>
  <c r="AI18" i="2" s="1"/>
  <c r="AD18" i="2"/>
  <c r="AF18" i="2" s="1"/>
  <c r="AA18" i="2"/>
  <c r="AC18" i="2" s="1"/>
  <c r="X18" i="2"/>
  <c r="Z18" i="2" s="1"/>
  <c r="U18" i="2"/>
  <c r="W18" i="2" s="1"/>
  <c r="T18" i="2"/>
  <c r="Q18" i="2"/>
  <c r="L18" i="2"/>
  <c r="N18" i="2" s="1"/>
  <c r="I18" i="2"/>
  <c r="BH17" i="2"/>
  <c r="BJ17" i="2" s="1"/>
  <c r="BE17" i="2"/>
  <c r="BG17" i="2" s="1"/>
  <c r="BB17" i="2"/>
  <c r="BD17" i="2" s="1"/>
  <c r="AY17" i="2"/>
  <c r="BA17" i="2" s="1"/>
  <c r="AV17" i="2"/>
  <c r="AX17" i="2" s="1"/>
  <c r="AS17" i="2"/>
  <c r="AU17" i="2" s="1"/>
  <c r="AP17" i="2"/>
  <c r="AR17" i="2" s="1"/>
  <c r="AM17" i="2"/>
  <c r="AO17" i="2" s="1"/>
  <c r="AJ17" i="2"/>
  <c r="AL17" i="2" s="1"/>
  <c r="AG17" i="2"/>
  <c r="AI17" i="2" s="1"/>
  <c r="AD17" i="2"/>
  <c r="AF17" i="2" s="1"/>
  <c r="AA17" i="2"/>
  <c r="AC17" i="2" s="1"/>
  <c r="X17" i="2"/>
  <c r="Z17" i="2" s="1"/>
  <c r="U17" i="2"/>
  <c r="W17" i="2" s="1"/>
  <c r="T17" i="2"/>
  <c r="Q17" i="2"/>
  <c r="L17" i="2"/>
  <c r="N17" i="2" s="1"/>
  <c r="I17" i="2"/>
  <c r="BH16" i="2"/>
  <c r="BJ16" i="2" s="1"/>
  <c r="BE16" i="2"/>
  <c r="BG16" i="2" s="1"/>
  <c r="BB16" i="2"/>
  <c r="BD16" i="2" s="1"/>
  <c r="AY16" i="2"/>
  <c r="BA16" i="2" s="1"/>
  <c r="AV16" i="2"/>
  <c r="AX16" i="2" s="1"/>
  <c r="AS16" i="2"/>
  <c r="AU16" i="2" s="1"/>
  <c r="AP16" i="2"/>
  <c r="AR16" i="2" s="1"/>
  <c r="AM16" i="2"/>
  <c r="AO16" i="2" s="1"/>
  <c r="AJ16" i="2"/>
  <c r="AL16" i="2" s="1"/>
  <c r="AG16" i="2"/>
  <c r="AI16" i="2" s="1"/>
  <c r="AD16" i="2"/>
  <c r="AF16" i="2" s="1"/>
  <c r="AA16" i="2"/>
  <c r="AC16" i="2" s="1"/>
  <c r="X16" i="2"/>
  <c r="Z16" i="2" s="1"/>
  <c r="U16" i="2"/>
  <c r="W16" i="2" s="1"/>
  <c r="T16" i="2"/>
  <c r="Q16" i="2"/>
  <c r="L16" i="2"/>
  <c r="N16" i="2" s="1"/>
  <c r="I16" i="2"/>
  <c r="BH15" i="2"/>
  <c r="BE15" i="2"/>
  <c r="BG15" i="2" s="1"/>
  <c r="BB15" i="2"/>
  <c r="BD15" i="2" s="1"/>
  <c r="AY15" i="2"/>
  <c r="BA15" i="2" s="1"/>
  <c r="AV15" i="2"/>
  <c r="AX15" i="2" s="1"/>
  <c r="AS15" i="2"/>
  <c r="AU15" i="2" s="1"/>
  <c r="AP15" i="2"/>
  <c r="AR15" i="2" s="1"/>
  <c r="AM15" i="2"/>
  <c r="AO15" i="2" s="1"/>
  <c r="AJ15" i="2"/>
  <c r="AL15" i="2" s="1"/>
  <c r="AG15" i="2"/>
  <c r="AI15" i="2" s="1"/>
  <c r="AD15" i="2"/>
  <c r="AF15" i="2" s="1"/>
  <c r="AA15" i="2"/>
  <c r="AC15" i="2" s="1"/>
  <c r="X15" i="2"/>
  <c r="Z15" i="2" s="1"/>
  <c r="U15" i="2"/>
  <c r="W15" i="2" s="1"/>
  <c r="T15" i="2"/>
  <c r="Q15" i="2"/>
  <c r="L15" i="2"/>
  <c r="N15" i="2" s="1"/>
  <c r="I15" i="2"/>
  <c r="BH14" i="2"/>
  <c r="BJ14" i="2" s="1"/>
  <c r="BE14" i="2"/>
  <c r="BG14" i="2" s="1"/>
  <c r="BB14" i="2"/>
  <c r="BD14" i="2" s="1"/>
  <c r="AY14" i="2"/>
  <c r="BA14" i="2" s="1"/>
  <c r="AV14" i="2"/>
  <c r="AX14" i="2" s="1"/>
  <c r="AS14" i="2"/>
  <c r="AU14" i="2" s="1"/>
  <c r="AP14" i="2"/>
  <c r="AR14" i="2" s="1"/>
  <c r="AM14" i="2"/>
  <c r="AO14" i="2" s="1"/>
  <c r="AJ14" i="2"/>
  <c r="AL14" i="2" s="1"/>
  <c r="AG14" i="2"/>
  <c r="AI14" i="2" s="1"/>
  <c r="AD14" i="2"/>
  <c r="AF14" i="2" s="1"/>
  <c r="AA14" i="2"/>
  <c r="AC14" i="2" s="1"/>
  <c r="X14" i="2"/>
  <c r="Z14" i="2" s="1"/>
  <c r="U14" i="2"/>
  <c r="W14" i="2" s="1"/>
  <c r="T14" i="2"/>
  <c r="Q14" i="2"/>
  <c r="L14" i="2"/>
  <c r="N14" i="2" s="1"/>
  <c r="I14" i="2"/>
  <c r="BH13" i="2"/>
  <c r="BE13" i="2"/>
  <c r="BG13" i="2" s="1"/>
  <c r="BB13" i="2"/>
  <c r="BD13" i="2" s="1"/>
  <c r="AY13" i="2"/>
  <c r="BA13" i="2" s="1"/>
  <c r="AV13" i="2"/>
  <c r="AX13" i="2" s="1"/>
  <c r="AS13" i="2"/>
  <c r="AU13" i="2" s="1"/>
  <c r="AP13" i="2"/>
  <c r="AR13" i="2" s="1"/>
  <c r="AM13" i="2"/>
  <c r="AO13" i="2" s="1"/>
  <c r="AJ13" i="2"/>
  <c r="AL13" i="2" s="1"/>
  <c r="AG13" i="2"/>
  <c r="AI13" i="2" s="1"/>
  <c r="AD13" i="2"/>
  <c r="AF13" i="2" s="1"/>
  <c r="AA13" i="2"/>
  <c r="AC13" i="2" s="1"/>
  <c r="X13" i="2"/>
  <c r="Z13" i="2" s="1"/>
  <c r="U13" i="2"/>
  <c r="W13" i="2" s="1"/>
  <c r="T13" i="2"/>
  <c r="Q13" i="2"/>
  <c r="L13" i="2"/>
  <c r="N13" i="2" s="1"/>
  <c r="I13" i="2"/>
  <c r="BH12" i="2"/>
  <c r="BJ12" i="2" s="1"/>
  <c r="BE12" i="2"/>
  <c r="BG12" i="2" s="1"/>
  <c r="BB12" i="2"/>
  <c r="BD12" i="2" s="1"/>
  <c r="AY12" i="2"/>
  <c r="BA12" i="2" s="1"/>
  <c r="AV12" i="2"/>
  <c r="AX12" i="2" s="1"/>
  <c r="AS12" i="2"/>
  <c r="AU12" i="2" s="1"/>
  <c r="AP12" i="2"/>
  <c r="AR12" i="2" s="1"/>
  <c r="AM12" i="2"/>
  <c r="AO12" i="2" s="1"/>
  <c r="AJ12" i="2"/>
  <c r="AL12" i="2" s="1"/>
  <c r="AG12" i="2"/>
  <c r="AI12" i="2" s="1"/>
  <c r="AD12" i="2"/>
  <c r="AF12" i="2" s="1"/>
  <c r="AA12" i="2"/>
  <c r="AC12" i="2" s="1"/>
  <c r="X12" i="2"/>
  <c r="Z12" i="2" s="1"/>
  <c r="U12" i="2"/>
  <c r="W12" i="2" s="1"/>
  <c r="T12" i="2"/>
  <c r="Q12" i="2"/>
  <c r="L12" i="2"/>
  <c r="N12" i="2" s="1"/>
  <c r="I12" i="2"/>
  <c r="BH11" i="2"/>
  <c r="BE11" i="2"/>
  <c r="BG11" i="2" s="1"/>
  <c r="BB11" i="2"/>
  <c r="BD11" i="2" s="1"/>
  <c r="AY11" i="2"/>
  <c r="BA11" i="2" s="1"/>
  <c r="AV11" i="2"/>
  <c r="AX11" i="2" s="1"/>
  <c r="AS11" i="2"/>
  <c r="AU11" i="2" s="1"/>
  <c r="AP11" i="2"/>
  <c r="AR11" i="2" s="1"/>
  <c r="AM11" i="2"/>
  <c r="AO11" i="2" s="1"/>
  <c r="AJ11" i="2"/>
  <c r="AL11" i="2" s="1"/>
  <c r="AG11" i="2"/>
  <c r="AI11" i="2" s="1"/>
  <c r="AD11" i="2"/>
  <c r="AF11" i="2" s="1"/>
  <c r="AA11" i="2"/>
  <c r="AC11" i="2" s="1"/>
  <c r="X11" i="2"/>
  <c r="Z11" i="2" s="1"/>
  <c r="U11" i="2"/>
  <c r="W11" i="2" s="1"/>
  <c r="T11" i="2"/>
  <c r="Q11" i="2"/>
  <c r="L11" i="2"/>
  <c r="N11" i="2" s="1"/>
  <c r="I11" i="2"/>
  <c r="BH10" i="2"/>
  <c r="BJ10" i="2" s="1"/>
  <c r="BE10" i="2"/>
  <c r="BG10" i="2" s="1"/>
  <c r="BB10" i="2"/>
  <c r="BD10" i="2" s="1"/>
  <c r="AY10" i="2"/>
  <c r="BA10" i="2" s="1"/>
  <c r="AV10" i="2"/>
  <c r="AX10" i="2" s="1"/>
  <c r="AS10" i="2"/>
  <c r="AU10" i="2" s="1"/>
  <c r="AP10" i="2"/>
  <c r="AR10" i="2" s="1"/>
  <c r="AM10" i="2"/>
  <c r="AO10" i="2" s="1"/>
  <c r="AJ10" i="2"/>
  <c r="AL10" i="2" s="1"/>
  <c r="AG10" i="2"/>
  <c r="AI10" i="2" s="1"/>
  <c r="AD10" i="2"/>
  <c r="AF10" i="2" s="1"/>
  <c r="AA10" i="2"/>
  <c r="AC10" i="2" s="1"/>
  <c r="X10" i="2"/>
  <c r="Z10" i="2" s="1"/>
  <c r="U10" i="2"/>
  <c r="W10" i="2" s="1"/>
  <c r="T10" i="2"/>
  <c r="Q10" i="2"/>
  <c r="L10" i="2"/>
  <c r="N10" i="2" s="1"/>
  <c r="I10" i="2"/>
  <c r="BH9" i="2"/>
  <c r="BE9" i="2"/>
  <c r="BG9" i="2" s="1"/>
  <c r="BB9" i="2"/>
  <c r="BD9" i="2" s="1"/>
  <c r="AY9" i="2"/>
  <c r="BA9" i="2" s="1"/>
  <c r="AV9" i="2"/>
  <c r="AX9" i="2" s="1"/>
  <c r="AS9" i="2"/>
  <c r="AU9" i="2" s="1"/>
  <c r="AP9" i="2"/>
  <c r="AR9" i="2" s="1"/>
  <c r="AM9" i="2"/>
  <c r="AO9" i="2" s="1"/>
  <c r="AJ9" i="2"/>
  <c r="AL9" i="2" s="1"/>
  <c r="AG9" i="2"/>
  <c r="AI9" i="2" s="1"/>
  <c r="AD9" i="2"/>
  <c r="AF9" i="2" s="1"/>
  <c r="AA9" i="2"/>
  <c r="AC9" i="2" s="1"/>
  <c r="X9" i="2"/>
  <c r="Z9" i="2" s="1"/>
  <c r="U9" i="2"/>
  <c r="W9" i="2" s="1"/>
  <c r="T9" i="2"/>
  <c r="Q9" i="2"/>
  <c r="L9" i="2"/>
  <c r="N9" i="2" s="1"/>
  <c r="I9" i="2"/>
  <c r="BH8" i="2"/>
  <c r="BJ8" i="2" s="1"/>
  <c r="BE8" i="2"/>
  <c r="BG8" i="2" s="1"/>
  <c r="BB8" i="2"/>
  <c r="BD8" i="2" s="1"/>
  <c r="AY8" i="2"/>
  <c r="BA8" i="2" s="1"/>
  <c r="AV8" i="2"/>
  <c r="AX8" i="2" s="1"/>
  <c r="AS8" i="2"/>
  <c r="AU8" i="2" s="1"/>
  <c r="AP8" i="2"/>
  <c r="AR8" i="2" s="1"/>
  <c r="AM8" i="2"/>
  <c r="AO8" i="2" s="1"/>
  <c r="AJ8" i="2"/>
  <c r="AL8" i="2" s="1"/>
  <c r="AG8" i="2"/>
  <c r="AI8" i="2" s="1"/>
  <c r="AD8" i="2"/>
  <c r="AF8" i="2" s="1"/>
  <c r="AA8" i="2"/>
  <c r="AC8" i="2" s="1"/>
  <c r="X8" i="2"/>
  <c r="Z8" i="2" s="1"/>
  <c r="U8" i="2"/>
  <c r="W8" i="2" s="1"/>
  <c r="T8" i="2"/>
  <c r="Q8" i="2"/>
  <c r="L8" i="2"/>
  <c r="N8" i="2" s="1"/>
  <c r="I8" i="2"/>
  <c r="BH7" i="2"/>
  <c r="BE7" i="2"/>
  <c r="BG7" i="2" s="1"/>
  <c r="BB7" i="2"/>
  <c r="BD7" i="2" s="1"/>
  <c r="AY7" i="2"/>
  <c r="BA7" i="2" s="1"/>
  <c r="AV7" i="2"/>
  <c r="AX7" i="2" s="1"/>
  <c r="AS7" i="2"/>
  <c r="AU7" i="2" s="1"/>
  <c r="AP7" i="2"/>
  <c r="AR7" i="2" s="1"/>
  <c r="AM7" i="2"/>
  <c r="AO7" i="2" s="1"/>
  <c r="AJ7" i="2"/>
  <c r="AL7" i="2" s="1"/>
  <c r="AG7" i="2"/>
  <c r="AI7" i="2" s="1"/>
  <c r="AD7" i="2"/>
  <c r="AF7" i="2" s="1"/>
  <c r="AA7" i="2"/>
  <c r="AC7" i="2" s="1"/>
  <c r="X7" i="2"/>
  <c r="Z7" i="2" s="1"/>
  <c r="U7" i="2"/>
  <c r="W7" i="2" s="1"/>
  <c r="T7" i="2"/>
  <c r="Q7" i="2"/>
  <c r="L7" i="2"/>
  <c r="N7" i="2" s="1"/>
  <c r="I7" i="2"/>
  <c r="BH6" i="2"/>
  <c r="BJ6" i="2" s="1"/>
  <c r="BE6" i="2"/>
  <c r="BG6" i="2" s="1"/>
  <c r="BB6" i="2"/>
  <c r="BD6" i="2" s="1"/>
  <c r="AY6" i="2"/>
  <c r="BA6" i="2" s="1"/>
  <c r="AV6" i="2"/>
  <c r="AX6" i="2" s="1"/>
  <c r="AS6" i="2"/>
  <c r="AU6" i="2" s="1"/>
  <c r="AP6" i="2"/>
  <c r="AR6" i="2" s="1"/>
  <c r="AM6" i="2"/>
  <c r="AO6" i="2" s="1"/>
  <c r="AJ6" i="2"/>
  <c r="AL6" i="2" s="1"/>
  <c r="AG6" i="2"/>
  <c r="AI6" i="2" s="1"/>
  <c r="AD6" i="2"/>
  <c r="AF6" i="2" s="1"/>
  <c r="AA6" i="2"/>
  <c r="AC6" i="2" s="1"/>
  <c r="X6" i="2"/>
  <c r="Z6" i="2" s="1"/>
  <c r="U6" i="2"/>
  <c r="W6" i="2" s="1"/>
  <c r="T6" i="2"/>
  <c r="Q6" i="2"/>
  <c r="L6" i="2"/>
  <c r="N6" i="2" s="1"/>
  <c r="I6" i="2"/>
  <c r="BE5" i="2"/>
  <c r="BB5" i="2"/>
  <c r="AY5" i="2"/>
  <c r="BA5" i="2" s="1"/>
  <c r="AV5" i="2"/>
  <c r="AX5" i="2" s="1"/>
  <c r="AS5" i="2"/>
  <c r="AU5" i="2" s="1"/>
  <c r="AP5" i="2"/>
  <c r="AR5" i="2" s="1"/>
  <c r="AM5" i="2"/>
  <c r="AO5" i="2" s="1"/>
  <c r="AJ5" i="2"/>
  <c r="AL5" i="2" s="1"/>
  <c r="AG5" i="2"/>
  <c r="AI5" i="2" s="1"/>
  <c r="AD5" i="2"/>
  <c r="AF5" i="2" s="1"/>
  <c r="AA5" i="2"/>
  <c r="AC5" i="2" s="1"/>
  <c r="X5" i="2"/>
  <c r="Z5" i="2" s="1"/>
  <c r="U5" i="2"/>
  <c r="W5" i="2" s="1"/>
  <c r="Q5" i="2"/>
  <c r="L5" i="2"/>
  <c r="N5" i="2" s="1"/>
  <c r="I5" i="2"/>
  <c r="CR2" i="2"/>
  <c r="CO2" i="2"/>
  <c r="CL2" i="2"/>
  <c r="CI2" i="2"/>
  <c r="CF2" i="2"/>
  <c r="CC2" i="2"/>
  <c r="BZ2" i="2"/>
  <c r="BW2" i="2"/>
  <c r="BT2" i="2"/>
  <c r="J2" i="2"/>
  <c r="G2" i="2"/>
  <c r="H125" i="2" l="1"/>
  <c r="E125" i="2"/>
  <c r="H119" i="2"/>
  <c r="E119" i="2"/>
  <c r="H118" i="2"/>
  <c r="E118" i="2"/>
  <c r="H117" i="2"/>
  <c r="E117" i="2"/>
  <c r="H116" i="2"/>
  <c r="E116" i="2"/>
  <c r="H122" i="2"/>
  <c r="E122" i="2"/>
  <c r="H121" i="2"/>
  <c r="E121" i="2"/>
  <c r="H123" i="2"/>
  <c r="E123" i="2"/>
  <c r="H124" i="2"/>
  <c r="E124" i="2"/>
  <c r="H120" i="2"/>
  <c r="E120" i="2"/>
  <c r="F5" i="2"/>
  <c r="E5" i="2" s="1"/>
  <c r="BD5" i="2"/>
  <c r="BG5" i="2"/>
  <c r="BE2" i="2"/>
  <c r="CZ2" i="2"/>
  <c r="F67" i="2"/>
  <c r="F109" i="2"/>
  <c r="F94" i="2"/>
  <c r="F32" i="2"/>
  <c r="F26" i="2"/>
  <c r="F21" i="2"/>
  <c r="K24" i="2"/>
  <c r="F24" i="2"/>
  <c r="F30" i="2"/>
  <c r="K41" i="2"/>
  <c r="F41" i="2"/>
  <c r="F44" i="2"/>
  <c r="F47" i="2"/>
  <c r="K53" i="2"/>
  <c r="F53" i="2"/>
  <c r="K56" i="2"/>
  <c r="F56" i="2"/>
  <c r="K62" i="2"/>
  <c r="F62" i="2"/>
  <c r="F76" i="2"/>
  <c r="K82" i="2"/>
  <c r="F82" i="2"/>
  <c r="K91" i="2"/>
  <c r="F91" i="2"/>
  <c r="K19" i="2"/>
  <c r="F19" i="2"/>
  <c r="K27" i="2"/>
  <c r="F27" i="2"/>
  <c r="F33" i="2"/>
  <c r="F50" i="2"/>
  <c r="K59" i="2"/>
  <c r="F59" i="2"/>
  <c r="K65" i="2"/>
  <c r="F65" i="2"/>
  <c r="K68" i="2"/>
  <c r="F68" i="2"/>
  <c r="F71" i="2"/>
  <c r="F86" i="2"/>
  <c r="F95" i="2"/>
  <c r="F101" i="2"/>
  <c r="K104" i="2"/>
  <c r="F104" i="2"/>
  <c r="F107" i="2"/>
  <c r="F113" i="2"/>
  <c r="K8" i="2"/>
  <c r="F8" i="2"/>
  <c r="K18" i="2"/>
  <c r="F18" i="2"/>
  <c r="F7" i="2"/>
  <c r="K10" i="2"/>
  <c r="F10" i="2"/>
  <c r="K13" i="2"/>
  <c r="F13" i="2"/>
  <c r="K16" i="2"/>
  <c r="F16" i="2"/>
  <c r="K22" i="2"/>
  <c r="F22" i="2"/>
  <c r="K36" i="2"/>
  <c r="F36" i="2"/>
  <c r="F39" i="2"/>
  <c r="K54" i="2"/>
  <c r="F54" i="2"/>
  <c r="F74" i="2"/>
  <c r="F77" i="2"/>
  <c r="F80" i="2"/>
  <c r="K89" i="2"/>
  <c r="F89" i="2"/>
  <c r="F92" i="2"/>
  <c r="F98" i="2"/>
  <c r="F110" i="2"/>
  <c r="F25" i="2"/>
  <c r="K28" i="2"/>
  <c r="F28" i="2"/>
  <c r="F31" i="2"/>
  <c r="F42" i="2"/>
  <c r="F45" i="2"/>
  <c r="K48" i="2"/>
  <c r="F48" i="2"/>
  <c r="F57" i="2"/>
  <c r="F60" i="2"/>
  <c r="F63" i="2"/>
  <c r="F83" i="2"/>
  <c r="F102" i="2"/>
  <c r="K34" i="2"/>
  <c r="F34" i="2"/>
  <c r="F51" i="2"/>
  <c r="K66" i="2"/>
  <c r="F66" i="2"/>
  <c r="F69" i="2"/>
  <c r="K72" i="2"/>
  <c r="F72" i="2"/>
  <c r="K78" i="2"/>
  <c r="F78" i="2"/>
  <c r="F87" i="2"/>
  <c r="K93" i="2"/>
  <c r="F93" i="2"/>
  <c r="K96" i="2"/>
  <c r="F96" i="2"/>
  <c r="F99" i="2"/>
  <c r="K105" i="2"/>
  <c r="F105" i="2"/>
  <c r="F111" i="2"/>
  <c r="K114" i="2"/>
  <c r="F114" i="2"/>
  <c r="F17" i="2"/>
  <c r="K20" i="2"/>
  <c r="F20" i="2"/>
  <c r="F23" i="2"/>
  <c r="K37" i="2"/>
  <c r="F37" i="2"/>
  <c r="K40" i="2"/>
  <c r="F40" i="2"/>
  <c r="F46" i="2"/>
  <c r="K55" i="2"/>
  <c r="F55" i="2"/>
  <c r="F75" i="2"/>
  <c r="K81" i="2"/>
  <c r="F81" i="2"/>
  <c r="K84" i="2"/>
  <c r="F84" i="2"/>
  <c r="F90" i="2"/>
  <c r="F43" i="2"/>
  <c r="K49" i="2"/>
  <c r="F49" i="2"/>
  <c r="F52" i="2"/>
  <c r="F58" i="2"/>
  <c r="F61" i="2"/>
  <c r="F64" i="2"/>
  <c r="K70" i="2"/>
  <c r="F70" i="2"/>
  <c r="F100" i="2"/>
  <c r="F103" i="2"/>
  <c r="K112" i="2"/>
  <c r="F112" i="2"/>
  <c r="K115" i="2"/>
  <c r="F115" i="2"/>
  <c r="F14" i="2"/>
  <c r="F11" i="2"/>
  <c r="K29" i="2"/>
  <c r="F29" i="2"/>
  <c r="F6" i="2"/>
  <c r="K9" i="2"/>
  <c r="F9" i="2"/>
  <c r="K12" i="2"/>
  <c r="F12" i="2"/>
  <c r="K15" i="2"/>
  <c r="F15" i="2"/>
  <c r="K35" i="2"/>
  <c r="F35" i="2"/>
  <c r="K38" i="2"/>
  <c r="F38" i="2"/>
  <c r="F73" i="2"/>
  <c r="F79" i="2"/>
  <c r="F85" i="2"/>
  <c r="F88" i="2"/>
  <c r="F97" i="2"/>
  <c r="K106" i="2"/>
  <c r="F106" i="2"/>
  <c r="K110" i="2"/>
  <c r="K86" i="2"/>
  <c r="K113" i="2"/>
  <c r="K26" i="2"/>
  <c r="K6" i="2"/>
  <c r="K14" i="2"/>
  <c r="K43" i="2"/>
  <c r="K45" i="2"/>
  <c r="K47" i="2"/>
  <c r="K30" i="2"/>
  <c r="K32" i="2"/>
  <c r="K58" i="2"/>
  <c r="K61" i="2"/>
  <c r="K42" i="2"/>
  <c r="K44" i="2"/>
  <c r="K46" i="2"/>
  <c r="K51" i="2"/>
  <c r="K52" i="2"/>
  <c r="BJ40" i="2"/>
  <c r="K7" i="2"/>
  <c r="K31" i="2"/>
  <c r="K33" i="2"/>
  <c r="K5" i="2"/>
  <c r="K11" i="2"/>
  <c r="K17" i="2"/>
  <c r="K21" i="2"/>
  <c r="K23" i="2"/>
  <c r="K39" i="2"/>
  <c r="K50" i="2"/>
  <c r="K57" i="2"/>
  <c r="K25" i="2"/>
  <c r="K60" i="2"/>
  <c r="K88" i="2"/>
  <c r="K94" i="2"/>
  <c r="K63" i="2"/>
  <c r="BJ72" i="2"/>
  <c r="K74" i="2"/>
  <c r="K76" i="2"/>
  <c r="K80" i="2"/>
  <c r="K92" i="2"/>
  <c r="BJ88" i="2"/>
  <c r="K99" i="2"/>
  <c r="K67" i="2"/>
  <c r="K69" i="2"/>
  <c r="K71" i="2"/>
  <c r="K98" i="2"/>
  <c r="K85" i="2"/>
  <c r="K87" i="2"/>
  <c r="K95" i="2"/>
  <c r="K97" i="2"/>
  <c r="K100" i="2"/>
  <c r="K101" i="2"/>
  <c r="K111" i="2"/>
  <c r="K64" i="2"/>
  <c r="K73" i="2"/>
  <c r="K75" i="2"/>
  <c r="K77" i="2"/>
  <c r="K79" i="2"/>
  <c r="K83" i="2"/>
  <c r="K90" i="2"/>
  <c r="K103" i="2"/>
  <c r="K107" i="2"/>
  <c r="K109" i="2"/>
  <c r="BM98" i="2"/>
  <c r="K102" i="2"/>
  <c r="BM111" i="2"/>
  <c r="AJ2" i="2"/>
  <c r="BS69" i="2"/>
  <c r="BS21" i="2"/>
  <c r="AV2" i="2"/>
  <c r="L2" i="2"/>
  <c r="X2" i="2"/>
  <c r="BG108" i="2"/>
  <c r="BG2" i="2" s="1"/>
  <c r="N108" i="2"/>
  <c r="N2" i="2" s="1"/>
  <c r="Z108" i="2"/>
  <c r="Z2" i="2" s="1"/>
  <c r="AL108" i="2"/>
  <c r="AL2" i="2" s="1"/>
  <c r="AX108" i="2"/>
  <c r="AX2" i="2" s="1"/>
  <c r="AA108" i="2"/>
  <c r="AM108" i="2"/>
  <c r="AY108" i="2"/>
  <c r="AD108" i="2"/>
  <c r="AP108" i="2"/>
  <c r="BB108" i="2"/>
  <c r="BB2" i="2" s="1"/>
  <c r="I108" i="2"/>
  <c r="U108" i="2"/>
  <c r="AG108" i="2"/>
  <c r="AS108" i="2"/>
  <c r="BP89" i="2"/>
  <c r="BP111" i="2"/>
  <c r="BP95" i="2"/>
  <c r="BP63" i="2"/>
  <c r="BP47" i="2"/>
  <c r="BN2" i="2"/>
  <c r="BK2" i="2"/>
  <c r="BJ9" i="2"/>
  <c r="BJ15" i="2"/>
  <c r="BJ32" i="2"/>
  <c r="BJ38" i="2"/>
  <c r="BJ74" i="2"/>
  <c r="BJ84" i="2"/>
  <c r="BJ98" i="2"/>
  <c r="BJ112" i="2"/>
  <c r="BJ60" i="2"/>
  <c r="BJ80" i="2"/>
  <c r="BJ11" i="2"/>
  <c r="BJ24" i="2"/>
  <c r="BJ27" i="2"/>
  <c r="BJ7" i="2"/>
  <c r="BJ23" i="2"/>
  <c r="BJ94" i="2"/>
  <c r="BJ22" i="2"/>
  <c r="BJ34" i="2"/>
  <c r="BJ39" i="2"/>
  <c r="BJ97" i="2"/>
  <c r="BJ5" i="2"/>
  <c r="BJ13" i="2"/>
  <c r="BH2" i="2"/>
  <c r="BJ30" i="2"/>
  <c r="BJ42" i="2"/>
  <c r="BJ51" i="2"/>
  <c r="BJ59" i="2"/>
  <c r="BJ67" i="2"/>
  <c r="BJ75" i="2"/>
  <c r="BJ83" i="2"/>
  <c r="BJ91" i="2"/>
  <c r="BJ99" i="2"/>
  <c r="BJ107" i="2"/>
  <c r="BJ115" i="2"/>
  <c r="BJ105" i="2"/>
  <c r="BJ113" i="2"/>
  <c r="H95" i="2" l="1"/>
  <c r="E95" i="2"/>
  <c r="H112" i="2"/>
  <c r="E112" i="2"/>
  <c r="H100" i="2"/>
  <c r="E100" i="2"/>
  <c r="H89" i="2"/>
  <c r="E89" i="2"/>
  <c r="H63" i="2"/>
  <c r="E63" i="2"/>
  <c r="H93" i="2"/>
  <c r="E93" i="2"/>
  <c r="H9" i="2"/>
  <c r="E9" i="2"/>
  <c r="H61" i="2"/>
  <c r="E61" i="2"/>
  <c r="H57" i="2"/>
  <c r="E57" i="2"/>
  <c r="H74" i="2"/>
  <c r="E74" i="2"/>
  <c r="H53" i="2"/>
  <c r="E53" i="2"/>
  <c r="H75" i="2"/>
  <c r="E75" i="2"/>
  <c r="H76" i="2"/>
  <c r="E76" i="2"/>
  <c r="H15" i="2"/>
  <c r="E15" i="2"/>
  <c r="H102" i="2"/>
  <c r="E102" i="2"/>
  <c r="H62" i="2"/>
  <c r="E62" i="2"/>
  <c r="H70" i="2"/>
  <c r="E70" i="2"/>
  <c r="H7" i="2"/>
  <c r="E7" i="2"/>
  <c r="H18" i="2"/>
  <c r="E18" i="2"/>
  <c r="H106" i="2"/>
  <c r="E106" i="2"/>
  <c r="H37" i="2"/>
  <c r="E37" i="2"/>
  <c r="H87" i="2"/>
  <c r="E87" i="2"/>
  <c r="H48" i="2"/>
  <c r="E48" i="2"/>
  <c r="H54" i="2"/>
  <c r="E54" i="2"/>
  <c r="H8" i="2"/>
  <c r="E8" i="2"/>
  <c r="H50" i="2"/>
  <c r="E50" i="2"/>
  <c r="H16" i="2"/>
  <c r="E16" i="2"/>
  <c r="H81" i="2"/>
  <c r="E81" i="2"/>
  <c r="H34" i="2"/>
  <c r="E34" i="2"/>
  <c r="H13" i="2"/>
  <c r="E13" i="2"/>
  <c r="H58" i="2"/>
  <c r="E58" i="2"/>
  <c r="H52" i="2"/>
  <c r="E52" i="2"/>
  <c r="H78" i="2"/>
  <c r="E78" i="2"/>
  <c r="H33" i="2"/>
  <c r="E33" i="2"/>
  <c r="H47" i="2"/>
  <c r="E47" i="2"/>
  <c r="H97" i="2"/>
  <c r="E97" i="2"/>
  <c r="H29" i="2"/>
  <c r="E29" i="2"/>
  <c r="H49" i="2"/>
  <c r="E49" i="2"/>
  <c r="H23" i="2"/>
  <c r="E23" i="2"/>
  <c r="H45" i="2"/>
  <c r="E45" i="2"/>
  <c r="H39" i="2"/>
  <c r="E39" i="2"/>
  <c r="H113" i="2"/>
  <c r="E113" i="2"/>
  <c r="H27" i="2"/>
  <c r="E27" i="2"/>
  <c r="H44" i="2"/>
  <c r="E44" i="2"/>
  <c r="H25" i="2"/>
  <c r="E25" i="2"/>
  <c r="H111" i="2"/>
  <c r="E111" i="2"/>
  <c r="H21" i="2"/>
  <c r="E21" i="2"/>
  <c r="H35" i="2"/>
  <c r="E35" i="2"/>
  <c r="H71" i="2"/>
  <c r="E71" i="2"/>
  <c r="H103" i="2"/>
  <c r="E103" i="2"/>
  <c r="H68" i="2"/>
  <c r="E68" i="2"/>
  <c r="H55" i="2"/>
  <c r="E55" i="2"/>
  <c r="H10" i="2"/>
  <c r="E10" i="2"/>
  <c r="H83" i="2"/>
  <c r="E83" i="2"/>
  <c r="H46" i="2"/>
  <c r="E46" i="2"/>
  <c r="H67" i="2"/>
  <c r="E67" i="2"/>
  <c r="H60" i="2"/>
  <c r="E60" i="2"/>
  <c r="H6" i="2"/>
  <c r="E6" i="2"/>
  <c r="H88" i="2"/>
  <c r="E88" i="2"/>
  <c r="H20" i="2"/>
  <c r="E20" i="2"/>
  <c r="H72" i="2"/>
  <c r="E72" i="2"/>
  <c r="H42" i="2"/>
  <c r="E42" i="2"/>
  <c r="H36" i="2"/>
  <c r="E36" i="2"/>
  <c r="H107" i="2"/>
  <c r="E107" i="2"/>
  <c r="H41" i="2"/>
  <c r="E41" i="2"/>
  <c r="H38" i="2"/>
  <c r="E38" i="2"/>
  <c r="H51" i="2"/>
  <c r="E51" i="2"/>
  <c r="H86" i="2"/>
  <c r="E86" i="2"/>
  <c r="H98" i="2"/>
  <c r="E98" i="2"/>
  <c r="H92" i="2"/>
  <c r="E92" i="2"/>
  <c r="H32" i="2"/>
  <c r="E32" i="2"/>
  <c r="H99" i="2"/>
  <c r="E99" i="2"/>
  <c r="H94" i="2"/>
  <c r="E94" i="2"/>
  <c r="H96" i="2"/>
  <c r="E96" i="2"/>
  <c r="H109" i="2"/>
  <c r="E109" i="2"/>
  <c r="H80" i="2"/>
  <c r="E80" i="2"/>
  <c r="H64" i="2"/>
  <c r="E64" i="2"/>
  <c r="H59" i="2"/>
  <c r="E59" i="2"/>
  <c r="H85" i="2"/>
  <c r="E85" i="2"/>
  <c r="H11" i="2"/>
  <c r="E11" i="2"/>
  <c r="H43" i="2"/>
  <c r="E43" i="2"/>
  <c r="H31" i="2"/>
  <c r="E31" i="2"/>
  <c r="H104" i="2"/>
  <c r="E104" i="2"/>
  <c r="H19" i="2"/>
  <c r="E19" i="2"/>
  <c r="H65" i="2"/>
  <c r="E65" i="2"/>
  <c r="H12" i="2"/>
  <c r="E12" i="2"/>
  <c r="H56" i="2"/>
  <c r="E56" i="2"/>
  <c r="H40" i="2"/>
  <c r="E40" i="2"/>
  <c r="H14" i="2"/>
  <c r="E14" i="2"/>
  <c r="H69" i="2"/>
  <c r="E69" i="2"/>
  <c r="H22" i="2"/>
  <c r="E22" i="2"/>
  <c r="H30" i="2"/>
  <c r="E30" i="2"/>
  <c r="H110" i="2"/>
  <c r="E110" i="2"/>
  <c r="H82" i="2"/>
  <c r="E82" i="2"/>
  <c r="H105" i="2"/>
  <c r="E105" i="2"/>
  <c r="H26" i="2"/>
  <c r="E26" i="2"/>
  <c r="H77" i="2"/>
  <c r="E77" i="2"/>
  <c r="H79" i="2"/>
  <c r="E79" i="2"/>
  <c r="H90" i="2"/>
  <c r="E90" i="2"/>
  <c r="H17" i="2"/>
  <c r="E17" i="2"/>
  <c r="H28" i="2"/>
  <c r="E28" i="2"/>
  <c r="H73" i="2"/>
  <c r="E73" i="2"/>
  <c r="H115" i="2"/>
  <c r="E115" i="2"/>
  <c r="H84" i="2"/>
  <c r="E84" i="2"/>
  <c r="H114" i="2"/>
  <c r="E114" i="2"/>
  <c r="H66" i="2"/>
  <c r="E66" i="2"/>
  <c r="H101" i="2"/>
  <c r="E101" i="2"/>
  <c r="H91" i="2"/>
  <c r="E91" i="2"/>
  <c r="H24" i="2"/>
  <c r="E24" i="2"/>
  <c r="H5" i="2"/>
  <c r="F108" i="2"/>
  <c r="Q108" i="2"/>
  <c r="Q2" i="2" s="1"/>
  <c r="O2" i="2"/>
  <c r="AR108" i="2"/>
  <c r="AR2" i="2" s="1"/>
  <c r="AP2" i="2"/>
  <c r="BD108" i="2"/>
  <c r="BD2" i="2" s="1"/>
  <c r="AD2" i="2"/>
  <c r="AF108" i="2"/>
  <c r="AF2" i="2" s="1"/>
  <c r="K108" i="2"/>
  <c r="K2" i="2" s="1"/>
  <c r="I2" i="2"/>
  <c r="AU108" i="2"/>
  <c r="AU2" i="2" s="1"/>
  <c r="AS2" i="2"/>
  <c r="T108" i="2"/>
  <c r="T2" i="2" s="1"/>
  <c r="R2" i="2"/>
  <c r="AA2" i="2"/>
  <c r="AC108" i="2"/>
  <c r="AC2" i="2" s="1"/>
  <c r="AI108" i="2"/>
  <c r="AI2" i="2" s="1"/>
  <c r="AG2" i="2"/>
  <c r="BM108" i="2"/>
  <c r="W108" i="2"/>
  <c r="W2" i="2" s="1"/>
  <c r="U2" i="2"/>
  <c r="AY2" i="2"/>
  <c r="BA108" i="2"/>
  <c r="BA2" i="2" s="1"/>
  <c r="AM2" i="2"/>
  <c r="AO108" i="2"/>
  <c r="AO2" i="2" s="1"/>
  <c r="BP2" i="2"/>
  <c r="BY2" i="2"/>
  <c r="BJ2" i="2"/>
  <c r="H108" i="2" l="1"/>
  <c r="E108" i="2"/>
  <c r="E2" i="2" s="1"/>
  <c r="F2" i="2"/>
  <c r="BM2" i="2"/>
  <c r="BV2" i="2"/>
  <c r="CH2" i="2"/>
  <c r="CQ2" i="2"/>
  <c r="CE2" i="2"/>
  <c r="E5" i="40" l="1"/>
  <c r="E5" i="36"/>
  <c r="CN2" i="2"/>
  <c r="CW2" i="2"/>
  <c r="BS2" i="2"/>
  <c r="BQ2" i="2"/>
  <c r="F5" i="40" l="1"/>
  <c r="E16" i="40"/>
  <c r="J9" i="40" s="1"/>
  <c r="J11" i="40" s="1"/>
  <c r="CB2" i="2"/>
  <c r="CT2" i="2" l="1"/>
  <c r="CK2" i="2"/>
  <c r="E16" i="36"/>
  <c r="J6" i="36" s="1"/>
  <c r="F8" i="36" l="1"/>
  <c r="F5" i="36"/>
  <c r="F15" i="36"/>
  <c r="F14" i="36"/>
  <c r="F12" i="36"/>
  <c r="F11" i="36"/>
  <c r="F9" i="36"/>
  <c r="F6" i="36"/>
  <c r="J7" i="36"/>
  <c r="J13" i="36" s="1"/>
  <c r="J15" i="36" s="1"/>
  <c r="F13" i="36"/>
  <c r="F10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<sst xmlns="http://schemas.openxmlformats.org/spreadsheetml/2006/main" count="137654" uniqueCount="28020">
  <si>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</si>
  <si>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</si>
  <si>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</si>
  <si>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</si>
  <si>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</si>
  <si>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</si>
  <si>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</si>
  <si>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</si>
  <si>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</si>
  <si>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</si>
  <si>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</si>
  <si>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</si>
  <si>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</si>
  <si>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</si>
  <si>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</si>
  <si>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</si>
  <si>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</si>
  <si>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</si>
  <si>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</si>
  <si>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</si>
  <si>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</si>
  <si>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</si>
  <si>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</si>
  <si>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</si>
  <si>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</si>
  <si>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</si>
  <si>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</si>
  <si>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</si>
  <si>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</si>
  <si>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</si>
  <si>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</si>
  <si>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</si>
  <si>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</si>
  <si>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</si>
  <si>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</si>
  <si>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</si>
  <si>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</si>
  <si>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</si>
  <si>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</si>
  <si>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</si>
  <si>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</si>
  <si>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</si>
  <si>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</si>
  <si>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</si>
  <si>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</si>
  <si>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</si>
  <si>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</si>
  <si>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</si>
  <si>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</si>
  <si>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</si>
  <si>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</si>
  <si>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</si>
  <si>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</si>
  <si>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</si>
  <si>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</si>
  <si>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</si>
  <si>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</si>
  <si>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</si>
  <si>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</si>
  <si>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</si>
  <si>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</si>
  <si>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</si>
  <si>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</si>
  <si>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</si>
  <si>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</si>
  <si>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</si>
  <si>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</si>
  <si>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</si>
  <si>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</si>
  <si>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</si>
  <si>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</si>
  <si>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</si>
  <si>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</si>
  <si>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</si>
  <si>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</si>
  <si>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</si>
  <si>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</si>
  <si>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</si>
  <si>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</si>
  <si>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</si>
  <si>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</si>
  <si>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</si>
  <si>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</si>
  <si>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</si>
  <si>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</si>
  <si>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</si>
  <si>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</si>
  <si>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</si>
  <si>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</si>
  <si>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</si>
  <si>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</si>
  <si>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</si>
  <si>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</si>
  <si>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</si>
  <si>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</si>
  <si>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</si>
  <si>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</si>
  <si>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</si>
  <si>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</si>
  <si>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</si>
  <si>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</si>
  <si>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</si>
  <si>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</si>
  <si>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</si>
  <si>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</si>
  <si>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</si>
  <si>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</si>
  <si>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</si>
  <si>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</si>
  <si>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</si>
  <si>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</si>
  <si>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</si>
  <si>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</si>
  <si>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</si>
  <si>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</si>
  <si>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</si>
  <si>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</si>
  <si>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</si>
  <si>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</si>
  <si>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</si>
  <si>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</si>
  <si>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</si>
  <si>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</si>
  <si>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</si>
  <si>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</si>
  <si>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</si>
  <si>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</si>
  <si>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</si>
  <si>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</si>
  <si>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</si>
  <si>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</si>
  <si>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</si>
  <si>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</si>
  <si>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</si>
  <si>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</si>
  <si>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</si>
  <si>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</si>
  <si>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</si>
  <si>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</si>
  <si>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</si>
  <si>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</si>
  <si>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</si>
  <si>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</si>
  <si>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</si>
  <si>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</si>
  <si>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</si>
  <si>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</si>
  <si>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</si>
  <si>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</si>
  <si>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</si>
  <si>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</si>
  <si>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</si>
  <si>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</si>
  <si>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</si>
  <si>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</si>
  <si>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</si>
  <si>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</si>
  <si>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</si>
  <si>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</si>
  <si>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</si>
  <si>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</si>
  <si>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</si>
  <si>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</si>
  <si>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</si>
  <si>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</si>
  <si>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</si>
  <si>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</si>
  <si>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</si>
  <si>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</si>
  <si>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</si>
  <si>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</si>
  <si>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</si>
  <si>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</si>
  <si>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</si>
  <si>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</si>
  <si>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</si>
  <si>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</si>
  <si>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</si>
  <si>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</si>
  <si>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</si>
  <si>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</si>
  <si>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</si>
  <si>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</si>
  <si>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</si>
  <si>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</si>
  <si>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</si>
  <si>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</si>
  <si>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</si>
  <si>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</si>
  <si>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</si>
  <si>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</si>
  <si>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</si>
  <si>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</si>
  <si>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</si>
  <si>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</si>
  <si>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</si>
  <si>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</si>
  <si>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</si>
  <si>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</si>
  <si>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</si>
  <si>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</si>
  <si>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</si>
  <si>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</si>
  <si>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</si>
  <si>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</si>
  <si>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</si>
  <si>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</si>
  <si>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</si>
  <si>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</si>
  <si>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</si>
  <si>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</si>
  <si>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</si>
  <si>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</si>
  <si>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</si>
  <si>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</si>
  <si>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</si>
  <si>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</si>
  <si>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</si>
  <si>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</si>
  <si>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</si>
  <si>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</si>
  <si>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</si>
  <si>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</si>
  <si>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</si>
  <si>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</si>
  <si>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</si>
  <si>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</si>
  <si>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</si>
  <si>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</si>
  <si>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</si>
  <si>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</si>
  <si>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</si>
  <si>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</si>
  <si>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</si>
  <si>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</si>
  <si>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</si>
  <si>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</si>
  <si>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</si>
  <si>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</si>
  <si>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</si>
  <si>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</si>
  <si>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</si>
  <si>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</si>
  <si>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</si>
  <si>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</si>
  <si>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</si>
  <si>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</si>
  <si>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</si>
  <si>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</si>
  <si>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</si>
  <si>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</si>
  <si>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</si>
  <si>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</si>
  <si>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</si>
  <si>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</si>
  <si>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</si>
  <si>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</si>
  <si>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</si>
  <si>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</si>
  <si>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</si>
  <si>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</si>
  <si>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</si>
  <si>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</si>
  <si>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</si>
  <si>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</si>
  <si>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</si>
  <si>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</si>
  <si>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</si>
  <si>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</si>
  <si>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</si>
  <si>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</si>
  <si>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</si>
  <si>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</si>
  <si>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</si>
  <si>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</si>
  <si>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</si>
  <si>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</si>
  <si>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</si>
  <si>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</si>
  <si>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</si>
  <si>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</si>
  <si>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</si>
  <si>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</si>
  <si>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</si>
  <si>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</si>
  <si>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</si>
  <si>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</si>
  <si>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</si>
  <si>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</si>
  <si>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</si>
  <si>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</si>
  <si>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</si>
  <si>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</si>
  <si>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</si>
  <si>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</si>
  <si>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</si>
  <si>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</si>
  <si>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</si>
  <si>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</si>
  <si>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</si>
  <si>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</si>
  <si>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</si>
  <si>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</si>
  <si>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</si>
  <si>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</si>
  <si>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</si>
  <si>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</si>
  <si>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</si>
  <si>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</si>
  <si>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</si>
  <si>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</si>
  <si>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</si>
  <si>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</si>
  <si>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</si>
  <si>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</si>
  <si>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</si>
  <si>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</si>
  <si>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</si>
  <si>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</si>
  <si>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</si>
  <si>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</si>
  <si>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</si>
  <si>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</si>
  <si>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</si>
  <si>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</si>
  <si>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</si>
  <si>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</si>
  <si>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</si>
  <si>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</si>
  <si>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</si>
  <si>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</si>
  <si>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</si>
  <si>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</si>
  <si>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</si>
  <si>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</si>
  <si>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</si>
  <si>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</si>
  <si>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</si>
  <si>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</si>
  <si>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</si>
  <si>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</si>
  <si>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</si>
  <si>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</si>
  <si>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</si>
  <si>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</si>
  <si>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</si>
  <si>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</si>
  <si>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</si>
  <si>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</si>
  <si>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</si>
  <si>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</si>
  <si>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</si>
  <si>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</si>
  <si>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</si>
  <si>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</si>
  <si>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</si>
  <si>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</si>
  <si>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</si>
  <si>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</si>
  <si>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</si>
  <si>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</si>
  <si>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</si>
  <si>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</si>
  <si>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</si>
  <si>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</si>
  <si>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</si>
  <si>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</si>
  <si>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</si>
  <si>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</si>
  <si>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</si>
  <si>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</si>
  <si>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</si>
  <si>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</si>
  <si>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</si>
  <si>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</si>
  <si>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</si>
  <si>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</si>
  <si>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</si>
  <si>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</si>
  <si>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</si>
  <si>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</si>
  <si>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</si>
  <si>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</si>
  <si>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</si>
  <si>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</si>
  <si>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</si>
  <si>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</si>
  <si>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</si>
  <si>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</si>
  <si>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</si>
  <si>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</si>
  <si>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</si>
  <si>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</si>
  <si>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</si>
  <si>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</si>
  <si>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</si>
  <si>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</si>
  <si>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</si>
  <si>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</si>
  <si>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</si>
  <si>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</si>
  <si>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</si>
  <si>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</si>
  <si>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</si>
  <si>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</si>
  <si>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</si>
  <si>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</si>
  <si>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</si>
  <si>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</si>
  <si>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</si>
  <si>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</si>
  <si>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</si>
  <si>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</si>
  <si>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</si>
  <si>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</si>
  <si>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</si>
  <si>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</si>
  <si>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</si>
  <si>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</si>
  <si>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</si>
  <si>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</si>
  <si>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</si>
  <si>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</si>
  <si>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</si>
  <si>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</si>
  <si>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</si>
  <si>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</si>
  <si>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</si>
  <si>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</si>
  <si>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</si>
  <si>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</si>
  <si>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</si>
  <si>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</si>
  <si>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</si>
  <si>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</si>
  <si>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</si>
  <si>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</si>
  <si>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</si>
  <si>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</si>
  <si>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</si>
  <si>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</si>
  <si>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</si>
  <si>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</si>
  <si>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</si>
  <si>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</si>
  <si>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</si>
  <si>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</si>
  <si>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</si>
  <si>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</si>
  <si>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</si>
  <si>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</si>
  <si>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</si>
  <si>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</si>
  <si>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</si>
  <si>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</si>
  <si>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</si>
  <si>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</si>
  <si>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</si>
  <si>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</si>
  <si>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</si>
  <si>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</si>
  <si>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</si>
  <si>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</si>
  <si>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</si>
  <si>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</si>
  <si>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</si>
  <si>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</si>
  <si>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</si>
  <si>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</si>
  <si>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</si>
  <si>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</si>
  <si>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</si>
  <si>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</si>
  <si>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</si>
  <si>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</si>
  <si>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</si>
  <si>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</si>
  <si>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</si>
  <si>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</si>
  <si>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</si>
  <si>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</si>
  <si>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</si>
  <si>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</si>
  <si>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</si>
  <si>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</si>
  <si>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</si>
  <si>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</si>
  <si>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</si>
  <si>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</si>
  <si>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</si>
  <si>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</si>
  <si>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</si>
  <si>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</si>
  <si>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</si>
  <si>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</si>
  <si>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</si>
  <si>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</si>
  <si>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</si>
  <si>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</si>
  <si>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</si>
  <si>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</si>
  <si>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</si>
  <si>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</si>
  <si>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</si>
  <si>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</si>
  <si>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</si>
  <si>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</si>
  <si>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</si>
  <si>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</si>
  <si>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</si>
  <si>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</si>
  <si>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</si>
  <si>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</si>
  <si>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</si>
  <si>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</si>
  <si>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</si>
  <si>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</si>
  <si>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</si>
  <si>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</si>
  <si>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</si>
  <si>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</si>
  <si>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</si>
  <si>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</si>
  <si>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</si>
  <si>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</si>
  <si>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</si>
  <si>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</si>
  <si>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</si>
  <si>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</si>
  <si>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</si>
  <si>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</si>
  <si>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</si>
  <si>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</si>
  <si>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</si>
  <si>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</si>
  <si>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</si>
  <si>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</si>
  <si>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</si>
  <si>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</si>
  <si>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</si>
  <si>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</si>
  <si>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</si>
  <si>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</si>
  <si>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</si>
  <si>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</si>
  <si>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</si>
  <si>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</si>
  <si>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</si>
  <si>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</si>
  <si>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</si>
  <si>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</si>
  <si>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</si>
  <si>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</si>
  <si>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</si>
  <si>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</si>
  <si>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</si>
  <si>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</si>
  <si>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</si>
  <si>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</si>
  <si>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</si>
  <si>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</si>
  <si>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</si>
  <si>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</si>
  <si>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</si>
  <si>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</si>
  <si>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</si>
  <si>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</si>
  <si>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</si>
  <si>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</si>
  <si>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</si>
  <si>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</si>
  <si>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</si>
  <si>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</si>
  <si>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</si>
  <si>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</si>
  <si>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</si>
  <si>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</si>
  <si>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</si>
  <si>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</si>
  <si>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</si>
  <si>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</si>
  <si>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</si>
  <si>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</si>
  <si>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</si>
  <si>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</si>
  <si>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</si>
  <si>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</si>
  <si>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</si>
  <si>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</si>
  <si>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</si>
  <si>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</si>
  <si>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</si>
  <si>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</si>
  <si>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</si>
  <si>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</si>
  <si>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</si>
  <si>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</si>
  <si>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</si>
  <si>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</si>
  <si>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</si>
  <si>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</si>
  <si>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</si>
  <si>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</si>
  <si>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</si>
  <si>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</si>
  <si>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</si>
  <si>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</si>
  <si>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</si>
  <si>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</si>
  <si>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</si>
  <si>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</si>
  <si>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</si>
  <si>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</si>
  <si>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</si>
  <si>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</si>
  <si>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</si>
  <si>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</si>
  <si>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</si>
  <si>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สินค้า</t>
  </si>
  <si>
    <t>ราคา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</si>
  <si>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</si>
  <si>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</si>
  <si>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</si>
  <si>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</si>
  <si>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</si>
  <si>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</si>
  <si>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</si>
  <si>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</si>
  <si>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</si>
  <si>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</si>
  <si>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</si>
  <si>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</si>
  <si>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</si>
  <si>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เลขพัสดุ</t>
  </si>
  <si>
    <t>วันที่สร้าง</t>
  </si>
  <si>
    <t>1113081</t>
  </si>
  <si>
    <t>ชิฟฟ่อน รวมรส 3ชิ้น สีเขียว เมล่อน/ใบเตย/วนิลา</t>
  </si>
  <si>
    <t>ร้านที่2</t>
  </si>
  <si>
    <t>บุรีรัมย์</t>
  </si>
  <si>
    <t>-</t>
  </si>
  <si>
    <t/>
  </si>
  <si>
    <t>J&amp;T COD</t>
  </si>
  <si>
    <t>จ่ายทีหลัง / COD</t>
  </si>
  <si>
    <t>สุโขทัย</t>
  </si>
  <si>
    <t>ปราจีนบุรี</t>
  </si>
  <si>
    <t>ประจวบคีรีขันธ์</t>
  </si>
  <si>
    <t>นครราชสีมา</t>
  </si>
  <si>
    <t>J&amp;T Express</t>
  </si>
  <si>
    <t>tiktok</t>
  </si>
  <si>
    <t>ร้านที่1</t>
  </si>
  <si>
    <t>14</t>
  </si>
  <si>
    <t>SPX Express</t>
  </si>
  <si>
    <t>shopee</t>
  </si>
  <si>
    <t>กรุงเทพฯ</t>
  </si>
  <si>
    <t>กาญจนบุรี</t>
  </si>
  <si>
    <t>นนทบุรี</t>
  </si>
  <si>
    <t>Flash Express</t>
  </si>
  <si>
    <t>สุราษฎร์ธานี</t>
  </si>
  <si>
    <t>สุรินทร์</t>
  </si>
  <si>
    <t>ปทุมธานี</t>
  </si>
  <si>
    <t>Flash Express Thailand COD</t>
  </si>
  <si>
    <t>ร้านที่4</t>
  </si>
  <si>
    <t>Flash Express Thailand</t>
  </si>
  <si>
    <t>สมุทรปราการ</t>
  </si>
  <si>
    <t>พระนครศรีอยุธยา</t>
  </si>
  <si>
    <t>ก******จ</t>
  </si>
  <si>
    <t>******อเมืองระนอง ตำบลบางริ้น อำเภอเมืองระนอง จังหวัดระนอง 85000</t>
  </si>
  <si>
    <t>85000</t>
  </si>
  <si>
    <t>72</t>
  </si>
  <si>
    <t>เพชรบุรี</t>
  </si>
  <si>
    <t>นครปฐม</t>
  </si>
  <si>
    <t>73000</t>
  </si>
  <si>
    <t>91</t>
  </si>
  <si>
    <t>ตรัง</t>
  </si>
  <si>
    <t>ชุมพร</t>
  </si>
  <si>
    <t>สุพรรณบุรี</t>
  </si>
  <si>
    <t>พัทลุง</t>
  </si>
  <si>
    <t>ร้านที่3</t>
  </si>
  <si>
    <t>Kerry_dropoff</t>
  </si>
  <si>
    <t>lazada</t>
  </si>
  <si>
    <t>49</t>
  </si>
  <si>
    <t>ขอนแก่น</t>
  </si>
  <si>
    <t>สระบุรี</t>
  </si>
  <si>
    <t>ฉะเชิงเทรา</t>
  </si>
  <si>
    <t>อ***ญา</t>
  </si>
  <si>
    <t>ราชบุรี</t>
  </si>
  <si>
    <t>สกลนคร</t>
  </si>
  <si>
    <t>นครศรีธรรมราช</t>
  </si>
  <si>
    <t>Chon Buri</t>
  </si>
  <si>
    <t>นครสวรรค์</t>
  </si>
  <si>
    <t>ตราด</t>
  </si>
  <si>
    <t>อำนาจเจริญ</t>
  </si>
  <si>
    <t>อุบลราชธานี</t>
  </si>
  <si>
    <t>เทศบาลนครนครราชสีมา</t>
  </si>
  <si>
    <t>ร้านที่9</t>
  </si>
  <si>
    <t>มุกดาหาร</t>
  </si>
  <si>
    <t>อ***</t>
  </si>
  <si>
    <t>ชลบุรี</t>
  </si>
  <si>
    <t>ระยอง</t>
  </si>
  <si>
    <t>ลำพูน</t>
  </si>
  <si>
    <t>เทศบาลนครขอนแก่น</t>
  </si>
  <si>
    <t>อ่างทอง</t>
  </si>
  <si>
    <t>ลำปาง</t>
  </si>
  <si>
    <t>ร***า  น***พันธ์</t>
  </si>
  <si>
    <t>ชัยภูมิ</t>
  </si>
  <si>
    <t>จันทบุรี</t>
  </si>
  <si>
    <t>บึงกาฬ</t>
  </si>
  <si>
    <t>พิจิตร</t>
  </si>
  <si>
    <t>พะเยา</t>
  </si>
  <si>
    <t>ชัยนาท</t>
  </si>
  <si>
    <t>นครนายก</t>
  </si>
  <si>
    <t>ม***สา</t>
  </si>
  <si>
    <t>สิงห์บุรี</t>
  </si>
  <si>
    <t>ศรีสะเกษ</t>
  </si>
  <si>
    <t>62</t>
  </si>
  <si>
    <t>กำแพงเพชร</t>
  </si>
  <si>
    <t>เ***ยบ</t>
  </si>
  <si>
    <t>อุทัยธานี</t>
  </si>
  <si>
    <t>อ******์</t>
  </si>
  <si>
    <t>เพชรบูรณ์</t>
  </si>
  <si>
    <t>ลพบุรี</t>
  </si>
  <si>
    <t>มหาสารคาม</t>
  </si>
  <si>
    <t>สมุทรสาคร</t>
  </si>
  <si>
    <t>เทศบาลเมืองจันทบุรี</t>
  </si>
  <si>
    <t>ส******ม</t>
  </si>
  <si>
    <t>33</t>
  </si>
  <si>
    <t>เชียงใหม่</t>
  </si>
  <si>
    <t>กรุงเทพมหานคร</t>
  </si>
  <si>
    <t>อุดรธานี</t>
  </si>
  <si>
    <t>ณ***ร ป***าทสิน</t>
  </si>
  <si>
    <t>10160</t>
  </si>
  <si>
    <t>23</t>
  </si>
  <si>
    <t>ร้อยเอ็ด</t>
  </si>
  <si>
    <t>ระนอง</t>
  </si>
  <si>
    <t>ยะลา</t>
  </si>
  <si>
    <t>พิษณุโลก</t>
  </si>
  <si>
    <t>ธ******์</t>
  </si>
  <si>
    <t>93</t>
  </si>
  <si>
    <t>พ******ร</t>
  </si>
  <si>
    <t>เทศบาลนครนครศรีธรรมราช</t>
  </si>
  <si>
    <t>กระบี่</t>
  </si>
  <si>
    <t>น่าน</t>
  </si>
  <si>
    <t>วรรณวนัช ขนมเปี๊ยะไส้ทะลัก ขนาด 450 กรัม เลือกรสชาติได้</t>
  </si>
  <si>
    <t>EMS</t>
  </si>
  <si>
    <t>facebook</t>
  </si>
  <si>
    <t>กสิกร</t>
  </si>
  <si>
    <t>สตูล</t>
  </si>
  <si>
    <t>กาฬสินธุ์</t>
  </si>
  <si>
    <t>30000</t>
  </si>
  <si>
    <t>64</t>
  </si>
  <si>
    <t>Bangkok</t>
  </si>
  <si>
    <t>ร้านที่10</t>
  </si>
  <si>
    <t>sompear3955@gmail.com</t>
  </si>
  <si>
    <t>EMS COD</t>
  </si>
  <si>
    <t>สระแก้ว</t>
  </si>
  <si>
    <t>แพร่</t>
  </si>
  <si>
    <t>อุตรดิตถ์</t>
  </si>
  <si>
    <t>สงขลา</t>
  </si>
  <si>
    <t>น***สงสุรีย์ ข***ยืน</t>
  </si>
  <si>
    <t>13170</t>
  </si>
  <si>
    <t>ต***</t>
  </si>
  <si>
    <t>11000</t>
  </si>
  <si>
    <t>เลย</t>
  </si>
  <si>
    <t>10210</t>
  </si>
  <si>
    <t>โ***้อน</t>
  </si>
  <si>
    <t>10130</t>
  </si>
  <si>
    <t>12110</t>
  </si>
  <si>
    <t>นครพนม</t>
  </si>
  <si>
    <t>ช***ี  เ***์ทวี</t>
  </si>
  <si>
    <t>1112400</t>
  </si>
  <si>
    <t>ขนมปังอบกรอบ รส คาราเมล</t>
  </si>
  <si>
    <t>ตาก</t>
  </si>
  <si>
    <t>ร***อรุณ</t>
  </si>
  <si>
    <t>39</t>
  </si>
  <si>
    <t>เทศบาลนครเชียงใหม่</t>
  </si>
  <si>
    <t>ร้านที่6</t>
  </si>
  <si>
    <t>10150</t>
  </si>
  <si>
    <t>หนองบัวลำภู</t>
  </si>
  <si>
    <t>Nakhon Pathom</t>
  </si>
  <si>
    <t>ถุงกระดาษแถม</t>
  </si>
  <si>
    <t>เชียงราย</t>
  </si>
  <si>
    <t>แ**</t>
  </si>
  <si>
    <t>12150</t>
  </si>
  <si>
    <t>line_oa</t>
  </si>
  <si>
    <t>เ***</t>
  </si>
  <si>
    <t>10270</t>
  </si>
  <si>
    <t>61</t>
  </si>
  <si>
    <t>15230</t>
  </si>
  <si>
    <t>ภูเก็ต</t>
  </si>
  <si>
    <t>เทศบาลนครอุบลราชธานี</t>
  </si>
  <si>
    <t>12130</t>
  </si>
  <si>
    <t>90</t>
  </si>
  <si>
    <t>สมุทรสงคราม</t>
  </si>
  <si>
    <t>u***1736567526002</t>
  </si>
  <si>
    <t>ยโสธร</t>
  </si>
  <si>
    <t>เ***ชียง ย***ัตนพันธุ์</t>
  </si>
  <si>
    <t>a***</t>
  </si>
  <si>
    <t>ส***</t>
  </si>
  <si>
    <t>พังงา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</si>
  <si>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</si>
  <si>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75000</t>
  </si>
  <si>
    <t>15</t>
  </si>
  <si>
    <t>ร***นภา  ย***งพันธ์</t>
  </si>
  <si>
    <t>ก***</t>
  </si>
  <si>
    <t>G**</t>
  </si>
  <si>
    <t>น**</t>
  </si>
  <si>
    <t>20150</t>
  </si>
  <si>
    <t>เทศบาลนครอุดรธานี</t>
  </si>
  <si>
    <t>เทศบาลนครเชียงราย</t>
  </si>
  <si>
    <t>10400</t>
  </si>
  <si>
    <t>ธ***ร</t>
  </si>
  <si>
    <t>47</t>
  </si>
  <si>
    <t>73120</t>
  </si>
  <si>
    <t>10280</t>
  </si>
  <si>
    <t>พ***ักษณ์</t>
  </si>
  <si>
    <t>ร***ี ว***กาศ</t>
  </si>
  <si>
    <t>95</t>
  </si>
  <si>
    <t>30140</t>
  </si>
  <si>
    <t>55</t>
  </si>
  <si>
    <t>81</t>
  </si>
  <si>
    <t>95000</t>
  </si>
  <si>
    <t>ป้ายชื่อแถว</t>
  </si>
  <si>
    <t>ผลรวมทั้งหมด</t>
  </si>
  <si>
    <t>ผลรวม ของ จำนวน</t>
  </si>
  <si>
    <t>น******ง</t>
  </si>
  <si>
    <t>41</t>
  </si>
  <si>
    <t>ปัตตานี</t>
  </si>
  <si>
    <t>69</t>
  </si>
  <si>
    <t>ว***ธพร เ***้ยงเกลา</t>
  </si>
  <si>
    <t>อ******ี</t>
  </si>
  <si>
    <t>18000</t>
  </si>
  <si>
    <t>น******)</t>
  </si>
  <si>
    <t>******.วังน้ำเขียว ตำบลวังน้ำเขียว อำเภอกำแพงแสน จังหวัดนครปฐม 73140</t>
  </si>
  <si>
    <t>73140</t>
  </si>
  <si>
    <t>27</t>
  </si>
  <si>
    <t>Express Delivery (SHP Food)</t>
  </si>
  <si>
    <t>86</t>
  </si>
  <si>
    <t>ส***ศ</t>
  </si>
  <si>
    <t>12000</t>
  </si>
  <si>
    <t>น******ม</t>
  </si>
  <si>
    <t>54</t>
  </si>
  <si>
    <t>น******์</t>
  </si>
  <si>
    <t>42</t>
  </si>
  <si>
    <t>10230</t>
  </si>
  <si>
    <t>บ**</t>
  </si>
  <si>
    <t>11110</t>
  </si>
  <si>
    <t>10250</t>
  </si>
  <si>
    <t>26</t>
  </si>
  <si>
    <t>52</t>
  </si>
  <si>
    <t>53</t>
  </si>
  <si>
    <t>66110</t>
  </si>
  <si>
    <t>s**</t>
  </si>
  <si>
    <t>แม่ฮ่องสอน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</si>
  <si>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</si>
  <si>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</si>
  <si>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</si>
  <si>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</si>
  <si>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อ***ิมา เ***ดเกลี้ยง</t>
  </si>
  <si>
    <t>ศ***มา</t>
  </si>
  <si>
    <t>10530</t>
  </si>
  <si>
    <t>38</t>
  </si>
  <si>
    <t>เทศบาลนครพิษณุโลก</t>
  </si>
  <si>
    <t>80130</t>
  </si>
  <si>
    <t>10120</t>
  </si>
  <si>
    <t>หนองคาย</t>
  </si>
  <si>
    <t>เดือนเพ็ญ กรงเข็ม</t>
  </si>
  <si>
    <t>17/13 ม 6 ต.ถนนขาด อ.เมือง จ.นครปฐม 73000</t>
  </si>
  <si>
    <t>0972263309</t>
  </si>
  <si>
    <t>37</t>
  </si>
  <si>
    <t>11150</t>
  </si>
  <si>
    <t>ร*** ส***ญฦทุกข์</t>
  </si>
  <si>
    <t>92</t>
  </si>
  <si>
    <t>ส***ล ศ***ภัย</t>
  </si>
  <si>
    <t>อ******ง</t>
  </si>
  <si>
    <t>ศุภารัตน์ พงษ์รส</t>
  </si>
  <si>
    <t>บ้านผู้ช่วยผู้ใหญ่ หมู่.12 (หนองเป็ด) 41/2 ม.12 ต.ลำตาเสา
วังน้อย/ Wang Noiพระนครศรีอยุธยา/ Phra Nakhon Si Ayutthaya
13170</t>
  </si>
  <si>
    <t>660894092233</t>
  </si>
  <si>
    <t>12120</t>
  </si>
  <si>
    <t>อ*  อ***บ</t>
  </si>
  <si>
    <t>ก******ง</t>
  </si>
  <si>
    <t>94</t>
  </si>
  <si>
    <t>ก***นา</t>
  </si>
  <si>
    <t>71</t>
  </si>
  <si>
    <t>08</t>
  </si>
  <si>
    <t>นราธิวาส</t>
  </si>
  <si>
    <t>80000</t>
  </si>
  <si>
    <t>10700</t>
  </si>
  <si>
    <t>ก***า</t>
  </si>
  <si>
    <t>10540</t>
  </si>
  <si>
    <t>35</t>
  </si>
  <si>
    <t>ค******า</t>
  </si>
  <si>
    <t>74</t>
  </si>
  <si>
    <t>เ**</t>
  </si>
  <si>
    <t>18</t>
  </si>
  <si>
    <t>51</t>
  </si>
  <si>
    <t>10310</t>
  </si>
  <si>
    <t>46</t>
  </si>
  <si>
    <t>ว***า ค***ุล</t>
  </si>
  <si>
    <t>26120</t>
  </si>
  <si>
    <t>ส***จน์ ส***งศรี</t>
  </si>
  <si>
    <t>21</t>
  </si>
  <si>
    <t>88</t>
  </si>
  <si>
    <t>33000</t>
  </si>
  <si>
    <t>10240</t>
  </si>
  <si>
    <t>พ******ฆ</t>
  </si>
  <si>
    <t>******ระพรหม ตำบลช้างซ้าย อำเภอพระพรหม จังหวัดนครศรีธรรมราช 80000</t>
  </si>
  <si>
    <t>03</t>
  </si>
  <si>
    <t>ศ******์</t>
  </si>
  <si>
    <t>สุภาภร ชมจันทร์</t>
  </si>
  <si>
    <t>542 บ้านหัน ม.2 (ข้าง ร.ร.บ้านบัว) ถ.กลางเมือง ต.กุดเค้า
มัญจาคีรี/ Mancha Khiriขอนแก่น/ Khon Kaen
40160</t>
  </si>
  <si>
    <t>40160</t>
  </si>
  <si>
    <t>660814096255</t>
  </si>
  <si>
    <t>10140</t>
  </si>
  <si>
    <t>ม*** ภ***ง</t>
  </si>
  <si>
    <t>ป***</t>
  </si>
  <si>
    <t>89</t>
  </si>
  <si>
    <t>50200</t>
  </si>
  <si>
    <t>ด**</t>
  </si>
  <si>
    <t>แ** ส***ย พ***ฒนาพร</t>
  </si>
  <si>
    <t>36110</t>
  </si>
  <si>
    <t>09</t>
  </si>
  <si>
    <t>ช***มา ท***นวนิล</t>
  </si>
  <si>
    <t>น***าวญานิศา อ***ร์อำคา</t>
  </si>
  <si>
    <t>21140</t>
  </si>
  <si>
    <t>21180</t>
  </si>
  <si>
    <t>ส******์</t>
  </si>
  <si>
    <t>ค***ุ๋มจิ๋ม</t>
  </si>
  <si>
    <t>อ******)</t>
  </si>
  <si>
    <t>******าแต้ม อำเภอปราณบุรี จังหวัดประจวบคีรีขันธ์ 77120</t>
  </si>
  <si>
    <t>77120</t>
  </si>
  <si>
    <t>ช***ชา</t>
  </si>
  <si>
    <t>ชิฟฟ่อนสอดไส้ แยม 1กล่อง มี6ชิ้น (เก็บได้15วัน)</t>
  </si>
  <si>
    <t>66</t>
  </si>
  <si>
    <t>ด***ร</t>
  </si>
  <si>
    <t>44</t>
  </si>
  <si>
    <t>อ***ติ พ***านุรักษ์</t>
  </si>
  <si>
    <t>ป***ากร แ***ฮ้ง</t>
  </si>
  <si>
    <t>83</t>
  </si>
  <si>
    <t>86160</t>
  </si>
  <si>
    <t>04</t>
  </si>
  <si>
    <t>77</t>
  </si>
  <si>
    <t>ส***ราสังข์วิเศษ</t>
  </si>
  <si>
    <t>เ******์</t>
  </si>
  <si>
    <t>******.ศรีมงคล ตำบลศรีมงคล อำเภอไทรโยค จังหวัดกาญจนบุรี 71150</t>
  </si>
  <si>
    <t>71150</t>
  </si>
  <si>
    <t>T***mo</t>
  </si>
  <si>
    <t>52000</t>
  </si>
  <si>
    <t>จ******์</t>
  </si>
  <si>
    <t>น******ี</t>
  </si>
  <si>
    <t>11120</t>
  </si>
  <si>
    <t>ป******า</t>
  </si>
  <si>
    <t>ศ******ี</t>
  </si>
  <si>
    <t>70160</t>
  </si>
  <si>
    <t>พ***</t>
  </si>
  <si>
    <t>อ******ว</t>
  </si>
  <si>
    <t>T*** D***hatong</t>
  </si>
  <si>
    <t>ช******ม</t>
  </si>
  <si>
    <t>******มศาลา ตำบลธรรมศาลา อำเภอเมืองนครปฐม จังหวัดนครปฐม 73000</t>
  </si>
  <si>
    <t>00</t>
  </si>
  <si>
    <t>Nakhon Si Thammarat</t>
  </si>
  <si>
    <t>79</t>
  </si>
  <si>
    <t>56000</t>
  </si>
  <si>
    <t>ล***า ศ***ำภา</t>
  </si>
  <si>
    <t>ฐ***ภา  ว***กระสันต์</t>
  </si>
  <si>
    <t>ฟ**</t>
  </si>
  <si>
    <t>อ***ี แ***ล้า</t>
  </si>
  <si>
    <t>ม***ชา</t>
  </si>
  <si>
    <t>07</t>
  </si>
  <si>
    <t>น***น้ำอ้อย  บ***าร</t>
  </si>
  <si>
    <t>ว***พงษ์  ป***ญาพรกุล</t>
  </si>
  <si>
    <t>ส**</t>
  </si>
  <si>
    <t>74000</t>
  </si>
  <si>
    <t>ส******ง</t>
  </si>
  <si>
    <t>ธ***ฒิ พ***บุตร</t>
  </si>
  <si>
    <t>ค***กระแต</t>
  </si>
  <si>
    <t>จังหวัดพระนครศรีอยุธยา</t>
  </si>
  <si>
    <t>20110</t>
  </si>
  <si>
    <t>P***y</t>
  </si>
  <si>
    <t>20000</t>
  </si>
  <si>
    <t>จังหวัดชุมพร</t>
  </si>
  <si>
    <t>13210</t>
  </si>
  <si>
    <t>ร******์</t>
  </si>
  <si>
    <t>ก***า เ***ยมสมบูรณ์</t>
  </si>
  <si>
    <t>ม******์</t>
  </si>
  <si>
    <t>26000</t>
  </si>
  <si>
    <t>24190</t>
  </si>
  <si>
    <t>22180</t>
  </si>
  <si>
    <t>36230</t>
  </si>
  <si>
    <t>ล***ณา แ***ัน</t>
  </si>
  <si>
    <t>ธ***พร ค***ย</t>
  </si>
  <si>
    <t>70170</t>
  </si>
  <si>
    <t>21120</t>
  </si>
  <si>
    <t>10800</t>
  </si>
  <si>
    <t>อ***มพร แ***มีแสง</t>
  </si>
  <si>
    <t>ย***</t>
  </si>
  <si>
    <t>ฝ***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</si>
  <si>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</si>
  <si>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</si>
  <si>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660868759393</t>
  </si>
  <si>
    <t>น******ะ</t>
  </si>
  <si>
    <t>50170</t>
  </si>
  <si>
    <t>13180</t>
  </si>
  <si>
    <t>ส***มาส ม***ธิ์สม</t>
  </si>
  <si>
    <t>ค***โตะ</t>
  </si>
  <si>
    <t>30130</t>
  </si>
  <si>
    <t>ก***แก้ว. บ***รรม</t>
  </si>
  <si>
    <t>บ***้ำ ท***อบ</t>
  </si>
  <si>
    <t>18110</t>
  </si>
  <si>
    <t>พ******า</t>
  </si>
  <si>
    <t>52100</t>
  </si>
  <si>
    <t>t0832622509@gmail.com</t>
  </si>
  <si>
    <t>0632582556</t>
  </si>
  <si>
    <t>ม***สา​ เ***​สิทธิ์​</t>
  </si>
  <si>
    <t>น***อ ก***จั๊บ</t>
  </si>
  <si>
    <t>45180</t>
  </si>
  <si>
    <t>27000</t>
  </si>
  <si>
    <t>41000</t>
  </si>
  <si>
    <t>02</t>
  </si>
  <si>
    <t>m***asit</t>
  </si>
  <si>
    <t>ส******ล</t>
  </si>
  <si>
    <t>11130</t>
  </si>
  <si>
    <t>พ******์</t>
  </si>
  <si>
    <t>แ***ัด</t>
  </si>
  <si>
    <t>58</t>
  </si>
  <si>
    <t>84000</t>
  </si>
  <si>
    <t>66000</t>
  </si>
  <si>
    <t>Orsiri Purananunak</t>
  </si>
  <si>
    <t>243/8 คอนโด  Bcl  ม.2
บางขะแยง
อ.เมือง
ปทุมธานี
Thailand 12000</t>
  </si>
  <si>
    <t>0930059865</t>
  </si>
  <si>
    <t>63160</t>
  </si>
  <si>
    <t>แ******)</t>
  </si>
  <si>
    <t>Phangnga</t>
  </si>
  <si>
    <t>36000</t>
  </si>
  <si>
    <t>10600</t>
  </si>
  <si>
    <t>43120</t>
  </si>
  <si>
    <t>17130</t>
  </si>
  <si>
    <t>พ******)</t>
  </si>
  <si>
    <t>******ประชาชื่น แขวงวงศ์สว่าง แขวงวงศ์สว่าง เขตบางซื่อ จังหวัดกรุงเทพมหานคร 10800</t>
  </si>
  <si>
    <t>ป***ู</t>
  </si>
  <si>
    <t>ก*** ไ***งคล</t>
  </si>
  <si>
    <t>ก***้า ก***หิน แ***ิ</t>
  </si>
  <si>
    <t xml:space="preserve">ส***ตรา 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</si>
  <si>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</si>
  <si>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</si>
  <si>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โ***๋น ก***ง</t>
  </si>
  <si>
    <t>ร******ง</t>
  </si>
  <si>
    <t>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</t>
  </si>
  <si>
    <t>******ี่ 2 )  ตู้จดหมายสีเขียว) ตำบลแพรกษาใหม่ อำเภอเมืองสมุทรปราการ จังหวัดสมุทรปราการ 10280</t>
  </si>
  <si>
    <t>ราตรี</t>
  </si>
  <si>
    <t>9/55 ม.3 มบ.สาครเพลส ซ.B6 ต.บางหญ้าแพรก · บางหญ้าแพรก/ Bang Ya Phraek
เมืองสมุทรสาคร/ Mueang Samut Sakhonสมุทรสาคร/ Samut Sakhon
74000</t>
  </si>
  <si>
    <t>660815716912</t>
  </si>
  <si>
    <t>ส*****า</t>
  </si>
  <si>
    <t>ห**ง</t>
  </si>
  <si>
    <t>******ขวงศิริราช เขตบางกอกน้อย จังหวัดกรุงเทพมหานคร 10700</t>
  </si>
  <si>
    <t>อ***นา ช***ประคอง</t>
  </si>
  <si>
    <t>ไ**</t>
  </si>
  <si>
    <t>ศ***รัฐ.กลิ่นเกษร</t>
  </si>
  <si>
    <t>O***an</t>
  </si>
  <si>
    <t>ไ******น</t>
  </si>
  <si>
    <t>******ป่า อำเภอหล่มสัก จังหวัดเพชรบูรณ์ 67110</t>
  </si>
  <si>
    <t>67110</t>
  </si>
  <si>
    <t>ล***ปี๊ยกอาหารตามสั่ง</t>
  </si>
  <si>
    <t>อ***ิรา ว***มัด</t>
  </si>
  <si>
    <t>สมชายชุดสนปักษ์</t>
  </si>
  <si>
    <t>64เพชรเกษม28แยก23ตำบลบางจากอำเภอภาษีเจริญ กรุงเทพฯ 10160</t>
  </si>
  <si>
    <t>0897916498</t>
  </si>
  <si>
    <t>ว***คณา</t>
  </si>
  <si>
    <t>22</t>
  </si>
  <si>
    <t>60000</t>
  </si>
  <si>
    <t>น***าวสุดารัตน์</t>
  </si>
  <si>
    <t>ว***รา ล***นี</t>
  </si>
  <si>
    <t>32</t>
  </si>
  <si>
    <t>10200</t>
  </si>
  <si>
    <t>เ*****า</t>
  </si>
  <si>
    <t>******ลพระ อำเภอวัดเพลง จังหวัดราชบุรี 70170</t>
  </si>
  <si>
    <t>จ***นา จ***</t>
  </si>
  <si>
    <t>กล้วย</t>
  </si>
  <si>
    <t>Si Sa Ket</t>
  </si>
  <si>
    <t>24000</t>
  </si>
  <si>
    <t>A***hai</t>
  </si>
  <si>
    <t>******านโพธิ์, อำเภอบ้านโพธิ์ ตำบลบ้านโพธิ์ อำเภอบ้านโพธิ์ จังหวัดฉะเชิงเทรา 24140</t>
  </si>
  <si>
    <t>24140</t>
  </si>
  <si>
    <t>10300</t>
  </si>
  <si>
    <t>33230</t>
  </si>
  <si>
    <t>ก***ร เ***อป้อ</t>
  </si>
  <si>
    <t>อ***ีย์ ท***ุ่ม</t>
  </si>
  <si>
    <t>จ***ภา</t>
  </si>
  <si>
    <t>ณ***พัณณ์ ฤ***พีระศักดิ์</t>
  </si>
  <si>
    <t>42000</t>
  </si>
  <si>
    <t>ช***ญ เ***มสูงเนิน</t>
  </si>
  <si>
    <t>น******ต</t>
  </si>
  <si>
    <t>******ตำบลศรีดอนมูล อำเภอเชียงแสน จังหวัดเชียงราย 57150</t>
  </si>
  <si>
    <t>57150</t>
  </si>
  <si>
    <t>ส*** เ***ัย</t>
  </si>
  <si>
    <t>66130</t>
  </si>
  <si>
    <t>เศษขนมปังปลา ขายเป็นกิโล ราคาถูก</t>
  </si>
  <si>
    <t>ก******ิ</t>
  </si>
  <si>
    <t>******ขตบางกอกน้อย แขวงศิริราช เขตบางกอกน้อย จังหวัดกรุงเทพมหานคร 10700</t>
  </si>
  <si>
    <t>31130</t>
  </si>
  <si>
    <t>10520</t>
  </si>
  <si>
    <t>แ** ร**</t>
  </si>
  <si>
    <t>ค***ดง</t>
  </si>
  <si>
    <t>p***a28</t>
  </si>
  <si>
    <t>ทัดดาว มังคลัง</t>
  </si>
  <si>
    <t>31/2 ม.4 ต.สิงโตทอง อ.บางน้ำเปรี้ยว
บางน้ำเปรี้ยว/ Bang Nam Priaoฉะเชิงเทรา/ Chachoengsao
24150</t>
  </si>
  <si>
    <t>24150</t>
  </si>
  <si>
    <t>660628634690</t>
  </si>
  <si>
    <t xml:space="preserve"> M***e K***aner</t>
  </si>
  <si>
    <t>ว***ร  ฤ***์บัว</t>
  </si>
  <si>
    <t>น***น แ***ค้ว</t>
  </si>
  <si>
    <t>น******ำ</t>
  </si>
  <si>
    <t>******ตำบลบ้านต๊ำ อำเภอเมืองพะเยา จังหวัดพะเยา 56000</t>
  </si>
  <si>
    <t>26110</t>
  </si>
  <si>
    <t>ส***รา  ส***กุล</t>
  </si>
  <si>
    <t>57000</t>
  </si>
  <si>
    <t>57130</t>
  </si>
  <si>
    <t>ป***ฉัตร แ***่าง</t>
  </si>
  <si>
    <t>ธ***ิษฐ์</t>
  </si>
  <si>
    <t>67130</t>
  </si>
  <si>
    <t>ข***ฐา  ฤ***ยินดี</t>
  </si>
  <si>
    <t>53000</t>
  </si>
  <si>
    <t>660839978103</t>
  </si>
  <si>
    <t>ป***วยตามสั่ง</t>
  </si>
  <si>
    <t>น***าว์ ศ***ัตนา</t>
  </si>
  <si>
    <t>******15 ตำบลสาริกา ตำบลสาริกา อำเภอเมืองนครนายก จังหวัดนครนายก 26000</t>
  </si>
  <si>
    <t>ร***เปิ้ลหีบศพ131หมู่21ตลาดคำปิง</t>
  </si>
  <si>
    <t>ฐ***พร แ***จีน</t>
  </si>
  <si>
    <t>บ******ก</t>
  </si>
  <si>
    <t>****** จ.สิงห์บุรี ตำบลบ้านหม้อ อำเภอพรหมบุรี จังหวัดสิงห์บุรี 16120</t>
  </si>
  <si>
    <t>16120</t>
  </si>
  <si>
    <t>ก******ว</t>
  </si>
  <si>
    <t>73220</t>
  </si>
  <si>
    <t>ช******ง</t>
  </si>
  <si>
    <t>วิไลวรรณ สุนทร</t>
  </si>
  <si>
    <t>123/49-51 หมู่ที่ 7  ต.เชียงรากน้อย หอพักบ้านพระอินทราชา ห้อง 2107
บางปะอิน/ Bang Pa-inพระนครศรีอยุธยา/ Phra Nakhon Si Ayutthaya
13180</t>
  </si>
  <si>
    <t>660888909364</t>
  </si>
  <si>
    <t>ประภาส จงมุม</t>
  </si>
  <si>
    <t>6/153 คอนโดลุมพินีพาร์คริเวอร์ไซด์รามา 3 ถนนพระราม 3 ซอยพระราม 3 28/1
ยานนาวา/ Yan Nawaกรุงเทพมหานคร/ Bangkok
10120</t>
  </si>
  <si>
    <t>660863379586</t>
  </si>
  <si>
    <t>ม*** ค***มะณี</t>
  </si>
  <si>
    <t>24120</t>
  </si>
  <si>
    <t>ส***ย ช***ือง</t>
  </si>
  <si>
    <t>นพมาศ หงษาชาติ</t>
  </si>
  <si>
    <t>ร้านชิดชนกกรอบรูป
5/20 
ถ.ศรีโสธรตัดใหม่
ต.หน้าเมือง
อ.เมือง 
จ.ฉะเชิงเทรา 24000</t>
  </si>
  <si>
    <t>0868333726</t>
  </si>
  <si>
    <t>ส***ตรา ท***อบ</t>
  </si>
  <si>
    <t>บ******ง</t>
  </si>
  <si>
    <t>******ยสะเก็น, ตำบล รอบเวียง ตำบลรอบเวียง อำเภอเมืองเชียงราย จังหวัดเชียงราย 57000</t>
  </si>
  <si>
    <t>ช***ุง</t>
  </si>
  <si>
    <t>ม***์ที่ชอบกินขนม</t>
  </si>
  <si>
    <t>จ***์ประพาพร  ค***นทร์</t>
  </si>
  <si>
    <t>85</t>
  </si>
  <si>
    <t>ล***้ำ ว***ิสาข์</t>
  </si>
  <si>
    <t>จ***รัตน์ ฟ***ทศ</t>
  </si>
  <si>
    <t>อ***  ค***ว</t>
  </si>
  <si>
    <t>ช***านุช โ***วง</t>
  </si>
  <si>
    <t>อ***รา ว***รัตน์</t>
  </si>
  <si>
    <t>ถ*** พ***อง</t>
  </si>
  <si>
    <t>สุปรียา วทัญญูวงศ์</t>
  </si>
  <si>
    <t>หมู่บ้านโอสิริ 3761/112-113 · บางโคล่/ Bang Khlo
บางคอแหลม/ Bang Kho Laemกรุงเทพมหานคร/ Bangkok
10120</t>
  </si>
  <si>
    <t>660896107033</t>
  </si>
  <si>
    <t>เ***โน ย***น</t>
  </si>
  <si>
    <t>ว***า เ***ก้ว</t>
  </si>
  <si>
    <t>สำรวย สัตยภิรมณ์</t>
  </si>
  <si>
    <t xml:space="preserve">127/10 หมู่1
ต.บ้านโพธิ์
อ.บ้านโพธิ์
จ.ฉะเชิงเทรา
24140
</t>
  </si>
  <si>
    <t>0894425738</t>
  </si>
  <si>
    <t>น***ันทนี น***ยู่</t>
  </si>
  <si>
    <t>ว***า ว***ทองดี</t>
  </si>
  <si>
    <t>พ***ังน้องมิลิน</t>
  </si>
  <si>
    <t>ศ***สรา ล***อก</t>
  </si>
  <si>
    <t>25140</t>
  </si>
  <si>
    <t>สรุปต้นทุนออนไลน์เดือน กุมภาพันธ์ 2569</t>
  </si>
  <si>
    <t>เดือนกุมภาพันธ์</t>
  </si>
  <si>
    <t>เซตวันที่ 1-28/02/2569</t>
  </si>
  <si>
    <t>รายการยิง ADS + แคมเปญ เดือนกุมภาพันธ์ 2569</t>
  </si>
  <si>
    <t>GTE67</t>
  </si>
  <si>
    <t>บ***ลาย ภ***</t>
  </si>
  <si>
    <t>01/02/2026 23:58</t>
  </si>
  <si>
    <t>790905377673</t>
  </si>
  <si>
    <t>GTE66</t>
  </si>
  <si>
    <t>******ั้วสีเหลือง ตำบลคานหาม อำเภออุทัย จังหวัดพระนครศรีอยุธยา 13210</t>
  </si>
  <si>
    <t>02/02/2026 00:23</t>
  </si>
  <si>
    <t>TH05148AMT056A</t>
  </si>
  <si>
    <t>01/02/2026 23:54</t>
  </si>
  <si>
    <t>GTE65</t>
  </si>
  <si>
    <t>******ลี่ยม จ.สุโขทัย ตำบลทุ่งเสลี่ยม อำเภอทุ่งเสลี่ยม จังหวัดสุโขทัย 64150</t>
  </si>
  <si>
    <t>64150</t>
  </si>
  <si>
    <t>TH60098AMTJ68A</t>
  </si>
  <si>
    <t>GTE64</t>
  </si>
  <si>
    <t>อ***ญา ถ***ถา</t>
  </si>
  <si>
    <t>01/02/2026 23:49</t>
  </si>
  <si>
    <t>790959810701</t>
  </si>
  <si>
    <t>GTE62</t>
  </si>
  <si>
    <t>น***าโรจน์ เ***ิอนภาพร</t>
  </si>
  <si>
    <t>01/02/2026 23:42</t>
  </si>
  <si>
    <t>790993008783</t>
  </si>
  <si>
    <t>GTE61</t>
  </si>
  <si>
    <t>01/02/2026 23:23</t>
  </si>
  <si>
    <t>790928177653</t>
  </si>
  <si>
    <t>GTE60</t>
  </si>
  <si>
    <t>ธัญญ์วรัตน์ ฉัตร์ทอง</t>
  </si>
  <si>
    <t>161 หมู่บ้านสุขสันต์11 ซ.กาญจนาภิเษก005/1 · หลักสอง/ Lak Song
บางแค/ Bang Khaeกรุงเทพมหานคร/ Bangkok
10160</t>
  </si>
  <si>
    <t>660852193796</t>
  </si>
  <si>
    <t>LEXPU0653809464</t>
  </si>
  <si>
    <t>GTE59</t>
  </si>
  <si>
    <t>ห***งฤทัย เ***บ</t>
  </si>
  <si>
    <t>01/02/2026 23:20</t>
  </si>
  <si>
    <t>790980766586</t>
  </si>
  <si>
    <t>GTE58</t>
  </si>
  <si>
    <t>01/02/2026 23:14</t>
  </si>
  <si>
    <t>790934362573</t>
  </si>
  <si>
    <t>GTE57</t>
  </si>
  <si>
    <t>u***323788466161</t>
  </si>
  <si>
    <t>01/02/2026 23:11</t>
  </si>
  <si>
    <t>790914214705</t>
  </si>
  <si>
    <t>GTE56</t>
  </si>
  <si>
    <t>01/02/2026 23:10</t>
  </si>
  <si>
    <t>790996167533</t>
  </si>
  <si>
    <t>GTE55</t>
  </si>
  <si>
    <t>ช*** แ***สมพงษ์</t>
  </si>
  <si>
    <t>01/02/2026 22:57</t>
  </si>
  <si>
    <t>790974768651</t>
  </si>
  <si>
    <t>GTE54</t>
  </si>
  <si>
    <t>01/02/2026 22:44</t>
  </si>
  <si>
    <t>790969618563</t>
  </si>
  <si>
    <t>GTE52</t>
  </si>
  <si>
    <t>ช***ณี เ***สุข</t>
  </si>
  <si>
    <t>01/02/2026 22:28</t>
  </si>
  <si>
    <t>790958156693</t>
  </si>
  <si>
    <t>01/02/2026 22:27</t>
  </si>
  <si>
    <t>GTE51</t>
  </si>
  <si>
    <t>01/02/2026 22:18</t>
  </si>
  <si>
    <t>790970764684</t>
  </si>
  <si>
    <t>GTE50</t>
  </si>
  <si>
    <t>01/02/2026 22:29</t>
  </si>
  <si>
    <t>TH69018AM1E43D</t>
  </si>
  <si>
    <t>01/02/2026 21:59</t>
  </si>
  <si>
    <t>GTE49</t>
  </si>
  <si>
    <t>อ***ย  ท***ี</t>
  </si>
  <si>
    <t>01/02/2026 21:42</t>
  </si>
  <si>
    <t>THT03062EFXHC9Z</t>
  </si>
  <si>
    <t>01/02/2026 21:41</t>
  </si>
  <si>
    <t>GTE47</t>
  </si>
  <si>
    <t>นาง หอมจันทร์ คำภักดี</t>
  </si>
  <si>
    <t>75/2(บ้านหนองบัวแดง) · หนองใหญ่/ Nong Yai
หนองกุงศรี/ Nong Kung Siกาฬสินธุ์/ Kalasin
46220</t>
  </si>
  <si>
    <t>46220</t>
  </si>
  <si>
    <t>660996135035</t>
  </si>
  <si>
    <t>01/02/2026 21:31</t>
  </si>
  <si>
    <t>TH43128AN2B05F</t>
  </si>
  <si>
    <t>GTE46</t>
  </si>
  <si>
    <t>02/02/2026 08:36</t>
  </si>
  <si>
    <t>TH266246234926R</t>
  </si>
  <si>
    <t>01/02/2026 21:17</t>
  </si>
  <si>
    <t>GTE45</t>
  </si>
  <si>
    <t>ป***วีร์ ภ***ูญ</t>
  </si>
  <si>
    <t>01/02/2026 21:12</t>
  </si>
  <si>
    <t>790982371675</t>
  </si>
  <si>
    <t>01/02/2026 21:13</t>
  </si>
  <si>
    <t>GTE44</t>
  </si>
  <si>
    <t>นายอานันท์ รักภูมิ</t>
  </si>
  <si>
    <t>150/1ซอยสุขสวัสดิ์60แขวงราษฏร์บูรณะ เขตราษฏร์บูรณะ · ราษฎร์บูรณะ/ Rat Burana
ราษฏร์บูรณะ/ Rat Buranaกรุงเทพมหานคร/ Bangkok
10140</t>
  </si>
  <si>
    <t>LEXPU0653794785</t>
  </si>
  <si>
    <t>GTE43</t>
  </si>
  <si>
    <t>ว***า ย***กษ</t>
  </si>
  <si>
    <t>01/02/2026 21:09</t>
  </si>
  <si>
    <t>790964523510</t>
  </si>
  <si>
    <t>GTE42</t>
  </si>
  <si>
    <t>ณ******ง</t>
  </si>
  <si>
    <t>******อง,เขตดอนเมือง กรุงเทพมหานคร แขวงดอนเมือง เขตดอนเมือง จังหวัดกรุงเทพมหานคร 10210</t>
  </si>
  <si>
    <t>01/02/2026 21:05</t>
  </si>
  <si>
    <t>TH01078AMS6P8A1</t>
  </si>
  <si>
    <t>GTE41</t>
  </si>
  <si>
    <t>r******j</t>
  </si>
  <si>
    <t>******นน พายัพทิศ 9     ประเทศไทย ตำบลในเมือง อำเภอเมืองนครราชสีมา จังหวัดนครราชสีมา 30000</t>
  </si>
  <si>
    <t>01/02/2026 21:23</t>
  </si>
  <si>
    <t>TH27018AMSFV5A2</t>
  </si>
  <si>
    <t>01/02/2026 20:53</t>
  </si>
  <si>
    <t>GTE40</t>
  </si>
  <si>
    <t>ท***รณ  เ***รพูล</t>
  </si>
  <si>
    <t>01/02/2026 20:35</t>
  </si>
  <si>
    <t>790962986660</t>
  </si>
  <si>
    <t>GTE39</t>
  </si>
  <si>
    <t>P***นัชญา</t>
  </si>
  <si>
    <t>01/02/2026 20:28</t>
  </si>
  <si>
    <t>790900919620</t>
  </si>
  <si>
    <t>GTE38</t>
  </si>
  <si>
    <t>790900361613</t>
  </si>
  <si>
    <t>GTE37</t>
  </si>
  <si>
    <t>สิริจรรยา</t>
  </si>
  <si>
    <t>ถนนมิตรภาพ 1/8 ม.3 ต.มิตรภาพ อ. สีคิ้ว จ.นครราชสีมา · สีคิ้ว/ Sikhio
สีคิ้ว/ Sikhioนครราชสีมา/ Nakhon Ratchasima
30140</t>
  </si>
  <si>
    <t>660815209850</t>
  </si>
  <si>
    <t>01/02/2026 20:24</t>
  </si>
  <si>
    <t>LEXPU0653808439</t>
  </si>
  <si>
    <t>GTE36</t>
  </si>
  <si>
    <t>01/02/2026 20:16</t>
  </si>
  <si>
    <t>790975110516</t>
  </si>
  <si>
    <t>GTE35</t>
  </si>
  <si>
    <t>01/02/2026 20:51</t>
  </si>
  <si>
    <t>TH265908023336T</t>
  </si>
  <si>
    <t>01/02/2026 20:11</t>
  </si>
  <si>
    <t>GTE34</t>
  </si>
  <si>
    <t>ว******ะ</t>
  </si>
  <si>
    <t>******ตำบลปงแสนทอง อำเภอเมืองลำปาง จังหวัดลำปาง 52100</t>
  </si>
  <si>
    <t>01/02/2026 20:07</t>
  </si>
  <si>
    <t>TH261703791098U</t>
  </si>
  <si>
    <t>GTE33</t>
  </si>
  <si>
    <t>******ลในเมือง อำเภอเมืองนครราชสีมา จังหวัดนครราชสีมา 30000</t>
  </si>
  <si>
    <t>01/02/2026 20:00</t>
  </si>
  <si>
    <t>TH261479688018A</t>
  </si>
  <si>
    <t>GTE32</t>
  </si>
  <si>
    <t>จ***า ค***กูล</t>
  </si>
  <si>
    <t>01/02/2026 19:36</t>
  </si>
  <si>
    <t>790950028540</t>
  </si>
  <si>
    <t>GTE31</t>
  </si>
  <si>
    <t>U***h</t>
  </si>
  <si>
    <t>******น วิภาวดีรังสิต, แขวง สนามบิน, เขตดอนเมือง แขวงสนามบิน เขตดอนเมือง จังหวัดกรุงเทพมหานคร 10210</t>
  </si>
  <si>
    <t>01/02/2026 19:31</t>
  </si>
  <si>
    <t>TH266761622301X</t>
  </si>
  <si>
    <t>GTE30</t>
  </si>
  <si>
    <t>01/02/2026 19:26</t>
  </si>
  <si>
    <t>790943299624</t>
  </si>
  <si>
    <t>GTE29</t>
  </si>
  <si>
    <t>ศ***ุฒิ ร***ยอม</t>
  </si>
  <si>
    <t>01/02/2026 19:10</t>
  </si>
  <si>
    <t>790932772475</t>
  </si>
  <si>
    <t>01/02/2026 19:09</t>
  </si>
  <si>
    <t>GTE28</t>
  </si>
  <si>
    <t>01/02/2026 18:58</t>
  </si>
  <si>
    <t>THT04022EFXUN7Z</t>
  </si>
  <si>
    <t>GTE27</t>
  </si>
  <si>
    <t>สมพร วัฒนานิมิตสกุล</t>
  </si>
  <si>
    <t>ร้านรัตนภัณฑ์(สำนักงานใหญ่)  36-38 ถ.เพ็ญศรี · ตะพานหิน/ Taphan Hin
ตะพานหิน/ Taphan Hinพิจิตร/ Phichit
66110</t>
  </si>
  <si>
    <t>660881471465</t>
  </si>
  <si>
    <t>01/02/2026 18:55</t>
  </si>
  <si>
    <t>TH62048AMX959A</t>
  </si>
  <si>
    <t>GTE26</t>
  </si>
  <si>
    <t>01/02/2026 18:50</t>
  </si>
  <si>
    <t>LEXDO0177825880</t>
  </si>
  <si>
    <t>GTE25</t>
  </si>
  <si>
    <t>u***6763390581317</t>
  </si>
  <si>
    <t>01/02/2026 18:29</t>
  </si>
  <si>
    <t>790965596433</t>
  </si>
  <si>
    <t>01/02/2026 18:30</t>
  </si>
  <si>
    <t>GTE24</t>
  </si>
  <si>
    <t>น***ัวหอม ม***ญ</t>
  </si>
  <si>
    <t>790971420514</t>
  </si>
  <si>
    <t>GTE23</t>
  </si>
  <si>
    <t>อ***รา จ**</t>
  </si>
  <si>
    <t>01/02/2026 18:20</t>
  </si>
  <si>
    <t>790905218596</t>
  </si>
  <si>
    <t>GTE22</t>
  </si>
  <si>
    <t>ส***ุ้ง ส***ิดา</t>
  </si>
  <si>
    <t>01/02/2026 18:10</t>
  </si>
  <si>
    <t>790969697641</t>
  </si>
  <si>
    <t>GTE21</t>
  </si>
  <si>
    <t>01/02/2026 18:33</t>
  </si>
  <si>
    <t>TH260852673019K</t>
  </si>
  <si>
    <t>01/02/2026 18:03</t>
  </si>
  <si>
    <t>GTE20</t>
  </si>
  <si>
    <t>01/02/2026 18:00</t>
  </si>
  <si>
    <t>LEXPU0653810697</t>
  </si>
  <si>
    <t>GTE19</t>
  </si>
  <si>
    <t>ว***ดา ล***ายศ</t>
  </si>
  <si>
    <t>01/02/2026 17:59</t>
  </si>
  <si>
    <t>790916646660</t>
  </si>
  <si>
    <t>01/02/2026 17:58</t>
  </si>
  <si>
    <t>GTE18</t>
  </si>
  <si>
    <t>เ***ิจ้า</t>
  </si>
  <si>
    <t>790906759683</t>
  </si>
  <si>
    <t>GTE17</t>
  </si>
  <si>
    <t>01/02/2026 17:27</t>
  </si>
  <si>
    <t>TH264383549286P</t>
  </si>
  <si>
    <t>GTE16</t>
  </si>
  <si>
    <t>01/02/2026 17:08</t>
  </si>
  <si>
    <t>790949367681</t>
  </si>
  <si>
    <t>GTE15</t>
  </si>
  <si>
    <t>******ชยจินดา, ตำบล วังเย็น, อำเภอแปลงยาว ตำบลวังเย็น อำเภอแปลงยาว จังหวัดฉะเชิงเทรา 24190</t>
  </si>
  <si>
    <t>01/02/2026 16:59</t>
  </si>
  <si>
    <t>TH2671613606866</t>
  </si>
  <si>
    <t>01/02/2026 16:58</t>
  </si>
  <si>
    <t>GTE13</t>
  </si>
  <si>
    <t>01/02/2026 16:49</t>
  </si>
  <si>
    <t>790924216773</t>
  </si>
  <si>
    <t>GTE12</t>
  </si>
  <si>
    <t>สุวิมล เชียงตันติ์</t>
  </si>
  <si>
    <t xml:space="preserve">
48/11วังหลังแยก7 ถนนอรุณอัมรินทร์ แขวงศิริราช เขตบางกอกน้อย กทม.10700
</t>
  </si>
  <si>
    <t>01/02/2026 16:44</t>
  </si>
  <si>
    <t>📌📌เคลมกล่อง เนื่องจากกล่องเสียหาย ช่องทางช้อปปี้</t>
  </si>
  <si>
    <t>WB133237775TH</t>
  </si>
  <si>
    <t>GTE11</t>
  </si>
  <si>
    <t>P***ar</t>
  </si>
  <si>
    <t>01/02/2026 16:37</t>
  </si>
  <si>
    <t>790923026585</t>
  </si>
  <si>
    <t>GTE10</t>
  </si>
  <si>
    <t>01/02/2026 16:34</t>
  </si>
  <si>
    <t>LEXPU0653809824</t>
  </si>
  <si>
    <t>GTE9</t>
  </si>
  <si>
    <t>ชื่อ คุณแม่มะลิ บัวเผือก</t>
  </si>
  <si>
    <t>ที่อยู่จัดส่ง
ที่อยู่ 139/2 ม.1 ตำบลท่าเสา อำเภอโพทะเล จังหวัดพิจิตร 66130</t>
  </si>
  <si>
    <t>0829462421</t>
  </si>
  <si>
    <t>01/02/2026 16:24</t>
  </si>
  <si>
    <t>WB133237784TH</t>
  </si>
  <si>
    <t>01/02/2026 16:32</t>
  </si>
  <si>
    <t>GTE8</t>
  </si>
  <si>
    <t>01/02/2026 16:25</t>
  </si>
  <si>
    <t>790963988651</t>
  </si>
  <si>
    <t>GTE7</t>
  </si>
  <si>
    <t>S***ung M***ang</t>
  </si>
  <si>
    <t>01/02/2026 16:21</t>
  </si>
  <si>
    <t>790903025566</t>
  </si>
  <si>
    <t>01/02/2026 16:22</t>
  </si>
  <si>
    <t>GTE6</t>
  </si>
  <si>
    <t>01/02/2026 16:13</t>
  </si>
  <si>
    <t>รับรสฝอยทองค่ะ</t>
  </si>
  <si>
    <t>790934955425</t>
  </si>
  <si>
    <t>01/02/2026 16:12</t>
  </si>
  <si>
    <t>GTE5</t>
  </si>
  <si>
    <t>ม***ย ร***ุญ</t>
  </si>
  <si>
    <t>01/02/2026 16:05</t>
  </si>
  <si>
    <t>790940848681</t>
  </si>
  <si>
    <t>GTE4</t>
  </si>
  <si>
    <t>01/02/2026 15:59</t>
  </si>
  <si>
    <t>790916913640</t>
  </si>
  <si>
    <t>GTE3</t>
  </si>
  <si>
    <t>01/02/2026 15:58</t>
  </si>
  <si>
    <t>790943366592</t>
  </si>
  <si>
    <t>GTE2</t>
  </si>
  <si>
    <t>บ***ัท พ***สดมดแดงมอเตอร์ จ***ด ส***โชว์รูมอุบลราชธานี</t>
  </si>
  <si>
    <t>01/02/2026 15:57</t>
  </si>
  <si>
    <t>790909567593</t>
  </si>
  <si>
    <t>GTE0</t>
  </si>
  <si>
    <t>01/02/2026 15:47</t>
  </si>
  <si>
    <t>790974368634</t>
  </si>
  <si>
    <t>GTD99</t>
  </si>
  <si>
    <t>01/02/2026 15:42</t>
  </si>
  <si>
    <t>790913012761</t>
  </si>
  <si>
    <t>GTD98</t>
  </si>
  <si>
    <t>ก***รรณ อ***สมจรัส</t>
  </si>
  <si>
    <t>01/02/2026 15:39</t>
  </si>
  <si>
    <t>790968853522</t>
  </si>
  <si>
    <t>GTD97</t>
  </si>
  <si>
    <t>01/02/2026 15:37</t>
  </si>
  <si>
    <t>2945964974225408097</t>
  </si>
  <si>
    <t>01/02/2026 15:36</t>
  </si>
  <si>
    <t>GTD96</t>
  </si>
  <si>
    <t>อ***ตตญา ส***ย์</t>
  </si>
  <si>
    <t>01/02/2026 15:13</t>
  </si>
  <si>
    <t>790985783652</t>
  </si>
  <si>
    <t>GTD95</t>
  </si>
  <si>
    <t>โ*** ห***งชัย</t>
  </si>
  <si>
    <t>01/02/2026 15:12</t>
  </si>
  <si>
    <t>790946406703</t>
  </si>
  <si>
    <t>GTD94</t>
  </si>
  <si>
    <t>วาสนา เขียวคุ้ม</t>
  </si>
  <si>
    <t>197 ม.3 ต.ประดาง · ประดาง/ Pradang
วังเจ้า/ Wang Chaoตาก/ Tak
63180</t>
  </si>
  <si>
    <t>63180</t>
  </si>
  <si>
    <t>660836173426</t>
  </si>
  <si>
    <t>01/02/2026 15:09</t>
  </si>
  <si>
    <t>TH59098AN2RV6C</t>
  </si>
  <si>
    <t>GTD93</t>
  </si>
  <si>
    <t>ร******ี</t>
  </si>
  <si>
    <t>******ร ตำบลนาขุนไกร อำเภอศรีสำโรง จังหวัดสุโขทัย 64120</t>
  </si>
  <si>
    <t>64120</t>
  </si>
  <si>
    <t>TH264229838957Z</t>
  </si>
  <si>
    <t>01/02/2026 15:08</t>
  </si>
  <si>
    <t>GTD92</t>
  </si>
  <si>
    <t>790985559630</t>
  </si>
  <si>
    <t>GTD91</t>
  </si>
  <si>
    <t>ส***ทร์ทิพย์ เ***นอก</t>
  </si>
  <si>
    <t>01/02/2026 15:03</t>
  </si>
  <si>
    <t>เนยนม 5 ค่ะ</t>
  </si>
  <si>
    <t>790972485461</t>
  </si>
  <si>
    <t>GTD90</t>
  </si>
  <si>
    <t>ไ** น***ลัย</t>
  </si>
  <si>
    <t>01/02/2026 15:00</t>
  </si>
  <si>
    <t>790911407764</t>
  </si>
  <si>
    <t>GTD89</t>
  </si>
  <si>
    <t>อ***ยาภา</t>
  </si>
  <si>
    <t>01/02/2026 14:54</t>
  </si>
  <si>
    <t>790984171666</t>
  </si>
  <si>
    <t>GTD88</t>
  </si>
  <si>
    <t>******กสะอาด อ.ลำปลายมาศ จ.บุรีรัมย์ 31130 ตำบลโคกสะอาด อำเภอลำปลายมาศ จังหวัดบุรีรัมย์ 31130</t>
  </si>
  <si>
    <t>TH264793538693Y</t>
  </si>
  <si>
    <t>GTD87</t>
  </si>
  <si>
    <t>อุไรวรรณ เปรมไทยสงค์</t>
  </si>
  <si>
    <t>296 (ห้อง31) ม.1 ต.ตาสิทธิ์ อ.ปลวกแดง จ.ระยอง 21140</t>
  </si>
  <si>
    <t>0933194414</t>
  </si>
  <si>
    <t>01/02/2026 11:39</t>
  </si>
  <si>
    <t>WB133237798TH</t>
  </si>
  <si>
    <t>01/02/2026 14:37</t>
  </si>
  <si>
    <t>GTD86</t>
  </si>
  <si>
    <t>ส่ง คุณทิพาพร ปัดภัย</t>
  </si>
  <si>
    <t>263 หมู่8 บ้านตำแย ตำบลพระเหลา อำเภอพนา จังหวัดอำนาจเจริญ  
โทร 37180</t>
  </si>
  <si>
    <t>37180</t>
  </si>
  <si>
    <t>0926691344</t>
  </si>
  <si>
    <t>01/02/2026 10:35</t>
  </si>
  <si>
    <t>WB133237807TH</t>
  </si>
  <si>
    <t>01/02/2026 14:36</t>
  </si>
  <si>
    <t>GTD85</t>
  </si>
  <si>
    <t>เ***พร.รักศิลป์14หมู่1.บ้ายผือฮี.ต.ผือฮี.อมหาชนะชัย.ยโสธร.35130</t>
  </si>
  <si>
    <t>01/02/2026 14:35</t>
  </si>
  <si>
    <t>790965214550</t>
  </si>
  <si>
    <t>GTD84</t>
  </si>
  <si>
    <t>01/02/2026 14:34</t>
  </si>
  <si>
    <t>790931387643</t>
  </si>
  <si>
    <t>01/02/2026 14:33</t>
  </si>
  <si>
    <t>GTD83</t>
  </si>
  <si>
    <t>01/02/2026 14:31</t>
  </si>
  <si>
    <t>790949490623</t>
  </si>
  <si>
    <t>GTD82</t>
  </si>
  <si>
    <t>t***aeศิริพร ภ***ื่น</t>
  </si>
  <si>
    <t>01/02/2026 14:30</t>
  </si>
  <si>
    <t>790992016581</t>
  </si>
  <si>
    <t>GTD81</t>
  </si>
  <si>
    <t>01/02/2026 14:24</t>
  </si>
  <si>
    <t>790914968664</t>
  </si>
  <si>
    <t>GTD80</t>
  </si>
  <si>
    <t>ว***กษณ์ ส***วัฒนานุกร</t>
  </si>
  <si>
    <t>01/02/2026 14:16</t>
  </si>
  <si>
    <t>790970379673</t>
  </si>
  <si>
    <t>GTD78</t>
  </si>
  <si>
    <t>ร***บุญมากสะดวกซื้อ.. ค***แจ๊ค</t>
  </si>
  <si>
    <t>01/02/2026 14:13</t>
  </si>
  <si>
    <t>790920608796</t>
  </si>
  <si>
    <t>01/02/2026 14:14</t>
  </si>
  <si>
    <t>GTD77</t>
  </si>
  <si>
    <t>ว***ัย เ***รัตน์</t>
  </si>
  <si>
    <t>01/02/2026 14:12</t>
  </si>
  <si>
    <t>790939015753</t>
  </si>
  <si>
    <t>GTD76</t>
  </si>
  <si>
    <t>นส.สุกัญญา สร้อยจำปา</t>
  </si>
  <si>
    <t>โรงพยาบาลหันคา อาคารสำนักงานสาธารสุข 210 ม.2 ต.เด่นใหญ่
หันคา/ Hankhaชัยนาท/ Chainat
17130</t>
  </si>
  <si>
    <t>660812830032</t>
  </si>
  <si>
    <t>01/02/2026 14:11</t>
  </si>
  <si>
    <t>TH09068AN1ZB3G</t>
  </si>
  <si>
    <t>GTD75</t>
  </si>
  <si>
    <t>น*** อ***มเรือง</t>
  </si>
  <si>
    <t>01/02/2026 14:01</t>
  </si>
  <si>
    <t>790920810761</t>
  </si>
  <si>
    <t>GTD73</t>
  </si>
  <si>
    <t>ว***พรรณ ต***สิริสกุลชัย</t>
  </si>
  <si>
    <t>01/02/2026 14:00</t>
  </si>
  <si>
    <t>790994183641</t>
  </si>
  <si>
    <t>GTD72</t>
  </si>
  <si>
    <t>ช******)</t>
  </si>
  <si>
    <t>******งชะอุ่น ตำบลคลองชะอุ่น อำเภอพนม จังหวัดสุราษฎร์ธานี 84250</t>
  </si>
  <si>
    <t>84250</t>
  </si>
  <si>
    <t>TH261876756958P</t>
  </si>
  <si>
    <t>GTD71</t>
  </si>
  <si>
    <t>ป***าย ต***านนท์</t>
  </si>
  <si>
    <t>01/02/2026 13:57</t>
  </si>
  <si>
    <t>790981816785</t>
  </si>
  <si>
    <t>01/02/2026 13:56</t>
  </si>
  <si>
    <t>GTD69</t>
  </si>
  <si>
    <t>01/02/2026 13:54</t>
  </si>
  <si>
    <t>790927920543</t>
  </si>
  <si>
    <t>01/02/2026 13:55</t>
  </si>
  <si>
    <t>GTD68</t>
  </si>
  <si>
    <t>01/02/2026 13:51</t>
  </si>
  <si>
    <t>790963310631</t>
  </si>
  <si>
    <t>GTD67</t>
  </si>
  <si>
    <t>K***ริชญา</t>
  </si>
  <si>
    <t>01/02/2026 13:43</t>
  </si>
  <si>
    <t>790935299571</t>
  </si>
  <si>
    <t>GTD66</t>
  </si>
  <si>
    <t>ค***หม่ม</t>
  </si>
  <si>
    <t>01/02/2026 13:39</t>
  </si>
  <si>
    <t>790997240633</t>
  </si>
  <si>
    <t>GTD65</t>
  </si>
  <si>
    <t>ล***า ฤ***์อุดม</t>
  </si>
  <si>
    <t>790917913520</t>
  </si>
  <si>
    <t>GTD64</t>
  </si>
  <si>
    <t>ส***ญญา ไ***กตุ</t>
  </si>
  <si>
    <t>01/02/2026 13:37</t>
  </si>
  <si>
    <t>790965605710</t>
  </si>
  <si>
    <t>GTD63</t>
  </si>
  <si>
    <t>790925389623</t>
  </si>
  <si>
    <t>GTD61</t>
  </si>
  <si>
    <t>T***nur S***ayaphatpaibul</t>
  </si>
  <si>
    <t>01/02/2026 13:21</t>
  </si>
  <si>
    <t>790969016725</t>
  </si>
  <si>
    <t>GTD59</t>
  </si>
  <si>
    <t>******งใหญ่, อำเภออุทุมพรพิสัย ตำบลกำแพง อำเภออุทุมพรพิสัย จังหวัดศรีสะเกษ 33120</t>
  </si>
  <si>
    <t>33120</t>
  </si>
  <si>
    <t>01/02/2026 13:17</t>
  </si>
  <si>
    <t>TH261678684074X</t>
  </si>
  <si>
    <t>GTD58</t>
  </si>
  <si>
    <t>I** b***</t>
  </si>
  <si>
    <t>01/02/2026 13:15</t>
  </si>
  <si>
    <t>790967496664</t>
  </si>
  <si>
    <t>GTD57</t>
  </si>
  <si>
    <t>01/02/2026 13:12</t>
  </si>
  <si>
    <t>790961175690</t>
  </si>
  <si>
    <t>01/02/2026 13:13</t>
  </si>
  <si>
    <t>GTD56</t>
  </si>
  <si>
    <t>แ***ุ้มพร</t>
  </si>
  <si>
    <t>01/02/2026 13:09</t>
  </si>
  <si>
    <t>790946215721</t>
  </si>
  <si>
    <t>GTD55</t>
  </si>
  <si>
    <t>น*** แ***น้ำ</t>
  </si>
  <si>
    <t>01/02/2026 13:02</t>
  </si>
  <si>
    <t>790941589605</t>
  </si>
  <si>
    <t>01/02/2026 13:01</t>
  </si>
  <si>
    <t>GTD54</t>
  </si>
  <si>
    <t>ปูน</t>
  </si>
  <si>
    <t>160 หมู่1 รีสอร์ทบ้านสวน ห้อง1 · ท่าเกษม/ Tha Kasem
เมืองสระแก้ว/ Mueang Sa Kaeoสระแก้ว/ Sa Kaeo
27000</t>
  </si>
  <si>
    <t>660622586403</t>
  </si>
  <si>
    <t>LEXPU0653808553</t>
  </si>
  <si>
    <t>GTD53</t>
  </si>
  <si>
    <t>01/02/2026 12:46</t>
  </si>
  <si>
    <t>790903800702</t>
  </si>
  <si>
    <t>01/02/2026 12:47</t>
  </si>
  <si>
    <t>GTD52</t>
  </si>
  <si>
    <t>น***างขวัญชนก ส***รณ์ ค***ูน</t>
  </si>
  <si>
    <t>01/02/2026 12:45</t>
  </si>
  <si>
    <t>790906206635</t>
  </si>
  <si>
    <t>GTD51</t>
  </si>
  <si>
    <t>จ***มาศ  โ***จบาน</t>
  </si>
  <si>
    <t>01/02/2026 12:26</t>
  </si>
  <si>
    <t>ขอไม่เอารสกาแฟนะค่ะ</t>
  </si>
  <si>
    <t>790941756496</t>
  </si>
  <si>
    <t>GTD50</t>
  </si>
  <si>
    <t>พ*** แ***ั้ง</t>
  </si>
  <si>
    <t>01/02/2026 12:23</t>
  </si>
  <si>
    <t>790917174692</t>
  </si>
  <si>
    <t>01/02/2026 12:24</t>
  </si>
  <si>
    <t>GTD49</t>
  </si>
  <si>
    <t>จ***นา บ***ิริ</t>
  </si>
  <si>
    <t>01/02/2026 12:21</t>
  </si>
  <si>
    <t>790917496670</t>
  </si>
  <si>
    <t>GTD48</t>
  </si>
  <si>
    <t>ม***ร แ***รุณ</t>
  </si>
  <si>
    <t>01/02/2026 12:19</t>
  </si>
  <si>
    <t>790962975692</t>
  </si>
  <si>
    <t>GTD47</t>
  </si>
  <si>
    <t>01/02/2026 12:10</t>
  </si>
  <si>
    <t>กาแฟ 2
ฝอยทอง 3
เผือก 3
มะพร้าว 2
เนยนม 2</t>
  </si>
  <si>
    <t>790932884431</t>
  </si>
  <si>
    <t>GTD46</t>
  </si>
  <si>
    <t>อมลรดา​ มงคลเสาร์สุข</t>
  </si>
  <si>
    <t>207 ซ.เจริญกรุง109แยก7 ถนนเจริญกรุง · บางคอแหลม/ Bang Kho Laem
บางคอแหลม/ Bang Kho Laemกรุงเทพมหานคร/ Bangkok
10120</t>
  </si>
  <si>
    <t>660891152727</t>
  </si>
  <si>
    <t>01/02/2026 12:04</t>
  </si>
  <si>
    <t>LEXPU0653794942</t>
  </si>
  <si>
    <t>GTD45</t>
  </si>
  <si>
    <t>01/02/2026 11:57</t>
  </si>
  <si>
    <t>TH264668831240U</t>
  </si>
  <si>
    <t>GTD43</t>
  </si>
  <si>
    <t>กุลพัชร์ ทองน้อย</t>
  </si>
  <si>
    <t>กิ่งแก้ว-บางพลี 98/20 ม.4 ม.สีวลี-สุวรรณภูมิ ซอย5/3
บางพลี/ Bang Phliสมุทรปราการ/ Samut Prakan
10540</t>
  </si>
  <si>
    <t>660814220406</t>
  </si>
  <si>
    <t>01/02/2026 11:44</t>
  </si>
  <si>
    <t>LEXPU0653794662</t>
  </si>
  <si>
    <t>GTD42</t>
  </si>
  <si>
    <t>01/02/2026 11:40</t>
  </si>
  <si>
    <t>790876455040</t>
  </si>
  <si>
    <t>GTD41</t>
  </si>
  <si>
    <t>ท**  เ***มณี</t>
  </si>
  <si>
    <t>01/02/2026 11:24</t>
  </si>
  <si>
    <t>790888076075</t>
  </si>
  <si>
    <t>GTD40</t>
  </si>
  <si>
    <t>ส***ญญา ฉ***ัญชาติ</t>
  </si>
  <si>
    <t>01/02/2026 11:21</t>
  </si>
  <si>
    <t>790841846056</t>
  </si>
  <si>
    <t>01/02/2026 11:13</t>
  </si>
  <si>
    <t>GTD39</t>
  </si>
  <si>
    <t>Sariyong Israsena Na Ayudhya</t>
  </si>
  <si>
    <t>193/11 หมู่บ้าน ช.รุ่งเรือง 6 ซอย 4 ถนนบางกรวย-ไทรน้อย
บางรักพัฒนา
บางบัวทอง
นนทบุรี
Thailand 11110</t>
  </si>
  <si>
    <t>66918058825</t>
  </si>
  <si>
    <t>01/02/2026 11:08</t>
  </si>
  <si>
    <t>WA086195859TH</t>
  </si>
  <si>
    <t>01/02/2026 11:07</t>
  </si>
  <si>
    <t>GTD38</t>
  </si>
  <si>
    <t>01/02/2026 11:03</t>
  </si>
  <si>
    <t>790856913044</t>
  </si>
  <si>
    <t>GTD37</t>
  </si>
  <si>
    <t>01/02/2026 11:02</t>
  </si>
  <si>
    <t>790892317025</t>
  </si>
  <si>
    <t>GTD36</t>
  </si>
  <si>
    <t>เ***ญ ท***จริญสุข</t>
  </si>
  <si>
    <t>01/02/2026 11:01</t>
  </si>
  <si>
    <t>790846946046</t>
  </si>
  <si>
    <t>GTD35</t>
  </si>
  <si>
    <t>คุณพเยาว์  เหรียญทอง</t>
  </si>
  <si>
    <t>มบ.ทุ่งเศรษฐี บ้านเลขที่ 3 ซ.ทุ่งเศรษฐี แยก 43 แขวงดอกไม้ เขตประเวศ กรุงเทพฯ 
ประเวศ
ดอกไม้, กรุงเทพฯ 10250</t>
  </si>
  <si>
    <t>0800538585</t>
  </si>
  <si>
    <t>01/02/2026 10:10</t>
  </si>
  <si>
    <t>WB133237815TH</t>
  </si>
  <si>
    <t>01/02/2026 10:57</t>
  </si>
  <si>
    <t>GTD34</t>
  </si>
  <si>
    <t>เนาวรัตน่ จันทร่สมปอง</t>
  </si>
  <si>
    <t>คาร์แคร์ โพไซดอน 207/56 ม.6 นาเกลือ อ.บางละมุง จ.ชลบุรี 20150</t>
  </si>
  <si>
    <t>084004653</t>
  </si>
  <si>
    <t>01/02/2026 10:56</t>
  </si>
  <si>
    <t>WA086251635TH</t>
  </si>
  <si>
    <t>01/02/2026 10:53</t>
  </si>
  <si>
    <t>GTD33</t>
  </si>
  <si>
    <t>ผู้รับ อัจฉราพร พูลสวัสดิ์</t>
  </si>
  <si>
    <t>109 ถ.ปิติ ต.สะเตง อ.เมือง จ.ยะลา 95000</t>
  </si>
  <si>
    <t>0816907679</t>
  </si>
  <si>
    <t>01/02/2026 09:45</t>
  </si>
  <si>
    <t>WB133238158TH</t>
  </si>
  <si>
    <t>01/02/2026 10:52</t>
  </si>
  <si>
    <t>GTD32</t>
  </si>
  <si>
    <t>อ***า ม***จอง</t>
  </si>
  <si>
    <t>790829052042</t>
  </si>
  <si>
    <t>GTD31</t>
  </si>
  <si>
    <t>เอ๋</t>
  </si>
  <si>
    <t>403ม.15 ต.กลางดง อ.ปากช่อง จ.นครราชสีมา 30320</t>
  </si>
  <si>
    <t>30320</t>
  </si>
  <si>
    <t>0914762899</t>
  </si>
  <si>
    <t>01/02/2026 10:50</t>
  </si>
  <si>
    <t>WA086195876TH</t>
  </si>
  <si>
    <t>GTD29</t>
  </si>
  <si>
    <t>ว***ินทร์  ส***ทอง</t>
  </si>
  <si>
    <t>01/02/2026 10:46</t>
  </si>
  <si>
    <t>790813473085</t>
  </si>
  <si>
    <t>GTD28</t>
  </si>
  <si>
    <t>น******ู</t>
  </si>
  <si>
    <t>******ภูมิ ร้อยเอ็ด 45130 เบอร์สำรอง 0972406988 ตำบลสระคู อำเภอสุวรรณภูมิ จังหวัดร้อยเอ็ด 45130</t>
  </si>
  <si>
    <t>45130</t>
  </si>
  <si>
    <t>TH264333545914C</t>
  </si>
  <si>
    <t>GTD27</t>
  </si>
  <si>
    <t>ศรีแก้ว ลีรัตนมงคล</t>
  </si>
  <si>
    <t>995 หมู่1 ต.วะตะแบก อ.เทพสถิต จ.ชัยภูมิ 36230</t>
  </si>
  <si>
    <t>0819994285</t>
  </si>
  <si>
    <t>01/02/2026 10:44</t>
  </si>
  <si>
    <t>WA086195880TH</t>
  </si>
  <si>
    <t>01/02/2026 10:43</t>
  </si>
  <si>
    <t>GTD26</t>
  </si>
  <si>
    <t>นางสุพัตรา สุวรรณโณ</t>
  </si>
  <si>
    <t>233 ถนนสราญราษฎร์ ตำบลบ้านพรุ อำเภอหาดใหญ่ จังหวัดสงขลา  โทร 90250</t>
  </si>
  <si>
    <t>90250</t>
  </si>
  <si>
    <t>0922460178</t>
  </si>
  <si>
    <t>01/02/2026 09:15</t>
  </si>
  <si>
    <t>WB133237824TH</t>
  </si>
  <si>
    <t>01/02/2026 10:40</t>
  </si>
  <si>
    <t>GTD24</t>
  </si>
  <si>
    <t>ป***า ช***รงค์</t>
  </si>
  <si>
    <t>01/02/2026 10:39</t>
  </si>
  <si>
    <t>790887141052</t>
  </si>
  <si>
    <t>GTD23</t>
  </si>
  <si>
    <t>WA086195893TH</t>
  </si>
  <si>
    <t>01/02/2026 10:38</t>
  </si>
  <si>
    <t>GTD21</t>
  </si>
  <si>
    <t>วันชัย  จิ๋วชูเวียง</t>
  </si>
  <si>
    <t>103/1 หมู่ 12 ต.ล้อมแรด
อ.เถิน จ.ลำปาง 52160</t>
  </si>
  <si>
    <t>52160</t>
  </si>
  <si>
    <t>0815688920</t>
  </si>
  <si>
    <t>01/02/2026 10:36</t>
  </si>
  <si>
    <t>WA086195902TH</t>
  </si>
  <si>
    <t>GTD20</t>
  </si>
  <si>
    <t>เ***ซ์ ภ*** ว***ยดม</t>
  </si>
  <si>
    <t>790866061042</t>
  </si>
  <si>
    <t>GTD19</t>
  </si>
  <si>
    <t>ช***ภรณ์ ก***่างศรี</t>
  </si>
  <si>
    <t>01/02/2026 10:31</t>
  </si>
  <si>
    <t>790821321010</t>
  </si>
  <si>
    <t>GTD18</t>
  </si>
  <si>
    <t>01/02/2026 10:28</t>
  </si>
  <si>
    <t>790831316015</t>
  </si>
  <si>
    <t>GTD17</t>
  </si>
  <si>
    <t>น***ุญเฮือง เ***บ</t>
  </si>
  <si>
    <t>01/02/2026 10:23</t>
  </si>
  <si>
    <t>790822847091</t>
  </si>
  <si>
    <t>01/02/2026 10:22</t>
  </si>
  <si>
    <t>GTD16</t>
  </si>
  <si>
    <t>ล** ป*</t>
  </si>
  <si>
    <t>01/02/2026 10:21</t>
  </si>
  <si>
    <t>790881047062</t>
  </si>
  <si>
    <t>GTD13</t>
  </si>
  <si>
    <t>01/02/2026 10:45</t>
  </si>
  <si>
    <t>TH69018AGFFY6D</t>
  </si>
  <si>
    <t>01/02/2026 10:15</t>
  </si>
  <si>
    <t>GTD12</t>
  </si>
  <si>
    <t>01/02/2026 17:32</t>
  </si>
  <si>
    <t>TH260851431581F</t>
  </si>
  <si>
    <t>01/02/2026 10:08</t>
  </si>
  <si>
    <t>GTD11</t>
  </si>
  <si>
    <t>ว***าภรณ์ ส***กษ์</t>
  </si>
  <si>
    <t>01/02/2026 10:02</t>
  </si>
  <si>
    <t>790853512024</t>
  </si>
  <si>
    <t>GTD10</t>
  </si>
  <si>
    <t>01/02/2026 10:01</t>
  </si>
  <si>
    <t>790843714091</t>
  </si>
  <si>
    <t>GTD8</t>
  </si>
  <si>
    <t>ณ***รรณ</t>
  </si>
  <si>
    <t>01/02/2026 09:52</t>
  </si>
  <si>
    <t>790836518006</t>
  </si>
  <si>
    <t>GTD7</t>
  </si>
  <si>
    <t>ท** น***ัมพันธ์</t>
  </si>
  <si>
    <t>01/02/2026 09:50</t>
  </si>
  <si>
    <t>790849456036</t>
  </si>
  <si>
    <t>01/02/2026 09:51</t>
  </si>
  <si>
    <t>GTD5</t>
  </si>
  <si>
    <t>u***73084682107982</t>
  </si>
  <si>
    <t>790837656033</t>
  </si>
  <si>
    <t>GTD4</t>
  </si>
  <si>
    <t>จ***  ช***ะชา</t>
  </si>
  <si>
    <t>01/02/2026 09:39</t>
  </si>
  <si>
    <t>790849241070</t>
  </si>
  <si>
    <t>GTD3</t>
  </si>
  <si>
    <t>01/02/2026 09:37</t>
  </si>
  <si>
    <t>THT02032EC6YE8Z</t>
  </si>
  <si>
    <t>01/02/2026 09:36</t>
  </si>
  <si>
    <t>GTD1</t>
  </si>
  <si>
    <t>เ***ินทร์ น***ศ์กุล</t>
  </si>
  <si>
    <t>790846043094</t>
  </si>
  <si>
    <t>GTD0</t>
  </si>
  <si>
    <t>u***2961857833614</t>
  </si>
  <si>
    <t>01/02/2026 09:34</t>
  </si>
  <si>
    <t>790878343054</t>
  </si>
  <si>
    <t>GTC99</t>
  </si>
  <si>
    <t>01/02/2026 09:31</t>
  </si>
  <si>
    <t>ฝอยทอง 2 เผือกมะพร้าวอ่อน1</t>
  </si>
  <si>
    <t>790818447064</t>
  </si>
  <si>
    <t>GTC98</t>
  </si>
  <si>
    <t>ณ***น แ***พินิจ</t>
  </si>
  <si>
    <t>01/02/2026 09:28</t>
  </si>
  <si>
    <t>790877720010</t>
  </si>
  <si>
    <t>GTC97</t>
  </si>
  <si>
    <t>01/02/2026 09:16</t>
  </si>
  <si>
    <t>790899720030</t>
  </si>
  <si>
    <t>GTC96</t>
  </si>
  <si>
    <t>01/02/2026 09:12</t>
  </si>
  <si>
    <t>790863490001</t>
  </si>
  <si>
    <t>GTC95</t>
  </si>
  <si>
    <t>พ**  จ***ร์เดช</t>
  </si>
  <si>
    <t>01/02/2026 09:10</t>
  </si>
  <si>
    <t>790815347066</t>
  </si>
  <si>
    <t>01/02/2026 09:11</t>
  </si>
  <si>
    <t>GTC94</t>
  </si>
  <si>
    <t>ม***า ก***หาญ</t>
  </si>
  <si>
    <t>790848442053</t>
  </si>
  <si>
    <t>GTC93</t>
  </si>
  <si>
    <t>01/02/2026 09:07</t>
  </si>
  <si>
    <t>790823550053</t>
  </si>
  <si>
    <t>GTC91</t>
  </si>
  <si>
    <t>ศ***รัตน์ ส***์นี</t>
  </si>
  <si>
    <t>01/02/2026 09:05</t>
  </si>
  <si>
    <t>790810947054</t>
  </si>
  <si>
    <t>GTC90</t>
  </si>
  <si>
    <t>อ***ราพร ค***ิศ</t>
  </si>
  <si>
    <t>01/02/2026 09:04</t>
  </si>
  <si>
    <t>790873649064</t>
  </si>
  <si>
    <t>GTC89</t>
  </si>
  <si>
    <t>พ***วรรณ ร***ุเรือง</t>
  </si>
  <si>
    <t>01/02/2026 09:00</t>
  </si>
  <si>
    <t>790819750033</t>
  </si>
  <si>
    <t>GTC88</t>
  </si>
  <si>
    <t>น***ัศนีย์ ม***นำ</t>
  </si>
  <si>
    <t>01/02/2026 08:53</t>
  </si>
  <si>
    <t>790875336016</t>
  </si>
  <si>
    <t>GTC86</t>
  </si>
  <si>
    <t>ด***ร แ***รี</t>
  </si>
  <si>
    <t>01/02/2026 08:49</t>
  </si>
  <si>
    <t>790821740015</t>
  </si>
  <si>
    <t>GTC85</t>
  </si>
  <si>
    <t>จันทิมา มงคลณัฐพร</t>
  </si>
  <si>
    <t>49/168ม.เอกกวิน3 รังสิตคลอง2 ถ.รังสิตนครนายก46 ต.ประชาธิปัตย์  อ.ธัญบุรี ปทุมธานี
ธัญบุรี/ Thanyaburiปทุมธานี/ Pathum Thani
12130</t>
  </si>
  <si>
    <t>660898815499</t>
  </si>
  <si>
    <t>LEXPU0653810690</t>
  </si>
  <si>
    <t>GTC84</t>
  </si>
  <si>
    <t>R***y n***orn</t>
  </si>
  <si>
    <t>01/02/2026 08:37</t>
  </si>
  <si>
    <t>790851056041</t>
  </si>
  <si>
    <t>GTC83</t>
  </si>
  <si>
    <t>01/02/2026 08:34</t>
  </si>
  <si>
    <t>790811933015</t>
  </si>
  <si>
    <t>GTC82</t>
  </si>
  <si>
    <t>01/02/2026 08:29</t>
  </si>
  <si>
    <t>790879334011</t>
  </si>
  <si>
    <t>GTC80</t>
  </si>
  <si>
    <t>ก***าณี จ***ร์ผล</t>
  </si>
  <si>
    <t>01/02/2026 08:24</t>
  </si>
  <si>
    <t>790808546065</t>
  </si>
  <si>
    <t>GTC79</t>
  </si>
  <si>
    <t>ส***มล แ***กตุ</t>
  </si>
  <si>
    <t>01/02/2026 08:22</t>
  </si>
  <si>
    <t>790822449082</t>
  </si>
  <si>
    <t>GTC78</t>
  </si>
  <si>
    <t>เจ๊ะยะ  เวชวิชัย</t>
  </si>
  <si>
    <t>Quick Thai Cargo 1/30 ม.10 ถ.สีขาว · คลองหนึ่ง/ Khlong Nueng
คลองหลวง/ Khlong Luangปทุมธานี/ Pathum Thani
12120</t>
  </si>
  <si>
    <t>660610628699</t>
  </si>
  <si>
    <t>01/02/2026 08:21</t>
  </si>
  <si>
    <t>LEXPU0653807988</t>
  </si>
  <si>
    <t>01/02/2026 08:20</t>
  </si>
  <si>
    <t>GTC77</t>
  </si>
  <si>
    <t>ร***อรุณ บ***ทวย 
*** ห*** 6 บ***บุ่งคล้า
ตำบลบัวขาว
อำเภอกุฉินา</t>
  </si>
  <si>
    <t>01/02/2026 08:09</t>
  </si>
  <si>
    <t>790831748066</t>
  </si>
  <si>
    <t>01/02/2026 08:08</t>
  </si>
  <si>
    <t>GTC76</t>
  </si>
  <si>
    <t>01/02/2026 07:54</t>
  </si>
  <si>
    <t>790820348065</t>
  </si>
  <si>
    <t>GTC75</t>
  </si>
  <si>
    <t xml:space="preserve">ส***วรรณ แ***ินทร์ </t>
  </si>
  <si>
    <t>01/02/2026 07:30</t>
  </si>
  <si>
    <t>790852856054</t>
  </si>
  <si>
    <t>01/02/2026 07:29</t>
  </si>
  <si>
    <t>GTC74</t>
  </si>
  <si>
    <t>ธ***ัศม์ ส***งเดช</t>
  </si>
  <si>
    <t>01/02/2026 07:27</t>
  </si>
  <si>
    <t>790808867041</t>
  </si>
  <si>
    <t>GTC73</t>
  </si>
  <si>
    <t>อ******ท</t>
  </si>
  <si>
    <t>****** ตำบลบางยอ ตำบลบางยอ อำเภอพระประแดง จังหวัดสมุทรปราการ 10130</t>
  </si>
  <si>
    <t>01/02/2026 07:51</t>
  </si>
  <si>
    <t>TH267175036286A</t>
  </si>
  <si>
    <t>01/02/2026 07:21</t>
  </si>
  <si>
    <t>GTC72</t>
  </si>
  <si>
    <t>พ***น ท***นานุรัตน์</t>
  </si>
  <si>
    <t>790804857043</t>
  </si>
  <si>
    <t>GTC71</t>
  </si>
  <si>
    <t>ส***ตรี น***ลาง</t>
  </si>
  <si>
    <t>01/02/2026 07:16</t>
  </si>
  <si>
    <t>790837112026</t>
  </si>
  <si>
    <t>GTC70</t>
  </si>
  <si>
    <t>โ* จ***องคำ</t>
  </si>
  <si>
    <t>01/02/2026 06:50</t>
  </si>
  <si>
    <t>790853635983</t>
  </si>
  <si>
    <t>GTC69</t>
  </si>
  <si>
    <t>01/02/2026 06:47</t>
  </si>
  <si>
    <t>790840839983</t>
  </si>
  <si>
    <t>GTC68</t>
  </si>
  <si>
    <t>****** จ.กำแพงเพชร ตำบลไทรงาม อำเภอไทรงาม จังหวัดกำแพงเพชร 62150</t>
  </si>
  <si>
    <t>62150</t>
  </si>
  <si>
    <t>01/02/2026 06:46</t>
  </si>
  <si>
    <t>TH262709462321L</t>
  </si>
  <si>
    <t>GTC67</t>
  </si>
  <si>
    <t>01/02/2026 06:26</t>
  </si>
  <si>
    <t>790869409923</t>
  </si>
  <si>
    <t>GTC66</t>
  </si>
  <si>
    <t>******ะเกียรติ  ตำบลวัดชลอ  อำเภอบางกรวย  นนทบุรี  11130 ตำบลวัดชลอ อำเภอบางกรวย จังหวัดนนทบุรี 11130</t>
  </si>
  <si>
    <t>01/02/2026 06:25</t>
  </si>
  <si>
    <t>TH2619942179771</t>
  </si>
  <si>
    <t>GTC65</t>
  </si>
  <si>
    <t>น***นุช เ***ยมสำอางค์</t>
  </si>
  <si>
    <t>01/02/2026 06:14</t>
  </si>
  <si>
    <t>790882027972</t>
  </si>
  <si>
    <t>GTC64</t>
  </si>
  <si>
    <t>01/02/2026 05:57</t>
  </si>
  <si>
    <t>790829226961</t>
  </si>
  <si>
    <t>GTC63</t>
  </si>
  <si>
    <t>y*** c***an</t>
  </si>
  <si>
    <t>01/02/2026 05:50</t>
  </si>
  <si>
    <t>790872021962</t>
  </si>
  <si>
    <t>GTC62</t>
  </si>
  <si>
    <t>01/02/2026 04:07</t>
  </si>
  <si>
    <t>790812197803</t>
  </si>
  <si>
    <t>01/02/2026 04:12</t>
  </si>
  <si>
    <t>GTC61</t>
  </si>
  <si>
    <t>ธ***นธิ์  แ***จีน</t>
  </si>
  <si>
    <t>01/02/2026 04:03</t>
  </si>
  <si>
    <t>790875587891</t>
  </si>
  <si>
    <t>01/02/2026 04:04</t>
  </si>
  <si>
    <t>GTC58</t>
  </si>
  <si>
    <t>ร***ซ่อมมอเตอร์ไซค์ช่างเค</t>
  </si>
  <si>
    <t>01/02/2026 03:30</t>
  </si>
  <si>
    <t>790828185862</t>
  </si>
  <si>
    <t>GTC57</t>
  </si>
  <si>
    <t>ผ***หญ่ปอ</t>
  </si>
  <si>
    <t>01/02/2026 02:52</t>
  </si>
  <si>
    <t>790864385846</t>
  </si>
  <si>
    <t>GTC55</t>
  </si>
  <si>
    <t>k***y</t>
  </si>
  <si>
    <t>01/02/2026 02:50</t>
  </si>
  <si>
    <t>790851780843</t>
  </si>
  <si>
    <t>GTC54</t>
  </si>
  <si>
    <t>O***eebeam</t>
  </si>
  <si>
    <t>01/02/2026 02:43</t>
  </si>
  <si>
    <t>790817588831</t>
  </si>
  <si>
    <t>GTC53</t>
  </si>
  <si>
    <t>ธ***นก</t>
  </si>
  <si>
    <t>01/02/2026 02:20</t>
  </si>
  <si>
    <t>790856092821</t>
  </si>
  <si>
    <t>01/02/2026 02:21</t>
  </si>
  <si>
    <t>GTC52</t>
  </si>
  <si>
    <t>ดวงใจ ด้วงศรีทอง</t>
  </si>
  <si>
    <t>ศาลอุทธรณ์ภาค 1 (ส่วนนิติการ ชั้น 3) เลขที่ 101 หมู่ที่ 10 ซอยคชสาร (จารุศร) ถนนพหลโยธิน ตำบลคลองหนึ่ง
คลองหลวง/ Khlong Luangปทุมธานี/ Pathum Thani
12120</t>
  </si>
  <si>
    <t>660815149579</t>
  </si>
  <si>
    <t>01/02/2026 02:16</t>
  </si>
  <si>
    <t>LEXPU0653321319</t>
  </si>
  <si>
    <t>01/02/2026 02:15</t>
  </si>
  <si>
    <t>GTC51</t>
  </si>
  <si>
    <t>ศ***ร ก***นาค</t>
  </si>
  <si>
    <t>01/02/2026 02:09</t>
  </si>
  <si>
    <t>790883308913</t>
  </si>
  <si>
    <t>GTC48</t>
  </si>
  <si>
    <t>เ***รัตน์ เ***ล</t>
  </si>
  <si>
    <t>01/02/2026 01:05</t>
  </si>
  <si>
    <t>THT02032EDMDA3Z</t>
  </si>
  <si>
    <t>01/02/2026 01:09</t>
  </si>
  <si>
    <t>GTC47</t>
  </si>
  <si>
    <t>01/02/2026 00:23</t>
  </si>
  <si>
    <t>790808706936</t>
  </si>
  <si>
    <t>GTC46</t>
  </si>
  <si>
    <t>01/02/2026 00:22</t>
  </si>
  <si>
    <t>790830792835</t>
  </si>
  <si>
    <t>GTC45</t>
  </si>
  <si>
    <t>เ*** พ***ช</t>
  </si>
  <si>
    <t>01/02/2026 00:11</t>
  </si>
  <si>
    <t>790824696830</t>
  </si>
  <si>
    <t>01/02/2026 00:21</t>
  </si>
  <si>
    <t>GTH35</t>
  </si>
  <si>
    <t>03/02/2026 00:26</t>
  </si>
  <si>
    <t>TH268824329233Z</t>
  </si>
  <si>
    <t>02/02/2026 23:56</t>
  </si>
  <si>
    <t>GTH34</t>
  </si>
  <si>
    <t>บ***รียง บ***ก</t>
  </si>
  <si>
    <t>02/02/2026 23:43</t>
  </si>
  <si>
    <t>791003363323</t>
  </si>
  <si>
    <t>GTH32</t>
  </si>
  <si>
    <t>ส***ทัชพงศ์ อ***ัย</t>
  </si>
  <si>
    <t>02/02/2026 23:36</t>
  </si>
  <si>
    <t>THT10032EHKRC4Z</t>
  </si>
  <si>
    <t>GTH31</t>
  </si>
  <si>
    <t>ส***ัย ว***ี</t>
  </si>
  <si>
    <t>02/02/2026 23:26</t>
  </si>
  <si>
    <t>791038605475</t>
  </si>
  <si>
    <t>GTH30</t>
  </si>
  <si>
    <t>P***e พ***หญิงอภิญญา  ด***ุยาวัตร</t>
  </si>
  <si>
    <t>02/02/2026 23:20</t>
  </si>
  <si>
    <t>791086180334</t>
  </si>
  <si>
    <t>GTH29</t>
  </si>
  <si>
    <t>ว***า ว***ุพี</t>
  </si>
  <si>
    <t>02/02/2026 23:18</t>
  </si>
  <si>
    <t>791088981384</t>
  </si>
  <si>
    <t>GTH28</t>
  </si>
  <si>
    <t>ท***ีย์ ช***พระ</t>
  </si>
  <si>
    <t>02/02/2026 23:15</t>
  </si>
  <si>
    <t>791068921311</t>
  </si>
  <si>
    <t>GTH27</t>
  </si>
  <si>
    <t>น***ินิจ น***อี่ยม</t>
  </si>
  <si>
    <t>02/02/2026 23:08</t>
  </si>
  <si>
    <t>791028821450</t>
  </si>
  <si>
    <t>GTH26</t>
  </si>
  <si>
    <t>******ุฬาภรณ์ ตำบลสามตำบล อำเภอจุฬาภรณ์ จังหวัดนครศรีธรรมราช 80130</t>
  </si>
  <si>
    <t>02/02/2026 23:06</t>
  </si>
  <si>
    <t>TH262347255557M</t>
  </si>
  <si>
    <t>02/02/2026 23:05</t>
  </si>
  <si>
    <t>GTH25</t>
  </si>
  <si>
    <t>ผ***าศ ร***ะ</t>
  </si>
  <si>
    <t>791066027415</t>
  </si>
  <si>
    <t>GTH24</t>
  </si>
  <si>
    <t>พ***พย์ ท***สา</t>
  </si>
  <si>
    <t>02/02/2026 22:58</t>
  </si>
  <si>
    <t>791029014300</t>
  </si>
  <si>
    <t>GTH23</t>
  </si>
  <si>
    <t>ส***ียง  ช***ะธรรม</t>
  </si>
  <si>
    <t>02/02/2026 22:57</t>
  </si>
  <si>
    <t>791077583354</t>
  </si>
  <si>
    <t>GTH22</t>
  </si>
  <si>
    <t>น** แ*** ธ***ชาติ</t>
  </si>
  <si>
    <t>02/02/2026 22:49</t>
  </si>
  <si>
    <t>791095627453</t>
  </si>
  <si>
    <t>GTH21</t>
  </si>
  <si>
    <t>ห***ดง ท***าภ</t>
  </si>
  <si>
    <t>791074295303</t>
  </si>
  <si>
    <t>GTH20</t>
  </si>
  <si>
    <t>ป***า ก***กลี้ยง</t>
  </si>
  <si>
    <t>02/02/2026 22:46</t>
  </si>
  <si>
    <t>791028821424</t>
  </si>
  <si>
    <t>GTH19</t>
  </si>
  <si>
    <t>ว******จ</t>
  </si>
  <si>
    <t>******ฤกษา 1, ตำบลลำผักกูด, อำเภอธัญบุรี ตำบลลำผักกูด อำเภอธัญบุรี จังหวัดปทุมธานี 12110</t>
  </si>
  <si>
    <t>02/02/2026 23:12</t>
  </si>
  <si>
    <t>TH265376180763P</t>
  </si>
  <si>
    <t>02/02/2026 22:41</t>
  </si>
  <si>
    <t>GTH18</t>
  </si>
  <si>
    <t>02/02/2026 22:34</t>
  </si>
  <si>
    <t>THT02032EHAZD4Z</t>
  </si>
  <si>
    <t>GTH17</t>
  </si>
  <si>
    <t>ค***ิไล</t>
  </si>
  <si>
    <t>02/02/2026 22:33</t>
  </si>
  <si>
    <t>791025804413</t>
  </si>
  <si>
    <t>GTH16</t>
  </si>
  <si>
    <t>02/02/2026 22:31</t>
  </si>
  <si>
    <t>791041970375</t>
  </si>
  <si>
    <t>GTH14</t>
  </si>
  <si>
    <t>บ***า บ***ัน</t>
  </si>
  <si>
    <t>02/02/2026 22:24</t>
  </si>
  <si>
    <t>791005618314</t>
  </si>
  <si>
    <t>GTH13</t>
  </si>
  <si>
    <t>แ***ง่าว</t>
  </si>
  <si>
    <t>02/02/2026 22:07</t>
  </si>
  <si>
    <t>791002854305</t>
  </si>
  <si>
    <t>GTH11</t>
  </si>
  <si>
    <t>ค***ุ้งนาง</t>
  </si>
  <si>
    <t>02/02/2026 22:05</t>
  </si>
  <si>
    <t>791035174366</t>
  </si>
  <si>
    <t>GTH10</t>
  </si>
  <si>
    <t>ล******ญ</t>
  </si>
  <si>
    <t>******อัทึม ตำบลเทพมงคล, ตำบลบางซ้าย, อำเภอบางซ้าย ตำบลเทพมงคล อำเภอบางซ้าย จังหวัดพระนครศรีอยุธยา 13270</t>
  </si>
  <si>
    <t>13270</t>
  </si>
  <si>
    <t>02/02/2026 22:26</t>
  </si>
  <si>
    <t>TH261927012755V</t>
  </si>
  <si>
    <t>02/02/2026 21:56</t>
  </si>
  <si>
    <t>GTH9</t>
  </si>
  <si>
    <t>02/02/2026 21:54</t>
  </si>
  <si>
    <t>791086412476</t>
  </si>
  <si>
    <t>GTH7</t>
  </si>
  <si>
    <t>ศ***ิมล  ส***พธารมณ์</t>
  </si>
  <si>
    <t>02/02/2026 21:49</t>
  </si>
  <si>
    <t>791095988351</t>
  </si>
  <si>
    <t>GTH6</t>
  </si>
  <si>
    <t>02/02/2026 21:47</t>
  </si>
  <si>
    <t>791085295313</t>
  </si>
  <si>
    <t>GTH5</t>
  </si>
  <si>
    <t>ธ***รัตน์ โ***</t>
  </si>
  <si>
    <t>791027166392</t>
  </si>
  <si>
    <t>GTH4</t>
  </si>
  <si>
    <t>จ***ภรณ์ ศ***พันธ์</t>
  </si>
  <si>
    <t>02/02/2026 21:43</t>
  </si>
  <si>
    <t>791048743391</t>
  </si>
  <si>
    <t>GTH3</t>
  </si>
  <si>
    <t>ส***ลยา พ***ีมา</t>
  </si>
  <si>
    <t>02/02/2026 21:42</t>
  </si>
  <si>
    <t>791049156321</t>
  </si>
  <si>
    <t>GTH2</t>
  </si>
  <si>
    <t>02/02/2026 21:38</t>
  </si>
  <si>
    <t>เอาฝอยทอง 2 เนยนม 1</t>
  </si>
  <si>
    <t>791065793324</t>
  </si>
  <si>
    <t>GTH0</t>
  </si>
  <si>
    <t>ค***ม่สายทอง ต***่ง</t>
  </si>
  <si>
    <t>02/02/2026 21:39</t>
  </si>
  <si>
    <t>791072551312</t>
  </si>
  <si>
    <t>GTG99</t>
  </si>
  <si>
    <t>น*** ต***ุตรา</t>
  </si>
  <si>
    <t>02/02/2026 21:35</t>
  </si>
  <si>
    <t>791010824450</t>
  </si>
  <si>
    <t>GTG98</t>
  </si>
  <si>
    <t>ล***า    ป***แก้ว</t>
  </si>
  <si>
    <t>02/02/2026 21:30</t>
  </si>
  <si>
    <t>791052893315</t>
  </si>
  <si>
    <t>GTG97</t>
  </si>
  <si>
    <t>อ***ัย</t>
  </si>
  <si>
    <t>02/02/2026 21:29</t>
  </si>
  <si>
    <t>791027581326</t>
  </si>
  <si>
    <t>GTG95</t>
  </si>
  <si>
    <t>ช***ัฒน์ บ***อด</t>
  </si>
  <si>
    <t>02/02/2026 21:28</t>
  </si>
  <si>
    <t>791034528325</t>
  </si>
  <si>
    <t>GTG94</t>
  </si>
  <si>
    <t>ฉ***รรณ จ***นะโพธิ</t>
  </si>
  <si>
    <t>02/02/2026 21:19</t>
  </si>
  <si>
    <t>791039458333</t>
  </si>
  <si>
    <t>02/02/2026 21:20</t>
  </si>
  <si>
    <t>GTG93</t>
  </si>
  <si>
    <t>02/02/2026 21:18</t>
  </si>
  <si>
    <t>791020021481</t>
  </si>
  <si>
    <t>GTG92</t>
  </si>
  <si>
    <t>ช***า ช***ญบึงแก</t>
  </si>
  <si>
    <t>791081957326</t>
  </si>
  <si>
    <t>GTG91</t>
  </si>
  <si>
    <t>ด***งฤทธิ์</t>
  </si>
  <si>
    <t>02/02/2026 21:09</t>
  </si>
  <si>
    <t>791087184381</t>
  </si>
  <si>
    <t>02/02/2026 21:16</t>
  </si>
  <si>
    <t>GTG90</t>
  </si>
  <si>
    <t>น***นา เ***ำรุง</t>
  </si>
  <si>
    <t>02/02/2026 21:08</t>
  </si>
  <si>
    <t>791041358365</t>
  </si>
  <si>
    <t>02/02/2026 21:15</t>
  </si>
  <si>
    <t>GTG89</t>
  </si>
  <si>
    <t>นพกรณ์​ ตระกูล​วารี​</t>
  </si>
  <si>
    <t>430/6หมู่1ตลาดสดองครักษ์ต.องครักษ์อ.องครักษ์
องครักษ์/ Ongkharakนครนายก/ Nakhon Nayok
26120</t>
  </si>
  <si>
    <t>660898345319</t>
  </si>
  <si>
    <t>02/02/2026 21:14</t>
  </si>
  <si>
    <t>LEXPU0654311481</t>
  </si>
  <si>
    <t>GTG88</t>
  </si>
  <si>
    <t>******าธิเบศร์ ตำบลบางรักพัฒนา อำเภอบางบัวทอง จังหวัดนนทบุรี 11110</t>
  </si>
  <si>
    <t>TH2681289053793</t>
  </si>
  <si>
    <t>GTG87</t>
  </si>
  <si>
    <t>จ***รี พ***ท</t>
  </si>
  <si>
    <t>02/02/2026 21:06</t>
  </si>
  <si>
    <t>791046996364</t>
  </si>
  <si>
    <t>GTG86</t>
  </si>
  <si>
    <t>02/02/2026 21:05</t>
  </si>
  <si>
    <t>791078757335</t>
  </si>
  <si>
    <t>GTG85</t>
  </si>
  <si>
    <t>ป***ดา ส***ิงห์</t>
  </si>
  <si>
    <t>02/02/2026 21:02</t>
  </si>
  <si>
    <t>791092624486</t>
  </si>
  <si>
    <t>02/02/2026 21:03</t>
  </si>
  <si>
    <t>GTG83</t>
  </si>
  <si>
    <t>ภ***มล</t>
  </si>
  <si>
    <t>02/02/2026 20:33</t>
  </si>
  <si>
    <t>791083159344</t>
  </si>
  <si>
    <t>ไส้ฟัก10กล่อง</t>
  </si>
  <si>
    <t>[ยกลังคุ้มกว่า🔥] ขนมเปี๊ยะไส้ทะลัก ไข่แดงเค็ม ยกลัง 10 กล่อง WANWANACH (ไส้ฟัก10กล่อง)</t>
  </si>
  <si>
    <t>GTG82</t>
  </si>
  <si>
    <t>เ******น</t>
  </si>
  <si>
    <t>******ตรอกแดง ตำบลปากช่อง อำเภอปากช่อง จังหวัดนครราชสีมา ตำบลปากช่อง อำเภอปากช่อง จังหวัดนครราชสีมา 30130</t>
  </si>
  <si>
    <t>02/02/2026 20:32</t>
  </si>
  <si>
    <t>TH2643383782568</t>
  </si>
  <si>
    <t>GTG80</t>
  </si>
  <si>
    <t>02/02/2026 20:15</t>
  </si>
  <si>
    <t>791048953343</t>
  </si>
  <si>
    <t>02/02/2026 20:14</t>
  </si>
  <si>
    <t>GTG79</t>
  </si>
  <si>
    <t>u***1428412886612</t>
  </si>
  <si>
    <t>02/02/2026 20:13</t>
  </si>
  <si>
    <t>791050388332</t>
  </si>
  <si>
    <t>GTG78</t>
  </si>
  <si>
    <t>791078742381</t>
  </si>
  <si>
    <t>GTG77</t>
  </si>
  <si>
    <t>ละมัย</t>
  </si>
  <si>
    <t>100 หอพักมายดี ต.นาอาน
เมืองเลย/ Mueang Loeiเลย/ Loei
42000</t>
  </si>
  <si>
    <t>660864508575</t>
  </si>
  <si>
    <t>02/02/2026 20:12</t>
  </si>
  <si>
    <t>LEXPU0654307520</t>
  </si>
  <si>
    <t>เ***ัย ส***ยันต์</t>
  </si>
  <si>
    <t>791048398302</t>
  </si>
  <si>
    <t>GTG75</t>
  </si>
  <si>
    <t>02/02/2026 20:05</t>
  </si>
  <si>
    <t>THT13062EK3T43Z</t>
  </si>
  <si>
    <t>02/02/2026 20:06</t>
  </si>
  <si>
    <t>GTG74</t>
  </si>
  <si>
    <t>******อยเพชรเกษม40 แขวงบางหว้า แขวงบางหว้า เขตภาษีเจริญ จังหวัดกรุงเทพมหานคร 10160</t>
  </si>
  <si>
    <t>TH261445566769P</t>
  </si>
  <si>
    <t>02/02/2026 20:03</t>
  </si>
  <si>
    <t>GTG73</t>
  </si>
  <si>
    <t>ก***ัตน์ น***า</t>
  </si>
  <si>
    <t>02/02/2026 20:01</t>
  </si>
  <si>
    <t>791051425426</t>
  </si>
  <si>
    <t>02/02/2026 20:02</t>
  </si>
  <si>
    <t>GTG72</t>
  </si>
  <si>
    <t>ก*** ค***ก</t>
  </si>
  <si>
    <t>02/02/2026 19:57</t>
  </si>
  <si>
    <t>791048716323</t>
  </si>
  <si>
    <t>02/02/2026 19:58</t>
  </si>
  <si>
    <t>GTG71</t>
  </si>
  <si>
    <t>พ***พร น***ัญญา</t>
  </si>
  <si>
    <t>02/02/2026 19:56</t>
  </si>
  <si>
    <t>791051626400</t>
  </si>
  <si>
    <t>GTG70</t>
  </si>
  <si>
    <t>ก***มา  ห***สันเทียะ</t>
  </si>
  <si>
    <t>791042824471</t>
  </si>
  <si>
    <t>GTG67</t>
  </si>
  <si>
    <t>02/02/2026 19:53</t>
  </si>
  <si>
    <t>791038193256</t>
  </si>
  <si>
    <t>02/02/2026 19:54</t>
  </si>
  <si>
    <t>GTG66</t>
  </si>
  <si>
    <t>02/02/2026 19:40</t>
  </si>
  <si>
    <t>791088714371</t>
  </si>
  <si>
    <t>GTG65</t>
  </si>
  <si>
    <t>02/02/2026 19:37</t>
  </si>
  <si>
    <t>LEXDO0177926130</t>
  </si>
  <si>
    <t>GTG64</t>
  </si>
  <si>
    <t>02/02/2026 19:35</t>
  </si>
  <si>
    <t>791036956356</t>
  </si>
  <si>
    <t>GTG63</t>
  </si>
  <si>
    <t>ค** ล***ย</t>
  </si>
  <si>
    <t>02/02/2026 19:14</t>
  </si>
  <si>
    <t>791086192304</t>
  </si>
  <si>
    <t>GTG62</t>
  </si>
  <si>
    <t>ว***ย ต***ิสิริสมบูรณ์</t>
  </si>
  <si>
    <t>02/02/2026 19:06</t>
  </si>
  <si>
    <t>791000647323</t>
  </si>
  <si>
    <t>GTG61</t>
  </si>
  <si>
    <t>02/02/2026 19:28</t>
  </si>
  <si>
    <t>TH69018AU6717D</t>
  </si>
  <si>
    <t>02/02/2026 18:58</t>
  </si>
  <si>
    <t>GTG60</t>
  </si>
  <si>
    <t>ธ***  ค***สุข</t>
  </si>
  <si>
    <t>791097381362</t>
  </si>
  <si>
    <t>GTG59</t>
  </si>
  <si>
    <t>จ***าพร น***ู</t>
  </si>
  <si>
    <t>02/02/2026 18:56</t>
  </si>
  <si>
    <t>791019820404</t>
  </si>
  <si>
    <t>02/02/2026 18:55</t>
  </si>
  <si>
    <t>GTG58</t>
  </si>
  <si>
    <t>02/02/2026 18:35</t>
  </si>
  <si>
    <t>791064185365</t>
  </si>
  <si>
    <t>GTG57</t>
  </si>
  <si>
    <t>น*** ณ***ิดา</t>
  </si>
  <si>
    <t>791039383363</t>
  </si>
  <si>
    <t>GTG56</t>
  </si>
  <si>
    <t>น** ม***ันทร์ เ***ภักดิ์</t>
  </si>
  <si>
    <t>02/02/2026 18:33</t>
  </si>
  <si>
    <t>791039894330</t>
  </si>
  <si>
    <t>02/02/2026 18:32</t>
  </si>
  <si>
    <t>GTG55</t>
  </si>
  <si>
    <t>น*** ด***่ว</t>
  </si>
  <si>
    <t>791083501342</t>
  </si>
  <si>
    <t>GTG54</t>
  </si>
  <si>
    <t>ช***กาญจน์ อ***ต์</t>
  </si>
  <si>
    <t>02/02/2026 18:25</t>
  </si>
  <si>
    <t>791049522325</t>
  </si>
  <si>
    <t>GTG53</t>
  </si>
  <si>
    <t>ไ***ัฒน์ เ***ฝาง</t>
  </si>
  <si>
    <t>02/02/2026 18:24</t>
  </si>
  <si>
    <t>791000436402</t>
  </si>
  <si>
    <t>02/02/2026 18:23</t>
  </si>
  <si>
    <t>GTG51</t>
  </si>
  <si>
    <t>ป***ะ แ***อี้ยม</t>
  </si>
  <si>
    <t>02/02/2026 18:12</t>
  </si>
  <si>
    <t>791080438400</t>
  </si>
  <si>
    <t>GTG50</t>
  </si>
  <si>
    <t>P***arasri T***gyam</t>
  </si>
  <si>
    <t>02/02/2026 18:10</t>
  </si>
  <si>
    <t>791017655341</t>
  </si>
  <si>
    <t>GTG49</t>
  </si>
  <si>
    <t>02/02/2026 18:05</t>
  </si>
  <si>
    <t>791074411326</t>
  </si>
  <si>
    <t>02/02/2026 18:06</t>
  </si>
  <si>
    <t>GTG48</t>
  </si>
  <si>
    <t>02/02/2026 18:03</t>
  </si>
  <si>
    <t>THT04022EK3K75Z</t>
  </si>
  <si>
    <t>02/02/2026 18:02</t>
  </si>
  <si>
    <t>GTG47</t>
  </si>
  <si>
    <t>อำพร  ครุเสนีย์</t>
  </si>
  <si>
    <t>45/30ม.2ต.ศรีษะทองอ.นครชัยศรีจ.นครปฐม 73120 · นครชัยศรี/ Nakhon Chai Si
นครชัยศรี/ Nakhon Chai Siนครปฐม/ Nakhon Pathom
73120</t>
  </si>
  <si>
    <t>660646682949</t>
  </si>
  <si>
    <t>02/02/2026 17:44</t>
  </si>
  <si>
    <t>LEXPU0654309966</t>
  </si>
  <si>
    <t>GTG46</t>
  </si>
  <si>
    <t>E***</t>
  </si>
  <si>
    <t>02/02/2026 17:41</t>
  </si>
  <si>
    <t>791024030473</t>
  </si>
  <si>
    <t>GTG45</t>
  </si>
  <si>
    <t>******.รังสิต-ปทุมธานี ต.บางพูน. อ.เมืองปทุมธานี จ.ปทุมธานี 12000 ตำบลบางพูน อำเภอเมืองปทุมธานี จังหวัดปทุมธานี 12000</t>
  </si>
  <si>
    <t>02/02/2026 17:54</t>
  </si>
  <si>
    <t>TH260202557806H</t>
  </si>
  <si>
    <t>02/02/2026 17:24</t>
  </si>
  <si>
    <t>GTG44</t>
  </si>
  <si>
    <t>p***almmy</t>
  </si>
  <si>
    <t>02/02/2026 17:07</t>
  </si>
  <si>
    <t>791034543390</t>
  </si>
  <si>
    <t>02/02/2026 17:08</t>
  </si>
  <si>
    <t>GTG43</t>
  </si>
  <si>
    <t>น***รวรรณ ส***คล</t>
  </si>
  <si>
    <t>02/02/2026 17:02</t>
  </si>
  <si>
    <t>791090896304</t>
  </si>
  <si>
    <t>02/02/2026 17:05</t>
  </si>
  <si>
    <t>GTG41</t>
  </si>
  <si>
    <t>TH260804972497Y</t>
  </si>
  <si>
    <t>02/02/2026 17:00</t>
  </si>
  <si>
    <t>GTG40</t>
  </si>
  <si>
    <t>สุรัตน์ มงคลเลิศลพ</t>
  </si>
  <si>
    <t>19/349 แยก16 ม.สินธนา
คลองกุ่ม บึงกุ่ม
กทม 10240</t>
  </si>
  <si>
    <t>0889648074</t>
  </si>
  <si>
    <t>02/02/2026 16:53</t>
  </si>
  <si>
    <t>WA088129645TH</t>
  </si>
  <si>
    <t>02/02/2026 16:52</t>
  </si>
  <si>
    <t>GTG39</t>
  </si>
  <si>
    <t>อาร์ม บั้งทอง</t>
  </si>
  <si>
    <t>3/111-112 ซ.เอกชัย38
บางบอน บางขุนเทียน 10150</t>
  </si>
  <si>
    <t>0614955721</t>
  </si>
  <si>
    <t>WA088129659TH</t>
  </si>
  <si>
    <t>02/02/2026 16:51</t>
  </si>
  <si>
    <t>GTG38</t>
  </si>
  <si>
    <t>02/02/2026 16:47</t>
  </si>
  <si>
    <t>791005494226</t>
  </si>
  <si>
    <t>GTG37</t>
  </si>
  <si>
    <t>ร้านมายเซฟ</t>
  </si>
  <si>
    <t>85ม.6 ตำบล/อำเภอบ้านนาจังหวัดนครนายก 26110</t>
  </si>
  <si>
    <t>0989894196</t>
  </si>
  <si>
    <t>WA088129662TH</t>
  </si>
  <si>
    <t>02/02/2026 16:46</t>
  </si>
  <si>
    <t>GTG36</t>
  </si>
  <si>
    <t>Wallee Lertkanchanaporn</t>
  </si>
  <si>
    <t>111หมู่ 2
ต. วังเย็น
อ.บางแพ
ราชบุรี
Thailand 70160</t>
  </si>
  <si>
    <t>66945466789</t>
  </si>
  <si>
    <t>WA088129680TH</t>
  </si>
  <si>
    <t>02/02/2026 16:45</t>
  </si>
  <si>
    <t>GTG35</t>
  </si>
  <si>
    <t>WA088129702TH</t>
  </si>
  <si>
    <t>02/02/2026 16:44</t>
  </si>
  <si>
    <t>GTG34</t>
  </si>
  <si>
    <t>อ***า อ***อินทร์อ่อน</t>
  </si>
  <si>
    <t>791078610486</t>
  </si>
  <si>
    <t>02/02/2026 16:43</t>
  </si>
  <si>
    <t>GTG33</t>
  </si>
  <si>
    <t>ชนะกานต์ คล้ายสมบูรณ์</t>
  </si>
  <si>
    <t>67ม.14
ต.วังหมี
อ.วังน้ำเขียว
จ.นครราชสีมา
Thailand 30370</t>
  </si>
  <si>
    <t>30370</t>
  </si>
  <si>
    <t>66916629706</t>
  </si>
  <si>
    <t>WA088129720TH</t>
  </si>
  <si>
    <t>GTG32</t>
  </si>
  <si>
    <t>พวงทอง พงษ์พัฒนกิตติ</t>
  </si>
  <si>
    <t>ร้านซีพีอรุโณทัย
27/3  ม.10
เมืองนะ
อ. เชียงดาว
เชียงใหม่
Thailand 50170</t>
  </si>
  <si>
    <t>66899553089</t>
  </si>
  <si>
    <t>02/02/2026 16:42</t>
  </si>
  <si>
    <t>WA088129733TH</t>
  </si>
  <si>
    <t>02/02/2026 16:41</t>
  </si>
  <si>
    <t>GTG31</t>
  </si>
  <si>
    <t>มลฤดี เลี้ยงพรพรรณ</t>
  </si>
  <si>
    <t>62หมู่ 1 ถ.บ้านกล้วย-ไทรน้อย
ต.ไทรน้อย อ.ไทรน้อย จ.นนทบุรี 11150</t>
  </si>
  <si>
    <t>0943545392</t>
  </si>
  <si>
    <t>WA088129755TH</t>
  </si>
  <si>
    <t>02/02/2026 16:40</t>
  </si>
  <si>
    <t>GTG30</t>
  </si>
  <si>
    <t>สุภาพร  กิจสัมพันธ์</t>
  </si>
  <si>
    <t>2ประชาอุทิศ22แยก3
แขวง/เขตราษฎร์บูรณะกรุงเทพมหานคร 10140</t>
  </si>
  <si>
    <t>0818752389</t>
  </si>
  <si>
    <t>02/02/2026 11:01</t>
  </si>
  <si>
    <t>WB133406925TH</t>
  </si>
  <si>
    <t>02/02/2026 16:38</t>
  </si>
  <si>
    <t>GTG29</t>
  </si>
  <si>
    <t>อ้อ</t>
  </si>
  <si>
    <t>21 ซอยพระราม3/29
ถนนพระราม3
แขวงบางโพงพาง
เขตยานนาวา
กรุงเทพฯ 10120</t>
  </si>
  <si>
    <t>0898995506</t>
  </si>
  <si>
    <t>WA088129764TH</t>
  </si>
  <si>
    <t>02/02/2026 16:37</t>
  </si>
  <si>
    <t>GTG28</t>
  </si>
  <si>
    <t>กิตติศักดิ์     ชาบาง</t>
  </si>
  <si>
    <t>127 ซอย เรวดี 57  แยก 6  ต.ตลาดขวัญ อ.เมืองนนบุรี ( ท้ายซอยแยก8 มีตู้กดน้ำหยอดเหรียญหน้าบ้าน )
เมืองนนทบุรี/ Mueang Nonthaburiนนทบุรี/ Nonthaburi
11000</t>
  </si>
  <si>
    <t>660924632494</t>
  </si>
  <si>
    <t>LEXDO0177923550</t>
  </si>
  <si>
    <t>GTG27</t>
  </si>
  <si>
    <t>สันติภาพ  ปินตาติ๊บ</t>
  </si>
  <si>
    <t>127ม.13. บ้านเด่น
ต.พิชัย. อ.เมือง
จ.ลำปาง Tel 52000</t>
  </si>
  <si>
    <t>0987608155</t>
  </si>
  <si>
    <t>02/02/2026 09:58</t>
  </si>
  <si>
    <t>WB133406956TH</t>
  </si>
  <si>
    <t>02/02/2026 16:35</t>
  </si>
  <si>
    <t>GTG26</t>
  </si>
  <si>
    <t>นุชิตา ไสยกุล</t>
  </si>
  <si>
    <t>83 ม12 ต.นามน อ.นามน จ.กาฬสินธุ์ 46230</t>
  </si>
  <si>
    <t>46230</t>
  </si>
  <si>
    <t>0949136200</t>
  </si>
  <si>
    <t>02/02/2026 16:33</t>
  </si>
  <si>
    <t>WA088129778TH</t>
  </si>
  <si>
    <t>GTG25</t>
  </si>
  <si>
    <t>ไ***า พ***คตร</t>
  </si>
  <si>
    <t>02/02/2026 16:32</t>
  </si>
  <si>
    <t>791010339276</t>
  </si>
  <si>
    <t>GTG24</t>
  </si>
  <si>
    <t>ร***เจริญ บ***เรือง</t>
  </si>
  <si>
    <t>791018389394</t>
  </si>
  <si>
    <t>GTG23</t>
  </si>
  <si>
    <t>02/02/2026 16:24</t>
  </si>
  <si>
    <t>791026894324</t>
  </si>
  <si>
    <t>02/02/2026 16:23</t>
  </si>
  <si>
    <t>GTG22</t>
  </si>
  <si>
    <t>02/02/2026 16:21</t>
  </si>
  <si>
    <t>791084440300</t>
  </si>
  <si>
    <t>GTG21</t>
  </si>
  <si>
    <t>ม***ียร ศ***ลป์</t>
  </si>
  <si>
    <t>02/02/2026 16:16</t>
  </si>
  <si>
    <t>791090421413</t>
  </si>
  <si>
    <t>GTG20</t>
  </si>
  <si>
    <t>น** จ***มาศ บ***ิทักษ์</t>
  </si>
  <si>
    <t>02/02/2026 16:07</t>
  </si>
  <si>
    <t>791031604403</t>
  </si>
  <si>
    <t>GTG19</t>
  </si>
  <si>
    <t>ร***รรค์ จ***รัพย์</t>
  </si>
  <si>
    <t>02/02/2026 16:06</t>
  </si>
  <si>
    <t>791055967306</t>
  </si>
  <si>
    <t>GTG18</t>
  </si>
  <si>
    <t>ป***ะฉัตร เ***ณรงค์</t>
  </si>
  <si>
    <t>02/02/2026 16:05</t>
  </si>
  <si>
    <t>791024944356</t>
  </si>
  <si>
    <t>GTG17</t>
  </si>
  <si>
    <t>ก***า  t***g</t>
  </si>
  <si>
    <t>791043222491</t>
  </si>
  <si>
    <t>GTG16</t>
  </si>
  <si>
    <t>02/02/2026 16:04</t>
  </si>
  <si>
    <t>791023978360</t>
  </si>
  <si>
    <t>GTG15</t>
  </si>
  <si>
    <t>02/02/2026 15:58</t>
  </si>
  <si>
    <t>791033027492</t>
  </si>
  <si>
    <t>GTG14</t>
  </si>
  <si>
    <t>ว******ญ</t>
  </si>
  <si>
    <t>******ซอย สายลม, ถนน สุเทพ, ตำบลสุเทพ, อำเภอเมืองเชียงใหม่ ตำบลสุเทพ อำเภอเมืองเชียงใหม่ จังหวัดเชียงใหม่ 50200</t>
  </si>
  <si>
    <t>02/02/2026 15:53</t>
  </si>
  <si>
    <t>TH2685283464095</t>
  </si>
  <si>
    <t>GTG13</t>
  </si>
  <si>
    <t>02/02/2026 15:51</t>
  </si>
  <si>
    <t>791068012490</t>
  </si>
  <si>
    <t>GTG12</t>
  </si>
  <si>
    <t>02/02/2026 15:48</t>
  </si>
  <si>
    <t>791001184304</t>
  </si>
  <si>
    <t>GTG11</t>
  </si>
  <si>
    <t>ก***ิน</t>
  </si>
  <si>
    <t>791063952394</t>
  </si>
  <si>
    <t>GTG10</t>
  </si>
  <si>
    <t>TH264790962048W</t>
  </si>
  <si>
    <t>02/02/2026 15:47</t>
  </si>
  <si>
    <t>GTG9</t>
  </si>
  <si>
    <t>791006492393</t>
  </si>
  <si>
    <t>GTG8</t>
  </si>
  <si>
    <t>******าลส่งเสริมสุขภาพอนามัยตำบลนาฝาย ต.นาฝาย ตำบลนาฝาย อำเภอเมืองชัยภูมิ จังหวัดชัยภูมิ 36000</t>
  </si>
  <si>
    <t>02/02/2026 15:46</t>
  </si>
  <si>
    <t>TH2632620813178</t>
  </si>
  <si>
    <t>GTG7</t>
  </si>
  <si>
    <t>ต***สมพร ล***ชรัตน์</t>
  </si>
  <si>
    <t>02/02/2026 15:45</t>
  </si>
  <si>
    <t>791010998326</t>
  </si>
  <si>
    <t>GTG6</t>
  </si>
  <si>
    <t>02/02/2026 15:40</t>
  </si>
  <si>
    <t>791030561300</t>
  </si>
  <si>
    <t>02/02/2026 15:41</t>
  </si>
  <si>
    <t>GTG5</t>
  </si>
  <si>
    <t>02/02/2026 15:35</t>
  </si>
  <si>
    <t>791094172385</t>
  </si>
  <si>
    <t>GTG4</t>
  </si>
  <si>
    <t>p***mate777</t>
  </si>
  <si>
    <t>791000626360</t>
  </si>
  <si>
    <t>GTG3</t>
  </si>
  <si>
    <t>02/02/2026 15:33</t>
  </si>
  <si>
    <t>791091327316</t>
  </si>
  <si>
    <t>GTG2</t>
  </si>
  <si>
    <t>02/02/2026 15:27</t>
  </si>
  <si>
    <t>791077973302</t>
  </si>
  <si>
    <t>GTG1</t>
  </si>
  <si>
    <t>02/02/2026 15:26</t>
  </si>
  <si>
    <t>791093099381</t>
  </si>
  <si>
    <t>GTG0</t>
  </si>
  <si>
    <t>02/02/2026 15:23</t>
  </si>
  <si>
    <t>791070995256</t>
  </si>
  <si>
    <t>GTF99</t>
  </si>
  <si>
    <t>02/02/2026 15:22</t>
  </si>
  <si>
    <t>791089798225</t>
  </si>
  <si>
    <t>GTF98</t>
  </si>
  <si>
    <t>02/02/2026 15:10</t>
  </si>
  <si>
    <t>791095752381</t>
  </si>
  <si>
    <t>GTF97</t>
  </si>
  <si>
    <t>02/02/2026 15:08</t>
  </si>
  <si>
    <t>LEXPU0654330046</t>
  </si>
  <si>
    <t>02/02/2026 15:07</t>
  </si>
  <si>
    <t>GTF95</t>
  </si>
  <si>
    <t>ว***ี   ด***กร</t>
  </si>
  <si>
    <t>02/02/2026 14:52</t>
  </si>
  <si>
    <t>791041098374</t>
  </si>
  <si>
    <t>02/02/2026 14:51</t>
  </si>
  <si>
    <t>GTF94</t>
  </si>
  <si>
    <t>ก***าถ  อ***ริยะสงคราม</t>
  </si>
  <si>
    <t>02/02/2026 14:49</t>
  </si>
  <si>
    <t>791021019482</t>
  </si>
  <si>
    <t>GTF90</t>
  </si>
  <si>
    <t>ณัฏ</t>
  </si>
  <si>
    <t>บ้าน 66/3 ถ.ขุมทอง-ต้อยติ่ง 1 (แยกลีลาวดี) แขวงขุมทอง เขตลาดกระบัง กรุงเทพฯ 10520</t>
  </si>
  <si>
    <t>0813424234</t>
  </si>
  <si>
    <t>02/02/2026 09:43</t>
  </si>
  <si>
    <t>WB133406973TH</t>
  </si>
  <si>
    <t>02/02/2026 14:43</t>
  </si>
  <si>
    <t>GTF89</t>
  </si>
  <si>
    <t>น***พ็ชร พ***ประดิษฐ์</t>
  </si>
  <si>
    <t>791068299383</t>
  </si>
  <si>
    <t>02/02/2026 14:42</t>
  </si>
  <si>
    <t>GTF88</t>
  </si>
  <si>
    <t>กิตติภพ จินตนาถาวร</t>
  </si>
  <si>
    <t>6/26หมู่3ซอยบุญนำต.พนานิคมอ.นิคมพัฒนาจ.ระยองโทร 21180</t>
  </si>
  <si>
    <t>0839422461</t>
  </si>
  <si>
    <t>WA088129781TH</t>
  </si>
  <si>
    <t>GTF87</t>
  </si>
  <si>
    <t>ผ***าศ น***ศรี</t>
  </si>
  <si>
    <t>791061830425</t>
  </si>
  <si>
    <t>GTF85</t>
  </si>
  <si>
    <t>บุตรรินทร์ ต๊ะอ้าย</t>
  </si>
  <si>
    <t>69/1ม.2ต.พบพระ
อ.พยพระ จ.ตาก 63160</t>
  </si>
  <si>
    <t>0983706325</t>
  </si>
  <si>
    <t>02/02/2026 14:38</t>
  </si>
  <si>
    <t>WA088129795TH</t>
  </si>
  <si>
    <t>02/02/2026 14:37</t>
  </si>
  <si>
    <t>GTF84</t>
  </si>
  <si>
    <t>ข***ฐา ท***ิงห์ อ*** อ***</t>
  </si>
  <si>
    <t>02/02/2026 14:34</t>
  </si>
  <si>
    <t>791043011474</t>
  </si>
  <si>
    <t>GTF83</t>
  </si>
  <si>
    <t>น***มณฑิตา เ***งฉาย</t>
  </si>
  <si>
    <t>02/02/2026 14:29</t>
  </si>
  <si>
    <t>791020693363</t>
  </si>
  <si>
    <t>GTF82</t>
  </si>
  <si>
    <t>m***anna872ทวน</t>
  </si>
  <si>
    <t>02/02/2026 14:19</t>
  </si>
  <si>
    <t>791037247372</t>
  </si>
  <si>
    <t>02/02/2026 14:21</t>
  </si>
  <si>
    <t>GTF81</t>
  </si>
  <si>
    <t>D**</t>
  </si>
  <si>
    <t>02/02/2026 14:15</t>
  </si>
  <si>
    <t>791028558386</t>
  </si>
  <si>
    <t>02/02/2026 14:18</t>
  </si>
  <si>
    <t>GTF80</t>
  </si>
  <si>
    <t>******อเมืองเชียงราย (ร้านทำเบาร้านทำเบาะ) ตำบลสันทราย อำเภอเมืองเชียงราย จังหวัดเชียงราย 57000</t>
  </si>
  <si>
    <t>02/02/2026 14:45</t>
  </si>
  <si>
    <t>TH2669767354297</t>
  </si>
  <si>
    <t>02/02/2026 14:16</t>
  </si>
  <si>
    <t>GTF79</t>
  </si>
  <si>
    <t>TH264244005675K</t>
  </si>
  <si>
    <t>02/02/2026 14:06</t>
  </si>
  <si>
    <t>GTF78</t>
  </si>
  <si>
    <t>02/02/2026 13:55</t>
  </si>
  <si>
    <t>791049866305</t>
  </si>
  <si>
    <t>GTF76</t>
  </si>
  <si>
    <t>E***phyo</t>
  </si>
  <si>
    <t>02/02/2026 13:42</t>
  </si>
  <si>
    <t>791057254326</t>
  </si>
  <si>
    <t>GTF75</t>
  </si>
  <si>
    <t>ฟ***ตามรีวิว</t>
  </si>
  <si>
    <t>02/02/2026 13:38</t>
  </si>
  <si>
    <t>791024216485</t>
  </si>
  <si>
    <t>GTF74</t>
  </si>
  <si>
    <t>02/02/2026 13:30</t>
  </si>
  <si>
    <t>791051694355</t>
  </si>
  <si>
    <t>GTF73</t>
  </si>
  <si>
    <t>02/02/2026 13:28</t>
  </si>
  <si>
    <t>791059955372</t>
  </si>
  <si>
    <t>GTF72</t>
  </si>
  <si>
    <t>ส***ตรา  ย***ุปต์</t>
  </si>
  <si>
    <t>02/02/2026 13:23</t>
  </si>
  <si>
    <t>791020334473</t>
  </si>
  <si>
    <t>GTF70</t>
  </si>
  <si>
    <t>ม***นันท์ ไ***</t>
  </si>
  <si>
    <t>02/02/2026 13:17</t>
  </si>
  <si>
    <t>791044117356</t>
  </si>
  <si>
    <t>GTF69</t>
  </si>
  <si>
    <t>******เพรียว    ประเทศไทย (รั้วบ้านเป็นล้อเกวียน) ตำบลปากเพรียว อำเภอเมืองสระบุรี จังหวัดสระบุรี 18000</t>
  </si>
  <si>
    <t>02/02/2026 13:15</t>
  </si>
  <si>
    <t>TH266256016719Z</t>
  </si>
  <si>
    <t>GTF68</t>
  </si>
  <si>
    <t>พ***ฒน์  เ***ุวรรณ</t>
  </si>
  <si>
    <t>02/02/2026 13:11</t>
  </si>
  <si>
    <t>791045955372</t>
  </si>
  <si>
    <t>GTF67</t>
  </si>
  <si>
    <t>ส***กดิ์ ช***าญ</t>
  </si>
  <si>
    <t>02/02/2026 13:04</t>
  </si>
  <si>
    <t>791032497356</t>
  </si>
  <si>
    <t>GTF66</t>
  </si>
  <si>
    <t>ว***า เ***ยมจะโร</t>
  </si>
  <si>
    <t>02/02/2026 13:01</t>
  </si>
  <si>
    <t>791003599315</t>
  </si>
  <si>
    <t>02/02/2026 13:02</t>
  </si>
  <si>
    <t>GTF65</t>
  </si>
  <si>
    <t>บ***ิต​า​ พ***วิลัย​</t>
  </si>
  <si>
    <t>02/02/2026 12:51</t>
  </si>
  <si>
    <t>791059220475</t>
  </si>
  <si>
    <t>GTF64</t>
  </si>
  <si>
    <t>น***ัส ส***ช</t>
  </si>
  <si>
    <t>02/02/2026 12:46</t>
  </si>
  <si>
    <t>791055996312</t>
  </si>
  <si>
    <t>02/02/2026 12:41</t>
  </si>
  <si>
    <t>GTF63</t>
  </si>
  <si>
    <t>โ***ตา อ***หยม</t>
  </si>
  <si>
    <t>02/02/2026 12:38</t>
  </si>
  <si>
    <t>791031651314</t>
  </si>
  <si>
    <t>GTF61</t>
  </si>
  <si>
    <t>ร***พร พ***ะชิต</t>
  </si>
  <si>
    <t>02/02/2026 12:32</t>
  </si>
  <si>
    <t>791094369380</t>
  </si>
  <si>
    <t>GTF60</t>
  </si>
  <si>
    <t>ช***ฐา ม***ต</t>
  </si>
  <si>
    <t>02/02/2026 12:23</t>
  </si>
  <si>
    <t>791022630414</t>
  </si>
  <si>
    <t>GTF59</t>
  </si>
  <si>
    <t>02/02/2026 12:24</t>
  </si>
  <si>
    <t>2944568221792256097</t>
  </si>
  <si>
    <t>GTF58</t>
  </si>
  <si>
    <t>ม***น แ***ูงเนิน</t>
  </si>
  <si>
    <t>02/02/2026 12:22</t>
  </si>
  <si>
    <t>ไม่รับฝอยทองค่ะ</t>
  </si>
  <si>
    <t>791083565311</t>
  </si>
  <si>
    <t>GTF57</t>
  </si>
  <si>
    <t>น***ำพร ว***า</t>
  </si>
  <si>
    <t>02/02/2026 12:20</t>
  </si>
  <si>
    <t>791092568394</t>
  </si>
  <si>
    <t>GTF54</t>
  </si>
  <si>
    <t>พ***ัย ไ***ุกด์</t>
  </si>
  <si>
    <t>02/02/2026 12:15</t>
  </si>
  <si>
    <t>791074234414</t>
  </si>
  <si>
    <t>GTF53</t>
  </si>
  <si>
    <t>ป******)</t>
  </si>
  <si>
    <t>******ย จุฬาสัมพันธ์ุ แขวงบางกะปิ แขวงบางกะปิ เขตห้วยขวาง จังหวัดกรุงเทพมหานคร 10310</t>
  </si>
  <si>
    <t>02/02/2026 12:14</t>
  </si>
  <si>
    <t>TH261292283615D</t>
  </si>
  <si>
    <t>GTF52</t>
  </si>
  <si>
    <t>เ***วญาถรณ์  อ***อง</t>
  </si>
  <si>
    <t>02/02/2026 12:13</t>
  </si>
  <si>
    <t>791060151372</t>
  </si>
  <si>
    <t>GTF51</t>
  </si>
  <si>
    <t>ค******ย</t>
  </si>
  <si>
    <t>******าย8, ตำบลห้วยจรเข้, อำเภอเมืองนครปฐม 73000 ตำบลห้วยจรเข้ อำเภอเมืองนครปฐม จังหวัดนครปฐม 73000</t>
  </si>
  <si>
    <t>02/02/2026 12:06</t>
  </si>
  <si>
    <t>TH2647920222606</t>
  </si>
  <si>
    <t>02/02/2026 12:05</t>
  </si>
  <si>
    <t>GTF49</t>
  </si>
  <si>
    <t>****** 7 หอปูเป้ ตำบลท่าทราย อำเภอเมืองสมุทรสาคร จังหวัดสมุทรสาคร 74000</t>
  </si>
  <si>
    <t>02/02/2026 12:27</t>
  </si>
  <si>
    <t>TH2690987013999</t>
  </si>
  <si>
    <t>02/02/2026 11:57</t>
  </si>
  <si>
    <t>GTF48</t>
  </si>
  <si>
    <t>02/02/2026 11:50</t>
  </si>
  <si>
    <t>790931013880</t>
  </si>
  <si>
    <t>GTF47</t>
  </si>
  <si>
    <t>02/02/2026 11:48</t>
  </si>
  <si>
    <t>790977785710</t>
  </si>
  <si>
    <t>02/02/2026 11:47</t>
  </si>
  <si>
    <t>GTF46</t>
  </si>
  <si>
    <t>******าท, อำเภอเมืองลำปาง ตำบลพระบาท อำเภอเมืองลำปาง จังหวัดลำปาง 52000</t>
  </si>
  <si>
    <t>02/02/2026 11:41</t>
  </si>
  <si>
    <t>TH2658280225643</t>
  </si>
  <si>
    <t>GTF45</t>
  </si>
  <si>
    <t>ซ*** ซ***</t>
  </si>
  <si>
    <t>02/02/2026 11:23</t>
  </si>
  <si>
    <t>ขอเค้ก ฝอยทอง กาแฟ มะพร้าวอ่อน นะคะ</t>
  </si>
  <si>
    <t>790937695796</t>
  </si>
  <si>
    <t>GTF44</t>
  </si>
  <si>
    <t>02/02/2026 11:21</t>
  </si>
  <si>
    <t>790984581726</t>
  </si>
  <si>
    <t>GTF43</t>
  </si>
  <si>
    <t>******13 ศูนย์คชศึกษาบ้านตากลาง ตำบลกระโพ ตำบลกระโพ อำเภอท่าตูม จังหวัดสุรินทร์ 32120</t>
  </si>
  <si>
    <t>32120</t>
  </si>
  <si>
    <t>02/02/2026 11:16</t>
  </si>
  <si>
    <t>TH29038AP6861B</t>
  </si>
  <si>
    <t>GTF42</t>
  </si>
  <si>
    <t>02/02/2026 11:14</t>
  </si>
  <si>
    <t>790963421802</t>
  </si>
  <si>
    <t>GTF41</t>
  </si>
  <si>
    <t>ป***ารี</t>
  </si>
  <si>
    <t>02/02/2026 11:11</t>
  </si>
  <si>
    <t>790991202886</t>
  </si>
  <si>
    <t>GTF40</t>
  </si>
  <si>
    <t>ด***นทร์</t>
  </si>
  <si>
    <t>02/02/2026 11:10</t>
  </si>
  <si>
    <t>790968400876</t>
  </si>
  <si>
    <t>GTF39</t>
  </si>
  <si>
    <t>02/02/2026 11:08</t>
  </si>
  <si>
    <t>790904606855</t>
  </si>
  <si>
    <t>GTF38</t>
  </si>
  <si>
    <t>ไม่เอากาแฟกับเนยนม</t>
  </si>
  <si>
    <t>790948097785</t>
  </si>
  <si>
    <t>GTF37</t>
  </si>
  <si>
    <t>02/02/2026 11:06</t>
  </si>
  <si>
    <t>790973375732</t>
  </si>
  <si>
    <t>GTF36</t>
  </si>
  <si>
    <t>ด******ม</t>
  </si>
  <si>
    <t>******กุง, ตำบลหัวช้าง, อำเภอจตุรพักตรพิมาน ตำบลหัวช้าง อำเภอจตุรพักตรพิมาน จังหวัดร้อยเอ็ด 45180</t>
  </si>
  <si>
    <t>02/02/2026 11:05</t>
  </si>
  <si>
    <t>TH265204657159Q</t>
  </si>
  <si>
    <t>GTF35</t>
  </si>
  <si>
    <t>ป***ารีย์ พ***วิลัย​   แ**</t>
  </si>
  <si>
    <t>02/02/2026 10:54</t>
  </si>
  <si>
    <t>790902016855</t>
  </si>
  <si>
    <t>GTF34</t>
  </si>
  <si>
    <t>ท***ีย์</t>
  </si>
  <si>
    <t>790985770783</t>
  </si>
  <si>
    <t>GTF32</t>
  </si>
  <si>
    <t>น***อลิษา พ***ช</t>
  </si>
  <si>
    <t>02/02/2026 10:39</t>
  </si>
  <si>
    <t>790905210885</t>
  </si>
  <si>
    <t>GTF31</t>
  </si>
  <si>
    <t>02/02/2026 10:25</t>
  </si>
  <si>
    <t>790989201855</t>
  </si>
  <si>
    <t>02/02/2026 10:26</t>
  </si>
  <si>
    <t>GTF29</t>
  </si>
  <si>
    <t>02/02/2026 10:22</t>
  </si>
  <si>
    <t>790927987776</t>
  </si>
  <si>
    <t>GTF27</t>
  </si>
  <si>
    <t>ส***จน์ แ***๊วย</t>
  </si>
  <si>
    <t>02/02/2026 10:19</t>
  </si>
  <si>
    <t>THT02032EH12V7Z</t>
  </si>
  <si>
    <t>02/02/2026 10:20</t>
  </si>
  <si>
    <t>GTF26</t>
  </si>
  <si>
    <t>02/02/2026 10:15</t>
  </si>
  <si>
    <t>TH267500865847S</t>
  </si>
  <si>
    <t>GTF25</t>
  </si>
  <si>
    <t>02/02/2026 10:08</t>
  </si>
  <si>
    <t>790921600873</t>
  </si>
  <si>
    <t>GTF24</t>
  </si>
  <si>
    <t>ส******ด</t>
  </si>
  <si>
    <t>******ำเภอเมืองนครศรีธรรมราช ตำบลปากพูน อำเภอเมืองนครศรีธรรมราช จังหวัดนครศรีธรรมราช 80000</t>
  </si>
  <si>
    <t>TH262165433573Y</t>
  </si>
  <si>
    <t>02/02/2026 10:07</t>
  </si>
  <si>
    <t>GTF23</t>
  </si>
  <si>
    <t>******บลห้วยสัก อำเภอเมืองเชียงราย จังหวัดเชียงราย 57000</t>
  </si>
  <si>
    <t>02/02/2026 10:06</t>
  </si>
  <si>
    <t>TH268931125726T</t>
  </si>
  <si>
    <t>GTF22</t>
  </si>
  <si>
    <t>02/02/2026 09:59</t>
  </si>
  <si>
    <t>TH2687440362771</t>
  </si>
  <si>
    <t>GTF21</t>
  </si>
  <si>
    <t>02/02/2026 09:52</t>
  </si>
  <si>
    <t>790944612835</t>
  </si>
  <si>
    <t>GTF20</t>
  </si>
  <si>
    <t>น***อย ส***หร่าย</t>
  </si>
  <si>
    <t>790964619896</t>
  </si>
  <si>
    <t>GTF19</t>
  </si>
  <si>
    <t>02/02/2026 09:39</t>
  </si>
  <si>
    <t>790964619841</t>
  </si>
  <si>
    <t>GTF18</t>
  </si>
  <si>
    <t>02/02/2026 09:36</t>
  </si>
  <si>
    <t>790978788762</t>
  </si>
  <si>
    <t>GTF17</t>
  </si>
  <si>
    <t>******ี่ 1, ตำบลสำพันดี, อำเภอนาดี ตำบลสำพันตา อำเภอนาดี จังหวัดปราจีนบุรี 25220</t>
  </si>
  <si>
    <t>25220</t>
  </si>
  <si>
    <t>02/02/2026 09:34</t>
  </si>
  <si>
    <t>TH264454874122C</t>
  </si>
  <si>
    <t>02/02/2026 09:33</t>
  </si>
  <si>
    <t>GTF16</t>
  </si>
  <si>
    <t>จ***อ๋dy5ftoacc5rq</t>
  </si>
  <si>
    <t>02/02/2026 09:30</t>
  </si>
  <si>
    <t>790929615851</t>
  </si>
  <si>
    <t>GTF14</t>
  </si>
  <si>
    <t>พ***พย์ ศ***ันทร์</t>
  </si>
  <si>
    <t>02/02/2026 09:18</t>
  </si>
  <si>
    <t>790926175734</t>
  </si>
  <si>
    <t>02/02/2026 09:19</t>
  </si>
  <si>
    <t>GTF11</t>
  </si>
  <si>
    <t>n* n*</t>
  </si>
  <si>
    <t>02/02/2026 09:15</t>
  </si>
  <si>
    <t>790973414814</t>
  </si>
  <si>
    <t>GTF10</t>
  </si>
  <si>
    <t>พ***์รภัส ว***รักษ์</t>
  </si>
  <si>
    <t>790965573764</t>
  </si>
  <si>
    <t>02/02/2026 09:14</t>
  </si>
  <si>
    <t>GTF9</t>
  </si>
  <si>
    <t>อ***ี ใ***ง</t>
  </si>
  <si>
    <t>02/02/2026 09:13</t>
  </si>
  <si>
    <t>790928981706</t>
  </si>
  <si>
    <t>GTF8</t>
  </si>
  <si>
    <t>02/02/2026 09:06</t>
  </si>
  <si>
    <t>ไม่เอาเค้กกาแฟและเนยสดค่ะ</t>
  </si>
  <si>
    <t>790933293780</t>
  </si>
  <si>
    <t>GTF7</t>
  </si>
  <si>
    <t>เ***์วรี ท***สนาธนกิจ</t>
  </si>
  <si>
    <t>02/02/2026 09:05</t>
  </si>
  <si>
    <t>790967215813</t>
  </si>
  <si>
    <t>GTF6</t>
  </si>
  <si>
    <t>น***ญา แ***ุน</t>
  </si>
  <si>
    <t>02/02/2026 09:02</t>
  </si>
  <si>
    <t>790974215824</t>
  </si>
  <si>
    <t>GTF5</t>
  </si>
  <si>
    <t>02/02/2026 09:00</t>
  </si>
  <si>
    <t>790944974746</t>
  </si>
  <si>
    <t>GTF4</t>
  </si>
  <si>
    <t>02/02/2026 08:57</t>
  </si>
  <si>
    <t>790958971795</t>
  </si>
  <si>
    <t>GTF3</t>
  </si>
  <si>
    <t>น***าว ส***ตรา ท***สม</t>
  </si>
  <si>
    <t>02/02/2026 08:46</t>
  </si>
  <si>
    <t>790985213852</t>
  </si>
  <si>
    <t>02/02/2026 08:45</t>
  </si>
  <si>
    <t>GTF1</t>
  </si>
  <si>
    <t>เ***มี่ ก***ีพิศา</t>
  </si>
  <si>
    <t>02/02/2026 08:38</t>
  </si>
  <si>
    <t>790971809891</t>
  </si>
  <si>
    <t>GTF0</t>
  </si>
  <si>
    <t>ส***าณี เ***แก้ว</t>
  </si>
  <si>
    <t>02/02/2026 08:35</t>
  </si>
  <si>
    <t>790922819875</t>
  </si>
  <si>
    <t>GTE99</t>
  </si>
  <si>
    <t>ช***  พ***าม</t>
  </si>
  <si>
    <t>02/02/2026 08:32</t>
  </si>
  <si>
    <t>790924010866</t>
  </si>
  <si>
    <t>02/02/2026 08:33</t>
  </si>
  <si>
    <t>GTE98</t>
  </si>
  <si>
    <t>u***5433348478579</t>
  </si>
  <si>
    <t>02/02/2026 08:31</t>
  </si>
  <si>
    <t>790981780746</t>
  </si>
  <si>
    <t>GTE97</t>
  </si>
  <si>
    <t>จ***์จุฑาอบเชย</t>
  </si>
  <si>
    <t>02/02/2026 08:27</t>
  </si>
  <si>
    <t>790918015882</t>
  </si>
  <si>
    <t>GTE96</t>
  </si>
  <si>
    <t>ชนิกานต์​ แม่นมั่น</t>
  </si>
  <si>
    <t>111/22ม.4ต.สุรศักดิ์ศักดิ์
ศรีราชา/ Si Rachaชลบุรี/ Chonburi
20110</t>
  </si>
  <si>
    <t>660900161126</t>
  </si>
  <si>
    <t>02/02/2026 08:16</t>
  </si>
  <si>
    <t>LEXPU0654314927</t>
  </si>
  <si>
    <t>GTE95</t>
  </si>
  <si>
    <t>02/02/2026 08:15</t>
  </si>
  <si>
    <t>790910219842</t>
  </si>
  <si>
    <t>GTE94</t>
  </si>
  <si>
    <t>ป******​</t>
  </si>
  <si>
    <t>******13 ต.นาดี ตำบลนาดี อำเภอนาดี จังหวัดปราจีนบุรี 25220</t>
  </si>
  <si>
    <t>02/02/2026 08:14</t>
  </si>
  <si>
    <t>TH260138466810G</t>
  </si>
  <si>
    <t>GTE93</t>
  </si>
  <si>
    <t>02/02/2026 08:10</t>
  </si>
  <si>
    <t>790915180742</t>
  </si>
  <si>
    <t>GTE92</t>
  </si>
  <si>
    <t>02/02/2026 08:04</t>
  </si>
  <si>
    <t>LEXPU0654330409</t>
  </si>
  <si>
    <t>GTE91</t>
  </si>
  <si>
    <t>ว***ียร ก***ก้ว</t>
  </si>
  <si>
    <t>02/02/2026 07:50</t>
  </si>
  <si>
    <t>790901988752</t>
  </si>
  <si>
    <t>GTE89</t>
  </si>
  <si>
    <t>อ***งค์ พ***าติ</t>
  </si>
  <si>
    <t>02/02/2026 07:31</t>
  </si>
  <si>
    <t>790922983712</t>
  </si>
  <si>
    <t>02/02/2026 07:30</t>
  </si>
  <si>
    <t>ขนมเปี๊ยะไส้ทะลัก ไข่แดงเค็ม 3 ใบ มีให้เลือก 4 รสชาติ ขนาด 450 กรัม WANWANACH</t>
  </si>
  <si>
    <t>GTE88</t>
  </si>
  <si>
    <t>02/02/2026 07:29</t>
  </si>
  <si>
    <t>LEXPU0654306620</t>
  </si>
  <si>
    <t>GTE87</t>
  </si>
  <si>
    <t>คุณนก</t>
  </si>
  <si>
    <t>346 ถนนเลย-เชียงคาน (หน้าบ้านมีตุ๊กตาทหาร ตรงข้ามร้านเบนซ์การเกษตร) · กุดป่อง/ Kut Pong
เมืองเลย/ Mueang Loeiเลย/ Loei
42000</t>
  </si>
  <si>
    <t>660817939193</t>
  </si>
  <si>
    <t>02/02/2026 07:26</t>
  </si>
  <si>
    <t>LEXPU0654310612</t>
  </si>
  <si>
    <t>02/02/2026 07:23</t>
  </si>
  <si>
    <t>GTE86</t>
  </si>
  <si>
    <t>02/02/2026 07:16</t>
  </si>
  <si>
    <t>790996212882</t>
  </si>
  <si>
    <t>GTE85</t>
  </si>
  <si>
    <t>ก***รรณ บ***ผน</t>
  </si>
  <si>
    <t>02/02/2026 07:14</t>
  </si>
  <si>
    <t>790990176760</t>
  </si>
  <si>
    <t>GTE84</t>
  </si>
  <si>
    <t>ก******ญ</t>
  </si>
  <si>
    <t>****** ซอย ลาดพร้าววังหิน 1 แขวงลาดพร้าว แขวงลาดพร้าว เขตลาดพร้าว จังหวัดกรุงเทพมหานคร 10230</t>
  </si>
  <si>
    <t>02/02/2026 07:13</t>
  </si>
  <si>
    <t>TH267622092044Q</t>
  </si>
  <si>
    <t>GTE83</t>
  </si>
  <si>
    <t>ว***ตน์ จ***ยู่</t>
  </si>
  <si>
    <t>02/02/2026 06:59</t>
  </si>
  <si>
    <t>790954779495</t>
  </si>
  <si>
    <t>GTE81</t>
  </si>
  <si>
    <t>02/02/2026 06:45</t>
  </si>
  <si>
    <t>790960603565</t>
  </si>
  <si>
    <t>GTE80</t>
  </si>
  <si>
    <t>02/02/2026 06:11</t>
  </si>
  <si>
    <t>790957203761</t>
  </si>
  <si>
    <t>GTE79</t>
  </si>
  <si>
    <t>02/02/2026 05:40</t>
  </si>
  <si>
    <t>790999645586</t>
  </si>
  <si>
    <t>GTE78</t>
  </si>
  <si>
    <t>02/02/2026 05:00</t>
  </si>
  <si>
    <t>790925218705</t>
  </si>
  <si>
    <t>GTE76</t>
  </si>
  <si>
    <t>02/02/2026 04:05</t>
  </si>
  <si>
    <t>790922772651</t>
  </si>
  <si>
    <t>02/02/2026 04:08</t>
  </si>
  <si>
    <t>GTE75</t>
  </si>
  <si>
    <t>02/02/2026 03:48</t>
  </si>
  <si>
    <t>790910363644</t>
  </si>
  <si>
    <t>GTE74</t>
  </si>
  <si>
    <t>S***pol x b**</t>
  </si>
  <si>
    <t>02/02/2026 03:38</t>
  </si>
  <si>
    <t>790921609774</t>
  </si>
  <si>
    <t>GTE73</t>
  </si>
  <si>
    <t>02/02/2026 01:35</t>
  </si>
  <si>
    <t>790974042692</t>
  </si>
  <si>
    <t>GTE72</t>
  </si>
  <si>
    <t>******งใต้ ตำบลเมืองใต้ อำเภอเมืองศรีสะเกษ จังหวัดศรีสะเกษ 33000</t>
  </si>
  <si>
    <t>02/02/2026 01:41</t>
  </si>
  <si>
    <t>TH2609202517535</t>
  </si>
  <si>
    <t>02/02/2026 01:21</t>
  </si>
  <si>
    <t>GTE71</t>
  </si>
  <si>
    <t>ก***นเต็ก</t>
  </si>
  <si>
    <t>02/02/2026 00:55</t>
  </si>
  <si>
    <t>790900818540</t>
  </si>
  <si>
    <t>GTE70</t>
  </si>
  <si>
    <t>02/02/2026 00:38</t>
  </si>
  <si>
    <t>790996361691</t>
  </si>
  <si>
    <t>GTE69</t>
  </si>
  <si>
    <t>ป***า แ***สำรวย</t>
  </si>
  <si>
    <t>02/02/2026 00:37</t>
  </si>
  <si>
    <t>790958805604</t>
  </si>
  <si>
    <t>GTE68</t>
  </si>
  <si>
    <t>ค******ณ</t>
  </si>
  <si>
    <t>******่5 ซ.ฟ้าคราม14ข. ต.คูคต ตำบลคูคต อำเภอลำลูกกา จังหวัดปทุมธานี 12130</t>
  </si>
  <si>
    <t>TH262283095771W</t>
  </si>
  <si>
    <t>GTK19</t>
  </si>
  <si>
    <t>ก***ยา ล***ประเสริฐ</t>
  </si>
  <si>
    <t>Khon Kaen</t>
  </si>
  <si>
    <t>03/02/2026 23:47</t>
  </si>
  <si>
    <t>791039774932</t>
  </si>
  <si>
    <t>GTK18</t>
  </si>
  <si>
    <t>******รัญสนิทวงศ์ แขวงบางยี่ขัน เขตบางพลัด แขวงบางยี่ขัน เขตบางพลัด จังหวัดกรุงเทพมหานคร 10700</t>
  </si>
  <si>
    <t>03/02/2026 23:39</t>
  </si>
  <si>
    <t>TH01248B06TZ6C</t>
  </si>
  <si>
    <t>GTK17</t>
  </si>
  <si>
    <t>****** นวมินทร์ 24 คลองกุ่ม แขวงคลองกุ่ม เขตบึงกุ่ม จังหวัดกรุงเทพมหานคร 10240</t>
  </si>
  <si>
    <t>03/02/2026 23:25</t>
  </si>
  <si>
    <t>TH01268AZZHH3A1</t>
  </si>
  <si>
    <t>03/02/2026 23:24</t>
  </si>
  <si>
    <t>GTK16</t>
  </si>
  <si>
    <t>03/02/2026 23:09</t>
  </si>
  <si>
    <t>791053207092</t>
  </si>
  <si>
    <t>GTK15</t>
  </si>
  <si>
    <t>จ***รัตน์  ม***ื่อ</t>
  </si>
  <si>
    <t>03/02/2026 23:08</t>
  </si>
  <si>
    <t>791018094926</t>
  </si>
  <si>
    <t>GTK14</t>
  </si>
  <si>
    <t>ท***ุข,เมืองสถาน</t>
  </si>
  <si>
    <t>03/02/2026 22:58</t>
  </si>
  <si>
    <t>791052971936</t>
  </si>
  <si>
    <t>GTK13</t>
  </si>
  <si>
    <t>******จิราแมนชั่น ตำบลคลองตำหรุ อำเภอเมืองชลบุรี จังหวัดชลบุรี 20000</t>
  </si>
  <si>
    <t>03/02/2026 22:49</t>
  </si>
  <si>
    <t>TH20018AZZWY3L</t>
  </si>
  <si>
    <t>GTK12</t>
  </si>
  <si>
    <t>ส***รณา พ***งศธร</t>
  </si>
  <si>
    <t>03/02/2026 22:47</t>
  </si>
  <si>
    <t>791109021150</t>
  </si>
  <si>
    <t>GTK11</t>
  </si>
  <si>
    <t>บ***อย พ***ุตร</t>
  </si>
  <si>
    <t>03/02/2026 22:48</t>
  </si>
  <si>
    <t>791019714030</t>
  </si>
  <si>
    <t>GTK10</t>
  </si>
  <si>
    <t>ศ***รัตน์ บ***ัดสอน</t>
  </si>
  <si>
    <t>03/02/2026 22:42</t>
  </si>
  <si>
    <t>791040789976</t>
  </si>
  <si>
    <t>GTK9</t>
  </si>
  <si>
    <t>W***ono N***ifa</t>
  </si>
  <si>
    <t>03/02/2026 22:35</t>
  </si>
  <si>
    <t>791041607053</t>
  </si>
  <si>
    <t>GTK8</t>
  </si>
  <si>
    <t>วาสนา ยิ้มแก้ว</t>
  </si>
  <si>
    <t>52 ม.5 · ดอนทราย/ Don Sai
ปากพะยูน/ Pak Phayunพัทลุง/ Phatthalung
93120</t>
  </si>
  <si>
    <t>93120</t>
  </si>
  <si>
    <t>660836576169</t>
  </si>
  <si>
    <t>03/02/2026 22:32</t>
  </si>
  <si>
    <t>LEXPU0654743257</t>
  </si>
  <si>
    <t>GTK7</t>
  </si>
  <si>
    <t>วิชัย วงศ์น้ำเงิน</t>
  </si>
  <si>
    <t>81 หมู่ 10 ถ.กกบกเก่า · ในเมือง/ Nai Mueang
เมืองชัยภูมิ/ Mueang Chaiyaphumชัยภูมิ/ Chaiyaphum
36000</t>
  </si>
  <si>
    <t>660933453215</t>
  </si>
  <si>
    <t>03/02/2026 22:30</t>
  </si>
  <si>
    <t>LEXPU0654759155</t>
  </si>
  <si>
    <t>GTK6</t>
  </si>
  <si>
    <t>ก***ิพร ร***มบัติ</t>
  </si>
  <si>
    <t>791061991016</t>
  </si>
  <si>
    <t>GTK5</t>
  </si>
  <si>
    <t>P***aningtyas</t>
  </si>
  <si>
    <t>03/02/2026 22:22</t>
  </si>
  <si>
    <t>791065394906</t>
  </si>
  <si>
    <t>GTK4</t>
  </si>
  <si>
    <t>เ***อมพร น***พานิชย์</t>
  </si>
  <si>
    <t>03/02/2026 22:13</t>
  </si>
  <si>
    <t>791066511023</t>
  </si>
  <si>
    <t>GTK3</t>
  </si>
  <si>
    <t>ฉัตรมงคล โปธิปัน</t>
  </si>
  <si>
    <t>บริษัทพีไอ อินดัสทรี 276 ม.11 ต.หนองบัว
บ้านค่าย/ Ban Khaiระยอง/ Rayong
21120</t>
  </si>
  <si>
    <t>660861175971</t>
  </si>
  <si>
    <t>LEXPU0654759796</t>
  </si>
  <si>
    <t>03/02/2026 22:12</t>
  </si>
  <si>
    <t>GTK2</t>
  </si>
  <si>
    <t>Z***arnaien D***ira</t>
  </si>
  <si>
    <t>03/02/2026 22:11</t>
  </si>
  <si>
    <t>791069974973</t>
  </si>
  <si>
    <t>GTK1</t>
  </si>
  <si>
    <t>ธ***ธร พ***ชัยกิจ</t>
  </si>
  <si>
    <t>791149227175</t>
  </si>
  <si>
    <t>GTK0</t>
  </si>
  <si>
    <t>ฟ***ส จ***ี</t>
  </si>
  <si>
    <t>03/02/2026 22:09</t>
  </si>
  <si>
    <t>791091598010</t>
  </si>
  <si>
    <t>GTJ99</t>
  </si>
  <si>
    <t>03/02/2026 22:08</t>
  </si>
  <si>
    <t>LEXPU0654738319</t>
  </si>
  <si>
    <t>GTJ98</t>
  </si>
  <si>
    <t>ศ***รรณ  ก***พ่วง</t>
  </si>
  <si>
    <t>03/02/2026 22:07</t>
  </si>
  <si>
    <t>791061993982</t>
  </si>
  <si>
    <t>GTJ96</t>
  </si>
  <si>
    <t>อนันต์.  ประมาณกุล</t>
  </si>
  <si>
    <t>67/2. ม.6 ต.แสนตุ้ง
เขาสมิง/ Khao Samingตราด/ Trat
23150</t>
  </si>
  <si>
    <t>23150</t>
  </si>
  <si>
    <t>660890976894</t>
  </si>
  <si>
    <t>03/02/2026 21:58</t>
  </si>
  <si>
    <t>TH23038AZSDZ4B</t>
  </si>
  <si>
    <t>GTJ95</t>
  </si>
  <si>
    <t>03/02/2026 21:55</t>
  </si>
  <si>
    <t>791092833042</t>
  </si>
  <si>
    <t>03/02/2026 21:54</t>
  </si>
  <si>
    <t>GTJ94</t>
  </si>
  <si>
    <t>k***ayanee c***aree</t>
  </si>
  <si>
    <t>อยากได้ มะพร้าวน้ำหอม เผือก ฝอยทองค่ะขอบคุณค่ะ</t>
  </si>
  <si>
    <t>791173621173</t>
  </si>
  <si>
    <t>03/02/2026 21:53</t>
  </si>
  <si>
    <t>GTJ92</t>
  </si>
  <si>
    <t>03/02/2026 21:50</t>
  </si>
  <si>
    <t>THT02032EM4B62Z</t>
  </si>
  <si>
    <t>GTJ91</t>
  </si>
  <si>
    <t>ไ***นทร์ น***ทธิ์</t>
  </si>
  <si>
    <t>03/02/2026 21:48</t>
  </si>
  <si>
    <t>791058690914</t>
  </si>
  <si>
    <t>03/02/2026 21:47</t>
  </si>
  <si>
    <t>GTJ90</t>
  </si>
  <si>
    <t>แ***เปมิกา</t>
  </si>
  <si>
    <t>03/02/2026 21:37</t>
  </si>
  <si>
    <t>791003183051</t>
  </si>
  <si>
    <t>GTJ89</t>
  </si>
  <si>
    <t>ว***ภรณ์ ค***ทะกะ</t>
  </si>
  <si>
    <t>03/02/2026 21:31</t>
  </si>
  <si>
    <t>THT10032ENZVU9Z</t>
  </si>
  <si>
    <t>GTJ86</t>
  </si>
  <si>
    <t>น***ี พ***กษม</t>
  </si>
  <si>
    <t>03/02/2026 21:16</t>
  </si>
  <si>
    <t>791150024103</t>
  </si>
  <si>
    <t>เผือกยกลัง</t>
  </si>
  <si>
    <t>[ยกลังคุ้มกว่า🔥] ขนมเปี๊ยะไส้ทะลัก ไข่แดงเค็ม ยกลัง 10 กล่อง WANWANACH (ไส้เผือก10กล่อง)</t>
  </si>
  <si>
    <t>GTJ85</t>
  </si>
  <si>
    <t>บ******ล</t>
  </si>
  <si>
    <t>******เขตพญาไท กทม แขวงสามเสนใน เขตพญาไท จังหวัดกรุงเทพมหานคร 10400</t>
  </si>
  <si>
    <t>03/02/2026 21:15</t>
  </si>
  <si>
    <t>TH01308AZXST3A1</t>
  </si>
  <si>
    <t>GTJ84</t>
  </si>
  <si>
    <t>03/02/2026 21:12</t>
  </si>
  <si>
    <t>791152211183</t>
  </si>
  <si>
    <t>03/02/2026 21:14</t>
  </si>
  <si>
    <t>GTJ83</t>
  </si>
  <si>
    <t>******จ.พิจิตร66000 ตำบลท่าฬ่อ อำเภอเมืองพิจิตร จังหวัดพิจิตร 66000</t>
  </si>
  <si>
    <t>TH264721415430V</t>
  </si>
  <si>
    <t>03/02/2026 21:13</t>
  </si>
  <si>
    <t>งาดำยกลัง</t>
  </si>
  <si>
    <t>[ยกลังคุ้มกว่า🔥] ขนมเปี๊ยะไส้ทะลัก ไข่แดงเค็ม ยกลัง 10 กล่อง WANWANACH (ไส้งาดำ10กล่อง)</t>
  </si>
  <si>
    <t>GTJ82</t>
  </si>
  <si>
    <t>ด****ล</t>
  </si>
  <si>
    <t>****** ต.แก่งคอย ตำบลแก่งคอย อำเภอแก่งคอย จังหวัดสระบุรี 18110</t>
  </si>
  <si>
    <t>04/02/2026 07:10</t>
  </si>
  <si>
    <t>TH10028B16Q79A</t>
  </si>
  <si>
    <t>03/02/2026 21:01</t>
  </si>
  <si>
    <t>GTJ80</t>
  </si>
  <si>
    <t>03/02/2026 20:49</t>
  </si>
  <si>
    <t>791054411011</t>
  </si>
  <si>
    <t>GTJ79</t>
  </si>
  <si>
    <t>ส***ด ล***ียง</t>
  </si>
  <si>
    <t>03/02/2026 20:48</t>
  </si>
  <si>
    <t>791081519023</t>
  </si>
  <si>
    <t>GTJ78</t>
  </si>
  <si>
    <t>บัวทอง</t>
  </si>
  <si>
    <t>98 ม.1 ร้านค้าบ้าน4ก. · น้ำโมง/ Nam Mong
ท่าบ่อ/ Tha Boหนองคาย/ Nong Khai
43110</t>
  </si>
  <si>
    <t>43110</t>
  </si>
  <si>
    <t>660927246214</t>
  </si>
  <si>
    <t>03/02/2026 20:44</t>
  </si>
  <si>
    <t>LEXPU0654759709</t>
  </si>
  <si>
    <t>03/02/2026 20:43</t>
  </si>
  <si>
    <t>GTJ77</t>
  </si>
  <si>
    <t>วีระชัย</t>
  </si>
  <si>
    <t>229/372 ซอย1 ม.พฤกษาวิลล์10 กระทุ่มล้ม
สามพราน/ Sam Phranนครปฐม/ Nakhon Pathom
73220</t>
  </si>
  <si>
    <t>660889122194</t>
  </si>
  <si>
    <t>03/02/2026 20:35</t>
  </si>
  <si>
    <t>LEXPU0654758380</t>
  </si>
  <si>
    <t>GTJ76</t>
  </si>
  <si>
    <t>น***พันธ์  ก***ิริคุณาสิน</t>
  </si>
  <si>
    <t>791097002021</t>
  </si>
  <si>
    <t>GTJ75</t>
  </si>
  <si>
    <t>เ***ิรา เ***งกระโทก</t>
  </si>
  <si>
    <t>03/02/2026 20:32</t>
  </si>
  <si>
    <t>791000425040</t>
  </si>
  <si>
    <t>GTJ74</t>
  </si>
  <si>
    <t>น***ม แ***า</t>
  </si>
  <si>
    <t>03/02/2026 20:25</t>
  </si>
  <si>
    <t>791011200033</t>
  </si>
  <si>
    <t>GTJ73</t>
  </si>
  <si>
    <t>03/02/2026 20:13</t>
  </si>
  <si>
    <t>791090435063</t>
  </si>
  <si>
    <t>GTJ72</t>
  </si>
  <si>
    <t>ว***า น***</t>
  </si>
  <si>
    <t>03/02/2026 20:05</t>
  </si>
  <si>
    <t>791160802132</t>
  </si>
  <si>
    <t>GTJ71</t>
  </si>
  <si>
    <t>ม*** เ***วหวาน</t>
  </si>
  <si>
    <t>03/02/2026 20:02</t>
  </si>
  <si>
    <t>791014514021</t>
  </si>
  <si>
    <t>GTJ70</t>
  </si>
  <si>
    <t>จ** บ***ือปราบ ป**</t>
  </si>
  <si>
    <t>791051214015</t>
  </si>
  <si>
    <t>GTJ69</t>
  </si>
  <si>
    <t>อ้วน ซามีเพ็ทช๊อป</t>
  </si>
  <si>
    <t>หมู่บ้านนนทวีวิลล์ 5  24/6 หมู่ที่ 10 ถนนมิตรไมตรี · หนองจอก/ Nong Chok
หนองจอก/ Nong Chokกรุงเทพมหานคร/ Bangkok
10530</t>
  </si>
  <si>
    <t>660830815285</t>
  </si>
  <si>
    <t>03/02/2026 19:58</t>
  </si>
  <si>
    <t>LEXPU0654758262</t>
  </si>
  <si>
    <t>GTJ68</t>
  </si>
  <si>
    <t>ป***ิ๋ม</t>
  </si>
  <si>
    <t>03/02/2026 19:55</t>
  </si>
  <si>
    <t>791197228183</t>
  </si>
  <si>
    <t>GTJ67</t>
  </si>
  <si>
    <t>ส***ิณีย์​ ป***ชา</t>
  </si>
  <si>
    <t>791077392033</t>
  </si>
  <si>
    <t>GTJ66</t>
  </si>
  <si>
    <t>ค***าสนั่น</t>
  </si>
  <si>
    <t>791053800036</t>
  </si>
  <si>
    <t>GTJ64</t>
  </si>
  <si>
    <t>ค***ัตนา  ก***</t>
  </si>
  <si>
    <t>03/02/2026 19:46</t>
  </si>
  <si>
    <t>791057406075</t>
  </si>
  <si>
    <t>GTJ63</t>
  </si>
  <si>
    <t>03/02/2026 19:30</t>
  </si>
  <si>
    <t>791082392041</t>
  </si>
  <si>
    <t>GTJ62</t>
  </si>
  <si>
    <t>ส***ลี ก***ง</t>
  </si>
  <si>
    <t>03/02/2026 19:29</t>
  </si>
  <si>
    <t>ขอรสกาแฟ 3 กล่อง ฝอยทอง 1 กล่อง รสเผือก 2 กล่อง</t>
  </si>
  <si>
    <t>791047394012</t>
  </si>
  <si>
    <t>GTJ61</t>
  </si>
  <si>
    <t>ร***รัตน์  ส***ยสกุล</t>
  </si>
  <si>
    <t>03/02/2026 19:27</t>
  </si>
  <si>
    <t>791005166070</t>
  </si>
  <si>
    <t>03/02/2026 19:25</t>
  </si>
  <si>
    <t>GTJ60</t>
  </si>
  <si>
    <t>จ***ี ว***สุวรรณ์</t>
  </si>
  <si>
    <t>03/02/2026 19:18</t>
  </si>
  <si>
    <t>791050711010</t>
  </si>
  <si>
    <t>GTJ59</t>
  </si>
  <si>
    <t>ภัทรธิดา  ใจซื่อสัตย์</t>
  </si>
  <si>
    <t>128 ม. 6 ต. ช้างซ้าย · ช้างซ้าย/ Chang Sai
กาญจนดิษฐ์/ Kanchanaditสุราษฎร์ธานี/ Surat Thani
84160</t>
  </si>
  <si>
    <t>84160</t>
  </si>
  <si>
    <t>660950677033</t>
  </si>
  <si>
    <t>03/02/2026 19:14</t>
  </si>
  <si>
    <t>TH68028AZYD27F</t>
  </si>
  <si>
    <t>GTJ58</t>
  </si>
  <si>
    <t>ฐ***ภา ว***กระสันต์</t>
  </si>
  <si>
    <t>03/02/2026 19:08</t>
  </si>
  <si>
    <t>ไม่ เอา รสกาแฟ คะ</t>
  </si>
  <si>
    <t>791149029134</t>
  </si>
  <si>
    <t>03/02/2026 19:09</t>
  </si>
  <si>
    <t>GTJ57</t>
  </si>
  <si>
    <t>ต***จ้า</t>
  </si>
  <si>
    <t>03/02/2026 18:57</t>
  </si>
  <si>
    <t>791009993992</t>
  </si>
  <si>
    <t>GTJ56</t>
  </si>
  <si>
    <t>03/02/2026 19:19</t>
  </si>
  <si>
    <t>TH54018AZZ934B</t>
  </si>
  <si>
    <t>03/02/2026 18:49</t>
  </si>
  <si>
    <t>GTJ55</t>
  </si>
  <si>
    <t>03/02/2026 18:44</t>
  </si>
  <si>
    <t>TH27018AZU0Q7A0</t>
  </si>
  <si>
    <t>03/02/2026 18:43</t>
  </si>
  <si>
    <t>GTJ54</t>
  </si>
  <si>
    <t>03/02/2026 18:40</t>
  </si>
  <si>
    <t>791021110025</t>
  </si>
  <si>
    <t>03/02/2026 18:39</t>
  </si>
  <si>
    <t>GTJ53</t>
  </si>
  <si>
    <t>ป***ดา ห***นวิเศษ</t>
  </si>
  <si>
    <t>03/02/2026 18:33</t>
  </si>
  <si>
    <t>791100209141</t>
  </si>
  <si>
    <t>03/02/2026 18:34</t>
  </si>
  <si>
    <t>GTJ52</t>
  </si>
  <si>
    <t>03/02/2026 18:26</t>
  </si>
  <si>
    <t>THT03062ENZZH9Z</t>
  </si>
  <si>
    <t>GTJ51</t>
  </si>
  <si>
    <t>ก***ภณ ร***ู้</t>
  </si>
  <si>
    <t>03/02/2026 18:24</t>
  </si>
  <si>
    <t>791041715041</t>
  </si>
  <si>
    <t>GTJ50</t>
  </si>
  <si>
    <t>แ***มาน</t>
  </si>
  <si>
    <t>03/02/2026 18:23</t>
  </si>
  <si>
    <t>791020776000</t>
  </si>
  <si>
    <t>GTJ49</t>
  </si>
  <si>
    <t>ส***สสร ท***จชน</t>
  </si>
  <si>
    <t>03/02/2026 18:16</t>
  </si>
  <si>
    <t>791080970960</t>
  </si>
  <si>
    <t>03/02/2026 18:17</t>
  </si>
  <si>
    <t>GTJ47</t>
  </si>
  <si>
    <t>ส***ิวรรณ   ส***ข</t>
  </si>
  <si>
    <t>03/02/2026 18:13</t>
  </si>
  <si>
    <t>791046211071</t>
  </si>
  <si>
    <t>GTJ46</t>
  </si>
  <si>
    <t>03/02/2026 18:12</t>
  </si>
  <si>
    <t>791041164071</t>
  </si>
  <si>
    <t>GTJ45</t>
  </si>
  <si>
    <t>791012516011</t>
  </si>
  <si>
    <t>GTJ44</t>
  </si>
  <si>
    <t>03/02/2026 18:03</t>
  </si>
  <si>
    <t>791019770074</t>
  </si>
  <si>
    <t>03/02/2026 18:04</t>
  </si>
  <si>
    <t>GTJ42</t>
  </si>
  <si>
    <t>******17 (ซอย7/2) แขวงบางมด เขตทุ่งครุ จังหวัดกรุงเทพมหานคร 10140</t>
  </si>
  <si>
    <t>03/02/2026 17:49</t>
  </si>
  <si>
    <t>TH01128B06Z61B1</t>
  </si>
  <si>
    <t>GTJ41</t>
  </si>
  <si>
    <t>ป***ปู</t>
  </si>
  <si>
    <t>03/02/2026 17:48</t>
  </si>
  <si>
    <t>791021828052</t>
  </si>
  <si>
    <t>GTJ40</t>
  </si>
  <si>
    <t>03/02/2026 17:38</t>
  </si>
  <si>
    <t>791055435052</t>
  </si>
  <si>
    <t>GTJ39</t>
  </si>
  <si>
    <t>ผ***ี ร***ะ</t>
  </si>
  <si>
    <t>03/02/2026 17:29</t>
  </si>
  <si>
    <t>791156235111</t>
  </si>
  <si>
    <t>03/02/2026 17:28</t>
  </si>
  <si>
    <t>GTJ38</t>
  </si>
  <si>
    <t>******นอน ตำบลพระนอน อำเภอเมืองนครสวรรค์ จังหวัดนครสวรรค์ 60000</t>
  </si>
  <si>
    <t>03/02/2026 17:56</t>
  </si>
  <si>
    <t>TH56018AZZS02L</t>
  </si>
  <si>
    <t>03/02/2026 17:27</t>
  </si>
  <si>
    <t>GTJ37</t>
  </si>
  <si>
    <t>พ***ยวรรณ ร***ิจ</t>
  </si>
  <si>
    <t>03/02/2026 17:25</t>
  </si>
  <si>
    <t>791046570952</t>
  </si>
  <si>
    <t>GTJ36</t>
  </si>
  <si>
    <t>ว***วัณย์ ส***าลุนัย</t>
  </si>
  <si>
    <t>03/02/2026 17:13</t>
  </si>
  <si>
    <t>791035236025</t>
  </si>
  <si>
    <t>GTJ33</t>
  </si>
  <si>
    <t>K***ด</t>
  </si>
  <si>
    <t>03/02/2026 17:05</t>
  </si>
  <si>
    <t>791046563064</t>
  </si>
  <si>
    <t>03/02/2026 17:06</t>
  </si>
  <si>
    <t>GTJ32</t>
  </si>
  <si>
    <t>03/02/2026 17:35</t>
  </si>
  <si>
    <t>TH01148B024Y9D</t>
  </si>
  <si>
    <t>GTJ31</t>
  </si>
  <si>
    <t>น***ุรจิตร์.บุญชู</t>
  </si>
  <si>
    <t>03/02/2026 17:04</t>
  </si>
  <si>
    <t>791009446032</t>
  </si>
  <si>
    <t>03/02/2026 17:03</t>
  </si>
  <si>
    <t>GTJ30</t>
  </si>
  <si>
    <t>V***n P***ouvat</t>
  </si>
  <si>
    <t>791133404121</t>
  </si>
  <si>
    <t>GTJ29</t>
  </si>
  <si>
    <t>03/02/2026 17:02</t>
  </si>
  <si>
    <t>791077307086</t>
  </si>
  <si>
    <t>03/02/2026 17:01</t>
  </si>
  <si>
    <t>GTJ28</t>
  </si>
  <si>
    <t>03/02/2026 16:58</t>
  </si>
  <si>
    <t>791045578960</t>
  </si>
  <si>
    <t>GTJ27</t>
  </si>
  <si>
    <t>791045714001</t>
  </si>
  <si>
    <t>GTJ26</t>
  </si>
  <si>
    <t>อ***ัตน์แก้วบัวขาว</t>
  </si>
  <si>
    <t>03/02/2026 16:55</t>
  </si>
  <si>
    <t>791018364091</t>
  </si>
  <si>
    <t>GTJ25</t>
  </si>
  <si>
    <t>******.นาคำ ตำบลนาคำ อำเภอวานรนิวาส จังหวัดสกลนคร 47120</t>
  </si>
  <si>
    <t>47120</t>
  </si>
  <si>
    <t>03/02/2026 16:53</t>
  </si>
  <si>
    <t>TH44088B00589K</t>
  </si>
  <si>
    <t>GTJ24</t>
  </si>
  <si>
    <t>ม*** อ***ัน</t>
  </si>
  <si>
    <t>03/02/2026 16:51</t>
  </si>
  <si>
    <t>791105808146</t>
  </si>
  <si>
    <t>GTJ23</t>
  </si>
  <si>
    <t>ส***น ว***สภา</t>
  </si>
  <si>
    <t>03/02/2026 16:48</t>
  </si>
  <si>
    <t>791014188053</t>
  </si>
  <si>
    <t>03/02/2026 16:47</t>
  </si>
  <si>
    <t>GTJ22</t>
  </si>
  <si>
    <t>ว***วรรณ ป***าเฉียบ</t>
  </si>
  <si>
    <t>03/02/2026 16:35</t>
  </si>
  <si>
    <t>791129805163</t>
  </si>
  <si>
    <t>GTJ21</t>
  </si>
  <si>
    <t>ลัดดาวัลย์ ปิ่นแก้ว</t>
  </si>
  <si>
    <t>96/8ม.3ต.หัวไทร
อ.บางคล้า
จ. ฉะเชิงเทรา
 24110</t>
  </si>
  <si>
    <t>24110</t>
  </si>
  <si>
    <t>0629826916</t>
  </si>
  <si>
    <t>03/02/2026 16:31</t>
  </si>
  <si>
    <t>WA088535232TH</t>
  </si>
  <si>
    <t>03/02/2026 16:30</t>
  </si>
  <si>
    <t>GTJ20</t>
  </si>
  <si>
    <t>บ***า โ***ปราณีต</t>
  </si>
  <si>
    <t>THT04062EM4WA4Z</t>
  </si>
  <si>
    <t>GTJ19</t>
  </si>
  <si>
    <t>ประภา แก้วศิริ</t>
  </si>
  <si>
    <t>210 ม 7
ต ห้วยหมอนทอง
อ  กําแพงแสน
จ นครปฐม 73140</t>
  </si>
  <si>
    <t>0814820909</t>
  </si>
  <si>
    <t>WA088535246TH</t>
  </si>
  <si>
    <t>03/02/2026 16:29</t>
  </si>
  <si>
    <t>GTJ18</t>
  </si>
  <si>
    <t>น***ชลธิชา เ***ุนทด</t>
  </si>
  <si>
    <t>791173229103</t>
  </si>
  <si>
    <t>GTJ16</t>
  </si>
  <si>
    <t>03/02/2026 16:24</t>
  </si>
  <si>
    <t>THT04062EP02A3Z</t>
  </si>
  <si>
    <t>GTJ15</t>
  </si>
  <si>
    <t>ว***ภา  ป***รัมย์</t>
  </si>
  <si>
    <t>03/02/2026 16:22</t>
  </si>
  <si>
    <t>791074516013</t>
  </si>
  <si>
    <t>GTJ14</t>
  </si>
  <si>
    <t>ช***ล ก***พล</t>
  </si>
  <si>
    <t>03/02/2026 16:20</t>
  </si>
  <si>
    <t>791085243060</t>
  </si>
  <si>
    <t>GTJ13</t>
  </si>
  <si>
    <t>เ***นิภา</t>
  </si>
  <si>
    <t>THT04022EM4SK8Z</t>
  </si>
  <si>
    <t>GTJ12</t>
  </si>
  <si>
    <t>ช***าภา ก***ประโคน</t>
  </si>
  <si>
    <t>03/02/2026 16:18</t>
  </si>
  <si>
    <t>791019512010</t>
  </si>
  <si>
    <t>GTJ11</t>
  </si>
  <si>
    <t>******าว จ.จันทบุรี ตำบลปะตง อำเภอสอยดาว จังหวัดจันทบุรี 22180</t>
  </si>
  <si>
    <t>03/02/2026 16:17</t>
  </si>
  <si>
    <t>TH22078B00871A</t>
  </si>
  <si>
    <t>GTJ10</t>
  </si>
  <si>
    <t>พ***รณ ภ***มาศภิญโญ</t>
  </si>
  <si>
    <t>03/02/2026 16:14</t>
  </si>
  <si>
    <t>791107904101</t>
  </si>
  <si>
    <t>03/02/2026 16:15</t>
  </si>
  <si>
    <t>GTJ9</t>
  </si>
  <si>
    <t>03/02/2026 16:13</t>
  </si>
  <si>
    <t>เอาฝอยทอง</t>
  </si>
  <si>
    <t>791170221170</t>
  </si>
  <si>
    <t>GTJ8</t>
  </si>
  <si>
    <t>ร***สมพร ป***-ส่ง</t>
  </si>
  <si>
    <t>03/02/2026 16:10</t>
  </si>
  <si>
    <t>เอารสเผือก</t>
  </si>
  <si>
    <t>791149022160</t>
  </si>
  <si>
    <t>03/02/2026 16:12</t>
  </si>
  <si>
    <t>GTJ7</t>
  </si>
  <si>
    <t>A**  A**</t>
  </si>
  <si>
    <t>03/02/2026 16:00</t>
  </si>
  <si>
    <t>791053508081</t>
  </si>
  <si>
    <t>GTJ6</t>
  </si>
  <si>
    <t xml:space="preserve">นารี  ดีวงค์ </t>
  </si>
  <si>
    <t>บ้าน 144 /9 มู่ 8ป่าเหมือน  ชอบ 2อแม่สายจะเชีงยรายเวียงพางคำ
 57130</t>
  </si>
  <si>
    <t>0640811561</t>
  </si>
  <si>
    <t>03/02/2026 15:59</t>
  </si>
  <si>
    <t>WA088535250TH</t>
  </si>
  <si>
    <t>GTJ5</t>
  </si>
  <si>
    <t>03/02/2026 15:58</t>
  </si>
  <si>
    <t>791070701083</t>
  </si>
  <si>
    <t>GTJ4</t>
  </si>
  <si>
    <t>สแรดตกตตก</t>
  </si>
  <si>
    <t>;";" ชุมชนร่มเย็น 28/49999 ซอย 2/17 ดสนดสน83748478383883 · คูคต/ Khu Khot
ลำลูกกา/ Lam Luk Kaปทุมธานี/ Pathum Thani
12130</t>
  </si>
  <si>
    <t>660825764941</t>
  </si>
  <si>
    <t>03/02/2026 15:57</t>
  </si>
  <si>
    <t>LEXPU0654759815</t>
  </si>
  <si>
    <t>GTJ3</t>
  </si>
  <si>
    <t>03/02/2026 15:51</t>
  </si>
  <si>
    <t>791035842030</t>
  </si>
  <si>
    <t>GTJ2</t>
  </si>
  <si>
    <t>น***้อย</t>
  </si>
  <si>
    <t>03/02/2026 15:50</t>
  </si>
  <si>
    <t>791040413096</t>
  </si>
  <si>
    <t>GTJ1</t>
  </si>
  <si>
    <t>มอคดคกแ</t>
  </si>
  <si>
    <t>;"";"; ชุมชนร่มเย็น28)499999 ซแย 2/17 แสดสสส9338838838838282 · คูคต/ Khu Khot
ลำลูกกา/ Lam Luk Kaปทุมธานี/ Pathum Thani
12130</t>
  </si>
  <si>
    <t>660836794515</t>
  </si>
  <si>
    <t>03/02/2026 15:45</t>
  </si>
  <si>
    <t>LEXPU0654757865</t>
  </si>
  <si>
    <t>GTJ0</t>
  </si>
  <si>
    <t>สแรดตด</t>
  </si>
  <si>
    <t>!";" ชุมชนร่มเย็น28/499999 ซแย 2/17 แสแนส8383733838338 · คูคต/ Khu Khot
ลำลูกกา/ Lam Luk Kaปทุมธานี/ Pathum Thani
12130</t>
  </si>
  <si>
    <t>660825978724</t>
  </si>
  <si>
    <t>03/02/2026 15:38</t>
  </si>
  <si>
    <t>LEXPU0654757588</t>
  </si>
  <si>
    <t>GTI99</t>
  </si>
  <si>
    <t>03/02/2026 15:34</t>
  </si>
  <si>
    <t>791081041030</t>
  </si>
  <si>
    <t>GTI98</t>
  </si>
  <si>
    <t>791019997891</t>
  </si>
  <si>
    <t>GTI97</t>
  </si>
  <si>
    <t>A***un V***as</t>
  </si>
  <si>
    <t>03/02/2026 15:32</t>
  </si>
  <si>
    <t>791079410030</t>
  </si>
  <si>
    <t>GTI96</t>
  </si>
  <si>
    <t>H***ise B***r</t>
  </si>
  <si>
    <t>791019574962</t>
  </si>
  <si>
    <t>GTI95</t>
  </si>
  <si>
    <t>ส***าย ห***ลิ่น</t>
  </si>
  <si>
    <t>03/02/2026 15:31</t>
  </si>
  <si>
    <t>791042387041</t>
  </si>
  <si>
    <t>GTI94</t>
  </si>
  <si>
    <t>ส่ง ธัญยธรณ์ จิรโชติธนาศักดิ์</t>
  </si>
  <si>
    <t xml:space="preserve">85/894 ซ.ประชาอุทิศ79 แขวงทุ่งครุ เขตทุ่งครุ กทม.10140
</t>
  </si>
  <si>
    <t>0643516542</t>
  </si>
  <si>
    <t>03/02/2026 15:02</t>
  </si>
  <si>
    <t>WB133565250TH</t>
  </si>
  <si>
    <t>03/02/2026 15:30</t>
  </si>
  <si>
    <t>GTI93</t>
  </si>
  <si>
    <t>แม่พร</t>
  </si>
  <si>
    <t>เลขที่3ถนนเอกชัยต,แม่กลองอ,เมืองสมุทรสาครามจ,สมุทรสงคราม 75000</t>
  </si>
  <si>
    <t>0890441370</t>
  </si>
  <si>
    <t>03/02/2026 15:28</t>
  </si>
  <si>
    <t>WA088535277TH</t>
  </si>
  <si>
    <t>GTI92</t>
  </si>
  <si>
    <t>สมเกียรติ_บุญประเสริฐ</t>
  </si>
  <si>
    <t>320/23แขวงคลองสองต้นนุ่นเขตลาดกระบังก.ท.ม 10520</t>
  </si>
  <si>
    <t>0818146470</t>
  </si>
  <si>
    <t>03/02/2026 15:26</t>
  </si>
  <si>
    <t>WA088535285TH</t>
  </si>
  <si>
    <t>GTI91</t>
  </si>
  <si>
    <t>ฐ***รัตน์ อ***จรยิ้ม</t>
  </si>
  <si>
    <t>03/02/2026 15:25</t>
  </si>
  <si>
    <t>791016622034</t>
  </si>
  <si>
    <t>GTI62</t>
  </si>
  <si>
    <t>พนิดา ทับทอง</t>
  </si>
  <si>
    <t>7ติวานนท์32แยก4/2 ต.บางกระสอ อ.เมือง นนทบุรี 11000</t>
  </si>
  <si>
    <t>0813473135</t>
  </si>
  <si>
    <t>03/02/2026 15:22</t>
  </si>
  <si>
    <t>WA088535334TH</t>
  </si>
  <si>
    <t>03/02/2026 15:21</t>
  </si>
  <si>
    <t>GTI90</t>
  </si>
  <si>
    <t>ไ***ทพ  โ***์ทอง</t>
  </si>
  <si>
    <t>03/02/2026 15:19</t>
  </si>
  <si>
    <t>791021711023</t>
  </si>
  <si>
    <t>03/02/2026 15:20</t>
  </si>
  <si>
    <t>GTI89</t>
  </si>
  <si>
    <t>น***าวงามจิต แ***ประเสริฐ</t>
  </si>
  <si>
    <t>03/02/2026 15:18</t>
  </si>
  <si>
    <t>THT04062EP0243Z</t>
  </si>
  <si>
    <t>GTI88</t>
  </si>
  <si>
    <t>03/02/2026 15:12</t>
  </si>
  <si>
    <t>791097433033</t>
  </si>
  <si>
    <t>GTI87</t>
  </si>
  <si>
    <t>ย***ขียวเบอร์ลิน</t>
  </si>
  <si>
    <t>791037774973</t>
  </si>
  <si>
    <t>GTI86</t>
  </si>
  <si>
    <t>******ยว จ.ชัยภูมิ ตำบลโอโล อำเภอภูเขียว จังหวัดชัยภูมิ 36110</t>
  </si>
  <si>
    <t>03/02/2026 15:00</t>
  </si>
  <si>
    <t>TH33108AZMZS4I</t>
  </si>
  <si>
    <t>GTI85</t>
  </si>
  <si>
    <t>บ******0</t>
  </si>
  <si>
    <t>******ังกระแจะ ตำบลวังกระแจะ อำเภอเมืองตราด จังหวัดตราด 23000</t>
  </si>
  <si>
    <t>23000</t>
  </si>
  <si>
    <t>03/02/2026 14:53</t>
  </si>
  <si>
    <t>TH2629063958753</t>
  </si>
  <si>
    <t>03/02/2026 14:52</t>
  </si>
  <si>
    <t>GTI84</t>
  </si>
  <si>
    <t>ธ***ธร ศ***ร</t>
  </si>
  <si>
    <t>03/02/2026 14:48</t>
  </si>
  <si>
    <t>THT12062ENYSR5Z</t>
  </si>
  <si>
    <t>03/02/2026 14:50</t>
  </si>
  <si>
    <t>GTI83</t>
  </si>
  <si>
    <t>03/02/2026 14:43</t>
  </si>
  <si>
    <t>791041176004</t>
  </si>
  <si>
    <t>03/02/2026 14:47</t>
  </si>
  <si>
    <t>GTI81</t>
  </si>
  <si>
    <t>03/02/2026 14:35</t>
  </si>
  <si>
    <t>รับเป็น เนยนม 2  ฝอยทอง 2 เผือกมะพร้าว 1 กาแฟ 1 ค่ะ</t>
  </si>
  <si>
    <t>791098191015</t>
  </si>
  <si>
    <t>GTI80</t>
  </si>
  <si>
    <t xml:space="preserve">ร***ิกาล เ***วพราย </t>
  </si>
  <si>
    <t>03/02/2026 14:32</t>
  </si>
  <si>
    <t>791018173002</t>
  </si>
  <si>
    <t>GTI79</t>
  </si>
  <si>
    <t>03/02/2026 14:26</t>
  </si>
  <si>
    <t>791010379014</t>
  </si>
  <si>
    <t>GTI77</t>
  </si>
  <si>
    <t>03/02/2026 14:21</t>
  </si>
  <si>
    <t>791017636942</t>
  </si>
  <si>
    <t>GTI76</t>
  </si>
  <si>
    <t>03/02/2026 14:19</t>
  </si>
  <si>
    <t>791062787970</t>
  </si>
  <si>
    <t>03/02/2026 14:20</t>
  </si>
  <si>
    <t>GTI75</t>
  </si>
  <si>
    <t>03/02/2026 14:18</t>
  </si>
  <si>
    <t>791198406180</t>
  </si>
  <si>
    <t>GTI74</t>
  </si>
  <si>
    <t>ภ***นิษฐ์ ช***ัมย์</t>
  </si>
  <si>
    <t>03/02/2026 14:16</t>
  </si>
  <si>
    <t>791039301076</t>
  </si>
  <si>
    <t>GTI73</t>
  </si>
  <si>
    <t>03/02/2026 14:09</t>
  </si>
  <si>
    <t>791014986042</t>
  </si>
  <si>
    <t>03/02/2026 14:14</t>
  </si>
  <si>
    <t>GTI72</t>
  </si>
  <si>
    <t>03/02/2026 14:05</t>
  </si>
  <si>
    <t>791158414185</t>
  </si>
  <si>
    <t>03/02/2026 14:10</t>
  </si>
  <si>
    <t>GTI71</t>
  </si>
  <si>
    <t>อภิชาญ​  เส็นยีหีม</t>
  </si>
  <si>
    <t>บ้านเลขที่1103/42ซอย เพชรบุรี31 ถนนเพชรบุรีตัดใหม่ แขวงมักกะสัน เขตราชเทวี กทม 10400</t>
  </si>
  <si>
    <t>0954369946</t>
  </si>
  <si>
    <t>03/02/2026 12:56</t>
  </si>
  <si>
    <t>WB133565277TH</t>
  </si>
  <si>
    <t>GTI70</t>
  </si>
  <si>
    <t>03/02/2026 13:55</t>
  </si>
  <si>
    <t>รับเฉพาะรสเผือกอย่างเดียว ทั้ง 6 กล่อง</t>
  </si>
  <si>
    <t>791072795004</t>
  </si>
  <si>
    <t>GTI68</t>
  </si>
  <si>
    <t>ํ***รดา ข***านิช</t>
  </si>
  <si>
    <t>03/02/2026 13:52</t>
  </si>
  <si>
    <t>791047564053</t>
  </si>
  <si>
    <t>GTI67</t>
  </si>
  <si>
    <t xml:space="preserve">ฤดีรัตน์ อยู่ยืด </t>
  </si>
  <si>
    <t>47 ซ.วังเดิม5 ถ.วังเดิม แขวง วัดอรุณ เขต บางกอกใหญ่ กรุงเทพมหานคร
 10600</t>
  </si>
  <si>
    <t>0894927863</t>
  </si>
  <si>
    <t>03/02/2026 13:21</t>
  </si>
  <si>
    <t>WB133565285TH</t>
  </si>
  <si>
    <t>03/02/2026 13:44</t>
  </si>
  <si>
    <t>GTI66</t>
  </si>
  <si>
    <t>มนัส คําทิพย์</t>
  </si>
  <si>
    <t>299/1 ม.3 ต.ท่าโรง อ.วิเชียรบุรี จ.เพชรบูรณ์ 67130</t>
  </si>
  <si>
    <t>0643537147</t>
  </si>
  <si>
    <t>03/02/2026 13:43</t>
  </si>
  <si>
    <t>WA088535303TH</t>
  </si>
  <si>
    <t>GTI64</t>
  </si>
  <si>
    <t xml:space="preserve">    69/3 หมู่ 7  ต.ขุนพิทักษ์  อ.ดำเนินสะดวก  จ.ราชบุรี   70130</t>
  </si>
  <si>
    <t>70130</t>
  </si>
  <si>
    <t>0898478615</t>
  </si>
  <si>
    <t>03/02/2026 13:42</t>
  </si>
  <si>
    <t>WA088535325TH</t>
  </si>
  <si>
    <t>03/02/2026 13:41</t>
  </si>
  <si>
    <t>GTI63</t>
  </si>
  <si>
    <t>นันทิยา บุญรอดอยู่</t>
  </si>
  <si>
    <t xml:space="preserve">
พิชัยคอนโด 1148/101, นครไชยศรี ถนน.นครไชยศรี
, ก.ท.ม 
 10300</t>
  </si>
  <si>
    <t>66815581712</t>
  </si>
  <si>
    <t>03/02/2026 11:02</t>
  </si>
  <si>
    <t>WB133565303TH</t>
  </si>
  <si>
    <t>03/02/2026 13:40</t>
  </si>
  <si>
    <t>03/02/2026 13:38</t>
  </si>
  <si>
    <t>GTI61</t>
  </si>
  <si>
    <t>ร***อั่งเปาออโต้</t>
  </si>
  <si>
    <t>03/02/2026 13:34</t>
  </si>
  <si>
    <t>791014836065</t>
  </si>
  <si>
    <t>GTI60</t>
  </si>
  <si>
    <t>03/02/2026 13:31</t>
  </si>
  <si>
    <t>WB133565325TH</t>
  </si>
  <si>
    <t>03/02/2026 13:33</t>
  </si>
  <si>
    <t>GTI59</t>
  </si>
  <si>
    <t>ก***รรณ จ***ร์ตรี</t>
  </si>
  <si>
    <t>03/02/2026 13:30</t>
  </si>
  <si>
    <t>791088987043</t>
  </si>
  <si>
    <t>GTI58</t>
  </si>
  <si>
    <t>03/02/2026 13:26</t>
  </si>
  <si>
    <t>791108202113</t>
  </si>
  <si>
    <t>GTI57</t>
  </si>
  <si>
    <t>นงธรรมพร    สมนึก</t>
  </si>
  <si>
    <t>วังทองหลาง 81/3 · วังทองหลาง/ Wang Thonglang
วังทองหลาง/ Wang Thonglangกรุงเทพมหานคร/ Bangkok
10310</t>
  </si>
  <si>
    <t>660813429952</t>
  </si>
  <si>
    <t>03/02/2026 13:22</t>
  </si>
  <si>
    <t>LEXPU0654756997</t>
  </si>
  <si>
    <t>GTI56</t>
  </si>
  <si>
    <t>นารีลักษณ์ เชื้อเมืองพาน</t>
  </si>
  <si>
    <t>พหลโยธิน 288/2 หมู่บ้านลัดดาวัลย์ · รอบเวียง
เมืองเชียงราย/ Mueang Chiang Raiเชียงราย/ Chiang Rai
57000</t>
  </si>
  <si>
    <t>660941781395</t>
  </si>
  <si>
    <t>03/02/2026 13:15</t>
  </si>
  <si>
    <t>LEXPU0654753504</t>
  </si>
  <si>
    <t>GTI55</t>
  </si>
  <si>
    <t>อ***รา ผ***าม</t>
  </si>
  <si>
    <t>03/02/2026 13:13</t>
  </si>
  <si>
    <t>791122618193</t>
  </si>
  <si>
    <t>GTI54</t>
  </si>
  <si>
    <t>03/02/2026 13:09</t>
  </si>
  <si>
    <t>791034237932</t>
  </si>
  <si>
    <t>GTI53</t>
  </si>
  <si>
    <t>จ***งค์.กรุวัฒนาวงศ์</t>
  </si>
  <si>
    <t>03/02/2026 13:02</t>
  </si>
  <si>
    <t>791050381052</t>
  </si>
  <si>
    <t>GTI51</t>
  </si>
  <si>
    <t>จินดามณี อนุเปรม</t>
  </si>
  <si>
    <t>เดอะนิช ไอดี ถนน พระราม 2 เฟส1อาคารBชั้น2 ห้อง 305 · จอมทอง/ Chom Thong
จอมทอง/ Chom Thongกรุงเทพมหานคร/ Bangkok
10150</t>
  </si>
  <si>
    <t>660902342425</t>
  </si>
  <si>
    <t>03/02/2026 12:59</t>
  </si>
  <si>
    <t>LEXPU0654754252</t>
  </si>
  <si>
    <t>03/02/2026 12:58</t>
  </si>
  <si>
    <t>GTI50</t>
  </si>
  <si>
    <t>03/02/2026 12:54</t>
  </si>
  <si>
    <t>791061301015</t>
  </si>
  <si>
    <t>GTI49</t>
  </si>
  <si>
    <t>03/02/2026 12:53</t>
  </si>
  <si>
    <t>791049830922</t>
  </si>
  <si>
    <t>GTI48</t>
  </si>
  <si>
    <t>******ตำบลทวีวัฒนา อำเภอไทรน้อย จังหวัดนนทบุรี 11150</t>
  </si>
  <si>
    <t>03/02/2026 12:52</t>
  </si>
  <si>
    <t>TH2623502996848</t>
  </si>
  <si>
    <t>GTI45</t>
  </si>
  <si>
    <t>สิริพรรณ ชินเทพรัชขกิจ</t>
  </si>
  <si>
    <t>20/5 ตรอกช่างทอง แขวงศาลเจ้าพ่อเสือ
พระนคร/ Phra Nakhonกรุงเทพมหานคร/ Bangkok
10200</t>
  </si>
  <si>
    <t>660899215637</t>
  </si>
  <si>
    <t>03/02/2026 12:44</t>
  </si>
  <si>
    <t>LEXPU0654737963</t>
  </si>
  <si>
    <t>GTI44</t>
  </si>
  <si>
    <t>791047104934</t>
  </si>
  <si>
    <t>GTI43</t>
  </si>
  <si>
    <t>03/02/2026 12:42</t>
  </si>
  <si>
    <t>791111404112</t>
  </si>
  <si>
    <t>GTI42</t>
  </si>
  <si>
    <t>791121501155</t>
  </si>
  <si>
    <t>GTI41</t>
  </si>
  <si>
    <t>น*** ค***ขตต์</t>
  </si>
  <si>
    <t>03/02/2026 12:41</t>
  </si>
  <si>
    <t>791011512012</t>
  </si>
  <si>
    <t>GTI40</t>
  </si>
  <si>
    <t>M* K***</t>
  </si>
  <si>
    <t>03/02/2026 12:26</t>
  </si>
  <si>
    <t>791195611172</t>
  </si>
  <si>
    <t>GTI39</t>
  </si>
  <si>
    <t>03/02/2026 12:21</t>
  </si>
  <si>
    <t>791030782032</t>
  </si>
  <si>
    <t>GTI38</t>
  </si>
  <si>
    <t>ส***รณนี บ***หลื่อม</t>
  </si>
  <si>
    <t>03/02/2026 12:23</t>
  </si>
  <si>
    <t>791164038162</t>
  </si>
  <si>
    <t>GTI36</t>
  </si>
  <si>
    <t>03/02/2026 12:38</t>
  </si>
  <si>
    <t>TH261502874495Z</t>
  </si>
  <si>
    <t>03/02/2026 12:08</t>
  </si>
  <si>
    <t>GTI35</t>
  </si>
  <si>
    <t>ช***านุช  โ***วง</t>
  </si>
  <si>
    <t>03/02/2026 12:05</t>
  </si>
  <si>
    <t>เผือก3
ฝอยทอง3
กล้วยหอม2
มะพร้าว2
เนยนม2</t>
  </si>
  <si>
    <t>791048988096</t>
  </si>
  <si>
    <t>03/02/2026 12:04</t>
  </si>
  <si>
    <t>GTI34</t>
  </si>
  <si>
    <t>03/02/2026 12:31</t>
  </si>
  <si>
    <t>TH263567585810L</t>
  </si>
  <si>
    <t>03/02/2026 12:01</t>
  </si>
  <si>
    <t>GTI33</t>
  </si>
  <si>
    <t xml:space="preserve">ศราวุธ พันโภคา </t>
  </si>
  <si>
    <t>166 หมู่8 ต.นาหนัง อ.โพนพิสัย จ.หนองคาย  43120</t>
  </si>
  <si>
    <t>0955236724</t>
  </si>
  <si>
    <t>03/02/2026 11:50</t>
  </si>
  <si>
    <t>WB133565348TH</t>
  </si>
  <si>
    <t>03/02/2026 11:53</t>
  </si>
  <si>
    <t>GTI32</t>
  </si>
  <si>
    <t>ว***ี แ***ึง</t>
  </si>
  <si>
    <t>03/02/2026 11:52</t>
  </si>
  <si>
    <t>THT13062EKXYS5Z</t>
  </si>
  <si>
    <t>GTI31</t>
  </si>
  <si>
    <t>ภ***วรรณ</t>
  </si>
  <si>
    <t>03/02/2026 11:51</t>
  </si>
  <si>
    <t>791085169486</t>
  </si>
  <si>
    <t>GTI30</t>
  </si>
  <si>
    <t>ป***สุดา ล***น</t>
  </si>
  <si>
    <t>03/02/2026 11:47</t>
  </si>
  <si>
    <t>791034202556</t>
  </si>
  <si>
    <t>GTI29</t>
  </si>
  <si>
    <t>791030249553</t>
  </si>
  <si>
    <t>GTI28</t>
  </si>
  <si>
    <t>น***ำล้าน   ท***ุด</t>
  </si>
  <si>
    <t>03/02/2026 11:43</t>
  </si>
  <si>
    <t>791019403543</t>
  </si>
  <si>
    <t>GTI27</t>
  </si>
  <si>
    <t>รุ่งฤดี.กาญจนอักษร</t>
  </si>
  <si>
    <t>388ถ.ดอนนก.ต.ตลาด.อ.เมือง.จ.สุราษฏร์ธานี 84000</t>
  </si>
  <si>
    <t>0810786700</t>
  </si>
  <si>
    <t>03/02/2026 11:33</t>
  </si>
  <si>
    <t>WA088535348TH</t>
  </si>
  <si>
    <t>03/02/2026 11:32</t>
  </si>
  <si>
    <t>GTI26</t>
  </si>
  <si>
    <t>ส***รณา  ก***ิบูลย์</t>
  </si>
  <si>
    <t>791008018511</t>
  </si>
  <si>
    <t>03/02/2026 11:31</t>
  </si>
  <si>
    <t>GTI25</t>
  </si>
  <si>
    <t>ม***ท์ ร***อรุณ.</t>
  </si>
  <si>
    <t>03/02/2026 11:12</t>
  </si>
  <si>
    <t xml:space="preserve">ไม่รับรสกาแฟและเนยนมค่ะ </t>
  </si>
  <si>
    <t>791049581464</t>
  </si>
  <si>
    <t>GTI24</t>
  </si>
  <si>
    <t>ว***รณ</t>
  </si>
  <si>
    <t>791075703541</t>
  </si>
  <si>
    <t>GTI23</t>
  </si>
  <si>
    <t>อ***ครับผม</t>
  </si>
  <si>
    <t>03/02/2026 11:08</t>
  </si>
  <si>
    <t>ไม่เอากาแฟไม่เอาส้ม</t>
  </si>
  <si>
    <t>791064024553</t>
  </si>
  <si>
    <t>GTI22</t>
  </si>
  <si>
    <t>P***ok</t>
  </si>
  <si>
    <t>03/02/2026 11:07</t>
  </si>
  <si>
    <t>791062443522</t>
  </si>
  <si>
    <t>GTI21</t>
  </si>
  <si>
    <t>ส***อาภา น***ิยม</t>
  </si>
  <si>
    <t>03/02/2026 11:05</t>
  </si>
  <si>
    <t>791062971451</t>
  </si>
  <si>
    <t>GTI18</t>
  </si>
  <si>
    <t>น***พรทิพย์ พ***ี</t>
  </si>
  <si>
    <t>03/02/2026 10:59</t>
  </si>
  <si>
    <t>791010845520</t>
  </si>
  <si>
    <t>03/02/2026 11:00</t>
  </si>
  <si>
    <t>GTI17</t>
  </si>
  <si>
    <t>ไ***นทร์ เ***ประดู่</t>
  </si>
  <si>
    <t>791036444516</t>
  </si>
  <si>
    <t>GTI16</t>
  </si>
  <si>
    <t>03/02/2026 10:58</t>
  </si>
  <si>
    <t>791079040500</t>
  </si>
  <si>
    <t>GTI15</t>
  </si>
  <si>
    <t>03/02/2026 10:54</t>
  </si>
  <si>
    <t>791090406584</t>
  </si>
  <si>
    <t>GTI14</t>
  </si>
  <si>
    <t>03/02/2026 11:23</t>
  </si>
  <si>
    <t>TH2652306406363</t>
  </si>
  <si>
    <t>03/02/2026 10:53</t>
  </si>
  <si>
    <t>GTI13</t>
  </si>
  <si>
    <t>จ***า ส***ัต</t>
  </si>
  <si>
    <t>03/02/2026 10:48</t>
  </si>
  <si>
    <t>791045614505</t>
  </si>
  <si>
    <t>GTI12</t>
  </si>
  <si>
    <t>03/02/2026 10:38</t>
  </si>
  <si>
    <t>WB133458105TH</t>
  </si>
  <si>
    <t>03/02/2026 10:43</t>
  </si>
  <si>
    <t>GTI11</t>
  </si>
  <si>
    <t>โ***ตา เ***ะคร</t>
  </si>
  <si>
    <t>03/02/2026 10:40</t>
  </si>
  <si>
    <t>791072644515</t>
  </si>
  <si>
    <t>GTI9</t>
  </si>
  <si>
    <t>03/02/2026 10:39</t>
  </si>
  <si>
    <t>ครีมกาแฟ2
ฝอยทอง1</t>
  </si>
  <si>
    <t>791016383474</t>
  </si>
  <si>
    <t>GTI8</t>
  </si>
  <si>
    <t>ส***รัชต์ ส***วานนท์</t>
  </si>
  <si>
    <t>791034178432</t>
  </si>
  <si>
    <t>GTI7</t>
  </si>
  <si>
    <t>ส***ย ว***็ง</t>
  </si>
  <si>
    <t>03/02/2026 10:37</t>
  </si>
  <si>
    <t>791014243504</t>
  </si>
  <si>
    <t>GTI6</t>
  </si>
  <si>
    <t>พ***พา ย***ี</t>
  </si>
  <si>
    <t>03/02/2026 10:36</t>
  </si>
  <si>
    <t>791055176450</t>
  </si>
  <si>
    <t>GTI5</t>
  </si>
  <si>
    <t>ส***ตรา ผ***ข</t>
  </si>
  <si>
    <t>03/02/2026 10:26</t>
  </si>
  <si>
    <t>791068503525</t>
  </si>
  <si>
    <t>GTI4</t>
  </si>
  <si>
    <t>ร***รุจี เ***มงคล</t>
  </si>
  <si>
    <t>03/02/2026 10:21</t>
  </si>
  <si>
    <t>791045370441</t>
  </si>
  <si>
    <t>GTI3</t>
  </si>
  <si>
    <t>ส*** เ***ยงธรรม</t>
  </si>
  <si>
    <t>03/02/2026 10:04</t>
  </si>
  <si>
    <t>791030703525</t>
  </si>
  <si>
    <t>GTI2</t>
  </si>
  <si>
    <t xml:space="preserve">ธนวรรณ เครือแป้น </t>
  </si>
  <si>
    <t>111/1 &amp;nbsp;ม.1 ต.ท่าตูม 
อ.ศรีมหาโพธิ จ.ปราจีนบุรี 25140</t>
  </si>
  <si>
    <t>0854353802</t>
  </si>
  <si>
    <t>03/02/2026 09:25</t>
  </si>
  <si>
    <t>WB133565379TH</t>
  </si>
  <si>
    <t>03/02/2026 10:02</t>
  </si>
  <si>
    <t>GTI1</t>
  </si>
  <si>
    <t>03/02/2026 10:01</t>
  </si>
  <si>
    <t>791025836543</t>
  </si>
  <si>
    <t>GTI0</t>
  </si>
  <si>
    <t>LEXDO0177988306</t>
  </si>
  <si>
    <t>GTH99</t>
  </si>
  <si>
    <t>ของฝากฮับ</t>
  </si>
  <si>
    <t>39/4 ม.18 ร้านของฝากฮับ ตลาดมารวย ต.บึงคำพร้อย อ.ลำลูกกา จ. ปทุมธานี  12150</t>
  </si>
  <si>
    <t>0849765799</t>
  </si>
  <si>
    <t>WA088535351TH</t>
  </si>
  <si>
    <t>03/02/2026 09:59</t>
  </si>
  <si>
    <t>GTH98</t>
  </si>
  <si>
    <t>03/02/2026 09:57</t>
  </si>
  <si>
    <t>791051393451</t>
  </si>
  <si>
    <t>GTH97</t>
  </si>
  <si>
    <t>03/02/2026 09:58</t>
  </si>
  <si>
    <t>ไม่เอาชาเขียว ชาไทย</t>
  </si>
  <si>
    <t>WA088535365TH</t>
  </si>
  <si>
    <t>GTH96</t>
  </si>
  <si>
    <t>รัมภาพงศ์จันทร์วิไล</t>
  </si>
  <si>
    <t>หมู่บ้านศรัญญา189ซ.9ถ.พระราม2ซ.68อขวงแสมดำเขตบางขุนเทียนกทม. 10150</t>
  </si>
  <si>
    <t>0812852448</t>
  </si>
  <si>
    <t>03/02/2026 09:39</t>
  </si>
  <si>
    <t>WB133565382TH</t>
  </si>
  <si>
    <t>03/02/2026 09:56</t>
  </si>
  <si>
    <t>GTH95</t>
  </si>
  <si>
    <t>เบญจมาศ มงคลศาสตร์</t>
  </si>
  <si>
    <t>259ม.11ต.ชุมโค
อ.ปะทิว จ.ชุมพร
 86160</t>
  </si>
  <si>
    <t>0829415576</t>
  </si>
  <si>
    <t>03/02/2026 09:55</t>
  </si>
  <si>
    <t>WA088535379TH</t>
  </si>
  <si>
    <t>03/02/2026 09:54</t>
  </si>
  <si>
    <t>GTH94</t>
  </si>
  <si>
    <t>ก***นา ส***าชีวะ</t>
  </si>
  <si>
    <t>03/02/2026 09:53</t>
  </si>
  <si>
    <t>791068630590</t>
  </si>
  <si>
    <t>GTH93</t>
  </si>
  <si>
    <t>ส***.    น***ึ้ง</t>
  </si>
  <si>
    <t>791028170413</t>
  </si>
  <si>
    <t>GTH92</t>
  </si>
  <si>
    <t>ชื่อ นิตชะสาร ภูมิลำเนา</t>
  </si>
  <si>
    <t>ที่อยู่ บริษัทดีจริง อินเตอร์ อิมพอร์ต เอ็กซ์พอร์ต จำกัด 117 ม.5 ตำบลหนองค้า อำเภอพยุห์ จังหวัดศรีสะเกษ  33230</t>
  </si>
  <si>
    <t>0847532847</t>
  </si>
  <si>
    <t>WA088535382TH</t>
  </si>
  <si>
    <t>03/02/2026 09:52</t>
  </si>
  <si>
    <t>GTH91</t>
  </si>
  <si>
    <t>03/02/2026 09:50</t>
  </si>
  <si>
    <t>WA088535396TH</t>
  </si>
  <si>
    <t>GTH90</t>
  </si>
  <si>
    <t xml:space="preserve">ตี๋ </t>
  </si>
  <si>
    <t>12/1 หมู่1  ซอยจารุชาติ
ถนนบรมอาสน์  ตำบลท่าเสา
อำเภอเมือง  อุตรดิตถ์
 53000</t>
  </si>
  <si>
    <t>0873160800</t>
  </si>
  <si>
    <t>WA088535405TH</t>
  </si>
  <si>
    <t>03/02/2026 09:49</t>
  </si>
  <si>
    <t>GTH89</t>
  </si>
  <si>
    <t>03/02/2026 09:42</t>
  </si>
  <si>
    <t>791095587483</t>
  </si>
  <si>
    <t>GTH88</t>
  </si>
  <si>
    <t>พลอยไพลิน   ขันธาฤทธิ์</t>
  </si>
  <si>
    <t>88/93  หมู่ 5  ต.ลำโพ  อ.บางบัวทอง
บางบัวทอง/ Bang Bua Thongนนทบุรี/ Nonthaburi
11110</t>
  </si>
  <si>
    <t>660863362978</t>
  </si>
  <si>
    <t>03/02/2026 09:37</t>
  </si>
  <si>
    <t>LEXDO0178008084</t>
  </si>
  <si>
    <t>GTH87</t>
  </si>
  <si>
    <t>03/02/2026 09:29</t>
  </si>
  <si>
    <t>791037636583</t>
  </si>
  <si>
    <t>GTH86</t>
  </si>
  <si>
    <t>ด***น ศ***ไร</t>
  </si>
  <si>
    <t>03/02/2026 09:21</t>
  </si>
  <si>
    <t>791059576425</t>
  </si>
  <si>
    <t>GTH85</t>
  </si>
  <si>
    <t>ม*** เ***ุล</t>
  </si>
  <si>
    <t>03/02/2026 09:10</t>
  </si>
  <si>
    <t>791053605591</t>
  </si>
  <si>
    <t>03/02/2026 09:09</t>
  </si>
  <si>
    <t>GTH84</t>
  </si>
  <si>
    <t>03/02/2026 09:07</t>
  </si>
  <si>
    <t>791077403583</t>
  </si>
  <si>
    <t>GTH83</t>
  </si>
  <si>
    <t>******เกาะลันตาใหญ่ 182  ม.2 ตำบลเกาะลันตาใหญ่ อำเภอเกาะลันตา จังหวัดกระบี่ 81150</t>
  </si>
  <si>
    <t>81150</t>
  </si>
  <si>
    <t>03/02/2026 09:26</t>
  </si>
  <si>
    <t>TH65038AUYF09A</t>
  </si>
  <si>
    <t>03/02/2026 08:56</t>
  </si>
  <si>
    <t>GTH82</t>
  </si>
  <si>
    <t>03/02/2026 08:42</t>
  </si>
  <si>
    <t>791053613512</t>
  </si>
  <si>
    <t>GTH81</t>
  </si>
  <si>
    <t>03/02/2026 08:40</t>
  </si>
  <si>
    <t>791085846526</t>
  </si>
  <si>
    <t>GTH80</t>
  </si>
  <si>
    <t>ป******ช</t>
  </si>
  <si>
    <t>******2 ตำบลนครปฐม ตำบลนครปฐม อำเภอเมืองนครปฐม จังหวัดนครปฐม 73000</t>
  </si>
  <si>
    <t>03/02/2026 08:35</t>
  </si>
  <si>
    <t>TH265767991933N</t>
  </si>
  <si>
    <t>GTH79</t>
  </si>
  <si>
    <t>ศ***ินัย เ***สุวรรณ</t>
  </si>
  <si>
    <t>03/02/2026 08:31</t>
  </si>
  <si>
    <t>THT71112EJ6X06Z</t>
  </si>
  <si>
    <t>GTH78</t>
  </si>
  <si>
    <t>03/02/2026 08:26</t>
  </si>
  <si>
    <t>791003995401</t>
  </si>
  <si>
    <t>GTH77</t>
  </si>
  <si>
    <t>ว***ัยมี ว***าะ</t>
  </si>
  <si>
    <t>03/02/2026 08:13</t>
  </si>
  <si>
    <t>791070591485</t>
  </si>
  <si>
    <t>03/02/2026 08:14</t>
  </si>
  <si>
    <t>GTH76</t>
  </si>
  <si>
    <t>C*** S*</t>
  </si>
  <si>
    <t>03/02/2026 08:07</t>
  </si>
  <si>
    <t>791010770406</t>
  </si>
  <si>
    <t>03/02/2026 08:08</t>
  </si>
  <si>
    <t>GTH75</t>
  </si>
  <si>
    <t>ส*** ย***ญถึง</t>
  </si>
  <si>
    <t>03/02/2026 08:05</t>
  </si>
  <si>
    <t>791038238535</t>
  </si>
  <si>
    <t>GTH74</t>
  </si>
  <si>
    <t>เ***รา  ว***กล้า</t>
  </si>
  <si>
    <t>03/02/2026 08:03</t>
  </si>
  <si>
    <t>791072436582</t>
  </si>
  <si>
    <t>03/02/2026 08:04</t>
  </si>
  <si>
    <t>GTH73</t>
  </si>
  <si>
    <t>03/02/2026 07:59</t>
  </si>
  <si>
    <t>791095439573</t>
  </si>
  <si>
    <t>GTH72</t>
  </si>
  <si>
    <t>03/02/2026 07:57</t>
  </si>
  <si>
    <t>791044991435</t>
  </si>
  <si>
    <t>GTH71</t>
  </si>
  <si>
    <t>พ***รณ จ***ศวตกุล</t>
  </si>
  <si>
    <t>03/02/2026 07:53</t>
  </si>
  <si>
    <t>791022572421</t>
  </si>
  <si>
    <t>GTH70</t>
  </si>
  <si>
    <t>03/02/2026 07:34</t>
  </si>
  <si>
    <t>791069233522</t>
  </si>
  <si>
    <t>GTH69</t>
  </si>
  <si>
    <t>03/02/2026 07:32</t>
  </si>
  <si>
    <t>791041234572</t>
  </si>
  <si>
    <t>GTH68</t>
  </si>
  <si>
    <t>03/02/2026 07:37</t>
  </si>
  <si>
    <t>TH261407404734M</t>
  </si>
  <si>
    <t>03/02/2026 07:10</t>
  </si>
  <si>
    <t>GTH67</t>
  </si>
  <si>
    <t>03/02/2026 06:59</t>
  </si>
  <si>
    <t>791044659333</t>
  </si>
  <si>
    <t>03/02/2026 06:58</t>
  </si>
  <si>
    <t>GTH66</t>
  </si>
  <si>
    <t>ก***ริยา แ***ิว</t>
  </si>
  <si>
    <t>03/02/2026 06:44</t>
  </si>
  <si>
    <t>791007422435</t>
  </si>
  <si>
    <t>03/02/2026 06:45</t>
  </si>
  <si>
    <t>GTH65</t>
  </si>
  <si>
    <t>ท***ีย์ ข***หลือง</t>
  </si>
  <si>
    <t>03/02/2026 06:38</t>
  </si>
  <si>
    <t>791087770303</t>
  </si>
  <si>
    <t>GTH64</t>
  </si>
  <si>
    <t>03/02/2026 06:17</t>
  </si>
  <si>
    <t>791031586354</t>
  </si>
  <si>
    <t>GTH61</t>
  </si>
  <si>
    <t>ป***ี  พ***งศ์พิพัฒน์</t>
  </si>
  <si>
    <t>03/02/2026 05:25</t>
  </si>
  <si>
    <t>791071623440</t>
  </si>
  <si>
    <t>GTH60</t>
  </si>
  <si>
    <t>ข***ฐา  ท***รือง</t>
  </si>
  <si>
    <t>03/02/2026 05:05</t>
  </si>
  <si>
    <t>791097299300</t>
  </si>
  <si>
    <t>GTH59</t>
  </si>
  <si>
    <t>วราภรณ์ ผ่องพูลใส</t>
  </si>
  <si>
    <t>45/1หมู่9
อุทัย/ Uthaiพระนครศรีอยุธยา/ Phra Nakhon Si Ayutthaya
13210</t>
  </si>
  <si>
    <t>660846650177</t>
  </si>
  <si>
    <t>03/02/2026 04:48</t>
  </si>
  <si>
    <t>LEXDO0177907703</t>
  </si>
  <si>
    <t>GTH58</t>
  </si>
  <si>
    <t>น***ิติญาภรณ์ อ***ักษ์มนตรี</t>
  </si>
  <si>
    <t>03/02/2026 04:31</t>
  </si>
  <si>
    <t>791040609494</t>
  </si>
  <si>
    <t>GTH57</t>
  </si>
  <si>
    <t>******ลหนองระเวียง อำเภอเมืองนครราชสีมา จังหวัดนครราชสีมา 30000</t>
  </si>
  <si>
    <t>03/02/2026 04:59</t>
  </si>
  <si>
    <t>TH262303030163D</t>
  </si>
  <si>
    <t>03/02/2026 04:29</t>
  </si>
  <si>
    <t>GTH56</t>
  </si>
  <si>
    <t>เสาร์ เสาวรส</t>
  </si>
  <si>
    <t>55 หมู่3 ตำบล นครชัยศรี อำเภอ นครชัยศรี จังหวัด นครปฐม · นครชัยศรี/ Nakhon Chai Si
นครชัยศรี/ Nakhon Chai Siนครปฐม/ Nakhon Pathom
73120</t>
  </si>
  <si>
    <t>660958189781</t>
  </si>
  <si>
    <t>03/02/2026 04:26</t>
  </si>
  <si>
    <t>LEXPU0654305600</t>
  </si>
  <si>
    <t>GTH55</t>
  </si>
  <si>
    <t>03/02/2026 03:34</t>
  </si>
  <si>
    <t>791066412485</t>
  </si>
  <si>
    <t>GTH54</t>
  </si>
  <si>
    <t>W***NART</t>
  </si>
  <si>
    <t>03/02/2026 03:31</t>
  </si>
  <si>
    <t>791040582323</t>
  </si>
  <si>
    <t>GTH53</t>
  </si>
  <si>
    <t>ณ***์ธปภา ป***ศ</t>
  </si>
  <si>
    <t>03/02/2026 03:06</t>
  </si>
  <si>
    <t>791078384342</t>
  </si>
  <si>
    <t>GTH52</t>
  </si>
  <si>
    <t>ชนิดาภา ฉ่ำศรี</t>
  </si>
  <si>
    <t>(ร้านกาแฟหน้าโลตัสเขาหินซ้อน)171 ม2. ต.เขาหินซ้อน
พนมสารคาม/ Phanom Sarakhamฉะเชิงเทรา/ Chachoengsao
24120</t>
  </si>
  <si>
    <t>660629651852</t>
  </si>
  <si>
    <t>03/02/2026 02:29</t>
  </si>
  <si>
    <t>LEXPU0654305957</t>
  </si>
  <si>
    <t>GTH51</t>
  </si>
  <si>
    <t>ธ***า อ***ะยาน</t>
  </si>
  <si>
    <t>03/02/2026 02:17</t>
  </si>
  <si>
    <t>791044582366</t>
  </si>
  <si>
    <t>GTH50</t>
  </si>
  <si>
    <t>03/02/2026 02:15</t>
  </si>
  <si>
    <t>791000025443</t>
  </si>
  <si>
    <t>GTH49</t>
  </si>
  <si>
    <t>03/02/2026 02:31</t>
  </si>
  <si>
    <t>TH268231540191B</t>
  </si>
  <si>
    <t>03/02/2026 02:01</t>
  </si>
  <si>
    <t>GTH45</t>
  </si>
  <si>
    <t>******ม ต.ถ้าเจริญ ตำบลถ้ำเจริญ อำเภอโซ่พิสัย จังหวัดบึงกาฬ 38170</t>
  </si>
  <si>
    <t>38170</t>
  </si>
  <si>
    <t>03/02/2026 01:20</t>
  </si>
  <si>
    <t>TH266889974629W</t>
  </si>
  <si>
    <t>GTH44</t>
  </si>
  <si>
    <t>03/02/2026 01:04</t>
  </si>
  <si>
    <t>TH262077783341D</t>
  </si>
  <si>
    <t>03/02/2026 01:02</t>
  </si>
  <si>
    <t>GTH43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</si>
  <si>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</si>
  <si>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</si>
  <si>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</si>
  <si>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03/02/2026 01:00</t>
  </si>
  <si>
    <t>LEXPU0654330101</t>
  </si>
  <si>
    <t>GTH42</t>
  </si>
  <si>
    <t>t***awutboonmoeh</t>
  </si>
  <si>
    <t>03/02/2026 00:53</t>
  </si>
  <si>
    <t>791083792365</t>
  </si>
  <si>
    <t>GTH40</t>
  </si>
  <si>
    <t>ศ******ส</t>
  </si>
  <si>
    <t>******ข้ง ตำบลหมากแข้ง อำเภอเมืองอุดรธานี จังหวัดอุดรธานี 41000</t>
  </si>
  <si>
    <t>03/02/2026 00:29</t>
  </si>
  <si>
    <t>TH262654808236F</t>
  </si>
  <si>
    <t>GTH39</t>
  </si>
  <si>
    <t>ร***โรจน์.    พ***ทอง</t>
  </si>
  <si>
    <t>03/02/2026 00:24</t>
  </si>
  <si>
    <t>791082423412</t>
  </si>
  <si>
    <t>03/02/2026 00:23</t>
  </si>
  <si>
    <t>GTH38</t>
  </si>
  <si>
    <t>ธ******จ</t>
  </si>
  <si>
    <t>******รามที่ 2 ซอย 33 แขวงบางมด แขวงบางมด เขตจอมทอง จังหวัดกรุงเทพมหานคร 10150</t>
  </si>
  <si>
    <t>03/02/2026 20:17</t>
  </si>
  <si>
    <t>TH265901562729D</t>
  </si>
  <si>
    <t>03/02/2026 00:17</t>
  </si>
  <si>
    <t>GTH37</t>
  </si>
  <si>
    <t>******ภอเมือง สมุทรปราการ ตำบลปากน้ำ อำเภอเมืองสมุทรปราการ จังหวัดสมุทรปราการ 10270</t>
  </si>
  <si>
    <t>03/02/2026 00:01</t>
  </si>
  <si>
    <t>TH268996861298W</t>
  </si>
  <si>
    <t>GTH36</t>
  </si>
  <si>
    <t>เ***ม</t>
  </si>
  <si>
    <t>******งค่อม อำเภอชัยบาดาล จังหวัดลพบุรี 15230</t>
  </si>
  <si>
    <t>03/02/2026 00:30</t>
  </si>
  <si>
    <t>TH266649997005P</t>
  </si>
  <si>
    <t>03/02/2026 00:00</t>
  </si>
  <si>
    <t>รายการขายสินค้าออนไลน์แยกจำนวนชิ้นรายวัน เดือนกุมภาพันธ์ 2569</t>
  </si>
  <si>
    <t>GTM12</t>
  </si>
  <si>
    <t>ก*** แ***่อง</t>
  </si>
  <si>
    <t>04/02/2026 23:58</t>
  </si>
  <si>
    <t>791199188452</t>
  </si>
  <si>
    <t>GTM11</t>
  </si>
  <si>
    <t>******งาว อ.เทิง จ.เชียงราย ตำบลหงาว อำเภอเทิง จังหวัดเชียงราย 57160</t>
  </si>
  <si>
    <t>57160</t>
  </si>
  <si>
    <t>04/02/2026 23:15</t>
  </si>
  <si>
    <t>TH54048B4HGK6G</t>
  </si>
  <si>
    <t>GTM10</t>
  </si>
  <si>
    <t>ข***เรือน ข***ันธุ์</t>
  </si>
  <si>
    <t>791187618546</t>
  </si>
  <si>
    <t>GTM9</t>
  </si>
  <si>
    <t>******ตำบลคันธุลี อำเภอท่าชนะ จังหวัดสุราษฎร์ธานี 84170</t>
  </si>
  <si>
    <t>84170</t>
  </si>
  <si>
    <t>76</t>
  </si>
  <si>
    <t>04/02/2026 23:09</t>
  </si>
  <si>
    <t>GTM8</t>
  </si>
  <si>
    <t>ว******ง</t>
  </si>
  <si>
    <t>******มบางจากไชโย) ตำบลไชยภูมิ อำเภอไชโย จังหวัดอ่างทอง 14140</t>
  </si>
  <si>
    <t>14140</t>
  </si>
  <si>
    <t>04/02/2026 23:31</t>
  </si>
  <si>
    <t>TH06028B4QYE8B</t>
  </si>
  <si>
    <t>04/02/2026 23:01</t>
  </si>
  <si>
    <t>GTM7</t>
  </si>
  <si>
    <t>ส******ี</t>
  </si>
  <si>
    <t>******างเข้าตลาดน้ำท่าคา บ้านสร้างใหม่หลังสีฟ้าอยู่ซ้ายมือ ก่อนสะพานที่3 ตำบลท่าคา อำเภออัมพวา จังหวัดสมุทรสงคราม 75110</t>
  </si>
  <si>
    <t>75110</t>
  </si>
  <si>
    <t>60</t>
  </si>
  <si>
    <t>04/02/2026 22:43</t>
  </si>
  <si>
    <t>TH17038B4BKP4C</t>
  </si>
  <si>
    <t>GTM6</t>
  </si>
  <si>
    <t>04/02/2026 22:59</t>
  </si>
  <si>
    <t>TH06028B4P746B</t>
  </si>
  <si>
    <t>04/02/2026 22:29</t>
  </si>
  <si>
    <t>GTM5</t>
  </si>
  <si>
    <t>ร***ตะวัน โ***พ</t>
  </si>
  <si>
    <t>เทศบาลเมืองยโสธร</t>
  </si>
  <si>
    <t>04/02/2026 22:11</t>
  </si>
  <si>
    <t>791169724586</t>
  </si>
  <si>
    <t>GTM4</t>
  </si>
  <si>
    <t>ข***ตา จ***ันเทียะ</t>
  </si>
  <si>
    <t>04/02/2026 21:53</t>
  </si>
  <si>
    <t>791184094503</t>
  </si>
  <si>
    <t>04/02/2026 21:52</t>
  </si>
  <si>
    <t>GTM2</t>
  </si>
  <si>
    <t>อัศรีย์  มงคลปัญญา</t>
  </si>
  <si>
    <t>1/140 หมู่บ้านโกสุม2 ซอยโกสุมรวมใจ 40 ถนนวิภาวดี แขวงดอนเมือง เขตดอนเมือง กรุงเทพ 10210
ดอนเมือง/ Don Mueangกรุงเทพมหานคร/ Bangkok
10210</t>
  </si>
  <si>
    <t>660902569005</t>
  </si>
  <si>
    <t>04/02/2026 21:47</t>
  </si>
  <si>
    <t>LEXPU0655046071</t>
  </si>
  <si>
    <t>GTM0</t>
  </si>
  <si>
    <t>พ***ี.   ช***วุฒิ</t>
  </si>
  <si>
    <t>04/02/2026 21:30</t>
  </si>
  <si>
    <t>791186776413</t>
  </si>
  <si>
    <t>GTL98</t>
  </si>
  <si>
    <t>แ***าน ข***าษา</t>
  </si>
  <si>
    <t>04/02/2026 21:25</t>
  </si>
  <si>
    <t>791154945641</t>
  </si>
  <si>
    <t>04/02/2026 21:24</t>
  </si>
  <si>
    <t>GTL97</t>
  </si>
  <si>
    <t>สุพัน   อาจกมล</t>
  </si>
  <si>
    <t>177 ม.16 ต.หินโคน อ.ลำปลายมาศ จ.บุรีรัมย์ · หินโคน/ Hin Khon
ลำปลายมาศ/ Lam Plai Matบุรีรัมย์/ Buriram
31130</t>
  </si>
  <si>
    <t>660928670811</t>
  </si>
  <si>
    <t>04/02/2026 21:16</t>
  </si>
  <si>
    <t>LEXPU0655061325</t>
  </si>
  <si>
    <t>GTL96</t>
  </si>
  <si>
    <t>ดวงอมร ภูสมสี</t>
  </si>
  <si>
    <t>55/1 หมู่3 ต.สามพวง อ.คีรีมาศ จ.สุโขทัย · สามพวง/ Sam Phuang
คีรีมาศ/ Khiri Matสุโขทัย/ Sukhothai
64160</t>
  </si>
  <si>
    <t>64160</t>
  </si>
  <si>
    <t>660839605104</t>
  </si>
  <si>
    <t>04/02/2026 21:13</t>
  </si>
  <si>
    <t>TH60038B48H26D</t>
  </si>
  <si>
    <t>GTL95</t>
  </si>
  <si>
    <t>ส***วรรณ์</t>
  </si>
  <si>
    <t>791156484576</t>
  </si>
  <si>
    <t>GTL94</t>
  </si>
  <si>
    <t>แ***ี่ พ***้อย</t>
  </si>
  <si>
    <t>04/02/2026 21:03</t>
  </si>
  <si>
    <t>791101949562</t>
  </si>
  <si>
    <t>GTL93</t>
  </si>
  <si>
    <t>Standard shipping</t>
  </si>
  <si>
    <t>04/02/2026 20:59</t>
  </si>
  <si>
    <t>GTL91</t>
  </si>
  <si>
    <t>04/02/2026 20:50</t>
  </si>
  <si>
    <t>791189194445</t>
  </si>
  <si>
    <t>GTL90</t>
  </si>
  <si>
    <t>ป***รัตน์  ส***อนไพร</t>
  </si>
  <si>
    <t>04/02/2026 20:29</t>
  </si>
  <si>
    <t>791133557513</t>
  </si>
  <si>
    <t>GTL89</t>
  </si>
  <si>
    <t>เ***ล</t>
  </si>
  <si>
    <t>04/02/2026 20:23</t>
  </si>
  <si>
    <t>791107405561</t>
  </si>
  <si>
    <t>GTL88</t>
  </si>
  <si>
    <t>อ***สรา แ***ุ่ย</t>
  </si>
  <si>
    <t>04/02/2026 20:15</t>
  </si>
  <si>
    <t>791198140552</t>
  </si>
  <si>
    <t>GTL87</t>
  </si>
  <si>
    <t>น***มล ช***าญชัย</t>
  </si>
  <si>
    <t>04/02/2026 19:46</t>
  </si>
  <si>
    <t>791140753561</t>
  </si>
  <si>
    <t>GTL85</t>
  </si>
  <si>
    <t>ส*** ค***าน</t>
  </si>
  <si>
    <t>04/02/2026 19:26</t>
  </si>
  <si>
    <t>GTL84</t>
  </si>
  <si>
    <t>น***</t>
  </si>
  <si>
    <t>04/02/2026 19:21</t>
  </si>
  <si>
    <t>791133613535</t>
  </si>
  <si>
    <t>GTL83</t>
  </si>
  <si>
    <t>อ***ราภรณ์ แ***รีผ่อง</t>
  </si>
  <si>
    <t>04/02/2026 19:07</t>
  </si>
  <si>
    <t>791158419553</t>
  </si>
  <si>
    <t>GTL82</t>
  </si>
  <si>
    <t>สมบูรณ์ ศิริพยัคฆ์</t>
  </si>
  <si>
    <t>15/3หมู่1  ตำบลทัพทัน อำเภอทัพทัน
ทัพทัน/ Thap Thanอุทัยธานี/ Uthai Thani
61120</t>
  </si>
  <si>
    <t>61120</t>
  </si>
  <si>
    <t>660848860279</t>
  </si>
  <si>
    <t>04/02/2026 18:59</t>
  </si>
  <si>
    <t>GTL81</t>
  </si>
  <si>
    <t>บ***า เ***รกำจัด</t>
  </si>
  <si>
    <t>04/02/2026 18:44</t>
  </si>
  <si>
    <t>791120776412</t>
  </si>
  <si>
    <t>GTL80</t>
  </si>
  <si>
    <t>ส***ย ม***รี</t>
  </si>
  <si>
    <t>04/02/2026 18:31</t>
  </si>
  <si>
    <t>791185039584</t>
  </si>
  <si>
    <t>GTL78</t>
  </si>
  <si>
    <t>พิทักษ์ ตรงกับใจ</t>
  </si>
  <si>
    <t>68/162 เคเอสอพาร์เม้นต์ ซอยรามคำแหง 65 แขวงวังทองหลาง ตึก1 ชั้น 2 ห้อง 1219
วังทองหลาง/ Wang Thonglangกรุงเทพมหานคร/ Bangkok
10310</t>
  </si>
  <si>
    <t>660898926135</t>
  </si>
  <si>
    <t>04/02/2026 18:04</t>
  </si>
  <si>
    <t>LEXPU0655053685</t>
  </si>
  <si>
    <t>GTL75</t>
  </si>
  <si>
    <t>จันทร์จิรา</t>
  </si>
  <si>
    <t>329/20 ม.จรูญรัตน์ ถ.เทศบาล2 ต.ปากเพรียว
เมืองสระบุรี/ Mueang Saraburiสระบุรี/ Saraburi
18000</t>
  </si>
  <si>
    <t>660809214735</t>
  </si>
  <si>
    <t>04/02/2026 17:18</t>
  </si>
  <si>
    <t>LEXPU0655048786</t>
  </si>
  <si>
    <t>GTL74</t>
  </si>
  <si>
    <t>ส***จ ป***รอด</t>
  </si>
  <si>
    <t>04/02/2026 16:57</t>
  </si>
  <si>
    <t>791127347533</t>
  </si>
  <si>
    <t>GTL73</t>
  </si>
  <si>
    <t>u***4559781060767</t>
  </si>
  <si>
    <t>04/02/2026 16:52</t>
  </si>
  <si>
    <t>791183542542</t>
  </si>
  <si>
    <t>GTL72</t>
  </si>
  <si>
    <t>ค***ิ่ง ร***า</t>
  </si>
  <si>
    <t>04/02/2026 16:50</t>
  </si>
  <si>
    <t>791104823504</t>
  </si>
  <si>
    <t>GTL71</t>
  </si>
  <si>
    <t>อ***าฏ  ฉ***เสถียรวงศ์</t>
  </si>
  <si>
    <t>791145348560</t>
  </si>
  <si>
    <t>GTL67</t>
  </si>
  <si>
    <t>ฝ* .***โทรไม่รับติดต่อออฟฟิตเลย</t>
  </si>
  <si>
    <t>04/02/2026 16:34</t>
  </si>
  <si>
    <t>791115675512</t>
  </si>
  <si>
    <t>GTL66</t>
  </si>
  <si>
    <t>04/02/2026 16:33</t>
  </si>
  <si>
    <t>THT04062ERC571Z</t>
  </si>
  <si>
    <t>GTL65</t>
  </si>
  <si>
    <t>ศ***มา ส***วัฒน์ธนกุล</t>
  </si>
  <si>
    <t>04/02/2026 16:31</t>
  </si>
  <si>
    <t>791155158570</t>
  </si>
  <si>
    <t>GTL64</t>
  </si>
  <si>
    <t>เ***บบี๋</t>
  </si>
  <si>
    <t>เทศบาลนครนครปฐม</t>
  </si>
  <si>
    <t>04/02/2026 16:26</t>
  </si>
  <si>
    <t>GTL63</t>
  </si>
  <si>
    <t>แ***</t>
  </si>
  <si>
    <t>04/02/2026 16:23</t>
  </si>
  <si>
    <t>791187958573</t>
  </si>
  <si>
    <t>GTL62</t>
  </si>
  <si>
    <t>ก***ทรา โ***ุลชัย</t>
  </si>
  <si>
    <t>GTL61</t>
  </si>
  <si>
    <t>ว***ตน์บางอิ่ม</t>
  </si>
  <si>
    <t>04/02/2026 16:15</t>
  </si>
  <si>
    <t>791141295534</t>
  </si>
  <si>
    <t>04/02/2026 16:14</t>
  </si>
  <si>
    <t>GTL60</t>
  </si>
  <si>
    <t>พ***ร ส***ยสน</t>
  </si>
  <si>
    <t>04/02/2026 16:12</t>
  </si>
  <si>
    <t>791109297543</t>
  </si>
  <si>
    <t>04/02/2026 16:09</t>
  </si>
  <si>
    <t>GTL59</t>
  </si>
  <si>
    <t>ก***ร</t>
  </si>
  <si>
    <t>04/02/2026 16:04</t>
  </si>
  <si>
    <t>791114490526</t>
  </si>
  <si>
    <t>GTL58</t>
  </si>
  <si>
    <t>ช***า โ***์ดี เ***ยวสั่งมา</t>
  </si>
  <si>
    <t>04/02/2026 15:45</t>
  </si>
  <si>
    <t>791198397496</t>
  </si>
  <si>
    <t>GTL57</t>
  </si>
  <si>
    <t>บ***่ง ต***</t>
  </si>
  <si>
    <t>Chiang Rai</t>
  </si>
  <si>
    <t>04/02/2026 15:44</t>
  </si>
  <si>
    <t>791164668501</t>
  </si>
  <si>
    <t>GTL56</t>
  </si>
  <si>
    <t>04/02/2026 15:42</t>
  </si>
  <si>
    <t>791177191416</t>
  </si>
  <si>
    <t>GTL55</t>
  </si>
  <si>
    <t>04/02/2026 15:40</t>
  </si>
  <si>
    <t>791132987492</t>
  </si>
  <si>
    <t>GTL54</t>
  </si>
  <si>
    <t>ว***า</t>
  </si>
  <si>
    <t>04/02/2026 15:35</t>
  </si>
  <si>
    <t>791182560501</t>
  </si>
  <si>
    <t>04/02/2026 15:36</t>
  </si>
  <si>
    <t>GTL53</t>
  </si>
  <si>
    <t>******บ่อทอง ตำบลบ่อทอง อำเภอกบินทร์บุรี จังหวัดปราจีนบุรี 25110</t>
  </si>
  <si>
    <t>25110</t>
  </si>
  <si>
    <t>36</t>
  </si>
  <si>
    <t>04/02/2026 16:05</t>
  </si>
  <si>
    <t>TH25028B559M4J</t>
  </si>
  <si>
    <t>GTL52</t>
  </si>
  <si>
    <t>04/02/2026 15:32</t>
  </si>
  <si>
    <t>791179870504</t>
  </si>
  <si>
    <t>GTL51</t>
  </si>
  <si>
    <t>A**</t>
  </si>
  <si>
    <t>791128737556</t>
  </si>
  <si>
    <t>GTL49</t>
  </si>
  <si>
    <t>จ***ศรี</t>
  </si>
  <si>
    <t>04/02/2026 15:27</t>
  </si>
  <si>
    <t>791151942523</t>
  </si>
  <si>
    <t>GTL47</t>
  </si>
  <si>
    <t>ช***ินทร์</t>
  </si>
  <si>
    <t>04/02/2026 15:23</t>
  </si>
  <si>
    <t>791164991492</t>
  </si>
  <si>
    <t>GTL46</t>
  </si>
  <si>
    <t>ร***ิกาญ ก***นสุคนธ์ทิพย์</t>
  </si>
  <si>
    <t>04/02/2026 15:20</t>
  </si>
  <si>
    <t>791102482505</t>
  </si>
  <si>
    <t>GTL45</t>
  </si>
  <si>
    <t>เ***ฤดี  ไ***ักดี</t>
  </si>
  <si>
    <t>04/02/2026 15:17</t>
  </si>
  <si>
    <t>791122826550</t>
  </si>
  <si>
    <t>GTL44</t>
  </si>
  <si>
    <t>04/02/2026 15:12</t>
  </si>
  <si>
    <t>791114291542</t>
  </si>
  <si>
    <t>GTL43</t>
  </si>
  <si>
    <t>อ***ยา</t>
  </si>
  <si>
    <t>04/02/2026 15:11</t>
  </si>
  <si>
    <t>791158192473</t>
  </si>
  <si>
    <t>GTL42</t>
  </si>
  <si>
    <t>ส***พร.   ม***ำ</t>
  </si>
  <si>
    <t>04/02/2026 15:04</t>
  </si>
  <si>
    <t>791100236566</t>
  </si>
  <si>
    <t>GTL41</t>
  </si>
  <si>
    <t>อ***ิทธิ์ แ***ึ้ง</t>
  </si>
  <si>
    <t>04/02/2026 15:03</t>
  </si>
  <si>
    <t>791110010574</t>
  </si>
  <si>
    <t>GTL40</t>
  </si>
  <si>
    <t>ห***</t>
  </si>
  <si>
    <t>04/02/2026 15:02</t>
  </si>
  <si>
    <t>791117291591</t>
  </si>
  <si>
    <t>GTL39</t>
  </si>
  <si>
    <t>ว******ด</t>
  </si>
  <si>
    <t>******า) ถนนพหลโยธิน แขวงคลองถนน แขวงคลองถนน เขตสายไหม จังหวัดกรุงเทพมหานคร 10220</t>
  </si>
  <si>
    <t>10220</t>
  </si>
  <si>
    <t>04/02/2026 15:01</t>
  </si>
  <si>
    <t>TH2698798802659</t>
  </si>
  <si>
    <t>GTL38</t>
  </si>
  <si>
    <t>อ***ย  ต***นาค</t>
  </si>
  <si>
    <t>04/02/2026 14:54</t>
  </si>
  <si>
    <t>791105770486</t>
  </si>
  <si>
    <t>04/02/2026 14:55</t>
  </si>
  <si>
    <t>GTL37</t>
  </si>
  <si>
    <t>ช***า พ***ุข</t>
  </si>
  <si>
    <t>04/02/2026 14:49</t>
  </si>
  <si>
    <t>791130606593</t>
  </si>
  <si>
    <t>04/02/2026 14:48</t>
  </si>
  <si>
    <t>GTL36</t>
  </si>
  <si>
    <t>ฉ***  น***จักร์</t>
  </si>
  <si>
    <t>04/02/2026 14:47</t>
  </si>
  <si>
    <t>791140759592</t>
  </si>
  <si>
    <t>04/02/2026 14:46</t>
  </si>
  <si>
    <t>GTL33</t>
  </si>
  <si>
    <t>เ***รส ต***ิมล</t>
  </si>
  <si>
    <t>THT02032EPF9H2Z</t>
  </si>
  <si>
    <t>04/02/2026 14:41</t>
  </si>
  <si>
    <t>GTL31</t>
  </si>
  <si>
    <t>04/02/2026 14:35</t>
  </si>
  <si>
    <t>791199488586</t>
  </si>
  <si>
    <t>GTL30</t>
  </si>
  <si>
    <t>S***apat</t>
  </si>
  <si>
    <t>04/02/2026 14:34</t>
  </si>
  <si>
    <t>791184049515</t>
  </si>
  <si>
    <t>GTL29</t>
  </si>
  <si>
    <t>ล***ณาง ช***ไธสง</t>
  </si>
  <si>
    <t>04/02/2026 14:32</t>
  </si>
  <si>
    <t>791193443530</t>
  </si>
  <si>
    <t>GTL28</t>
  </si>
  <si>
    <t>ส***ียง ไ***์ทเกส</t>
  </si>
  <si>
    <t>791111957543</t>
  </si>
  <si>
    <t>GTL27</t>
  </si>
  <si>
    <t>ส***พลอย</t>
  </si>
  <si>
    <t>04/02/2026 14:31</t>
  </si>
  <si>
    <t>791158689591</t>
  </si>
  <si>
    <t>GTL26</t>
  </si>
  <si>
    <t>น***าวศรีริตา ท***ิ้ง</t>
  </si>
  <si>
    <t>04/02/2026 14:30</t>
  </si>
  <si>
    <t>791125297535</t>
  </si>
  <si>
    <t>GTL24</t>
  </si>
  <si>
    <t>ล***า</t>
  </si>
  <si>
    <t>04/02/2026 14:28</t>
  </si>
  <si>
    <t>791195491516</t>
  </si>
  <si>
    <t>04/02/2026 14:29</t>
  </si>
  <si>
    <t>GTL23</t>
  </si>
  <si>
    <t>ส***ี</t>
  </si>
  <si>
    <t>******พธิ์วงศ์ ตำบลโพธิ์วงศ์ อำเภอขุนหาญ จังหวัดศรีสะเกษ 33150</t>
  </si>
  <si>
    <t>33150</t>
  </si>
  <si>
    <t>TH263176999783S</t>
  </si>
  <si>
    <t>GTL21</t>
  </si>
  <si>
    <t>u***7783004154346</t>
  </si>
  <si>
    <t>04/02/2026 14:22</t>
  </si>
  <si>
    <t>791113473581</t>
  </si>
  <si>
    <t>GTL20</t>
  </si>
  <si>
    <t>ช***มา ต***ริภัณฑ์</t>
  </si>
  <si>
    <t>04/02/2026 14:08</t>
  </si>
  <si>
    <t>791119695516</t>
  </si>
  <si>
    <t>04/02/2026 14:14</t>
  </si>
  <si>
    <t>GTL19</t>
  </si>
  <si>
    <t>โ*** แ***่วม</t>
  </si>
  <si>
    <t>04/02/2026 14:05</t>
  </si>
  <si>
    <t>791100090546</t>
  </si>
  <si>
    <t>04/02/2026 14:09</t>
  </si>
  <si>
    <t>GTL18</t>
  </si>
  <si>
    <t>อัศรี มงคล</t>
  </si>
  <si>
    <t>1/140 หมู่บ้านโกสุม2 โกสุมรวมใจ 40 แขวงดอนเมือง
ดอนเมือง/ Don Mueangกรุงเทพมหานคร/ Bangkok
10210</t>
  </si>
  <si>
    <t>04/02/2026 13:53</t>
  </si>
  <si>
    <t>LEXPU0655051481</t>
  </si>
  <si>
    <t>GTL17</t>
  </si>
  <si>
    <t xml:space="preserve">ชมภู นามปาน </t>
  </si>
  <si>
    <t>7/23 ม.ริมอินทรา จตุโชค10แยก1 ออเงิน สายไหม กทม 10220</t>
  </si>
  <si>
    <t>0851816371</t>
  </si>
  <si>
    <t>04/02/2026 13:50</t>
  </si>
  <si>
    <t>WA088941726TH</t>
  </si>
  <si>
    <t>GTL16</t>
  </si>
  <si>
    <t>สุดคนึง ณ ถลาง</t>
  </si>
  <si>
    <t>ร้านซักผ้า 17/3 ม.1 · บางริ้น/ Bang Rin
เมืองระนอง/ Mueang Ranongระนอง/ Ranong
85000</t>
  </si>
  <si>
    <t>660818912168</t>
  </si>
  <si>
    <t>LEXPU0655053601</t>
  </si>
  <si>
    <t>04/02/2026 13:49</t>
  </si>
  <si>
    <t>GTL15</t>
  </si>
  <si>
    <t>B**</t>
  </si>
  <si>
    <t>04/02/2026 13:39</t>
  </si>
  <si>
    <t>791107353536</t>
  </si>
  <si>
    <t>GTL14</t>
  </si>
  <si>
    <t>อัจฉรา  จ้าวสันเที๊ยะ</t>
  </si>
  <si>
    <t>รร.คลองลานวิทยา ต.คลองน้ำไหล อ.คลองลาน
จ.กำแพงเพชร
 62180</t>
  </si>
  <si>
    <t>62180</t>
  </si>
  <si>
    <t>0992915662</t>
  </si>
  <si>
    <t>04/02/2026 13:38</t>
  </si>
  <si>
    <t>WA088941712TH</t>
  </si>
  <si>
    <t>04/02/2026 13:37</t>
  </si>
  <si>
    <t>GTL13</t>
  </si>
  <si>
    <t>ธรนัส</t>
  </si>
  <si>
    <t xml:space="preserve">    
หมู่บ้านเกษมทรัพย์ บ้านเลขที่   99/466 
ซอย 3  หมู่ 6   
ต. คูคต 
อ. ลำลูกกา 
จ. ปทุมธานี 
 12130</t>
  </si>
  <si>
    <t>0628094249</t>
  </si>
  <si>
    <t>04/02/2026 11:59</t>
  </si>
  <si>
    <t>WB133699115TH</t>
  </si>
  <si>
    <t>04/02/2026 13:30</t>
  </si>
  <si>
    <t>GTL12</t>
  </si>
  <si>
    <t>J***ya C***songkram</t>
  </si>
  <si>
    <t>04/02/2026 13:23</t>
  </si>
  <si>
    <t>791108079576</t>
  </si>
  <si>
    <t>GTL11</t>
  </si>
  <si>
    <t>อรุโณทัย เที่ยงทัศน์</t>
  </si>
  <si>
    <t>บ้านหาด 118/4 หมู่3 · ห้วยเหนือ/ Huai Nuea
ขุขันธ์/ Khukhanศรีสะเกษ/ Sisaket
33140</t>
  </si>
  <si>
    <t>33140</t>
  </si>
  <si>
    <t>660962100599</t>
  </si>
  <si>
    <t>04/02/2026 13:15</t>
  </si>
  <si>
    <t>LEXPU0655050728</t>
  </si>
  <si>
    <t>GTL10</t>
  </si>
  <si>
    <t>เ***ฤดี</t>
  </si>
  <si>
    <t>04/02/2026 13:00</t>
  </si>
  <si>
    <t>791157224550</t>
  </si>
  <si>
    <t>GTL9</t>
  </si>
  <si>
    <t>ก******น</t>
  </si>
  <si>
    <t>******ภอองครักษ์ ตำบลคลองใหญ่ อำเภอองครักษ์ จังหวัดนครนายก 26120</t>
  </si>
  <si>
    <t>16</t>
  </si>
  <si>
    <t>04/02/2026 13:21</t>
  </si>
  <si>
    <t>TH11048B55UH9K</t>
  </si>
  <si>
    <t>04/02/2026 12:51</t>
  </si>
  <si>
    <t>GTL8</t>
  </si>
  <si>
    <t>บ*** ช***นัย</t>
  </si>
  <si>
    <t>04/02/2026 12:42</t>
  </si>
  <si>
    <t>791182175453</t>
  </si>
  <si>
    <t>GTL7</t>
  </si>
  <si>
    <t>04/02/2026 12:41</t>
  </si>
  <si>
    <t>791130773462</t>
  </si>
  <si>
    <t>GTL6</t>
  </si>
  <si>
    <t>ม*** ก***ุวรรณ์</t>
  </si>
  <si>
    <t>04/02/2026 12:16</t>
  </si>
  <si>
    <t>791182820540</t>
  </si>
  <si>
    <t>GTL5</t>
  </si>
  <si>
    <t>ส******ะ</t>
  </si>
  <si>
    <t>******ธิ์, ตำบล ไชยราช ตำบลไชยราช อำเภอบางสะพานน้อย จังหวัดประจวบคีรีขันธ์ 77170</t>
  </si>
  <si>
    <t>77170</t>
  </si>
  <si>
    <t>04/02/2026 12:37</t>
  </si>
  <si>
    <t>TH260311724160X</t>
  </si>
  <si>
    <t>04/02/2026 12:07</t>
  </si>
  <si>
    <t>GTL4</t>
  </si>
  <si>
    <t>ยุพา ศรัณยูเศรษฐ์</t>
  </si>
  <si>
    <t>257/70 หมู่2 ถนนพหลโยธิน  ต. กกโก อ.เมือง
จ.ลพบุรี 15000</t>
  </si>
  <si>
    <t>15000</t>
  </si>
  <si>
    <t>0815723576</t>
  </si>
  <si>
    <t>04/02/2026 11:55</t>
  </si>
  <si>
    <t>WA088941709TH</t>
  </si>
  <si>
    <t>GTL3</t>
  </si>
  <si>
    <t>ค***อง  จ***นทร์</t>
  </si>
  <si>
    <t>791037793055</t>
  </si>
  <si>
    <t>04/02/2026 11:54</t>
  </si>
  <si>
    <t>GTL2</t>
  </si>
  <si>
    <t>จ***  เ***ยงฟัก</t>
  </si>
  <si>
    <t>04/02/2026 11:47</t>
  </si>
  <si>
    <t>791129659165</t>
  </si>
  <si>
    <t>GTL1</t>
  </si>
  <si>
    <t>น***ักษิณ บ***า</t>
  </si>
  <si>
    <t>04/02/2026 11:44</t>
  </si>
  <si>
    <t>791111442181</t>
  </si>
  <si>
    <t>04/02/2026 11:43</t>
  </si>
  <si>
    <t>GTL0</t>
  </si>
  <si>
    <t>ว***รณ์ บ***ิน</t>
  </si>
  <si>
    <t>04/02/2026 11:40</t>
  </si>
  <si>
    <t>791149824146</t>
  </si>
  <si>
    <t>GTK99</t>
  </si>
  <si>
    <t>ค*****ย</t>
  </si>
  <si>
    <t>******ตรี ประชาอุทิศ 54 แขวงทุ่งครุ เขตทุ่งครุ จังหวัดกรุงเทพมหานคร 10140</t>
  </si>
  <si>
    <t>04/02/2026 12:06</t>
  </si>
  <si>
    <t>TH2664284703154</t>
  </si>
  <si>
    <t>04/02/2026 11:36</t>
  </si>
  <si>
    <t>GTK98</t>
  </si>
  <si>
    <t>ว***ทธ์ เ***สอน</t>
  </si>
  <si>
    <t>04/02/2026 11:35</t>
  </si>
  <si>
    <t>791173650105</t>
  </si>
  <si>
    <t>GTK96</t>
  </si>
  <si>
    <t>ศ***ักษณ์</t>
  </si>
  <si>
    <t>04/02/2026 11:27</t>
  </si>
  <si>
    <t>791004178016</t>
  </si>
  <si>
    <t>04/02/2026 11:28</t>
  </si>
  <si>
    <t>GTK95</t>
  </si>
  <si>
    <t>Z** C** W**</t>
  </si>
  <si>
    <t>Saraburi</t>
  </si>
  <si>
    <t>04/02/2026 11:22</t>
  </si>
  <si>
    <t>791019795042</t>
  </si>
  <si>
    <t>04/02/2026 11:21</t>
  </si>
  <si>
    <t>GTK94</t>
  </si>
  <si>
    <t>ไ** จ**</t>
  </si>
  <si>
    <t>04/02/2026 11:19</t>
  </si>
  <si>
    <t>791032996051</t>
  </si>
  <si>
    <t>04/02/2026 11:20</t>
  </si>
  <si>
    <t>GTK93</t>
  </si>
  <si>
    <t>อ**</t>
  </si>
  <si>
    <t>04/02/2026 11:15</t>
  </si>
  <si>
    <t>791124513185</t>
  </si>
  <si>
    <t>GTK92</t>
  </si>
  <si>
    <t>ค***</t>
  </si>
  <si>
    <t>04/02/2026 11:13</t>
  </si>
  <si>
    <t>791129025120</t>
  </si>
  <si>
    <t>04/02/2026 11:12</t>
  </si>
  <si>
    <t>GTK91</t>
  </si>
  <si>
    <t>P** P**</t>
  </si>
  <si>
    <t>04/02/2026 11:08</t>
  </si>
  <si>
    <t>791149728121</t>
  </si>
  <si>
    <t>GTK90</t>
  </si>
  <si>
    <t>04/02/2026 11:03</t>
  </si>
  <si>
    <t>791148052133</t>
  </si>
  <si>
    <t>GTK89</t>
  </si>
  <si>
    <t>04/02/2026 11:01</t>
  </si>
  <si>
    <t>791101450145</t>
  </si>
  <si>
    <t>GTK88</t>
  </si>
  <si>
    <t>ศ***รา เ***ระเวน</t>
  </si>
  <si>
    <t>04/02/2026 10:59</t>
  </si>
  <si>
    <t>791107225123</t>
  </si>
  <si>
    <t>GTK87</t>
  </si>
  <si>
    <t>สุรินทร์   เว่บ้านแพ้ว</t>
  </si>
  <si>
    <t>24/11หมู่7ต.ระแหงอ.ลาดหลุมแก้ว
จ.ปทุมธานี   
 12140</t>
  </si>
  <si>
    <t>12140</t>
  </si>
  <si>
    <t>0811727993</t>
  </si>
  <si>
    <t>04/02/2026 10:57</t>
  </si>
  <si>
    <t>WA088941690TH</t>
  </si>
  <si>
    <t>GTK86</t>
  </si>
  <si>
    <t>น***าวศิริกัญญา  ว***ยะเศรษฐ์กุล</t>
  </si>
  <si>
    <t>04/02/2026 10:47</t>
  </si>
  <si>
    <t>ถั่วฝอยทองไข่แดงเค็ม ทั้ง 10 กล่อง</t>
  </si>
  <si>
    <t>791165669184</t>
  </si>
  <si>
    <t>GTK85</t>
  </si>
  <si>
    <t>ร*** ส***สิน</t>
  </si>
  <si>
    <t>04/02/2026 10:45</t>
  </si>
  <si>
    <t>ชอบฝอยทองค่ะ</t>
  </si>
  <si>
    <t>791040584040</t>
  </si>
  <si>
    <t>GTK84</t>
  </si>
  <si>
    <t>พ***อง</t>
  </si>
  <si>
    <t>791132916195</t>
  </si>
  <si>
    <t>GTK83</t>
  </si>
  <si>
    <t>04/02/2026 10:37</t>
  </si>
  <si>
    <t>เผือกมะพร้าวหอม 5 กล่อง
ฝอยทอง 5 กล่อง</t>
  </si>
  <si>
    <t>791071781091</t>
  </si>
  <si>
    <t>GTK82</t>
  </si>
  <si>
    <t>ย******จ</t>
  </si>
  <si>
    <t>******ว) ต.บางตะบูน ตำบลบางตะบูน อำเภอบ้านแหลม จังหวัดเพชรบุรี 76110</t>
  </si>
  <si>
    <t>76110</t>
  </si>
  <si>
    <t>04/02/2026 10:35</t>
  </si>
  <si>
    <t>TH261331745124Z</t>
  </si>
  <si>
    <t>GTK81</t>
  </si>
  <si>
    <t>ร******ข</t>
  </si>
  <si>
    <t>******บุรี  109  ม.13 ต.เกาะพลับพลา ตำบลเกาะพลับพลา อำเภอเมืองราชบุรี จังหวัดราชบุรี 70000</t>
  </si>
  <si>
    <t>70000</t>
  </si>
  <si>
    <t>06</t>
  </si>
  <si>
    <t>04/02/2026 10:28</t>
  </si>
  <si>
    <t>TH265811551611O</t>
  </si>
  <si>
    <t>GTK80</t>
  </si>
  <si>
    <t>จ***ลดา ส***โพธิ์</t>
  </si>
  <si>
    <t>04/02/2026 10:26</t>
  </si>
  <si>
    <t>791056178021</t>
  </si>
  <si>
    <t>GTK79</t>
  </si>
  <si>
    <t>ส***ี  พ***ดวง</t>
  </si>
  <si>
    <t>THT02032EPNKZ3Z</t>
  </si>
  <si>
    <t>GTK77</t>
  </si>
  <si>
    <t>อ***ัตน์ เ***ยมโชติสกุลชัย</t>
  </si>
  <si>
    <t>04/02/2026 10:15</t>
  </si>
  <si>
    <t>791089776013</t>
  </si>
  <si>
    <t>GTK76</t>
  </si>
  <si>
    <t>น***ชล</t>
  </si>
  <si>
    <t>04/02/2026 10:10</t>
  </si>
  <si>
    <t>791193807176</t>
  </si>
  <si>
    <t>GTK75</t>
  </si>
  <si>
    <t>น* อ***ร บ***์เจริญ</t>
  </si>
  <si>
    <t>04/02/2026 10:07</t>
  </si>
  <si>
    <t>791084984071</t>
  </si>
  <si>
    <t>04/02/2026 10:08</t>
  </si>
  <si>
    <t>GTK74</t>
  </si>
  <si>
    <t>เ***ยมละออ</t>
  </si>
  <si>
    <t>04/02/2026 09:56</t>
  </si>
  <si>
    <t>791151457132</t>
  </si>
  <si>
    <t>04/02/2026 09:55</t>
  </si>
  <si>
    <t>GTK73</t>
  </si>
  <si>
    <t>ป***ดา ม***วะ</t>
  </si>
  <si>
    <t>04/02/2026 09:51</t>
  </si>
  <si>
    <t>791114314152</t>
  </si>
  <si>
    <t>04/02/2026 09:52</t>
  </si>
  <si>
    <t>GTK72</t>
  </si>
  <si>
    <t>น***ย โ***นู</t>
  </si>
  <si>
    <t>04/02/2026 09:50</t>
  </si>
  <si>
    <t>791112650145</t>
  </si>
  <si>
    <t>GTK71</t>
  </si>
  <si>
    <t>04/02/2026 09:49</t>
  </si>
  <si>
    <t>791140317192</t>
  </si>
  <si>
    <t>GTK70</t>
  </si>
  <si>
    <t>791180715146</t>
  </si>
  <si>
    <t>GTK68</t>
  </si>
  <si>
    <t>ส***ลี ค***</t>
  </si>
  <si>
    <t>04/02/2026 09:44</t>
  </si>
  <si>
    <t>791135115190</t>
  </si>
  <si>
    <t>04/02/2026 09:45</t>
  </si>
  <si>
    <t>GTK67</t>
  </si>
  <si>
    <t>ค***ิกุล บ***ศ    บ***สวน</t>
  </si>
  <si>
    <t>04/02/2026 09:39</t>
  </si>
  <si>
    <t>791178669116</t>
  </si>
  <si>
    <t>GTK66</t>
  </si>
  <si>
    <t>ห***รัตน์ ก***นสุคนธ์</t>
  </si>
  <si>
    <t>04/02/2026 09:30</t>
  </si>
  <si>
    <t>791168911186</t>
  </si>
  <si>
    <t>04/02/2026 09:29</t>
  </si>
  <si>
    <t>GTK65</t>
  </si>
  <si>
    <t>ช***ฌา ศ***ันทรา</t>
  </si>
  <si>
    <t>04/02/2026 08:34</t>
  </si>
  <si>
    <t>791184517126</t>
  </si>
  <si>
    <t>04/02/2026 09:28</t>
  </si>
  <si>
    <t>GTK62</t>
  </si>
  <si>
    <t>เ******ง</t>
  </si>
  <si>
    <t>****** 54 ห้อง 305 ตำบลท่าทราย อำเภอเมืองนนทบุรี จังหวัดนนทบุรี 11000</t>
  </si>
  <si>
    <t>04/02/2026 09:25</t>
  </si>
  <si>
    <t>TH2642359897473</t>
  </si>
  <si>
    <t>04/02/2026 09:24</t>
  </si>
  <si>
    <t>GTK61</t>
  </si>
  <si>
    <t>น***น่อย</t>
  </si>
  <si>
    <t>04/02/2026 09:22</t>
  </si>
  <si>
    <t>791171465125</t>
  </si>
  <si>
    <t>GTK60</t>
  </si>
  <si>
    <t>ฟ***ันทร์ ร***้อย</t>
  </si>
  <si>
    <t>04/02/2026 09:18</t>
  </si>
  <si>
    <t>791016377034</t>
  </si>
  <si>
    <t>GTK59</t>
  </si>
  <si>
    <t>อ***า เ***วพิลาบ</t>
  </si>
  <si>
    <t>04/02/2026 09:13</t>
  </si>
  <si>
    <t>791176622110</t>
  </si>
  <si>
    <t>GTK58</t>
  </si>
  <si>
    <t>เ***มพร ส***จักร์</t>
  </si>
  <si>
    <t>04/02/2026 09:10</t>
  </si>
  <si>
    <t>791111068123</t>
  </si>
  <si>
    <t>GTK57</t>
  </si>
  <si>
    <t>ก***ิพงษ์ จ***ัมย์</t>
  </si>
  <si>
    <t>04/02/2026 09:08</t>
  </si>
  <si>
    <t>791127829111</t>
  </si>
  <si>
    <t>GTK54</t>
  </si>
  <si>
    <t>ส่ง นฤมล สังข์บัว</t>
  </si>
  <si>
    <t xml:space="preserve"> 105 ม.7 
ต.ปังหวาน อ.พะโต๊ะ จ.ชุมพร 
 86180</t>
  </si>
  <si>
    <t>86180</t>
  </si>
  <si>
    <t>0979181274</t>
  </si>
  <si>
    <t>04/02/2026 09:01</t>
  </si>
  <si>
    <t>GTK53</t>
  </si>
  <si>
    <t>ร้านชัยโรจน์</t>
  </si>
  <si>
    <t>159/19 ตลาดสดปัว ต.ปัว อ.ปัว จ. น่าน 55120</t>
  </si>
  <si>
    <t>55120</t>
  </si>
  <si>
    <t>0814731031</t>
  </si>
  <si>
    <t>04/02/2026 09:00</t>
  </si>
  <si>
    <t>WA088941672TH</t>
  </si>
  <si>
    <t>04/02/2026 08:59</t>
  </si>
  <si>
    <t>GTK52</t>
  </si>
  <si>
    <t>เ***ก</t>
  </si>
  <si>
    <t>04/02/2026 08:54</t>
  </si>
  <si>
    <t>791185401182</t>
  </si>
  <si>
    <t>GTK51</t>
  </si>
  <si>
    <t>ป******์</t>
  </si>
  <si>
    <t>******เกาะทวด อำเภอปากพนัง จังหวัดนครศรีธรรมราช 80330</t>
  </si>
  <si>
    <t>80330</t>
  </si>
  <si>
    <t>04/02/2026 08:46</t>
  </si>
  <si>
    <t>TH262080912187O</t>
  </si>
  <si>
    <t>GTK50</t>
  </si>
  <si>
    <t>04/02/2026 08:19</t>
  </si>
  <si>
    <t>791179431195</t>
  </si>
  <si>
    <t>GTK49</t>
  </si>
  <si>
    <t>ล******ร</t>
  </si>
  <si>
    <t>******บลหนองกุงธนสาร, อำเภอภูเวียง ตำบลหนองกุงธนสาร อำเภอภูเวียง จังหวัดขอนแก่น 40150</t>
  </si>
  <si>
    <t>40150</t>
  </si>
  <si>
    <t>99</t>
  </si>
  <si>
    <t>04/02/2026 07:59</t>
  </si>
  <si>
    <t>TH261749933155N</t>
  </si>
  <si>
    <t>GTK48</t>
  </si>
  <si>
    <t>ป***ตา ท***รรม</t>
  </si>
  <si>
    <t>04/02/2026 07:56</t>
  </si>
  <si>
    <t>791070186071</t>
  </si>
  <si>
    <t>04/02/2026 07:57</t>
  </si>
  <si>
    <t>GTK47</t>
  </si>
  <si>
    <t>******าด ตำบลตลาด อำเภอเมืองสุราษฎร์ธานี จังหวัดสุราษฎร์ธานี 84000</t>
  </si>
  <si>
    <t>04/02/2026 07:47</t>
  </si>
  <si>
    <t>TH264977099146M</t>
  </si>
  <si>
    <t>04/02/2026 07:46</t>
  </si>
  <si>
    <t>GTK46</t>
  </si>
  <si>
    <t>เ***สุดา จ***ร์พุ่ม</t>
  </si>
  <si>
    <t>791066599046</t>
  </si>
  <si>
    <t>GTK45</t>
  </si>
  <si>
    <t>ว***ณี  ว***รัตน์</t>
  </si>
  <si>
    <t>04/02/2026 07:35</t>
  </si>
  <si>
    <t>791176115155</t>
  </si>
  <si>
    <t>GTK44</t>
  </si>
  <si>
    <t>ห******า</t>
  </si>
  <si>
    <t>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</si>
  <si>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04/02/2026 07:58</t>
  </si>
  <si>
    <t>TH2652730209703</t>
  </si>
  <si>
    <t>04/02/2026 07:28</t>
  </si>
  <si>
    <t>GTK43</t>
  </si>
  <si>
    <t>พิชญ์สิชฌ์ อึ้งมณีภรณ์</t>
  </si>
  <si>
    <t>1101 ถนนพระยาสุเรนทร์ ร้านข้าวกล่องติดโรงเรียนประชาราษฎร์อุปถัมภ์ หลังป้ายรถเมล์ · บางชัน/ Bang Chan
คลองสามวา/ Klong Sam Waกรุงเทพมหานคร/ Bangkok
10510</t>
  </si>
  <si>
    <t>10510</t>
  </si>
  <si>
    <t>660953479423</t>
  </si>
  <si>
    <t>04/02/2026 07:22</t>
  </si>
  <si>
    <t>LEXPU0655057056</t>
  </si>
  <si>
    <t>GTK42</t>
  </si>
  <si>
    <t>04/02/2026 07:15</t>
  </si>
  <si>
    <t>791151406183</t>
  </si>
  <si>
    <t>GTK41</t>
  </si>
  <si>
    <t>กนกวรรณ นุ่นภูบาล</t>
  </si>
  <si>
    <t>บริษัท ศักยภาพกฎหมายและธุรกิจ 267/4-5 ลาดพร้าว101 ถนนลาดพร้าว แขวงเจ้าคุณสิงห์
วังทองหลาง/ Wang Thonglangกรุงเทพมหานคร/ Bangkok
10310</t>
  </si>
  <si>
    <t>660968569109</t>
  </si>
  <si>
    <t>04/02/2026 07:03</t>
  </si>
  <si>
    <t>LEXPU0655050160</t>
  </si>
  <si>
    <t>GTK40</t>
  </si>
  <si>
    <t>สุนันทิยา ตั้งไพศาลสัมพันธ์</t>
  </si>
  <si>
    <t>50 /173 ถนน หทัยราษฏร์ 35,  · สามวาตะวันตก/ Sam Wa Tawan Tok
คลองสามวา/ Klong Sam Waกรุงเทพมหานคร/ Bangkok
10510</t>
  </si>
  <si>
    <t>660874551963</t>
  </si>
  <si>
    <t>04/02/2026 07:02</t>
  </si>
  <si>
    <t>LEXPU0655056279</t>
  </si>
  <si>
    <t>GTK39</t>
  </si>
  <si>
    <t>04/02/2026 07:01</t>
  </si>
  <si>
    <t>LEXPU0655054914</t>
  </si>
  <si>
    <t>04/02/2026 06:57</t>
  </si>
  <si>
    <t>ชิฟฟ่อน ไม่มีไส้ กล่อง 8 ชิ้น คละรส ขนาด 240 กรัม WANWANACH</t>
  </si>
  <si>
    <t>GTK38</t>
  </si>
  <si>
    <t>ขวัญ​เนตร​ ศรีเสมอ</t>
  </si>
  <si>
    <t>ถ.ศรีสวัสดิ์ 64/7 · ประโคนชัย/ Prakhon Chai
ประโคนชัย/ Prakhon Chaiบุรีรัมย์/ Buriram
31140</t>
  </si>
  <si>
    <t>31140</t>
  </si>
  <si>
    <t>660929356920</t>
  </si>
  <si>
    <t>04/02/2026 06:43</t>
  </si>
  <si>
    <t>LEXPU0654733091</t>
  </si>
  <si>
    <t>GTK37</t>
  </si>
  <si>
    <t>ธ***ี ห***ปาน</t>
  </si>
  <si>
    <t>04/02/2026 06:17</t>
  </si>
  <si>
    <t>791095595091</t>
  </si>
  <si>
    <t>GTK36</t>
  </si>
  <si>
    <t>ป***วบ ส***้ง</t>
  </si>
  <si>
    <t>04/02/2026 05:59</t>
  </si>
  <si>
    <t>791128003131</t>
  </si>
  <si>
    <t>04/02/2026 06:00</t>
  </si>
  <si>
    <t>GTK35</t>
  </si>
  <si>
    <t>ส***รัตน์ พ***ประเสริฐ</t>
  </si>
  <si>
    <t>04/02/2026 05:42</t>
  </si>
  <si>
    <t>791180435113</t>
  </si>
  <si>
    <t>GTK34</t>
  </si>
  <si>
    <t>พ***ม น***มบูร</t>
  </si>
  <si>
    <t>เทศบาลนครสุราษฎร์ธานี</t>
  </si>
  <si>
    <t>04/02/2026 04:49</t>
  </si>
  <si>
    <t>791067787031</t>
  </si>
  <si>
    <t>GTK33</t>
  </si>
  <si>
    <t>ม***เดร์ อ***ละ</t>
  </si>
  <si>
    <t>04/02/2026 04:04</t>
  </si>
  <si>
    <t>791118216173</t>
  </si>
  <si>
    <t>04/02/2026 04:06</t>
  </si>
  <si>
    <t>GTK32</t>
  </si>
  <si>
    <t>เ******ล</t>
  </si>
  <si>
    <t>******ำเภอเมืองอ่างทอง ตำบลบ้านอิฐ อำเภอเมืองอ่างทอง จังหวัดอ่างทอง 14000</t>
  </si>
  <si>
    <t>14000</t>
  </si>
  <si>
    <t>97</t>
  </si>
  <si>
    <t>04/02/2026 02:13</t>
  </si>
  <si>
    <t>TH269471380372K</t>
  </si>
  <si>
    <t>GTK31</t>
  </si>
  <si>
    <t>แ***ี่</t>
  </si>
  <si>
    <t>04/02/2026 02:05</t>
  </si>
  <si>
    <t>791048978915</t>
  </si>
  <si>
    <t>GTK30</t>
  </si>
  <si>
    <t>P***lert k**</t>
  </si>
  <si>
    <t>04/02/2026 01:21</t>
  </si>
  <si>
    <t>791131622153</t>
  </si>
  <si>
    <t>04/02/2026 01:23</t>
  </si>
  <si>
    <t>GTK29</t>
  </si>
  <si>
    <t>นิดหน่อย</t>
  </si>
  <si>
    <t>73 ม.1 บ้านนาเชือกใต้ · นาเชือก/ Na Chueak
ยางตลาด/ Yang Talatกาฬสินธุ์/ Kalasin
46120</t>
  </si>
  <si>
    <t>46120</t>
  </si>
  <si>
    <t>660984360019</t>
  </si>
  <si>
    <t>04/02/2026 00:58</t>
  </si>
  <si>
    <t>LEXPU0654747220</t>
  </si>
  <si>
    <t>GTK28</t>
  </si>
  <si>
    <t>u***7855283432140</t>
  </si>
  <si>
    <t>04/02/2026 00:50</t>
  </si>
  <si>
    <t>791022431065</t>
  </si>
  <si>
    <t>GTK27</t>
  </si>
  <si>
    <t>ค******5</t>
  </si>
  <si>
    <t>******ป่าคลอก อำเภอถลาง ตำบลป่าคลอก อำเภอถลาง จังหวัดภูเก็ต 83110</t>
  </si>
  <si>
    <t>83110</t>
  </si>
  <si>
    <t>04/02/2026 00:46</t>
  </si>
  <si>
    <t>TH267443331098M</t>
  </si>
  <si>
    <t>GTK26</t>
  </si>
  <si>
    <t>ณ***ภรณ์ บ***มิ่นไวย</t>
  </si>
  <si>
    <t>791154828111</t>
  </si>
  <si>
    <t>GTK25</t>
  </si>
  <si>
    <t>******างโรง, ซอย นาเหนือ, ตำบล ป่าตคลอก, อำเภอถลาง ตำบลป่าคลอก อำเภอถลาง จังหวัดภูเก็ต 83110</t>
  </si>
  <si>
    <t>04/02/2026 00:45</t>
  </si>
  <si>
    <t>TH268747800251Z</t>
  </si>
  <si>
    <t>04/02/2026 00:44</t>
  </si>
  <si>
    <t>GTK24</t>
  </si>
  <si>
    <t>ร***ิดา ภ***ยานนท์</t>
  </si>
  <si>
    <t>791030789065</t>
  </si>
  <si>
    <t>GTK23</t>
  </si>
  <si>
    <t>น***เอมิตาคนสวย</t>
  </si>
  <si>
    <t>04/02/2026 00:11</t>
  </si>
  <si>
    <t>791098812092</t>
  </si>
  <si>
    <t>04/02/2026 00:22</t>
  </si>
  <si>
    <t>GTK22</t>
  </si>
  <si>
    <t>เสาวภา​ ไพประพันธ์</t>
  </si>
  <si>
    <t>55/88 หมู่5 ซ. สุคนธวิท25 ถ. สุคนธวิท  · ท่าเสา/ Tha Sao
กระทุ่มแบน/ Krathum Baenสมุทรสาคร/ Samut Sakhon
74110</t>
  </si>
  <si>
    <t>74110</t>
  </si>
  <si>
    <t>660818544026</t>
  </si>
  <si>
    <t>04/02/2026 00:20</t>
  </si>
  <si>
    <t>LEXPU0654759553</t>
  </si>
  <si>
    <t>GTK21</t>
  </si>
  <si>
    <t>พ***ัย ด***สุข</t>
  </si>
  <si>
    <t>04/02/2026 00:09</t>
  </si>
  <si>
    <t>791144206134</t>
  </si>
  <si>
    <t>GTK20</t>
  </si>
  <si>
    <t>ส***วิมล ส***ธิ์</t>
  </si>
  <si>
    <t>04/02/2026 00:05</t>
  </si>
  <si>
    <t>791192028152</t>
  </si>
  <si>
    <t>GTO19</t>
  </si>
  <si>
    <t>ศ***ร แ***หมุด</t>
  </si>
  <si>
    <t>05/02/2026 23:27</t>
  </si>
  <si>
    <t>791260866174</t>
  </si>
  <si>
    <t>GTO18</t>
  </si>
  <si>
    <t>ภ******ล</t>
  </si>
  <si>
    <t>******นองนมวัว, อำเภอลาดยาว ตำบลหนองนมวัว อำเภอลาดยาว จังหวัดนครสวรรค์ 60150</t>
  </si>
  <si>
    <t>60150</t>
  </si>
  <si>
    <t>43</t>
  </si>
  <si>
    <t>05/02/2026 23:18</t>
  </si>
  <si>
    <t>TH56118B9AT79H</t>
  </si>
  <si>
    <t>GTO17</t>
  </si>
  <si>
    <t>อ*** แ***ผล</t>
  </si>
  <si>
    <t>05/02/2026 22:49</t>
  </si>
  <si>
    <t>791203063195</t>
  </si>
  <si>
    <t>GTO16</t>
  </si>
  <si>
    <t>ช***ิป ส***ำราญ</t>
  </si>
  <si>
    <t>05/02/2026 22:44</t>
  </si>
  <si>
    <t>791221459162</t>
  </si>
  <si>
    <t>GTO15</t>
  </si>
  <si>
    <t>ว***ตรา</t>
  </si>
  <si>
    <t>05/02/2026 22:29</t>
  </si>
  <si>
    <t>791154788001</t>
  </si>
  <si>
    <t>GTO12</t>
  </si>
  <si>
    <t>05/02/2026 22:15</t>
  </si>
  <si>
    <t>791254465175</t>
  </si>
  <si>
    <t>GTO11</t>
  </si>
  <si>
    <t>******ำบลปากท่อ อำเภอปากท่อ จังหวัดราชบุรี 70140</t>
  </si>
  <si>
    <t>70140</t>
  </si>
  <si>
    <t>19</t>
  </si>
  <si>
    <t>05/02/2026 22:45</t>
  </si>
  <si>
    <t>TH12078B9BVZ1E</t>
  </si>
  <si>
    <t>GTO10</t>
  </si>
  <si>
    <t>น***บอส</t>
  </si>
  <si>
    <t>791263705131</t>
  </si>
  <si>
    <t>GTO9</t>
  </si>
  <si>
    <t>ก***า ร***ัตน์</t>
  </si>
  <si>
    <t>05/02/2026 22:08</t>
  </si>
  <si>
    <t>791230127181</t>
  </si>
  <si>
    <t>GTO8</t>
  </si>
  <si>
    <t>ธ***รัตน์ ม***าง</t>
  </si>
  <si>
    <t>05/02/2026 22:02</t>
  </si>
  <si>
    <t>791285400286</t>
  </si>
  <si>
    <t>GTO7</t>
  </si>
  <si>
    <t>ณ***์ศักดิ์ ห***มเรือง</t>
  </si>
  <si>
    <t>05/02/2026 22:01</t>
  </si>
  <si>
    <t>791291669140</t>
  </si>
  <si>
    <t>GTO6</t>
  </si>
  <si>
    <t>ก***ิการ์ ศ***ุข</t>
  </si>
  <si>
    <t>05/02/2026 21:49</t>
  </si>
  <si>
    <t>THT04062EU3A81Z</t>
  </si>
  <si>
    <t>GTO4</t>
  </si>
  <si>
    <t>ม***มิ้งพัชรี แ***ึง</t>
  </si>
  <si>
    <t>05/02/2026 21:44</t>
  </si>
  <si>
    <t>791218231134</t>
  </si>
  <si>
    <t>GTO3</t>
  </si>
  <si>
    <t>ส***งค์ เ***ิงห์</t>
  </si>
  <si>
    <t>05/02/2026 21:39</t>
  </si>
  <si>
    <t>791252034134</t>
  </si>
  <si>
    <t>GTN99</t>
  </si>
  <si>
    <t>u***53320384381438</t>
  </si>
  <si>
    <t>05/02/2026 21:28</t>
  </si>
  <si>
    <t>791279642134</t>
  </si>
  <si>
    <t>GTN98</t>
  </si>
  <si>
    <t>เ******ย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</si>
  <si>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</si>
  <si>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72000</t>
  </si>
  <si>
    <t>57</t>
  </si>
  <si>
    <t>05/02/2026 21:23</t>
  </si>
  <si>
    <t>TH14018B9JEH7I</t>
  </si>
  <si>
    <t>05/02/2026 21:22</t>
  </si>
  <si>
    <t>GTN97</t>
  </si>
  <si>
    <t>รุ่งนภา สอนศรี</t>
  </si>
  <si>
    <t>310/3หมู่2ตำบลบ้านกล้วย
เมืองสุโขทัย/ Mueang Sukhothaiสุโขทัย/ Sukhothai
64000</t>
  </si>
  <si>
    <t>64000</t>
  </si>
  <si>
    <t>660947463951</t>
  </si>
  <si>
    <t>05/02/2026 21:19</t>
  </si>
  <si>
    <t>TH60018B9D9D0F</t>
  </si>
  <si>
    <t>GTN96</t>
  </si>
  <si>
    <t>ห******ง</t>
  </si>
  <si>
    <t>****** คลองกิ่ว, อำเภอบ้านบึง ตำบลคลองกิ่ว อำเภอบ้านบึง จังหวัดชลบุรี 20220</t>
  </si>
  <si>
    <t>20220</t>
  </si>
  <si>
    <t>05/02/2026 21:15</t>
  </si>
  <si>
    <t>TH20028B9FQG4B</t>
  </si>
  <si>
    <t>05/02/2026 21:14</t>
  </si>
  <si>
    <t>GTN94</t>
  </si>
  <si>
    <t>อ***อาจ ป***ิธานวิทยา</t>
  </si>
  <si>
    <t>05/02/2026 21:00</t>
  </si>
  <si>
    <t>791246402181</t>
  </si>
  <si>
    <t>GTN93</t>
  </si>
  <si>
    <t>******40 ตำบลหนองนางนวล อำเภอหนองฉาง จังหวัดอุทัยธานี 61110</t>
  </si>
  <si>
    <t>61110</t>
  </si>
  <si>
    <t>TH260994299269E</t>
  </si>
  <si>
    <t>GTN92</t>
  </si>
  <si>
    <t>ล***าวัลย์ บ***</t>
  </si>
  <si>
    <t>05/02/2026 20:54</t>
  </si>
  <si>
    <t>791220861185</t>
  </si>
  <si>
    <t>GTN91</t>
  </si>
  <si>
    <t>น***ักดิ์  ภ***ิ์ชัยภูมิ</t>
  </si>
  <si>
    <t>05/02/2026 20:50</t>
  </si>
  <si>
    <t>791232112182</t>
  </si>
  <si>
    <t>GTN90</t>
  </si>
  <si>
    <t>น***สิริ  ส***ัง</t>
  </si>
  <si>
    <t>05/02/2026 20:46</t>
  </si>
  <si>
    <t>791222850176</t>
  </si>
  <si>
    <t>GTN89</t>
  </si>
  <si>
    <t>ค***้าย อ***ิต</t>
  </si>
  <si>
    <t>05/02/2026 20:41</t>
  </si>
  <si>
    <t>THT03062ES9Y22Z</t>
  </si>
  <si>
    <t>05/02/2026 20:40</t>
  </si>
  <si>
    <t>GTN88</t>
  </si>
  <si>
    <t>ณ******ร</t>
  </si>
  <si>
    <t>******ชบุรี ตำบลคูบัว อำเภอเมืองราชบุรี จังหวัดราชบุรี 70000</t>
  </si>
  <si>
    <t>05/02/2026 20:37</t>
  </si>
  <si>
    <t>TH12018B9G258T</t>
  </si>
  <si>
    <t>05/02/2026 20:36</t>
  </si>
  <si>
    <t>GTN87</t>
  </si>
  <si>
    <t>TH12018B9F4H7T</t>
  </si>
  <si>
    <t>GTN86</t>
  </si>
  <si>
    <t>******ถฉีดยา) ต.บ้านแหลม ตำบลบ้านแหลม อำเภอบางปลาม้า จังหวัดสุพรรณบุรี 72150</t>
  </si>
  <si>
    <t>72150</t>
  </si>
  <si>
    <t>59</t>
  </si>
  <si>
    <t>05/02/2026 20:35</t>
  </si>
  <si>
    <t>TH14048B9JN85J</t>
  </si>
  <si>
    <t>GTN85</t>
  </si>
  <si>
    <t>05/02/2026 20:23</t>
  </si>
  <si>
    <t>TH12018B9EZ11T</t>
  </si>
  <si>
    <t>GTN84</t>
  </si>
  <si>
    <t>TH12018B9ERZ8T</t>
  </si>
  <si>
    <t>05/02/2026 20:19</t>
  </si>
  <si>
    <t>GTN83</t>
  </si>
  <si>
    <t>นางเกลี้ยง   ฟุบขุนทด</t>
  </si>
  <si>
    <t>26 หมู่ 10 ตำบลพะงาด  อำเภอขามสะแกแสง  จังหวัดนครราชสีมา · พะงาด/ Pha-ngat
ขามสะแกแสง/ Kham Sakaesaengนครราชสีมา/ Nakhon Ratchasima
30290</t>
  </si>
  <si>
    <t>30290</t>
  </si>
  <si>
    <t>660936263346</t>
  </si>
  <si>
    <t>TH27118B9DDH9E</t>
  </si>
  <si>
    <t>GTN81</t>
  </si>
  <si>
    <t>K***รม</t>
  </si>
  <si>
    <t>791277308194</t>
  </si>
  <si>
    <t>05/02/2026 20:18</t>
  </si>
  <si>
    <t>GTN80</t>
  </si>
  <si>
    <t>จันทนา</t>
  </si>
  <si>
    <t>บ้านเลขที่52หมู่10บ้านแก่งน้อยอำเภอท่าไหม่ตำบลเขาแก้ว · เขาแก้ว/ Khao Kaeo
ท่าใหม่/ Tha Maiจันทบุรี/ Chanthaburi
22170</t>
  </si>
  <si>
    <t>22170</t>
  </si>
  <si>
    <t>660848731200</t>
  </si>
  <si>
    <t>05/02/2026 20:14</t>
  </si>
  <si>
    <t>LEXPU0655478686</t>
  </si>
  <si>
    <t>GTN79</t>
  </si>
  <si>
    <t>05/02/2026 20:12</t>
  </si>
  <si>
    <t>LEXPU0655479413</t>
  </si>
  <si>
    <t>GTN78</t>
  </si>
  <si>
    <t>ป***ยา  ม***ก้ว</t>
  </si>
  <si>
    <t>05/02/2026 20:01</t>
  </si>
  <si>
    <t>791279843141</t>
  </si>
  <si>
    <t>05/02/2026 20:02</t>
  </si>
  <si>
    <t>GTN77</t>
  </si>
  <si>
    <t>K***nthipp</t>
  </si>
  <si>
    <t>Prachuap Khiri Khan</t>
  </si>
  <si>
    <t>05/02/2026 20:00</t>
  </si>
  <si>
    <t>791215848146</t>
  </si>
  <si>
    <t>GTN76</t>
  </si>
  <si>
    <t>โ***ตา บ***อก</t>
  </si>
  <si>
    <t>05/02/2026 19:57</t>
  </si>
  <si>
    <t>791178172083</t>
  </si>
  <si>
    <t>GTN75</t>
  </si>
  <si>
    <t>05/02/2026 19:55</t>
  </si>
  <si>
    <t>791217378136</t>
  </si>
  <si>
    <t>GTN74</t>
  </si>
  <si>
    <t>ส***ญ</t>
  </si>
  <si>
    <t>05/02/2026 19:53</t>
  </si>
  <si>
    <t>791118172040</t>
  </si>
  <si>
    <t>05/02/2026 19:54</t>
  </si>
  <si>
    <t>GTN73</t>
  </si>
  <si>
    <t>ศ***นา   เ***เอี้ยน</t>
  </si>
  <si>
    <t>791284124201</t>
  </si>
  <si>
    <t>GTN72</t>
  </si>
  <si>
    <t>เ***วี โ***าง</t>
  </si>
  <si>
    <t>05/02/2026 19:50</t>
  </si>
  <si>
    <t>791288506153</t>
  </si>
  <si>
    <t>GTN71</t>
  </si>
  <si>
    <t>ร***ีปลั่ง เ***ญลาภ</t>
  </si>
  <si>
    <t>05/02/2026 19:46</t>
  </si>
  <si>
    <t>791298631174</t>
  </si>
  <si>
    <t>GTN70</t>
  </si>
  <si>
    <t>น***ฉัตรมงคล ท***อนเถิ่ง</t>
  </si>
  <si>
    <t>05/02/2026 19:40</t>
  </si>
  <si>
    <t>791242064163</t>
  </si>
  <si>
    <t>GTN69</t>
  </si>
  <si>
    <t>ช******ว</t>
  </si>
  <si>
    <t>****** แยก19 เข้าซอยมาบ้านอยู่ขวามือรั้วสีน้ำตาล มีป้ายสุนัขดุ) แขวงบางขุนศรี เขตบางกอกน้อย จังหวัดกรุงเทพมหานคร 10700</t>
  </si>
  <si>
    <t>80</t>
  </si>
  <si>
    <t>05/02/2026 19:37</t>
  </si>
  <si>
    <t>TH263210653299I</t>
  </si>
  <si>
    <t>GTN68</t>
  </si>
  <si>
    <t>ศ***ชค ศ***สฬส</t>
  </si>
  <si>
    <t>05/02/2026 19:34</t>
  </si>
  <si>
    <t>791230306171</t>
  </si>
  <si>
    <t>GTN67</t>
  </si>
  <si>
    <t>แ***ี ส***รี. ฉ***</t>
  </si>
  <si>
    <t>05/02/2026 19:32</t>
  </si>
  <si>
    <t>791216504175</t>
  </si>
  <si>
    <t>05/02/2026 19:33</t>
  </si>
  <si>
    <t>GTN66</t>
  </si>
  <si>
    <t>ก******ช</t>
  </si>
  <si>
    <t>******02, ตำบลไร่ขิง, อำเภอสามพราน ตำบลไร่ขิง อำเภอสามพราน จังหวัดนครปฐม 73210</t>
  </si>
  <si>
    <t>73210</t>
  </si>
  <si>
    <t>20</t>
  </si>
  <si>
    <t>TH15068B9EHH9H</t>
  </si>
  <si>
    <t>GTN64</t>
  </si>
  <si>
    <t>ก***า น***ทอง</t>
  </si>
  <si>
    <t>05/02/2026 19:19</t>
  </si>
  <si>
    <t>791290536120</t>
  </si>
  <si>
    <t>GTN63</t>
  </si>
  <si>
    <t>u***9728461394073</t>
  </si>
  <si>
    <t>05/02/2026 19:17</t>
  </si>
  <si>
    <t>791217721173</t>
  </si>
  <si>
    <t>GTN62</t>
  </si>
  <si>
    <t>ไ** ห***วล</t>
  </si>
  <si>
    <t>05/02/2026 19:02</t>
  </si>
  <si>
    <t>791115570011</t>
  </si>
  <si>
    <t>GTN61</t>
  </si>
  <si>
    <t>05/02/2026 19:28</t>
  </si>
  <si>
    <t>TH69018B9GJB7D</t>
  </si>
  <si>
    <t>05/02/2026 18:58</t>
  </si>
  <si>
    <t>GTN60</t>
  </si>
  <si>
    <t>ม******า</t>
  </si>
  <si>
    <t>******ตำบล หนองแก๋ว, อำเภอหางดง ตำบลหนองแก๋ว อำเภอหางดง จังหวัดเชียงใหม่ 50230</t>
  </si>
  <si>
    <t>50230</t>
  </si>
  <si>
    <t>05/02/2026 19:24</t>
  </si>
  <si>
    <t>TH265387529501B</t>
  </si>
  <si>
    <t>05/02/2026 18:54</t>
  </si>
  <si>
    <t>GTN59</t>
  </si>
  <si>
    <t>ห******่</t>
  </si>
  <si>
    <t>******ยสโมสรมา5ซอยอยู่ฝั่งซ้าย ตรงข้ามมินิมาร์ทJT ตำบลบางเสาธง อำเภอบางเสาธง จังหวัดสมุทรปราการ 10570</t>
  </si>
  <si>
    <t>10570</t>
  </si>
  <si>
    <t>05/02/2026 18:49</t>
  </si>
  <si>
    <t>TH2691343153101</t>
  </si>
  <si>
    <t>GTN58</t>
  </si>
  <si>
    <t>แ***า    ก***ส่ง  ร***ก๋วยเตี๋ยวป่าในกรุง</t>
  </si>
  <si>
    <t>05/02/2026 18:28</t>
  </si>
  <si>
    <t>791276860150</t>
  </si>
  <si>
    <t>GTN56</t>
  </si>
  <si>
    <t>05/02/2026 18:25</t>
  </si>
  <si>
    <t>791268909185</t>
  </si>
  <si>
    <t>GTN55</t>
  </si>
  <si>
    <t>ส******ย</t>
  </si>
  <si>
    <t>******2, หมู่ที่ ่2, ถนน พหลโยธิน, ตำบล สนับทึบ, อำเภอวังน้อย ตำบลสนับทึบ อำเภอวังน้อย จังหวัดพระนครศรีอยุธยา 13170</t>
  </si>
  <si>
    <t>05/02/2026 18:18</t>
  </si>
  <si>
    <t>TH2657304995422</t>
  </si>
  <si>
    <t>05/02/2026 18:17</t>
  </si>
  <si>
    <t>GTN54</t>
  </si>
  <si>
    <t>ส***ักดิ์ ย***สซา</t>
  </si>
  <si>
    <t>05/02/2026 18:12</t>
  </si>
  <si>
    <t>791295406296</t>
  </si>
  <si>
    <t>GTN53</t>
  </si>
  <si>
    <t>อ***์พร ส***าพงศ์</t>
  </si>
  <si>
    <t>05/02/2026 18:08</t>
  </si>
  <si>
    <t>791225869195</t>
  </si>
  <si>
    <t>GTN52</t>
  </si>
  <si>
    <t>กัญญาณัฐ.  ยิ้มนิยม</t>
  </si>
  <si>
    <t>110/58 S.N คอนโดทาวร์ ชั้น2
ดอนเมือง/ Don Mueangกรุงเทพมหานคร/ Bangkok
10210</t>
  </si>
  <si>
    <t>660814123591</t>
  </si>
  <si>
    <t>05/02/2026 18:03</t>
  </si>
  <si>
    <t>LEXPU0655392737</t>
  </si>
  <si>
    <t>GTN51</t>
  </si>
  <si>
    <t>ธ***พงษ์ แ***อี้ยว</t>
  </si>
  <si>
    <t>05/02/2026 18:00</t>
  </si>
  <si>
    <t>791208539144</t>
  </si>
  <si>
    <t>GTN50</t>
  </si>
  <si>
    <t>******107 หมู่3 ตำบลตลาด ตำบลตลาด อำเภอเมืองนครราชสีมา จังหวัดนครราชสีมา 30310</t>
  </si>
  <si>
    <t>30310</t>
  </si>
  <si>
    <t>05/02/2026 17:57</t>
  </si>
  <si>
    <t>TH260483535313K</t>
  </si>
  <si>
    <t>GTN49</t>
  </si>
  <si>
    <t>ก******์</t>
  </si>
  <si>
    <t>******นแม่กึ๊ดหลวง, ตำบลแม่กาษา, อำเภอแม่สอด ตำบลแม่กาษา อำเภอแม่สอด จังหวัดตาก 63110</t>
  </si>
  <si>
    <t>63110</t>
  </si>
  <si>
    <t>05/02/2026 17:54</t>
  </si>
  <si>
    <t>TH2619661361880</t>
  </si>
  <si>
    <t>GTN48</t>
  </si>
  <si>
    <t>ด***น บ***ระคม</t>
  </si>
  <si>
    <t>05/02/2026 17:36</t>
  </si>
  <si>
    <t>791204465181</t>
  </si>
  <si>
    <t>GTN47</t>
  </si>
  <si>
    <t>ท*** ท***</t>
  </si>
  <si>
    <t>05/02/2026 17:22</t>
  </si>
  <si>
    <t>791248452190</t>
  </si>
  <si>
    <t>ถั่วยกลัง</t>
  </si>
  <si>
    <t>[ยกลังคุ้มกว่า🔥] ขนมเปี๊ยะไส้ทะลัก ไข่แดงเค็ม ยกลัง 10 กล่อง WANWANACH (ไส้ถั่ว10กล่อง)</t>
  </si>
  <si>
    <t>GTN46</t>
  </si>
  <si>
    <t>******นอนันตวรฤทธิเดช, อำเภอเมืองน่าน ตำบลในเวียง อำเภอเมืองน่าน จังหวัดน่าน 55000</t>
  </si>
  <si>
    <t>55000</t>
  </si>
  <si>
    <t>05/02/2026 17:19</t>
  </si>
  <si>
    <t>TH264809799476T</t>
  </si>
  <si>
    <t>GTN45</t>
  </si>
  <si>
    <t>น***าญ  ร***ี</t>
  </si>
  <si>
    <t>05/02/2026 17:15</t>
  </si>
  <si>
    <t>791253040126</t>
  </si>
  <si>
    <t>GTN42</t>
  </si>
  <si>
    <t>ล*ส</t>
  </si>
  <si>
    <t>****** 200-2 ถ.ร่มเกล้า แขวงมีนบุรี เขตมีนบุรี จังหวัดกรุงเทพมหานคร 10510</t>
  </si>
  <si>
    <t>05/02/2026 16:59</t>
  </si>
  <si>
    <t>TH2616298320930</t>
  </si>
  <si>
    <t>05/02/2026 16:58</t>
  </si>
  <si>
    <t>GTN41</t>
  </si>
  <si>
    <t>******ระบัง แขวงลาดกระบัง เขตลาดกระบัง จังหวัดกรุงเทพมหานคร 10520</t>
  </si>
  <si>
    <t>05/02/2026 16:56</t>
  </si>
  <si>
    <t>TH269709254529U</t>
  </si>
  <si>
    <t>05/02/2026 16:55</t>
  </si>
  <si>
    <t>GTN40</t>
  </si>
  <si>
    <t>สมบูรณ์  ชัยตระกูล</t>
  </si>
  <si>
    <t>96/31  หมู่3  ต .ฟ้าฮ่าม  อ.เมือง  จ.เชียงใหม่ 50000</t>
  </si>
  <si>
    <t>50000</t>
  </si>
  <si>
    <t>0903207865</t>
  </si>
  <si>
    <t>05/02/2026 16:53</t>
  </si>
  <si>
    <t>WA089331536TH</t>
  </si>
  <si>
    <t>GTN39</t>
  </si>
  <si>
    <t>อ***าร ก***หาญ</t>
  </si>
  <si>
    <t>05/02/2026 16:51</t>
  </si>
  <si>
    <t>791243449113</t>
  </si>
  <si>
    <t>GTN38</t>
  </si>
  <si>
    <t>ค***ตเติ้ล</t>
  </si>
  <si>
    <t>05/02/2026 16:47</t>
  </si>
  <si>
    <t>791216214180</t>
  </si>
  <si>
    <t>GTN37</t>
  </si>
  <si>
    <t>พ***ย  ก***่างมล</t>
  </si>
  <si>
    <t>05/02/2026 16:46</t>
  </si>
  <si>
    <t>791229705173</t>
  </si>
  <si>
    <t>GTN35</t>
  </si>
  <si>
    <t>ธ*** ก***าด</t>
  </si>
  <si>
    <t>05/02/2026 16:23</t>
  </si>
  <si>
    <t>791202218192</t>
  </si>
  <si>
    <t>GTN34</t>
  </si>
  <si>
    <t>ต******ม</t>
  </si>
  <si>
    <t>******.เมืองบึงกาฬ จ.บึงกาฬ 38000 ตำบลบึงกาฬ อำเภอเมืองบึงกาฬ จังหวัดบึงกาฬ 38000</t>
  </si>
  <si>
    <t>38000</t>
  </si>
  <si>
    <t>96</t>
  </si>
  <si>
    <t>05/02/2026 16:52</t>
  </si>
  <si>
    <t>TH261866411837T</t>
  </si>
  <si>
    <t>05/02/2026 16:21</t>
  </si>
  <si>
    <t>GTN32</t>
  </si>
  <si>
    <t>ว***ุทธ เ***เสมอ</t>
  </si>
  <si>
    <t>05/02/2026 15:52</t>
  </si>
  <si>
    <t>791215519231</t>
  </si>
  <si>
    <t>05/02/2026 15:51</t>
  </si>
  <si>
    <t>GTN28</t>
  </si>
  <si>
    <t>ร***.สุจริตพงษ์พันธ์</t>
  </si>
  <si>
    <t>05/02/2026 15:34</t>
  </si>
  <si>
    <t>791280318231</t>
  </si>
  <si>
    <t>GTN27</t>
  </si>
  <si>
    <t>ก***ิยา ร***พงค์</t>
  </si>
  <si>
    <t>05/02/2026 15:33</t>
  </si>
  <si>
    <t>791247972196</t>
  </si>
  <si>
    <t>GTN26</t>
  </si>
  <si>
    <t>ม***าง บ*** อ***ีร์</t>
  </si>
  <si>
    <t>05/02/2026 15:32</t>
  </si>
  <si>
    <t>791215537114</t>
  </si>
  <si>
    <t>GTN25</t>
  </si>
  <si>
    <t>u***5434404321815</t>
  </si>
  <si>
    <t>05/02/2026 15:29</t>
  </si>
  <si>
    <t>791180393091</t>
  </si>
  <si>
    <t>GTN23</t>
  </si>
  <si>
    <t>หทัยรัตน์ คำแก้ว</t>
  </si>
  <si>
    <t>53หมู่17ต.หนองพระอ.วังทรายพูนจ.พิจิตร
วังทรายพูน/ Wang Sai Phunพิจิตร/ Phichit
66180</t>
  </si>
  <si>
    <t>66180</t>
  </si>
  <si>
    <t>660983319457</t>
  </si>
  <si>
    <t>05/02/2026 15:24</t>
  </si>
  <si>
    <t>LEXPU0655392399</t>
  </si>
  <si>
    <t>GTN21</t>
  </si>
  <si>
    <t>น***นดร บ***ันทร์</t>
  </si>
  <si>
    <t>05/02/2026 15:12</t>
  </si>
  <si>
    <t>791189696043</t>
  </si>
  <si>
    <t>GTN20</t>
  </si>
  <si>
    <t>ธงชัย  บุญอินทร์</t>
  </si>
  <si>
    <t>กองพันบริการ กองบริการ ศูนย์การบินทหารบก ต.เขาพระงาม
อ.เมือง จ.ลพบุรี 15160</t>
  </si>
  <si>
    <t>15160</t>
  </si>
  <si>
    <t>0929824698</t>
  </si>
  <si>
    <t>05/02/2026 14:58</t>
  </si>
  <si>
    <t>WB133838815TH</t>
  </si>
  <si>
    <t>05/02/2026 15:02</t>
  </si>
  <si>
    <t>GTN19</t>
  </si>
  <si>
    <t>บ******ิ</t>
  </si>
  <si>
    <t>******าง ตำบลทับช้าง อำเภอสอยดาว จังหวัดจันทบุรี 22180</t>
  </si>
  <si>
    <t>05/02/2026 15:01</t>
  </si>
  <si>
    <t>TH265967408570X</t>
  </si>
  <si>
    <t>GTN18</t>
  </si>
  <si>
    <t>ช***ัตน์</t>
  </si>
  <si>
    <t>791291788103</t>
  </si>
  <si>
    <t>05/02/2026 15:00</t>
  </si>
  <si>
    <t>GTN17</t>
  </si>
  <si>
    <t>ต***ล็ก ม***ูเรือง</t>
  </si>
  <si>
    <t>791218066122</t>
  </si>
  <si>
    <t>GTN16</t>
  </si>
  <si>
    <t>ว***ดี ห***ิ่ง</t>
  </si>
  <si>
    <t>05/02/2026 14:55</t>
  </si>
  <si>
    <t>791112981002</t>
  </si>
  <si>
    <t>GTN14</t>
  </si>
  <si>
    <t>สุรีพร มานุสนธิ์</t>
  </si>
  <si>
    <t>600/788 หมู่14 บ้านสีวลี ถนนพหลโยธิน ตำบลคูคต อำเภอลำลูกกา
ปทุมธานี 12130</t>
  </si>
  <si>
    <t>0896932041</t>
  </si>
  <si>
    <t>05/02/2026 14:36</t>
  </si>
  <si>
    <t>WB133838832TH</t>
  </si>
  <si>
    <t>05/02/2026 14:52</t>
  </si>
  <si>
    <t>GTN13</t>
  </si>
  <si>
    <t>เนรัญชรา อ่อนน้อม</t>
  </si>
  <si>
    <t>138 ม.5 ต.ท่าข้าม
อ.อรัญประเทศ จ.สระแก้ว 27120</t>
  </si>
  <si>
    <t>27120</t>
  </si>
  <si>
    <t>0982704543</t>
  </si>
  <si>
    <t>05/02/2026 14:51</t>
  </si>
  <si>
    <t>WA089331553TH</t>
  </si>
  <si>
    <t>GTN12</t>
  </si>
  <si>
    <t>ศ***พร ม***สวัสดิ์</t>
  </si>
  <si>
    <t>05/02/2026 14:38</t>
  </si>
  <si>
    <t>791274463125</t>
  </si>
  <si>
    <t>GTN11</t>
  </si>
  <si>
    <t>ปิยพร หม่องเหล็ก</t>
  </si>
  <si>
    <t>88 ม.8บ้านดงน้อย ต.เหล่าโพนค้อ อ.โคกศรีสุพรรณ จ.สกลนคร47280
โคกศรีสุพรรณ,สกลนคร,ไทย
47280</t>
  </si>
  <si>
    <t>47280</t>
  </si>
  <si>
    <t>660989891316</t>
  </si>
  <si>
    <t>line</t>
  </si>
  <si>
    <t>📌📌เคลมสินค้า เนื่องจากแพ็คไม่ครบ TIKTOK</t>
  </si>
  <si>
    <t>WB133838846TH</t>
  </si>
  <si>
    <t>GTN10</t>
  </si>
  <si>
    <t>น***ตร ช***ก้ว</t>
  </si>
  <si>
    <t>05/02/2026 14:37</t>
  </si>
  <si>
    <t>791206921186</t>
  </si>
  <si>
    <t>GTN9</t>
  </si>
  <si>
    <t>ส***ัย ใ***ม</t>
  </si>
  <si>
    <t>05/02/2026 14:34</t>
  </si>
  <si>
    <t>791249407163</t>
  </si>
  <si>
    <t>GTN8</t>
  </si>
  <si>
    <t>น***ช พ***มาก</t>
  </si>
  <si>
    <t>791168897050</t>
  </si>
  <si>
    <t>GTN7</t>
  </si>
  <si>
    <t>สมศักดิ์​ เสียงสกุล</t>
  </si>
  <si>
    <t>81/109 หมู่4 มบ.คริสตัลทาวน์โฮม ต.ไทรม้า
เมืองนนทบุรี/ Mueang Nonthaburiนนทบุรี/ Nonthaburi
11000</t>
  </si>
  <si>
    <t>660863804992</t>
  </si>
  <si>
    <t>05/02/2026 14:33</t>
  </si>
  <si>
    <t>LEXPU0655390093</t>
  </si>
  <si>
    <t>GTN6</t>
  </si>
  <si>
    <t>เ***รินทร์​ป​ิ​น​ตา​</t>
  </si>
  <si>
    <t>05/02/2026 14:32</t>
  </si>
  <si>
    <t>791261939112</t>
  </si>
  <si>
    <t>GTN5</t>
  </si>
  <si>
    <t>******บึง อ.ศรีราชา จ.ชลบุรี 20230 ตำบลบึง อำเภอศรีราชา จังหวัดชลบุรี 20230</t>
  </si>
  <si>
    <t>20230</t>
  </si>
  <si>
    <t>TH2623403270494</t>
  </si>
  <si>
    <t>GTN4</t>
  </si>
  <si>
    <t>05/02/2026 14:30</t>
  </si>
  <si>
    <t>791210036120</t>
  </si>
  <si>
    <t>GTN2</t>
  </si>
  <si>
    <t>น.ส.ชญาดา เพียรหาผล</t>
  </si>
  <si>
    <t>172 ม.7 · ทับกุง/ Thap Kung
หนองแสง/ Nong Saengอุดรธานี/ Udon Thani
41340</t>
  </si>
  <si>
    <t>41340</t>
  </si>
  <si>
    <t>660630174472</t>
  </si>
  <si>
    <t>05/02/2026 14:21</t>
  </si>
  <si>
    <t>TH38168B9DQC2D</t>
  </si>
  <si>
    <t>GTM99</t>
  </si>
  <si>
    <t>นลพรรณ สุขเจริญ</t>
  </si>
  <si>
    <t>123/1ม.2ต.เเม่น้ำ อ.เกาะสมุย
จ.สุราษฏร์ธานี 84330</t>
  </si>
  <si>
    <t>84330</t>
  </si>
  <si>
    <t>0891248401</t>
  </si>
  <si>
    <t>05/02/2026 14:13</t>
  </si>
  <si>
    <t>WA089331584TH</t>
  </si>
  <si>
    <t>05/02/2026 14:12</t>
  </si>
  <si>
    <t>GTM98</t>
  </si>
  <si>
    <t>คุณสว่างศรี</t>
  </si>
  <si>
    <t>7 ถนนบริพัตร ต.ท่าราบ อ.เมืองเพชรบุรี จ. เพชรบุรี  76000</t>
  </si>
  <si>
    <t>76000</t>
  </si>
  <si>
    <t>0812487894</t>
  </si>
  <si>
    <t>05/02/2026 12:04</t>
  </si>
  <si>
    <t>📌📌LINE เครื่องขาว</t>
  </si>
  <si>
    <t>WB133838863TH</t>
  </si>
  <si>
    <t>05/02/2026 14:10</t>
  </si>
  <si>
    <t>GTM97</t>
  </si>
  <si>
    <t>บ***ิษย์ ม***เอี่ยม</t>
  </si>
  <si>
    <t>05/02/2026 13:59</t>
  </si>
  <si>
    <t>791232661144</t>
  </si>
  <si>
    <t>GTM96</t>
  </si>
  <si>
    <t>ธัชนันท์ เพ็ชรเอี่ยม</t>
  </si>
  <si>
    <t>60/89หมู่1 ม.ร่มสุข7 ต.บ้านฉาง อ.บ้านฉาง จ.ระยอง 21130</t>
  </si>
  <si>
    <t>21130</t>
  </si>
  <si>
    <t>0846411958</t>
  </si>
  <si>
    <t>05/02/2026 13:55</t>
  </si>
  <si>
    <t>WA089331615TH</t>
  </si>
  <si>
    <t>05/02/2026 13:54</t>
  </si>
  <si>
    <t>GTM95</t>
  </si>
  <si>
    <t>กัลนิกา แก้วพอกุล</t>
  </si>
  <si>
    <t>65/10 ต.ก้านเหลือง อ.นาแก 
จ.นครพนม 48130</t>
  </si>
  <si>
    <t>48130</t>
  </si>
  <si>
    <t>0896738357</t>
  </si>
  <si>
    <t>WB133838885TH</t>
  </si>
  <si>
    <t>05/02/2026 13:53</t>
  </si>
  <si>
    <t>GTM94</t>
  </si>
  <si>
    <t>ม***พย์ บ***อง</t>
  </si>
  <si>
    <t>791282112106</t>
  </si>
  <si>
    <t>GTM93</t>
  </si>
  <si>
    <t>จอมบึง เกษไย</t>
  </si>
  <si>
    <t>118,ซ,กรพิทักษ,ถ,บางแค,แขวงบางแค,เขตบางแค,ก,ท,ม 10160</t>
  </si>
  <si>
    <t>0851108863</t>
  </si>
  <si>
    <t>05/02/2026 13:52</t>
  </si>
  <si>
    <t>WA089331641TH</t>
  </si>
  <si>
    <t>05/02/2026 13:51</t>
  </si>
  <si>
    <t>GTM92</t>
  </si>
  <si>
    <t>นรงค์ศักดิ์  สืบสายอ่อน</t>
  </si>
  <si>
    <t xml:space="preserve">  58/3  หมู่ 3 ต.วังน้ำคู้ อ.เมือง จ.พิษณุโลก    65230</t>
  </si>
  <si>
    <t>65230</t>
  </si>
  <si>
    <t>0869316101</t>
  </si>
  <si>
    <t>WA089331655TH</t>
  </si>
  <si>
    <t>05/02/2026 13:50</t>
  </si>
  <si>
    <t>GTM91</t>
  </si>
  <si>
    <t>สุรางค์ ปรางปิยนันท์</t>
  </si>
  <si>
    <t>ส่งที่ 168 ม.3 หันคาเหนือ ต.หันคา อ.หันคา จ.ชัยนาท  สุรางค์ ปรางปิยนันท์ 17130</t>
  </si>
  <si>
    <t>0865916160</t>
  </si>
  <si>
    <t>05/02/2026 11:43</t>
  </si>
  <si>
    <t>WB133841187TH</t>
  </si>
  <si>
    <t>05/02/2026 13:49</t>
  </si>
  <si>
    <t>GTM90</t>
  </si>
  <si>
    <t>จิราพรรณ  ชมจันทร์</t>
  </si>
  <si>
    <t>88 หมู่6  บ้านโนนแดง
ต.หนองไผ่  อ.เมือง
จ.ศรีสะเกษ   33000</t>
  </si>
  <si>
    <t>0815542829</t>
  </si>
  <si>
    <t>05/02/2026 13:19</t>
  </si>
  <si>
    <t>WB133841173TH</t>
  </si>
  <si>
    <t>05/02/2026 13:18</t>
  </si>
  <si>
    <t>GTM89</t>
  </si>
  <si>
    <t>ป***าวดี ส***ประสงค์</t>
  </si>
  <si>
    <t>05/02/2026 13:16</t>
  </si>
  <si>
    <t>791269003280</t>
  </si>
  <si>
    <t>GTM88</t>
  </si>
  <si>
    <t>คุณเพชรเกียรติ ธนาพร</t>
  </si>
  <si>
    <t>ที่อยู่ 28/9  ม.16 ซอย5 บ้านหนองกันเกรา ตำบลบ้านพระ อำเภอเมืองปราจีนบุรี จังหวัดปราจีนบุรี 25230</t>
  </si>
  <si>
    <t>25230</t>
  </si>
  <si>
    <t>0989324625</t>
  </si>
  <si>
    <t>05/02/2026 13:11</t>
  </si>
  <si>
    <t>WA089336502TH</t>
  </si>
  <si>
    <t>05/02/2026 13:10</t>
  </si>
  <si>
    <t>GTM87</t>
  </si>
  <si>
    <t>ณ***ัน ศ***พชร</t>
  </si>
  <si>
    <t>05/02/2026 13:08</t>
  </si>
  <si>
    <t>791217102115</t>
  </si>
  <si>
    <t>GTM86</t>
  </si>
  <si>
    <t>05/02/2026 12:46</t>
  </si>
  <si>
    <t>791295830150</t>
  </si>
  <si>
    <t>GTM85</t>
  </si>
  <si>
    <t>ป******ว</t>
  </si>
  <si>
    <t>******เอน, อำเภอท่ามะกา ตำบลตะคร้ำเอน อำเภอท่ามะกา จังหวัดกาญจนบุรี 71130</t>
  </si>
  <si>
    <t>71130</t>
  </si>
  <si>
    <t>05/02/2026 12:27</t>
  </si>
  <si>
    <t>TH267154225924P</t>
  </si>
  <si>
    <t>GTM84</t>
  </si>
  <si>
    <t>ไ*** โ***ทย ช***ตหนึ่งท้อไม่ได</t>
  </si>
  <si>
    <t>05/02/2026 12:18</t>
  </si>
  <si>
    <t>THT02032EU6PM5Z</t>
  </si>
  <si>
    <t>GTM83</t>
  </si>
  <si>
    <t>บ***ิด ส***งวน</t>
  </si>
  <si>
    <t>05/02/2026 12:02</t>
  </si>
  <si>
    <t>THT03062EU3061Z</t>
  </si>
  <si>
    <t>GTM82</t>
  </si>
  <si>
    <t>i***80h</t>
  </si>
  <si>
    <t>05/02/2026 11:59</t>
  </si>
  <si>
    <t>791258860136</t>
  </si>
  <si>
    <t>GTM81</t>
  </si>
  <si>
    <t>ว***ี</t>
  </si>
  <si>
    <t>****** ดงคอน, อำเภอสรรคบุรี ตำบลดงคอน อำเภอสรรคบุรี จังหวัดชัยนาท 17140</t>
  </si>
  <si>
    <t>17140</t>
  </si>
  <si>
    <t>05/02/2026 11:38</t>
  </si>
  <si>
    <t>TH262086315174I</t>
  </si>
  <si>
    <t>05/02/2026 11:37</t>
  </si>
  <si>
    <t>GTM80</t>
  </si>
  <si>
    <t>น***ศิรินกุล ค***้ว</t>
  </si>
  <si>
    <t>05/02/2026 11:29</t>
  </si>
  <si>
    <t>791156801750</t>
  </si>
  <si>
    <t>GTM79</t>
  </si>
  <si>
    <t>เ***งฤทธิ์ปรีชา ล***</t>
  </si>
  <si>
    <t>05/02/2026 11:15</t>
  </si>
  <si>
    <t>791221007275</t>
  </si>
  <si>
    <t>GTM78</t>
  </si>
  <si>
    <t>ว***า ท***ิลป์รัตนากร</t>
  </si>
  <si>
    <t>05/02/2026 11:13</t>
  </si>
  <si>
    <t>791166567645</t>
  </si>
  <si>
    <t>GTM76</t>
  </si>
  <si>
    <t>สุชาดา ไพศาลกาญจนา</t>
  </si>
  <si>
    <t>20-22 ถ แสงชูโต 8 ต ท่าเรือ อ ท่ามะกา จ กาญจนบุรี 71130</t>
  </si>
  <si>
    <t>0870435961</t>
  </si>
  <si>
    <t>05/02/2026 11:06</t>
  </si>
  <si>
    <t>WA089336842TH</t>
  </si>
  <si>
    <t>05/02/2026 11:05</t>
  </si>
  <si>
    <t>GTM75</t>
  </si>
  <si>
    <t>ฟ******)</t>
  </si>
  <si>
    <t>******   ประเทศไทย (เข้าแยก5 หน้าบ้านมีบันไดเหล็ก) แขวงวัดพระยาไกร เขตบางคอแหลม จังหวัดกรุงเทพมหานคร 10120</t>
  </si>
  <si>
    <t>05/02/2026 11:33</t>
  </si>
  <si>
    <t>TH264655969314K</t>
  </si>
  <si>
    <t>05/02/2026 11:03</t>
  </si>
  <si>
    <t>GTM74</t>
  </si>
  <si>
    <t>อ***ิรา เ***เกร็จ</t>
  </si>
  <si>
    <t>Samut Sakhon</t>
  </si>
  <si>
    <t>05/02/2026 11:01</t>
  </si>
  <si>
    <t>791125164653</t>
  </si>
  <si>
    <t>GTM72</t>
  </si>
  <si>
    <t>ส***ญญา จ***น์อินพรม</t>
  </si>
  <si>
    <t>05/02/2026 10:58</t>
  </si>
  <si>
    <t>791157808770</t>
  </si>
  <si>
    <t>GTM71</t>
  </si>
  <si>
    <t>ล***</t>
  </si>
  <si>
    <t>05/02/2026 10:48</t>
  </si>
  <si>
    <t>791152564683</t>
  </si>
  <si>
    <t>GTM70</t>
  </si>
  <si>
    <t>d***</t>
  </si>
  <si>
    <t>05/02/2026 10:47</t>
  </si>
  <si>
    <t>791154763663</t>
  </si>
  <si>
    <t>GTM69</t>
  </si>
  <si>
    <t>ค***ญญา ด***ิ้ล</t>
  </si>
  <si>
    <t>05/02/2026 10:40</t>
  </si>
  <si>
    <t>THT02032ES32K9Z</t>
  </si>
  <si>
    <t>GTM68</t>
  </si>
  <si>
    <t>ว***วรรณ</t>
  </si>
  <si>
    <t>05/02/2026 10:37</t>
  </si>
  <si>
    <t>791209604290</t>
  </si>
  <si>
    <t>GTM67</t>
  </si>
  <si>
    <t>M*** N***nda</t>
  </si>
  <si>
    <t>791171767654</t>
  </si>
  <si>
    <t>GTM66</t>
  </si>
  <si>
    <t>ช***ชา     ศ***วุฒิ</t>
  </si>
  <si>
    <t>05/02/2026 10:34</t>
  </si>
  <si>
    <t>791128969643</t>
  </si>
  <si>
    <t>GTM65</t>
  </si>
  <si>
    <t>ว******ร</t>
  </si>
  <si>
    <t>******้านวังพระทราย ต.บ้านชวน ตำบลบ้านชวน อำเภอบำเหน็จณรงค์ จังหวัดชัยภูมิ 36160</t>
  </si>
  <si>
    <t>36160</t>
  </si>
  <si>
    <t>05/02/2026 10:31</t>
  </si>
  <si>
    <t>TH263852245958R</t>
  </si>
  <si>
    <t>GTM64</t>
  </si>
  <si>
    <t>เ***ทธิ์ ม***บ</t>
  </si>
  <si>
    <t>05/02/2026 10:30</t>
  </si>
  <si>
    <t>791133401730</t>
  </si>
  <si>
    <t>GTM62</t>
  </si>
  <si>
    <t>ป***า  ค***ยเอี่ยม</t>
  </si>
  <si>
    <t>05/02/2026 10:32</t>
  </si>
  <si>
    <t>791121403715</t>
  </si>
  <si>
    <t>05/02/2026 10:14</t>
  </si>
  <si>
    <t>GTM61</t>
  </si>
  <si>
    <t>05/02/2026 10:11</t>
  </si>
  <si>
    <t>791193801716</t>
  </si>
  <si>
    <t>GTM60</t>
  </si>
  <si>
    <t>แ*** ศ***โฉม</t>
  </si>
  <si>
    <t>05/02/2026 10:05</t>
  </si>
  <si>
    <t>791141957653</t>
  </si>
  <si>
    <t>05/02/2026 10:06</t>
  </si>
  <si>
    <t>GTM59</t>
  </si>
  <si>
    <t>05/02/2026 10:04</t>
  </si>
  <si>
    <t>กาแฟ6กล่องค่ะ</t>
  </si>
  <si>
    <t>791128954626</t>
  </si>
  <si>
    <t>GTM58</t>
  </si>
  <si>
    <t>อ***ุนทรี เ***ญธรรม</t>
  </si>
  <si>
    <t>05/02/2026 10:03</t>
  </si>
  <si>
    <t>791172563694</t>
  </si>
  <si>
    <t>GTM57</t>
  </si>
  <si>
    <t>ภ***ภณ  ศ***ันทร์</t>
  </si>
  <si>
    <t>05/02/2026 09:51</t>
  </si>
  <si>
    <t>791162376616</t>
  </si>
  <si>
    <t>05/02/2026 09:49</t>
  </si>
  <si>
    <t>GTM56</t>
  </si>
  <si>
    <t>โ*** ท***ล่อ</t>
  </si>
  <si>
    <t>05/02/2026 09:45</t>
  </si>
  <si>
    <t>791103971630</t>
  </si>
  <si>
    <t>GTM55</t>
  </si>
  <si>
    <t>S** S**</t>
  </si>
  <si>
    <t>05/02/2026 09:44</t>
  </si>
  <si>
    <t>791153436754</t>
  </si>
  <si>
    <t>GTM54</t>
  </si>
  <si>
    <t>นงเยาว์ ศรีจันทรา</t>
  </si>
  <si>
    <t>62/15 ม 2 ซอย กาญจนาภิเษก 30 ถนนเลียบคลองทวีวัฒนาแขวงทวีวัฒนาเขตทวีวัฒนา
ทวีวัฒนา/ Thawi Watthanaกรุงเทพมหานคร/ Bangkok
10170</t>
  </si>
  <si>
    <t>10170</t>
  </si>
  <si>
    <t>660890773597</t>
  </si>
  <si>
    <t>05/02/2026 09:38</t>
  </si>
  <si>
    <t>LEXPU0655391001</t>
  </si>
  <si>
    <t>05/02/2026 09:37</t>
  </si>
  <si>
    <t>GTM53</t>
  </si>
  <si>
    <t>น***ล  ท***ดไธสง</t>
  </si>
  <si>
    <t>05/02/2026 09:29</t>
  </si>
  <si>
    <t>791156439754</t>
  </si>
  <si>
    <t>05/02/2026 09:28</t>
  </si>
  <si>
    <t>GTM52</t>
  </si>
  <si>
    <t>ธ***ฒน์ ช***</t>
  </si>
  <si>
    <t>791154607751</t>
  </si>
  <si>
    <t>GTM51</t>
  </si>
  <si>
    <t>อ*** ห***กแคดดี้สนามกอล์ฟราชคราม</t>
  </si>
  <si>
    <t>05/02/2026 09:26</t>
  </si>
  <si>
    <t>791194164670</t>
  </si>
  <si>
    <t>GTM50</t>
  </si>
  <si>
    <t>******อย ชายหาดชะอำ, ถนน ร่วมจิต, ตำบลชะอำ, อำเภอชะอำ ตำบลชะอำ อำเภอชะอำ จังหวัดเพชรบุรี 76120</t>
  </si>
  <si>
    <t>76120</t>
  </si>
  <si>
    <t>TH265654009361P</t>
  </si>
  <si>
    <t>05/02/2026 09:19</t>
  </si>
  <si>
    <t>GTM49</t>
  </si>
  <si>
    <t>******ปุน ตำบลสินปุน อำเภอเขาพนม จังหวัดกระบี่ 80240</t>
  </si>
  <si>
    <t>80240</t>
  </si>
  <si>
    <t>24</t>
  </si>
  <si>
    <t>05/02/2026 09:17</t>
  </si>
  <si>
    <t>TH264003895914P</t>
  </si>
  <si>
    <t>GTM46</t>
  </si>
  <si>
    <t>05/02/2026 08:55</t>
  </si>
  <si>
    <t>หน้ามะพร้าวทั้งหมดค่ะ6กล่องค่ะ200บค่ะ</t>
  </si>
  <si>
    <t>791166889660</t>
  </si>
  <si>
    <t>GTM45</t>
  </si>
  <si>
    <t>ร***ีย์</t>
  </si>
  <si>
    <t>05/02/2026 08:50</t>
  </si>
  <si>
    <t>791146164675</t>
  </si>
  <si>
    <t>GTM44</t>
  </si>
  <si>
    <t>05/02/2026 08:49</t>
  </si>
  <si>
    <t>2947588150343168097</t>
  </si>
  <si>
    <t>05/02/2026 08:48</t>
  </si>
  <si>
    <t>GTM43</t>
  </si>
  <si>
    <t>ส***พร ธ***วงษ์</t>
  </si>
  <si>
    <t>05/02/2026 08:37</t>
  </si>
  <si>
    <t>791134969693</t>
  </si>
  <si>
    <t>GTM42</t>
  </si>
  <si>
    <t>จ***ราทิพย์ ร***งค์</t>
  </si>
  <si>
    <t>05/02/2026 08:36</t>
  </si>
  <si>
    <t>791159368661</t>
  </si>
  <si>
    <t>GTM41</t>
  </si>
  <si>
    <t>ช***รรณ ร***าการ</t>
  </si>
  <si>
    <t>791170176602</t>
  </si>
  <si>
    <t>GTM40</t>
  </si>
  <si>
    <t>ศ***วัฒน์ ณ ศ***ต</t>
  </si>
  <si>
    <t>791107179612</t>
  </si>
  <si>
    <t>GTM39</t>
  </si>
  <si>
    <t>ไ***น ห***วล</t>
  </si>
  <si>
    <t>05/02/2026 08:34</t>
  </si>
  <si>
    <t>791146375600</t>
  </si>
  <si>
    <t>GTM37</t>
  </si>
  <si>
    <t>ส***ล่า บ***นา</t>
  </si>
  <si>
    <t>05/02/2026 08:30</t>
  </si>
  <si>
    <t>791199294686</t>
  </si>
  <si>
    <t>GTM36</t>
  </si>
  <si>
    <t>น*** ส***ลดา​ แ***คกสูง</t>
  </si>
  <si>
    <t>05/02/2026 08:27</t>
  </si>
  <si>
    <t>791103968642</t>
  </si>
  <si>
    <t>GTM35</t>
  </si>
  <si>
    <t>บ***รือน</t>
  </si>
  <si>
    <t>05/02/2026 08:26</t>
  </si>
  <si>
    <t>791190778626</t>
  </si>
  <si>
    <t>GTM34</t>
  </si>
  <si>
    <t>ช***นุท อ***วีพร</t>
  </si>
  <si>
    <t>05/02/2026 08:13</t>
  </si>
  <si>
    <t>791118374620</t>
  </si>
  <si>
    <t>GTM33</t>
  </si>
  <si>
    <t>ส***วดี ว***ยะลา</t>
  </si>
  <si>
    <t>05/02/2026 07:59</t>
  </si>
  <si>
    <t>791189608731</t>
  </si>
  <si>
    <t>GTM32</t>
  </si>
  <si>
    <t>น***าวลินดา ป***านันท์</t>
  </si>
  <si>
    <t>05/02/2026 07:52</t>
  </si>
  <si>
    <t>791176295685</t>
  </si>
  <si>
    <t>GTM31</t>
  </si>
  <si>
    <t>ช***รชาวไร่</t>
  </si>
  <si>
    <t>05/02/2026 07:51</t>
  </si>
  <si>
    <t>791112605743</t>
  </si>
  <si>
    <t>GTM30</t>
  </si>
  <si>
    <t>ส***นทร์ น***อก</t>
  </si>
  <si>
    <t>05/02/2026 07:48</t>
  </si>
  <si>
    <t>791157192685</t>
  </si>
  <si>
    <t>GTM29</t>
  </si>
  <si>
    <t>t***pornsiriyata9</t>
  </si>
  <si>
    <t>05/02/2026 07:37</t>
  </si>
  <si>
    <t>791170966692</t>
  </si>
  <si>
    <t>GTM28</t>
  </si>
  <si>
    <t>ก***ี ย***ปี</t>
  </si>
  <si>
    <t>05/02/2026 07:25</t>
  </si>
  <si>
    <t>791112808721</t>
  </si>
  <si>
    <t>GTM27</t>
  </si>
  <si>
    <t>ม*** ท***รรม</t>
  </si>
  <si>
    <t>05/02/2026 06:52</t>
  </si>
  <si>
    <t>791147946514</t>
  </si>
  <si>
    <t>GTM25</t>
  </si>
  <si>
    <t>อ***ชัย</t>
  </si>
  <si>
    <t>05/02/2026 06:30</t>
  </si>
  <si>
    <t>791159878585</t>
  </si>
  <si>
    <t>GTM24</t>
  </si>
  <si>
    <t>จ***ซอว์</t>
  </si>
  <si>
    <t>05/02/2026 06:27</t>
  </si>
  <si>
    <t>791115342555</t>
  </si>
  <si>
    <t>GTM23</t>
  </si>
  <si>
    <t>พ***รณ ข***คุ้ม</t>
  </si>
  <si>
    <t>05/02/2026 06:15</t>
  </si>
  <si>
    <t>791151083586</t>
  </si>
  <si>
    <t>GTM22</t>
  </si>
  <si>
    <t>ภ******ง</t>
  </si>
  <si>
    <t>******มทรัพย์ วัสดุก่อสร้าง ต.วังหมี ตำบลวังหมี อำเภอวังน้ำเขียว จังหวัดนครราชสีมา 30370</t>
  </si>
  <si>
    <t>TH265963211339P</t>
  </si>
  <si>
    <t>05/02/2026 05:45</t>
  </si>
  <si>
    <t>GTM21</t>
  </si>
  <si>
    <t>******ลหนองจอก ตำบลหนองจอก อำเภอบ้านไร่ จังหวัดอุทัยธานี 61180</t>
  </si>
  <si>
    <t>61180</t>
  </si>
  <si>
    <t>05/02/2026 05:24</t>
  </si>
  <si>
    <t>TH262961176761Z</t>
  </si>
  <si>
    <t>GTM20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</si>
  <si>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</si>
  <si>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</si>
  <si>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660841160555</t>
  </si>
  <si>
    <t>05/02/2026 04:31</t>
  </si>
  <si>
    <t>LEXPU0655049237</t>
  </si>
  <si>
    <t>05/02/2026 04:30</t>
  </si>
  <si>
    <t>GTM19</t>
  </si>
  <si>
    <t>น***ธ ย***พงษ์</t>
  </si>
  <si>
    <t>05/02/2026 02:37</t>
  </si>
  <si>
    <t>791140152526</t>
  </si>
  <si>
    <t>05/02/2026 02:36</t>
  </si>
  <si>
    <t>GTM18</t>
  </si>
  <si>
    <t>ป***าน พ***ลย์รัตนกิจ</t>
  </si>
  <si>
    <t>05/02/2026 01:54</t>
  </si>
  <si>
    <t>791176434506</t>
  </si>
  <si>
    <t>GTM17</t>
  </si>
  <si>
    <t>ออม. ออม.</t>
  </si>
  <si>
    <t>501/216 ม.3 ต.แพรกษา · แพรกษา/ Phraek Sa
เมืองสมุทรปราการ/ Mueang Samut Prakanสมุทรปราการ/ Samut Prakan
10280</t>
  </si>
  <si>
    <t>660946015086</t>
  </si>
  <si>
    <t>05/02/2026 01:31</t>
  </si>
  <si>
    <t>LEXPU0655047132</t>
  </si>
  <si>
    <t>GTM15</t>
  </si>
  <si>
    <t>อ***ิง พ***ิลัย  จ***ลานอ้วน</t>
  </si>
  <si>
    <t>05/02/2026 00:38</t>
  </si>
  <si>
    <t>791119950526</t>
  </si>
  <si>
    <t>GTM14</t>
  </si>
  <si>
    <t>ธ***ตม์ ข***ะชา</t>
  </si>
  <si>
    <t>05/02/2026 00:33</t>
  </si>
  <si>
    <t>791146909523</t>
  </si>
  <si>
    <t>05/02/2026 00:32</t>
  </si>
  <si>
    <t>GTM13</t>
  </si>
  <si>
    <t>******หนองแสน ตำบลหนองแสน อำเภอวาปีปทุม จังหวัดมหาสารคาม 44120</t>
  </si>
  <si>
    <t>44120</t>
  </si>
  <si>
    <t>98</t>
  </si>
  <si>
    <t>05/02/2026 00:21</t>
  </si>
  <si>
    <t>TH268901545245B</t>
  </si>
  <si>
    <t>GTQ30</t>
  </si>
  <si>
    <t>******่า อำเภอบางปลาม้า สุพรรณบุรี ตำบลตะค่า อำเภอบางปลาม้า จังหวัดสุพรรณบุรี 72150</t>
  </si>
  <si>
    <t>06/02/2026 23:50</t>
  </si>
  <si>
    <t>TH14048BERXD8C</t>
  </si>
  <si>
    <t>GTQ29</t>
  </si>
  <si>
    <t>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</t>
  </si>
  <si>
    <t>06/02/2026 23:40</t>
  </si>
  <si>
    <t>TH30018BE3HY2B</t>
  </si>
  <si>
    <t>06/02/2026 23:39</t>
  </si>
  <si>
    <t>GTQ28</t>
  </si>
  <si>
    <t>ส***ญญา ช***ูงเนิน</t>
  </si>
  <si>
    <t>06/02/2026 23:25</t>
  </si>
  <si>
    <t>791270452744</t>
  </si>
  <si>
    <t>GTQ26</t>
  </si>
  <si>
    <t>ปาลีรัฐ  เกิดสว่าง</t>
  </si>
  <si>
    <t>131 ซ.สุทธิพงศ์1/5 ถ.สุทธิสารฯ
ดินแดง/ Din Daengกรุงเทพมหานคร/ Bangkok
10400</t>
  </si>
  <si>
    <t>660932295235</t>
  </si>
  <si>
    <t>06/02/2026 23:03</t>
  </si>
  <si>
    <t>LEXPU0655707721</t>
  </si>
  <si>
    <t>GTQ25</t>
  </si>
  <si>
    <t>พัฒนี สุจริยาศัย</t>
  </si>
  <si>
    <t>1425 ถนน เจริญกรุง แขวงสีลม · บางรัก/ Bang Rak
บางรัก/ Bang Rakกรุงเทพมหานคร/ Bangkok
10500</t>
  </si>
  <si>
    <t>10500</t>
  </si>
  <si>
    <t>660652310319</t>
  </si>
  <si>
    <t>06/02/2026 23:01</t>
  </si>
  <si>
    <t>LEXPU0655663369</t>
  </si>
  <si>
    <t>GTQ24</t>
  </si>
  <si>
    <t>อ******ุ</t>
  </si>
  <si>
    <t>****** 9 ตำบลบางนาง อำเภอพานทอง จังหวัดชลบุรี 20160</t>
  </si>
  <si>
    <t>20160</t>
  </si>
  <si>
    <t>06/02/2026 22:56</t>
  </si>
  <si>
    <t>TH20058BEAVX0I</t>
  </si>
  <si>
    <t>06/02/2026 22:55</t>
  </si>
  <si>
    <t>GTQ23</t>
  </si>
  <si>
    <t>******ัวฬ่อ ตำบลดอนหัวฬ่อ อำเภอเมืองชลบุรี จังหวัดชลบุรี 20000</t>
  </si>
  <si>
    <t>06/02/2026 22:51</t>
  </si>
  <si>
    <t>TH262160599293M</t>
  </si>
  <si>
    <t>GTQ22</t>
  </si>
  <si>
    <t>บ***รา  เ***มซา</t>
  </si>
  <si>
    <t>06/02/2026 22:43</t>
  </si>
  <si>
    <t>791276447636</t>
  </si>
  <si>
    <t>GTQ21</t>
  </si>
  <si>
    <t>ช***เปอร์ แ** ฮ***</t>
  </si>
  <si>
    <t>06/02/2026 22:42</t>
  </si>
  <si>
    <t>เอา ฝักไข่เค็ม นะคะ</t>
  </si>
  <si>
    <t>791211865754</t>
  </si>
  <si>
    <t>GTQ18</t>
  </si>
  <si>
    <t>06/02/2026 22:15</t>
  </si>
  <si>
    <t>รบกวน ส่งให้วันอังคารนะคะ ไม่อยากได้เร็วเกินไปคะ จะเอามาขายวันที่ 15 คะ</t>
  </si>
  <si>
    <t>791286478846</t>
  </si>
  <si>
    <t>GTQ17</t>
  </si>
  <si>
    <t>791254529726</t>
  </si>
  <si>
    <t>GTQ16</t>
  </si>
  <si>
    <t>******เวียงพางคำ, อำเภอแม่สาย ตำบลเวียงพางคำ อำเภอแม่สาย จังหวัดเชียงราย 57130</t>
  </si>
  <si>
    <t>06/02/2026 22:20</t>
  </si>
  <si>
    <t>TH54098BE5B94F</t>
  </si>
  <si>
    <t>06/02/2026 21:50</t>
  </si>
  <si>
    <t>GTQ15</t>
  </si>
  <si>
    <t>ณ***ัชร น***วาศ</t>
  </si>
  <si>
    <t>791233529785</t>
  </si>
  <si>
    <t>GTQ14</t>
  </si>
  <si>
    <t>ว******)</t>
  </si>
  <si>
    <t>******วามือ มีต้นกล้วย มีดอกไม้ สีชมพู มี กังหัน มีเลขที่บ้าน 16-18-20(สีแดง) แขวงคลองสาน เขตคลองสาน จังหวัดกรุงเทพมหานคร 10600</t>
  </si>
  <si>
    <t>06/02/2026 21:39</t>
  </si>
  <si>
    <t>TH2636150259057</t>
  </si>
  <si>
    <t>06/02/2026 21:38</t>
  </si>
  <si>
    <t>GTQ13</t>
  </si>
  <si>
    <t>ม***า</t>
  </si>
  <si>
    <t>******, ตำบลพิมาน, อำเภอเมืองสตูล ตำบลพิมาน อำเภอเมืองสตูล จังหวัดสตูล 91000</t>
  </si>
  <si>
    <t>91000</t>
  </si>
  <si>
    <t>07/02/2026 11:38</t>
  </si>
  <si>
    <t>TH268048658830K</t>
  </si>
  <si>
    <t>06/02/2026 21:20</t>
  </si>
  <si>
    <t>GTQ11</t>
  </si>
  <si>
    <t>ช***ัย</t>
  </si>
  <si>
    <t>06/02/2026 21:15</t>
  </si>
  <si>
    <t>791247055771</t>
  </si>
  <si>
    <t>GTQ9</t>
  </si>
  <si>
    <t>ส***ดา อ***รัมย์</t>
  </si>
  <si>
    <t>06/02/2026 21:07</t>
  </si>
  <si>
    <t>THT04062EW6TY5Z</t>
  </si>
  <si>
    <t>06/02/2026 21:11</t>
  </si>
  <si>
    <t>GTQ8</t>
  </si>
  <si>
    <t>บ** บ**</t>
  </si>
  <si>
    <t>06/02/2026 21:05</t>
  </si>
  <si>
    <t>791294723774</t>
  </si>
  <si>
    <t>06/02/2026 21:09</t>
  </si>
  <si>
    <t>GTQ7</t>
  </si>
  <si>
    <t>ข******า</t>
  </si>
  <si>
    <t>******ุมวิท ตำบลท้ายบ้านใหม่ ตำบลท้ายบ้านใหม่ อำเภอเมืองสมุทรปราการ จังหวัดสมุทรปราการ 10280</t>
  </si>
  <si>
    <t>06/02/2026 21:08</t>
  </si>
  <si>
    <t>TH269291030260A</t>
  </si>
  <si>
    <t>GTQ5</t>
  </si>
  <si>
    <t>พ******ม</t>
  </si>
  <si>
    <t>******โนนขี้ตุ่น, สารภี, อำเภอหนองบุญมาก ตำบลสารภี อำเภอหนองบุญมาก จังหวัดนครราชสีมา 30410</t>
  </si>
  <si>
    <t>30410</t>
  </si>
  <si>
    <t>06/02/2026 20:59</t>
  </si>
  <si>
    <t>TH2660327170274</t>
  </si>
  <si>
    <t>GTQ4</t>
  </si>
  <si>
    <t>******ต จ.ฉะเชิงเทรา ตำบลท่ากระดาน อำเภอสนามชัยเขต จังหวัดฉะเชิงเทรา 24160</t>
  </si>
  <si>
    <t>24160</t>
  </si>
  <si>
    <t>06/02/2026 20:40</t>
  </si>
  <si>
    <t>TH263793138125M</t>
  </si>
  <si>
    <t>06/02/2026 20:39</t>
  </si>
  <si>
    <t>GTQ2</t>
  </si>
  <si>
    <t>******ิญนคร แขวงสำเหร่ เขตธนบุรี จังหวัดกรุงเทพมหานคร 10600</t>
  </si>
  <si>
    <t>06/02/2026 20:28</t>
  </si>
  <si>
    <t>TH265696825230E</t>
  </si>
  <si>
    <t>GTQ1</t>
  </si>
  <si>
    <t>******ม่นะ อำเภอเชียงดาว จังหวัดเชียงใหม่ 50170</t>
  </si>
  <si>
    <t>06/02/2026 20:24</t>
  </si>
  <si>
    <t>TH269306285460S</t>
  </si>
  <si>
    <t>GTQ0</t>
  </si>
  <si>
    <t>พ******น</t>
  </si>
  <si>
    <t>******9 ซอย11 ต.บึง ตำบลบึง อำเภอศรีราชา จังหวัดชลบุรี 20230</t>
  </si>
  <si>
    <t>11</t>
  </si>
  <si>
    <t>06/02/2026 20:19</t>
  </si>
  <si>
    <t>TH266697738491C</t>
  </si>
  <si>
    <t>GTP99</t>
  </si>
  <si>
    <t>ศ******า</t>
  </si>
  <si>
    <t>******ารายณ์ จ.กาฬสินธุ์ 46110 ตำบลเหล่าไฮงาม อำเภอกุฉินารายณ์ จังหวัดกาฬสินธุ์ 46110</t>
  </si>
  <si>
    <t>46110</t>
  </si>
  <si>
    <t>06/02/2026 20:12</t>
  </si>
  <si>
    <t>TH264257342205G</t>
  </si>
  <si>
    <t>GTP98</t>
  </si>
  <si>
    <t>พ***ล.ขึอขุนทด.</t>
  </si>
  <si>
    <t>06/02/2026 20:03</t>
  </si>
  <si>
    <t>791207255731</t>
  </si>
  <si>
    <t>GTP97</t>
  </si>
  <si>
    <t>ส***ต ส***วัสดิ์</t>
  </si>
  <si>
    <t>06/02/2026 20:02</t>
  </si>
  <si>
    <t>791293385606</t>
  </si>
  <si>
    <t>GTP96</t>
  </si>
  <si>
    <t>น***พงศ์ ย***แจ่มจันทร์</t>
  </si>
  <si>
    <t>06/02/2026 19:58</t>
  </si>
  <si>
    <t>791252339706</t>
  </si>
  <si>
    <t>GTP95</t>
  </si>
  <si>
    <t>ด***ภัทราภรณ์ อ***รุณ</t>
  </si>
  <si>
    <t>06/02/2026 19:57</t>
  </si>
  <si>
    <t>791297535700</t>
  </si>
  <si>
    <t>GTP94</t>
  </si>
  <si>
    <t>สุวิมล​ พันธ์ุเลิศ​</t>
  </si>
  <si>
    <t>บ้านพักค่ายเขตอุดมศักดิ์ 560 ต.วังใหม่ · วังใหม่/ Wang Mai
เมืองชุมพร/ Mueang Chumphonชุมพร/ Chumphon
86190</t>
  </si>
  <si>
    <t>86190</t>
  </si>
  <si>
    <t>660816089498</t>
  </si>
  <si>
    <t>06/02/2026 19:55</t>
  </si>
  <si>
    <t>LEXPU0655712107</t>
  </si>
  <si>
    <t>GTP93</t>
  </si>
  <si>
    <t>น***ิษฐ์ ด***ค์</t>
  </si>
  <si>
    <t>06/02/2026 19:54</t>
  </si>
  <si>
    <t>791257932706</t>
  </si>
  <si>
    <t>GTP92</t>
  </si>
  <si>
    <t>ณ******ม</t>
  </si>
  <si>
    <t>******ใหม่, อำเภอวังสมบูรณ์ ตำบลวังใหม่ อำเภอวังสมบูรณ์ จังหวัดสระแก้ว 27250</t>
  </si>
  <si>
    <t>27250</t>
  </si>
  <si>
    <t>05</t>
  </si>
  <si>
    <t>06/02/2026 19:32</t>
  </si>
  <si>
    <t>TH264428295219X</t>
  </si>
  <si>
    <t>GTP91</t>
  </si>
  <si>
    <t>ม*** ค***ูญสิน</t>
  </si>
  <si>
    <t>06/02/2026 19:23</t>
  </si>
  <si>
    <t>791225865706</t>
  </si>
  <si>
    <t>GTP90</t>
  </si>
  <si>
    <t>วราภรณ์ ศรมณี</t>
  </si>
  <si>
    <t>444/80 ม.สัมมากร ซ.รามคำแหง162/1 ถ.รามคำแหง แขวงสะพานสูง
สะพานสูง/ Sapan Sungกรุงเทพมหานคร/ Bangkok
10240</t>
  </si>
  <si>
    <t>660926049191</t>
  </si>
  <si>
    <t>06/02/2026 19:13</t>
  </si>
  <si>
    <t>LEXPU0655711381</t>
  </si>
  <si>
    <t>GTP89</t>
  </si>
  <si>
    <t>ว***พ็ญ ห***มณี</t>
  </si>
  <si>
    <t>06/02/2026 19:07</t>
  </si>
  <si>
    <t>791255573614</t>
  </si>
  <si>
    <t>GTP88</t>
  </si>
  <si>
    <t>ส***ดา   น***ิพย์</t>
  </si>
  <si>
    <t>06/02/2026 19:01</t>
  </si>
  <si>
    <t>791207939734</t>
  </si>
  <si>
    <t>GTP87</t>
  </si>
  <si>
    <t>แ** บ***มาส</t>
  </si>
  <si>
    <t>06/02/2026 18:46</t>
  </si>
  <si>
    <t>791200998685</t>
  </si>
  <si>
    <t>GTP86</t>
  </si>
  <si>
    <t>สมศักดิ์ พุทธิวงศาสุนทร</t>
  </si>
  <si>
    <t>37/258 ม.พฤกษา 13 ซ.1/1 ม.4 · คลองสาม/ Khlong Sam
คลองหลวง/ Khlong Luangปทุมธานี/ Pathum Thani
12120</t>
  </si>
  <si>
    <t>660851629594</t>
  </si>
  <si>
    <t>06/02/2026 18:42</t>
  </si>
  <si>
    <t>LEXPU0655662775</t>
  </si>
  <si>
    <t>GTP85</t>
  </si>
  <si>
    <t>น** ย***ติ แ***่าง</t>
  </si>
  <si>
    <t>06/02/2026 18:40</t>
  </si>
  <si>
    <t>791213458781</t>
  </si>
  <si>
    <t>GTP83</t>
  </si>
  <si>
    <t>ณ***านต์ ช***ทิง</t>
  </si>
  <si>
    <t>06/02/2026 18:25</t>
  </si>
  <si>
    <t>791292467711</t>
  </si>
  <si>
    <t>GTP81</t>
  </si>
  <si>
    <t>ป***าภรณ์ ค***</t>
  </si>
  <si>
    <t>06/02/2026 18:13</t>
  </si>
  <si>
    <t>791217911610</t>
  </si>
  <si>
    <t>GTP80</t>
  </si>
  <si>
    <t>ป**</t>
  </si>
  <si>
    <t>06/02/2026 18:04</t>
  </si>
  <si>
    <t>791242664715</t>
  </si>
  <si>
    <t>GTP79</t>
  </si>
  <si>
    <t>ส***ติ บ***ู่</t>
  </si>
  <si>
    <t>06/02/2026 17:53</t>
  </si>
  <si>
    <t>791229935705</t>
  </si>
  <si>
    <t>GTP78</t>
  </si>
  <si>
    <t>******ลเขาดิน อำเภอเก้าเลี้ยว จังหวัดนครสวรรค์ 60230</t>
  </si>
  <si>
    <t>60230</t>
  </si>
  <si>
    <t>06/02/2026 18:06</t>
  </si>
  <si>
    <t>TH266100655239O</t>
  </si>
  <si>
    <t>06/02/2026 17:36</t>
  </si>
  <si>
    <t>GTP77</t>
  </si>
  <si>
    <t>ว***ัย ส***์ซอม</t>
  </si>
  <si>
    <t>06/02/2026 17:27</t>
  </si>
  <si>
    <t>791283855736</t>
  </si>
  <si>
    <t>GTP75</t>
  </si>
  <si>
    <t>R***hicha S***et</t>
  </si>
  <si>
    <t>06/02/2026 17:18</t>
  </si>
  <si>
    <t>791273733736</t>
  </si>
  <si>
    <t>GTP74</t>
  </si>
  <si>
    <t>พัชรินทร์ พัวรักษา</t>
  </si>
  <si>
    <t>27หมู่7ต.บางช้าง
อ.สามพราน
นครปฐม 73110</t>
  </si>
  <si>
    <t>73110</t>
  </si>
  <si>
    <t>0898819657</t>
  </si>
  <si>
    <t>06/02/2026 16:43</t>
  </si>
  <si>
    <t>WB133979870TH</t>
  </si>
  <si>
    <t>06/02/2026 16:55</t>
  </si>
  <si>
    <t>GTP73</t>
  </si>
  <si>
    <t>ปานรัตน์  ภู่สุวรรณ</t>
  </si>
  <si>
    <t>166/42 บ้านเอื้ออาทรตึก3
ต.บางแก้ว
อ.เมือง
จ.สมึทรสงคราม
 75000</t>
  </si>
  <si>
    <t>0849114461</t>
  </si>
  <si>
    <t>06/02/2026 11:46</t>
  </si>
  <si>
    <t>WB133979866TH</t>
  </si>
  <si>
    <t>06/02/2026 16:54</t>
  </si>
  <si>
    <t>GTP72</t>
  </si>
  <si>
    <t>แ***ี้</t>
  </si>
  <si>
    <t>06/02/2026 16:44</t>
  </si>
  <si>
    <t>791212652731</t>
  </si>
  <si>
    <t>GTP71</t>
  </si>
  <si>
    <t>ล***าอบรม</t>
  </si>
  <si>
    <t>06/02/2026 16:37</t>
  </si>
  <si>
    <t>791243531735</t>
  </si>
  <si>
    <t>06/02/2026 16:36</t>
  </si>
  <si>
    <t>GTP69</t>
  </si>
  <si>
    <t>ป***พ</t>
  </si>
  <si>
    <t>06/02/2026 16:26</t>
  </si>
  <si>
    <t>791280314694</t>
  </si>
  <si>
    <t>GTP68</t>
  </si>
  <si>
    <t>ช***า</t>
  </si>
  <si>
    <t>791227857615</t>
  </si>
  <si>
    <t>GTP67</t>
  </si>
  <si>
    <t>ว***พ็ญ ข***เภา</t>
  </si>
  <si>
    <t>06/02/2026 16:10</t>
  </si>
  <si>
    <t>791228511603</t>
  </si>
  <si>
    <t>06/02/2026 16:09</t>
  </si>
  <si>
    <t>GTP66</t>
  </si>
  <si>
    <t>ก***รา พ***านุรักษ์</t>
  </si>
  <si>
    <t>ฝอยทอง</t>
  </si>
  <si>
    <t>791225054760</t>
  </si>
  <si>
    <t>06/02/2026 16:08</t>
  </si>
  <si>
    <t>GTP65</t>
  </si>
  <si>
    <t>ณ***ินีย์ ไ***ัตน์</t>
  </si>
  <si>
    <t>06/02/2026 16:03</t>
  </si>
  <si>
    <t>ขอฝอยทอง2 กล่องคะ  ที่เหลือคละได้เลยคะ</t>
  </si>
  <si>
    <t>791240129761</t>
  </si>
  <si>
    <t>GTP64</t>
  </si>
  <si>
    <t>ส***ลักษณ์ จ***ั่น</t>
  </si>
  <si>
    <t>06/02/2026 15:58</t>
  </si>
  <si>
    <t>791268139723</t>
  </si>
  <si>
    <t>GTP63</t>
  </si>
  <si>
    <t>k***khin</t>
  </si>
  <si>
    <t>06/02/2026 15:55</t>
  </si>
  <si>
    <t>791264733722</t>
  </si>
  <si>
    <t>GTP62</t>
  </si>
  <si>
    <t>เ***อมพร ส***รณ์</t>
  </si>
  <si>
    <t>06/02/2026 15:49</t>
  </si>
  <si>
    <t>791203262721</t>
  </si>
  <si>
    <t>GTP60</t>
  </si>
  <si>
    <t>น***์นภัส ร***นวางไว้บนชั้นหน้าห้อง7111</t>
  </si>
  <si>
    <t>06/02/2026 15:44</t>
  </si>
  <si>
    <t>791282510686</t>
  </si>
  <si>
    <t>GTP59</t>
  </si>
  <si>
    <t>06/02/2026 15:41</t>
  </si>
  <si>
    <t>THT01132EUDZ12Z</t>
  </si>
  <si>
    <t>GTP58</t>
  </si>
  <si>
    <t>ผ***าศ ภ***ชัย</t>
  </si>
  <si>
    <t>06/02/2026 15:39</t>
  </si>
  <si>
    <t>791288248693</t>
  </si>
  <si>
    <t>GTP57</t>
  </si>
  <si>
    <t>ส***จ</t>
  </si>
  <si>
    <t>06/02/2026 15:32</t>
  </si>
  <si>
    <t>THT11012EW7Q55Z</t>
  </si>
  <si>
    <t>GTP56</t>
  </si>
  <si>
    <t>ศ***นาถ ก***ิยะ</t>
  </si>
  <si>
    <t>06/02/2026 15:26</t>
  </si>
  <si>
    <t>791299106684</t>
  </si>
  <si>
    <t>GTP55</t>
  </si>
  <si>
    <t>ส***า  ส***ก้ว</t>
  </si>
  <si>
    <t>06/02/2026 15:25</t>
  </si>
  <si>
    <t>791224812733</t>
  </si>
  <si>
    <t>GTP54</t>
  </si>
  <si>
    <t>ผู้สั่งซื้อ  พ.ต.ท.อดุลย์ คลังนาค</t>
  </si>
  <si>
    <t>. 109 หมู่ 4 ต.ดอนกระเบื้อง อ.บ้านโป่ง จ.ราชบุรี  70110</t>
  </si>
  <si>
    <t>70110</t>
  </si>
  <si>
    <t>0833149827</t>
  </si>
  <si>
    <t>WA089717727TH</t>
  </si>
  <si>
    <t>GTP53</t>
  </si>
  <si>
    <t>สุประวีณ์   จิรพงษ์ภักดี</t>
  </si>
  <si>
    <t>86/32  หมู่ 3   ม.วลีแลนด์4
ต.ทับมา
อ.เมือง
จ.ระยอง 21000</t>
  </si>
  <si>
    <t>21000</t>
  </si>
  <si>
    <t>0800965053</t>
  </si>
  <si>
    <t>06/02/2026 15:24</t>
  </si>
  <si>
    <t>WA089717713TH</t>
  </si>
  <si>
    <t>GTP52</t>
  </si>
  <si>
    <t>ณ***านต์  แ***าน</t>
  </si>
  <si>
    <t>791234242643</t>
  </si>
  <si>
    <t>GTP51</t>
  </si>
  <si>
    <t>สุกัญญา วัฒนเวช</t>
  </si>
  <si>
    <t>36/2 ม.3 ต.โยธะกา อ.บางน้ำเปรี้ยว
จ.ฉะเชิงเทรา 
 24150</t>
  </si>
  <si>
    <t>0834269394</t>
  </si>
  <si>
    <t>06/02/2026 14:22</t>
  </si>
  <si>
    <t>WB133979852TH</t>
  </si>
  <si>
    <t>06/02/2026 15:23</t>
  </si>
  <si>
    <t>GTP50</t>
  </si>
  <si>
    <t>น******น</t>
  </si>
  <si>
    <t>******ซอย 3 (ห้องท้ายสุด) ตำบลทุ่งน้อย อำเภอเมืองนครปฐม จังหวัดนครปฐม 73000</t>
  </si>
  <si>
    <t>17</t>
  </si>
  <si>
    <t>06/02/2026 15:22</t>
  </si>
  <si>
    <t>TH264559399055I</t>
  </si>
  <si>
    <t>GTP49</t>
  </si>
  <si>
    <t>บ***หลียน ค***ง</t>
  </si>
  <si>
    <t>06/02/2026 15:21</t>
  </si>
  <si>
    <t>791278255795</t>
  </si>
  <si>
    <t>06/02/2026 15:20</t>
  </si>
  <si>
    <t>GTP48</t>
  </si>
  <si>
    <t>ย***น อ***รี</t>
  </si>
  <si>
    <t>06/02/2026 15:18</t>
  </si>
  <si>
    <t>791286924761</t>
  </si>
  <si>
    <t>GTP47</t>
  </si>
  <si>
    <t>ล***งดาว ง***ีรี</t>
  </si>
  <si>
    <t>06/02/2026 15:08</t>
  </si>
  <si>
    <t>791230658761</t>
  </si>
  <si>
    <t>GTP46</t>
  </si>
  <si>
    <t>ธ***ฒน์ ศ***งิน</t>
  </si>
  <si>
    <t>06/02/2026 15:03</t>
  </si>
  <si>
    <t>THT03062EW6Y05Z</t>
  </si>
  <si>
    <t>GTP45</t>
  </si>
  <si>
    <t>791262320774</t>
  </si>
  <si>
    <t>GTP44</t>
  </si>
  <si>
    <t>ศ***ันท์</t>
  </si>
  <si>
    <t>06/02/2026 15:00</t>
  </si>
  <si>
    <t>791237649613</t>
  </si>
  <si>
    <t>GTP43</t>
  </si>
  <si>
    <t>06/02/2026 14:56</t>
  </si>
  <si>
    <t>791241723602</t>
  </si>
  <si>
    <t>GTP42</t>
  </si>
  <si>
    <t>ยุพา</t>
  </si>
  <si>
    <t>1999/12 ซอย1 หมู่บ้านเดอะเมิร์ธ ไลท์ ซอยเพชรเกษม 63 แขวงหลักสอง เขตบางแค กทม. 10160
บางแค/ Bang Khaeกรุงเทพมหานคร/ Bangkok
10160</t>
  </si>
  <si>
    <t>660652409462</t>
  </si>
  <si>
    <t>06/02/2026 14:49</t>
  </si>
  <si>
    <t>LEXPU0655662568</t>
  </si>
  <si>
    <t>GTP41</t>
  </si>
  <si>
    <t>จ***ง</t>
  </si>
  <si>
    <t>06/02/2026 14:44</t>
  </si>
  <si>
    <t>791200322732</t>
  </si>
  <si>
    <t>06/02/2026 14:43</t>
  </si>
  <si>
    <t>GTP40</t>
  </si>
  <si>
    <t>อ***รัตน์ ม***ธรรมมา</t>
  </si>
  <si>
    <t>06/02/2026 14:40</t>
  </si>
  <si>
    <t>791238923742</t>
  </si>
  <si>
    <t>GTP39</t>
  </si>
  <si>
    <t>p***2</t>
  </si>
  <si>
    <t>06/02/2026 14:32</t>
  </si>
  <si>
    <t>791227035723</t>
  </si>
  <si>
    <t>GTP38</t>
  </si>
  <si>
    <t>06/02/2026 14:31</t>
  </si>
  <si>
    <t>791283843711</t>
  </si>
  <si>
    <t>GTP37</t>
  </si>
  <si>
    <t>791209822734</t>
  </si>
  <si>
    <t>GTP36</t>
  </si>
  <si>
    <t>06/02/2026 14:17</t>
  </si>
  <si>
    <t>791235800714</t>
  </si>
  <si>
    <t>06/02/2026 14:21</t>
  </si>
  <si>
    <t>GTP35</t>
  </si>
  <si>
    <t>ท***ีย์ จ***ะโสม</t>
  </si>
  <si>
    <t>06/02/2026 14:16</t>
  </si>
  <si>
    <t>791241319643</t>
  </si>
  <si>
    <t>06/02/2026 14:20</t>
  </si>
  <si>
    <t>GTP34</t>
  </si>
  <si>
    <t>N**</t>
  </si>
  <si>
    <t>791288211711</t>
  </si>
  <si>
    <t>GTP32</t>
  </si>
  <si>
    <t>ว***จันทร์  ป***ับ</t>
  </si>
  <si>
    <t>06/02/2026 14:15</t>
  </si>
  <si>
    <t>791226669715</t>
  </si>
  <si>
    <t>GTP30</t>
  </si>
  <si>
    <t>ล***ง ล***ันเทียะ</t>
  </si>
  <si>
    <t>06/02/2026 14:13</t>
  </si>
  <si>
    <t>791286322746</t>
  </si>
  <si>
    <t>06/02/2026 14:19</t>
  </si>
  <si>
    <t>GTP29</t>
  </si>
  <si>
    <t>06/02/2026 14:12</t>
  </si>
  <si>
    <t>791299716756</t>
  </si>
  <si>
    <t>GTP28</t>
  </si>
  <si>
    <t>06/02/2026 14:11</t>
  </si>
  <si>
    <t>791241627746</t>
  </si>
  <si>
    <t>GTP27</t>
  </si>
  <si>
    <t>พ***าภรณ์ เ***มสมบูรณ์</t>
  </si>
  <si>
    <t>06/02/2026 14:09</t>
  </si>
  <si>
    <t>ขอเป็น ฝอย2 มะพร้าว2 เนย1 กาแฟ 1</t>
  </si>
  <si>
    <t>791229320755</t>
  </si>
  <si>
    <t>GTP24</t>
  </si>
  <si>
    <t>แ*น</t>
  </si>
  <si>
    <t>******ลหนองรี อำเภอเมืองชลบุรี จังหวัดชลบุรี 20000</t>
  </si>
  <si>
    <t>06/02/2026 14:36</t>
  </si>
  <si>
    <t>TH261217746569L</t>
  </si>
  <si>
    <t>06/02/2026 14:10</t>
  </si>
  <si>
    <t>GTP23</t>
  </si>
  <si>
    <t>ว******์</t>
  </si>
  <si>
    <t>******ุ่งใหญ่ ตำบลทุ่งใหญ่ อำเภอโพธิ์ประทับช้าง จังหวัดพิจิตร 66190</t>
  </si>
  <si>
    <t>66190</t>
  </si>
  <si>
    <t>06/02/2026 14:08</t>
  </si>
  <si>
    <t>TH261391306713C</t>
  </si>
  <si>
    <t>GTP22</t>
  </si>
  <si>
    <t>รัสรินทร์ พัชรพงศ์ไชย</t>
  </si>
  <si>
    <t>70/18 ม.9 ต.บ้านปรก อ.เมือง จ.สมุทรสงคราม 75000</t>
  </si>
  <si>
    <t>0968898936</t>
  </si>
  <si>
    <t>06/02/2026 12:11</t>
  </si>
  <si>
    <t>WB133979849TH</t>
  </si>
  <si>
    <t>06/02/2026 13:55</t>
  </si>
  <si>
    <t>GTP21</t>
  </si>
  <si>
    <t>******ต ภาษีเจริญ กทม 10160 แขวงบางแวก เขตภาษีเจริญ จังหวัดกรุงเทพมหานคร 10160</t>
  </si>
  <si>
    <t>06/02/2026 13:54</t>
  </si>
  <si>
    <t>TH01338BEFTA7E</t>
  </si>
  <si>
    <t>จ******้</t>
  </si>
  <si>
    <t>******แม่นางขาว ตำบลแม่นางขาว อำเภอคุระบุรี จังหวัดพังงา 82150</t>
  </si>
  <si>
    <t>82150</t>
  </si>
  <si>
    <t>06/02/2026 14:24</t>
  </si>
  <si>
    <t>TH262315817185M</t>
  </si>
  <si>
    <t>GTP20</t>
  </si>
  <si>
    <t>ช***กา แ***า</t>
  </si>
  <si>
    <t>06/02/2026 13:47</t>
  </si>
  <si>
    <t>791265718692</t>
  </si>
  <si>
    <t>GTP19</t>
  </si>
  <si>
    <t>ย***นา ส***าผล</t>
  </si>
  <si>
    <t>06/02/2026 13:36</t>
  </si>
  <si>
    <t>791270667725</t>
  </si>
  <si>
    <t>GTP18</t>
  </si>
  <si>
    <t>พ***วรรณ แ***รี</t>
  </si>
  <si>
    <t>791258137714</t>
  </si>
  <si>
    <t>GTP17</t>
  </si>
  <si>
    <t>06/02/2026 13:30</t>
  </si>
  <si>
    <t>791205520755</t>
  </si>
  <si>
    <t>GTP16</t>
  </si>
  <si>
    <t>จ******)</t>
  </si>
  <si>
    <t>******กุดยางสามัคคี ตำบลกาฬสินธุ์ อำเภอเมืองกาฬสินธุ์ จังหวัดกาฬสินธุ์ 46000</t>
  </si>
  <si>
    <t>46000</t>
  </si>
  <si>
    <t>06/02/2026 13:27</t>
  </si>
  <si>
    <t>TH263579957997I</t>
  </si>
  <si>
    <t>06/02/2026 13:26</t>
  </si>
  <si>
    <t>GTP15</t>
  </si>
  <si>
    <t>คุณณัฏฐ์    ฐิติวสุธานันท์</t>
  </si>
  <si>
    <t>เลขที่ 22/82 หมู่ที่ 2  ตำบลเสม็ด  อำเภอเมืองชลบุรี   จังหวัดชลบุรี 20000</t>
  </si>
  <si>
    <t>0813545663</t>
  </si>
  <si>
    <t>06/02/2026 13:18</t>
  </si>
  <si>
    <t>WA089717700TH</t>
  </si>
  <si>
    <t>06/02/2026 13:17</t>
  </si>
  <si>
    <t>GTP14</t>
  </si>
  <si>
    <t>พ***พิ่ม ต***รหม</t>
  </si>
  <si>
    <t>791237710620</t>
  </si>
  <si>
    <t>GTP13</t>
  </si>
  <si>
    <t>อ***รัตน์ โ***ช</t>
  </si>
  <si>
    <t>06/02/2026 13:14</t>
  </si>
  <si>
    <t>791259440683</t>
  </si>
  <si>
    <t>GTP12</t>
  </si>
  <si>
    <t>มาโนช  ปิยะพิสุทธิ์</t>
  </si>
  <si>
    <t>15/47 หมู่ 3 ตำบลบ้านสวน
อำเภอเมือง จังหวัดชลบุรี
บูท5โล 20000</t>
  </si>
  <si>
    <t>0634169336</t>
  </si>
  <si>
    <t>06/02/2026 09:41</t>
  </si>
  <si>
    <t>WB133979835TH</t>
  </si>
  <si>
    <t>GTP11</t>
  </si>
  <si>
    <t>พิมลรัตน์ คชฤทธิ์</t>
  </si>
  <si>
    <t>34/2ม.4 ต.ระหาน
อ.บึงสามัคคี จ.กำแพงเพชร 62210</t>
  </si>
  <si>
    <t>62210</t>
  </si>
  <si>
    <t>0801590839</t>
  </si>
  <si>
    <t>06/02/2026 13:13</t>
  </si>
  <si>
    <t>WA089717695TH</t>
  </si>
  <si>
    <t>GTP10</t>
  </si>
  <si>
    <t>ส******)</t>
  </si>
  <si>
    <t>****** อำเภอเมืองกระบี่ จังหวัดกระบี่ 81180</t>
  </si>
  <si>
    <t>81180</t>
  </si>
  <si>
    <t>TH2688294041713</t>
  </si>
  <si>
    <t>06/02/2026 13:01</t>
  </si>
  <si>
    <t>GTP9</t>
  </si>
  <si>
    <t>******ล 1/2, ตำบลดอนสัก, อำเภอดอนสัก ตำบลดอนสัก อำเภอดอนสัก จังหวัดสุราษฎร์ธานี 84220</t>
  </si>
  <si>
    <t>84220</t>
  </si>
  <si>
    <t>06/02/2026 13:20</t>
  </si>
  <si>
    <t>TH260712419215S</t>
  </si>
  <si>
    <t>06/02/2026 12:50</t>
  </si>
  <si>
    <t>GTP8</t>
  </si>
  <si>
    <t>06/02/2026 12:49</t>
  </si>
  <si>
    <t>791235128736</t>
  </si>
  <si>
    <t>GTP7</t>
  </si>
  <si>
    <t>พ***าวัลย์ ต***ระย้า</t>
  </si>
  <si>
    <t>06/02/2026 12:35</t>
  </si>
  <si>
    <t>791269913652</t>
  </si>
  <si>
    <t>GTP6</t>
  </si>
  <si>
    <t>ธ***ณ์​ พ***ุ์​แพร่หลาย​</t>
  </si>
  <si>
    <t>06/02/2026 12:29</t>
  </si>
  <si>
    <t>791226658784</t>
  </si>
  <si>
    <t>06/02/2026 12:30</t>
  </si>
  <si>
    <t>GTP5</t>
  </si>
  <si>
    <t>06/02/2026 12:27</t>
  </si>
  <si>
    <t>791200127793</t>
  </si>
  <si>
    <t>06/02/2026 12:28</t>
  </si>
  <si>
    <t>GTP4</t>
  </si>
  <si>
    <t>ป***ดา ฤ***ศรี</t>
  </si>
  <si>
    <t>ตำบล บึงกาฬ</t>
  </si>
  <si>
    <t>06/02/2026 12:21</t>
  </si>
  <si>
    <t>คละรส ขอไม่ซ้ำรสกันนะคะ</t>
  </si>
  <si>
    <t>791242727741</t>
  </si>
  <si>
    <t>GTP3</t>
  </si>
  <si>
    <t>n***ol</t>
  </si>
  <si>
    <t>Nonthaburi</t>
  </si>
  <si>
    <t>06/02/2026 12:17</t>
  </si>
  <si>
    <t>THT03062EUE3A2Z</t>
  </si>
  <si>
    <t>GTP2</t>
  </si>
  <si>
    <t>ว***ิภา</t>
  </si>
  <si>
    <t>06/02/2026 11:51</t>
  </si>
  <si>
    <t>791234811334</t>
  </si>
  <si>
    <t>GTO99</t>
  </si>
  <si>
    <t>น*** ธ***นิวร</t>
  </si>
  <si>
    <t>06/02/2026 11:41</t>
  </si>
  <si>
    <t>791236077295</t>
  </si>
  <si>
    <t>GTO98</t>
  </si>
  <si>
    <t>ด***้อ  ใ***ง</t>
  </si>
  <si>
    <t>06/02/2026 11:40</t>
  </si>
  <si>
    <t>791218488292</t>
  </si>
  <si>
    <t>GTO97</t>
  </si>
  <si>
    <t>ไ***ลย์ เ***วิวัฒนาสกุล</t>
  </si>
  <si>
    <t>06/02/2026 11:39</t>
  </si>
  <si>
    <t>791294892205</t>
  </si>
  <si>
    <t>GTO96</t>
  </si>
  <si>
    <t>ส***จิตร์  ย***วุฒิ</t>
  </si>
  <si>
    <t>791207690206</t>
  </si>
  <si>
    <t>GTO95</t>
  </si>
  <si>
    <t>06/02/2026 11:38</t>
  </si>
  <si>
    <t>791295164251</t>
  </si>
  <si>
    <t>GTO94</t>
  </si>
  <si>
    <t>06/02/2026 11:36</t>
  </si>
  <si>
    <t>791210153226</t>
  </si>
  <si>
    <t>06/02/2026 11:37</t>
  </si>
  <si>
    <t>GTO93</t>
  </si>
  <si>
    <t>น***เยาว์ เ***วงษ์</t>
  </si>
  <si>
    <t>791246870293</t>
  </si>
  <si>
    <t>GTO91</t>
  </si>
  <si>
    <t>ปริญญา​  เจริญกุล</t>
  </si>
  <si>
    <t>1320ถ.สุขเกษม ต.ธาตุเชิงชุม
เมืองสกลนคร/ Mueang Sakon Nakhonสกลนคร/ Sakon Nakhon
47000</t>
  </si>
  <si>
    <t>47000</t>
  </si>
  <si>
    <t>660956645122</t>
  </si>
  <si>
    <t>06/02/2026 11:25</t>
  </si>
  <si>
    <t>LEXPU0655711753</t>
  </si>
  <si>
    <t>GTO90</t>
  </si>
  <si>
    <t>ธ***ร น***ทียม</t>
  </si>
  <si>
    <t>06/02/2026 11:20</t>
  </si>
  <si>
    <t>791281683242</t>
  </si>
  <si>
    <t>06/02/2026 11:21</t>
  </si>
  <si>
    <t>GTO89</t>
  </si>
  <si>
    <t>น***นภัสกร ข***บกลาง</t>
  </si>
  <si>
    <t>06/02/2026 11:13</t>
  </si>
  <si>
    <t>791255355214</t>
  </si>
  <si>
    <t>GTO88</t>
  </si>
  <si>
    <t>K**</t>
  </si>
  <si>
    <t>Tỉnh Nakhon Ratchasima</t>
  </si>
  <si>
    <t>06/02/2026 11:09</t>
  </si>
  <si>
    <t>791229695233</t>
  </si>
  <si>
    <t>GTO85</t>
  </si>
  <si>
    <t>B* Y***sa</t>
  </si>
  <si>
    <t>06/02/2026 11:06</t>
  </si>
  <si>
    <t>791218823371</t>
  </si>
  <si>
    <t>GTO84</t>
  </si>
  <si>
    <t>จ******ร</t>
  </si>
  <si>
    <t>******ย์ ตำบลดอนเจดีย์ อำเภอพนมทวน จังหวัดกาญจนบุรี 71140</t>
  </si>
  <si>
    <t>71140</t>
  </si>
  <si>
    <t>06/02/2026 11:30</t>
  </si>
  <si>
    <t>TH261190617438Q</t>
  </si>
  <si>
    <t>06/02/2026 11:00</t>
  </si>
  <si>
    <t>GTO83</t>
  </si>
  <si>
    <t>06/02/2026 10:50</t>
  </si>
  <si>
    <t>791272564261</t>
  </si>
  <si>
    <t>GTO82</t>
  </si>
  <si>
    <t>ด***จ ท***ุตร</t>
  </si>
  <si>
    <t>Amnat Charoen</t>
  </si>
  <si>
    <t>06/02/2026 10:43</t>
  </si>
  <si>
    <t>791293541275</t>
  </si>
  <si>
    <t>GTO81</t>
  </si>
  <si>
    <t>น******่</t>
  </si>
  <si>
    <t>******ำเภอบางละมุง ฝากร้านค้ายายมี ตรงข้ามสวนฟ้าใสไอโกะ ตำบลตะเคียนเตี้ย อำเภอบางละมุง จังหวัดชลบุรี 20150</t>
  </si>
  <si>
    <t>06/02/2026 10:41</t>
  </si>
  <si>
    <t>TH20048BAYX64G</t>
  </si>
  <si>
    <t>GTO80</t>
  </si>
  <si>
    <t>ว***พล-โตจำเริญ</t>
  </si>
  <si>
    <t>06/02/2026 10:33</t>
  </si>
  <si>
    <t>791275364261</t>
  </si>
  <si>
    <t>GTO79</t>
  </si>
  <si>
    <t>ศ***ักษณ์ ป***เพิก</t>
  </si>
  <si>
    <t>06/02/2026 10:31</t>
  </si>
  <si>
    <t>791252751225</t>
  </si>
  <si>
    <t>GTO78</t>
  </si>
  <si>
    <t>ณ***ิชา จ***เย็น</t>
  </si>
  <si>
    <t>06/02/2026 10:27</t>
  </si>
  <si>
    <t>791210012342</t>
  </si>
  <si>
    <t>GTO77</t>
  </si>
  <si>
    <t>น***ช ป***ตังโข</t>
  </si>
  <si>
    <t>06/02/2026 10:25</t>
  </si>
  <si>
    <t>791294755285</t>
  </si>
  <si>
    <t>GTO76</t>
  </si>
  <si>
    <t>791291942221</t>
  </si>
  <si>
    <t>GTO75</t>
  </si>
  <si>
    <t>ส******ำ</t>
  </si>
  <si>
    <t>******งเรืองรัศมี 5, ตำบลมาบข่า, อำเภอนิคมพัฒนา ตำบลมาบข่า อำเภอนิคมพัฒนา จังหวัดระยอง 21180</t>
  </si>
  <si>
    <t>06/02/2026 10:22</t>
  </si>
  <si>
    <t>TH264205022913X</t>
  </si>
  <si>
    <t>06/02/2026 10:20</t>
  </si>
  <si>
    <t>GTO74</t>
  </si>
  <si>
    <t>ป*** ห***ดี</t>
  </si>
  <si>
    <t>791284743266</t>
  </si>
  <si>
    <t>GTO73</t>
  </si>
  <si>
    <t>ม***ณี</t>
  </si>
  <si>
    <t>06/02/2026 10:17</t>
  </si>
  <si>
    <t>791222474280</t>
  </si>
  <si>
    <t>GTO71</t>
  </si>
  <si>
    <t>จ***วะดี  ก***ทอง</t>
  </si>
  <si>
    <t>06/02/2026 10:12</t>
  </si>
  <si>
    <t>791267398202</t>
  </si>
  <si>
    <t>GTO70</t>
  </si>
  <si>
    <t>แ***หอม</t>
  </si>
  <si>
    <t>06/02/2026 10:09</t>
  </si>
  <si>
    <t>791235084242</t>
  </si>
  <si>
    <t>GTO69</t>
  </si>
  <si>
    <t>ส***ธ์ จ***ขำ</t>
  </si>
  <si>
    <t>06/02/2026 10:06</t>
  </si>
  <si>
    <t>791288575243</t>
  </si>
  <si>
    <t>06/02/2026 10:07</t>
  </si>
  <si>
    <t>GTO68</t>
  </si>
  <si>
    <t>ก***ัตน์ ส***ัน</t>
  </si>
  <si>
    <t>จังหวัดน่าน</t>
  </si>
  <si>
    <t>791218147263</t>
  </si>
  <si>
    <t>GTO67</t>
  </si>
  <si>
    <t>06/02/2026 09:54</t>
  </si>
  <si>
    <t>กาแฟ2เนยนม1</t>
  </si>
  <si>
    <t>791229093233</t>
  </si>
  <si>
    <t>06/02/2026 09:55</t>
  </si>
  <si>
    <t>GTO66</t>
  </si>
  <si>
    <t>06/02/2026 09:53</t>
  </si>
  <si>
    <t>รับรสฝอยทอง เนยสด เผือกมะพร้าวอย่างละ1กล่องค่ะ</t>
  </si>
  <si>
    <t>791268155263</t>
  </si>
  <si>
    <t>GTO65</t>
  </si>
  <si>
    <t>ก***่าย</t>
  </si>
  <si>
    <t>06/02/2026 09:50</t>
  </si>
  <si>
    <t>791226808341</t>
  </si>
  <si>
    <t>GTO63</t>
  </si>
  <si>
    <t>จ***วรรณ  ศ***มบัติ</t>
  </si>
  <si>
    <t>06/02/2026 09:49</t>
  </si>
  <si>
    <t>791202876295</t>
  </si>
  <si>
    <t>GTO62</t>
  </si>
  <si>
    <t>บ***ช่างต้น</t>
  </si>
  <si>
    <t>06/02/2026 09:48</t>
  </si>
  <si>
    <t>791294156295</t>
  </si>
  <si>
    <t>GTO61</t>
  </si>
  <si>
    <t>ภ***ร อ***อยู่</t>
  </si>
  <si>
    <t>06/02/2026 09:45</t>
  </si>
  <si>
    <t>791271226325</t>
  </si>
  <si>
    <t>GTO60</t>
  </si>
  <si>
    <t>****** จ.ฉะเชิงเทรา24130 ตำบลบางปะกง อำเภอบางปะกง จังหวัดฉะเชิงเทรา 24130</t>
  </si>
  <si>
    <t>24130</t>
  </si>
  <si>
    <t>06/02/2026 10:14</t>
  </si>
  <si>
    <t>TH264669506755F</t>
  </si>
  <si>
    <t>06/02/2026 09:44</t>
  </si>
  <si>
    <t>GTO59</t>
  </si>
  <si>
    <t>ไ***น</t>
  </si>
  <si>
    <t>791267627323</t>
  </si>
  <si>
    <t>GTO58</t>
  </si>
  <si>
    <t>ก***กิตติกวิน... ต**</t>
  </si>
  <si>
    <t>06/02/2026 09:42</t>
  </si>
  <si>
    <t>791297988250</t>
  </si>
  <si>
    <t>GTO57</t>
  </si>
  <si>
    <t>อ***ย์ ส***ิเวช</t>
  </si>
  <si>
    <t>06/02/2026 09:43</t>
  </si>
  <si>
    <t>791215368274</t>
  </si>
  <si>
    <t>GTO56</t>
  </si>
  <si>
    <t>ว***ะ</t>
  </si>
  <si>
    <t>06/02/2026 09:40</t>
  </si>
  <si>
    <t>791271365286</t>
  </si>
  <si>
    <t>GTO54</t>
  </si>
  <si>
    <t>ค** น*** ไ***ุฒิ</t>
  </si>
  <si>
    <t>06/02/2026 09:37</t>
  </si>
  <si>
    <t>เผือกมะพร้าวอ่อน
เนยนม
กล้วยหอมะพร้าวเผาคะ</t>
  </si>
  <si>
    <t>791291353274</t>
  </si>
  <si>
    <t>GTO53</t>
  </si>
  <si>
    <t>ก***นา อ***รพุ่ม</t>
  </si>
  <si>
    <t>06/02/2026 09:36</t>
  </si>
  <si>
    <t>เนยนม 1 เผือกมะพร้าว 1</t>
  </si>
  <si>
    <t>791250161203</t>
  </si>
  <si>
    <t>GTO52</t>
  </si>
  <si>
    <t>น***าวอทิตตยา ส***ันทร์</t>
  </si>
  <si>
    <t>06/02/2026 09:34</t>
  </si>
  <si>
    <t>791236697252</t>
  </si>
  <si>
    <t>06/02/2026 09:33</t>
  </si>
  <si>
    <t>GTO51</t>
  </si>
  <si>
    <t>ช***ดา อ***ยสุขสมบูรณ์</t>
  </si>
  <si>
    <t>791237167243</t>
  </si>
  <si>
    <t>GTO49</t>
  </si>
  <si>
    <t>******ทรวัดนครชื่นชุ่ม, ตำบลกระทุ่มล้ม, อำเภอสามพราน ตำบลกระทุ่มล้ม อำเภอสามพราน จังหวัดนครปฐม 73220</t>
  </si>
  <si>
    <t>TH15068BBB9Z0J</t>
  </si>
  <si>
    <t>06/02/2026 09:14</t>
  </si>
  <si>
    <t>GTO48</t>
  </si>
  <si>
    <t>บ***น</t>
  </si>
  <si>
    <t>06/02/2026 09:10</t>
  </si>
  <si>
    <t>ไม่เอา ช็อกโกแลตหรือกาแฟค่ะ</t>
  </si>
  <si>
    <t>791238763280</t>
  </si>
  <si>
    <t>GTO47</t>
  </si>
  <si>
    <t>LEXPU0655724172</t>
  </si>
  <si>
    <t>GTO45</t>
  </si>
  <si>
    <t>น*</t>
  </si>
  <si>
    <t>******งหาร ตำบลหนองหาร อำเภอสันทราย จังหวัดเชียงใหม่ 50210</t>
  </si>
  <si>
    <t>50210</t>
  </si>
  <si>
    <t>06/02/2026 08:50</t>
  </si>
  <si>
    <t>TH262395912995K</t>
  </si>
  <si>
    <t>GTO44</t>
  </si>
  <si>
    <t>ภิมภกรณ์ หงษ์น้อย</t>
  </si>
  <si>
    <t>11/18 ซอย สิทธิศิร · หมากแข้ง/ Mak Khaeng
เมืองอุดรธานี/ Mueang Udon Thaniอุดรธานี/ Udon Thani
41000</t>
  </si>
  <si>
    <t>660985852744</t>
  </si>
  <si>
    <t>06/02/2026 08:48</t>
  </si>
  <si>
    <t>LEXPU0655721502</t>
  </si>
  <si>
    <t>GTO42</t>
  </si>
  <si>
    <t>ส******ณ</t>
  </si>
  <si>
    <t>******จนา ซ.ทวีทอง 3 เกือบสุดซอย แขวง ศาลาธรรมสพน์ แขวงศาลาธรรมสพน์ เขตทวีวัฒนา จังหวัดกรุงเทพมหานคร 10170</t>
  </si>
  <si>
    <t>06/02/2026 08:43</t>
  </si>
  <si>
    <t>TH2690403461754</t>
  </si>
  <si>
    <t>GTO41</t>
  </si>
  <si>
    <t>06/02/2026 08:40</t>
  </si>
  <si>
    <t>TH262504108261T</t>
  </si>
  <si>
    <t>GTO40</t>
  </si>
  <si>
    <t>เ*** ร***ุตร</t>
  </si>
  <si>
    <t>06/02/2026 08:15</t>
  </si>
  <si>
    <t>791258419324</t>
  </si>
  <si>
    <t>GTO39</t>
  </si>
  <si>
    <t>สุพินดา ดีดวงพันธ์</t>
  </si>
  <si>
    <t>197ม1ต.บ้านคำสร้อย · นิคมคำสร้อย/ Nikhom Kham Soi
นิคมคำสร้อย/ Nikhom Kham Soiมุกดาหาร/ Mukdahan
49130</t>
  </si>
  <si>
    <t>49130</t>
  </si>
  <si>
    <t>660624580592</t>
  </si>
  <si>
    <t>06/02/2026 08:24</t>
  </si>
  <si>
    <t>TH46028BE9VY6F</t>
  </si>
  <si>
    <t>06/02/2026 08:14</t>
  </si>
  <si>
    <t>GTO38</t>
  </si>
  <si>
    <t>ส***กาญจน์ อ***งษ์</t>
  </si>
  <si>
    <t>06/02/2026 08:09</t>
  </si>
  <si>
    <t>791261174266</t>
  </si>
  <si>
    <t>GTO37</t>
  </si>
  <si>
    <t>เ***ภา ฤ***มา</t>
  </si>
  <si>
    <t>06/02/2026 08:03</t>
  </si>
  <si>
    <t>791228170261</t>
  </si>
  <si>
    <t>06/02/2026 08:02</t>
  </si>
  <si>
    <t>GTO36</t>
  </si>
  <si>
    <t>******บลประจวบคีรีขันธ์ อำเภอเมืองประจวบคีรีขันธ์ จังหวัดประจวบคีรีขันธ์ 77000</t>
  </si>
  <si>
    <t>77000</t>
  </si>
  <si>
    <t>06/02/2026 08:29</t>
  </si>
  <si>
    <t>TH269625366682M</t>
  </si>
  <si>
    <t>06/02/2026 07:59</t>
  </si>
  <si>
    <t>GTO35</t>
  </si>
  <si>
    <t>ข***ทิชา  พ***พิ่ม</t>
  </si>
  <si>
    <t>06/02/2026 07:47</t>
  </si>
  <si>
    <t>791222773246</t>
  </si>
  <si>
    <t>GTO34</t>
  </si>
  <si>
    <t>ด***ก้ว บ***ก้</t>
  </si>
  <si>
    <t>06/02/2026 07:42</t>
  </si>
  <si>
    <t>791293218321</t>
  </si>
  <si>
    <t>GTO33</t>
  </si>
  <si>
    <t>พ***รรค์ ร***ระรส</t>
  </si>
  <si>
    <t>06/02/2026 07:27</t>
  </si>
  <si>
    <t>791219484274</t>
  </si>
  <si>
    <t>GTO32</t>
  </si>
  <si>
    <t>นนทยา...เปืยรักใค่ร</t>
  </si>
  <si>
    <t>59/2ม4ต..ดอนแฝก.
นครชัยศรี/ Nakhon Chai Siนครปฐม/ Nakhon Pathom
73120</t>
  </si>
  <si>
    <t>660801818251</t>
  </si>
  <si>
    <t>06/02/2026 07:09</t>
  </si>
  <si>
    <t>LEXPU0655708272</t>
  </si>
  <si>
    <t>GTO31</t>
  </si>
  <si>
    <t>น***ัฒน์ ภ*</t>
  </si>
  <si>
    <t>06/02/2026 06:03</t>
  </si>
  <si>
    <t>791274664165</t>
  </si>
  <si>
    <t>06/02/2026 06:02</t>
  </si>
  <si>
    <t>GTO29</t>
  </si>
  <si>
    <t>ธ***ักษณ์ ไ***สง</t>
  </si>
  <si>
    <t>06/02/2026 04:10</t>
  </si>
  <si>
    <t>791294002192</t>
  </si>
  <si>
    <t>06/02/2026 04:12</t>
  </si>
  <si>
    <t>GTO28</t>
  </si>
  <si>
    <t>791225812101</t>
  </si>
  <si>
    <t>GTO27</t>
  </si>
  <si>
    <t>แ*****ม</t>
  </si>
  <si>
    <t>******้านโนน, ตำบลบ้านโนน, อำเภอซำสูง ตำบลบ้านโนน อำเภอซำสูง จังหวัดขอนแก่น 40170</t>
  </si>
  <si>
    <t>40170</t>
  </si>
  <si>
    <t>78</t>
  </si>
  <si>
    <t>06/02/2026 03:35</t>
  </si>
  <si>
    <t>TH37218B9CN45C</t>
  </si>
  <si>
    <t>GTO26</t>
  </si>
  <si>
    <t>แคทลียา</t>
  </si>
  <si>
    <t>ร้านเสริมสวย หอพักกัลยา2ห้องที่38 ม.1ต.สำนักบก
เมืองชลบุรี/ Mueang Chon Buriชลบุรี/ Chonburi
20000</t>
  </si>
  <si>
    <t>660807576368</t>
  </si>
  <si>
    <t>06/02/2026 19:15</t>
  </si>
  <si>
    <t>LEXPU0655721552</t>
  </si>
  <si>
    <t>06/02/2026 02:58</t>
  </si>
  <si>
    <t>GTO25</t>
  </si>
  <si>
    <t>06/02/2026 01:29</t>
  </si>
  <si>
    <t>791264261104</t>
  </si>
  <si>
    <t>GTO24</t>
  </si>
  <si>
    <t>กิ่งแก้ว  บุญสุข</t>
  </si>
  <si>
    <t>635 หมู่ 5 บ้านณิชฌาณ ตำบลบ้านเกาะ
เมืองนครราชสีมา/ Mueng Nakorn Ratchasimaนครราชสีมา/ Nakhon Ratchasima
30000</t>
  </si>
  <si>
    <t>660902455629</t>
  </si>
  <si>
    <t>06/02/2026 01:25</t>
  </si>
  <si>
    <t>LEXPU0655390485</t>
  </si>
  <si>
    <t>GTO23</t>
  </si>
  <si>
    <t>แ** C***khodthod</t>
  </si>
  <si>
    <t>06/02/2026 01:09</t>
  </si>
  <si>
    <t>791208263171</t>
  </si>
  <si>
    <t>06/02/2026 01:14</t>
  </si>
  <si>
    <t>GTO22</t>
  </si>
  <si>
    <t>เ***พักตร์  ศ***ุระ</t>
  </si>
  <si>
    <t>06/02/2026 00:26</t>
  </si>
  <si>
    <t>791212330134</t>
  </si>
  <si>
    <t>GTO21</t>
  </si>
  <si>
    <t>V***ai V***sniransri</t>
  </si>
  <si>
    <t>06/02/2026 00:03</t>
  </si>
  <si>
    <t>791184371036</t>
  </si>
  <si>
    <t>06/02/2026 00:06</t>
  </si>
  <si>
    <t>GTO20</t>
  </si>
  <si>
    <t>น***์</t>
  </si>
  <si>
    <t>******บ้านโคกสะอาด ตำบลม่วงค่อม ตำบลม่วงค่อม อำเภอชัยบาดาล จังหวัดลพบุรี 15230</t>
  </si>
  <si>
    <t>67</t>
  </si>
  <si>
    <t>06/02/2026 00:30</t>
  </si>
  <si>
    <t>TH264156077781P</t>
  </si>
  <si>
    <t>06/02/2026 00:00</t>
  </si>
  <si>
    <t>GTS71</t>
  </si>
  <si>
    <t>พ***ุภา เ***กระโทก</t>
  </si>
  <si>
    <t>07/02/2026 23:50</t>
  </si>
  <si>
    <t>791275696013</t>
  </si>
  <si>
    <t>GTS70</t>
  </si>
  <si>
    <t>T***</t>
  </si>
  <si>
    <t>07/02/2026 23:49</t>
  </si>
  <si>
    <t>791207079084</t>
  </si>
  <si>
    <t>GTS69</t>
  </si>
  <si>
    <t>******.แจงงาม ตำบลแจงงาม อำเภอหนองหญ้าไซ จังหวัดสุพรรณบุรี 72240</t>
  </si>
  <si>
    <t>72240</t>
  </si>
  <si>
    <t>07/02/2026 23:47</t>
  </si>
  <si>
    <t>TH14108BHK4K9D</t>
  </si>
  <si>
    <t>GTS68</t>
  </si>
  <si>
    <t>อ***ย์ ส***รถ</t>
  </si>
  <si>
    <t>07/02/2026 23:35</t>
  </si>
  <si>
    <t>791248159074</t>
  </si>
  <si>
    <t>GTS67</t>
  </si>
  <si>
    <t>S***14Online</t>
  </si>
  <si>
    <t>07/02/2026 23:34</t>
  </si>
  <si>
    <t>791272684086</t>
  </si>
  <si>
    <t>GTS66</t>
  </si>
  <si>
    <t>ต***ัย ป***ไพร</t>
  </si>
  <si>
    <t>เทศบาลเมืองบุรีรัมย์</t>
  </si>
  <si>
    <t>07/02/2026 23:29</t>
  </si>
  <si>
    <t>791205474080</t>
  </si>
  <si>
    <t>GTS65</t>
  </si>
  <si>
    <t>อ***ทิพย์  พ***ดียิ่ง</t>
  </si>
  <si>
    <t>791286273050</t>
  </si>
  <si>
    <t>GTS64</t>
  </si>
  <si>
    <t>ป***วัฒน์ ส***รณสันต์</t>
  </si>
  <si>
    <t>07/02/2026 23:26</t>
  </si>
  <si>
    <t>791235168043</t>
  </si>
  <si>
    <t>GTS63</t>
  </si>
  <si>
    <t>ก***รา    เ***ญพร</t>
  </si>
  <si>
    <t>791245941091</t>
  </si>
  <si>
    <t>GTS62</t>
  </si>
  <si>
    <t>ล** ไ***สง</t>
  </si>
  <si>
    <t>07/02/2026 23:24</t>
  </si>
  <si>
    <t>791207541095</t>
  </si>
  <si>
    <t>GTS61</t>
  </si>
  <si>
    <t>ผึ้ง</t>
  </si>
  <si>
    <t>469/217   ม.เด่นชัยคลองอาเสี่ย เฟส1  ซ.15 ต.แพรกษา อ.เมื
เมืองสมุทรปราการ/ Mueang Samut Prakanสมุทรปราการ/ Samut Prakan
10280</t>
  </si>
  <si>
    <t>660945595009</t>
  </si>
  <si>
    <t>LEXPU0655884874</t>
  </si>
  <si>
    <t>07/02/2026 23:23</t>
  </si>
  <si>
    <t>GTS59</t>
  </si>
  <si>
    <t>07/02/2026 23:14</t>
  </si>
  <si>
    <t>791232498044</t>
  </si>
  <si>
    <t>GTS58</t>
  </si>
  <si>
    <t>วิราวรรณ. จึงวัฒนา</t>
  </si>
  <si>
    <t>513. หจก แสงเจริญชุปเปอร์มาร์เก็ต
ท่าวังผา/ Tha Wang Phaน่าน/ Nan
55140</t>
  </si>
  <si>
    <t>55140</t>
  </si>
  <si>
    <t>660892025850</t>
  </si>
  <si>
    <t>07/02/2026 23:05</t>
  </si>
  <si>
    <t>TH52068BHTN21D</t>
  </si>
  <si>
    <t>GTS57</t>
  </si>
  <si>
    <t>อ***รา อ***ูล</t>
  </si>
  <si>
    <t>07/02/2026 23:03</t>
  </si>
  <si>
    <t>791249695025</t>
  </si>
  <si>
    <t>07/02/2026 23:04</t>
  </si>
  <si>
    <t>GTS56</t>
  </si>
  <si>
    <t>ย***ี</t>
  </si>
  <si>
    <t>791270884003</t>
  </si>
  <si>
    <t>GTS55</t>
  </si>
  <si>
    <t>ค***ม่สายฮ่า</t>
  </si>
  <si>
    <t>07/02/2026 23:00</t>
  </si>
  <si>
    <t>791233149092</t>
  </si>
  <si>
    <t>GTS54</t>
  </si>
  <si>
    <t>น***าว น***้อย ท***สมี</t>
  </si>
  <si>
    <t>07/02/2026 22:59</t>
  </si>
  <si>
    <t>791249099023</t>
  </si>
  <si>
    <t>GTS53</t>
  </si>
  <si>
    <t>ต***    เ***หา</t>
  </si>
  <si>
    <t>07/02/2026 22:57</t>
  </si>
  <si>
    <t>791219291026</t>
  </si>
  <si>
    <t>GTS52</t>
  </si>
  <si>
    <t>น***ุมลฑา ผ***ญ</t>
  </si>
  <si>
    <t>07/02/2026 22:58</t>
  </si>
  <si>
    <t>791322108135</t>
  </si>
  <si>
    <t>GTS51</t>
  </si>
  <si>
    <t>M**</t>
  </si>
  <si>
    <t>07/02/2026 22:53</t>
  </si>
  <si>
    <t>791249550092</t>
  </si>
  <si>
    <t>GTS50</t>
  </si>
  <si>
    <t>น******ก</t>
  </si>
  <si>
    <t>******ร ซ.อนามัย ถ.ศรีนครินทร์ แขวงสวนหลวง แขวงสวนหลวง เขตสวนหลวง จังหวัดกรุงเทพมหานคร 10250</t>
  </si>
  <si>
    <t>07/02/2026 22:46</t>
  </si>
  <si>
    <t>TH264753744272D</t>
  </si>
  <si>
    <t>07/02/2026 22:45</t>
  </si>
  <si>
    <t>GTS49</t>
  </si>
  <si>
    <t>ย***ูน</t>
  </si>
  <si>
    <t>07/02/2026 22:43</t>
  </si>
  <si>
    <t>791232692003</t>
  </si>
  <si>
    <t>GTS48</t>
  </si>
  <si>
    <t>จ***อ.ธันย์รดา เ***อนจันทร์</t>
  </si>
  <si>
    <t>791259476081</t>
  </si>
  <si>
    <t>GTS47</t>
  </si>
  <si>
    <t>ว***พ็ญ  เ***โอชา</t>
  </si>
  <si>
    <t>07/02/2026 22:31</t>
  </si>
  <si>
    <t>791270747083</t>
  </si>
  <si>
    <t>07/02/2026 22:32</t>
  </si>
  <si>
    <t>GTS46</t>
  </si>
  <si>
    <t>จ***ิรา</t>
  </si>
  <si>
    <t>791278155091</t>
  </si>
  <si>
    <t>GTS45</t>
  </si>
  <si>
    <t>พ***พ แ***ิ้ม</t>
  </si>
  <si>
    <t>07/02/2026 22:29</t>
  </si>
  <si>
    <t>791282483003</t>
  </si>
  <si>
    <t>GTS44</t>
  </si>
  <si>
    <t>แ***าว จ***ิขาม</t>
  </si>
  <si>
    <t>07/02/2026 22:25</t>
  </si>
  <si>
    <t>791263555084</t>
  </si>
  <si>
    <t>GTS43</t>
  </si>
  <si>
    <t>t***apha1919</t>
  </si>
  <si>
    <t>07/02/2026 22:17</t>
  </si>
  <si>
    <t>THT03062EY2HR3Z</t>
  </si>
  <si>
    <t>GTS42</t>
  </si>
  <si>
    <t>ร***ทิวา 3***</t>
  </si>
  <si>
    <t>07/02/2026 22:15</t>
  </si>
  <si>
    <t>THT04022EY2HX7Z</t>
  </si>
  <si>
    <t>GTS41</t>
  </si>
  <si>
    <t>แ** โ***้า</t>
  </si>
  <si>
    <t>791206090080</t>
  </si>
  <si>
    <t>GTS40</t>
  </si>
  <si>
    <t>น***ุวรรณ ว***กาฬสินธุ์</t>
  </si>
  <si>
    <t>07/02/2026 22:06</t>
  </si>
  <si>
    <t>791210887095</t>
  </si>
  <si>
    <t>GTS39</t>
  </si>
  <si>
    <t>น***รัตน์ พ***อน</t>
  </si>
  <si>
    <t>07/02/2026 22:04</t>
  </si>
  <si>
    <t>791285688082</t>
  </si>
  <si>
    <t>GTS37</t>
  </si>
  <si>
    <t>ค***รา  ย***ซากิ</t>
  </si>
  <si>
    <t>791231072096</t>
  </si>
  <si>
    <t>07/02/2026 22:02</t>
  </si>
  <si>
    <t>GTS36</t>
  </si>
  <si>
    <t>ประคัลภ์ วางบนโต๊ะติดกำแพง</t>
  </si>
  <si>
    <t>(โค้งตัวS ซ.ลูกรังตรงดงกล้วย บ้านหลังรองสุดท้าย ขวามือ สแลนเขียว รั้วไม้เล็กสีแดง) 128 หมู่ 3 · งิ้วราย/ Phan Ngio Rai
นครชัยศรี/ Nakhon Chai Siนครปฐม/ Nakhon Pathom
73120</t>
  </si>
  <si>
    <t>660845592444</t>
  </si>
  <si>
    <t>07/02/2026 21:52</t>
  </si>
  <si>
    <t>LEXPU0655884330</t>
  </si>
  <si>
    <t>GTS34</t>
  </si>
  <si>
    <t>สุพจน์  เอี่ยมเทศ</t>
  </si>
  <si>
    <t>125 หมู่ 6 ตำบลบางจาก
เมืองเพชรบุรี/ Mueang Phetchaburiเพชรบุรี/ Phetchaburi
76000</t>
  </si>
  <si>
    <t>660859565584</t>
  </si>
  <si>
    <t>07/02/2026 21:34</t>
  </si>
  <si>
    <t>LEXPU0655890243</t>
  </si>
  <si>
    <t>GTS33</t>
  </si>
  <si>
    <t>บ***ลิศ</t>
  </si>
  <si>
    <t>07/02/2026 21:19</t>
  </si>
  <si>
    <t>791220079090</t>
  </si>
  <si>
    <t>GTS32</t>
  </si>
  <si>
    <t>พ***พร  พ***์มีลาย</t>
  </si>
  <si>
    <t>07/02/2026 21:13</t>
  </si>
  <si>
    <t>791236757091</t>
  </si>
  <si>
    <t>GTS31</t>
  </si>
  <si>
    <t>ศ***ิมล จ***้ง</t>
  </si>
  <si>
    <t>07/02/2026 21:11</t>
  </si>
  <si>
    <t>791236150095</t>
  </si>
  <si>
    <t>07/02/2026 21:12</t>
  </si>
  <si>
    <t>GTS30</t>
  </si>
  <si>
    <t>ก***เกด. ด***ก้ว</t>
  </si>
  <si>
    <t>07/02/2026 21:10</t>
  </si>
  <si>
    <t>791282358090</t>
  </si>
  <si>
    <t>GTS29</t>
  </si>
  <si>
    <t>T***anee J***attanagun</t>
  </si>
  <si>
    <t>07/02/2026 21:06</t>
  </si>
  <si>
    <t>791262352090</t>
  </si>
  <si>
    <t>07/02/2026 21:09</t>
  </si>
  <si>
    <t>GTS28</t>
  </si>
  <si>
    <t>a***itiyaworakitp</t>
  </si>
  <si>
    <t>07/02/2026 21:05</t>
  </si>
  <si>
    <t>791219697063</t>
  </si>
  <si>
    <t>07/02/2026 21:08</t>
  </si>
  <si>
    <t>GTS27</t>
  </si>
  <si>
    <t>ป***พร แ***เนียม</t>
  </si>
  <si>
    <t>07/02/2026 21:03</t>
  </si>
  <si>
    <t>791205562066</t>
  </si>
  <si>
    <t>07/02/2026 21:04</t>
  </si>
  <si>
    <t>GTS26</t>
  </si>
  <si>
    <t>ปัทมาพร ตั้งปัทมชาติ</t>
  </si>
  <si>
    <t>213/31 หมู่2 ถ.ไชยศรสงเคราะห์ ต.รัตภูมิ (โทร 0909629627)
ควนเนียง/ Khuan Niangสงขลา/ Songkhla
90220</t>
  </si>
  <si>
    <t>90220</t>
  </si>
  <si>
    <t>660909629627</t>
  </si>
  <si>
    <t>07/02/2026 21:00</t>
  </si>
  <si>
    <t>TH71138BHP451A</t>
  </si>
  <si>
    <t>GTS25</t>
  </si>
  <si>
    <t>ธ*** โ***ตวัฒนกุล</t>
  </si>
  <si>
    <t>07/02/2026 20:58</t>
  </si>
  <si>
    <t>791262777056</t>
  </si>
  <si>
    <t>GTS24</t>
  </si>
  <si>
    <t>อ***ภา อ***รือน</t>
  </si>
  <si>
    <t>07/02/2026 20:57</t>
  </si>
  <si>
    <t>791390606156</t>
  </si>
  <si>
    <t>GTS23</t>
  </si>
  <si>
    <t>R***ukon S***erdee</t>
  </si>
  <si>
    <t>07/02/2026 20:54</t>
  </si>
  <si>
    <t>791253081032</t>
  </si>
  <si>
    <t>GTS22</t>
  </si>
  <si>
    <t>น***า ว***รัตน์</t>
  </si>
  <si>
    <t>07/02/2026 20:53</t>
  </si>
  <si>
    <t>791275974042</t>
  </si>
  <si>
    <t>GTS21</t>
  </si>
  <si>
    <t>ว***ดา ค***ียว</t>
  </si>
  <si>
    <t>07/02/2026 20:52</t>
  </si>
  <si>
    <t>791222293072</t>
  </si>
  <si>
    <t>GTS20</t>
  </si>
  <si>
    <t>ส***พงษ์ ว***ทธิเพ็ญ</t>
  </si>
  <si>
    <t>791236489002</t>
  </si>
  <si>
    <t>GTS19</t>
  </si>
  <si>
    <t>ก***แก้ว อ***สมยา</t>
  </si>
  <si>
    <t>07/02/2026 20:45</t>
  </si>
  <si>
    <t>791291884036</t>
  </si>
  <si>
    <t>GTS18</t>
  </si>
  <si>
    <t>แ******ะ</t>
  </si>
  <si>
    <t>******บลหนองผักนาก อำเภอสามชุก จังหวัดสุพรรณบุรี 72130</t>
  </si>
  <si>
    <t>72130</t>
  </si>
  <si>
    <t>TH267815657209U</t>
  </si>
  <si>
    <t>07/02/2026 20:37</t>
  </si>
  <si>
    <t>GTS17</t>
  </si>
  <si>
    <t>ป***ิดา ก***ของ</t>
  </si>
  <si>
    <t>07/02/2026 20:36</t>
  </si>
  <si>
    <t>791202097070</t>
  </si>
  <si>
    <t>GTS16</t>
  </si>
  <si>
    <t>ณ***าพร</t>
  </si>
  <si>
    <t>07/02/2026 20:35</t>
  </si>
  <si>
    <t>791277276053</t>
  </si>
  <si>
    <t>GTS15</t>
  </si>
  <si>
    <t>ก**  ส***รรัตน์</t>
  </si>
  <si>
    <t>07/02/2026 20:34</t>
  </si>
  <si>
    <t>791239076095</t>
  </si>
  <si>
    <t>GTS14</t>
  </si>
  <si>
    <t>ခ*** ခ***</t>
  </si>
  <si>
    <t>Ratchaburi</t>
  </si>
  <si>
    <t>07/02/2026 20:29</t>
  </si>
  <si>
    <t>791284096050</t>
  </si>
  <si>
    <t>GTS12</t>
  </si>
  <si>
    <t>บ******ม</t>
  </si>
  <si>
    <t>******่82  หมู่12 ต.โคกกระเบื้อง ตำบลโคกกระเบื้อง อำเภอบ้านเหลื่อม จังหวัดนครราชสีมา 30350</t>
  </si>
  <si>
    <t>30350</t>
  </si>
  <si>
    <t>68</t>
  </si>
  <si>
    <t>07/02/2026 20:15</t>
  </si>
  <si>
    <t>TH27058BHPYF4C</t>
  </si>
  <si>
    <t>GTS11</t>
  </si>
  <si>
    <t>07/02/2026 20:12</t>
  </si>
  <si>
    <t>791221296051</t>
  </si>
  <si>
    <t>GTS10</t>
  </si>
  <si>
    <t>******านเพชร ตำบลบ้านเพชร อำเภอภูเขียว จังหวัดชัยภูมิ 36110</t>
  </si>
  <si>
    <t>30</t>
  </si>
  <si>
    <t>07/02/2026 20:11</t>
  </si>
  <si>
    <t>TH264402192674G</t>
  </si>
  <si>
    <t>07/02/2026 20:08</t>
  </si>
  <si>
    <t>GTS9</t>
  </si>
  <si>
    <t>ธ***.จอดนอก.</t>
  </si>
  <si>
    <t>07/02/2026 20:01</t>
  </si>
  <si>
    <t>791289894043</t>
  </si>
  <si>
    <t>GTS8</t>
  </si>
  <si>
    <t>ล***ดาวรรณ</t>
  </si>
  <si>
    <t>07/02/2026 19:58</t>
  </si>
  <si>
    <t>791247298015</t>
  </si>
  <si>
    <t>GTS6</t>
  </si>
  <si>
    <t>ธ***ชัย แ***เกาะ</t>
  </si>
  <si>
    <t>07/02/2026 19:47</t>
  </si>
  <si>
    <t>791264143095</t>
  </si>
  <si>
    <t>GTS5</t>
  </si>
  <si>
    <t>พ***ี ป***จินดา</t>
  </si>
  <si>
    <t>07/02/2026 19:35</t>
  </si>
  <si>
    <t>791269896045</t>
  </si>
  <si>
    <t>07/02/2026 19:36</t>
  </si>
  <si>
    <t>GTS3</t>
  </si>
  <si>
    <t>s***hisak</t>
  </si>
  <si>
    <t>07/02/2026 19:15</t>
  </si>
  <si>
    <t>791248698041</t>
  </si>
  <si>
    <t>GTS2</t>
  </si>
  <si>
    <t>น***เยาว์ บ***ณี</t>
  </si>
  <si>
    <t>07/02/2026 19:07</t>
  </si>
  <si>
    <t>791252765063</t>
  </si>
  <si>
    <t>GTS1</t>
  </si>
  <si>
    <t>น***ิพย์วัน  ฉ***ข่มชื่น</t>
  </si>
  <si>
    <t>791297495052</t>
  </si>
  <si>
    <t>GTS0</t>
  </si>
  <si>
    <t>อ***มนัส ส***ก้วเศรษฐี</t>
  </si>
  <si>
    <t>07/02/2026 19:06</t>
  </si>
  <si>
    <t>791286146044</t>
  </si>
  <si>
    <t>GTR99</t>
  </si>
  <si>
    <t>ร***น ห***ันทร์</t>
  </si>
  <si>
    <t>07/02/2026 19:05</t>
  </si>
  <si>
    <t>791305418186</t>
  </si>
  <si>
    <t>GTR98</t>
  </si>
  <si>
    <t>ธ***สพร   เ***ยมสำอางค์</t>
  </si>
  <si>
    <t>07/02/2026 19:04</t>
  </si>
  <si>
    <t>791319401154</t>
  </si>
  <si>
    <t>GTR97</t>
  </si>
  <si>
    <t>ย***วด จ***ล</t>
  </si>
  <si>
    <t>07/02/2026 18:59</t>
  </si>
  <si>
    <t>791306213106</t>
  </si>
  <si>
    <t>GTR96</t>
  </si>
  <si>
    <t>อ******ล</t>
  </si>
  <si>
    <t>******ลครน ตำบลครน อำเภอสวี จังหวัดชุมพร 86130</t>
  </si>
  <si>
    <t>86130</t>
  </si>
  <si>
    <t>07/02/2026 19:28</t>
  </si>
  <si>
    <t>TH265441186735H</t>
  </si>
  <si>
    <t>07/02/2026 18:58</t>
  </si>
  <si>
    <t>GTR94</t>
  </si>
  <si>
    <t>พ***ะลิ</t>
  </si>
  <si>
    <t>07/02/2026 18:51</t>
  </si>
  <si>
    <t>791214280054</t>
  </si>
  <si>
    <t>GTR92</t>
  </si>
  <si>
    <t>ส***พ ง***ถื่อน</t>
  </si>
  <si>
    <t>07/02/2026 18:44</t>
  </si>
  <si>
    <t>791281481023</t>
  </si>
  <si>
    <t>GTR90</t>
  </si>
  <si>
    <t>ท***น์ชัย ส***ทำ</t>
  </si>
  <si>
    <t>07/02/2026 18:37</t>
  </si>
  <si>
    <t>791298153015</t>
  </si>
  <si>
    <t>GTR89</t>
  </si>
  <si>
    <t>ส******า</t>
  </si>
  <si>
    <t>******่ 1 ตำบลท่าขุนราม ตำบลท่าขุนราม อำเภอเมืองกำแพงเพชร จังหวัดกำแพงเพชร 62000</t>
  </si>
  <si>
    <t>62000</t>
  </si>
  <si>
    <t>07/02/2026 18:30</t>
  </si>
  <si>
    <t>TH263598836287Z</t>
  </si>
  <si>
    <t>GTR88</t>
  </si>
  <si>
    <t>******ช้าง ตำบลหลักช้าง อำเภอช้างกลาง จังหวัดนครศรีธรรมราช 80250</t>
  </si>
  <si>
    <t>80250</t>
  </si>
  <si>
    <t>07/02/2026 18:22</t>
  </si>
  <si>
    <t>TH265382826876N</t>
  </si>
  <si>
    <t>GTR87</t>
  </si>
  <si>
    <t>ด***จ จ***ะพิมพ์</t>
  </si>
  <si>
    <t>07/02/2026 18:17</t>
  </si>
  <si>
    <t>791202288026</t>
  </si>
  <si>
    <t>GTR86</t>
  </si>
  <si>
    <t>******งขุนศรี แขวงบางขุนศรี เขตบางกอกน้อย จังหวัดกรุงเทพมหานคร 10700</t>
  </si>
  <si>
    <t>07/02/2026 18:18</t>
  </si>
  <si>
    <t>TH2687108604020</t>
  </si>
  <si>
    <t>07/02/2026 18:16</t>
  </si>
  <si>
    <t>GTR85</t>
  </si>
  <si>
    <t>TH2624643970051</t>
  </si>
  <si>
    <t>07/02/2026 18:12</t>
  </si>
  <si>
    <t>GTR84</t>
  </si>
  <si>
    <t>(รักจัง ไลน์สวีเดน)</t>
  </si>
  <si>
    <t>999/242 บีแอนเอ็น ซื่อตรงแกรนโฮม เสนานิคม1 แยก 11 พหลโยธิน 34 เสนานิคม จตุจักร 10900 · เสนานิคม/ Sena Nikhom
จตุจักร/ Chatuchakกรุงเทพมหานคร/ Bangkok
10900</t>
  </si>
  <si>
    <t>10900</t>
  </si>
  <si>
    <t>660646498998</t>
  </si>
  <si>
    <t>07/02/2026 18:08</t>
  </si>
  <si>
    <t>LEXPU0655898631</t>
  </si>
  <si>
    <t>07/02/2026 18:09</t>
  </si>
  <si>
    <t>GTR83</t>
  </si>
  <si>
    <t>ว***ี พ***ุวรรณ์</t>
  </si>
  <si>
    <t>07/02/2026 18:04</t>
  </si>
  <si>
    <t>791254079044</t>
  </si>
  <si>
    <t>GTR82</t>
  </si>
  <si>
    <t>ส***วดี ท***ระโยชน์</t>
  </si>
  <si>
    <t>07/02/2026 17:59</t>
  </si>
  <si>
    <t>ไม่เอารสกาแฟค่ะ</t>
  </si>
  <si>
    <t>791271149034</t>
  </si>
  <si>
    <t>GTR81</t>
  </si>
  <si>
    <t>ม***ล่า - ว***ัน</t>
  </si>
  <si>
    <t>07/02/2026 17:32</t>
  </si>
  <si>
    <t>791328106111</t>
  </si>
  <si>
    <t>GTR80</t>
  </si>
  <si>
    <t>อ******ร</t>
  </si>
  <si>
    <t>******ร่องตาที ตำบลลานสัก อำเภอลานสัก จังหวัดอุทัยธานี 61160</t>
  </si>
  <si>
    <t>61160</t>
  </si>
  <si>
    <t>07/02/2026 17:51</t>
  </si>
  <si>
    <t>TH267796889510N</t>
  </si>
  <si>
    <t>GTR79</t>
  </si>
  <si>
    <t>ว***พร ช***น</t>
  </si>
  <si>
    <t>07/02/2026 17:33</t>
  </si>
  <si>
    <t>791352900111</t>
  </si>
  <si>
    <t>GTR78</t>
  </si>
  <si>
    <t>ม***  ส***ิบุญ</t>
  </si>
  <si>
    <t>07/02/2026 17:28</t>
  </si>
  <si>
    <t>791278484010</t>
  </si>
  <si>
    <t>GTR77</t>
  </si>
  <si>
    <t>K******ม</t>
  </si>
  <si>
    <t>******เหน่ง ตำบล อ่างคีรี, อำเภอมะขาม ตำบลอ่างคีรี อำเภอมะขาม จังหวัดจันทบุรี 22150</t>
  </si>
  <si>
    <t>22150</t>
  </si>
  <si>
    <t>07/02/2026 17:38</t>
  </si>
  <si>
    <t>TH2655827324241</t>
  </si>
  <si>
    <t>07/02/2026 17:08</t>
  </si>
  <si>
    <t>GTR76</t>
  </si>
  <si>
    <t>ส***ตน์ แ***ลอย</t>
  </si>
  <si>
    <t>07/02/2026 17:04</t>
  </si>
  <si>
    <t>791314606180</t>
  </si>
  <si>
    <t>GTR75</t>
  </si>
  <si>
    <t>ช***อย เ***นทอง</t>
  </si>
  <si>
    <t>07/02/2026 17:02</t>
  </si>
  <si>
    <t>791335221110</t>
  </si>
  <si>
    <t>GTR74</t>
  </si>
  <si>
    <t>ล***ย โ***ย</t>
  </si>
  <si>
    <t>07/02/2026 17:01</t>
  </si>
  <si>
    <t>791368601170</t>
  </si>
  <si>
    <t>GTR73</t>
  </si>
  <si>
    <t>T***yanan M***itpaisan</t>
  </si>
  <si>
    <t>07/02/2026 16:55</t>
  </si>
  <si>
    <t>791236779071</t>
  </si>
  <si>
    <t>GTR72</t>
  </si>
  <si>
    <t>จ***าภรณ์ ร***โชติ</t>
  </si>
  <si>
    <t>07/02/2026 16:42</t>
  </si>
  <si>
    <t>791271154015</t>
  </si>
  <si>
    <t>GTR71</t>
  </si>
  <si>
    <t>จ***ณี.  ช***ง</t>
  </si>
  <si>
    <t>07/02/2026 16:41</t>
  </si>
  <si>
    <t>791241392034</t>
  </si>
  <si>
    <t>GTR70</t>
  </si>
  <si>
    <t>ป***ภัสร์ พ***วช</t>
  </si>
  <si>
    <t>07/02/2026 16:35</t>
  </si>
  <si>
    <t>791318017125</t>
  </si>
  <si>
    <t>GTR69</t>
  </si>
  <si>
    <t>บ***ง ศ***่าน</t>
  </si>
  <si>
    <t>07/02/2026 16:32</t>
  </si>
  <si>
    <t>791289557026</t>
  </si>
  <si>
    <t>GTR68</t>
  </si>
  <si>
    <t>บ***ัน พ***งปานผง</t>
  </si>
  <si>
    <t>07/02/2026 16:30</t>
  </si>
  <si>
    <t>791208583045</t>
  </si>
  <si>
    <t>GTR66</t>
  </si>
  <si>
    <t>ป***ากร</t>
  </si>
  <si>
    <t>07/02/2026 16:19</t>
  </si>
  <si>
    <t>791264764006</t>
  </si>
  <si>
    <t>GTR65</t>
  </si>
  <si>
    <t>K***ine K***ded</t>
  </si>
  <si>
    <t>07/02/2026 16:07</t>
  </si>
  <si>
    <t>791248690013</t>
  </si>
  <si>
    <t>GTR64</t>
  </si>
  <si>
    <t>พ***ี ล***ัตนกุล</t>
  </si>
  <si>
    <t>07/02/2026 16:03</t>
  </si>
  <si>
    <t>791222389031</t>
  </si>
  <si>
    <t>GTR63</t>
  </si>
  <si>
    <t>u***5615229367612</t>
  </si>
  <si>
    <t>07/02/2026 16:02</t>
  </si>
  <si>
    <t>791277689031</t>
  </si>
  <si>
    <t>07/02/2026 16:01</t>
  </si>
  <si>
    <t>GTR62</t>
  </si>
  <si>
    <t>ส***ย​  อ***​สอน​</t>
  </si>
  <si>
    <t>07/02/2026 15:54</t>
  </si>
  <si>
    <t>791323812134</t>
  </si>
  <si>
    <t>GTR61</t>
  </si>
  <si>
    <t>น***น</t>
  </si>
  <si>
    <t>ขอเป็นเค้กฝอยทอง 2 กล่องนะคะ ส่วนอีกกล่องทางร้านเลือกให้เลยคะ</t>
  </si>
  <si>
    <t>791279673026</t>
  </si>
  <si>
    <t>07/02/2026 15:53</t>
  </si>
  <si>
    <t>GTR60</t>
  </si>
  <si>
    <t>โ***ี ส***าม</t>
  </si>
  <si>
    <t>07/02/2026 15:52</t>
  </si>
  <si>
    <t>791340615133</t>
  </si>
  <si>
    <t>GTR58</t>
  </si>
  <si>
    <t>ค***รพรรณ เ***วกุล</t>
  </si>
  <si>
    <t>07/02/2026 15:50</t>
  </si>
  <si>
    <t>ขอฝอยทอง1กล่องนะคะ 😁😁</t>
  </si>
  <si>
    <t>791218071022</t>
  </si>
  <si>
    <t>GTR57</t>
  </si>
  <si>
    <t>เ***น</t>
  </si>
  <si>
    <t>07/02/2026 15:51</t>
  </si>
  <si>
    <t>791256158092</t>
  </si>
  <si>
    <t>GTR56</t>
  </si>
  <si>
    <t>คุณเมทาวี สุริผัด</t>
  </si>
  <si>
    <t>เลขที่10/61 ชั้น3 การเคหะคลองจั่นอาคาร 10 ซ.ศรีบูรพา 22 ถ.ศรีบูรพา · คลองจั่น/ Khlong Chan
บางกะปิ/ Bang Kapiกรุงเทพมหานคร/ Bangkok
10240</t>
  </si>
  <si>
    <t>660857152005</t>
  </si>
  <si>
    <t>LEXPU0655898920</t>
  </si>
  <si>
    <t>GTR54</t>
  </si>
  <si>
    <t>S***a</t>
  </si>
  <si>
    <t>Samut Prakan</t>
  </si>
  <si>
    <t>07/02/2026 15:49</t>
  </si>
  <si>
    <t>791371430124</t>
  </si>
  <si>
    <t>07/02/2026 15:48</t>
  </si>
  <si>
    <t>GTR52</t>
  </si>
  <si>
    <t>ส***งจิต เ***จิตร</t>
  </si>
  <si>
    <t>07/02/2026 15:40</t>
  </si>
  <si>
    <t>THT03062EW9024Z</t>
  </si>
  <si>
    <t>GTR51</t>
  </si>
  <si>
    <t>791324626116</t>
  </si>
  <si>
    <t>GTR49</t>
  </si>
  <si>
    <t>ฉ**</t>
  </si>
  <si>
    <t>07/02/2026 15:30</t>
  </si>
  <si>
    <t>791276878081</t>
  </si>
  <si>
    <t>GTR48</t>
  </si>
  <si>
    <t>******นรถคอกขาว) ตำบล หอคำ, อำเภอเมืองบึงกาฬ ตำบลหอคำ อำเภอเมืองบึงกาฬ จังหวัดบึงกาฬ 38000</t>
  </si>
  <si>
    <t>TH2653875840486</t>
  </si>
  <si>
    <t>07/02/2026 15:24</t>
  </si>
  <si>
    <t>GTR47</t>
  </si>
  <si>
    <t>จ***นา</t>
  </si>
  <si>
    <t>07/02/2026 15:16</t>
  </si>
  <si>
    <t>791260170002</t>
  </si>
  <si>
    <t>GTR46</t>
  </si>
  <si>
    <t>07/02/2026 15:14</t>
  </si>
  <si>
    <t>ฝอยทอง3ค่ะ</t>
  </si>
  <si>
    <t>791258944022</t>
  </si>
  <si>
    <t>GTR45</t>
  </si>
  <si>
    <t>ผ***ันเพ็ญ อ***เสนา</t>
  </si>
  <si>
    <t>07/02/2026 15:07</t>
  </si>
  <si>
    <t>791296385025</t>
  </si>
  <si>
    <t>GTR44</t>
  </si>
  <si>
    <t>ส***ดห์ ผ***ด</t>
  </si>
  <si>
    <t>07/02/2026 15:02</t>
  </si>
  <si>
    <t>791395423103</t>
  </si>
  <si>
    <t>GTR43</t>
  </si>
  <si>
    <t>A***awin J***ang</t>
  </si>
  <si>
    <t>07/02/2026 14:58</t>
  </si>
  <si>
    <t>791261957032</t>
  </si>
  <si>
    <t>GTR42</t>
  </si>
  <si>
    <t>ศ***มน ร***พงค์</t>
  </si>
  <si>
    <t>07/02/2026 14:55</t>
  </si>
  <si>
    <t>791304211121</t>
  </si>
  <si>
    <t>GTR41</t>
  </si>
  <si>
    <t>น***รา ป***าฤทธิ์</t>
  </si>
  <si>
    <t>07/02/2026 14:54</t>
  </si>
  <si>
    <t>ฝอยทอง1กล่อง มะพร้าว1กล่อง</t>
  </si>
  <si>
    <t>791229476026</t>
  </si>
  <si>
    <t>07/02/2026 14:53</t>
  </si>
  <si>
    <t>GTR40</t>
  </si>
  <si>
    <t>ช***า ว*</t>
  </si>
  <si>
    <t>07/02/2026 14:52</t>
  </si>
  <si>
    <t>791338230115</t>
  </si>
  <si>
    <t>GTR39</t>
  </si>
  <si>
    <t>อ***พล ศ***ินวงศ์ชัย</t>
  </si>
  <si>
    <t>791262954031</t>
  </si>
  <si>
    <t>GTR38</t>
  </si>
  <si>
    <t>07/02/2026 14:51</t>
  </si>
  <si>
    <t>เนยนม/ฝอยทอง</t>
  </si>
  <si>
    <t>791255876036</t>
  </si>
  <si>
    <t>GTR37</t>
  </si>
  <si>
    <t>ส***ยา เ***ขุนทด</t>
  </si>
  <si>
    <t>จังหวัดนครราชสีมา</t>
  </si>
  <si>
    <t>07/02/2026 14:50</t>
  </si>
  <si>
    <t>791251552022</t>
  </si>
  <si>
    <t>GTR35</t>
  </si>
  <si>
    <t>โสพิษ ใจทน</t>
  </si>
  <si>
    <t>หมู่บ้านเพชรน้ำผึ้ง 150ม.3ต.ลานสัก อ.ลานสัก จ.อุทัยธานี้61160 · ลานสัก/ Lan Sak
ลานสัก/ Lan Sakอุทัยธานี/ Uthai Thani
61160</t>
  </si>
  <si>
    <t>660825039498</t>
  </si>
  <si>
    <t>07/02/2026 14:49</t>
  </si>
  <si>
    <t>TH57078BHJR00A</t>
  </si>
  <si>
    <t>GTR34</t>
  </si>
  <si>
    <t>ป***ฉัตร เ***</t>
  </si>
  <si>
    <t>791210787032</t>
  </si>
  <si>
    <t>GTR33</t>
  </si>
  <si>
    <t>ช***มา</t>
  </si>
  <si>
    <t>07/02/2026 14:44</t>
  </si>
  <si>
    <t>791302822122</t>
  </si>
  <si>
    <t>GTR32</t>
  </si>
  <si>
    <t>จ***วรรณ ว***ม</t>
  </si>
  <si>
    <t>791257472036</t>
  </si>
  <si>
    <t>07/02/2026 14:43</t>
  </si>
  <si>
    <t>GTR31</t>
  </si>
  <si>
    <t>เ***อ้วน</t>
  </si>
  <si>
    <t>07/02/2026 14:40</t>
  </si>
  <si>
    <t>791247784014</t>
  </si>
  <si>
    <t>GTR30</t>
  </si>
  <si>
    <t>ว***วรรณ น***พันธ์</t>
  </si>
  <si>
    <t>07/02/2026 14:39</t>
  </si>
  <si>
    <t>791260769014</t>
  </si>
  <si>
    <t>GTR29</t>
  </si>
  <si>
    <t>แ** ก***</t>
  </si>
  <si>
    <t>07/02/2026 14:37</t>
  </si>
  <si>
    <t>791244961006</t>
  </si>
  <si>
    <t>GTR27</t>
  </si>
  <si>
    <t>ฐ***วรรณ เ***ัศน์</t>
  </si>
  <si>
    <t>07/02/2026 14:34</t>
  </si>
  <si>
    <t>791279157012</t>
  </si>
  <si>
    <t>GTR26</t>
  </si>
  <si>
    <t>พ***ี</t>
  </si>
  <si>
    <t>791235766005</t>
  </si>
  <si>
    <t>07/02/2026 14:33</t>
  </si>
  <si>
    <t>GTR25</t>
  </si>
  <si>
    <t>ก***าส ร***วัฒนาสิน</t>
  </si>
  <si>
    <t>07/02/2026 14:32</t>
  </si>
  <si>
    <t>791224389001</t>
  </si>
  <si>
    <t>GTR24</t>
  </si>
  <si>
    <t>น***หมวย</t>
  </si>
  <si>
    <t>07/02/2026 14:31</t>
  </si>
  <si>
    <t>791221987006</t>
  </si>
  <si>
    <t>GTR23</t>
  </si>
  <si>
    <t>ป***สริฐ..แสวงชื่น</t>
  </si>
  <si>
    <t>791310017116</t>
  </si>
  <si>
    <t>GTR22</t>
  </si>
  <si>
    <t>ว***ทย์  ล***วัสดิ์</t>
  </si>
  <si>
    <t>07/02/2026 14:29</t>
  </si>
  <si>
    <t>791287487023</t>
  </si>
  <si>
    <t>GTR21</t>
  </si>
  <si>
    <t>ล*** เ***์เชิด</t>
  </si>
  <si>
    <t>07/02/2026 14:26</t>
  </si>
  <si>
    <t>รสกาแฟ</t>
  </si>
  <si>
    <t>791272949036</t>
  </si>
  <si>
    <t>GTR20</t>
  </si>
  <si>
    <t>ก**</t>
  </si>
  <si>
    <t>07/02/2026 14:25</t>
  </si>
  <si>
    <t>791232083025</t>
  </si>
  <si>
    <t>GTR19</t>
  </si>
  <si>
    <t>ร***กาญจน์</t>
  </si>
  <si>
    <t>07/02/2026 14:22</t>
  </si>
  <si>
    <t>ฟอยทอง</t>
  </si>
  <si>
    <t>791286072032</t>
  </si>
  <si>
    <t>GTR18</t>
  </si>
  <si>
    <t>ค***ชญ์กุลพล ค***พันธ์</t>
  </si>
  <si>
    <t>07/02/2026 14:18</t>
  </si>
  <si>
    <t>791258571051</t>
  </si>
  <si>
    <t>GTR17</t>
  </si>
  <si>
    <t>ช*** ด***บ้านยาง</t>
  </si>
  <si>
    <t>07/02/2026 14:17</t>
  </si>
  <si>
    <t>791298588006</t>
  </si>
  <si>
    <t>GTR16</t>
  </si>
  <si>
    <t>ม***ดา เ***ิชัย</t>
  </si>
  <si>
    <t>791322615101</t>
  </si>
  <si>
    <t>GTR15</t>
  </si>
  <si>
    <t>เ***า ภ***พานิชย์</t>
  </si>
  <si>
    <t>07/02/2026 14:16</t>
  </si>
  <si>
    <t>791399505131</t>
  </si>
  <si>
    <t>GTR14</t>
  </si>
  <si>
    <t>07/02/2026 14:15</t>
  </si>
  <si>
    <t>791268369032</t>
  </si>
  <si>
    <t>GTR13</t>
  </si>
  <si>
    <t>ม***นี  เ***บ้าน</t>
  </si>
  <si>
    <t>07/02/2026 14:14</t>
  </si>
  <si>
    <t>791272891043</t>
  </si>
  <si>
    <t>GTR12</t>
  </si>
  <si>
    <t>ส***าณี ป***ง</t>
  </si>
  <si>
    <t>07/02/2026 14:12</t>
  </si>
  <si>
    <t>791256349096</t>
  </si>
  <si>
    <t>GTR10</t>
  </si>
  <si>
    <t>บ***รรม ช***รีชา</t>
  </si>
  <si>
    <t>07/02/2026 14:10</t>
  </si>
  <si>
    <t>791259693033</t>
  </si>
  <si>
    <t>07/02/2026 14:13</t>
  </si>
  <si>
    <t>GTR9</t>
  </si>
  <si>
    <t>ว******ม</t>
  </si>
  <si>
    <t>******านม่วง อำเภอบ้านดุง ตำบลบ้านม่วง อำเภอบ้านดุง จังหวัดอุดรธานี 41190</t>
  </si>
  <si>
    <t>41190</t>
  </si>
  <si>
    <t>TH2689117884845</t>
  </si>
  <si>
    <t>GTR7</t>
  </si>
  <si>
    <t>07/02/2026 14:03</t>
  </si>
  <si>
    <t>791238091033</t>
  </si>
  <si>
    <t>07/02/2026 14:06</t>
  </si>
  <si>
    <t>GTR6</t>
  </si>
  <si>
    <t>อ***ดช เ***วศรีทัศน์</t>
  </si>
  <si>
    <t>07/02/2026 13:58</t>
  </si>
  <si>
    <t>791244775090</t>
  </si>
  <si>
    <t>GTR5</t>
  </si>
  <si>
    <t>ณ***ดา เ***</t>
  </si>
  <si>
    <t>07/02/2026 13:59</t>
  </si>
  <si>
    <t>791257174094</t>
  </si>
  <si>
    <t>GTR4</t>
  </si>
  <si>
    <t>ส***ณี ต***</t>
  </si>
  <si>
    <t>07/02/2026 13:55</t>
  </si>
  <si>
    <t>791242685015</t>
  </si>
  <si>
    <t>GTR2</t>
  </si>
  <si>
    <t>เ***าง ร***ค้า</t>
  </si>
  <si>
    <t>07/02/2026 13:53</t>
  </si>
  <si>
    <t>791281991021</t>
  </si>
  <si>
    <t>GTR1</t>
  </si>
  <si>
    <t>ศ***ักษณ์ ห***เงิน</t>
  </si>
  <si>
    <t>07/02/2026 13:44</t>
  </si>
  <si>
    <t>791366434121</t>
  </si>
  <si>
    <t>GTR0</t>
  </si>
  <si>
    <t>ว***นีย์ ร***์กุล</t>
  </si>
  <si>
    <t>07/02/2026 13:42</t>
  </si>
  <si>
    <t>791236556003</t>
  </si>
  <si>
    <t>GTQ99</t>
  </si>
  <si>
    <t>A***a</t>
  </si>
  <si>
    <t>07/02/2026 13:38</t>
  </si>
  <si>
    <t>791249778023</t>
  </si>
  <si>
    <t>GTQ98</t>
  </si>
  <si>
    <t>07/02/2026 13:36</t>
  </si>
  <si>
    <t>791286281004</t>
  </si>
  <si>
    <t>GTQ97</t>
  </si>
  <si>
    <t>อ** ณ***ันท์ เ***นรอบ</t>
  </si>
  <si>
    <t>791254692012</t>
  </si>
  <si>
    <t>GTQ96</t>
  </si>
  <si>
    <t>ว***า ป***สริฐดำ</t>
  </si>
  <si>
    <t>07/02/2026 13:34</t>
  </si>
  <si>
    <t>791224955021</t>
  </si>
  <si>
    <t>GTQ95</t>
  </si>
  <si>
    <t>น***าวคียภัทร์​ ท***ระ</t>
  </si>
  <si>
    <t>07/02/2026 13:23</t>
  </si>
  <si>
    <t>791386407125</t>
  </si>
  <si>
    <t>GTQ94</t>
  </si>
  <si>
    <t>ช***ิพย์ โ***ลึง</t>
  </si>
  <si>
    <t>07/02/2026 13:16</t>
  </si>
  <si>
    <t>791209775086</t>
  </si>
  <si>
    <t>07/02/2026 13:15</t>
  </si>
  <si>
    <t>GTQ93</t>
  </si>
  <si>
    <t>ด*** ด***ง</t>
  </si>
  <si>
    <t>07/02/2026 13:12</t>
  </si>
  <si>
    <t>791287380030</t>
  </si>
  <si>
    <t>GTQ90</t>
  </si>
  <si>
    <t>07/02/2026 12:53</t>
  </si>
  <si>
    <t>791396622192</t>
  </si>
  <si>
    <t>07/02/2026 12:52</t>
  </si>
  <si>
    <t>GTQ89</t>
  </si>
  <si>
    <t>K*** S***hong</t>
  </si>
  <si>
    <t>07/02/2026 12:43</t>
  </si>
  <si>
    <t>791357009133</t>
  </si>
  <si>
    <t>GTQ88</t>
  </si>
  <si>
    <t>B***</t>
  </si>
  <si>
    <t>07/02/2026 12:41</t>
  </si>
  <si>
    <t>791263784091</t>
  </si>
  <si>
    <t>GTQ86</t>
  </si>
  <si>
    <t>อ***รณ ภ***ีนุฤทธิ์</t>
  </si>
  <si>
    <t>07/02/2026 12:02</t>
  </si>
  <si>
    <t>791210363086</t>
  </si>
  <si>
    <t>GTQ85</t>
  </si>
  <si>
    <t>ร***ี ท***่อ</t>
  </si>
  <si>
    <t>07/02/2026 11:48</t>
  </si>
  <si>
    <t>791287598743</t>
  </si>
  <si>
    <t>GTQ84</t>
  </si>
  <si>
    <t>เ******ู</t>
  </si>
  <si>
    <t>******มู่14 ต.ลี้ ตำบลลี้ อำเภอลี้ จังหวัดลำพูน 51110</t>
  </si>
  <si>
    <t>51110</t>
  </si>
  <si>
    <t>07/02/2026 12:01</t>
  </si>
  <si>
    <t>TH261928776832C</t>
  </si>
  <si>
    <t>07/02/2026 11:31</t>
  </si>
  <si>
    <t>GTQ82</t>
  </si>
  <si>
    <t>ส***ภรณ์ ศ***รสวรรค์</t>
  </si>
  <si>
    <t>07/02/2026 11:22</t>
  </si>
  <si>
    <t>791210995761</t>
  </si>
  <si>
    <t>GTQ81</t>
  </si>
  <si>
    <t>07/02/2026 11:14</t>
  </si>
  <si>
    <t>เผือกมะพร้าว 3 กล่อง   ฝอยทอง 3 กล่อง
ขอให้ทางร้านช่วยเขียนระบุหน้ากล่องตัวใหญ่ๆให้ด้วยนะคะว่า...
ห้ามโยน ห้ามทับ ห้ามกระแทก สินค้าเสียหาย แตกง่าย  ห้ามแกะสินค้า</t>
  </si>
  <si>
    <t>791200228884</t>
  </si>
  <si>
    <t>GTQ80</t>
  </si>
  <si>
    <t>พ***แกง</t>
  </si>
  <si>
    <t>07/02/2026 11:13</t>
  </si>
  <si>
    <t>791235861835</t>
  </si>
  <si>
    <t>GTQ79</t>
  </si>
  <si>
    <t>ศ***กุล  ส***พุฒิพรกุล</t>
  </si>
  <si>
    <t>07/02/2026 11:05</t>
  </si>
  <si>
    <t>791203301840</t>
  </si>
  <si>
    <t>GTQ78</t>
  </si>
  <si>
    <t>บุศรา เสริมสุข</t>
  </si>
  <si>
    <t>943/43 หมู่ 12 ถนนเนินตาแมว ตำบลวังกระแจะ
เมืองตราด/ Mueang Tratตราด/ Trat
23000</t>
  </si>
  <si>
    <t>660818642257</t>
  </si>
  <si>
    <t>07/02/2026 11:04</t>
  </si>
  <si>
    <t>LEXPU0655881142</t>
  </si>
  <si>
    <t>GTQ77</t>
  </si>
  <si>
    <t>ร***อั่งเปา</t>
  </si>
  <si>
    <t>07/02/2026 11:00</t>
  </si>
  <si>
    <t>791230703815</t>
  </si>
  <si>
    <t>GTQ76</t>
  </si>
  <si>
    <t>พรพจี อาจหาญ</t>
  </si>
  <si>
    <t>344. ม.มาสเตอรรอยัลร.9
ประเวศ/ Prawetกรุงเทพมหานคร/ Bangkok
10250</t>
  </si>
  <si>
    <t>660917057275</t>
  </si>
  <si>
    <t>07/02/2026 10:51</t>
  </si>
  <si>
    <t>LEXPU0655884144</t>
  </si>
  <si>
    <t>GTQ75</t>
  </si>
  <si>
    <t>ณ***ิดา อ***นิรันทร์</t>
  </si>
  <si>
    <t>07/02/2026 10:46</t>
  </si>
  <si>
    <t>791294794743</t>
  </si>
  <si>
    <t>07/02/2026 10:47</t>
  </si>
  <si>
    <t>GTQ74</t>
  </si>
  <si>
    <t>******เกาะเต่า อำเภอเกาะพะงัน จังหวัดสุราษฎร์ธานี 84360</t>
  </si>
  <si>
    <t>84360</t>
  </si>
  <si>
    <t>07/02/2026 10:37</t>
  </si>
  <si>
    <t>TH68058BF8CS7C</t>
  </si>
  <si>
    <t>GTQ73</t>
  </si>
  <si>
    <t>07/02/2026 10:35</t>
  </si>
  <si>
    <t>791250829832</t>
  </si>
  <si>
    <t>GTQ72</t>
  </si>
  <si>
    <t>ท***ีย์  อ***เมือง</t>
  </si>
  <si>
    <t>07/02/2026 10:23</t>
  </si>
  <si>
    <t>791217435816</t>
  </si>
  <si>
    <t>GTQ71</t>
  </si>
  <si>
    <t>ช***สา  โ***งคราม</t>
  </si>
  <si>
    <t>07/02/2026 10:20</t>
  </si>
  <si>
    <t>791204061841</t>
  </si>
  <si>
    <t>GTQ70</t>
  </si>
  <si>
    <t>อ***ย ส***า</t>
  </si>
  <si>
    <t>07/02/2026 10:18</t>
  </si>
  <si>
    <t>791251107835</t>
  </si>
  <si>
    <t>GTQ69</t>
  </si>
  <si>
    <t>Y* M**</t>
  </si>
  <si>
    <t>07/02/2026 10:16</t>
  </si>
  <si>
    <t>791263821843</t>
  </si>
  <si>
    <t>GTQ68</t>
  </si>
  <si>
    <t>บ***ลัน ศ***ส</t>
  </si>
  <si>
    <t>07/02/2026 10:11</t>
  </si>
  <si>
    <t>791204037820</t>
  </si>
  <si>
    <t>GTQ67</t>
  </si>
  <si>
    <t>ก***ิชญ์  จ***๋</t>
  </si>
  <si>
    <t>07/02/2026 10:08</t>
  </si>
  <si>
    <t>791242798743</t>
  </si>
  <si>
    <t>GTQ66</t>
  </si>
  <si>
    <t>07/02/2026 10:01</t>
  </si>
  <si>
    <t>791293033812</t>
  </si>
  <si>
    <t>GTQ64</t>
  </si>
  <si>
    <t>ด***ัฒน์ ช***นทร์</t>
  </si>
  <si>
    <t>07/02/2026 09:45</t>
  </si>
  <si>
    <t>791235065832</t>
  </si>
  <si>
    <t>GTQ63</t>
  </si>
  <si>
    <t>นพพล อภิบาลสมุทร</t>
  </si>
  <si>
    <t>1 ถ.คลองคาเค็ตฝั่งตะวันตก ต.ปากน้ำ
เมืองสมุทรปราการ/ Mueang Samut Prakanสมุทรปราการ/ Samut Prakan
10270</t>
  </si>
  <si>
    <t>660949526168</t>
  </si>
  <si>
    <t>07/02/2026 09:36</t>
  </si>
  <si>
    <t>LEXPU0655898821</t>
  </si>
  <si>
    <t>07/02/2026 09:35</t>
  </si>
  <si>
    <t>GTQ62</t>
  </si>
  <si>
    <t>******าวน์ ซอย13 ตำบลบึงคำพร้อย ตำบลบึงคำพร้อย อำเภอลำลูกกา จังหวัดปทุมธานี 12150</t>
  </si>
  <si>
    <t>07/02/2026 09:26</t>
  </si>
  <si>
    <t>TH263413242819V</t>
  </si>
  <si>
    <t>GTQ61</t>
  </si>
  <si>
    <t>แ******ย</t>
  </si>
  <si>
    <t>******เภอเชียรใหญ่ ตำบลเสือหึง อำเภอเชียรใหญ่ จังหวัดนครศรีธรรมราช 80190</t>
  </si>
  <si>
    <t>80190</t>
  </si>
  <si>
    <t>TH267903018058O</t>
  </si>
  <si>
    <t>07/02/2026 09:25</t>
  </si>
  <si>
    <t>GTQ60</t>
  </si>
  <si>
    <t>ว***ินวาวา</t>
  </si>
  <si>
    <t>07/02/2026 09:05</t>
  </si>
  <si>
    <t>791229236803</t>
  </si>
  <si>
    <t>GTQ57</t>
  </si>
  <si>
    <t>อ***ราอุ่นศรี</t>
  </si>
  <si>
    <t>07/02/2026 08:38</t>
  </si>
  <si>
    <t>791262797765</t>
  </si>
  <si>
    <t>GTQ56</t>
  </si>
  <si>
    <t>P******)</t>
  </si>
  <si>
    <t>******2 ซอย พหลโยธิน 34 แยก 11 แขวงเสนานิคม แขวงเสนานิคม เขตจตุจักร จังหวัดกรุงเทพมหานคร 10900</t>
  </si>
  <si>
    <t>07/02/2026 08:02</t>
  </si>
  <si>
    <t>TH264186960583S</t>
  </si>
  <si>
    <t>GTQ55</t>
  </si>
  <si>
    <t>อรนุช บุญขน</t>
  </si>
  <si>
    <t>บ้านเลขที่315หมู่5 หมูบ้านคลองเสาธง ถนนสุขุมวิทย์ ตำบลบางปูใหม่
เมืองสมุทรปราการ/ Mueang Samut Prakanสมุทรปราการ/ Samut Prakan
10280</t>
  </si>
  <si>
    <t>660951257682</t>
  </si>
  <si>
    <t>07/02/2026 07:56</t>
  </si>
  <si>
    <t>LEXPU0655889792</t>
  </si>
  <si>
    <t>GTQ54</t>
  </si>
  <si>
    <t>ค***ึรพรรณอาจวงษา</t>
  </si>
  <si>
    <t>07/02/2026 07:39</t>
  </si>
  <si>
    <t>791297396750</t>
  </si>
  <si>
    <t>GTQ53</t>
  </si>
  <si>
    <t>น***ุพิน บ***ิรัตนร์</t>
  </si>
  <si>
    <t>07/02/2026 07:36</t>
  </si>
  <si>
    <t>791286992753</t>
  </si>
  <si>
    <t>GTQ52</t>
  </si>
  <si>
    <t>ปัญชรี  คูวันนิวัติ</t>
  </si>
  <si>
    <t>67/3 ม.6  · แสนตุ้ง/ Saen Tung
เขาสมิง/ Khao Samingตราด/ Trat
23150</t>
  </si>
  <si>
    <t>660800592757</t>
  </si>
  <si>
    <t>07/02/2026 07:25</t>
  </si>
  <si>
    <t>TH23038BHP339B</t>
  </si>
  <si>
    <t>GTQ50</t>
  </si>
  <si>
    <t>น้ำทิพท์</t>
  </si>
  <si>
    <t>344 ซ.เทอดไท 96 แขวงบางแค เขตบางแค กรุงเทพฯ10160 · บางแค/ Bang Khae
บางแค/ Bang Khaeกรุงเทพมหานคร/ Bangkok
10160</t>
  </si>
  <si>
    <t>660839193767</t>
  </si>
  <si>
    <t>07/02/2026 14:46</t>
  </si>
  <si>
    <t>LEXPU0655889960</t>
  </si>
  <si>
    <t>07/02/2026 07:10</t>
  </si>
  <si>
    <t>GTQ48</t>
  </si>
  <si>
    <t>ด***กษ์ เ***์มงคล</t>
  </si>
  <si>
    <t>07/02/2026 06:58</t>
  </si>
  <si>
    <t>791206255722</t>
  </si>
  <si>
    <t>GTQ47</t>
  </si>
  <si>
    <t>******ำบลแม่กลอง อำเภอเมืองสมุทรสงคราม จังหวัดสมุทรสงคราม 75000</t>
  </si>
  <si>
    <t>07/02/2026 06:55</t>
  </si>
  <si>
    <t>TH267959932482E</t>
  </si>
  <si>
    <t>07/02/2026 06:54</t>
  </si>
  <si>
    <t>GTQ46</t>
  </si>
  <si>
    <t>น* ส***พร ก***ีชา</t>
  </si>
  <si>
    <t>07/02/2026 06:49</t>
  </si>
  <si>
    <t>791265927756</t>
  </si>
  <si>
    <t>GTQ45</t>
  </si>
  <si>
    <t>ธ***ุต อ***รัด    ‘***</t>
  </si>
  <si>
    <t>07/02/2026 06:31</t>
  </si>
  <si>
    <t>791293013722</t>
  </si>
  <si>
    <t>07/02/2026 06:30</t>
  </si>
  <si>
    <t>GTQ44</t>
  </si>
  <si>
    <t>น** อ***พลายละหาร</t>
  </si>
  <si>
    <t>07/02/2026 06:18</t>
  </si>
  <si>
    <t>791215052773</t>
  </si>
  <si>
    <t>GTQ43</t>
  </si>
  <si>
    <t>ล******์</t>
  </si>
  <si>
    <t>******วาทุ่ง, ตำบลเขวาทุ่ง, อำเภอธวัชบุรี ตำบลเขวาทุ่ง อำเภอธวัชบุรี จังหวัดร้อยเอ็ด 45170</t>
  </si>
  <si>
    <t>45170</t>
  </si>
  <si>
    <t>07/02/2026 04:50</t>
  </si>
  <si>
    <t>TH2648641541998</t>
  </si>
  <si>
    <t>07/02/2026 04:49</t>
  </si>
  <si>
    <t>GTQ42</t>
  </si>
  <si>
    <t>ศ***ักร บ***ระเสริฐ</t>
  </si>
  <si>
    <t>07/02/2026 04:22</t>
  </si>
  <si>
    <t>791213000756</t>
  </si>
  <si>
    <t>07/02/2026 04:26</t>
  </si>
  <si>
    <t>GTQ41</t>
  </si>
  <si>
    <t>ม***ท์</t>
  </si>
  <si>
    <t>07/02/2026 03:34</t>
  </si>
  <si>
    <t>791275631731</t>
  </si>
  <si>
    <t>GTQ40</t>
  </si>
  <si>
    <t>คุณสุภาวดี พูลทรัพย์</t>
  </si>
  <si>
    <t>26/3 ถนนศรีสุข ชอย 3  อ.เมือง จ.อุดรธานี  41000
เมืองอุดรธานี/ Mueang Udon Thaniอุดรธานี/ Udon Thani
41000</t>
  </si>
  <si>
    <t>660892774217</t>
  </si>
  <si>
    <t>07/02/2026 03:10</t>
  </si>
  <si>
    <t>LEXPU0655706044</t>
  </si>
  <si>
    <t>07/02/2026 03:06</t>
  </si>
  <si>
    <t>GTQ39</t>
  </si>
  <si>
    <t>อ***ร     ส***ร่าย</t>
  </si>
  <si>
    <t>07/02/2026 11:40</t>
  </si>
  <si>
    <t>791247393764</t>
  </si>
  <si>
    <t>07/02/2026 02:38</t>
  </si>
  <si>
    <t>GTQ38</t>
  </si>
  <si>
    <t>ท******ก</t>
  </si>
  <si>
    <t>******โยงเหนือ    ประเทศไทย ตำบลนาโยงเหนือ อำเภอนาโยง จังหวัดตรัง 92170</t>
  </si>
  <si>
    <t>92170</t>
  </si>
  <si>
    <t>07/02/2026 02:24</t>
  </si>
  <si>
    <t>TH262331794009E</t>
  </si>
  <si>
    <t>07/02/2026 01:54</t>
  </si>
  <si>
    <t>GTQ36</t>
  </si>
  <si>
    <t>ร***เหมียว</t>
  </si>
  <si>
    <t>07/02/2026 00:51</t>
  </si>
  <si>
    <t>791291319674</t>
  </si>
  <si>
    <t>GTQ35</t>
  </si>
  <si>
    <t>ว******ศ</t>
  </si>
  <si>
    <t>******จันทร์ 56, แยก 1, แขวง นวลจันทร์, เขตบึงกุ่ม แขวงนวลจันทร์ เขตบึงกุ่ม จังหวัดกรุงเทพมหานคร 10230</t>
  </si>
  <si>
    <t>07/02/2026 01:17</t>
  </si>
  <si>
    <t>TH262772611852W</t>
  </si>
  <si>
    <t>07/02/2026 00:39</t>
  </si>
  <si>
    <t>GTQ34</t>
  </si>
  <si>
    <t>ส*** แ***สีม่วง</t>
  </si>
  <si>
    <t>07/02/2026 00:30</t>
  </si>
  <si>
    <t>791253258725</t>
  </si>
  <si>
    <t>GTQ32</t>
  </si>
  <si>
    <t>สุนันทา  วรรณพินทุ</t>
  </si>
  <si>
    <t>229/หมุ11 บ้านคำน้าทิพย๋..ตคำเลาะ  อ.ไชยวาน · คำเลาะ/ Kham Lo
ไชยวาน/ Chai Wanอุดรธานี/ Udon Thani
41290</t>
  </si>
  <si>
    <t>41290</t>
  </si>
  <si>
    <t>660987405826</t>
  </si>
  <si>
    <t>07/02/2026 00:18</t>
  </si>
  <si>
    <t>TH38088BEA4T9C</t>
  </si>
  <si>
    <t>GTW1</t>
  </si>
  <si>
    <t>ด***ัตน์ ไ***้ง</t>
  </si>
  <si>
    <t>08/02/2026 23:55</t>
  </si>
  <si>
    <t>791360158794</t>
  </si>
  <si>
    <t>GTW0</t>
  </si>
  <si>
    <t>******ชาอุทิศ54 แยก4-2 แขวงบางมด แขวงบางมด เขตทุ่งครุ จังหวัดกรุงเทพมหานคร 10140</t>
  </si>
  <si>
    <t>08/02/2026 23:52</t>
  </si>
  <si>
    <t>TH01128BNX4J2B1</t>
  </si>
  <si>
    <t>GTV99</t>
  </si>
  <si>
    <t>ธ*** ส***ิวิจิตโต</t>
  </si>
  <si>
    <t>08/02/2026 23:50</t>
  </si>
  <si>
    <t>791329478774</t>
  </si>
  <si>
    <t>GTV98</t>
  </si>
  <si>
    <t>ศ***ร</t>
  </si>
  <si>
    <t>08/02/2026 23:44</t>
  </si>
  <si>
    <t>791392837723</t>
  </si>
  <si>
    <t>GTV97</t>
  </si>
  <si>
    <t>08/02/2026 23:35</t>
  </si>
  <si>
    <t>TH265189267413R</t>
  </si>
  <si>
    <t>GTV96</t>
  </si>
  <si>
    <t>แ***  ค***มิ บ***น้าสิทธิ์</t>
  </si>
  <si>
    <t>08/02/2026 23:33</t>
  </si>
  <si>
    <t>791381566743</t>
  </si>
  <si>
    <t>GTV95</t>
  </si>
  <si>
    <t>ว***รัตน์</t>
  </si>
  <si>
    <t>08/02/2026 23:23</t>
  </si>
  <si>
    <t>791355077796</t>
  </si>
  <si>
    <t>08/02/2026 23:22</t>
  </si>
  <si>
    <t>GTV94</t>
  </si>
  <si>
    <t>น***าวทัศนา แ***าน</t>
  </si>
  <si>
    <t>08/02/2026 23:21</t>
  </si>
  <si>
    <t>791394161736</t>
  </si>
  <si>
    <t>GTV92</t>
  </si>
  <si>
    <t>08/02/2026 23:00</t>
  </si>
  <si>
    <t>THT03062F0DM09Z</t>
  </si>
  <si>
    <t>GTV91</t>
  </si>
  <si>
    <t>ว******ย</t>
  </si>
  <si>
    <t>****** 2 แขวงหัวหมาก  เขตบางกะปิ แขวงหัวหมาก เขตบางกะปิ จังหวัดกรุงเทพมหานคร 10240</t>
  </si>
  <si>
    <t>TH262813505408Y</t>
  </si>
  <si>
    <t>08/02/2026 22:58</t>
  </si>
  <si>
    <t>GTV90</t>
  </si>
  <si>
    <t>ส******ก</t>
  </si>
  <si>
    <t>******วงหนองค้างพลู แขวงหนองค้างพลู เขตหนองแขม จังหวัดกรุงเทพมหานคร 10160</t>
  </si>
  <si>
    <t>08/02/2026 22:47</t>
  </si>
  <si>
    <t>TH264050009342F</t>
  </si>
  <si>
    <t>08/02/2026 22:46</t>
  </si>
  <si>
    <t>GTV89</t>
  </si>
  <si>
    <t>m***chanmam</t>
  </si>
  <si>
    <t>08/02/2026 22:45</t>
  </si>
  <si>
    <t>791309841744</t>
  </si>
  <si>
    <t>GTV87</t>
  </si>
  <si>
    <t>w**</t>
  </si>
  <si>
    <t>08/02/2026 22:44</t>
  </si>
  <si>
    <t>791368144700</t>
  </si>
  <si>
    <t>GTV86</t>
  </si>
  <si>
    <t>****** จตุจักร แขวงจตุจักร เขตจตุจักร จังหวัดกรุงเทพมหานคร 10900</t>
  </si>
  <si>
    <t>08/02/2026 22:43</t>
  </si>
  <si>
    <t>TH267588986839O</t>
  </si>
  <si>
    <t>08/02/2026 22:42</t>
  </si>
  <si>
    <t>GTV85</t>
  </si>
  <si>
    <t>เ***นภาเจตเขตการณ์</t>
  </si>
  <si>
    <t>08/02/2026 22:40</t>
  </si>
  <si>
    <t>791354513751</t>
  </si>
  <si>
    <t>GTV84</t>
  </si>
  <si>
    <t>ว***ภา เ***เรือง</t>
  </si>
  <si>
    <t>08/02/2026 22:35</t>
  </si>
  <si>
    <t>791379025721</t>
  </si>
  <si>
    <t>GTV83</t>
  </si>
  <si>
    <t>พ*** ล***ณลม้าย</t>
  </si>
  <si>
    <t>08/02/2026 22:33</t>
  </si>
  <si>
    <t>791308363705</t>
  </si>
  <si>
    <t>GTV82</t>
  </si>
  <si>
    <t>ป***พนต์ อ***ร์คำ</t>
  </si>
  <si>
    <t>08/02/2026 22:32</t>
  </si>
  <si>
    <t>791364679781</t>
  </si>
  <si>
    <t>GTV79</t>
  </si>
  <si>
    <t>จ***ก พ***อ</t>
  </si>
  <si>
    <t>08/02/2026 22:20</t>
  </si>
  <si>
    <t>791347986623</t>
  </si>
  <si>
    <t>08/02/2026 22:21</t>
  </si>
  <si>
    <t>GTV78</t>
  </si>
  <si>
    <t>08/02/2026 22:19</t>
  </si>
  <si>
    <t>791361101775</t>
  </si>
  <si>
    <t>GTV77</t>
  </si>
  <si>
    <t>ส***จน์  บ***ระสินธุ์</t>
  </si>
  <si>
    <t>791384496604</t>
  </si>
  <si>
    <t>GTV75</t>
  </si>
  <si>
    <t>ก***า  ต***ินดา</t>
  </si>
  <si>
    <t>08/02/2026 21:56</t>
  </si>
  <si>
    <t>791395485646</t>
  </si>
  <si>
    <t>GTV74</t>
  </si>
  <si>
    <t>08/02/2026 21:54</t>
  </si>
  <si>
    <t>791393565642</t>
  </si>
  <si>
    <t>GTV73</t>
  </si>
  <si>
    <t>ส***าศ ต***ปรารถนา</t>
  </si>
  <si>
    <t>08/02/2026 21:44</t>
  </si>
  <si>
    <t>791378796600</t>
  </si>
  <si>
    <t>08/02/2026 21:45</t>
  </si>
  <si>
    <t>GTV72</t>
  </si>
  <si>
    <t>บ***ี ส***คุณ</t>
  </si>
  <si>
    <t>08/02/2026 21:39</t>
  </si>
  <si>
    <t>791362369792</t>
  </si>
  <si>
    <t>GTV71</t>
  </si>
  <si>
    <t>พ***า ส***งฤกษ์</t>
  </si>
  <si>
    <t>08/02/2026 21:36</t>
  </si>
  <si>
    <t>791369840752</t>
  </si>
  <si>
    <t>GTV70</t>
  </si>
  <si>
    <t>อ***รัตน์.มุสิกพงศ์</t>
  </si>
  <si>
    <t>08/02/2026 21:35</t>
  </si>
  <si>
    <t>791377033753</t>
  </si>
  <si>
    <t>GTV69</t>
  </si>
  <si>
    <t>08/02/2026 21:33</t>
  </si>
  <si>
    <t>791320377680</t>
  </si>
  <si>
    <t>GTV68</t>
  </si>
  <si>
    <t>ว***นา ไ***จน์กิจตระกูล</t>
  </si>
  <si>
    <t>08/02/2026 21:31</t>
  </si>
  <si>
    <t>791347572621</t>
  </si>
  <si>
    <t>GTV67</t>
  </si>
  <si>
    <t>ส***นดา ย***ณี</t>
  </si>
  <si>
    <t>08/02/2026 21:26</t>
  </si>
  <si>
    <t>791368963711</t>
  </si>
  <si>
    <t>GTV66</t>
  </si>
  <si>
    <t>จ***า จ***อมร</t>
  </si>
  <si>
    <t>08/02/2026 21:22</t>
  </si>
  <si>
    <t>791368481680</t>
  </si>
  <si>
    <t>GTV65</t>
  </si>
  <si>
    <t>08/02/2026 21:15</t>
  </si>
  <si>
    <t>กาแฟล้วน</t>
  </si>
  <si>
    <t>791335562684</t>
  </si>
  <si>
    <t>GTV64</t>
  </si>
  <si>
    <t>บ***ัท ม***ตอร์ อ** ล*** จ***ด</t>
  </si>
  <si>
    <t>08/02/2026 21:07</t>
  </si>
  <si>
    <t>791399753745</t>
  </si>
  <si>
    <t>08/02/2026 21:10</t>
  </si>
  <si>
    <t>GTV63</t>
  </si>
  <si>
    <t>น***ภรณ์  น***อง</t>
  </si>
  <si>
    <t>08/02/2026 21:00</t>
  </si>
  <si>
    <t>791394017713</t>
  </si>
  <si>
    <t>GTV62</t>
  </si>
  <si>
    <t>******คเพลส 36 ตำบลบางรักน้อย อำเภอเมืองนนทบุรี จังหวัดนนทบุรี 11000</t>
  </si>
  <si>
    <t>08/02/2026 20:58</t>
  </si>
  <si>
    <t>TH2600742475423</t>
  </si>
  <si>
    <t>08/02/2026 20:57</t>
  </si>
  <si>
    <t>GTV61</t>
  </si>
  <si>
    <t>ว*** แ***ี้</t>
  </si>
  <si>
    <t>08/02/2026 20:52</t>
  </si>
  <si>
    <t>791393089771</t>
  </si>
  <si>
    <t>GTV60</t>
  </si>
  <si>
    <t>น***ช ส***งวน</t>
  </si>
  <si>
    <t>791352917736</t>
  </si>
  <si>
    <t>GTV59</t>
  </si>
  <si>
    <t>j***itsanka</t>
  </si>
  <si>
    <t>08/02/2026 20:45</t>
  </si>
  <si>
    <t>791355794622</t>
  </si>
  <si>
    <t>GTV58</t>
  </si>
  <si>
    <t>ห***ย</t>
  </si>
  <si>
    <t>08/02/2026 20:42</t>
  </si>
  <si>
    <t>791359832771</t>
  </si>
  <si>
    <t>GTV57</t>
  </si>
  <si>
    <t>น***ิลัย น***</t>
  </si>
  <si>
    <t>08/02/2026 20:41</t>
  </si>
  <si>
    <t>791334825750</t>
  </si>
  <si>
    <t>GTV56</t>
  </si>
  <si>
    <t>จ***า ส***ษ์</t>
  </si>
  <si>
    <t>08/02/2026 20:38</t>
  </si>
  <si>
    <t>791345286756</t>
  </si>
  <si>
    <t>GTV54</t>
  </si>
  <si>
    <t>ส***ลักษณ์ เ***อนอินทร์</t>
  </si>
  <si>
    <t>08/02/2026 20:18</t>
  </si>
  <si>
    <t>791327214705</t>
  </si>
  <si>
    <t>GTV53</t>
  </si>
  <si>
    <t>ศ******ล</t>
  </si>
  <si>
    <t>******54/5ต.สำโรงเหนือ ตำบลสำโรงเหนือ อำเภอเมืองสมุทรปราการ จังหวัดสมุทรปราการ 10270</t>
  </si>
  <si>
    <t>TH265641999415P</t>
  </si>
  <si>
    <t>GTV52</t>
  </si>
  <si>
    <t>ธ***าศิริย่านฟ้า</t>
  </si>
  <si>
    <t>08/02/2026 20:15</t>
  </si>
  <si>
    <t>791368365793</t>
  </si>
  <si>
    <t>GTV51</t>
  </si>
  <si>
    <t>******สนสุข ตำบล แสนสุข ตำบลแสนสุข อำเภอเมืองชลบุรี จังหวัดชลบุรี 20130</t>
  </si>
  <si>
    <t>20130</t>
  </si>
  <si>
    <t>08/02/2026 20:16</t>
  </si>
  <si>
    <t>TH269313667162W</t>
  </si>
  <si>
    <t>GTV50</t>
  </si>
  <si>
    <t>น***นดร์  ส***อม</t>
  </si>
  <si>
    <t>08/02/2026 20:10</t>
  </si>
  <si>
    <t>791375370704</t>
  </si>
  <si>
    <t>GTV49</t>
  </si>
  <si>
    <t>s***love</t>
  </si>
  <si>
    <t>08/02/2026 20:06</t>
  </si>
  <si>
    <t>791300773712</t>
  </si>
  <si>
    <t>GTV48</t>
  </si>
  <si>
    <t>s***i</t>
  </si>
  <si>
    <t>08/02/2026 20:00</t>
  </si>
  <si>
    <t>791305809766</t>
  </si>
  <si>
    <t>GTV47</t>
  </si>
  <si>
    <t>u***6665941241528</t>
  </si>
  <si>
    <t>08/02/2026 19:57</t>
  </si>
  <si>
    <t>791363202792</t>
  </si>
  <si>
    <t>GTV46</t>
  </si>
  <si>
    <t>บ***ง</t>
  </si>
  <si>
    <t>791327096663</t>
  </si>
  <si>
    <t>GTV45</t>
  </si>
  <si>
    <t>อ***อาสัน ม***็ง</t>
  </si>
  <si>
    <t>08/02/2026 19:56</t>
  </si>
  <si>
    <t>791342993652</t>
  </si>
  <si>
    <t>GTV44</t>
  </si>
  <si>
    <t>u***244817296706</t>
  </si>
  <si>
    <t>08/02/2026 19:55</t>
  </si>
  <si>
    <t>791318769721</t>
  </si>
  <si>
    <t>GTV43</t>
  </si>
  <si>
    <t>ศ***ร ก***ิยาเชาวลิต</t>
  </si>
  <si>
    <t>08/02/2026 19:52</t>
  </si>
  <si>
    <t>791389378754</t>
  </si>
  <si>
    <t>GTV40</t>
  </si>
  <si>
    <t>พ***ัญน้องพร้อม</t>
  </si>
  <si>
    <t>08/02/2026 19:39</t>
  </si>
  <si>
    <t>791302723783</t>
  </si>
  <si>
    <t>GTV39</t>
  </si>
  <si>
    <t>ม***ีย์ ซ***กิ</t>
  </si>
  <si>
    <t>08/02/2026 19:38</t>
  </si>
  <si>
    <t>791347434835</t>
  </si>
  <si>
    <t>GTV38</t>
  </si>
  <si>
    <t>ร***ี ส***ชัย</t>
  </si>
  <si>
    <t>08/02/2026 19:36</t>
  </si>
  <si>
    <t>791312299702</t>
  </si>
  <si>
    <t>GTV37</t>
  </si>
  <si>
    <t>สุพรรณี  เพชรช่วย</t>
  </si>
  <si>
    <t>ถนนเลี่ยงเมือง15 หมุ่บ้านสินธรบายพาส ซอยบรรเทา4 39/114ซอยบรรเทา4 · บางกุ้ง/ Bang Kung
เมืองสุราษฎร์ธานี/ Mueang Surat Thaniสุราษฎร์ธานี/ Surat Thani
84000</t>
  </si>
  <si>
    <t>660994942054</t>
  </si>
  <si>
    <t>08/02/2026 19:26</t>
  </si>
  <si>
    <t>LEXPU0656282200</t>
  </si>
  <si>
    <t>GTV36</t>
  </si>
  <si>
    <t>ว******ี</t>
  </si>
  <si>
    <t>******ยก8 ถนนรามคำแหง แขวงหัวหมาก เขตบางกะปิ จังหวัดกรุงเทพมหานคร 10240</t>
  </si>
  <si>
    <t>08/02/2026 19:05</t>
  </si>
  <si>
    <t>TH260951057908N</t>
  </si>
  <si>
    <t>GTV34</t>
  </si>
  <si>
    <t>ศิริวรรณ เจริญดี</t>
  </si>
  <si>
    <t>52ม.1ต.บ้านโพธิ์
เมืองสุพรรณบุรี/ Mueang Suphan Buriสุพรรณบุรี/ Suphanburi
72000</t>
  </si>
  <si>
    <t>660982497954</t>
  </si>
  <si>
    <t>08/02/2026 18:49</t>
  </si>
  <si>
    <t>LEXPU0656200725</t>
  </si>
  <si>
    <t>GTV33</t>
  </si>
  <si>
    <t>อ***ศรี</t>
  </si>
  <si>
    <t>08/02/2026 18:48</t>
  </si>
  <si>
    <t>791367484795</t>
  </si>
  <si>
    <t>GTV32</t>
  </si>
  <si>
    <t>08/02/2026 18:43</t>
  </si>
  <si>
    <t>LEXPU0656279264</t>
  </si>
  <si>
    <t>GTV31</t>
  </si>
  <si>
    <t>อ***ดาว น***ทียม</t>
  </si>
  <si>
    <t>08/02/2026 18:42</t>
  </si>
  <si>
    <t>791329776731</t>
  </si>
  <si>
    <t>GTV30</t>
  </si>
  <si>
    <t>บุญธรรม อุปจันทร์</t>
  </si>
  <si>
    <t>วัดไร่สีสุก 205 ม.1 · ไร่สีสุก/ Rai Si Suk
เสนางคนิคม/ Senangkhanikhomอำนาจเจริญ/ Amnat Charoen
37290</t>
  </si>
  <si>
    <t>37290</t>
  </si>
  <si>
    <t>660804876979</t>
  </si>
  <si>
    <t>LEXPU0656169580</t>
  </si>
  <si>
    <t>GTV28</t>
  </si>
  <si>
    <t>น******ย</t>
  </si>
  <si>
    <t>******ค้าเจ้าของหอได้เลยครับ ตำบลท่าไม้ อำเภอกระทุ่มแบน จังหวัดสมุทรสาคร 74110</t>
  </si>
  <si>
    <t>08/02/2026 18:51</t>
  </si>
  <si>
    <t>TH261461426704E</t>
  </si>
  <si>
    <t>08/02/2026 18:38</t>
  </si>
  <si>
    <t>GTV27</t>
  </si>
  <si>
    <t>เ***มาศ ป***บุญปัญญา</t>
  </si>
  <si>
    <t>08/02/2026 18:30</t>
  </si>
  <si>
    <t>791325571750</t>
  </si>
  <si>
    <t>GTV26</t>
  </si>
  <si>
    <t>08/02/2026 18:05</t>
  </si>
  <si>
    <t>เปี๊ยะไข่ฝอยทองทั้ง 10 กล่องค่ะ
ขอให้ทางร้านช่วยเขียนระบุหน้ากล่องตัวใหญ่ๆให้ด้วยนะคะว่า...
ห้ามโยน ห้ามทับ ห้ามกระแทก สินค้าเสียหาย แตกง่าย</t>
  </si>
  <si>
    <t>791332114845</t>
  </si>
  <si>
    <t>GTV25</t>
  </si>
  <si>
    <t>u***9854596087782</t>
  </si>
  <si>
    <t>791314785800</t>
  </si>
  <si>
    <t>GTV24</t>
  </si>
  <si>
    <t>ค***ุติพันธุ์  เ***ัทรไพบูลย์</t>
  </si>
  <si>
    <t>08/02/2026 18:02</t>
  </si>
  <si>
    <t>791363229705</t>
  </si>
  <si>
    <t>GTV23</t>
  </si>
  <si>
    <t>ศ***พร  ย***องคำ</t>
  </si>
  <si>
    <t>08/02/2026 17:59</t>
  </si>
  <si>
    <t>791334499701</t>
  </si>
  <si>
    <t>GTV22</t>
  </si>
  <si>
    <t>ป***ชาติ ธ***รักษ์</t>
  </si>
  <si>
    <t>08/02/2026 17:58</t>
  </si>
  <si>
    <t>791322703732</t>
  </si>
  <si>
    <t>GTV21</t>
  </si>
  <si>
    <t>เ*** เ***ญชัย</t>
  </si>
  <si>
    <t>08/02/2026 17:50</t>
  </si>
  <si>
    <t>791315040762</t>
  </si>
  <si>
    <t>08/02/2026 17:49</t>
  </si>
  <si>
    <t>GTV20</t>
  </si>
  <si>
    <t>ก***า เ***ญชัย</t>
  </si>
  <si>
    <t>08/02/2026 17:46</t>
  </si>
  <si>
    <t>791300535771</t>
  </si>
  <si>
    <t>08/02/2026 17:45</t>
  </si>
  <si>
    <t>GTV19</t>
  </si>
  <si>
    <t>f***i0102</t>
  </si>
  <si>
    <t>08/02/2026 17:42</t>
  </si>
  <si>
    <t>791334854726</t>
  </si>
  <si>
    <t>GTV17</t>
  </si>
  <si>
    <t>ร***าวลี พ***บุษย์</t>
  </si>
  <si>
    <t>08/02/2026 17:37</t>
  </si>
  <si>
    <t>791377514771</t>
  </si>
  <si>
    <t>GTV16</t>
  </si>
  <si>
    <t>อ***ญา ค***่อ</t>
  </si>
  <si>
    <t>08/02/2026 17:36</t>
  </si>
  <si>
    <t>791396419785</t>
  </si>
  <si>
    <t>GTV14</t>
  </si>
  <si>
    <t>จ***า</t>
  </si>
  <si>
    <t>08/02/2026 17:35</t>
  </si>
  <si>
    <t>791368201702</t>
  </si>
  <si>
    <t>GTV13</t>
  </si>
  <si>
    <t xml:space="preserve">ช***ันท์ </t>
  </si>
  <si>
    <t>08/02/2026 17:33</t>
  </si>
  <si>
    <t>791368061724</t>
  </si>
  <si>
    <t>GTV12</t>
  </si>
  <si>
    <t>ว***ักษณ์ เ***วงษ์</t>
  </si>
  <si>
    <t>08/02/2026 17:30</t>
  </si>
  <si>
    <t>THT21012EYMM82Z</t>
  </si>
  <si>
    <t>08/02/2026 17:31</t>
  </si>
  <si>
    <t>GTV11</t>
  </si>
  <si>
    <t>ช***ัฒน์ อ***รสุวรรณ</t>
  </si>
  <si>
    <t>จังหวัดนนทบุรี</t>
  </si>
  <si>
    <t>08/02/2026 17:29</t>
  </si>
  <si>
    <t>791308741764</t>
  </si>
  <si>
    <t>GTV10</t>
  </si>
  <si>
    <t>น** ส***ภัทร อ***ระคง</t>
  </si>
  <si>
    <t>791397926756</t>
  </si>
  <si>
    <t>GTV9</t>
  </si>
  <si>
    <t>08/02/2026 17:18</t>
  </si>
  <si>
    <t>791371925724</t>
  </si>
  <si>
    <t>GTV8</t>
  </si>
  <si>
    <t>08/02/2026 17:17</t>
  </si>
  <si>
    <t>TH260951323183Z</t>
  </si>
  <si>
    <t>GTV7</t>
  </si>
  <si>
    <t>น***าวจินดาพร ส***ัง</t>
  </si>
  <si>
    <t>08/02/2026 17:12</t>
  </si>
  <si>
    <t>791331813720</t>
  </si>
  <si>
    <t>GTV6</t>
  </si>
  <si>
    <t>ว***ย ส***วัฒนะ</t>
  </si>
  <si>
    <t>791317443711</t>
  </si>
  <si>
    <t>GTV4</t>
  </si>
  <si>
    <t>ร******)</t>
  </si>
  <si>
    <t>******วยร่วม ตำบลห้วยร่วม อำเภอหนองบัว จังหวัดนครสวรรค์ 60110</t>
  </si>
  <si>
    <t>60110</t>
  </si>
  <si>
    <t>08/02/2026 17:11</t>
  </si>
  <si>
    <t>TH2694250923019</t>
  </si>
  <si>
    <t>08/02/2026 17:10</t>
  </si>
  <si>
    <t>GTV3</t>
  </si>
  <si>
    <t>08/02/2026 17:39</t>
  </si>
  <si>
    <t>TH267761754095D</t>
  </si>
  <si>
    <t>GTV2</t>
  </si>
  <si>
    <t>ก***ลี้ยง​แซ่ตั๋น</t>
  </si>
  <si>
    <t>08/02/2026 17:05</t>
  </si>
  <si>
    <t>791303651795</t>
  </si>
  <si>
    <t>GTV0</t>
  </si>
  <si>
    <t>คุณแวง แสวงสุนทวี</t>
  </si>
  <si>
    <t>เลขที่20 หมู่3 บ้านโคกซาง ตำบล ตะโก อำเภอ ห้วยแถลง จังหวัด นครราชสีมา 30240 · ตะโก/ Tako
ห้วยแถลง/ Huai Thalaengนครราชสีมา/ Nakhon Ratchasima
30240</t>
  </si>
  <si>
    <t>30240</t>
  </si>
  <si>
    <t>660902385621</t>
  </si>
  <si>
    <t>08/02/2026 17:04</t>
  </si>
  <si>
    <t>TH27168BTAZW5I</t>
  </si>
  <si>
    <t>GTU99</t>
  </si>
  <si>
    <t>08/02/2026 17:01</t>
  </si>
  <si>
    <t>791376324712</t>
  </si>
  <si>
    <t>GTU98</t>
  </si>
  <si>
    <t>พ***ุ์ทิพย์</t>
  </si>
  <si>
    <t>08/02/2026 16:51</t>
  </si>
  <si>
    <t>791353313704</t>
  </si>
  <si>
    <t>GTU97</t>
  </si>
  <si>
    <t>ซ****น</t>
  </si>
  <si>
    <t>******ซอย 2, ตำบลวังน้ำคู้, อำเภอเมืองพิษณุโลก ตำบลวังน้ำคู้ อำเภอเมืองพิษณุโลก จังหวัดพิษณุโลก 65230</t>
  </si>
  <si>
    <t>08/02/2026 17:16</t>
  </si>
  <si>
    <t>TH269060610802K</t>
  </si>
  <si>
    <t>08/02/2026 16:46</t>
  </si>
  <si>
    <t>GTU96</t>
  </si>
  <si>
    <t>791373234702</t>
  </si>
  <si>
    <t>GTU95</t>
  </si>
  <si>
    <t>น******ณ</t>
  </si>
  <si>
    <t>******อนบาลไท, ตำบล แวงใหญ่, อำเภอแวงใหญ่ ตำบลแวงใหญ่ อำเภอแวงใหญ่ จังหวัดขอนแก่น 40330</t>
  </si>
  <si>
    <t>40330</t>
  </si>
  <si>
    <t>08/02/2026 16:44</t>
  </si>
  <si>
    <t>Flash Express Bulky</t>
  </si>
  <si>
    <t>TH37138BNWUG0D</t>
  </si>
  <si>
    <t>GTU94</t>
  </si>
  <si>
    <t>น*** ส***สา  เ***รม</t>
  </si>
  <si>
    <t>08/02/2026 16:43</t>
  </si>
  <si>
    <t>791310544732</t>
  </si>
  <si>
    <t>GTU93</t>
  </si>
  <si>
    <t>k***tikhunpormjan</t>
  </si>
  <si>
    <t>08/02/2026 16:40</t>
  </si>
  <si>
    <t>791313435850</t>
  </si>
  <si>
    <t>GTU92</t>
  </si>
  <si>
    <t>จ***มาศ จ***ะนะ ถ***ภกิจ ต***้าเมือง อ***ือง จ***เชิงเทรา 2***0</t>
  </si>
  <si>
    <t>791310365694</t>
  </si>
  <si>
    <t>GTU91</t>
  </si>
  <si>
    <t>08/02/2026 16:35</t>
  </si>
  <si>
    <t>LEXPU0656188584</t>
  </si>
  <si>
    <t>GTU90</t>
  </si>
  <si>
    <t>j***d</t>
  </si>
  <si>
    <t>08/02/2026 16:31</t>
  </si>
  <si>
    <t>ถั่ว10กล่องค่ะ</t>
  </si>
  <si>
    <t>791418403230</t>
  </si>
  <si>
    <t>GTU89</t>
  </si>
  <si>
    <t>08/02/2026 16:28</t>
  </si>
  <si>
    <t>เอาเผือกฝอย3/ฟักถั้ว3ถั่วฝอย4</t>
  </si>
  <si>
    <t>791336062646</t>
  </si>
  <si>
    <t>GTU86</t>
  </si>
  <si>
    <t>น*** ว***ล</t>
  </si>
  <si>
    <t>08/02/2026 16:25</t>
  </si>
  <si>
    <t>791310924865</t>
  </si>
  <si>
    <t>08/02/2026 16:24</t>
  </si>
  <si>
    <t>GTU85</t>
  </si>
  <si>
    <t>n***ha</t>
  </si>
  <si>
    <t>08/02/2026 16:22</t>
  </si>
  <si>
    <t>791399282811</t>
  </si>
  <si>
    <t>GTU84</t>
  </si>
  <si>
    <t>******บลควนรู อำเภอรัตภูมิ จังหวัดสงขลา 90180</t>
  </si>
  <si>
    <t>90180</t>
  </si>
  <si>
    <t>TH266358185430T</t>
  </si>
  <si>
    <t>08/02/2026 16:21</t>
  </si>
  <si>
    <t>GTU83</t>
  </si>
  <si>
    <t>ด***้อ  ต***ศิโรรัตน์</t>
  </si>
  <si>
    <t>08/02/2026 16:20</t>
  </si>
  <si>
    <t>791339850770</t>
  </si>
  <si>
    <t>GTU82</t>
  </si>
  <si>
    <t>จ******๊</t>
  </si>
  <si>
    <t>******กชัย127 แขวงบางบอนใต้ เขตบางบอน จังหวัดกรุงเทพมหานคร 10150</t>
  </si>
  <si>
    <t>08/02/2026 16:19</t>
  </si>
  <si>
    <t>TH263833132936O</t>
  </si>
  <si>
    <t>08/02/2026 16:18</t>
  </si>
  <si>
    <t>GTU80</t>
  </si>
  <si>
    <t>จ***า ภ***บรรณ</t>
  </si>
  <si>
    <t>08/02/2026 16:17</t>
  </si>
  <si>
    <t>791336920765</t>
  </si>
  <si>
    <t>GTU79</t>
  </si>
  <si>
    <t>08/02/2026 16:12</t>
  </si>
  <si>
    <t>791343819770</t>
  </si>
  <si>
    <t>GTU78</t>
  </si>
  <si>
    <t>******่ 8 ตำบล คลองหนึ่ง ตำบลคลองหนึ่ง อำเภอคลองหลวง จังหวัดปทุมธานี 12120</t>
  </si>
  <si>
    <t>08/02/2026 16:10</t>
  </si>
  <si>
    <t>TH267439955973U</t>
  </si>
  <si>
    <t>GTU77</t>
  </si>
  <si>
    <t>ช***ุทธ</t>
  </si>
  <si>
    <t>08/02/2026 16:09</t>
  </si>
  <si>
    <t>ขอฝอยทองทั้งหมด6 เลยค่ะ</t>
  </si>
  <si>
    <t>791325870661</t>
  </si>
  <si>
    <t>GTU76</t>
  </si>
  <si>
    <t>อ***มะห</t>
  </si>
  <si>
    <t>08/02/2026 16:04</t>
  </si>
  <si>
    <t>GTU75</t>
  </si>
  <si>
    <t>R***</t>
  </si>
  <si>
    <t>08/02/2026 15:59</t>
  </si>
  <si>
    <t>791336033795</t>
  </si>
  <si>
    <t>08/02/2026 16:00</t>
  </si>
  <si>
    <t>GTU74</t>
  </si>
  <si>
    <t>y***deechoedchoo</t>
  </si>
  <si>
    <t>08/02/2026 15:58</t>
  </si>
  <si>
    <t>791315035840</t>
  </si>
  <si>
    <t>GTU73</t>
  </si>
  <si>
    <t>เ***ว4555</t>
  </si>
  <si>
    <t>791392666713</t>
  </si>
  <si>
    <t>GTU72</t>
  </si>
  <si>
    <t>ด***ุ่ง ร***ีสุข</t>
  </si>
  <si>
    <t>THT02032EYMXA8Z</t>
  </si>
  <si>
    <t>GTU70</t>
  </si>
  <si>
    <t>น***ยา  แ***อง</t>
  </si>
  <si>
    <t>08/02/2026 15:48</t>
  </si>
  <si>
    <t>791309341756</t>
  </si>
  <si>
    <t>GTU69</t>
  </si>
  <si>
    <t>08/02/2026 15:47</t>
  </si>
  <si>
    <t>791343145751</t>
  </si>
  <si>
    <t>GTU68</t>
  </si>
  <si>
    <t>น***มบูรณ์ จ***กษ์</t>
  </si>
  <si>
    <t>Phrae</t>
  </si>
  <si>
    <t>08/02/2026 15:53</t>
  </si>
  <si>
    <t>791337949743</t>
  </si>
  <si>
    <t>GTU67</t>
  </si>
  <si>
    <t>ส***ฉาย เ***ญาณ</t>
  </si>
  <si>
    <t>791334007715</t>
  </si>
  <si>
    <t>GTU65</t>
  </si>
  <si>
    <t>ว***า ค***นทร์</t>
  </si>
  <si>
    <t>08/02/2026 15:45</t>
  </si>
  <si>
    <t>791359450744</t>
  </si>
  <si>
    <t>GTU64</t>
  </si>
  <si>
    <t>ส***ษา ผ***นทร์</t>
  </si>
  <si>
    <t>08/02/2026 15:44</t>
  </si>
  <si>
    <t>791358175720</t>
  </si>
  <si>
    <t>GTU63</t>
  </si>
  <si>
    <t>ท***รรณ ส***วย</t>
  </si>
  <si>
    <t>เผือก /กล้วย /มะพร้าว</t>
  </si>
  <si>
    <t>791363884640</t>
  </si>
  <si>
    <t>GTU62</t>
  </si>
  <si>
    <t>08/02/2026 15:42</t>
  </si>
  <si>
    <t>791337888784</t>
  </si>
  <si>
    <t>GTU61</t>
  </si>
  <si>
    <t>ส******ร</t>
  </si>
  <si>
    <t>******ี้ยวลงมาทางดิน บ้านซ้ายมือหลังแรก) ตำบลหนองไม้แดง อำเภอเมืองชลบุรี จังหวัดชลบุรี 20000</t>
  </si>
  <si>
    <t>TH261834833048S</t>
  </si>
  <si>
    <t>GTU59</t>
  </si>
  <si>
    <t>ม***กค ส***ว</t>
  </si>
  <si>
    <t>791385496720</t>
  </si>
  <si>
    <t>GTU58</t>
  </si>
  <si>
    <t>ค** ต***</t>
  </si>
  <si>
    <t>08/02/2026 15:41</t>
  </si>
  <si>
    <t>791300310894</t>
  </si>
  <si>
    <t>GTU57</t>
  </si>
  <si>
    <t>ก***ล พ***หมทอง</t>
  </si>
  <si>
    <t>08/02/2026 15:40</t>
  </si>
  <si>
    <t>791303363620</t>
  </si>
  <si>
    <t>GTU56</t>
  </si>
  <si>
    <t>พ***์กมล ส***ิต</t>
  </si>
  <si>
    <t>08/02/2026 15:39</t>
  </si>
  <si>
    <t>791331493724</t>
  </si>
  <si>
    <t>GTU55</t>
  </si>
  <si>
    <t>น***า บ***ล้อม​</t>
  </si>
  <si>
    <t>791339539782</t>
  </si>
  <si>
    <t>GTU54</t>
  </si>
  <si>
    <t>ค***ุดาดวง</t>
  </si>
  <si>
    <t>08/02/2026 15:36</t>
  </si>
  <si>
    <t>791316254750</t>
  </si>
  <si>
    <t>08/02/2026 15:35</t>
  </si>
  <si>
    <t>GTU53</t>
  </si>
  <si>
    <t>น***ุลจิรา ส***์ขิต</t>
  </si>
  <si>
    <t>08/02/2026 15:34</t>
  </si>
  <si>
    <t>791360942746</t>
  </si>
  <si>
    <t>GTU51</t>
  </si>
  <si>
    <t>j***oh6135</t>
  </si>
  <si>
    <t>08/02/2026 15:32</t>
  </si>
  <si>
    <t>791329074760</t>
  </si>
  <si>
    <t>GTU50</t>
  </si>
  <si>
    <t>08/02/2026 15:29</t>
  </si>
  <si>
    <t>791303426723</t>
  </si>
  <si>
    <t>GTU49</t>
  </si>
  <si>
    <t>******เขียวตรงแทงค์น้ำ ตำบลกรอกสมบูรณ์ อำเภอศรีมหาโพธิ จังหวัดปราจีนบุรี 25140</t>
  </si>
  <si>
    <t>TH264048775389U</t>
  </si>
  <si>
    <t>08/02/2026 15:28</t>
  </si>
  <si>
    <t>GTU48</t>
  </si>
  <si>
    <t>08/02/2026 15:11</t>
  </si>
  <si>
    <t>791325477762</t>
  </si>
  <si>
    <t>GTU47</t>
  </si>
  <si>
    <t>พ***พย์</t>
  </si>
  <si>
    <t>08/02/2026 15:05</t>
  </si>
  <si>
    <t>THT13062EYM9B8Z</t>
  </si>
  <si>
    <t>GTU46</t>
  </si>
  <si>
    <t>W******e</t>
  </si>
  <si>
    <t>******ยก22 ถ.พหลโยธิน แขวงอนุสาวรีย์ เขตบางเขน จังหวัดกรุงเทพมหานคร 10220</t>
  </si>
  <si>
    <t>TH261874145438H</t>
  </si>
  <si>
    <t>08/02/2026 15:01</t>
  </si>
  <si>
    <t>GTU45</t>
  </si>
  <si>
    <t>ม***วรรณ</t>
  </si>
  <si>
    <t>08/02/2026 14:53</t>
  </si>
  <si>
    <t>791366508796</t>
  </si>
  <si>
    <t>08/02/2026 14:54</t>
  </si>
  <si>
    <t>GTU44</t>
  </si>
  <si>
    <t>อ***ยวรรณ  แ***ินิจ</t>
  </si>
  <si>
    <t>08/02/2026 14:44</t>
  </si>
  <si>
    <t>791316058772</t>
  </si>
  <si>
    <t>GTU42</t>
  </si>
  <si>
    <t>ล***ณ ก***มาย</t>
  </si>
  <si>
    <t>08/02/2026 14:38</t>
  </si>
  <si>
    <t>791323998776</t>
  </si>
  <si>
    <t>GTU41</t>
  </si>
  <si>
    <t>ภ***เดช บ***รรม</t>
  </si>
  <si>
    <t>08/02/2026 14:37</t>
  </si>
  <si>
    <t>791300057774</t>
  </si>
  <si>
    <t>GTU40</t>
  </si>
  <si>
    <t>ส***ทิพย์ เ***ิมล</t>
  </si>
  <si>
    <t>08/02/2026 14:34</t>
  </si>
  <si>
    <t>791318050762</t>
  </si>
  <si>
    <t>GTU39</t>
  </si>
  <si>
    <t xml:space="preserve">เ***นฉาย </t>
  </si>
  <si>
    <t>08/02/2026 14:33</t>
  </si>
  <si>
    <t>THT01052EYM6A4Z</t>
  </si>
  <si>
    <t>GTU38</t>
  </si>
  <si>
    <t>08/02/2026 14:32</t>
  </si>
  <si>
    <t>791313524805</t>
  </si>
  <si>
    <t>GTU37</t>
  </si>
  <si>
    <t>08/02/2026 14:31</t>
  </si>
  <si>
    <t>791305691632</t>
  </si>
  <si>
    <t>GTU36</t>
  </si>
  <si>
    <t>ชุติพันธ์</t>
  </si>
  <si>
    <t>45 จันทน์25/1 45
สาทร/ Sathonกรุงเทพมหานคร/ Bangkok
10120</t>
  </si>
  <si>
    <t>660632945953</t>
  </si>
  <si>
    <t>08/02/2026 14:24</t>
  </si>
  <si>
    <t>LEXPU0656192761</t>
  </si>
  <si>
    <t>08/02/2026 14:23</t>
  </si>
  <si>
    <t>GTU35</t>
  </si>
  <si>
    <t>ส***พร แ***ธสง</t>
  </si>
  <si>
    <t>08/02/2026 14:20</t>
  </si>
  <si>
    <t>791367857733</t>
  </si>
  <si>
    <t>GTU34</t>
  </si>
  <si>
    <t>จ***า   ผ***ดง</t>
  </si>
  <si>
    <t>08/02/2026 14:17</t>
  </si>
  <si>
    <t>791329218750</t>
  </si>
  <si>
    <t>GTU33</t>
  </si>
  <si>
    <t>n***y</t>
  </si>
  <si>
    <t>08/02/2026 14:13</t>
  </si>
  <si>
    <t>791360903701</t>
  </si>
  <si>
    <t>08/02/2026 14:15</t>
  </si>
  <si>
    <t>GTU31</t>
  </si>
  <si>
    <t>น***าวศิริลักษณ์ ส***์จร</t>
  </si>
  <si>
    <t>08/02/2026 14:06</t>
  </si>
  <si>
    <t>791306779686</t>
  </si>
  <si>
    <t>08/02/2026 14:12</t>
  </si>
  <si>
    <t>GTU30</t>
  </si>
  <si>
    <t>******กา) หมู่ 5 ตำบลบึงคำพร้อย ตำบลบึงคำพร้อย อำเภอลำลูกกา จังหวัดปทุมธานี 12150</t>
  </si>
  <si>
    <t>09/02/2026 09:35</t>
  </si>
  <si>
    <t>TH262008769165X</t>
  </si>
  <si>
    <t>08/02/2026 14:11</t>
  </si>
  <si>
    <t>GTU29</t>
  </si>
  <si>
    <t>แ******ง</t>
  </si>
  <si>
    <t>******ักแพว, ตำบลผักแพว, อำเภอกันทรารมย์ ตำบลผักแพว อำเภอกันทรารมย์ จังหวัดศรีสะเกษ 33130</t>
  </si>
  <si>
    <t>33130</t>
  </si>
  <si>
    <t>63</t>
  </si>
  <si>
    <t>08/02/2026 14:09</t>
  </si>
  <si>
    <t>TH264400395806S</t>
  </si>
  <si>
    <t>GTU28</t>
  </si>
  <si>
    <t>อ***งค์</t>
  </si>
  <si>
    <t>08/02/2026 14:05</t>
  </si>
  <si>
    <t>791351967663</t>
  </si>
  <si>
    <t>GTU27</t>
  </si>
  <si>
    <t>ม***ัตน์ ส***ิผล</t>
  </si>
  <si>
    <t>791376952693</t>
  </si>
  <si>
    <t>GTU26</t>
  </si>
  <si>
    <t>08/02/2026 14:04</t>
  </si>
  <si>
    <t>791346769695</t>
  </si>
  <si>
    <t>GTU25</t>
  </si>
  <si>
    <t>ย******์</t>
  </si>
  <si>
    <t>******ที่ 4 ชั้น 3 หมู่ที่ 5 ซอย  ซอย นากรอก ถนน วิชิตสงคราม ตำบลกะทู้ ตำบลกะทู้ อำเภอกะทู้ จังหวัดภูเก็ต 83120</t>
  </si>
  <si>
    <t>83120</t>
  </si>
  <si>
    <t>08/02/2026 13:57</t>
  </si>
  <si>
    <t>TH266605908660K</t>
  </si>
  <si>
    <t>08/02/2026 13:56</t>
  </si>
  <si>
    <t>GTU24</t>
  </si>
  <si>
    <t>อ*** เ***มเมือง</t>
  </si>
  <si>
    <t>08/02/2026 13:55</t>
  </si>
  <si>
    <t>THT02022EZ6PB2Z</t>
  </si>
  <si>
    <t>GTU23</t>
  </si>
  <si>
    <t>ร***ทิวา. ล***้</t>
  </si>
  <si>
    <t>08/02/2026 13:52</t>
  </si>
  <si>
    <t>791344964782</t>
  </si>
  <si>
    <t>GTU22</t>
  </si>
  <si>
    <t>น**  ส***  ส***์โต</t>
  </si>
  <si>
    <t>08/02/2026 13:44</t>
  </si>
  <si>
    <t>791353963610</t>
  </si>
  <si>
    <t>GTU21</t>
  </si>
  <si>
    <t>อ*** อ***</t>
  </si>
  <si>
    <t>08/02/2026 13:39</t>
  </si>
  <si>
    <t>791363439786</t>
  </si>
  <si>
    <t>08/02/2026 13:38</t>
  </si>
  <si>
    <t>GTU20</t>
  </si>
  <si>
    <t>อ***ัตน์ ว***ยกุล</t>
  </si>
  <si>
    <t>08/02/2026 13:35</t>
  </si>
  <si>
    <t>791304729740</t>
  </si>
  <si>
    <t>08/02/2026 13:34</t>
  </si>
  <si>
    <t>GTU18</t>
  </si>
  <si>
    <t>แ***พ็ญ</t>
  </si>
  <si>
    <t>08/02/2026 13:31</t>
  </si>
  <si>
    <t>791359654724</t>
  </si>
  <si>
    <t>08/02/2026 13:32</t>
  </si>
  <si>
    <t>GTU17</t>
  </si>
  <si>
    <t>น***าว ก***นก ท***รี</t>
  </si>
  <si>
    <t>08/02/2026 13:29</t>
  </si>
  <si>
    <t>791306612795</t>
  </si>
  <si>
    <t>GTU16</t>
  </si>
  <si>
    <t>ร*** จ***ฐตาผ้าม่านคลองวาด</t>
  </si>
  <si>
    <t>08/02/2026 13:26</t>
  </si>
  <si>
    <t>791300361784</t>
  </si>
  <si>
    <t>GTU15</t>
  </si>
  <si>
    <t>สราวัลย์ ตั้งปัทมชาติ</t>
  </si>
  <si>
    <t>53/1069 หมู่บ้านมิตรประชา ซ.24 ต.บ้านใหม่
ปากเกร็ด/ Pak Kretนนทบุรี/ Nonthaburi
11120</t>
  </si>
  <si>
    <t>660818458872</t>
  </si>
  <si>
    <t>08/02/2026 13:25</t>
  </si>
  <si>
    <t>LEXPU0656279970</t>
  </si>
  <si>
    <t>GTU14</t>
  </si>
  <si>
    <t>c***t4 จ***วัญ</t>
  </si>
  <si>
    <t>08/02/2026 13:22</t>
  </si>
  <si>
    <t>รับฝอยทองทั้งหมดค่ะ</t>
  </si>
  <si>
    <t>791355276655</t>
  </si>
  <si>
    <t>GTU13</t>
  </si>
  <si>
    <t>เ***ญ  ว***</t>
  </si>
  <si>
    <t>791348008732</t>
  </si>
  <si>
    <t>GTU11</t>
  </si>
  <si>
    <t>น***วัณย์  ม***ริญ</t>
  </si>
  <si>
    <t>08/02/2026 13:12</t>
  </si>
  <si>
    <t>791388090603</t>
  </si>
  <si>
    <t>GTU10</t>
  </si>
  <si>
    <t>น** ส***   ร***บรรเทา</t>
  </si>
  <si>
    <t>08/02/2026 13:11</t>
  </si>
  <si>
    <t>791365801741</t>
  </si>
  <si>
    <t>08/02/2026 13:10</t>
  </si>
  <si>
    <t>GTU9</t>
  </si>
  <si>
    <t>791341384621</t>
  </si>
  <si>
    <t>GTU8</t>
  </si>
  <si>
    <t>ช***า ป***กัน</t>
  </si>
  <si>
    <t>08/02/2026 13:07</t>
  </si>
  <si>
    <t>791383173722</t>
  </si>
  <si>
    <t>GTU6</t>
  </si>
  <si>
    <t>วิไลไตรสรณะพงษ์</t>
  </si>
  <si>
    <t>13หมู่7ต.หน้าพระลานอ.เฉลิมพระเกียรติจ.สระบุรี 18240</t>
  </si>
  <si>
    <t>18240</t>
  </si>
  <si>
    <t>0623722289</t>
  </si>
  <si>
    <t>08/02/2026 13:04</t>
  </si>
  <si>
    <t>WA090256877TH</t>
  </si>
  <si>
    <t>GTU5</t>
  </si>
  <si>
    <t>ส***รณา ป***าสุข</t>
  </si>
  <si>
    <t>08/02/2026 12:58</t>
  </si>
  <si>
    <t>791326160774</t>
  </si>
  <si>
    <t>GTU4</t>
  </si>
  <si>
    <t>ป***าฬ</t>
  </si>
  <si>
    <t>08/02/2026 12:56</t>
  </si>
  <si>
    <t>791309568770</t>
  </si>
  <si>
    <t>GTU3</t>
  </si>
  <si>
    <t>ส่ง นายวีระ  ไทยเจริญ</t>
  </si>
  <si>
    <t>430ม.4ต.คู้ยายหมี
อ.สนามชัยเขต
จ.ฉะเชิงเทรา
 24160</t>
  </si>
  <si>
    <t>0892479675</t>
  </si>
  <si>
    <t>08/02/2026 12:53</t>
  </si>
  <si>
    <t>WA090256885TH</t>
  </si>
  <si>
    <t>08/02/2026 12:52</t>
  </si>
  <si>
    <t>GTU2</t>
  </si>
  <si>
    <t>ส***ร ศ***ริ</t>
  </si>
  <si>
    <t>791399805722</t>
  </si>
  <si>
    <t>08/02/2026 12:51</t>
  </si>
  <si>
    <t>GTU1</t>
  </si>
  <si>
    <t>ค******)</t>
  </si>
  <si>
    <t>******แขวง พระโขนง, เขตคลองเตย แขวงพระโขนง เขตคลองเตย จังหวัดกรุงเทพมหานคร 10110</t>
  </si>
  <si>
    <t>10110</t>
  </si>
  <si>
    <t>08/02/2026 12:47</t>
  </si>
  <si>
    <t>TH268707673406C</t>
  </si>
  <si>
    <t>GTU0</t>
  </si>
  <si>
    <t>ส***ญญา ว***ข้าหลาม</t>
  </si>
  <si>
    <t>08/02/2026 12:43</t>
  </si>
  <si>
    <t>791351206785</t>
  </si>
  <si>
    <t>08/02/2026 12:44</t>
  </si>
  <si>
    <t>GTT99</t>
  </si>
  <si>
    <t>กุลณี ยิ่งทรงวุฒิ</t>
  </si>
  <si>
    <t>69/1ม.5 ต.หย่วน
อ.เชียงคำ จ.พะเยา 56110</t>
  </si>
  <si>
    <t>56110</t>
  </si>
  <si>
    <t>0623096496</t>
  </si>
  <si>
    <t>08/02/2026 12:42</t>
  </si>
  <si>
    <t>WA090256894TH</t>
  </si>
  <si>
    <t>GTT98</t>
  </si>
  <si>
    <t>ม***รา น***ม</t>
  </si>
  <si>
    <t>08/02/2026 12:41</t>
  </si>
  <si>
    <t>791359285824</t>
  </si>
  <si>
    <t>GTT97</t>
  </si>
  <si>
    <t>791322187611</t>
  </si>
  <si>
    <t>GTT96</t>
  </si>
  <si>
    <t>สมสิทธิ์ กาญจนหฤทัย</t>
  </si>
  <si>
    <t>27 ซอยจันทน์ 37 ถนนจันทน์ แขวงทุ่งวัดดอน
สาทร/ Sathonกรุงเทพมหานคร/ Bangkok
10120</t>
  </si>
  <si>
    <t>660615095965</t>
  </si>
  <si>
    <t>08/02/2026 12:37</t>
  </si>
  <si>
    <t>LEXPU0656193036</t>
  </si>
  <si>
    <t>GTT94</t>
  </si>
  <si>
    <t>ส***ิรุณ   ส***์แตง</t>
  </si>
  <si>
    <t>08/02/2026 12:34</t>
  </si>
  <si>
    <t>791332878685</t>
  </si>
  <si>
    <t>GTT93</t>
  </si>
  <si>
    <t>นานา โฆเกียรติมานนท์</t>
  </si>
  <si>
    <t>424/31 ถ. จันทน์ 
ซ. อยู่ดี 16 แขวงบางโคล่
เขต บางคอแหลม กทม 10120</t>
  </si>
  <si>
    <t>0949636956</t>
  </si>
  <si>
    <t>08/02/2026 12:29</t>
  </si>
  <si>
    <t>GTT91</t>
  </si>
  <si>
    <t>พ***็ญ ม***ริญทรัพย์</t>
  </si>
  <si>
    <t>08/02/2026 12:27</t>
  </si>
  <si>
    <t>791310180673</t>
  </si>
  <si>
    <t>08/02/2026 12:26</t>
  </si>
  <si>
    <t>GTT90</t>
  </si>
  <si>
    <t>น***ิญโญ   โ***์แก้ว</t>
  </si>
  <si>
    <t>791373378692</t>
  </si>
  <si>
    <t>GTT88</t>
  </si>
  <si>
    <t>08/02/2026 12:19</t>
  </si>
  <si>
    <t>791373480741</t>
  </si>
  <si>
    <t>GTT87</t>
  </si>
  <si>
    <t>จิรารัตน์ แสงสมี</t>
  </si>
  <si>
    <t>ร้านพนสมุนไพร
82/2 ม5, บ้านแหลม
บางปลาม้า, สุพรรณบุรี 
 72150</t>
  </si>
  <si>
    <t>0817442622</t>
  </si>
  <si>
    <t>08/02/2026 12:05</t>
  </si>
  <si>
    <t>WB134176463TH</t>
  </si>
  <si>
    <t>GTT86</t>
  </si>
  <si>
    <t>น***ใบตอง ใ***ง</t>
  </si>
  <si>
    <t>08/02/2026 12:17</t>
  </si>
  <si>
    <t>ไม่เอารสกาแฟเปลี่ยนฝอยทอง</t>
  </si>
  <si>
    <t>791304263665</t>
  </si>
  <si>
    <t>GTT85</t>
  </si>
  <si>
    <t>A***</t>
  </si>
  <si>
    <t>08/02/2026 12:16</t>
  </si>
  <si>
    <t>791314481742</t>
  </si>
  <si>
    <t>GTT84</t>
  </si>
  <si>
    <t>เ***นพิศ พ***อง</t>
  </si>
  <si>
    <t>Phitsanulok</t>
  </si>
  <si>
    <t>08/02/2026 12:11</t>
  </si>
  <si>
    <t>791303573642</t>
  </si>
  <si>
    <t>GTT83</t>
  </si>
  <si>
    <t>ป***ี ส***์แก้ว</t>
  </si>
  <si>
    <t>08/02/2026 12:09</t>
  </si>
  <si>
    <t>791364612813</t>
  </si>
  <si>
    <t>GTT82</t>
  </si>
  <si>
    <t>ป***วบ  เ***อนขวัญ</t>
  </si>
  <si>
    <t>08/02/2026 12:03</t>
  </si>
  <si>
    <t>791310080783</t>
  </si>
  <si>
    <t>GTT81</t>
  </si>
  <si>
    <t xml:space="preserve">สริดา  สมปิยโชค  </t>
  </si>
  <si>
    <t>เลขที่ 75/330/1 ซ.ร่มเกล้า1  ถนนร่มเกล้า
แขวงแสนแสบ  เขตมีนบุรี  กรุงเทพฯ 
 10510</t>
  </si>
  <si>
    <t>0818298354</t>
  </si>
  <si>
    <t>08/02/2026 11:45</t>
  </si>
  <si>
    <t>08/02/2026 11:51</t>
  </si>
  <si>
    <t>GTT80</t>
  </si>
  <si>
    <t>นิศานาท   พูลทรัพย์</t>
  </si>
  <si>
    <t>30/5ถ.เจริญชมปรีดา
ต.แม่กลอง
อ.เมือง
จ.สมุทรสงคราม
 75000</t>
  </si>
  <si>
    <t>0830233885</t>
  </si>
  <si>
    <t>08/02/2026 11:26</t>
  </si>
  <si>
    <t>WB134176485TH</t>
  </si>
  <si>
    <t>08/02/2026 11:49</t>
  </si>
  <si>
    <t>GTT79</t>
  </si>
  <si>
    <t>ณัฐชรีพร  ศรีสวัสดิ์</t>
  </si>
  <si>
    <t>2/1 ซอย1 ถเทศบาล1 ตในเมือง  อเมือง จะกำแพงเพชร รีสอร์ทณชนกเฮาส์ 62000</t>
  </si>
  <si>
    <t>0803619939</t>
  </si>
  <si>
    <t>WA090256917TH</t>
  </si>
  <si>
    <t>08/02/2026 11:48</t>
  </si>
  <si>
    <t>GTT78</t>
  </si>
  <si>
    <t>กฤษณะ ธรรมรักษ์</t>
  </si>
  <si>
    <t>75/1 ม.8 ต.ปากจั่น
อ.กระบุรี จ.ระนอง 
 85110</t>
  </si>
  <si>
    <t>85110</t>
  </si>
  <si>
    <t>0868941354</t>
  </si>
  <si>
    <t>08/02/2026 11:47</t>
  </si>
  <si>
    <t>WA090256925TH</t>
  </si>
  <si>
    <t>GTT77</t>
  </si>
  <si>
    <t>ขนิษฐา อ่อนละมัย</t>
  </si>
  <si>
    <t>127 ม.4 ต.ศรีมงคล
อ.บึงสามพัน
จ.เพชรบรูณ์ 
 67160</t>
  </si>
  <si>
    <t>67160</t>
  </si>
  <si>
    <t>0839803389</t>
  </si>
  <si>
    <t>08/02/2026 11:46</t>
  </si>
  <si>
    <t>WA090256934TH</t>
  </si>
  <si>
    <t>GTT76</t>
  </si>
  <si>
    <t>ช***ทธ์ ภ***พิบูลย์ศิลป์</t>
  </si>
  <si>
    <t>ขอเป็นเค้กฝอยทองทั้ง 3 กล่อง</t>
  </si>
  <si>
    <t>791398261220</t>
  </si>
  <si>
    <t>GTT75</t>
  </si>
  <si>
    <t>ช***ชา ศ***หม่</t>
  </si>
  <si>
    <t>791325537284</t>
  </si>
  <si>
    <t>GTT74</t>
  </si>
  <si>
    <t>โสฬส เชื้อแถว</t>
  </si>
  <si>
    <t>531 ถนนอิสรภาพซอย15
หิรัญรูจี
กรุงเทพ
 10600</t>
  </si>
  <si>
    <t>0846592879</t>
  </si>
  <si>
    <t>08/02/2026 09:46</t>
  </si>
  <si>
    <t>มัดจำ 1420 ปลายทาง 300</t>
  </si>
  <si>
    <t>WA090256948TH</t>
  </si>
  <si>
    <t>GTT73</t>
  </si>
  <si>
    <t>แฮป</t>
  </si>
  <si>
    <t>77 /8ซอย เทศบาล 4, 77 ซอย เทศบาล 4 · ในเมือง/ Nai Mueang
เมืองชัยนาท/ Mueang Chai Natชัยนาท/ Chainat
17000</t>
  </si>
  <si>
    <t>17000</t>
  </si>
  <si>
    <t>660910267059</t>
  </si>
  <si>
    <t>LEXPU0656281751</t>
  </si>
  <si>
    <t>GTT72</t>
  </si>
  <si>
    <t>TH2624321804907</t>
  </si>
  <si>
    <t>GTT71</t>
  </si>
  <si>
    <t>ธฤษณุ พิณอุดม</t>
  </si>
  <si>
    <t>999/195 ม.สราญสิริ ต.ศรีษะจรเข้น้อย อ.บางเสาธง จ.สมุทรปราการ  
 10570</t>
  </si>
  <si>
    <t>0613953568</t>
  </si>
  <si>
    <t>08/02/2026 09:39</t>
  </si>
  <si>
    <t>WB134176494TH</t>
  </si>
  <si>
    <t>08/02/2026 11:42</t>
  </si>
  <si>
    <t>GTT70</t>
  </si>
  <si>
    <t>เ***จัง</t>
  </si>
  <si>
    <t>791389948226</t>
  </si>
  <si>
    <t>GTT69</t>
  </si>
  <si>
    <t>69/89หมู่1 ม.ร่มสุข7 ต.บ้านฉาง อ.บ้านฉาง จ.ระยอง 21130</t>
  </si>
  <si>
    <t>08/02/2026 11:41</t>
  </si>
  <si>
    <t>GTT68</t>
  </si>
  <si>
    <t>อุบลรัตน์เส็งประชา</t>
  </si>
  <si>
    <t>13หมุ4.ต. วัดสำโรง.อนครชัยศรี.จ.นครปฐม.ซ.กำนันเอก.. 73120</t>
  </si>
  <si>
    <t>0851360738</t>
  </si>
  <si>
    <t>08/02/2026 08:31</t>
  </si>
  <si>
    <t>WB134176503TH</t>
  </si>
  <si>
    <t>08/02/2026 11:40</t>
  </si>
  <si>
    <t>GTT67</t>
  </si>
  <si>
    <t>นิตยา  คนป้อม</t>
  </si>
  <si>
    <t>126/2165 ซ.19/4 การเคหะนนทบุรี ถนนติวานนท์ ตำบลปากเกร็ด อำเภอปากเกร็ด จังหวัดนนทบุรี 11120</t>
  </si>
  <si>
    <t>0867916149</t>
  </si>
  <si>
    <t>08/02/2026 09:00</t>
  </si>
  <si>
    <t>08/02/2026 11:39</t>
  </si>
  <si>
    <t>GTT66</t>
  </si>
  <si>
    <t xml:space="preserve">วีรัตน์. บุญล้อม  </t>
  </si>
  <si>
    <t xml:space="preserve">                  
ศูนย์พัฒนาเด็กเล็กบ้านเขาบายศรี.                หมู่ 5.    ต.พลูตาหลวง.  อ.สัตหีบ. จ.ชลบุรี  
 20180</t>
  </si>
  <si>
    <t>20180</t>
  </si>
  <si>
    <t>0917283742</t>
  </si>
  <si>
    <t>08/02/2026 11:38</t>
  </si>
  <si>
    <t>WA090256965TH</t>
  </si>
  <si>
    <t>GTT65</t>
  </si>
  <si>
    <t>ก***ี้ ห***้อย</t>
  </si>
  <si>
    <t>08/02/2026 11:35</t>
  </si>
  <si>
    <t>791351669264</t>
  </si>
  <si>
    <t>GTT62</t>
  </si>
  <si>
    <t>เสาวณีย์ นาคพินิจ</t>
  </si>
  <si>
    <t>93 ม.13
ซับน้อย
วิเชียรบุรี, เพชรบูรณ์ 67180</t>
  </si>
  <si>
    <t>67180</t>
  </si>
  <si>
    <t>0618959895</t>
  </si>
  <si>
    <t>07/02/2026 07:34</t>
  </si>
  <si>
    <t>WB134176525TH</t>
  </si>
  <si>
    <t>08/02/2026 11:32</t>
  </si>
  <si>
    <t>GTT60</t>
  </si>
  <si>
    <t>ณัฐนรี หาญลำยวง</t>
  </si>
  <si>
    <t>99/32 ซ.หทัยราษฏร 33 ม.ร่มทิพย์ · บางชัน/ Bang Chan
คลองสามวา/ Klong Sam Waกรุงเทพมหานคร/ Bangkok
10510</t>
  </si>
  <si>
    <t>660842108117</t>
  </si>
  <si>
    <t>LEXPU0656307033</t>
  </si>
  <si>
    <t>GTT58</t>
  </si>
  <si>
    <t>ย***น  ท***าง</t>
  </si>
  <si>
    <t>08/02/2026 11:17</t>
  </si>
  <si>
    <t>791338263225</t>
  </si>
  <si>
    <t>GTT57</t>
  </si>
  <si>
    <t>ล***จี๊ยบ    จ***นะโสตถิ์</t>
  </si>
  <si>
    <t>08/02/2026 11:16</t>
  </si>
  <si>
    <t>791394065221</t>
  </si>
  <si>
    <t>GTT56</t>
  </si>
  <si>
    <t>ว***ร จ***น</t>
  </si>
  <si>
    <t>08/02/2026 11:11</t>
  </si>
  <si>
    <t>791379135282</t>
  </si>
  <si>
    <t>08/02/2026 11:10</t>
  </si>
  <si>
    <t>GTT55</t>
  </si>
  <si>
    <t>08/02/2026 11:07</t>
  </si>
  <si>
    <t>791338342211</t>
  </si>
  <si>
    <t>GTT54</t>
  </si>
  <si>
    <t>ด*** ซ***ซัน</t>
  </si>
  <si>
    <t>08/02/2026 11:04</t>
  </si>
  <si>
    <t>791336544224</t>
  </si>
  <si>
    <t>GTT53</t>
  </si>
  <si>
    <t>คุณมณี เผชิญมหาโยธิน</t>
  </si>
  <si>
    <t>53/26 มบ.สุนันทา หมู่ 3 ถ.กิจมณี ต.บางหญ้าแพรก อ.เมือง
เมืองสมุทรสาคร/ Mueang Samut Sakhonสมุทรสาคร/ Samut Sakhon
74000</t>
  </si>
  <si>
    <t>660851404262</t>
  </si>
  <si>
    <t>08/02/2026 11:02</t>
  </si>
  <si>
    <t>LEXPU0656205839</t>
  </si>
  <si>
    <t>GTT52</t>
  </si>
  <si>
    <t>ร***ผึ้งน้อย</t>
  </si>
  <si>
    <t>08/02/2026 10:56</t>
  </si>
  <si>
    <t>791376050264</t>
  </si>
  <si>
    <t>GTT51</t>
  </si>
  <si>
    <t>ส***ชชา เ***รวงศ์</t>
  </si>
  <si>
    <t>08/02/2026 10:51</t>
  </si>
  <si>
    <t>791377336282</t>
  </si>
  <si>
    <t>GTT50</t>
  </si>
  <si>
    <t>ส***นท์ ท***บ</t>
  </si>
  <si>
    <t>08/02/2026 10:49</t>
  </si>
  <si>
    <t>791340667202</t>
  </si>
  <si>
    <t>GTT49</t>
  </si>
  <si>
    <t>08/02/2026 10:48</t>
  </si>
  <si>
    <t>ไม่รับเนยนมเอาฝอยทองแทนค่ะ</t>
  </si>
  <si>
    <t>791393064280</t>
  </si>
  <si>
    <t>GTT48</t>
  </si>
  <si>
    <t>V***ai L***wongjareekul</t>
  </si>
  <si>
    <t>08/02/2026 10:46</t>
  </si>
  <si>
    <t>791394867211</t>
  </si>
  <si>
    <t>08/02/2026 10:45</t>
  </si>
  <si>
    <t>GTT47</t>
  </si>
  <si>
    <t>08/02/2026 10:41</t>
  </si>
  <si>
    <t>LEXPU0656279443</t>
  </si>
  <si>
    <t>GTT46</t>
  </si>
  <si>
    <t>******ะเล, อำเภอเมืองสุราษฎร์ธานี ตำบลขุนทะเล อำเภอเมืองสุราษฎร์ธานี จังหวัดสุราษฎร์ธานี 84100</t>
  </si>
  <si>
    <t>84100</t>
  </si>
  <si>
    <t>08/02/2026 10:35</t>
  </si>
  <si>
    <t>TH260987674684J</t>
  </si>
  <si>
    <t>GTT45</t>
  </si>
  <si>
    <t>จ***านันท์ ล***ี่</t>
  </si>
  <si>
    <t>08/02/2026 10:33</t>
  </si>
  <si>
    <t>มะพร้าว ฝอยทองค่ะ</t>
  </si>
  <si>
    <t>791303061231</t>
  </si>
  <si>
    <t>GTT44</t>
  </si>
  <si>
    <t>เ***อมเดือน   แ***ทอง</t>
  </si>
  <si>
    <t>08/02/2026 10:26</t>
  </si>
  <si>
    <t>791316862254</t>
  </si>
  <si>
    <t>GTT43</t>
  </si>
  <si>
    <t>ธ******ว</t>
  </si>
  <si>
    <t>******ถนนเลียบทางด่วน, แขวงทุ่งครุ แขวงทุ่งครุ เขตทุ่งครุ จังหวัดกรุงเทพมหานคร 10140</t>
  </si>
  <si>
    <t>08/02/2026 14:40</t>
  </si>
  <si>
    <t>TH263443313465T</t>
  </si>
  <si>
    <t>08/02/2026 10:16</t>
  </si>
  <si>
    <t>GTT42</t>
  </si>
  <si>
    <t>ณ***านต์ จ***ร์ดี</t>
  </si>
  <si>
    <t>08/02/2026 10:09</t>
  </si>
  <si>
    <t>791375660213</t>
  </si>
  <si>
    <t>GTT41</t>
  </si>
  <si>
    <t>น*** บ***ิพย์</t>
  </si>
  <si>
    <t>08/02/2026 10:08</t>
  </si>
  <si>
    <t>791312266216</t>
  </si>
  <si>
    <t>GTT40</t>
  </si>
  <si>
    <t>น***าวสุชาวดี ศ***ม</t>
  </si>
  <si>
    <t>08/02/2026 10:07</t>
  </si>
  <si>
    <t>791300263213</t>
  </si>
  <si>
    <t>GTT39</t>
  </si>
  <si>
    <t>น***า พ***พงษ์</t>
  </si>
  <si>
    <t>08/02/2026 10:05</t>
  </si>
  <si>
    <t>THT01492EYR5N5Z</t>
  </si>
  <si>
    <t>GTT38</t>
  </si>
  <si>
    <t>ม***ท จ***พันธุ์ณอยุธยา</t>
  </si>
  <si>
    <t>08/02/2026 10:03</t>
  </si>
  <si>
    <t>791368131271</t>
  </si>
  <si>
    <t>GTT37</t>
  </si>
  <si>
    <t>ว******ว</t>
  </si>
  <si>
    <t>******หล่า, ตำบลนาดี, อำเภอเมืองอุดรธานี ตำบลนาดี อำเภอเมืองอุดรธานี จังหวัดอุดรธานี 41000</t>
  </si>
  <si>
    <t>08/02/2026 10:01</t>
  </si>
  <si>
    <t>TH2642888804060</t>
  </si>
  <si>
    <t>GTT36</t>
  </si>
  <si>
    <t>E***awin S***dee</t>
  </si>
  <si>
    <t>08/02/2026 09:58</t>
  </si>
  <si>
    <t>791369862216</t>
  </si>
  <si>
    <t>GTT34</t>
  </si>
  <si>
    <t>ม***์</t>
  </si>
  <si>
    <t>08/02/2026 09:52</t>
  </si>
  <si>
    <t>791318739282</t>
  </si>
  <si>
    <t>GTT33</t>
  </si>
  <si>
    <t>ท***ีย์    ส***ไว้</t>
  </si>
  <si>
    <t>08/02/2026 09:44</t>
  </si>
  <si>
    <t>791381746234</t>
  </si>
  <si>
    <t>GTT32</t>
  </si>
  <si>
    <t>บ***ิน ไ***วยดี</t>
  </si>
  <si>
    <t>791384461265</t>
  </si>
  <si>
    <t>GTT31</t>
  </si>
  <si>
    <t>ย***ทธ ส***สง</t>
  </si>
  <si>
    <t>08/02/2026 09:43</t>
  </si>
  <si>
    <t>791391862225</t>
  </si>
  <si>
    <t>08/02/2026 09:42</t>
  </si>
  <si>
    <t>GTT30</t>
  </si>
  <si>
    <t>น***ม่ม</t>
  </si>
  <si>
    <t>791392266221</t>
  </si>
  <si>
    <t>GTT29</t>
  </si>
  <si>
    <t>ป***ชาติ  อ***รมหา</t>
  </si>
  <si>
    <t>08/02/2026 09:41</t>
  </si>
  <si>
    <t>791312463222</t>
  </si>
  <si>
    <t>GTT28</t>
  </si>
  <si>
    <t>ชื่อ คุณบุญฤทธิ์</t>
  </si>
  <si>
    <t>ที่อยู่ 205/1 ถนนกำแพงเพชร6 แขวงดอนเมือง เขตดอนเมือง กรุงเทพ 10210</t>
  </si>
  <si>
    <t>0865002868</t>
  </si>
  <si>
    <t>06/02/2026 21:17</t>
  </si>
  <si>
    <t>WB134176534TH</t>
  </si>
  <si>
    <t>GTT26</t>
  </si>
  <si>
    <t>พ***าวดี จ***ือกลาง</t>
  </si>
  <si>
    <t>08/02/2026 09:28</t>
  </si>
  <si>
    <t>791346669223</t>
  </si>
  <si>
    <t>GTT24</t>
  </si>
  <si>
    <t>อ***ี ส***เจริญ</t>
  </si>
  <si>
    <t>08/02/2026 09:20</t>
  </si>
  <si>
    <t>791325136276</t>
  </si>
  <si>
    <t>08/02/2026 09:19</t>
  </si>
  <si>
    <t>GTT23</t>
  </si>
  <si>
    <t>ป***า น***์นิรันดร์</t>
  </si>
  <si>
    <t>08/02/2026 09:01</t>
  </si>
  <si>
    <t>791334057264</t>
  </si>
  <si>
    <t>GTT22</t>
  </si>
  <si>
    <t>น******ว</t>
  </si>
  <si>
    <t>******กังแอน, อำเภอปราสาท ตำบลกังแอน อำเภอปราสาท จังหวัดสุรินทร์ 32140</t>
  </si>
  <si>
    <t>32140</t>
  </si>
  <si>
    <t>40</t>
  </si>
  <si>
    <t>08/02/2026 09:27</t>
  </si>
  <si>
    <t>TH262584943957O</t>
  </si>
  <si>
    <t>08/02/2026 08:57</t>
  </si>
  <si>
    <t>GTT19</t>
  </si>
  <si>
    <t>ก***าณัฏฐ์ พ***อง</t>
  </si>
  <si>
    <t>08/02/2026 08:48</t>
  </si>
  <si>
    <t>791349866252</t>
  </si>
  <si>
    <t>GTT18</t>
  </si>
  <si>
    <t>ม***ีฮา ส***และ</t>
  </si>
  <si>
    <t>08/02/2026 08:47</t>
  </si>
  <si>
    <t xml:space="preserve">ขอเป็นรสฝอยทอง1กล่องนะคะ อีก2กล่องคละมาเลยค่ะ </t>
  </si>
  <si>
    <t>791305263232</t>
  </si>
  <si>
    <t>08/02/2026 08:46</t>
  </si>
  <si>
    <t>GTT17</t>
  </si>
  <si>
    <t>ก***ั้ง ท***ร</t>
  </si>
  <si>
    <t>08/02/2026 08:42</t>
  </si>
  <si>
    <t>791313469203</t>
  </si>
  <si>
    <t>GTT16</t>
  </si>
  <si>
    <t>******วัดโบสถ์ จ.พิษณุโลก 65160 ตำบลท่างาม อำเภอวัดโบสถ์ จังหวัดพิษณุโลก 65160</t>
  </si>
  <si>
    <t>65160</t>
  </si>
  <si>
    <t>TH269822297057Y</t>
  </si>
  <si>
    <t>08/02/2026 08:30</t>
  </si>
  <si>
    <t>GTT15</t>
  </si>
  <si>
    <t>Tiger</t>
  </si>
  <si>
    <t>168 หมู่ที่ 5 บ้านช่องฝาง ต.ผานกเค้า
ภูกระดึง/ Phu Kraduengเลย/ Loei
42180</t>
  </si>
  <si>
    <t>42180</t>
  </si>
  <si>
    <t>660998723648</t>
  </si>
  <si>
    <t>08/02/2026 08:28</t>
  </si>
  <si>
    <t>TH39108BPZPS9B</t>
  </si>
  <si>
    <t>08/02/2026 08:27</t>
  </si>
  <si>
    <t>GTT14</t>
  </si>
  <si>
    <t>ห***ทิพย์​  บ***นาโชค</t>
  </si>
  <si>
    <t>08/02/2026 08:22</t>
  </si>
  <si>
    <t>791385469254</t>
  </si>
  <si>
    <t>GTT13</t>
  </si>
  <si>
    <t>******ราม จังหวัดราชบุรี 70120 โทร 084-5508954, 082-4749975 ตำบลคลองตาคต อำเภอโพธาราม จังหวัดราชบุรี 70120</t>
  </si>
  <si>
    <t>70120</t>
  </si>
  <si>
    <t>TH265802220054O</t>
  </si>
  <si>
    <t>08/02/2026 08:19</t>
  </si>
  <si>
    <t>GTT12</t>
  </si>
  <si>
    <t>c***eenshop</t>
  </si>
  <si>
    <t>08/02/2026 08:05</t>
  </si>
  <si>
    <t>791312733271</t>
  </si>
  <si>
    <t>GTT10</t>
  </si>
  <si>
    <t>ม***</t>
  </si>
  <si>
    <t>08/02/2026 08:03</t>
  </si>
  <si>
    <t>791300864200</t>
  </si>
  <si>
    <t>GTT9</t>
  </si>
  <si>
    <t>เ***ี ส***ป</t>
  </si>
  <si>
    <t>08/02/2026 08:01</t>
  </si>
  <si>
    <t>791334061254</t>
  </si>
  <si>
    <t>GTT7</t>
  </si>
  <si>
    <t>08/02/2026 07:48</t>
  </si>
  <si>
    <t>791397941213</t>
  </si>
  <si>
    <t>GTT6</t>
  </si>
  <si>
    <t>ด***ม้ จ***า</t>
  </si>
  <si>
    <t>08/02/2026 07:46</t>
  </si>
  <si>
    <t>791317855296</t>
  </si>
  <si>
    <t>GTT5</t>
  </si>
  <si>
    <t>r***apa</t>
  </si>
  <si>
    <t>08/02/2026 07:36</t>
  </si>
  <si>
    <t>791357732266</t>
  </si>
  <si>
    <t>GTT3</t>
  </si>
  <si>
    <t>ค***เข็มด้วง</t>
  </si>
  <si>
    <t>08/02/2026 07:00</t>
  </si>
  <si>
    <t>791321739261</t>
  </si>
  <si>
    <t>GTT2</t>
  </si>
  <si>
    <t>ร***์กาญจน์ ไ***งูเหลื่อม</t>
  </si>
  <si>
    <t>08/02/2026 06:51</t>
  </si>
  <si>
    <t>791389530256</t>
  </si>
  <si>
    <t>GTT1</t>
  </si>
  <si>
    <t>น***ึ้ง ส***์อาจ</t>
  </si>
  <si>
    <t>08/02/2026 06:23</t>
  </si>
  <si>
    <t>791317539272</t>
  </si>
  <si>
    <t>GTT0</t>
  </si>
  <si>
    <t>ส***นต์  เ***ยมเอก</t>
  </si>
  <si>
    <t>08/02/2026 06:22</t>
  </si>
  <si>
    <t>791328534275</t>
  </si>
  <si>
    <t>GTS99</t>
  </si>
  <si>
    <t>น***ุษบา เ***นทิพย์</t>
  </si>
  <si>
    <t>08/02/2026 06:21</t>
  </si>
  <si>
    <t>791359745212</t>
  </si>
  <si>
    <t>08/02/2026 06:19</t>
  </si>
  <si>
    <t>GTS98</t>
  </si>
  <si>
    <t>ว*** ต***านุตร</t>
  </si>
  <si>
    <t>08/02/2026 05:53</t>
  </si>
  <si>
    <t>791326267200</t>
  </si>
  <si>
    <t>08/02/2026 05:54</t>
  </si>
  <si>
    <t>GTS97</t>
  </si>
  <si>
    <t>ศ******ช</t>
  </si>
  <si>
    <t>******รย์ ตำบลพระอาจารย์ อำเภอองครักษ์ จังหวัดนครนายก 26120</t>
  </si>
  <si>
    <t>08/02/2026 05:11</t>
  </si>
  <si>
    <t>TH2628938225663</t>
  </si>
  <si>
    <t>08/02/2026 05:00</t>
  </si>
  <si>
    <t>GTS96</t>
  </si>
  <si>
    <t>น***ัตนา จ***ากาศ</t>
  </si>
  <si>
    <t>08/02/2026 04:46</t>
  </si>
  <si>
    <t>791229485071</t>
  </si>
  <si>
    <t>GTS95</t>
  </si>
  <si>
    <t>08/02/2026 04:38</t>
  </si>
  <si>
    <t>TH261687816531I</t>
  </si>
  <si>
    <t>08/02/2026 04:35</t>
  </si>
  <si>
    <t>GTS94</t>
  </si>
  <si>
    <t>08/02/2026 04:37</t>
  </si>
  <si>
    <t>TH2680839184254</t>
  </si>
  <si>
    <t>08/02/2026 04:34</t>
  </si>
  <si>
    <t>GTS93</t>
  </si>
  <si>
    <t>Z** Z**</t>
  </si>
  <si>
    <t>Nakhon Ratchasima</t>
  </si>
  <si>
    <t>08/02/2026 04:10</t>
  </si>
  <si>
    <t>791229084074</t>
  </si>
  <si>
    <t>08/02/2026 04:13</t>
  </si>
  <si>
    <t>GTS92</t>
  </si>
  <si>
    <t>มลิวรรณ บุญเสนอ</t>
  </si>
  <si>
    <t>66/156 ซอย ลาดพร้าว 80 แยก 20 ถนนลาดพร้าว · วังทองหลาง/ Wang Thonglang
วังทองหลาง/ Wang Thonglangกรุงเทพมหานคร/ Bangkok
10310</t>
  </si>
  <si>
    <t>660816432983</t>
  </si>
  <si>
    <t>08/02/2026 03:18</t>
  </si>
  <si>
    <t>LEXPU0655898673</t>
  </si>
  <si>
    <t>08/02/2026 03:16</t>
  </si>
  <si>
    <t>ชิฟฟ่อนสอดไส้ แยม 1กล่อง มี6ชิ้น 1 กล่อง 1</t>
  </si>
  <si>
    <t>GTS91</t>
  </si>
  <si>
    <t>ประเสริฐ บุญรัมย์</t>
  </si>
  <si>
    <t>ห้วยท่อม · ลำเลียง/ Lam Liang
กระบุรี/ Kra Buriระนอง/ Ranong
85110</t>
  </si>
  <si>
    <t>660980792593</t>
  </si>
  <si>
    <t>08/02/2026 02:38</t>
  </si>
  <si>
    <t>TH69048BHPBQ1E</t>
  </si>
  <si>
    <t>GTS90</t>
  </si>
  <si>
    <t>พ***พร ใ***ศ์</t>
  </si>
  <si>
    <t>08/02/2026 02:29</t>
  </si>
  <si>
    <t>791214556075</t>
  </si>
  <si>
    <t>GTS89</t>
  </si>
  <si>
    <t>ส***ษ์ อ***งหาญ</t>
  </si>
  <si>
    <t>08/02/2026 02:23</t>
  </si>
  <si>
    <t>THT13062EY2B35Z</t>
  </si>
  <si>
    <t>GTS88</t>
  </si>
  <si>
    <t>น***
โชติรส   ร***าทอง</t>
  </si>
  <si>
    <t>08/02/2026 02:13</t>
  </si>
  <si>
    <t>791287878080</t>
  </si>
  <si>
    <t>GTS87</t>
  </si>
  <si>
    <t>08/02/2026 02:03</t>
  </si>
  <si>
    <t>THT13062EY3791Z</t>
  </si>
  <si>
    <t>GTS86</t>
  </si>
  <si>
    <t>อ***ทรัพย์ เ***เพชร</t>
  </si>
  <si>
    <t>08/02/2026 01:46</t>
  </si>
  <si>
    <t>791211290096</t>
  </si>
  <si>
    <t>GTS85</t>
  </si>
  <si>
    <t>แ***ลอย บ***ุตร</t>
  </si>
  <si>
    <t>08/02/2026 01:41</t>
  </si>
  <si>
    <t>791220471064</t>
  </si>
  <si>
    <t>GTS84</t>
  </si>
  <si>
    <t>เ***ณี  เ***ี</t>
  </si>
  <si>
    <t>08/02/2026 01:27</t>
  </si>
  <si>
    <t>791211080085</t>
  </si>
  <si>
    <t>GTS82</t>
  </si>
  <si>
    <t>ศ***ญา โ***</t>
  </si>
  <si>
    <t>08/02/2026 00:36</t>
  </si>
  <si>
    <t>791228480081</t>
  </si>
  <si>
    <t>GTS81</t>
  </si>
  <si>
    <t>ข***ฐา  ส***ิกูล</t>
  </si>
  <si>
    <t>08/02/2026 00:32</t>
  </si>
  <si>
    <t>791272890085</t>
  </si>
  <si>
    <t>08/02/2026 00:30</t>
  </si>
  <si>
    <t>GTS80</t>
  </si>
  <si>
    <t>แ** เ***น้ำผึ้ง ค***ษ์</t>
  </si>
  <si>
    <t>08/02/2026 00:29</t>
  </si>
  <si>
    <t>791260483086</t>
  </si>
  <si>
    <t>08/02/2026 00:28</t>
  </si>
  <si>
    <t>GTS78</t>
  </si>
  <si>
    <t>จ***นา  ศ***รหมทัต</t>
  </si>
  <si>
    <t>08/02/2026 00:21</t>
  </si>
  <si>
    <t>791272282091</t>
  </si>
  <si>
    <t>08/02/2026 00:23</t>
  </si>
  <si>
    <t>GTS77</t>
  </si>
  <si>
    <t>จ***ภรณ์</t>
  </si>
  <si>
    <t>08/02/2026 00:15</t>
  </si>
  <si>
    <t>791273490092</t>
  </si>
  <si>
    <t>08/02/2026 00:22</t>
  </si>
  <si>
    <t>GTS76</t>
  </si>
  <si>
    <t>พ***อง ศ***ูงเนิน</t>
  </si>
  <si>
    <t>791220141040</t>
  </si>
  <si>
    <t>GTS75</t>
  </si>
  <si>
    <t>******องสองต้นนุ่น แขวงคลองสองต้นนุ่น เขตลาดกระบัง จังหวัดกรุงเทพมหานคร 10520</t>
  </si>
  <si>
    <t>08/02/2026 00:20</t>
  </si>
  <si>
    <t>TH2657144908347</t>
  </si>
  <si>
    <t>GTS73</t>
  </si>
  <si>
    <t>เ******่</t>
  </si>
  <si>
    <t>******สวนหลวง อำเภอกระทุ่มแบน จังหวัดสมุทรสาคร 74110</t>
  </si>
  <si>
    <t>08/02/2026 00:31</t>
  </si>
  <si>
    <t>TH262168250987R</t>
  </si>
  <si>
    <t>08/02/2026 00:02</t>
  </si>
  <si>
    <t>GTS72</t>
  </si>
  <si>
    <t>08/02/2026 00:00</t>
  </si>
  <si>
    <t>TH261343969308Z</t>
  </si>
  <si>
    <t>GTZ57</t>
  </si>
  <si>
    <t>ภูมินิธิศ งามสนิท</t>
  </si>
  <si>
    <t>234/930 หมู่ 4 ถ.สุขุมวิท ต.เทพารักษ์ อ.เมือง Ideo s115 ชั้น33
เมืองสมุทรปราการ/ Mueang Samut Prakanสมุทรปราการ/ Samut Prakan
10270</t>
  </si>
  <si>
    <t>660818087389</t>
  </si>
  <si>
    <t>09/02/2026 23:55</t>
  </si>
  <si>
    <t>LEXPU0656517166</t>
  </si>
  <si>
    <t>GTZ56</t>
  </si>
  <si>
    <t>O***ra r*</t>
  </si>
  <si>
    <t>09/02/2026 23:49</t>
  </si>
  <si>
    <t>ของฝอยทองด้วยนะคะ🩷</t>
  </si>
  <si>
    <t>GTZ55</t>
  </si>
  <si>
    <t>สุรชัย บรรยงพงศ</t>
  </si>
  <si>
    <t>89/777 หมู่บ้านหงส์ประยูร 3 ซ.3/28 ถ.บางกรวยไทรน้อย  ต.บางรักพัฒนา
บางบัวทอง/ Bang Bua Thongนนทบุรี/ Nonthaburi
11110</t>
  </si>
  <si>
    <t>660850488981</t>
  </si>
  <si>
    <t>09/02/2026 23:37</t>
  </si>
  <si>
    <t>GTZ54</t>
  </si>
  <si>
    <t>วาสนามิ่งขวัญ</t>
  </si>
  <si>
    <t>119 หมู่ 14 ตำบลโคกกรวด อำเภอเมืองจังหวัดนครราชสีมา 30280 119 · โคกกรวด/ Khok Kruat
เมืองนครราชสีมา/ Mueng Nakorn Ratchasimaนครราชสีมา/ Nakhon Ratchasima
30280</t>
  </si>
  <si>
    <t>30280</t>
  </si>
  <si>
    <t>660930148462</t>
  </si>
  <si>
    <t>09/02/2026 23:35</t>
  </si>
  <si>
    <t>GTZ53</t>
  </si>
  <si>
    <t>ว*** ป***าสุข</t>
  </si>
  <si>
    <t>09/02/2026 23:13</t>
  </si>
  <si>
    <t>GTZ51</t>
  </si>
  <si>
    <t>อ***ัตน์    อ***ัตน์</t>
  </si>
  <si>
    <t>09/02/2026 22:51</t>
  </si>
  <si>
    <t>GTZ50</t>
  </si>
  <si>
    <t>นางบรรจง กียาพีระพัฒน์</t>
  </si>
  <si>
    <t>127 ม.6 บ้านหว้าน บุฝ้าย ประจันตคาม ปราจีนบุรี 25130  · บุฝ้าย/ Bu Fai
ประจันตคาม/ Prachantakhamปราจีนบุรี/ Prachin Buri
25130</t>
  </si>
  <si>
    <t>25130</t>
  </si>
  <si>
    <t>660899284642</t>
  </si>
  <si>
    <t>GTZ49</t>
  </si>
  <si>
    <t>พ***็ญ</t>
  </si>
  <si>
    <t>09/02/2026 22:32</t>
  </si>
  <si>
    <t>GTZ48</t>
  </si>
  <si>
    <t>ทิพยดา อรรคเศรษฐัง</t>
  </si>
  <si>
    <t>299 ม. 5 ต. เขาคอก  บ้านทรงไทยหลังแรก
ประโคนชัย/ Prakhon Chaiบุรีรัมย์/ Buriram
31140</t>
  </si>
  <si>
    <t>660627878838</t>
  </si>
  <si>
    <t>09/02/2026 22:28</t>
  </si>
  <si>
    <t>GTZ47</t>
  </si>
  <si>
    <t>09/02/2026 22:22</t>
  </si>
  <si>
    <t>GTZ46</t>
  </si>
  <si>
    <t>เ***มาศ</t>
  </si>
  <si>
    <t>09/02/2026 22:19</t>
  </si>
  <si>
    <t>***   รสมะพร้าวน้ำหอม   กาแฟ   เผือกมะพร้าว ****  
ขอบคุณค้า</t>
  </si>
  <si>
    <t>GTZ45</t>
  </si>
  <si>
    <t>เ***ิกา</t>
  </si>
  <si>
    <t>09/02/2026 22:18</t>
  </si>
  <si>
    <t>GTZ44</t>
  </si>
  <si>
    <t>******มย์ 31210 ซอยตรงข้ามปั้มน้ำมันสุเทพบริการ (ขามน้อย) บ้านหลังสีเขียว 2 ชั้น ตำบลเย้ยปราสาท อำเภอหนองกี่ จังหวัดบุรีรัมย์ 31210</t>
  </si>
  <si>
    <t>31210</t>
  </si>
  <si>
    <t>TH28058BTQ9F2B</t>
  </si>
  <si>
    <t>09/02/2026 22:17</t>
  </si>
  <si>
    <t>GTZ43</t>
  </si>
  <si>
    <t>เ***วรรณ  โ***</t>
  </si>
  <si>
    <t>09/02/2026 22:15</t>
  </si>
  <si>
    <t>GTZ42</t>
  </si>
  <si>
    <t>******ทบุรี 22000  082-2525-988 ตำบลท่าช้าง อำเภอเมืองจันทบุรี จังหวัดจันทบุรี 22000</t>
  </si>
  <si>
    <t>22000</t>
  </si>
  <si>
    <t>09/02/2026 22:42</t>
  </si>
  <si>
    <t>09/02/2026 22:11</t>
  </si>
  <si>
    <t>GTZ41</t>
  </si>
  <si>
    <t>ส**า</t>
  </si>
  <si>
    <t>******โศกดินแดง แขวงดินแดง เขตดินแดง จังหวัดกรุงเทพมหานคร 10400</t>
  </si>
  <si>
    <t>09/02/2026 22:03</t>
  </si>
  <si>
    <t>GTZ40</t>
  </si>
  <si>
    <t>โ** ท***ย์รุ่งเรือง</t>
  </si>
  <si>
    <t>GTZ39</t>
  </si>
  <si>
    <t>จ***นา  ต***ลาง</t>
  </si>
  <si>
    <t>09/02/2026 22:00</t>
  </si>
  <si>
    <t>GTZ38</t>
  </si>
  <si>
    <t>ว***า ค***แคร์</t>
  </si>
  <si>
    <t>09/02/2026 21:58</t>
  </si>
  <si>
    <t>09/02/2026 21:59</t>
  </si>
  <si>
    <t>GTZ37</t>
  </si>
  <si>
    <t>พ***ิมล เ***วพงค์</t>
  </si>
  <si>
    <t>09/02/2026 21:57</t>
  </si>
  <si>
    <t>GTZ36</t>
  </si>
  <si>
    <t>******ใหญ่)หมู่ที่ 4 ตำบลมาบยางพร ตำบลมาบยางพร อำเภอปลวกแดง จังหวัดระยอง 21140</t>
  </si>
  <si>
    <t>09/02/2026 22:14</t>
  </si>
  <si>
    <t>TH21068BTPXA6E2</t>
  </si>
  <si>
    <t>09/02/2026 21:44</t>
  </si>
  <si>
    <t>GTZ35</t>
  </si>
  <si>
    <t>น***สร. โ***์เอี่ยม</t>
  </si>
  <si>
    <t>09/02/2026 21:43</t>
  </si>
  <si>
    <t>GTZ34</t>
  </si>
  <si>
    <t>จ***ร์เพ็ญ</t>
  </si>
  <si>
    <t>09/02/2026 21:42</t>
  </si>
  <si>
    <t>GTZ33</t>
  </si>
  <si>
    <t>ก*** ก***นศร</t>
  </si>
  <si>
    <t>09/02/2026 21:40</t>
  </si>
  <si>
    <t>GTZ32</t>
  </si>
  <si>
    <t>09/02/2026 21:25</t>
  </si>
  <si>
    <t>GTZ31</t>
  </si>
  <si>
    <t>อ***า เ***นเขตการ</t>
  </si>
  <si>
    <t>09/02/2026 21:23</t>
  </si>
  <si>
    <t>GTZ30</t>
  </si>
  <si>
    <t>T***aphop M***ewong</t>
  </si>
  <si>
    <t>09/02/2026 21:21</t>
  </si>
  <si>
    <t>ไม่เอากาแฟนะค่ะ</t>
  </si>
  <si>
    <t>GTZ28</t>
  </si>
  <si>
    <t>ส***ฒน์ ว***จินดา</t>
  </si>
  <si>
    <t>09/02/2026 21:16</t>
  </si>
  <si>
    <t>GTZ27</t>
  </si>
  <si>
    <t>เ***ต็น</t>
  </si>
  <si>
    <t>09/02/2026 21:09</t>
  </si>
  <si>
    <t>09/02/2026 21:10</t>
  </si>
  <si>
    <t>GTZ26</t>
  </si>
  <si>
    <t>ป***เกล้า ป***ธ ย***ล็กฟิวส์ จ***ูกสาวคนโต</t>
  </si>
  <si>
    <t>09/02/2026 21:08</t>
  </si>
  <si>
    <t>GTZ25</t>
  </si>
  <si>
    <t>ค******ง</t>
  </si>
  <si>
    <t>****** เลขที่ 19 ม.5 ต.หย่วน อ.เชียงคำ ตำบลหย่วน อำเภอเชียงคำ จังหวัดพะเยา 56110</t>
  </si>
  <si>
    <t>09/02/2026 21:30</t>
  </si>
  <si>
    <t>TH53048BTNE22J</t>
  </si>
  <si>
    <t>09/02/2026 21:00</t>
  </si>
  <si>
    <t>GTZ24</t>
  </si>
  <si>
    <t>เ***ัย ท***ก้วยวน</t>
  </si>
  <si>
    <t>09/02/2026 20:59</t>
  </si>
  <si>
    <t>GTZ23</t>
  </si>
  <si>
    <t>Navaporn Rattanasin</t>
  </si>
  <si>
    <t>8/30 ซอยสวนยาม 9 แยก 3 (อมรพันธ์นคร 8) แขวงคันนายาว เขตคันนายาว กรุงเทพฯ 10230 · คันนายาว/ Khan Na Yao
คันนายาว/ Khan Na Yaoกรุงเทพมหานคร/ Bangkok
10230</t>
  </si>
  <si>
    <t>660816452270</t>
  </si>
  <si>
    <t>09/02/2026 20:52</t>
  </si>
  <si>
    <t>LEXPU0656515342</t>
  </si>
  <si>
    <t>09/02/2026 20:49</t>
  </si>
  <si>
    <t>GTZ22</t>
  </si>
  <si>
    <t>ป***ญานันต์ เ***ร์ภูผา</t>
  </si>
  <si>
    <t>09/02/2026 20:38</t>
  </si>
  <si>
    <t>GTZ21</t>
  </si>
  <si>
    <t>ด******ด</t>
  </si>
  <si>
    <t>******หทัยราษฏร์ แขวงบางชัน แขวงบางชัน เขตคลองสามวา จังหวัดกรุงเทพมหานคร 10510</t>
  </si>
  <si>
    <t>09/02/2026 20:34</t>
  </si>
  <si>
    <t>TH263963867319Y</t>
  </si>
  <si>
    <t>GTZ20</t>
  </si>
  <si>
    <t>ช***กาญจน์ เ***ลาภา</t>
  </si>
  <si>
    <t>GTZ19</t>
  </si>
  <si>
    <t>พ***ล้าน้องแก้มพี่น้องตัวแสบ</t>
  </si>
  <si>
    <t>เอาเปงเค้กฝอยทอง2มะพร้าว1</t>
  </si>
  <si>
    <t>09/02/2026 20:32</t>
  </si>
  <si>
    <t>GTZ18</t>
  </si>
  <si>
    <t>จ***นี จ***ปน</t>
  </si>
  <si>
    <t>09/02/2026 20:28</t>
  </si>
  <si>
    <t>GTZ17</t>
  </si>
  <si>
    <t>บ***บิ๋ม</t>
  </si>
  <si>
    <t>09/02/2026 20:25</t>
  </si>
  <si>
    <t>GTZ16</t>
  </si>
  <si>
    <t>อ*** เ***อนแก้ว</t>
  </si>
  <si>
    <t>09/02/2026 20:23</t>
  </si>
  <si>
    <t>GTZ15</t>
  </si>
  <si>
    <t>ฉ**   เ***์ทอง</t>
  </si>
  <si>
    <t>09/02/2026 20:19</t>
  </si>
  <si>
    <t>GTZ14</t>
  </si>
  <si>
    <t>โ***มอล101ปกรณ์ ไ***พ</t>
  </si>
  <si>
    <t>09/02/2026 20:17</t>
  </si>
  <si>
    <t>GTZ12</t>
  </si>
  <si>
    <t>09/02/2026 20:16</t>
  </si>
  <si>
    <t>GTZ11</t>
  </si>
  <si>
    <t>พ***รรณ เ***ญกุล</t>
  </si>
  <si>
    <t>09/02/2026 20:12</t>
  </si>
  <si>
    <t>GTZ10</t>
  </si>
  <si>
    <t>อ***นา ท***ญ</t>
  </si>
  <si>
    <t>09/02/2026 20:11</t>
  </si>
  <si>
    <t>GTZ9</t>
  </si>
  <si>
    <t>ป***ิม ว***จันทร์ดี</t>
  </si>
  <si>
    <t>09/02/2026 20:06</t>
  </si>
  <si>
    <t>GTZ8</t>
  </si>
  <si>
    <t>ว***ี  น***ุตร</t>
  </si>
  <si>
    <t>09/02/2026 20:08</t>
  </si>
  <si>
    <t>GTZ7</t>
  </si>
  <si>
    <t>อ***ิท</t>
  </si>
  <si>
    <t>09/02/2026 20:04</t>
  </si>
  <si>
    <t>09/02/2026 20:05</t>
  </si>
  <si>
    <t>GTZ6</t>
  </si>
  <si>
    <t>C***naaaaaaq</t>
  </si>
  <si>
    <t>09/02/2026 20:03</t>
  </si>
  <si>
    <t>GTZ5</t>
  </si>
  <si>
    <t>นันธิยา ศิริวัฒน์พูลเจริญ</t>
  </si>
  <si>
    <t>ทะเลทองการเกษตร 384 ม.6 · กลัดหลวง/ Klat Luang
ท่ายาง/ Tha Yangเพชรบุรี/ Phetchaburi
76130</t>
  </si>
  <si>
    <t>76130</t>
  </si>
  <si>
    <t>660915655545</t>
  </si>
  <si>
    <t>09/02/2026 19:46</t>
  </si>
  <si>
    <t>GTZ4</t>
  </si>
  <si>
    <t>ม***รา บ*</t>
  </si>
  <si>
    <t>09/02/2026 19:44</t>
  </si>
  <si>
    <t>GTZ3</t>
  </si>
  <si>
    <t>ธ***ทพ ท***ถวิล</t>
  </si>
  <si>
    <t>09/02/2026 19:40</t>
  </si>
  <si>
    <t>09/02/2026 19:39</t>
  </si>
  <si>
    <t>GTY99</t>
  </si>
  <si>
    <t>ส***ษ์ ห***นะ</t>
  </si>
  <si>
    <t>09/02/2026 19:19</t>
  </si>
  <si>
    <t>GTY97</t>
  </si>
  <si>
    <t>ต***งหลาง อ***กราช จ***รราชสีมา 2***0</t>
  </si>
  <si>
    <t>09/02/2026 19:07</t>
  </si>
  <si>
    <t>GTY96</t>
  </si>
  <si>
    <t>黃***ุนีย์</t>
  </si>
  <si>
    <t>09/02/2026 19:02</t>
  </si>
  <si>
    <t>09/02/2026 19:03</t>
  </si>
  <si>
    <t>GTY95</t>
  </si>
  <si>
    <t>K***any P***hilath</t>
  </si>
  <si>
    <t>09/02/2026 18:55</t>
  </si>
  <si>
    <t>GTY94</t>
  </si>
  <si>
    <t>ท***ภรณ์ ท***าภ</t>
  </si>
  <si>
    <t>09/02/2026 18:54</t>
  </si>
  <si>
    <t>GTY93</t>
  </si>
  <si>
    <t>ß***ᥫᩣﾟ˘̈</t>
  </si>
  <si>
    <t>GTY92</t>
  </si>
  <si>
    <t>ศ***ชัย ล***ิบูลย์ศิลป์</t>
  </si>
  <si>
    <t>09/02/2026 18:43</t>
  </si>
  <si>
    <t>GTY91</t>
  </si>
  <si>
    <t xml:space="preserve">ฮ***ีย์ ร***ง </t>
  </si>
  <si>
    <t>09/02/2026 18:37</t>
  </si>
  <si>
    <t>09/02/2026 18:38</t>
  </si>
  <si>
    <t>GTY90</t>
  </si>
  <si>
    <t>น***าวนิภาพรรณ  ช***ษ์</t>
  </si>
  <si>
    <t>09/02/2026 18:32</t>
  </si>
  <si>
    <t>09/02/2026 18:30</t>
  </si>
  <si>
    <t>GTY89</t>
  </si>
  <si>
    <t>น** เ***์ ป***ะเชนทร์</t>
  </si>
  <si>
    <t>09/02/2026 18:07</t>
  </si>
  <si>
    <t>09/02/2026 18:08</t>
  </si>
  <si>
    <t>GTY88</t>
  </si>
  <si>
    <t>อ***รรณ ส***ิจักร์</t>
  </si>
  <si>
    <t>09/02/2026 18:05</t>
  </si>
  <si>
    <t>GTY87</t>
  </si>
  <si>
    <t>ว***น</t>
  </si>
  <si>
    <t>09/02/2026 18:04</t>
  </si>
  <si>
    <t>GTY86</t>
  </si>
  <si>
    <t>ป***ิทธิ์ ต***เสรีกุล ต***เสรี</t>
  </si>
  <si>
    <t>GTY85</t>
  </si>
  <si>
    <t>09/02/2026 17:57</t>
  </si>
  <si>
    <t>GTY84</t>
  </si>
  <si>
    <t>ณ***า  ร***เชตุขจรกุล</t>
  </si>
  <si>
    <t>09/02/2026 17:53</t>
  </si>
  <si>
    <t>GTY83</t>
  </si>
  <si>
    <t>บ***่อน ว***ใหญ่</t>
  </si>
  <si>
    <t>09/02/2026 17:52</t>
  </si>
  <si>
    <t>GTY82</t>
  </si>
  <si>
    <t>จ***พร  เ***มาก</t>
  </si>
  <si>
    <t>09/02/2026 17:40</t>
  </si>
  <si>
    <t>GTY81</t>
  </si>
  <si>
    <t>บ***ิริ ก***ศิริ</t>
  </si>
  <si>
    <t>09/02/2026 17:23</t>
  </si>
  <si>
    <t>GTY80</t>
  </si>
  <si>
    <t>P***</t>
  </si>
  <si>
    <t>09/02/2026 17:20</t>
  </si>
  <si>
    <t>GTY79</t>
  </si>
  <si>
    <t>ศ******น</t>
  </si>
  <si>
    <t>****** หมู่ที่ 1 ตำบลเมืองนะ ตำบลเมืองนะ อำเภอเชียงดาว จังหวัดเชียงใหม่ 50170</t>
  </si>
  <si>
    <t>09/02/2026 17:45</t>
  </si>
  <si>
    <t>TH267897029452E</t>
  </si>
  <si>
    <t>09/02/2026 17:15</t>
  </si>
  <si>
    <t>GTY78</t>
  </si>
  <si>
    <t>แ******ว</t>
  </si>
  <si>
    <t>******้านตะคร้อ ตำบลสำพะเนียง ตำบลสำพะเนียง อำเภอโนนแดง จังหวัดนครราชสีมา 30360</t>
  </si>
  <si>
    <t>30360</t>
  </si>
  <si>
    <t>09/02/2026 17:08</t>
  </si>
  <si>
    <t>GTY77</t>
  </si>
  <si>
    <t>09/02/2026 17:06</t>
  </si>
  <si>
    <t>ขอรสชาติฝอยทอง1กล่อง รสชาติกาแฟ2กล่องนะคับ ขอบคุณคับ</t>
  </si>
  <si>
    <t>GTY76</t>
  </si>
  <si>
    <t>ก***ิมา ป***ัฒน์</t>
  </si>
  <si>
    <t>09/02/2026 17:03</t>
  </si>
  <si>
    <t>GTY75</t>
  </si>
  <si>
    <t>GTY74</t>
  </si>
  <si>
    <t>เ***่ยม น***สุวรรณ</t>
  </si>
  <si>
    <t>09/02/2026 17:00</t>
  </si>
  <si>
    <t>GTY73</t>
  </si>
  <si>
    <t>b**</t>
  </si>
  <si>
    <t>09/02/2026 16:54</t>
  </si>
  <si>
    <t>GTY72</t>
  </si>
  <si>
    <t>ธ***รัตน์  พ***ด้วง</t>
  </si>
  <si>
    <t>09/02/2026 16:50</t>
  </si>
  <si>
    <t>GTY71</t>
  </si>
  <si>
    <t>Pat K.</t>
  </si>
  <si>
    <t>119/68 ม.ศุภาลัยวิลล์ ซ.3  หลังที่ 3 ซ้ายมือ ถ.รัตนาธิเบศร์ 18 ต.บางกระสอ  อ.เมือง
เมืองนนทบุรี/ Mueang Nonthaburiนนทบุรี/ Nonthaburi
11000</t>
  </si>
  <si>
    <t>660942649649</t>
  </si>
  <si>
    <t>09/02/2026 16:46</t>
  </si>
  <si>
    <t>LEXPU0656516576</t>
  </si>
  <si>
    <t>09/02/2026 16:45</t>
  </si>
  <si>
    <t>GTY70</t>
  </si>
  <si>
    <t>j***phon22</t>
  </si>
  <si>
    <t>09/02/2026 16:43</t>
  </si>
  <si>
    <t>09/02/2026 16:42</t>
  </si>
  <si>
    <t>GTY69</t>
  </si>
  <si>
    <t>ส***น เ***สิงห์</t>
  </si>
  <si>
    <t>Tak</t>
  </si>
  <si>
    <t>09/02/2026 16:33</t>
  </si>
  <si>
    <t>09/02/2026 16:31</t>
  </si>
  <si>
    <t>GTY68</t>
  </si>
  <si>
    <t>น***นงค์</t>
  </si>
  <si>
    <t>GTY67</t>
  </si>
  <si>
    <t>อ***รัตน์</t>
  </si>
  <si>
    <t>09/02/2026 16:27</t>
  </si>
  <si>
    <t>09/02/2026 16:26</t>
  </si>
  <si>
    <t>GTY66</t>
  </si>
  <si>
    <t>น***า ร***มื่อ</t>
  </si>
  <si>
    <t>09/02/2026 16:19</t>
  </si>
  <si>
    <t>GTY65</t>
  </si>
  <si>
    <t>น***า</t>
  </si>
  <si>
    <t>09/02/2026 16:17</t>
  </si>
  <si>
    <t>GTY64</t>
  </si>
  <si>
    <t>ว***พ็ญ ช***อม</t>
  </si>
  <si>
    <t>09/02/2026 16:12</t>
  </si>
  <si>
    <t>GTY62</t>
  </si>
  <si>
    <t>ค***ิจิตรา  บ***ะภักดี</t>
  </si>
  <si>
    <t>09/02/2026 16:02</t>
  </si>
  <si>
    <t>GTY61</t>
  </si>
  <si>
    <t>ด******์</t>
  </si>
  <si>
    <t>******บลท่าโรงช้าง อำเภอพุนพิน จังหวัดสุราษฎร์ธานี 84130</t>
  </si>
  <si>
    <t>84130</t>
  </si>
  <si>
    <t>09/02/2026 16:29</t>
  </si>
  <si>
    <t>09/02/2026 15:59</t>
  </si>
  <si>
    <t>GTY60</t>
  </si>
  <si>
    <t>อ*** ต***</t>
  </si>
  <si>
    <t>09/02/2026 15:58</t>
  </si>
  <si>
    <t>GTY59</t>
  </si>
  <si>
    <t>Next-day delivery</t>
  </si>
  <si>
    <t>ฝอยทองค่ะ</t>
  </si>
  <si>
    <t>09/02/2026 15:57</t>
  </si>
  <si>
    <t>GTY58</t>
  </si>
  <si>
    <t>น***า  เ***นจันทร์</t>
  </si>
  <si>
    <t>09/02/2026 15:50</t>
  </si>
  <si>
    <t>09/02/2026 15:49</t>
  </si>
  <si>
    <t>GTY57</t>
  </si>
  <si>
    <t>n***</t>
  </si>
  <si>
    <t>09/02/2026 15:46</t>
  </si>
  <si>
    <t>GTY49</t>
  </si>
  <si>
    <t>อำไพ แสนคำ</t>
  </si>
  <si>
    <t>117เพชรเกษม92/3 แขวงบางแค เขตบางแค กรุงเทพ 10160</t>
  </si>
  <si>
    <t>0819180466</t>
  </si>
  <si>
    <t>09/02/2026 08:52</t>
  </si>
  <si>
    <t>09/02/2026 15:44</t>
  </si>
  <si>
    <t>GTY56</t>
  </si>
  <si>
    <t>ส***ียง จ***ีนอก</t>
  </si>
  <si>
    <t>09/02/2026 15:40</t>
  </si>
  <si>
    <t>GTY55</t>
  </si>
  <si>
    <t>ธัญกมล รัตนเจียมรังษี</t>
  </si>
  <si>
    <t>คลินิกหมอครอบครัววัดท่าหลวง
อ เมือง  จ พิจิตร
เมือง
พิจิตร
Thailand 66000</t>
  </si>
  <si>
    <t>0832143505</t>
  </si>
  <si>
    <t>09/02/2026 15:41</t>
  </si>
  <si>
    <t>GTY54</t>
  </si>
  <si>
    <t>B*** W***pon B***pan</t>
  </si>
  <si>
    <t>09/02/2026 15:38</t>
  </si>
  <si>
    <t>GTY53</t>
  </si>
  <si>
    <t>มัตติกา สุขแสน</t>
  </si>
  <si>
    <t>42 แสงไทยอพาทเม้นท์ ห้อง 519
สุภาพงษ์ 3 แยก 5 ศรีนครินทร์ ซ.42
หนองบอน
ประเวศ
กรุงเทพมหานคร 10250</t>
  </si>
  <si>
    <t>0644392413</t>
  </si>
  <si>
    <t>09/02/2026 15:39</t>
  </si>
  <si>
    <t>GTY52</t>
  </si>
  <si>
    <t>ป***ก</t>
  </si>
  <si>
    <t>GTY51</t>
  </si>
  <si>
    <t>ช***า ว***ต๊ะ</t>
  </si>
  <si>
    <t>09/02/2026 15:37</t>
  </si>
  <si>
    <t>GTY50</t>
  </si>
  <si>
    <t>ว***า  ม***ีศรี</t>
  </si>
  <si>
    <t>GTY48</t>
  </si>
  <si>
    <t>อ***ญา โ***์หิรัญ</t>
  </si>
  <si>
    <t>09/02/2026 15:35</t>
  </si>
  <si>
    <t>791479008375</t>
  </si>
  <si>
    <t>GTY47</t>
  </si>
  <si>
    <t>ว***ยา บ***าศักดิ์</t>
  </si>
  <si>
    <t>791450990293</t>
  </si>
  <si>
    <t>GTY46</t>
  </si>
  <si>
    <t>อ***า ณ***์ฤทธิ์</t>
  </si>
  <si>
    <t>09/02/2026 15:34</t>
  </si>
  <si>
    <t>GTY45</t>
  </si>
  <si>
    <t>09/02/2026 15:33</t>
  </si>
  <si>
    <t>GTY44</t>
  </si>
  <si>
    <t>วาสนา......บุญทิน</t>
  </si>
  <si>
    <t>48/1 หมู่ 10 ต.ทุ่งทรา
อ.ทรายทองวัฒนา
จ.กำแพงเพชร 62190</t>
  </si>
  <si>
    <t>62190</t>
  </si>
  <si>
    <t>0931455389</t>
  </si>
  <si>
    <t>GTY43</t>
  </si>
  <si>
    <t>เ***ภา ม***ค</t>
  </si>
  <si>
    <t>09/02/2026 15:32</t>
  </si>
  <si>
    <t>GTY41</t>
  </si>
  <si>
    <t>09/02/2026 15:31</t>
  </si>
  <si>
    <t>791438805360</t>
  </si>
  <si>
    <t>GTY40</t>
  </si>
  <si>
    <t>มณี เจ้าประเสริฐ</t>
  </si>
  <si>
    <t>35 บ้านอรัญ ซอย 3
ต.อรัญประเทศ
อ.อรัญประเทศ
สระแก้ว
Thailand 27120</t>
  </si>
  <si>
    <t>66802789654</t>
  </si>
  <si>
    <t>09/02/2026 15:30</t>
  </si>
  <si>
    <t>GTY39</t>
  </si>
  <si>
    <t>ห***วี</t>
  </si>
  <si>
    <t>09/02/2026 15:29</t>
  </si>
  <si>
    <t>GTY37</t>
  </si>
  <si>
    <t>ค***ิพวัลย์  ค***รักษา</t>
  </si>
  <si>
    <t>09/02/2026 15:28</t>
  </si>
  <si>
    <t>791453803372</t>
  </si>
  <si>
    <t>GTY36</t>
  </si>
  <si>
    <t>ส*  อ***ำนาญ</t>
  </si>
  <si>
    <t>09/02/2026 15:27</t>
  </si>
  <si>
    <t>791436005382</t>
  </si>
  <si>
    <t>GTY35</t>
  </si>
  <si>
    <t>อรสา​อรุณ​ไพร</t>
  </si>
  <si>
    <t>นิติบุคคลอินทราคอนโดมิเนียนห้อง62/177/287ถนนเพชรบุรีแขวงพญาไทเขตราชเทวีกรุงเทพฯ 1040 10400</t>
  </si>
  <si>
    <t>0968084774</t>
  </si>
  <si>
    <t>GTY33</t>
  </si>
  <si>
    <t>ส***กรานต์ เ***แก้ว</t>
  </si>
  <si>
    <t>09/02/2026 15:26</t>
  </si>
  <si>
    <t>791489293291</t>
  </si>
  <si>
    <t>GTY31</t>
  </si>
  <si>
    <t>ว***วิสา เ***ญทอง</t>
  </si>
  <si>
    <t>09/02/2026 15:22</t>
  </si>
  <si>
    <t>ไม่เอากาแฟนะคะเอารสอื่นมาเเทนได้เลยค่ะ</t>
  </si>
  <si>
    <t>GTY30</t>
  </si>
  <si>
    <t>คุณปานชัย นฤมล</t>
  </si>
  <si>
    <t>299  ห้อง 66 ชั้น8 เดอะเพรสชิเดนท์ สาทร-ราชพฤกษ์ เฟส1 
ถนนเพชรเกษม ภาษีเจริญ กรุงเทพ 
0863494151 10160</t>
  </si>
  <si>
    <t>0863494151</t>
  </si>
  <si>
    <t>09/02/2026 10:37</t>
  </si>
  <si>
    <t>09/02/2026 15:25</t>
  </si>
  <si>
    <t>GTY29</t>
  </si>
  <si>
    <t>ป***ชาติ</t>
  </si>
  <si>
    <t>09/02/2026 15:20</t>
  </si>
  <si>
    <t>GTY28</t>
  </si>
  <si>
    <t>น***ศิริเนตร น***พานิช</t>
  </si>
  <si>
    <t>09/02/2026 15:16</t>
  </si>
  <si>
    <t>09/02/2026 15:24</t>
  </si>
  <si>
    <t>GTY27</t>
  </si>
  <si>
    <t>ชมคณา จ้าวเวคิน</t>
  </si>
  <si>
    <t>เลขที่ 93 ถนนเฉลิมพระเกียรติ ร.9 ซอย 14 เปรมฤทัยล้อก17 ตำบลดอกไม้ เขตประเวศ กทม เบอร์โทร 10250</t>
  </si>
  <si>
    <t>0870507362</t>
  </si>
  <si>
    <t>GTY26</t>
  </si>
  <si>
    <t>ภิญญดา เดชธนาปกรณ์</t>
  </si>
  <si>
    <t>61/7 ม.4 ถ.พหลโยธิน ต.เวียงพางคำ อ.แม่สาย จ.เชียงราย 57130</t>
  </si>
  <si>
    <t>0897553926</t>
  </si>
  <si>
    <t>08/02/2026 14:00</t>
  </si>
  <si>
    <t>GTY25</t>
  </si>
  <si>
    <t>ธ***ิทธิ์ ท***สุข</t>
  </si>
  <si>
    <t>09/02/2026 15:17</t>
  </si>
  <si>
    <t>09/02/2026 15:18</t>
  </si>
  <si>
    <t>GTY24</t>
  </si>
  <si>
    <t>ช***รัตน์​ โ***มฤทธิ์</t>
  </si>
  <si>
    <t>09/02/2026 15:14</t>
  </si>
  <si>
    <t>GTY23</t>
  </si>
  <si>
    <t>m***</t>
  </si>
  <si>
    <t>09/02/2026 15:08</t>
  </si>
  <si>
    <t>GTY22</t>
  </si>
  <si>
    <t>09/02/2026 15:06</t>
  </si>
  <si>
    <t>791445418326</t>
  </si>
  <si>
    <t>GTY21</t>
  </si>
  <si>
    <t>ป***รี้ยว</t>
  </si>
  <si>
    <t>09/02/2026 15:03</t>
  </si>
  <si>
    <t>GTY20</t>
  </si>
  <si>
    <t>ธ******)</t>
  </si>
  <si>
    <t>******่2 ถ.แจ้งวัฒนะ ตำบลปากเกร็ด ตำบลปากเกร็ด อำเภอปากเกร็ด จังหวัดนนทบุรี 11120</t>
  </si>
  <si>
    <t>09/02/2026 15:01</t>
  </si>
  <si>
    <t>TH265718513885E</t>
  </si>
  <si>
    <t>GTY19</t>
  </si>
  <si>
    <t>น***ินัย</t>
  </si>
  <si>
    <t>09/02/2026 15:00</t>
  </si>
  <si>
    <t>GTY18</t>
  </si>
  <si>
    <t>ป***้อย</t>
  </si>
  <si>
    <t>791455608392</t>
  </si>
  <si>
    <t>GTY17</t>
  </si>
  <si>
    <t>09/02/2026 14:59</t>
  </si>
  <si>
    <t>GTY16</t>
  </si>
  <si>
    <t>อ***ิต  ส***ธะ</t>
  </si>
  <si>
    <t>09/02/2026 14:56</t>
  </si>
  <si>
    <t>GTY15</t>
  </si>
  <si>
    <t>อ***รา</t>
  </si>
  <si>
    <t>GTY14</t>
  </si>
  <si>
    <t>ส***สสร  ศ***กลิ่น</t>
  </si>
  <si>
    <t>GTY12</t>
  </si>
  <si>
    <t>09/02/2026 14:57</t>
  </si>
  <si>
    <t>GTY11</t>
  </si>
  <si>
    <t>น***วรรณ เ***มา</t>
  </si>
  <si>
    <t>09/02/2026 14:55</t>
  </si>
  <si>
    <t>ฝอยทอง2 , เผือก1 ค่ะ</t>
  </si>
  <si>
    <t>GTY10</t>
  </si>
  <si>
    <t>09/02/2026 14:54</t>
  </si>
  <si>
    <t>GTY9</t>
  </si>
  <si>
    <t>09/02/2026 14:53</t>
  </si>
  <si>
    <t>791467384223</t>
  </si>
  <si>
    <t>GTY8</t>
  </si>
  <si>
    <t>ส***พ ต***ารฤทธิ์</t>
  </si>
  <si>
    <t>GTY7</t>
  </si>
  <si>
    <t>คณิศร คงมา</t>
  </si>
  <si>
    <t>36/68 คอนโดพิณนภา ซ.สุภาพงษ์ 1แยก 6 
ถ.ศรีนครินทร์ หนองบอน
ประเวศ กทม. 10250</t>
  </si>
  <si>
    <t>0626989772</t>
  </si>
  <si>
    <t>09/02/2026 10:55</t>
  </si>
  <si>
    <t>09/02/2026 14:48</t>
  </si>
  <si>
    <t>GTY5</t>
  </si>
  <si>
    <t>ลดาวัลย์ รุ่งเรืองผล</t>
  </si>
  <si>
    <t>71ซ.ราชปรารภ12
ถนนราชปรารภ
แขวงมักกะสัน
เขตราชเทวี
กทม. 10400</t>
  </si>
  <si>
    <t>0878253708</t>
  </si>
  <si>
    <t>09/02/2026 14:47</t>
  </si>
  <si>
    <t>GTY4</t>
  </si>
  <si>
    <t>791494391203</t>
  </si>
  <si>
    <t>GTY3</t>
  </si>
  <si>
    <t>พ***ร โ***นทึก</t>
  </si>
  <si>
    <t>09/02/2026 14:46</t>
  </si>
  <si>
    <t>GTY2</t>
  </si>
  <si>
    <t>ธ***ณ์   เ***ญรส</t>
  </si>
  <si>
    <t>09/02/2026 14:45</t>
  </si>
  <si>
    <t>GTY1</t>
  </si>
  <si>
    <t>น***องเลื่อน ด***ินไทย</t>
  </si>
  <si>
    <t>GTY0</t>
  </si>
  <si>
    <t>ห***ง ห***ง จ**</t>
  </si>
  <si>
    <t>GTX99</t>
  </si>
  <si>
    <t>อ***ณา​ ม***ม</t>
  </si>
  <si>
    <t>791451414316</t>
  </si>
  <si>
    <t>GTX98</t>
  </si>
  <si>
    <t>69/3 หมู่ 7  ต.ขุนพิทักษ์  อ.ดำเนินสะดวก  จ.ราชบุรี 70130</t>
  </si>
  <si>
    <t>09/02/2026 14:44</t>
  </si>
  <si>
    <t>GTX97</t>
  </si>
  <si>
    <t>น*** ท***บ</t>
  </si>
  <si>
    <t>GTX96</t>
  </si>
  <si>
    <t>ค***จารุ​นันท์​ เ***อง​สกุล​พงษ์​</t>
  </si>
  <si>
    <t>GTX95</t>
  </si>
  <si>
    <t>09/02/2026 14:43</t>
  </si>
  <si>
    <t>791403582266</t>
  </si>
  <si>
    <t>GTX94</t>
  </si>
  <si>
    <t>บ***ัท ภ***ร ล***นา เ***ดิ้ง จ***ด</t>
  </si>
  <si>
    <t>09/02/2026 14:41</t>
  </si>
  <si>
    <t>791401188222</t>
  </si>
  <si>
    <t>GTX93</t>
  </si>
  <si>
    <t>พ***เพชร แ***ิ้ม</t>
  </si>
  <si>
    <t>GTX92</t>
  </si>
  <si>
    <t>ช***มท์</t>
  </si>
  <si>
    <t>ไม่เอารสกาแฟ</t>
  </si>
  <si>
    <t>GTX91</t>
  </si>
  <si>
    <t>ส***ญญา เ***ระโคน</t>
  </si>
  <si>
    <t>09/02/2026 14:40</t>
  </si>
  <si>
    <t>791413600364</t>
  </si>
  <si>
    <t>GTX90</t>
  </si>
  <si>
    <t>พระปรีชา สุดอำนัน</t>
  </si>
  <si>
    <t>333 วัดสระเทษ ม.6 ต.เพชรละคร อ.หนองไผ่ จ. เพชรบูรณ์ 67140</t>
  </si>
  <si>
    <t>67140</t>
  </si>
  <si>
    <t>0951219334</t>
  </si>
  <si>
    <t>09/02/2026 14:39</t>
  </si>
  <si>
    <t>GTX89</t>
  </si>
  <si>
    <t>ก***ร พ***ิคำ</t>
  </si>
  <si>
    <t>09/02/2026 14:38</t>
  </si>
  <si>
    <t>GTX88</t>
  </si>
  <si>
    <t>คุณนฤมล มิระสิงห์</t>
  </si>
  <si>
    <t>มบ.โกลเด้นทาวน์น์ อัสสัม-เก้ากิโล
198/157 ซ. 13 ม. 3
ต. สุรศักดิ์ อ. ศรีราชา 
จ. ชลบุรี  โทร: 20110</t>
  </si>
  <si>
    <t>0835855691</t>
  </si>
  <si>
    <t>GTX87</t>
  </si>
  <si>
    <t>Aoao S. Kanita</t>
  </si>
  <si>
    <t>479/290(ซอย 2)
มบ.ทรัพย์สมบูรณ์สุขเจริญ 2, 
ต.ในคลองบางปลากด,
อ.พระสมุทรเจดีย์, จ.สมุทรปราการ 10290</t>
  </si>
  <si>
    <t>10290</t>
  </si>
  <si>
    <t>0814540911</t>
  </si>
  <si>
    <t>09/02/2026 14:37</t>
  </si>
  <si>
    <t>GTX85</t>
  </si>
  <si>
    <t>นาย เบิกฤกษ์ ประจงศิลป์</t>
  </si>
  <si>
    <t>144/6 ม.3 ต.บางเสร่ อ.สัตหีบ  จ.ชลบุรี 20250</t>
  </si>
  <si>
    <t>20250</t>
  </si>
  <si>
    <t>0958577759</t>
  </si>
  <si>
    <t>09/02/2026 14:36</t>
  </si>
  <si>
    <t>GTX84</t>
  </si>
  <si>
    <t>09/02/2026 14:32</t>
  </si>
  <si>
    <t>GTX83</t>
  </si>
  <si>
    <t>09/02/2026 14:31</t>
  </si>
  <si>
    <t>GTX82</t>
  </si>
  <si>
    <t>S***ai N***oy</t>
  </si>
  <si>
    <t>791456983251</t>
  </si>
  <si>
    <t>GTX81</t>
  </si>
  <si>
    <t>อ***า บ***อง</t>
  </si>
  <si>
    <t>09/02/2026 14:30</t>
  </si>
  <si>
    <t>GTX80</t>
  </si>
  <si>
    <t>อ***รเดช ข***ลอด</t>
  </si>
  <si>
    <t>09/02/2026 14:29</t>
  </si>
  <si>
    <t>GTX79</t>
  </si>
  <si>
    <t>N***</t>
  </si>
  <si>
    <t>09/02/2026 14:28</t>
  </si>
  <si>
    <t>GTX78</t>
  </si>
  <si>
    <t>ท***์</t>
  </si>
  <si>
    <t>GTX77</t>
  </si>
  <si>
    <t>09/02/2026 14:27</t>
  </si>
  <si>
    <t>GTX76</t>
  </si>
  <si>
    <t>ว***สิณีย์</t>
  </si>
  <si>
    <t>09/02/2026 14:25</t>
  </si>
  <si>
    <t>791420616346</t>
  </si>
  <si>
    <t>GTX75</t>
  </si>
  <si>
    <t>M* Z**</t>
  </si>
  <si>
    <t>GTX74</t>
  </si>
  <si>
    <t>เ***ญ  อ***นันทพร</t>
  </si>
  <si>
    <t>09/02/2026 14:24</t>
  </si>
  <si>
    <t>GTX73</t>
  </si>
  <si>
    <t>******5 หมู่1 ตำบลหนองปรือ ตำบลหนองปรือ อำเภอบางละมุง จังหวัดชลบุรี 20150</t>
  </si>
  <si>
    <t>TH264623383067L</t>
  </si>
  <si>
    <t>09/02/2026 14:18</t>
  </si>
  <si>
    <t>GTX71</t>
  </si>
  <si>
    <t>อ***า ส***ะหัส</t>
  </si>
  <si>
    <t>09/02/2026 14:15</t>
  </si>
  <si>
    <t>GTX69</t>
  </si>
  <si>
    <t>อ***สา ณ***</t>
  </si>
  <si>
    <t>09/02/2026 14:09</t>
  </si>
  <si>
    <t>อยากได้ฝอยทอง2กล่องค่ะ🥺อีกกล่องอะไรก็ได้</t>
  </si>
  <si>
    <t>09/02/2026 14:13</t>
  </si>
  <si>
    <t>GTX66</t>
  </si>
  <si>
    <t>เ***รติศักดิ์ ภ***ามสาย</t>
  </si>
  <si>
    <t>09/02/2026 14:06</t>
  </si>
  <si>
    <t>09/02/2026 14:11</t>
  </si>
  <si>
    <t>GTX65</t>
  </si>
  <si>
    <t>อ***ญา ศ***ประยูรศักดิ์ 1** ม*** ต***องโกอ.กระนวนจ.ขอนแก่น40170</t>
  </si>
  <si>
    <t>09/02/2026 14:03</t>
  </si>
  <si>
    <t>09/02/2026 14:05</t>
  </si>
  <si>
    <t>GTX64</t>
  </si>
  <si>
    <t>ฮ***กุน   แ***ิ้ม</t>
  </si>
  <si>
    <t>09/02/2026 14:04</t>
  </si>
  <si>
    <t>GTX63</t>
  </si>
  <si>
    <t>******งบางบอน แขวงบางบอนใต้ เขตบางบอน จังหวัดกรุงเทพมหานคร 10150</t>
  </si>
  <si>
    <t>09/02/2026 14:12</t>
  </si>
  <si>
    <t>GTX60</t>
  </si>
  <si>
    <t>09/02/2026 13:54</t>
  </si>
  <si>
    <t>GTX59</t>
  </si>
  <si>
    <t>ธ******ะ</t>
  </si>
  <si>
    <t>******รี จ.เพชรบูรณ์ ตำบลพุเตย อำเภอวิเชียรบุรี จังหวัดเพชรบูรณ์ 67180</t>
  </si>
  <si>
    <t>09/02/2026 13:47</t>
  </si>
  <si>
    <t>GTX58</t>
  </si>
  <si>
    <t>******อทอด, อำเภอบึงสามพัน ตำบลซับสมอทอด อำเภอบึงสามพัน จังหวัดเพชรบูรณ์ 67160</t>
  </si>
  <si>
    <t>09/02/2026 13:45</t>
  </si>
  <si>
    <t>GTX56</t>
  </si>
  <si>
    <t>09/02/2026 13:40</t>
  </si>
  <si>
    <t>ขอเป็นเค้กฝอยทอง 1 กล่องมะพร้าวสอดไส้ 2 กล่อง</t>
  </si>
  <si>
    <t>GTX55</t>
  </si>
  <si>
    <t>พิชิต อร่ามจันทร์</t>
  </si>
  <si>
    <t>9/162 หมู่บ้านสุริยาเพอร์เฟคโครงการ1เขตบางพลี
บางพลี/ Bang Phliสมุทรปราการ/ Samut Prakan
10540</t>
  </si>
  <si>
    <t>660626718171</t>
  </si>
  <si>
    <t>GTX52</t>
  </si>
  <si>
    <t>09/02/2026 13:32</t>
  </si>
  <si>
    <t>791467500305</t>
  </si>
  <si>
    <t>GTX50</t>
  </si>
  <si>
    <t>น***นันท์   ผ***เขตร์</t>
  </si>
  <si>
    <t>09/02/2026 13:25</t>
  </si>
  <si>
    <t>GTX49</t>
  </si>
  <si>
    <t>ุสุรีย์รัตน์ นาเครือ</t>
  </si>
  <si>
    <t>11หมู่6 · ท่าผา/ Tha Pha
บ้านโป่ง/ Ban Pongราชบุรี/ Ratchaburi
70110</t>
  </si>
  <si>
    <t>660843830567</t>
  </si>
  <si>
    <t>09/02/2026 13:21</t>
  </si>
  <si>
    <t>GTX48</t>
  </si>
  <si>
    <t>ว***จน์ ก***ิเชษฐ</t>
  </si>
  <si>
    <t>09/02/2026 13:20</t>
  </si>
  <si>
    <t>GTX47</t>
  </si>
  <si>
    <t>น***ินดา ข***ยทอง</t>
  </si>
  <si>
    <t>09/02/2026 13:19</t>
  </si>
  <si>
    <t>GTX46</t>
  </si>
  <si>
    <t>ป***า</t>
  </si>
  <si>
    <t>09/02/2026 13:15</t>
  </si>
  <si>
    <t>GTX45</t>
  </si>
  <si>
    <t>ว***นี ม***ช</t>
  </si>
  <si>
    <t>09/02/2026 13:11</t>
  </si>
  <si>
    <t>791414607303</t>
  </si>
  <si>
    <t>GTX44</t>
  </si>
  <si>
    <t>ป******ร</t>
  </si>
  <si>
    <t>****** 21 แขวงศาลาธรรมสพน์ แขวงศาลาธรรมสพน์ เขตทวีวัฒนา จังหวัดกรุงเทพมหานคร 10170</t>
  </si>
  <si>
    <t>09/02/2026 13:03</t>
  </si>
  <si>
    <t>TH2655895234661</t>
  </si>
  <si>
    <t>GTX43</t>
  </si>
  <si>
    <t>บ******์</t>
  </si>
  <si>
    <t>******ศาลาธรรมสพน์ แขวงศาลาธรรมสพน์ เขตทวีวัฒนา จังหวัดกรุงเทพมหานคร 10170</t>
  </si>
  <si>
    <t>34</t>
  </si>
  <si>
    <t>TH266810547312P</t>
  </si>
  <si>
    <t>GTX42</t>
  </si>
  <si>
    <t>09/02/2026 13:01</t>
  </si>
  <si>
    <t>GTX41</t>
  </si>
  <si>
    <t>ส***ก ด***ณี</t>
  </si>
  <si>
    <t>09/02/2026 13:00</t>
  </si>
  <si>
    <t>GTX40</t>
  </si>
  <si>
    <t>******สุขซอย 7 แขวงคลองจั่น แขวงคลองจั่น เขตบางกะปิ จังหวัดกรุงเทพมหานคร 10240</t>
  </si>
  <si>
    <t>GTX39</t>
  </si>
  <si>
    <t>น******ป</t>
  </si>
  <si>
    <t>******์ไทร, อำเภอโพธิ์ไทร ตำบลโพธิ์ไทร อำเภอโพธิ์ไทร จังหวัดอุบลราชธานี 34340</t>
  </si>
  <si>
    <t>34340</t>
  </si>
  <si>
    <t>09/02/2026 13:28</t>
  </si>
  <si>
    <t>TH260229647527O</t>
  </si>
  <si>
    <t>09/02/2026 12:58</t>
  </si>
  <si>
    <t>GTX38</t>
  </si>
  <si>
    <t>******83, ถนน พิบูลละเอียด, ตำบลในเมือง, อำเภอเมืองนครราชสีมา ตำบลในเมือง อำเภอเมืองนครราชสีมา จังหวัดนครราชสีมา 30000</t>
  </si>
  <si>
    <t>09/02/2026 12:56</t>
  </si>
  <si>
    <t>TH263256450127U</t>
  </si>
  <si>
    <t>GTX37</t>
  </si>
  <si>
    <t>******ธาตุพนม จ.นครพนม48110 (ปั๊มปตท.ธาตุพนม) ตำบลธาตุพนม อำเภอธาตุพนม จังหวัดนครพนม 48110</t>
  </si>
  <si>
    <t>48110</t>
  </si>
  <si>
    <t>29</t>
  </si>
  <si>
    <t>09/02/2026 13:24</t>
  </si>
  <si>
    <t>09/02/2026 12:54</t>
  </si>
  <si>
    <t>GTX36</t>
  </si>
  <si>
    <t>09/02/2026 12:55</t>
  </si>
  <si>
    <t>GTX35</t>
  </si>
  <si>
    <t>น******ญ</t>
  </si>
  <si>
    <t>******าดหลวง, ตำบล บางหลวง, อำเภอบางเลน ตำบลบางหลวง อำเภอบางเลน จังหวัดนครปฐม 73190</t>
  </si>
  <si>
    <t>73190</t>
  </si>
  <si>
    <t>09/02/2026 12:51</t>
  </si>
  <si>
    <t>GTX34</t>
  </si>
  <si>
    <t>ส***ัตน์ ด***ลิ่ม</t>
  </si>
  <si>
    <t>09/02/2026 12:50</t>
  </si>
  <si>
    <t>09/02/2026 12:48</t>
  </si>
  <si>
    <t>GTX32</t>
  </si>
  <si>
    <t>น** ช***ัฒน์ ส***รกวี</t>
  </si>
  <si>
    <t>09/02/2026 12:47</t>
  </si>
  <si>
    <t>09/02/2026 12:46</t>
  </si>
  <si>
    <t>GTX31</t>
  </si>
  <si>
    <t>09/02/2026 12:45</t>
  </si>
  <si>
    <t>GTX30</t>
  </si>
  <si>
    <t>ท***พร โ***ุขเสียงวิเวก</t>
  </si>
  <si>
    <t>09/02/2026 12:44</t>
  </si>
  <si>
    <t>GTX29</t>
  </si>
  <si>
    <t>ร***ี พ***ินจ่อง</t>
  </si>
  <si>
    <t>09/02/2026 12:43</t>
  </si>
  <si>
    <t>09/02/2026 12:42</t>
  </si>
  <si>
    <t>GTX28</t>
  </si>
  <si>
    <t>K***arin P***atham</t>
  </si>
  <si>
    <t>GTX27</t>
  </si>
  <si>
    <t>******สดิ์, อำเภอบางกรวย ตำบลมหาสวัสดิ์ อำเภอบางกรวย จังหวัดนนทบุรี 11130</t>
  </si>
  <si>
    <t>09/02/2026 13:12</t>
  </si>
  <si>
    <t>GTX26</t>
  </si>
  <si>
    <t>พัชรา หอมจันทร์</t>
  </si>
  <si>
    <t>รพ.สต.โพธิ์ชัย2 หมู่ 8 · โพธิ์ชัย/ Pho Chai
อินทร์บุรี/ In Buriสิงห์บุรี/ Sing Buri
16110</t>
  </si>
  <si>
    <t>16110</t>
  </si>
  <si>
    <t>660943235888</t>
  </si>
  <si>
    <t>09/02/2026 12:37</t>
  </si>
  <si>
    <t>GTX25</t>
  </si>
  <si>
    <t>อ***  ส***รรมสกุล</t>
  </si>
  <si>
    <t>09/02/2026 12:24</t>
  </si>
  <si>
    <t>GTX24</t>
  </si>
  <si>
    <t>09/02/2026 12:15</t>
  </si>
  <si>
    <t>791415099285</t>
  </si>
  <si>
    <t>GTX23</t>
  </si>
  <si>
    <t>******อำเภอเมืองระยอง จังหวัดระยอง 21160</t>
  </si>
  <si>
    <t>21160</t>
  </si>
  <si>
    <t>82</t>
  </si>
  <si>
    <t>09/02/2026 12:41</t>
  </si>
  <si>
    <t>TH263428066053N</t>
  </si>
  <si>
    <t>09/02/2026 12:11</t>
  </si>
  <si>
    <t>GTX22</t>
  </si>
  <si>
    <t>น******จ</t>
  </si>
  <si>
    <t>******.พุทธมณฑลสาย4  อ.สามพราน จ.นครปฐม73220 ตำบลกระทุ่มล้ม อำเภอสามพราน จังหวัดนครปฐม 73220</t>
  </si>
  <si>
    <t>09/02/2026 12:10</t>
  </si>
  <si>
    <t>09/02/2026 12:09</t>
  </si>
  <si>
    <t>GTX20</t>
  </si>
  <si>
    <t>น***ุญรัตน์ ย***ส</t>
  </si>
  <si>
    <t>09/02/2026 12:08</t>
  </si>
  <si>
    <t>GTX19</t>
  </si>
  <si>
    <t>เ***ง ศ***ุทธ บ***รี</t>
  </si>
  <si>
    <t>09/02/2026 12:02</t>
  </si>
  <si>
    <t>GTX18</t>
  </si>
  <si>
    <t>u***10241474314867</t>
  </si>
  <si>
    <t>09/02/2026 12:00</t>
  </si>
  <si>
    <t>GTX16</t>
  </si>
  <si>
    <t>09/02/2026 11:57</t>
  </si>
  <si>
    <t>GTX14</t>
  </si>
  <si>
    <t>ช***ชา ส***ัต</t>
  </si>
  <si>
    <t>09/02/2026 11:51</t>
  </si>
  <si>
    <t>791400199166</t>
  </si>
  <si>
    <t>GTX13</t>
  </si>
  <si>
    <t>ค***ุชาติ</t>
  </si>
  <si>
    <t>09/02/2026 11:45</t>
  </si>
  <si>
    <t>791340546905</t>
  </si>
  <si>
    <t>09/02/2026 11:44</t>
  </si>
  <si>
    <t>GTX12</t>
  </si>
  <si>
    <t>ส***รัตน์</t>
  </si>
  <si>
    <t>09/02/2026 11:42</t>
  </si>
  <si>
    <t>791335652936</t>
  </si>
  <si>
    <t>GTX11</t>
  </si>
  <si>
    <t>******อม อำเภอเมืองนครราชสีมา จังหวัดนครราชสีมา 30000</t>
  </si>
  <si>
    <t>TH266484476825T</t>
  </si>
  <si>
    <t>GTX10</t>
  </si>
  <si>
    <t xml:space="preserve">ศรีประภา  ห่านทองสุขศรี   </t>
  </si>
  <si>
    <t>คลินิกทันตแพทย์สายัณห์
7/126 ซอยรามอินทรา52 ถนนรามอินทรา แขวงคันนายาว เขตคันนายาวกรุงเทพฯ 10230</t>
  </si>
  <si>
    <t>0945529134</t>
  </si>
  <si>
    <t>09/02/2026 10:49</t>
  </si>
  <si>
    <t>09/02/2026 11:41</t>
  </si>
  <si>
    <t>GTX9</t>
  </si>
  <si>
    <t>ป***พัฒน์  เ***นาเจริญวงศ์</t>
  </si>
  <si>
    <t>09/02/2026 11:33</t>
  </si>
  <si>
    <t>791315203991</t>
  </si>
  <si>
    <t>GTX8</t>
  </si>
  <si>
    <t>09/02/2026 11:28</t>
  </si>
  <si>
    <t>791414895176</t>
  </si>
  <si>
    <t>GTX7</t>
  </si>
  <si>
    <t>จ******ข</t>
  </si>
  <si>
    <t>******A/3B ต.มะเขือแจ้ อ.เมืองลำพูน ลำพูน ตำบลมะเขือแจ้ อำเภอเมืองลำพูน จังหวัดลำพูน 51000</t>
  </si>
  <si>
    <t>51000</t>
  </si>
  <si>
    <t>09/02/2026 11:25</t>
  </si>
  <si>
    <t>TH265782449695X</t>
  </si>
  <si>
    <t>GTX6</t>
  </si>
  <si>
    <t>09/02/2026 11:23</t>
  </si>
  <si>
    <t>791343742906</t>
  </si>
  <si>
    <t>GTX5</t>
  </si>
  <si>
    <t>C***pol S***unyaluk</t>
  </si>
  <si>
    <t>09/02/2026 11:22</t>
  </si>
  <si>
    <t>791327987866</t>
  </si>
  <si>
    <t>GTX3</t>
  </si>
  <si>
    <t>09/02/2026 11:18</t>
  </si>
  <si>
    <t>THT13062EZG6E2Z</t>
  </si>
  <si>
    <t>GTX2</t>
  </si>
  <si>
    <t>09/02/2026 11:14</t>
  </si>
  <si>
    <t>791335052944</t>
  </si>
  <si>
    <t>GTX1</t>
  </si>
  <si>
    <t>ก***นา ภ***าสิทธิ์</t>
  </si>
  <si>
    <t>791490409253</t>
  </si>
  <si>
    <t>GTX0</t>
  </si>
  <si>
    <t>09/02/2026 11:11</t>
  </si>
  <si>
    <t>791325530995</t>
  </si>
  <si>
    <t>GTW99</t>
  </si>
  <si>
    <t>น******ข</t>
  </si>
  <si>
    <t>******ง, อำเภอพิชัย ตำบลท่ามะเฟือง อำเภอพิชัย จังหวัดอุตรดิตถ์ 53120</t>
  </si>
  <si>
    <t>53120</t>
  </si>
  <si>
    <t>TH260530368839G</t>
  </si>
  <si>
    <t>09/02/2026 11:10</t>
  </si>
  <si>
    <t>GTW98</t>
  </si>
  <si>
    <t>ป***วีร์ ม***ย</t>
  </si>
  <si>
    <t>09/02/2026 11:07</t>
  </si>
  <si>
    <t>791301540912</t>
  </si>
  <si>
    <t>GTW97</t>
  </si>
  <si>
    <t>ว***พ็ญ บ***รี</t>
  </si>
  <si>
    <t>791414394186</t>
  </si>
  <si>
    <t>GTW95</t>
  </si>
  <si>
    <t>อ***งษ์ ม***โรทัย</t>
  </si>
  <si>
    <t>09/02/2026 11:03</t>
  </si>
  <si>
    <t>791462304220</t>
  </si>
  <si>
    <t>GTW94</t>
  </si>
  <si>
    <t>09/02/2026 11:01</t>
  </si>
  <si>
    <t>791427904293</t>
  </si>
  <si>
    <t>GTW93</t>
  </si>
  <si>
    <t>09/02/2026 10:58</t>
  </si>
  <si>
    <t>791451296182</t>
  </si>
  <si>
    <t>09/02/2026 10:57</t>
  </si>
  <si>
    <t>GTW92</t>
  </si>
  <si>
    <t>ว***ตน์ ม***วง</t>
  </si>
  <si>
    <t>Surat Thani</t>
  </si>
  <si>
    <t>791356408916</t>
  </si>
  <si>
    <t>GTW91</t>
  </si>
  <si>
    <t>ศ***าย</t>
  </si>
  <si>
    <t>09/02/2026 11:06</t>
  </si>
  <si>
    <t>791415311201</t>
  </si>
  <si>
    <t>09/02/2026 10:56</t>
  </si>
  <si>
    <t>GTW90</t>
  </si>
  <si>
    <t>u***2832843954155</t>
  </si>
  <si>
    <t>791450623246</t>
  </si>
  <si>
    <t>GTW89</t>
  </si>
  <si>
    <t>TH2693397759276</t>
  </si>
  <si>
    <t>09/02/2026 10:52</t>
  </si>
  <si>
    <t>GTW88</t>
  </si>
  <si>
    <t>ว***า พ***เพช เ***ร์</t>
  </si>
  <si>
    <t>791379241936</t>
  </si>
  <si>
    <t>09/02/2026 10:45</t>
  </si>
  <si>
    <t>GTW87</t>
  </si>
  <si>
    <t>ป***วรรณ  แ***ฮ้ง</t>
  </si>
  <si>
    <t>09/02/2026 10:42</t>
  </si>
  <si>
    <t>791351606990</t>
  </si>
  <si>
    <t>09/02/2026 10:43</t>
  </si>
  <si>
    <t>GTW86</t>
  </si>
  <si>
    <t>09/02/2026 10:36</t>
  </si>
  <si>
    <t>791475995111</t>
  </si>
  <si>
    <t>GTW85</t>
  </si>
  <si>
    <t>ส******ิ</t>
  </si>
  <si>
    <t>******อเยื่องๆต้นมะขามใหญ่  ) เลขที่ 15/1 หมู่ 4, ต.ละอุ่นเหนือ, อำเภอละอุ่น ตำบลละอุ่นเหนือ อำเภอละอุ่น จังหวัดระนอง 85130</t>
  </si>
  <si>
    <t>85130</t>
  </si>
  <si>
    <t>09/02/2026 11:05</t>
  </si>
  <si>
    <t>TH268801572203Z</t>
  </si>
  <si>
    <t>09/02/2026 10:35</t>
  </si>
  <si>
    <t>GTW84</t>
  </si>
  <si>
    <t>******์ ตำบลกุสุมาลย์ อำเภอกุสุมาลย์ จังหวัดสกลนคร 47210</t>
  </si>
  <si>
    <t>47210</t>
  </si>
  <si>
    <t>TH264455136359J</t>
  </si>
  <si>
    <t>GTW83</t>
  </si>
  <si>
    <t>ว***ดา</t>
  </si>
  <si>
    <t>09/02/2026 10:34</t>
  </si>
  <si>
    <t>791382337992</t>
  </si>
  <si>
    <t>GTW82</t>
  </si>
  <si>
    <t>791360850943</t>
  </si>
  <si>
    <t>GTW81</t>
  </si>
  <si>
    <t>09/02/2026 10:29</t>
  </si>
  <si>
    <t>THT02032EZG678Z</t>
  </si>
  <si>
    <t>GTW80</t>
  </si>
  <si>
    <t>วราภรณ์ วิรัตกพันธ์</t>
  </si>
  <si>
    <t>บ้านเลขที่ 7-9  ซอยพระราม3ซอย78 ถนนพระราม3 แขวงคลองเตย เขตคลองเตย  จังหวัดกรุงเทพมหานคร 10110</t>
  </si>
  <si>
    <t>0819642566</t>
  </si>
  <si>
    <t>09/02/2026 10:28</t>
  </si>
  <si>
    <t>GTW79</t>
  </si>
  <si>
    <t>พ***ดา อ***มูล</t>
  </si>
  <si>
    <t>09/02/2026 10:25</t>
  </si>
  <si>
    <t>*รับเนยนม1*มะพร้าว1*เผือก1 พอดีแพ้ฝอยทองและไม่ชอบกาแฟค่ะ</t>
  </si>
  <si>
    <t>791399392814</t>
  </si>
  <si>
    <t>GTW78</t>
  </si>
  <si>
    <t>พ******ย</t>
  </si>
  <si>
    <t>******ล คลองม่วง ตำบลคลองม่วง อำเภอปากช่อง จังหวัดนครราชสีมา 30130</t>
  </si>
  <si>
    <t>09/02/2026 10:27</t>
  </si>
  <si>
    <t>TH261424639645X</t>
  </si>
  <si>
    <t>09/02/2026 10:24</t>
  </si>
  <si>
    <t>GTW76</t>
  </si>
  <si>
    <t>ป***ชาติ​ ส***​สินธุ์​</t>
  </si>
  <si>
    <t>09/02/2026 10:19</t>
  </si>
  <si>
    <t>791325653952</t>
  </si>
  <si>
    <t>GTW75</t>
  </si>
  <si>
    <t>ดรุณี  จันทา</t>
  </si>
  <si>
    <t>99/12 ม.4 ต.คลองใหญ่ อ.องครักษ์
องครักษ์/ Ongkharakนครนายก/ Nakhon Nayok
26120</t>
  </si>
  <si>
    <t>660815861285</t>
  </si>
  <si>
    <t>09/02/2026 10:15</t>
  </si>
  <si>
    <t>GTW74</t>
  </si>
  <si>
    <t>ป***ิดา เ***สิรินันท์</t>
  </si>
  <si>
    <t>09/02/2026 10:14</t>
  </si>
  <si>
    <t>791441192150</t>
  </si>
  <si>
    <t>GTW73</t>
  </si>
  <si>
    <t>ร***ุมาศ    ท***น</t>
  </si>
  <si>
    <t>09/02/2026 10:13</t>
  </si>
  <si>
    <t>791303859953</t>
  </si>
  <si>
    <t>GTW71</t>
  </si>
  <si>
    <t>ธ***ภัสร์ โ***ลัด</t>
  </si>
  <si>
    <t>09/02/2026 10:12</t>
  </si>
  <si>
    <t>791374857954</t>
  </si>
  <si>
    <t>GTW70</t>
  </si>
  <si>
    <t>ช***ชา ท***ร</t>
  </si>
  <si>
    <t>09/02/2026 10:11</t>
  </si>
  <si>
    <t>791455018281</t>
  </si>
  <si>
    <t>GTW69</t>
  </si>
  <si>
    <t>ส***รัตน์ ม***เกษม</t>
  </si>
  <si>
    <t>09/02/2026 10:08</t>
  </si>
  <si>
    <t>791377984876</t>
  </si>
  <si>
    <t>09/02/2026 10:09</t>
  </si>
  <si>
    <t>GTW68</t>
  </si>
  <si>
    <t>ช***ล ร***พิทักษ์สุข</t>
  </si>
  <si>
    <t>791321585876</t>
  </si>
  <si>
    <t>GTW67</t>
  </si>
  <si>
    <t>ป***า เ***ุริวงค์</t>
  </si>
  <si>
    <t>09/02/2026 10:07</t>
  </si>
  <si>
    <t>791346407935</t>
  </si>
  <si>
    <t>GTW66</t>
  </si>
  <si>
    <t>จ***ันท์ ผ***ักษ์</t>
  </si>
  <si>
    <t>791300654955</t>
  </si>
  <si>
    <t>GTW65</t>
  </si>
  <si>
    <t>791312853936</t>
  </si>
  <si>
    <t>GTW64</t>
  </si>
  <si>
    <t>ป***อง     เ***ส</t>
  </si>
  <si>
    <t>09/02/2026 10:06</t>
  </si>
  <si>
    <t>791349536994</t>
  </si>
  <si>
    <t>09/02/2026 10:05</t>
  </si>
  <si>
    <t>GTW63</t>
  </si>
  <si>
    <t>น***าท ค***ลี่ยม</t>
  </si>
  <si>
    <t>09/02/2026 10:04</t>
  </si>
  <si>
    <t>791376658951</t>
  </si>
  <si>
    <t>GTW62</t>
  </si>
  <si>
    <t>ศ***ยู ฝ***ห้พ่อกับแม่นะ</t>
  </si>
  <si>
    <t>09/02/2026 10:03</t>
  </si>
  <si>
    <t>791363007934</t>
  </si>
  <si>
    <t>09/02/2026 10:02</t>
  </si>
  <si>
    <t>GTW61</t>
  </si>
  <si>
    <t>T***onwan K***ham</t>
  </si>
  <si>
    <t>09/02/2026 10:01</t>
  </si>
  <si>
    <t>791367800985</t>
  </si>
  <si>
    <t>GTW60</t>
  </si>
  <si>
    <t>ป******ิ</t>
  </si>
  <si>
    <t>******วน อำเภอเมืองสมุทรปราการ สมุทรปราการ 10270 ตำบลบางด้วน อำเภอเมืองสมุทรปราการ จังหวัดสมุทรปราการ 10270</t>
  </si>
  <si>
    <t>09/02/2026 10:31</t>
  </si>
  <si>
    <t>TH02018BQ2W27I</t>
  </si>
  <si>
    <t>GTW59</t>
  </si>
  <si>
    <t>ป***อ๋</t>
  </si>
  <si>
    <t>09/02/2026 10:00</t>
  </si>
  <si>
    <t>791302943970</t>
  </si>
  <si>
    <t>GTW58</t>
  </si>
  <si>
    <t>เ*๋</t>
  </si>
  <si>
    <t>******ต้นไทร, เขตคลองสาน แขวงคลองต้นไทร เขตคลองสาน จังหวัดกรุงเทพมหานคร 10600</t>
  </si>
  <si>
    <t>TH264483798267A</t>
  </si>
  <si>
    <t>09/02/2026 09:59</t>
  </si>
  <si>
    <t>GTW57</t>
  </si>
  <si>
    <t>น***ุณายุทธ ห***ลื้ม</t>
  </si>
  <si>
    <t>09/02/2026 09:57</t>
  </si>
  <si>
    <t>791474378192</t>
  </si>
  <si>
    <t>GTW56</t>
  </si>
  <si>
    <t>ส***ภร แ***อุดม</t>
  </si>
  <si>
    <t>09/02/2026 09:56</t>
  </si>
  <si>
    <t>791345792823</t>
  </si>
  <si>
    <t>GTW55</t>
  </si>
  <si>
    <t>TH2639346911833</t>
  </si>
  <si>
    <t>09/02/2026 09:55</t>
  </si>
  <si>
    <t>GTW54</t>
  </si>
  <si>
    <t>ก***าญจน์  ท***่วง</t>
  </si>
  <si>
    <t>791485517211</t>
  </si>
  <si>
    <t>GTW52</t>
  </si>
  <si>
    <t>ว***รัตน์ น***มิ</t>
  </si>
  <si>
    <t>09/02/2026 09:50</t>
  </si>
  <si>
    <t>791343993801</t>
  </si>
  <si>
    <t>GTW51</t>
  </si>
  <si>
    <t>ม***รรณ</t>
  </si>
  <si>
    <t>791386133996</t>
  </si>
  <si>
    <t>GTW50</t>
  </si>
  <si>
    <t>TH268708890106B</t>
  </si>
  <si>
    <t>09/02/2026 09:49</t>
  </si>
  <si>
    <t>GTW49</t>
  </si>
  <si>
    <t>ร***ต๋ง ข***</t>
  </si>
  <si>
    <t>09/02/2026 09:47</t>
  </si>
  <si>
    <t>791337589895</t>
  </si>
  <si>
    <t>GTW48</t>
  </si>
  <si>
    <t>791403985116</t>
  </si>
  <si>
    <t>GTW47</t>
  </si>
  <si>
    <t>พ***หรัฐ  ก***ติปญฺโญ</t>
  </si>
  <si>
    <t>791382250934</t>
  </si>
  <si>
    <t>GTW46</t>
  </si>
  <si>
    <t>D* D*</t>
  </si>
  <si>
    <t>09/02/2026 09:46</t>
  </si>
  <si>
    <t>791307207961</t>
  </si>
  <si>
    <t>GTW45</t>
  </si>
  <si>
    <t>ร***ันทร์ ศ***ทย</t>
  </si>
  <si>
    <t>09/02/2026 09:43</t>
  </si>
  <si>
    <t>791371609980</t>
  </si>
  <si>
    <t>GTW44</t>
  </si>
  <si>
    <t>เ***้อย บ***U.N.</t>
  </si>
  <si>
    <t>09/02/2026 09:33</t>
  </si>
  <si>
    <t>791319862911</t>
  </si>
  <si>
    <t>GTW43</t>
  </si>
  <si>
    <t>น******า</t>
  </si>
  <si>
    <t>******้ ร้านซักอบรีดนงเยาว์ ตำบลเวียง อำเภอเชียงแสน จังหวัดเชียงราย 57150</t>
  </si>
  <si>
    <t>TH262344628489U</t>
  </si>
  <si>
    <t>09/02/2026 09:32</t>
  </si>
  <si>
    <t>GTW42</t>
  </si>
  <si>
    <t>ณ***านต์   จ***ร์สม</t>
  </si>
  <si>
    <t>09/02/2026 09:31</t>
  </si>
  <si>
    <t>791435819296</t>
  </si>
  <si>
    <t>GTW41</t>
  </si>
  <si>
    <t>C***doi N***kangpla</t>
  </si>
  <si>
    <t>09/02/2026 09:25</t>
  </si>
  <si>
    <t>791386598822</t>
  </si>
  <si>
    <t>09/02/2026 09:22</t>
  </si>
  <si>
    <t>GTW40</t>
  </si>
  <si>
    <t>ล***ณา  ผ***ริญ</t>
  </si>
  <si>
    <t>09/02/2026 09:17</t>
  </si>
  <si>
    <t>791357942900</t>
  </si>
  <si>
    <t>GTW39</t>
  </si>
  <si>
    <t>******ือง จ.สุรินทร์ ตำบลในเมือง อำเภอเมืองสุรินทร์ จังหวัดสุรินทร์ 32000</t>
  </si>
  <si>
    <t>32000</t>
  </si>
  <si>
    <t>09/02/2026 09:16</t>
  </si>
  <si>
    <t>TH2687697100911</t>
  </si>
  <si>
    <t>GTW38</t>
  </si>
  <si>
    <t>09/02/2026 09:08</t>
  </si>
  <si>
    <t>TH2640323265364</t>
  </si>
  <si>
    <t>GTW37</t>
  </si>
  <si>
    <t>โ*** บ***จันทร์</t>
  </si>
  <si>
    <t>09/02/2026 08:55</t>
  </si>
  <si>
    <t>791393249920</t>
  </si>
  <si>
    <t>GTW35</t>
  </si>
  <si>
    <t>N*** F***dom</t>
  </si>
  <si>
    <t>09/02/2026 08:25</t>
  </si>
  <si>
    <t>791341990821</t>
  </si>
  <si>
    <t>GTW33</t>
  </si>
  <si>
    <t>09/02/2026 08:15</t>
  </si>
  <si>
    <t>791448989111</t>
  </si>
  <si>
    <t>GTW32</t>
  </si>
  <si>
    <t>ป******น</t>
  </si>
  <si>
    <t>******นช้าง อำเภอด่านช้าง จังหวัดสุพรรณบุรี 72180</t>
  </si>
  <si>
    <t>72180</t>
  </si>
  <si>
    <t>09/02/2026 08:44</t>
  </si>
  <si>
    <t>TH2664409511044</t>
  </si>
  <si>
    <t>09/02/2026 08:14</t>
  </si>
  <si>
    <t>GTW30</t>
  </si>
  <si>
    <t>ว***วดี อ***ึ่ง</t>
  </si>
  <si>
    <t>09/02/2026 07:58</t>
  </si>
  <si>
    <t>791431511220</t>
  </si>
  <si>
    <t>GTW29</t>
  </si>
  <si>
    <t>ป******ก</t>
  </si>
  <si>
    <t>******ลำทะเมนชัย จ.นครราชสีมา ตำบลบ้านยาง อำเภอลำทะเมนชัย จังหวัดนครราชสีมา 30270</t>
  </si>
  <si>
    <t>30270</t>
  </si>
  <si>
    <t>09/02/2026 07:57</t>
  </si>
  <si>
    <t>TH269592673222J</t>
  </si>
  <si>
    <t>GTW28</t>
  </si>
  <si>
    <t>ห***ุง ล***าณิชย์สกุล</t>
  </si>
  <si>
    <t>09/02/2026 07:49</t>
  </si>
  <si>
    <t>791369540905</t>
  </si>
  <si>
    <t>GTW27</t>
  </si>
  <si>
    <t>ป***าศรี  เ***อวงค์</t>
  </si>
  <si>
    <t>791449306244</t>
  </si>
  <si>
    <t>GTW26</t>
  </si>
  <si>
    <t>ส***ยัน ส***ว่าง</t>
  </si>
  <si>
    <t>09/02/2026 07:36</t>
  </si>
  <si>
    <t>791380456952</t>
  </si>
  <si>
    <t>GTW25</t>
  </si>
  <si>
    <t>09/02/2026 07:34</t>
  </si>
  <si>
    <t>791372945904</t>
  </si>
  <si>
    <t>GTW24</t>
  </si>
  <si>
    <t>น***วรรณ แ***ทย</t>
  </si>
  <si>
    <t>09/02/2026 07:29</t>
  </si>
  <si>
    <t>791313658951</t>
  </si>
  <si>
    <t>GTW23</t>
  </si>
  <si>
    <t>******ง สะพานสูง แขวงสะพานสูง เขตสะพานสูง จังหวัดกรุงเทพมหานคร 10240</t>
  </si>
  <si>
    <t>48</t>
  </si>
  <si>
    <t>09/02/2026 07:26</t>
  </si>
  <si>
    <t>TH01448BQ75N2B</t>
  </si>
  <si>
    <t>09/02/2026 07:25</t>
  </si>
  <si>
    <t>GTW22</t>
  </si>
  <si>
    <t>******ตำบลทุ่งมหาเจริญ อำเภอวังน้ำเย็น จังหวัดสระแก้ว 27210</t>
  </si>
  <si>
    <t>27210</t>
  </si>
  <si>
    <t>87</t>
  </si>
  <si>
    <t>09/02/2026 07:19</t>
  </si>
  <si>
    <t>TH2600343382524</t>
  </si>
  <si>
    <t>GTW21</t>
  </si>
  <si>
    <t>น.ส.สุธามาศ  เกษมพันธ์</t>
  </si>
  <si>
    <t>รพ.พุทธชินราชพิษณุโลก (ตึกผู้ป่วยนอกงานเวชสารสนเทศชั้น 3)90 ถ.ศรีธรรมไตรปิฎก ต.ในเมือง
เมืองพิษณุโลก/ Mueang Phitsanulokพิษณุโลก/ Phitsanulok
65000</t>
  </si>
  <si>
    <t>65000</t>
  </si>
  <si>
    <t>660949695179</t>
  </si>
  <si>
    <t>09/02/2026 06:49</t>
  </si>
  <si>
    <t>LEXPU0656281467</t>
  </si>
  <si>
    <t>GTW20</t>
  </si>
  <si>
    <t>กัลยา สิงห์เอี่ยม</t>
  </si>
  <si>
    <t>123ม.2ต.สว่างอารมณ์ อ.ดอดคำใต้ จ.พะเยา
ดอกคำใต้/ Dok Khamtaiพะเยา/ Phayao
56120</t>
  </si>
  <si>
    <t>56120</t>
  </si>
  <si>
    <t>660834964333</t>
  </si>
  <si>
    <t>09/02/2026 06:29</t>
  </si>
  <si>
    <t>TH53068BNBMM7K</t>
  </si>
  <si>
    <t>GTW19</t>
  </si>
  <si>
    <t>w***hida2004</t>
  </si>
  <si>
    <t>09/02/2026 05:58</t>
  </si>
  <si>
    <t>791311079716</t>
  </si>
  <si>
    <t>GTW18</t>
  </si>
  <si>
    <t>ช***ียรติ จ***สันติจิต</t>
  </si>
  <si>
    <t>09/02/2026 05:50</t>
  </si>
  <si>
    <t>791347420780</t>
  </si>
  <si>
    <t>09/02/2026 05:49</t>
  </si>
  <si>
    <t>GTW16</t>
  </si>
  <si>
    <t>ธ***ักดิ์ ธ***ุกิจ</t>
  </si>
  <si>
    <t>09/02/2026 05:06</t>
  </si>
  <si>
    <t>791328074714</t>
  </si>
  <si>
    <t>GTW15</t>
  </si>
  <si>
    <t>w***wutaunpkon</t>
  </si>
  <si>
    <t>09/02/2026 04:51</t>
  </si>
  <si>
    <t>791397881621</t>
  </si>
  <si>
    <t>GTW13</t>
  </si>
  <si>
    <t>c***ama</t>
  </si>
  <si>
    <t>09/02/2026 02:41</t>
  </si>
  <si>
    <t>791375095696</t>
  </si>
  <si>
    <t>09/02/2026 02:42</t>
  </si>
  <si>
    <t>GTW11</t>
  </si>
  <si>
    <t>ส***นทร์</t>
  </si>
  <si>
    <t>09/02/2026 01:39</t>
  </si>
  <si>
    <t>791395715725</t>
  </si>
  <si>
    <t>GTW10</t>
  </si>
  <si>
    <t>ร******​</t>
  </si>
  <si>
    <t>******งรอง 15 ตำบลสาริกา อำเภอเมืองนครนายก จังหวัดนครนายก 26000</t>
  </si>
  <si>
    <t>09/02/2026 02:00</t>
  </si>
  <si>
    <t>TH260507190442P</t>
  </si>
  <si>
    <t>09/02/2026 01:30</t>
  </si>
  <si>
    <t>GTW9</t>
  </si>
  <si>
    <t>จ***าล</t>
  </si>
  <si>
    <t>09/02/2026 01:17</t>
  </si>
  <si>
    <t>791359639825</t>
  </si>
  <si>
    <t>09/02/2026 01:21</t>
  </si>
  <si>
    <t>GTW8</t>
  </si>
  <si>
    <t>ณ******ี</t>
  </si>
  <si>
    <t>******่ใหญ่ ตำบลกระบี่ใหญ่ อำเภอเมืองกระบี่ จังหวัดกระบี่ 81000</t>
  </si>
  <si>
    <t>81000</t>
  </si>
  <si>
    <t>09/02/2026 00:47</t>
  </si>
  <si>
    <t>TH264350416249M</t>
  </si>
  <si>
    <t>GTW7</t>
  </si>
  <si>
    <t>น******ฐ</t>
  </si>
  <si>
    <t>******เอ็ดศอก ตำบลสิบเอ็ดศอก อำเภอบ้านโพธิ์ จังหวัดฉะเชิงเทรา 24140</t>
  </si>
  <si>
    <t>09/02/2026 00:45</t>
  </si>
  <si>
    <t>TH266123916932U</t>
  </si>
  <si>
    <t>GTW6</t>
  </si>
  <si>
    <t>น***นูจันทร์ ป***ษาตน</t>
  </si>
  <si>
    <t>09/02/2026 00:39</t>
  </si>
  <si>
    <t>791300437734</t>
  </si>
  <si>
    <t>GTW5</t>
  </si>
  <si>
    <t>ร***ณัฐ อ***รเมธี</t>
  </si>
  <si>
    <t>09/02/2026 00:09</t>
  </si>
  <si>
    <t>791381721701</t>
  </si>
  <si>
    <t>09/02/2026 00:18</t>
  </si>
  <si>
    <t>GTW4</t>
  </si>
  <si>
    <t>ร***ี.หนองผือ</t>
  </si>
  <si>
    <t>09/02/2026 00:04</t>
  </si>
  <si>
    <t>791306919734</t>
  </si>
  <si>
    <t>09/02/2026 00:07</t>
  </si>
  <si>
    <t>GTW3</t>
  </si>
  <si>
    <t>09/02/2026 00:02</t>
  </si>
  <si>
    <t>TH269949225249D</t>
  </si>
  <si>
    <t>GTW2</t>
  </si>
  <si>
    <t>อ***ทิพย์</t>
  </si>
  <si>
    <t>08/02/2026 23:59</t>
  </si>
  <si>
    <t>791328758791</t>
  </si>
  <si>
    <t>09/02/2026 00:00</t>
  </si>
  <si>
    <t>GUB76</t>
  </si>
  <si>
    <t>10/02/2026 23:53</t>
  </si>
  <si>
    <t>LEXPU0656848385</t>
  </si>
  <si>
    <t>GUB75</t>
  </si>
  <si>
    <t>ว***วัลย์  พ***ุม</t>
  </si>
  <si>
    <t>10/02/2026 23:33</t>
  </si>
  <si>
    <t>791453105903</t>
  </si>
  <si>
    <t>GUB74</t>
  </si>
  <si>
    <t>จ***มาศ</t>
  </si>
  <si>
    <t>10/02/2026 23:21</t>
  </si>
  <si>
    <t>791561905116</t>
  </si>
  <si>
    <t>GUB73</t>
  </si>
  <si>
    <t>ช******์</t>
  </si>
  <si>
    <t>******บางปะกอก แขวงบางปะกอก เขตราษฎร์บูรณะ จังหวัดกรุงเทพมหานคร 10140</t>
  </si>
  <si>
    <t>10/02/2026 23:16</t>
  </si>
  <si>
    <t>TH01388C05B43A</t>
  </si>
  <si>
    <t>10/02/2026 23:15</t>
  </si>
  <si>
    <t>GUB72</t>
  </si>
  <si>
    <t>เ** อ***วัง</t>
  </si>
  <si>
    <t>Chaiyaphum</t>
  </si>
  <si>
    <t>10/02/2026 23:11</t>
  </si>
  <si>
    <t>791493382083</t>
  </si>
  <si>
    <t>GUB71</t>
  </si>
  <si>
    <t>TH01388C057S1A</t>
  </si>
  <si>
    <t>10/02/2026 23:10</t>
  </si>
  <si>
    <t>GUB70</t>
  </si>
  <si>
    <t>ส***ย์   ส***ง</t>
  </si>
  <si>
    <t>10/02/2026 22:50</t>
  </si>
  <si>
    <t>791415093906</t>
  </si>
  <si>
    <t>GUB69</t>
  </si>
  <si>
    <t>ว**า</t>
  </si>
  <si>
    <t>******ี่ 83/16 หมู่ที่ 7 ตำบลสำโรงกลาง ตำบลสำโรงกลาง อำเภอพระประแดง จังหวัดสมุทรปราการ 10130</t>
  </si>
  <si>
    <t>10/02/2026 23:17</t>
  </si>
  <si>
    <t>TH02048BYR6N6O</t>
  </si>
  <si>
    <t>10/02/2026 22:46</t>
  </si>
  <si>
    <t>GUB68</t>
  </si>
  <si>
    <t>ล***ณา ค***นทร์</t>
  </si>
  <si>
    <t>10/02/2026 22:38</t>
  </si>
  <si>
    <t>791498581845</t>
  </si>
  <si>
    <t>GUB67</t>
  </si>
  <si>
    <t>ว***</t>
  </si>
  <si>
    <t>10/02/2026 22:32</t>
  </si>
  <si>
    <t>791546219111</t>
  </si>
  <si>
    <t>GUB66</t>
  </si>
  <si>
    <t>ธ***ต ป***รัพย์เจริญ</t>
  </si>
  <si>
    <t>10/02/2026 22:29</t>
  </si>
  <si>
    <t>791585809173</t>
  </si>
  <si>
    <t>10/02/2026 22:30</t>
  </si>
  <si>
    <t>GUB65</t>
  </si>
  <si>
    <t>อารดา จันทร์สอน</t>
  </si>
  <si>
    <t>23/1 ม.5 ต.ทุ่งโพธิ์
ตะพานหิน/ Taphan Hinพิจิตร/ Phichit
66150</t>
  </si>
  <si>
    <t>66150</t>
  </si>
  <si>
    <t>660963921486</t>
  </si>
  <si>
    <t>10/02/2026 22:20</t>
  </si>
  <si>
    <t>TH62048C0GHD0F</t>
  </si>
  <si>
    <t>GUB64</t>
  </si>
  <si>
    <t>สุพรรษา กุลากูล</t>
  </si>
  <si>
    <t>ร้านต่อการยาง 244 ม.10 ต.บ้านซ่อง
พนมสารคาม/ Phanom Sarakhamฉะเชิงเทรา/ Chachoengsao
24120</t>
  </si>
  <si>
    <t>660876171276</t>
  </si>
  <si>
    <t>LEXPU0656846511</t>
  </si>
  <si>
    <t>GUB63</t>
  </si>
  <si>
    <t>น** ล*</t>
  </si>
  <si>
    <t>10/02/2026 22:19</t>
  </si>
  <si>
    <t>791545100102</t>
  </si>
  <si>
    <t>10/02/2026 22:18</t>
  </si>
  <si>
    <t>GUB62</t>
  </si>
  <si>
    <t>ช***า ณ***ุณ</t>
  </si>
  <si>
    <t>10/02/2026 22:06</t>
  </si>
  <si>
    <t>791572602181</t>
  </si>
  <si>
    <t>GUB61</t>
  </si>
  <si>
    <t>พ***ก</t>
  </si>
  <si>
    <t>10/02/2026 22:02</t>
  </si>
  <si>
    <t>791535709101</t>
  </si>
  <si>
    <t>GUB60</t>
  </si>
  <si>
    <t>10/02/2026 21:47</t>
  </si>
  <si>
    <t>TH47048BYUNX6D</t>
  </si>
  <si>
    <t>10/02/2026 21:46</t>
  </si>
  <si>
    <t>GUB59</t>
  </si>
  <si>
    <t>คมกริช ศรีสุวรรณ</t>
  </si>
  <si>
    <t>28 ถ.รังษีเกษม ต.ในเวียง · ในเวียง/ Nai Wiang
เมืองน่าน/ Mueang Nanน่าน/ Nan
55000</t>
  </si>
  <si>
    <t>660618152981</t>
  </si>
  <si>
    <t>TH52018BZ2SV0A</t>
  </si>
  <si>
    <t>GUB58</t>
  </si>
  <si>
    <t>J*** J***</t>
  </si>
  <si>
    <t>10/02/2026 21:38</t>
  </si>
  <si>
    <t>THT040253Q99D4Z</t>
  </si>
  <si>
    <t>GUB57</t>
  </si>
  <si>
    <t>พ***อก ด***ันติกร ท***์จุฑา</t>
  </si>
  <si>
    <t>10/02/2026 21:36</t>
  </si>
  <si>
    <t>791462977900</t>
  </si>
  <si>
    <t>GUB55</t>
  </si>
  <si>
    <t>ยุวดี จารุนครินทร์</t>
  </si>
  <si>
    <t>98/4 ม.23 ซ.ธารน้ำกรณ์2 ต.รอบเวียง
เมืองเชียงราย/ Mueang Chiang Raiเชียงราย/ Chiang Rai
57000</t>
  </si>
  <si>
    <t>660909285050</t>
  </si>
  <si>
    <t>10/02/2026 21:24</t>
  </si>
  <si>
    <t>LEXPU0656845814</t>
  </si>
  <si>
    <t>GUB53</t>
  </si>
  <si>
    <t>ว***ษา ก***ค้างพลู</t>
  </si>
  <si>
    <t>10/02/2026 21:14</t>
  </si>
  <si>
    <t>791538614134</t>
  </si>
  <si>
    <t>10/02/2026 21:13</t>
  </si>
  <si>
    <t>GUB52</t>
  </si>
  <si>
    <t>ส***า  ส***ปกรณ์</t>
  </si>
  <si>
    <t>10/02/2026 21:12</t>
  </si>
  <si>
    <t>791491170901</t>
  </si>
  <si>
    <t>GUB51</t>
  </si>
  <si>
    <t>อนุสร  นากรณ์</t>
  </si>
  <si>
    <t>224 หมู่3 บ้านวังดินเหนียว ต.วังยาง อ.เนินมะปราง จ.พิษณุโลก65190
เนินมะปราง/ Noen Maprangพิษณุโลก/ Phitsanulok
65190</t>
  </si>
  <si>
    <t>65190</t>
  </si>
  <si>
    <t>660853586220</t>
  </si>
  <si>
    <t>10/02/2026 21:11</t>
  </si>
  <si>
    <t>TH61098BZ3DT2G</t>
  </si>
  <si>
    <t>GUB50</t>
  </si>
  <si>
    <t>m**</t>
  </si>
  <si>
    <t>10/02/2026 21:07</t>
  </si>
  <si>
    <t>791579411173</t>
  </si>
  <si>
    <t>GUB49</t>
  </si>
  <si>
    <t>พ***์นารี  ภ***ินทร์</t>
  </si>
  <si>
    <t>10/02/2026 21:00</t>
  </si>
  <si>
    <t>791578618180</t>
  </si>
  <si>
    <t>10/02/2026 20:59</t>
  </si>
  <si>
    <t>GUB47</t>
  </si>
  <si>
    <t>ม***สา บ***า</t>
  </si>
  <si>
    <t>10/02/2026 20:53</t>
  </si>
  <si>
    <t>791473211970</t>
  </si>
  <si>
    <t>GUB46</t>
  </si>
  <si>
    <t>s***ha</t>
  </si>
  <si>
    <t>10/02/2026 20:52</t>
  </si>
  <si>
    <t>791442467863</t>
  </si>
  <si>
    <t>GUB45</t>
  </si>
  <si>
    <t>A***a K***hong</t>
  </si>
  <si>
    <t>10/02/2026 20:47</t>
  </si>
  <si>
    <t>791468994805</t>
  </si>
  <si>
    <t>GUB44</t>
  </si>
  <si>
    <t>ธีรพงษ์ เอี่ยมกระสินธุ์</t>
  </si>
  <si>
    <t>311/21 ซ.อนุวัฒน์วิเทศ ถ.พิชัย แขวงถนนนครไชยศรีเ
ดุสิต/ Dusitกรุงเทพมหานคร/ Bangkok
10300</t>
  </si>
  <si>
    <t>660816963250</t>
  </si>
  <si>
    <t>10/02/2026 20:46</t>
  </si>
  <si>
    <t>LEXPU0656849664</t>
  </si>
  <si>
    <t>GUB43</t>
  </si>
  <si>
    <t>กฤษฎา   เทียนมี</t>
  </si>
  <si>
    <t>ห้องสัสดีอำเภอชั้น 1 ที่ว่าการอำเภอแสวงหา · แสวงหา/ Sawaeng Ha
แสวงหา/ Sawaeng Haอ่างทอง/ Ang Thong
14150</t>
  </si>
  <si>
    <t>14150</t>
  </si>
  <si>
    <t>660639694222</t>
  </si>
  <si>
    <t>10/02/2026 20:45</t>
  </si>
  <si>
    <t>TH06058C0GQT5A</t>
  </si>
  <si>
    <t>GUB42</t>
  </si>
  <si>
    <t>ว***ช ต***ูลเกษมสิริ</t>
  </si>
  <si>
    <t>10/02/2026 20:38</t>
  </si>
  <si>
    <t>791419273842</t>
  </si>
  <si>
    <t>GUB41</t>
  </si>
  <si>
    <t>ฝนทิพย์</t>
  </si>
  <si>
    <t>177 หมู่ที่4 ต.ตลิ่งชัน บ้านอดีตผู้ใหญ่สมศักดิ์หนองแต้ · ตลิ่งชัน/ Taling Chan
เมืองสุพรรณบุรี/ Mueang Suphan Buriสุพรรณบุรี/ Suphanburi
72230</t>
  </si>
  <si>
    <t>72230</t>
  </si>
  <si>
    <t>660812697265</t>
  </si>
  <si>
    <t>10/02/2026 20:36</t>
  </si>
  <si>
    <t>LEXPU0656937303</t>
  </si>
  <si>
    <t>GUB40</t>
  </si>
  <si>
    <t>จ***ภัส น***งค์</t>
  </si>
  <si>
    <t>10/02/2026 20:25</t>
  </si>
  <si>
    <t>791434392055</t>
  </si>
  <si>
    <t>GUB39</t>
  </si>
  <si>
    <t>ส***เดือน พ***์สอาด</t>
  </si>
  <si>
    <t>10/02/2026 20:21</t>
  </si>
  <si>
    <t>791553415144</t>
  </si>
  <si>
    <t>GUB38</t>
  </si>
  <si>
    <t>เมริสา นาคน้อย</t>
  </si>
  <si>
    <t>5 ซอยพระรามเก้า 28 SDC อพาร์ทเม้นที · หัวหมาก/ Hua Mak
บางกะปิ/ Bang Kapiกรุงเทพมหานคร/ Bangkok
10240</t>
  </si>
  <si>
    <t>660626513932</t>
  </si>
  <si>
    <t>10/02/2026 20:18</t>
  </si>
  <si>
    <t>LEXPU0656853284</t>
  </si>
  <si>
    <t>GUB37</t>
  </si>
  <si>
    <t>ด***นตร ป***ค์ชัยภูมิ</t>
  </si>
  <si>
    <t>THT040253QNRH4Z</t>
  </si>
  <si>
    <t>GUB36</t>
  </si>
  <si>
    <t>น***.พิมพา..4หมู่9.ต.บ้านข่อย.อ.เมืองลพบุรี</t>
  </si>
  <si>
    <t>10/02/2026 20:12</t>
  </si>
  <si>
    <t>791574817180</t>
  </si>
  <si>
    <t>10/02/2026 20:13</t>
  </si>
  <si>
    <t>GUB35</t>
  </si>
  <si>
    <t>ว***ือน ต***</t>
  </si>
  <si>
    <t>791569012124</t>
  </si>
  <si>
    <t>10/02/2026 20:11</t>
  </si>
  <si>
    <t>GUB34</t>
  </si>
  <si>
    <t>หน่อย หน่อย</t>
  </si>
  <si>
    <t>24/65 หมู่ 5  ซ.พิบูลสงคราม 21 ต. สวนใหญ่ · สวนใหญ่/ Suan Yai
เมืองนนทบุรี/ Mueang Nonthaburiนนทบุรี/ Nonthaburi
11000</t>
  </si>
  <si>
    <t>660947916237</t>
  </si>
  <si>
    <t>10/02/2026 20:09</t>
  </si>
  <si>
    <t>LEXPU0656938830</t>
  </si>
  <si>
    <t>GUB33</t>
  </si>
  <si>
    <t>10/02/2026 20:06</t>
  </si>
  <si>
    <t>791512908104</t>
  </si>
  <si>
    <t>GUB31</t>
  </si>
  <si>
    <t>อ***ี ส***งโลก</t>
  </si>
  <si>
    <t>10/02/2026 19:51</t>
  </si>
  <si>
    <t>791497177903</t>
  </si>
  <si>
    <t>GUB30</t>
  </si>
  <si>
    <t>พ***รรค์</t>
  </si>
  <si>
    <t>791424807950</t>
  </si>
  <si>
    <t>GUB29</t>
  </si>
  <si>
    <t>ย***พร แ***อ</t>
  </si>
  <si>
    <t>10/02/2026 19:50</t>
  </si>
  <si>
    <t>791453782862</t>
  </si>
  <si>
    <t>GUB28</t>
  </si>
  <si>
    <t>******เมือง จ.สมุทรปราการ ตำบลบางเมือง อำเภอเมืองสมุทรปราการ จังหวัดสมุทรปราการ 10270</t>
  </si>
  <si>
    <t>TH267213313920H</t>
  </si>
  <si>
    <t>GUB27</t>
  </si>
  <si>
    <t>10/02/2026 19:48</t>
  </si>
  <si>
    <t>791453807944</t>
  </si>
  <si>
    <t>GUB26</t>
  </si>
  <si>
    <t>จ***พร ห***องอินทร์</t>
  </si>
  <si>
    <t>791564509105</t>
  </si>
  <si>
    <t>GUB25</t>
  </si>
  <si>
    <t>ช***ร ต***ีรกูล</t>
  </si>
  <si>
    <t>10/02/2026 19:47</t>
  </si>
  <si>
    <t>791445374904</t>
  </si>
  <si>
    <t>GUB24</t>
  </si>
  <si>
    <t>ก***ารัตน์ ศ***ิจพิทักษ์</t>
  </si>
  <si>
    <t>10/02/2026 19:43</t>
  </si>
  <si>
    <t>791458800974</t>
  </si>
  <si>
    <t>GUB23</t>
  </si>
  <si>
    <t>น** ป***วบ  น***นุช</t>
  </si>
  <si>
    <t>10/02/2026 19:40</t>
  </si>
  <si>
    <t>791482590883</t>
  </si>
  <si>
    <t>GUB22</t>
  </si>
  <si>
    <t>อ*** พ***นอก</t>
  </si>
  <si>
    <t>10/02/2026 19:34</t>
  </si>
  <si>
    <t>791462593051</t>
  </si>
  <si>
    <t>10/02/2026 19:33</t>
  </si>
  <si>
    <t>GUB21</t>
  </si>
  <si>
    <t>ฟ*ว</t>
  </si>
  <si>
    <t>******ะจรเข้ใหญ่ อำเภอบางเสาธง จังหวัดสมุทรปราการ 10540</t>
  </si>
  <si>
    <t>10/02/2026 19:28</t>
  </si>
  <si>
    <t>TH264773125878P</t>
  </si>
  <si>
    <t>GUB20</t>
  </si>
  <si>
    <t>ว***ต์</t>
  </si>
  <si>
    <t>10/02/2026 19:22</t>
  </si>
  <si>
    <t>791472568994</t>
  </si>
  <si>
    <t>GUB19</t>
  </si>
  <si>
    <t>อิสรีย์ จันทวงศ์</t>
  </si>
  <si>
    <t>24/28 ถนนหน้าสถานี ซอย 4
หาดใหญ่/ Hat Yaiสงขลา/ Songkhla
90110</t>
  </si>
  <si>
    <t>90110</t>
  </si>
  <si>
    <t>660819694752</t>
  </si>
  <si>
    <t>10/02/2026 19:19</t>
  </si>
  <si>
    <t>LEXPU0656851541</t>
  </si>
  <si>
    <t>10/02/2026 19:18</t>
  </si>
  <si>
    <t>GUB18</t>
  </si>
  <si>
    <t>น***าวเตือนใจ อ***ชติ</t>
  </si>
  <si>
    <t>10/02/2026 19:16</t>
  </si>
  <si>
    <t>791537428102</t>
  </si>
  <si>
    <t>GUB17</t>
  </si>
  <si>
    <t>******่าคอย, อำเภอท่ายาง ตำบลท่าคอย อำเภอท่ายาง จังหวัดเพชรบุรี 76130</t>
  </si>
  <si>
    <t>01</t>
  </si>
  <si>
    <t>10/02/2026 19:44</t>
  </si>
  <si>
    <t>TH18058C0EE61B</t>
  </si>
  <si>
    <t>10/02/2026 19:14</t>
  </si>
  <si>
    <t>GUB16</t>
  </si>
  <si>
    <t>ปราณิศา แสงกระจ่าง</t>
  </si>
  <si>
    <t>227 ม.4
หนองฉาง/ Nong Changอุทัยธานี/ Uthai Thani
61170</t>
  </si>
  <si>
    <t>61170</t>
  </si>
  <si>
    <t>660959595292</t>
  </si>
  <si>
    <t>10/02/2026 18:59</t>
  </si>
  <si>
    <t>TH57048BZKVY4I</t>
  </si>
  <si>
    <t>GUB15</t>
  </si>
  <si>
    <t>ท***ุดา ม***งษ์</t>
  </si>
  <si>
    <t>791493417982</t>
  </si>
  <si>
    <t>GUB14</t>
  </si>
  <si>
    <t>ก******ล</t>
  </si>
  <si>
    <t>******ดน้อย แขวงตลาดน้อย เขตสัมพันธวงศ์ จังหวัดกรุงเทพมหานคร 10100</t>
  </si>
  <si>
    <t>10100</t>
  </si>
  <si>
    <t>56</t>
  </si>
  <si>
    <t>10/02/2026 18:51</t>
  </si>
  <si>
    <t>TH01458BYUV68B</t>
  </si>
  <si>
    <t>10/02/2026 18:43</t>
  </si>
  <si>
    <t>GUB13</t>
  </si>
  <si>
    <t>******องไข่น้ำ, อำเภอหนองแค ตำบลหนองไข่น้ำ อำเภอหนองแค จังหวัดสระบุรี 18140</t>
  </si>
  <si>
    <t>18140</t>
  </si>
  <si>
    <t>45</t>
  </si>
  <si>
    <t>10/02/2026 18:41</t>
  </si>
  <si>
    <t>TH263663142973K</t>
  </si>
  <si>
    <t>GUB12</t>
  </si>
  <si>
    <t>ส***ด น***กษณ์</t>
  </si>
  <si>
    <t>10/02/2026 18:24</t>
  </si>
  <si>
    <t>791402004934</t>
  </si>
  <si>
    <t>GUB11</t>
  </si>
  <si>
    <t>พ***้มพยามสวย</t>
  </si>
  <si>
    <t>10/02/2026 18:19</t>
  </si>
  <si>
    <t>791495605913</t>
  </si>
  <si>
    <t>GUB10</t>
  </si>
  <si>
    <t>****** ต.บางเลน ตำบลบางเลน อำเภอสองพี่น้อง จังหวัดสุพรรณบุรี 72110</t>
  </si>
  <si>
    <t>72110</t>
  </si>
  <si>
    <t>10/02/2026 18:15</t>
  </si>
  <si>
    <t>TH268146776698O</t>
  </si>
  <si>
    <t>10/02/2026 18:13</t>
  </si>
  <si>
    <t>GUB9</t>
  </si>
  <si>
    <t>ก**ง</t>
  </si>
  <si>
    <t>******, เขตบางกอกน้อย แขวงศิริราช เขตบางกอกน้อย จังหวัดกรุงเทพมหานคร 10700</t>
  </si>
  <si>
    <t>10/02/2026 18:39</t>
  </si>
  <si>
    <t>TH263899175520R</t>
  </si>
  <si>
    <t>10/02/2026 18:08</t>
  </si>
  <si>
    <t>GUB8</t>
  </si>
  <si>
    <t>ป***กร น***าว</t>
  </si>
  <si>
    <t>10/02/2026 18:03</t>
  </si>
  <si>
    <t>791402001972</t>
  </si>
  <si>
    <t>GUB7</t>
  </si>
  <si>
    <t>สารภี ขำพร้อม</t>
  </si>
  <si>
    <t>52 หมู่ 4 ซอยเทศบาลบางปู110
เมืองสมุทรปราการ/ Mueang Samut Prakanสมุทรปราการ/ Samut Prakan
10280</t>
  </si>
  <si>
    <t>660614353138</t>
  </si>
  <si>
    <t>10/02/2026 17:58</t>
  </si>
  <si>
    <t>LEXPU0656849036</t>
  </si>
  <si>
    <t>GUB6</t>
  </si>
  <si>
    <t>10/02/2026 17:57</t>
  </si>
  <si>
    <t>791482796812</t>
  </si>
  <si>
    <t>GUB5</t>
  </si>
  <si>
    <t>อิศราภา ตระกูลวรรณชัย</t>
  </si>
  <si>
    <t>74/16 ม.6 ซ.สุขสวัสดิ์76 ต.บางจาก · บางจาก/ Bang Chak
พระประแดง/ Phra Pradaengสมุทรปราการ/ Samut Prakan
10130</t>
  </si>
  <si>
    <t>660924156509</t>
  </si>
  <si>
    <t>10/02/2026 17:53</t>
  </si>
  <si>
    <t>LEXPU0656939254</t>
  </si>
  <si>
    <t>10/02/2026 17:52</t>
  </si>
  <si>
    <t>GUB4</t>
  </si>
  <si>
    <t>M******阳</t>
  </si>
  <si>
    <t>****** number 99 m.4 Oct.Nong Nam Som ตำบลหนองน้ำส้ม อำเภออุทัย จังหวัดพระนครศรีอยุธยา 13210</t>
  </si>
  <si>
    <t>31</t>
  </si>
  <si>
    <t>10/02/2026 17:54</t>
  </si>
  <si>
    <t>TH267345718754M</t>
  </si>
  <si>
    <t>GUB3</t>
  </si>
  <si>
    <t>Suphawan</t>
  </si>
  <si>
    <t>150 ม.7 บ้านวังโพลง 150/2 ม.7 · ชุมแสง/ Chum Saeng
วังจันทร์/ Wang Chanระยอง/ Rayong
21210</t>
  </si>
  <si>
    <t>21210</t>
  </si>
  <si>
    <t>660943544953</t>
  </si>
  <si>
    <t>10/02/2026 17:44</t>
  </si>
  <si>
    <t>TH21048C0GV79B</t>
  </si>
  <si>
    <t>10/02/2026 17:43</t>
  </si>
  <si>
    <t>GUB2</t>
  </si>
  <si>
    <t>ป******ู</t>
  </si>
  <si>
    <t>******อ ตำบลทุ่งหมอ อำเภอสะเดา จังหวัดสงขลา 90240</t>
  </si>
  <si>
    <t>90240</t>
  </si>
  <si>
    <t>TH267754237334R</t>
  </si>
  <si>
    <t>GUA99</t>
  </si>
  <si>
    <t>เ***รทอง โ***์นอก</t>
  </si>
  <si>
    <t>10/02/2026 17:33</t>
  </si>
  <si>
    <t>791579423106</t>
  </si>
  <si>
    <t>GUA98</t>
  </si>
  <si>
    <t>น* พ*** ไ***ร</t>
  </si>
  <si>
    <t>10/02/2026 17:31</t>
  </si>
  <si>
    <t>791594222112</t>
  </si>
  <si>
    <t>GUA97</t>
  </si>
  <si>
    <t>ม***ี ส***</t>
  </si>
  <si>
    <t>10/02/2026 17:25</t>
  </si>
  <si>
    <t>791480596826</t>
  </si>
  <si>
    <t>GUA96</t>
  </si>
  <si>
    <t>10/02/2026 17:19</t>
  </si>
  <si>
    <t>791467875822</t>
  </si>
  <si>
    <t>GUA95</t>
  </si>
  <si>
    <t>ค******์</t>
  </si>
  <si>
    <t>******รรมสพน์ เขตทวีวัฒนา จังหวัดกรุงเทพมหานคร 10170</t>
  </si>
  <si>
    <t>TH268454087323W</t>
  </si>
  <si>
    <t>GUA94</t>
  </si>
  <si>
    <t>N***aya R***anatawekun. L*** m** c**</t>
  </si>
  <si>
    <t>10/02/2026 17:16</t>
  </si>
  <si>
    <t>791436592004</t>
  </si>
  <si>
    <t>GUA93</t>
  </si>
  <si>
    <t>******.บรมราชชนนี 70/1 แขวงศาลาธรรมสพน์ เขตทวีวัฒนา จังหวัดกรุงเทพมหานคร 10170</t>
  </si>
  <si>
    <t>10/02/2026 17:15</t>
  </si>
  <si>
    <t>TH268828102096O</t>
  </si>
  <si>
    <t>GUA91</t>
  </si>
  <si>
    <t>ฤ******ี</t>
  </si>
  <si>
    <t>******งแสมดำ แขวงแสมดำ เขตบางขุนเทียน จังหวัดกรุงเทพมหานคร 10150</t>
  </si>
  <si>
    <t>10/02/2026 17:12</t>
  </si>
  <si>
    <t>TH01178BZ1JH8B3</t>
  </si>
  <si>
    <t>GUA90</t>
  </si>
  <si>
    <t>ส***ดา ส***รณภักดี</t>
  </si>
  <si>
    <t>10/02/2026 17:11</t>
  </si>
  <si>
    <t>791483397051</t>
  </si>
  <si>
    <t>10/02/2026 17:10</t>
  </si>
  <si>
    <t>GUA89</t>
  </si>
  <si>
    <t>อารีย์ สุทธิ</t>
  </si>
  <si>
    <t>64/2หมู่3
ต.ท่ามะขาม
อ.เมือง
จ.กาญจนบุรี
 71000</t>
  </si>
  <si>
    <t>71000</t>
  </si>
  <si>
    <t>0848460713</t>
  </si>
  <si>
    <t>10/02/2026 17:09</t>
  </si>
  <si>
    <t>WA091075598TH</t>
  </si>
  <si>
    <t>10/02/2026 17:08</t>
  </si>
  <si>
    <t>GUA88</t>
  </si>
  <si>
    <t>Nnn ร้านปักหลัก</t>
  </si>
  <si>
    <t>200-/135 แยก 1-1/2 ซอยแจ้งวัฒนะ 10 แขวงทุ่งสองห้อง เขตหลักสี่
หลักสี่/ Lak Siกรุงเทพมหานคร/ Bangkok
10210</t>
  </si>
  <si>
    <t>660899296242</t>
  </si>
  <si>
    <t>10/02/2026 17:06</t>
  </si>
  <si>
    <t>LEXPU0656936290</t>
  </si>
  <si>
    <t>GUA87</t>
  </si>
  <si>
    <t>TH69018C5D6F7D</t>
  </si>
  <si>
    <t>10/02/2026 17:03</t>
  </si>
  <si>
    <t>GUA86</t>
  </si>
  <si>
    <t>10/02/2026 16:42</t>
  </si>
  <si>
    <t>WB169557992TH</t>
  </si>
  <si>
    <t>10/02/2026 16:48</t>
  </si>
  <si>
    <t>GUA85</t>
  </si>
  <si>
    <t>มัจฉา สีสุรัตน์</t>
  </si>
  <si>
    <t>100 หมู่3บ้านป่าหวาย
ต.ไร่สีสุก อ.เสนางคนิคม
จ.อำนาจเจริญ 
 37290</t>
  </si>
  <si>
    <t>0811008565</t>
  </si>
  <si>
    <t>10/02/2026 16:32</t>
  </si>
  <si>
    <t>WB169557989TH</t>
  </si>
  <si>
    <t>10/02/2026 16:46</t>
  </si>
  <si>
    <t>GUA84</t>
  </si>
  <si>
    <t>ธนพล    ศรีทองจ้อย</t>
  </si>
  <si>
    <t xml:space="preserve">
56ม.10 
บ้าน ห้วยแคน
ต.หนองกุงธนสาร
อ.ภูเวียง
จ.ขอนแก่น
 40150</t>
  </si>
  <si>
    <t>0845102321</t>
  </si>
  <si>
    <t>08/02/2026 13:48</t>
  </si>
  <si>
    <t>WB169557975TH</t>
  </si>
  <si>
    <t>10/02/2026 16:45</t>
  </si>
  <si>
    <t>GUA83</t>
  </si>
  <si>
    <t>นางเบญญาภา เหมือนแพร</t>
  </si>
  <si>
    <t>14/63 หมู่ 2 หมู่บ้านบัวทองธานี พาร์ควิลล์ 1
ซอยเทศบาล 2 ถนน บางกรวย-ไทยน้อย
ตำบลพิมลราช อำเภอบางบัวทอง
จังหวัดนนทบุรี  11110</t>
  </si>
  <si>
    <t>0817703195</t>
  </si>
  <si>
    <t>10/02/2026 16:22</t>
  </si>
  <si>
    <t>WB169557961TH</t>
  </si>
  <si>
    <t>10/02/2026 16:44</t>
  </si>
  <si>
    <t>GUA82</t>
  </si>
  <si>
    <t>ยุวดี</t>
  </si>
  <si>
    <t>66/21ม.12
ต.ไร่ขิง
อ.สามพราน
จ.นครปฐม 73210</t>
  </si>
  <si>
    <t>0896820345</t>
  </si>
  <si>
    <t>10/02/2026 16:43</t>
  </si>
  <si>
    <t>WA091075575TH</t>
  </si>
  <si>
    <t>GUA81</t>
  </si>
  <si>
    <t>******งตะวันตก ตำบลปากพนังฝั่งตะวันตก อำเภอปากพนัง จังหวัดนครศรีธรรมราช 80370</t>
  </si>
  <si>
    <t>80370</t>
  </si>
  <si>
    <t>10/02/2026 16:35</t>
  </si>
  <si>
    <t>TH261086751525E</t>
  </si>
  <si>
    <t>GUA80</t>
  </si>
  <si>
    <t>B***สมายช๊อป</t>
  </si>
  <si>
    <t>10/02/2026 16:04</t>
  </si>
  <si>
    <t>791462675835</t>
  </si>
  <si>
    <t>GUA79</t>
  </si>
  <si>
    <t>อรนุช สรรเสริญ</t>
  </si>
  <si>
    <t>197/1ม.20 ร้านซักรีด
ต.ไพรบึง
อ.ไพรบึง, จ.ศรีสะเกษ 33180</t>
  </si>
  <si>
    <t>33180</t>
  </si>
  <si>
    <t>0942615307</t>
  </si>
  <si>
    <t>10/02/2026 15:24</t>
  </si>
  <si>
    <t>WB169558009TH</t>
  </si>
  <si>
    <t>10/02/2026 15:29</t>
  </si>
  <si>
    <t>GUA78</t>
  </si>
  <si>
    <t>สุนีย์ ถามั่งมี</t>
  </si>
  <si>
    <t>112 หมู่ 5 ต.วัฒนานคร
วัฒนานคร/ Watthana Nakhonสระแก้ว/ Sa Kaeo
27160</t>
  </si>
  <si>
    <t>27160</t>
  </si>
  <si>
    <t>660890952436</t>
  </si>
  <si>
    <t>LEXPU0656915670</t>
  </si>
  <si>
    <t>GUA77</t>
  </si>
  <si>
    <t>นันทนิตย์พิริยะสถิตย์</t>
  </si>
  <si>
    <t>230 ม.3 ต.อ่างทอง อ.เกาะสมุย จ.สุราษฎร์ธานี 
 84140</t>
  </si>
  <si>
    <t>84140</t>
  </si>
  <si>
    <t>0644609533</t>
  </si>
  <si>
    <t>10/02/2026 15:28</t>
  </si>
  <si>
    <t>WA091075607TH</t>
  </si>
  <si>
    <t>10/02/2026 15:27</t>
  </si>
  <si>
    <t>GUA76</t>
  </si>
  <si>
    <t>ศ***พร ใ***รีย์</t>
  </si>
  <si>
    <t>10/02/2026 15:11</t>
  </si>
  <si>
    <t>791499680926</t>
  </si>
  <si>
    <t>GUA75</t>
  </si>
  <si>
    <t>ระวีพรรณ     ขุมทอง</t>
  </si>
  <si>
    <t>เลขที่33/4หมู่3ตำบลบ้านเลือกอำเภอโพธารามจังหวัดราชบุรี 70120</t>
  </si>
  <si>
    <t>0645201048</t>
  </si>
  <si>
    <t>10/02/2026 14:43</t>
  </si>
  <si>
    <t>WB169558026TH</t>
  </si>
  <si>
    <t>10/02/2026 15:06</t>
  </si>
  <si>
    <t>GUA74</t>
  </si>
  <si>
    <t>ธิดารัตน์ พันธุ์จันทร์</t>
  </si>
  <si>
    <t xml:space="preserve">
ศูนย์แพทย์เฉลิมพระเกียรติเทศบาลเมืองท่าเรือพระแท่น,486/2,ถนนแสงชูโต ตำบลตะคร้ำเอน อำเภอท่ามะกา จังหวัดกาญจนบุรี  71130</t>
  </si>
  <si>
    <t>0812979348</t>
  </si>
  <si>
    <t>10/02/2026 15:05</t>
  </si>
  <si>
    <t>WA091075615TH</t>
  </si>
  <si>
    <t>GUA73</t>
  </si>
  <si>
    <t>สมศรี เพิ่มพ่วงทรัพย์</t>
  </si>
  <si>
    <t>118/27ม.11 ซอย เสรี ถ.นาเกลือ
ต.บานา อ.เมือง จ.ปัตตานี
 94000</t>
  </si>
  <si>
    <t>94000</t>
  </si>
  <si>
    <t>0818972175</t>
  </si>
  <si>
    <t>10/02/2026 15:04</t>
  </si>
  <si>
    <t>WA091094098TH</t>
  </si>
  <si>
    <t>GUA71</t>
  </si>
  <si>
    <t>ส***ิเดช ถ***พิทักษ์กุล</t>
  </si>
  <si>
    <t>10/02/2026 15:03</t>
  </si>
  <si>
    <t>791463481933</t>
  </si>
  <si>
    <t>GUA69</t>
  </si>
  <si>
    <t>ฉัตรชณา เอื้ออรุณ</t>
  </si>
  <si>
    <t>157 ถนนเทศปฐม
สุไหงโกลก
สุไหงโกลก
นราธิวาส
 96120</t>
  </si>
  <si>
    <t>96120</t>
  </si>
  <si>
    <t>66897377733</t>
  </si>
  <si>
    <t>10/02/2026 15:02</t>
  </si>
  <si>
    <t>WA091094107TH</t>
  </si>
  <si>
    <t>GUA68</t>
  </si>
  <si>
    <t>คุณ นวลปรางค์  อัมพวัน</t>
  </si>
  <si>
    <t>13/ 7 หมู่ 2
ต.พลูตาหลวง
อ.สัตหีบ จ.ชลบุรี 
 20180</t>
  </si>
  <si>
    <t>0654895259</t>
  </si>
  <si>
    <t>10/02/2026 15:01</t>
  </si>
  <si>
    <t>WA091094124TH</t>
  </si>
  <si>
    <t>GUA67</t>
  </si>
  <si>
    <t>จันทิมา ธาราวัชรศาสตร์</t>
  </si>
  <si>
    <t xml:space="preserve"> 8/16 ถ.สิงห์สอง อ.วัดสิงห์ จ.ชัยนาท  17120</t>
  </si>
  <si>
    <t>17120</t>
  </si>
  <si>
    <t>0922894622</t>
  </si>
  <si>
    <t>10/02/2026 15:00</t>
  </si>
  <si>
    <t>WA091094115TH</t>
  </si>
  <si>
    <t>GUA66</t>
  </si>
  <si>
    <t>จีรวรรรณ แซ่หลี</t>
  </si>
  <si>
    <t>ร้านปุ๊ดอกไม้
ตลาดสดเทศบาลเมือง
นราธวาส
ถนนภูผาภักดี
ต.บางนาค
อ.เมือง
จ.นราธิวาส
 96000</t>
  </si>
  <si>
    <t>96000</t>
  </si>
  <si>
    <t>0819632678</t>
  </si>
  <si>
    <t>10/02/2026 14:10</t>
  </si>
  <si>
    <t>มัดจำแล้ว 570 ปลายทาง 570</t>
  </si>
  <si>
    <t>WA091094084TH</t>
  </si>
  <si>
    <t>10/02/2026 14:59</t>
  </si>
  <si>
    <t>GUA65</t>
  </si>
  <si>
    <t>ส่ง คุณ อมรรัตน์ ฉัตรพิภพ</t>
  </si>
  <si>
    <t xml:space="preserve">144/63 ซ.สะพานยาว ถ.สี่พระยา อ.บางรัก กทม 10500
</t>
  </si>
  <si>
    <t>0992859444</t>
  </si>
  <si>
    <t>10/02/2026 14:41</t>
  </si>
  <si>
    <t>WB169558088TH</t>
  </si>
  <si>
    <t>10/02/2026 14:55</t>
  </si>
  <si>
    <t>GUA64</t>
  </si>
  <si>
    <t>ส่ง คุณ สายรุ้ง พันธุรัตน์</t>
  </si>
  <si>
    <t xml:space="preserve">86/322 ถ.กาญจนาภิเษก แขวงดอกไม้ เขตประเวศ กรุงเทพ 10150
</t>
  </si>
  <si>
    <t>0918606217</t>
  </si>
  <si>
    <t>WB169558074TH</t>
  </si>
  <si>
    <t>10/02/2026 14:53</t>
  </si>
  <si>
    <t>GUA63</t>
  </si>
  <si>
    <t xml:space="preserve">ส่งคุณ พัชนี แก้วติ๊บ </t>
  </si>
  <si>
    <t xml:space="preserve">79 หมู่3 ซ.เอราวัณสิ่งทอ ( &amp;nbsp;ถ้าไม่ได้รับสายขนส่ง &amp;nbsp;ให้เข้าไปส่ง และเก็บเงิน ที่ พนง. ใน &amp;nbsp;7-11 ปากซอยเอราวัณ ได้เลยค่ะ &amp;nbsp;) ต.สำโรงใต้ 
อ.พระประแดง จ.สมุทรปราการ 10130
</t>
  </si>
  <si>
    <t>0967043523</t>
  </si>
  <si>
    <t>10/02/2026 14:52</t>
  </si>
  <si>
    <t>WB169558065TH</t>
  </si>
  <si>
    <t>GUA62</t>
  </si>
  <si>
    <t>10/02/2026 14:47</t>
  </si>
  <si>
    <t>WB169562808TH</t>
  </si>
  <si>
    <t>GUA61</t>
  </si>
  <si>
    <t xml:space="preserve"> ส่ง คุณ ประภาพร เรืองศรีสกุลชาญ</t>
  </si>
  <si>
    <t xml:space="preserve">454 ถ.พระราม4 ซ.ไผ่สิงห์โต
แขวงคลองเตย เขตคลองเตย
กรุงเทพ10110
</t>
  </si>
  <si>
    <t>0986565862</t>
  </si>
  <si>
    <t>WB169558057TH</t>
  </si>
  <si>
    <t>10/02/2026 14:46</t>
  </si>
  <si>
    <t>GUA60</t>
  </si>
  <si>
    <t xml:space="preserve">คุณ กนกเนตร </t>
  </si>
  <si>
    <t xml:space="preserve">49/1 หมู่ 6 
ต.คลองพระอุดม
อ.ปากเกร็ด 
จ.นนทบุรี 11120
</t>
  </si>
  <si>
    <t>0631423562</t>
  </si>
  <si>
    <t>WB169558043TH</t>
  </si>
  <si>
    <t>10/02/2026 14:45</t>
  </si>
  <si>
    <t>GUA59</t>
  </si>
  <si>
    <t>ส่ง สุมนา สิริสุวัณณ์</t>
  </si>
  <si>
    <t xml:space="preserve">เซ่เว่นอีเลฟเว่น สาขาอุดมสุข58 เลขที่ 1072 ซอยอุดมสุข 58 ถ. สุขุมวิท103 แขวงบางนา เขตบางนา กทม. 10260
</t>
  </si>
  <si>
    <t>10260</t>
  </si>
  <si>
    <t>0803561565</t>
  </si>
  <si>
    <t>WB169558030TH</t>
  </si>
  <si>
    <t>10/02/2026 14:44</t>
  </si>
  <si>
    <t>GUA58</t>
  </si>
  <si>
    <t>คุณ วรรณสุมาลี จันทร์แจ่ม</t>
  </si>
  <si>
    <t xml:space="preserve">117 หมู่2 ต.ห้วยทับทัน อ.ห้วยทับทัน 
จ.ศรีสะเกษ 33210
</t>
  </si>
  <si>
    <t>33210</t>
  </si>
  <si>
    <t>06432659494</t>
  </si>
  <si>
    <t>WB169562811TH</t>
  </si>
  <si>
    <t>GUA57</t>
  </si>
  <si>
    <t>จ***ภรณ์ ส***รณ์</t>
  </si>
  <si>
    <t>791541903191</t>
  </si>
  <si>
    <t>GUA56</t>
  </si>
  <si>
    <t>นายสุธรรม เลขะพันธ์รัตน์</t>
  </si>
  <si>
    <t>ร้านถนอมรุ่งเรืองค้าข้าว
16/2ถ.ทัศนปทุมต. ในเมือง
อ.เมืองจ.นครพ่นม48000</t>
  </si>
  <si>
    <t>48000</t>
  </si>
  <si>
    <t>0818717454</t>
  </si>
  <si>
    <t>10/02/2026 10:56</t>
  </si>
  <si>
    <t>WB169562771TH</t>
  </si>
  <si>
    <t>10/02/2026 14:38</t>
  </si>
  <si>
    <t>GUA54</t>
  </si>
  <si>
    <t>วันเพ็ญ วะดี</t>
  </si>
  <si>
    <t>71/6หมู่1ต.ห้วนใหญ่อ.บางละมุงจ.ชลบุรี · หนองปรือ
บางละมุง/ Bang Lamungชลบุรี/ Chonburi
20150</t>
  </si>
  <si>
    <t>660826684685</t>
  </si>
  <si>
    <t>10/02/2026 14:31</t>
  </si>
  <si>
    <t>LEXPU0656853462</t>
  </si>
  <si>
    <t>GUA53</t>
  </si>
  <si>
    <t>10/02/2026 14:30</t>
  </si>
  <si>
    <t>LEXPU0656859638</t>
  </si>
  <si>
    <t>GUA52</t>
  </si>
  <si>
    <t>ศ***ัลย์ ก***ำ</t>
  </si>
  <si>
    <t>10/02/2026 14:23</t>
  </si>
  <si>
    <t>791442872824</t>
  </si>
  <si>
    <t>GUA51</t>
  </si>
  <si>
    <t>10/02/2026 14:21</t>
  </si>
  <si>
    <t>791482471813</t>
  </si>
  <si>
    <t>GUA50</t>
  </si>
  <si>
    <t>ส******ญ</t>
  </si>
  <si>
    <t>******านเลขที่ 15/143 เข้าซอยพุทธบูชา32 แขวงบางมด เขตทุ่งครุ จังหวัดกรุงเทพมหานคร 10140</t>
  </si>
  <si>
    <t>10/02/2026 14:16</t>
  </si>
  <si>
    <t>TH265861929052F</t>
  </si>
  <si>
    <t>GUA48</t>
  </si>
  <si>
    <t>ซ******ี</t>
  </si>
  <si>
    <t>******ลา ตำบล กะดุนง ตำบลกะดุนง อำเภอสายบุรี จังหวัดปัตตานี 94110</t>
  </si>
  <si>
    <t>94110</t>
  </si>
  <si>
    <t>TH264925588895O</t>
  </si>
  <si>
    <t>10/02/2026 14:14</t>
  </si>
  <si>
    <t>GUA47</t>
  </si>
  <si>
    <t xml:space="preserve">รานี   วิโรจน์ธรรม </t>
  </si>
  <si>
    <t xml:space="preserve">  100 ซ.แยกไผ่สิงห์โต  ถ.พระราม 4   เขตคลองเตย   แขวงคลองเตย   กทม   10110</t>
  </si>
  <si>
    <t>0858025187</t>
  </si>
  <si>
    <t>WA091075624TH</t>
  </si>
  <si>
    <t>GUA46</t>
  </si>
  <si>
    <t>สำเนียง</t>
  </si>
  <si>
    <t>ส่ง989/6หมุ่ที่17ตำบลบ้านเป็ดหมุ่บ้านชิกเนเจอร์อำเภอเมืองขอนแก่น 40000</t>
  </si>
  <si>
    <t>40000</t>
  </si>
  <si>
    <t>0810741874</t>
  </si>
  <si>
    <t>10/02/2026 14:13</t>
  </si>
  <si>
    <t>WA091075638TH</t>
  </si>
  <si>
    <t>GUA45</t>
  </si>
  <si>
    <t>ครูสุดใจ รุ่งเรือง</t>
  </si>
  <si>
    <t>ที่อยู่
บ้านเลขที่ 146 หมู่ 10
 เขตเทศบาล 
ตําบลเมืองเก่า
 อําเภอกบินทร์บุรี 
จังหวัดปราจีนบุรี 
รหัสไปรษณีย์ 
 25240</t>
  </si>
  <si>
    <t>25240</t>
  </si>
  <si>
    <t>0895416178</t>
  </si>
  <si>
    <t>10/02/2026 14:12</t>
  </si>
  <si>
    <t>WA091075641TH</t>
  </si>
  <si>
    <t>GUA44</t>
  </si>
  <si>
    <t>อุไร ไชยชนะ</t>
  </si>
  <si>
    <t>82ม.7
ถ.ประชามุสลิม
ต.คลองแห
อ.กาดใหญ่
จ.สงขลา
 90110</t>
  </si>
  <si>
    <t>0825424060</t>
  </si>
  <si>
    <t>10/02/2026 11:00</t>
  </si>
  <si>
    <t>WB169562839TH</t>
  </si>
  <si>
    <t>10/02/2026 14:11</t>
  </si>
  <si>
    <t>GUA43</t>
  </si>
  <si>
    <t>Nit Nueng</t>
  </si>
  <si>
    <t>รพ.จตุรพักตรพิม่น
หัวช้าง
อ.จตุรพักตรพิมาน
ร้อยเอ็ด
 +6685 45180</t>
  </si>
  <si>
    <t>66850010579</t>
  </si>
  <si>
    <t>WA091075655TH</t>
  </si>
  <si>
    <t>GUA42</t>
  </si>
  <si>
    <t xml:space="preserve">ยงยศ พรสวัสดิ์ </t>
  </si>
  <si>
    <t>5/5 ม.5 บ้านแย้ ต.พันนา อ.สว่างแดนนดิน จ.สกลนคร 47240</t>
  </si>
  <si>
    <t>47240</t>
  </si>
  <si>
    <t>0896871977</t>
  </si>
  <si>
    <t>10/02/2026 12:40</t>
  </si>
  <si>
    <t>WB169562825TH</t>
  </si>
  <si>
    <t>10/02/2026 14:09</t>
  </si>
  <si>
    <t>GUA41</t>
  </si>
  <si>
    <t>สุภาพร-พึ่งไทย</t>
  </si>
  <si>
    <t>56ม.11(เขางอบซอย4) ต.หน้าพระลาน อ.เฉลิมพระเกียรติ จ.สระบุรี 18240</t>
  </si>
  <si>
    <t>0926351516</t>
  </si>
  <si>
    <t>10/02/2026 12:09</t>
  </si>
  <si>
    <t>WB169558091TH</t>
  </si>
  <si>
    <t>10/02/2026 13:59</t>
  </si>
  <si>
    <t>GUA40</t>
  </si>
  <si>
    <t>สมจิตต์</t>
  </si>
  <si>
    <t>18/913 ม.5 ต.บางพูด อ.ปากเกร็ด นนทบุรี  11120</t>
  </si>
  <si>
    <t>0840008454</t>
  </si>
  <si>
    <t>10/02/2026 13:58</t>
  </si>
  <si>
    <t>WA091075669TH</t>
  </si>
  <si>
    <t>GUA39</t>
  </si>
  <si>
    <t>Pilawan Chairat</t>
  </si>
  <si>
    <t>106/52  เสรีไทย ซ.3
ม.6  ต.มะขามเตี้ย
มะขามเตี้ย
สุราษฎร์ธานี
 84000</t>
  </si>
  <si>
    <t>0812735375</t>
  </si>
  <si>
    <t>10/02/2026 13:57</t>
  </si>
  <si>
    <t>WA091075672TH</t>
  </si>
  <si>
    <t>GUA38</t>
  </si>
  <si>
    <t xml:space="preserve">ธริณภัทร  โรจชนะรุ่ง </t>
  </si>
  <si>
    <t>165/25  ม.7 ซ.เมตตา 
ต.กุยบุรี อ.กุยบุรี จ.ประจวบ
 77150</t>
  </si>
  <si>
    <t>77150</t>
  </si>
  <si>
    <t>0832351455</t>
  </si>
  <si>
    <t>10/02/2026 13:56</t>
  </si>
  <si>
    <t>WA091075686TH</t>
  </si>
  <si>
    <t>GUA37</t>
  </si>
  <si>
    <t>96/8ม.3ต.หัวไทร
อ.บางคล้า
จ. ฉะเชิงเทรา 24110</t>
  </si>
  <si>
    <t>10/02/2026 10:58</t>
  </si>
  <si>
    <t>WB169558105TH</t>
  </si>
  <si>
    <t>10/02/2026 13:55</t>
  </si>
  <si>
    <t>GUA36</t>
  </si>
  <si>
    <t>ศรีเมือง อนุตธโต</t>
  </si>
  <si>
    <t>33 ม.1 ต.บ้านใหม่ อ.สามพราน จ.นครปฐม 73110</t>
  </si>
  <si>
    <t>0861710122</t>
  </si>
  <si>
    <t>WB169558114TH</t>
  </si>
  <si>
    <t>10/02/2026 13:53</t>
  </si>
  <si>
    <t>GUA35</t>
  </si>
  <si>
    <t>ศรุตา ต๊ะรังษี</t>
  </si>
  <si>
    <t xml:space="preserve"> 3/1 ถนนพันศรโยธา ต.รั้วใหญ่ อ.เมือง จ.สุพรรณบุรี 
 72000</t>
  </si>
  <si>
    <t>0625214295</t>
  </si>
  <si>
    <t>10/02/2026 13:51</t>
  </si>
  <si>
    <t>WA091075690TH</t>
  </si>
  <si>
    <t>GUA34</t>
  </si>
  <si>
    <t>ก***า ศ***ะนัน</t>
  </si>
  <si>
    <t>10/02/2026 13:49</t>
  </si>
  <si>
    <t>791476581906</t>
  </si>
  <si>
    <t>GUA33</t>
  </si>
  <si>
    <t>นันท์ณภัส นันทโชคชวพันธ์</t>
  </si>
  <si>
    <t>241ถ.สุขยางค์ อ.เบตง จ.ยะลา 
 95110</t>
  </si>
  <si>
    <t>95110</t>
  </si>
  <si>
    <t>0896542366</t>
  </si>
  <si>
    <t>WA091075709TH</t>
  </si>
  <si>
    <t>GUA32</t>
  </si>
  <si>
    <t>น้ำค้าง  สามิภักดิ์</t>
  </si>
  <si>
    <t>40/582 ซ.นวมินทร์ 111
คลองกุ่ม  บึงกุ่ม
กทม. 10230</t>
  </si>
  <si>
    <t>0891087136</t>
  </si>
  <si>
    <t>10/02/2026 13:48</t>
  </si>
  <si>
    <t>WA091075712TH</t>
  </si>
  <si>
    <t>GUA31</t>
  </si>
  <si>
    <t>ชัยวัฒน์ เจียจารุโรจน์</t>
  </si>
  <si>
    <t>187/16ซ.สุขใจพัฒนา4..ตำบลหนองบัว..อำเมืองอุดร 41000</t>
  </si>
  <si>
    <t>0661676345</t>
  </si>
  <si>
    <t>10/02/2026 13:47</t>
  </si>
  <si>
    <t>WA091075726TH</t>
  </si>
  <si>
    <t>GUA30</t>
  </si>
  <si>
    <t>เสรี-ช่วยชูกลิ่น</t>
  </si>
  <si>
    <t>51-ม-2
ต_ยางหย่อง
อ_ท่ายาง
จ_เพชรบุรี 76130</t>
  </si>
  <si>
    <t>0813642006</t>
  </si>
  <si>
    <t>WA091075788TH</t>
  </si>
  <si>
    <t>10/02/2026 13:46</t>
  </si>
  <si>
    <t>GUA29</t>
  </si>
  <si>
    <t xml:space="preserve">นาย  ไพศาล  พงศ์พลูทอง </t>
  </si>
  <si>
    <t xml:space="preserve"> บ้านเลขที่77  หมู่ 2  ต  บางขันแตก  อ  เมือง
จว  สมุทรสงคราม 
 75000</t>
  </si>
  <si>
    <t>0819236475</t>
  </si>
  <si>
    <t>10/02/2026 08:55</t>
  </si>
  <si>
    <t>WB169558128TH</t>
  </si>
  <si>
    <t>10/02/2026 13:45</t>
  </si>
  <si>
    <t>GUA28</t>
  </si>
  <si>
    <t>ญาณนันท์ สุภัทรวณิชย์</t>
  </si>
  <si>
    <t>23/14 ถนนประสาท ตำบลเวียง อำเภอเมือง พะเยา  56000</t>
  </si>
  <si>
    <t>0858335499</t>
  </si>
  <si>
    <t>10/02/2026 13:44</t>
  </si>
  <si>
    <t>WA091100955TH</t>
  </si>
  <si>
    <t>GUA27</t>
  </si>
  <si>
    <t>เยี่ยมศรี_กฤตสิน</t>
  </si>
  <si>
    <t>กฤตสิน179หมู่6ต.สระแก้วอ.หนองหวส์จ.ยุรีรัมย์ 31240</t>
  </si>
  <si>
    <t>31240</t>
  </si>
  <si>
    <t>0848291979</t>
  </si>
  <si>
    <t>WA091075774TH</t>
  </si>
  <si>
    <t>GUA26</t>
  </si>
  <si>
    <t>พลศักดิ์.เผ่ากันทรากร</t>
  </si>
  <si>
    <t>15/32-33.ซ.ทนายอาน
ต.ในเมือง.อ.เมือง.บุรีรัมย์ 31000</t>
  </si>
  <si>
    <t>31000</t>
  </si>
  <si>
    <t>0819994585</t>
  </si>
  <si>
    <t>10/02/2026 13:42</t>
  </si>
  <si>
    <t>WA091075765TH</t>
  </si>
  <si>
    <t>GUA25</t>
  </si>
  <si>
    <t>ปณาลี ลิ้ภัยพาล</t>
  </si>
  <si>
    <t>คอนโดบ้านสวนบางเขน
อาคาร V.2 ห้อง 27/9 (ร้านทำผมห้องสีม่วง)
ซ.พหลโยธิน 48 (แยก17/1) แขวงอนุสาวรีย์ เขตบางเขน กท. 10220</t>
  </si>
  <si>
    <t>0640698520</t>
  </si>
  <si>
    <t>10/02/2026 13:41</t>
  </si>
  <si>
    <t>WA091075757TH</t>
  </si>
  <si>
    <t>10/02/2026 13:40</t>
  </si>
  <si>
    <t>GUA24</t>
  </si>
  <si>
    <t>ประกายทอง.แว่นแก้ว</t>
  </si>
  <si>
    <t>109หมู่5
หนองเสือ
ต.สระทะเล
อ.พยุหะคีรี
จ.นครสวรรค์ 60130</t>
  </si>
  <si>
    <t>60130</t>
  </si>
  <si>
    <t>0636216306</t>
  </si>
  <si>
    <t>10/02/2026 13:39</t>
  </si>
  <si>
    <t>WA091075743TH</t>
  </si>
  <si>
    <t>GUA23</t>
  </si>
  <si>
    <t>ฐิติวุฒิ งามจิตจรุง</t>
  </si>
  <si>
    <t>538/24 หมู่บ้าน The Land Mark Residence รัชดา-ลาดพร้าว ถนนลาดพร้าว แขวงจันทรเกษม เขตจตุจักร กทม.
 10900</t>
  </si>
  <si>
    <t>0945600523</t>
  </si>
  <si>
    <t>10/02/2026 13:38</t>
  </si>
  <si>
    <t>WA091075730TH</t>
  </si>
  <si>
    <t>GUA22</t>
  </si>
  <si>
    <t>******้านศรีบุญลือ ตำบลสำโรง ตำบลสำโรง อำเภออุทุมพรพิสัย จังหวัดศรีสะเกษ 33120</t>
  </si>
  <si>
    <t>10/02/2026 13:21</t>
  </si>
  <si>
    <t>TH2618410043936</t>
  </si>
  <si>
    <t>10/02/2026 13:20</t>
  </si>
  <si>
    <t>GUA20</t>
  </si>
  <si>
    <t>10/02/2026 11:30</t>
  </si>
  <si>
    <t>791428283973</t>
  </si>
  <si>
    <t>GUA19</t>
  </si>
  <si>
    <t>วาสนา วงษ์จันทร์</t>
  </si>
  <si>
    <t>46/1 ม.5 ต.มดแดง อ.ศรีประจันต์ จ.สุพรรณบุรี 72140
ศรีประจันต์/ Si Prachanสุพรรณบุรี/ Suphanburi
72140</t>
  </si>
  <si>
    <t>72140</t>
  </si>
  <si>
    <t>660895515889</t>
  </si>
  <si>
    <t>10/02/2026 11:26</t>
  </si>
  <si>
    <t>TH14058BZQHQ4C</t>
  </si>
  <si>
    <t>GUA17</t>
  </si>
  <si>
    <t>S*** O*</t>
  </si>
  <si>
    <t>10/02/2026 11:08</t>
  </si>
  <si>
    <t>791417817514</t>
  </si>
  <si>
    <t>GUA16</t>
  </si>
  <si>
    <t>บ******)</t>
  </si>
  <si>
    <t>****** ซอย30แยก14 แขวงดอกไม้ แขวงดอกไม้ เขตประเวศ จังหวัดกรุงเทพมหานคร 10250</t>
  </si>
  <si>
    <t>TH266538990808Z</t>
  </si>
  <si>
    <t>GUA15</t>
  </si>
  <si>
    <t>10/02/2026 10:57</t>
  </si>
  <si>
    <t>TH269639004572A</t>
  </si>
  <si>
    <t>GUA14</t>
  </si>
  <si>
    <t>เ***์น</t>
  </si>
  <si>
    <t>10/02/2026 10:50</t>
  </si>
  <si>
    <t>791440597474</t>
  </si>
  <si>
    <t>10/02/2026 10:51</t>
  </si>
  <si>
    <t>GUA13</t>
  </si>
  <si>
    <t>ส***นทา  ค***รณ์</t>
  </si>
  <si>
    <t>10/02/2026 10:46</t>
  </si>
  <si>
    <t>791424165991</t>
  </si>
  <si>
    <t>GUA12</t>
  </si>
  <si>
    <t>TH268754461867F</t>
  </si>
  <si>
    <t>10/02/2026 10:40</t>
  </si>
  <si>
    <t>GUA11</t>
  </si>
  <si>
    <t>จ******ย</t>
  </si>
  <si>
    <t>******, ตำบลวังยายทอง, อำเภอเทพารักษ์ ตำบลวังยายทอง อำเภอเทพารักษ์ จังหวัดนครราชสีมา 30210</t>
  </si>
  <si>
    <t>30210</t>
  </si>
  <si>
    <t>10/02/2026 10:32</t>
  </si>
  <si>
    <t>TH269077129694U</t>
  </si>
  <si>
    <t>10/02/2026 10:31</t>
  </si>
  <si>
    <t>GUA10</t>
  </si>
  <si>
    <t>เ******ุ</t>
  </si>
  <si>
    <t>****** อำเภอโนนไทย ตำบลบัลลังก์ อำเภอโนนไทย จังหวัดนครราชสีมา 30220</t>
  </si>
  <si>
    <t>30220</t>
  </si>
  <si>
    <t>10/02/2026 10:41</t>
  </si>
  <si>
    <t>TH260602274998Q</t>
  </si>
  <si>
    <t>10/02/2026 10:11</t>
  </si>
  <si>
    <t>GUA8</t>
  </si>
  <si>
    <t>ม***ี  บ***ะนาด</t>
  </si>
  <si>
    <t>10/02/2026 09:33</t>
  </si>
  <si>
    <t>791471213525</t>
  </si>
  <si>
    <t>GUA7</t>
  </si>
  <si>
    <t>เ******ว</t>
  </si>
  <si>
    <t>******นเลียบคลองรังสิตคลองสอง ต.ประชาธิปัตย์  อ.ธัญบุรี  จ.ปทุมธานี ตำบลประชาธิปัตย์ อำเภอธัญบุรี จังหวัดปทุมธานี 12130</t>
  </si>
  <si>
    <t>10/02/2026 09:26</t>
  </si>
  <si>
    <t>TH262282695425A</t>
  </si>
  <si>
    <t>GUA6</t>
  </si>
  <si>
    <t>10/02/2026 09:21</t>
  </si>
  <si>
    <t>791409967961</t>
  </si>
  <si>
    <t>GUA5</t>
  </si>
  <si>
    <t>D***1009</t>
  </si>
  <si>
    <t>10/02/2026 09:00</t>
  </si>
  <si>
    <t>791464365963</t>
  </si>
  <si>
    <t>10/02/2026 09:01</t>
  </si>
  <si>
    <t>GUA3</t>
  </si>
  <si>
    <t>10/02/2026 09:11</t>
  </si>
  <si>
    <t>TH2603253588033</t>
  </si>
  <si>
    <t>10/02/2026 08:41</t>
  </si>
  <si>
    <t>GUA2</t>
  </si>
  <si>
    <t>10/02/2026 08:39</t>
  </si>
  <si>
    <t>791479561983</t>
  </si>
  <si>
    <t>GUA1</t>
  </si>
  <si>
    <t>10/02/2026 08:53</t>
  </si>
  <si>
    <t>TH269347696359W</t>
  </si>
  <si>
    <t>10/02/2026 08:23</t>
  </si>
  <si>
    <t>GUA0</t>
  </si>
  <si>
    <t>10/02/2026 08:49</t>
  </si>
  <si>
    <t>TH261595971683X</t>
  </si>
  <si>
    <t>10/02/2026 08:19</t>
  </si>
  <si>
    <t>GTZ98</t>
  </si>
  <si>
    <t>น***บิ้ม พ***ัน</t>
  </si>
  <si>
    <t>10/02/2026 08:13</t>
  </si>
  <si>
    <t>791457766982</t>
  </si>
  <si>
    <t>GTZ97</t>
  </si>
  <si>
    <t>ก******ุ</t>
  </si>
  <si>
    <t>******าง ตำบลทุ่งขวาง อำเภอกำแพงแสน จังหวัดนครปฐม 73140</t>
  </si>
  <si>
    <t>10/02/2026 08:12</t>
  </si>
  <si>
    <t>TH265631635489A</t>
  </si>
  <si>
    <t>10/02/2026 08:11</t>
  </si>
  <si>
    <t>GTZ96</t>
  </si>
  <si>
    <t>น***รสรณ์</t>
  </si>
  <si>
    <t>10/02/2026 08:08</t>
  </si>
  <si>
    <t>791405167980</t>
  </si>
  <si>
    <t>GTZ95</t>
  </si>
  <si>
    <t>10/02/2026 08:06</t>
  </si>
  <si>
    <t>TH267706322988H</t>
  </si>
  <si>
    <t>GTZ94</t>
  </si>
  <si>
    <t>ลัดดาวัลย์กันหะคุณ</t>
  </si>
  <si>
    <t>57หมู่2ตำบลเขาหินซ้อนอำเภอพนมสาคามฉะเขิงเทรา24120 · เขาหินซ้อน/ Khao Hin Son
พนมสารคาม/ Phanom Sarakhamฉะเชิงเทรา/ Chachoengsao
24120</t>
  </si>
  <si>
    <t>660813907789</t>
  </si>
  <si>
    <t>10/02/2026 07:51</t>
  </si>
  <si>
    <t>LEXPU0656850084</t>
  </si>
  <si>
    <t>GTZ93</t>
  </si>
  <si>
    <t>เจนจิรา จาบกระโทก</t>
  </si>
  <si>
    <t>303 ม.15 ต.ท่าเยี่ยม
โชคชัย/ Chok Chaiนครราชสีมา/ Nakhon Ratchasima
30190</t>
  </si>
  <si>
    <t>30190</t>
  </si>
  <si>
    <t>660934305393</t>
  </si>
  <si>
    <t>10/02/2026 07:30</t>
  </si>
  <si>
    <t>LEXPU0656936309</t>
  </si>
  <si>
    <t>GTZ92</t>
  </si>
  <si>
    <t>10/02/2026 07:22</t>
  </si>
  <si>
    <t>791423485963</t>
  </si>
  <si>
    <t>GTZ91</t>
  </si>
  <si>
    <t>ส***ตย์ บ***ทพ</t>
  </si>
  <si>
    <t>10/02/2026 07:03</t>
  </si>
  <si>
    <t>791424160962</t>
  </si>
  <si>
    <t>GTZ90</t>
  </si>
  <si>
    <t>ก******ด</t>
  </si>
  <si>
    <t>******ออัพวา ตำบลยี่สาร อำเภออัมพวา จังหวัดสมุทรสงคราม 75110</t>
  </si>
  <si>
    <t>84</t>
  </si>
  <si>
    <t>10/02/2026 07:32</t>
  </si>
  <si>
    <t>TH2684972123928</t>
  </si>
  <si>
    <t>10/02/2026 07:02</t>
  </si>
  <si>
    <t>GTZ89</t>
  </si>
  <si>
    <t>น******ช</t>
  </si>
  <si>
    <t>******าว ตำบลลาดยาว อำเภอลาดยาว จังหวัดนครสวรรค์ 60150</t>
  </si>
  <si>
    <t>10/02/2026 06:47</t>
  </si>
  <si>
    <t>TH264204238866V</t>
  </si>
  <si>
    <t>10/02/2026 06:46</t>
  </si>
  <si>
    <t>GTZ88</t>
  </si>
  <si>
    <t>******ร, ตำบลหนองไทร, อำเภอนางรอง ตำบลหนองไทร อำเภอนางรอง จังหวัดบุรีรัมย์ 31110</t>
  </si>
  <si>
    <t>31110</t>
  </si>
  <si>
    <t>10/02/2026 07:15</t>
  </si>
  <si>
    <t>TH2661164024503</t>
  </si>
  <si>
    <t>10/02/2026 06:45</t>
  </si>
  <si>
    <t>GTZ87</t>
  </si>
  <si>
    <t>ช่อทิพย์ จะออม</t>
  </si>
  <si>
    <t>70/1 ม.3 ต.เทพนิมิต ถนนมุมสงบ (ซอยผาเรือง พนมพริก)หลังป้อมยามปูน · เทพนิมิต/ Thep Nimit
เขาสมิง/ Khao Samingตราด/ Trat
23150</t>
  </si>
  <si>
    <t>660822598956</t>
  </si>
  <si>
    <t>10/02/2026 06:40</t>
  </si>
  <si>
    <t>TH23038BVD6D1G</t>
  </si>
  <si>
    <t>GTZ85</t>
  </si>
  <si>
    <t>ศรินยา  จิตตรีสาร</t>
  </si>
  <si>
    <t>5 ซ.ครุใน 3 แยก 6 (ซ.ฉิมกุล)
ทุ่งครุ/ Thung Khruกรุงเทพมหานคร/ Bangkok
10140</t>
  </si>
  <si>
    <t>660819273554</t>
  </si>
  <si>
    <t>10/02/2026 06:18</t>
  </si>
  <si>
    <t>LEXPU0656868362</t>
  </si>
  <si>
    <t>GTZ84</t>
  </si>
  <si>
    <t>อุทัย  บุญญาทิม</t>
  </si>
  <si>
    <t>ม.17 บ.ทรัพย์เจริญ ต.โพธิ์ไทร 143 · โพธิ์ไทร/ Pho Sai
พิบูลมังสาหาร/ Phibun Mangsahanอุบลราชธานี/ Ubon Ratchathani
34110</t>
  </si>
  <si>
    <t>34110</t>
  </si>
  <si>
    <t>660827096835</t>
  </si>
  <si>
    <t>10/02/2026 05:40</t>
  </si>
  <si>
    <t>TH31148BU0Z10G</t>
  </si>
  <si>
    <t>GTZ83</t>
  </si>
  <si>
    <t>ว***ดาทองสลัด</t>
  </si>
  <si>
    <t>10/02/2026 05:10</t>
  </si>
  <si>
    <t>791411865440</t>
  </si>
  <si>
    <t>GTZ82</t>
  </si>
  <si>
    <t>เ***ยว น***ญา เ***สมบุญ</t>
  </si>
  <si>
    <t>10/02/2026 05:04</t>
  </si>
  <si>
    <t>791467158425</t>
  </si>
  <si>
    <t>GTZ81</t>
  </si>
  <si>
    <t>น** น***นวล จ***จวง</t>
  </si>
  <si>
    <t>10/02/2026 05:00</t>
  </si>
  <si>
    <t>791469257471</t>
  </si>
  <si>
    <t>GTZ80</t>
  </si>
  <si>
    <t>ก***รณ์</t>
  </si>
  <si>
    <t>791447370394</t>
  </si>
  <si>
    <t>GTZ79</t>
  </si>
  <si>
    <t>พ***พย์  เ***นเมืองปัก</t>
  </si>
  <si>
    <t>10/02/2026 04:58</t>
  </si>
  <si>
    <t>791414099346</t>
  </si>
  <si>
    <t>GTZ78</t>
  </si>
  <si>
    <t>K** K***</t>
  </si>
  <si>
    <t>10/02/2026 04:53</t>
  </si>
  <si>
    <t>791450359416</t>
  </si>
  <si>
    <t>GTZ77</t>
  </si>
  <si>
    <t>ร***ิณา ร***ินะ</t>
  </si>
  <si>
    <t>10/02/2026 04:41</t>
  </si>
  <si>
    <t>791470351431</t>
  </si>
  <si>
    <t>GTZ76</t>
  </si>
  <si>
    <t>ศ***ิลัย ม***ช</t>
  </si>
  <si>
    <t>10/02/2026 04:34</t>
  </si>
  <si>
    <t>791435554405</t>
  </si>
  <si>
    <t>GTZ75</t>
  </si>
  <si>
    <t>10/02/2026 04:32</t>
  </si>
  <si>
    <t>791401558430</t>
  </si>
  <si>
    <t>GTZ74</t>
  </si>
  <si>
    <t>ย***น ด***ี</t>
  </si>
  <si>
    <t>10/02/2026 03:39</t>
  </si>
  <si>
    <t>791493066453</t>
  </si>
  <si>
    <t>10/02/2026 03:38</t>
  </si>
  <si>
    <t>GTZ73</t>
  </si>
  <si>
    <t>อ***า  บ***ครือพวง</t>
  </si>
  <si>
    <t>10/02/2026 02:55</t>
  </si>
  <si>
    <t>791445758423</t>
  </si>
  <si>
    <t>GTZ72</t>
  </si>
  <si>
    <t>10/02/2026 02:48</t>
  </si>
  <si>
    <t>791458406465</t>
  </si>
  <si>
    <t>GTZ71</t>
  </si>
  <si>
    <t>ส***พ ว***รูป</t>
  </si>
  <si>
    <t>10/02/2026 02:31</t>
  </si>
  <si>
    <t>791434350420</t>
  </si>
  <si>
    <t>GTZ70</t>
  </si>
  <si>
    <t>น***ชื่นนภา ห***ค์</t>
  </si>
  <si>
    <t>10/02/2026 02:09</t>
  </si>
  <si>
    <t>791434192323</t>
  </si>
  <si>
    <t>GTZ69</t>
  </si>
  <si>
    <t>ร******y</t>
  </si>
  <si>
    <t>******ขมิ้น. ต.แม่กระบุง ตำบลแม่กระบุง อำเภอศรีสวัสดิ์ จังหวัดกาญจนบุรี 71250</t>
  </si>
  <si>
    <t>71250</t>
  </si>
  <si>
    <t>10/02/2026 21:20</t>
  </si>
  <si>
    <t>TH265097979268B</t>
  </si>
  <si>
    <t>10/02/2026 01:57</t>
  </si>
  <si>
    <t>GTZ68</t>
  </si>
  <si>
    <t>น*** น***บูรณ์</t>
  </si>
  <si>
    <t>10/02/2026 01:41</t>
  </si>
  <si>
    <t>THT11012F32YY3Z</t>
  </si>
  <si>
    <t>GTZ67</t>
  </si>
  <si>
    <t>น** อ***าติ แ***แสง</t>
  </si>
  <si>
    <t>10/02/2026 01:36</t>
  </si>
  <si>
    <t>791450607463</t>
  </si>
  <si>
    <t>GTZ66</t>
  </si>
  <si>
    <t>ส***ัญญา ท***ลำยอง</t>
  </si>
  <si>
    <t>10/02/2026 01:32</t>
  </si>
  <si>
    <t>791427154442</t>
  </si>
  <si>
    <t>GTZ65</t>
  </si>
  <si>
    <t>******ยา ตำบลท่าพระยา อำเภอนครชัยศรี จังหวัดนครปฐม 73120</t>
  </si>
  <si>
    <t>28</t>
  </si>
  <si>
    <t>10/02/2026 07:59</t>
  </si>
  <si>
    <t>TH263951614130F</t>
  </si>
  <si>
    <t>10/02/2026 01:07</t>
  </si>
  <si>
    <t>GTZ64</t>
  </si>
  <si>
    <t>น***า ท***รือง</t>
  </si>
  <si>
    <t>10/02/2026 00:53</t>
  </si>
  <si>
    <t>791468008450</t>
  </si>
  <si>
    <t>GTZ63</t>
  </si>
  <si>
    <t>ก***ิการ์ ส***ญฤทธิ์</t>
  </si>
  <si>
    <t>791443458466</t>
  </si>
  <si>
    <t>GTZ62</t>
  </si>
  <si>
    <t>ส***ญา ห***ุ้ม</t>
  </si>
  <si>
    <t>Narathiwat</t>
  </si>
  <si>
    <t>10/02/2026 00:24</t>
  </si>
  <si>
    <t>791414549446</t>
  </si>
  <si>
    <t>GTZ61</t>
  </si>
  <si>
    <t>ว***า​   บ***า</t>
  </si>
  <si>
    <t>10/02/2026 00:14</t>
  </si>
  <si>
    <t>791489865445</t>
  </si>
  <si>
    <t>10/02/2026 00:22</t>
  </si>
  <si>
    <t>GTZ60</t>
  </si>
  <si>
    <t>******งจังหวัดนครนายก ตำบลท่าช้าง อำเภอเมืองนครนายก จังหวัดนครนายก 26000</t>
  </si>
  <si>
    <t>10/02/2026 00:20</t>
  </si>
  <si>
    <t>TH262758329371N</t>
  </si>
  <si>
    <t>GTZ59</t>
  </si>
  <si>
    <t>ท***ีย์วรรณ  ภ***ษร</t>
  </si>
  <si>
    <t>10/02/2026 00:10</t>
  </si>
  <si>
    <t>791485153410</t>
  </si>
  <si>
    <t>GTZ58</t>
  </si>
  <si>
    <t>10/02/2026 00:09</t>
  </si>
  <si>
    <t>791459807460</t>
  </si>
  <si>
    <t>10/02/2026 00:19</t>
  </si>
  <si>
    <t>GUF38</t>
  </si>
  <si>
    <t>ถ***พู</t>
  </si>
  <si>
    <t>11/02/2026 23:53</t>
  </si>
  <si>
    <t>791564967513</t>
  </si>
  <si>
    <t>GUF37</t>
  </si>
  <si>
    <t>เ**ง</t>
  </si>
  <si>
    <t>******ศษ อำเภอท่าตะโก จังหวัดนครสวรรค์ 60160</t>
  </si>
  <si>
    <t>60160</t>
  </si>
  <si>
    <t>11/02/2026 23:33</t>
  </si>
  <si>
    <t>TH56088C5TXW4I</t>
  </si>
  <si>
    <t>GUF36</t>
  </si>
  <si>
    <t>กนกวรรณ  สารประดิษฐ์</t>
  </si>
  <si>
    <t>17 หมู่2 ต.ทุ่งขมิ้น
นาหม่อม/ Na Momสงขลา/ Songkhla
90310</t>
  </si>
  <si>
    <t>90310</t>
  </si>
  <si>
    <t>660895972199</t>
  </si>
  <si>
    <t>11/02/2026 23:28</t>
  </si>
  <si>
    <t>LEXPU0657226863</t>
  </si>
  <si>
    <t>GUF35</t>
  </si>
  <si>
    <t>น***กษณ์  จ***ร์ดอก</t>
  </si>
  <si>
    <t>11/02/2026 23:22</t>
  </si>
  <si>
    <t>791523989653</t>
  </si>
  <si>
    <t>GUF34</t>
  </si>
  <si>
    <t>11/02/2026 23:11</t>
  </si>
  <si>
    <t>791544977624</t>
  </si>
  <si>
    <t>GUF33</t>
  </si>
  <si>
    <t>11/02/2026 23:09</t>
  </si>
  <si>
    <t>791506174642</t>
  </si>
  <si>
    <t>GUF32</t>
  </si>
  <si>
    <t>ฐ***นันท์ เ***ยมน้อย</t>
  </si>
  <si>
    <t>11/02/2026 23:07</t>
  </si>
  <si>
    <t>791528805760</t>
  </si>
  <si>
    <t>11/02/2026 23:05</t>
  </si>
  <si>
    <t>GUF31</t>
  </si>
  <si>
    <t>******หนองบัว อำเภอเมืองหนองบัวลำภู จังหวัดหนองบัวลำภู 39000</t>
  </si>
  <si>
    <t>39000</t>
  </si>
  <si>
    <t>65</t>
  </si>
  <si>
    <t>11/02/2026 23:00</t>
  </si>
  <si>
    <t>TH36018C5S3W1A</t>
  </si>
  <si>
    <t>GUF30</t>
  </si>
  <si>
    <t>น******ล</t>
  </si>
  <si>
    <t>******องจ.เชียงใหม่(ตรงข้ามร้านทองจารุวัฒ) ตำบลช้างเผือก อำเภอเมืองเชียงใหม่ จังหวัดเชียงใหม่ 50300</t>
  </si>
  <si>
    <t>50300</t>
  </si>
  <si>
    <t>TH47018C5PNT3D0</t>
  </si>
  <si>
    <t>11/02/2026 22:59</t>
  </si>
  <si>
    <t>GUF29</t>
  </si>
  <si>
    <t>ร***ิยากร เ***ิริ</t>
  </si>
  <si>
    <t>11/02/2026 22:57</t>
  </si>
  <si>
    <t>791542166586</t>
  </si>
  <si>
    <t>11/02/2026 22:56</t>
  </si>
  <si>
    <t>GUF26</t>
  </si>
  <si>
    <t>เ***​ิ​กา​ ย***ัง​ศรี​</t>
  </si>
  <si>
    <t>11/02/2026 22:28</t>
  </si>
  <si>
    <t>791540885590</t>
  </si>
  <si>
    <t>GUF24</t>
  </si>
  <si>
    <t>ร***กาญจน์ อ***ิสุรีย์กุล</t>
  </si>
  <si>
    <t>11/02/2026 22:08</t>
  </si>
  <si>
    <t>791518967610</t>
  </si>
  <si>
    <t>GUF23</t>
  </si>
  <si>
    <t>ณ***า  ศ***ุด</t>
  </si>
  <si>
    <t>11/02/2026 22:06</t>
  </si>
  <si>
    <t>791559567606</t>
  </si>
  <si>
    <t>GUF22</t>
  </si>
  <si>
    <t>จ***ลักษณ์ แ***สำโรง</t>
  </si>
  <si>
    <t>11/02/2026 22:04</t>
  </si>
  <si>
    <t>ไม่เอารสกาแฟ แต่ขอเป็นรสอย่างอื่นแทนนะคะ 🙏🏻🙏🏻</t>
  </si>
  <si>
    <t>791570861605</t>
  </si>
  <si>
    <t>GUF20</t>
  </si>
  <si>
    <t>ก***ีรัญชน์  ก***เกตุ</t>
  </si>
  <si>
    <t>11/02/2026 21:59</t>
  </si>
  <si>
    <t>791528163521</t>
  </si>
  <si>
    <t>11/02/2026 21:58</t>
  </si>
  <si>
    <t>GUF19</t>
  </si>
  <si>
    <t>******บล โพธิ์, อำเภอเมืองศรีสะเกษ ตำบลโพธิ์ อำเภอเมืองศรีสะเกษ จังหวัดศรีสะเกษ 33000</t>
  </si>
  <si>
    <t>11/02/2026 21:54</t>
  </si>
  <si>
    <t>TH30018C5SHE3P</t>
  </si>
  <si>
    <t>GUF18</t>
  </si>
  <si>
    <t>น***าว ท***์วรรณ พ***ะอาด</t>
  </si>
  <si>
    <t>11/02/2026 21:53</t>
  </si>
  <si>
    <t>791539098523</t>
  </si>
  <si>
    <t>GUF17</t>
  </si>
  <si>
    <t>11/02/2026 21:49</t>
  </si>
  <si>
    <t>791588688634</t>
  </si>
  <si>
    <t>GUF16</t>
  </si>
  <si>
    <t>แ***แก้ว ก***โบราณ</t>
  </si>
  <si>
    <t>11/02/2026 21:40</t>
  </si>
  <si>
    <t>791503966573</t>
  </si>
  <si>
    <t>GUF15</t>
  </si>
  <si>
    <t>ร***ภัทร ศ***สุวรรณ</t>
  </si>
  <si>
    <t>11/02/2026 21:28</t>
  </si>
  <si>
    <t>791541534663</t>
  </si>
  <si>
    <t>GUF14</t>
  </si>
  <si>
    <t>จ******ี</t>
  </si>
  <si>
    <t>******ซ่อมรถ) ต.บ้านแหวน ตำบลบ้านแหวน อำเภอหางดง จังหวัดเชียงใหม่ 50230</t>
  </si>
  <si>
    <t>TH47158CAD812G</t>
  </si>
  <si>
    <t>GUF13</t>
  </si>
  <si>
    <t>ส***รัตน์ ต***อกพูน</t>
  </si>
  <si>
    <t>11/02/2026 21:27</t>
  </si>
  <si>
    <t>791519573666</t>
  </si>
  <si>
    <t>GUF12</t>
  </si>
  <si>
    <t>พ***พร</t>
  </si>
  <si>
    <t>11/02/2026 21:26</t>
  </si>
  <si>
    <t>791585859676</t>
  </si>
  <si>
    <t>GUF11</t>
  </si>
  <si>
    <t>อ******ฐ</t>
  </si>
  <si>
    <t>******ราษฎร์บูรณะ กทม. แขวงราษฎร์บูรณะ เขตราษฎร์บูรณะ จังหวัดกรุงเทพมหานคร 10140</t>
  </si>
  <si>
    <t>11/02/2026 21:24</t>
  </si>
  <si>
    <t>TH01388C5SDG9B</t>
  </si>
  <si>
    <t>GUF10</t>
  </si>
  <si>
    <t>เ**ร</t>
  </si>
  <si>
    <t>******นเอื้ออาทร, ซอย 5, ตำบล บางโขมด, อำเภอบ้านหมอ ตำบลบางโขมด อำเภอบ้านหมอ จังหวัดสระบุรี 18130</t>
  </si>
  <si>
    <t>18130</t>
  </si>
  <si>
    <t>11/02/2026 21:21</t>
  </si>
  <si>
    <t>TH10068C5U519B</t>
  </si>
  <si>
    <t>11/02/2026 21:18</t>
  </si>
  <si>
    <t>GUF8</t>
  </si>
  <si>
    <t>ค***ุฒิชัย ว***ุนทด</t>
  </si>
  <si>
    <t>11/02/2026 21:13</t>
  </si>
  <si>
    <t>791535362601</t>
  </si>
  <si>
    <t>GUF7</t>
  </si>
  <si>
    <t>น***ภิญญาพัชญ์  จ***ทรัพย์</t>
  </si>
  <si>
    <t>791594564585</t>
  </si>
  <si>
    <t>GUF6</t>
  </si>
  <si>
    <t>น***นา ภ***เมศ</t>
  </si>
  <si>
    <t>11/02/2026 21:07</t>
  </si>
  <si>
    <t>791542372530</t>
  </si>
  <si>
    <t>11/02/2026 21:10</t>
  </si>
  <si>
    <t>GUF5</t>
  </si>
  <si>
    <t>11/02/2026 21:06</t>
  </si>
  <si>
    <t>791505788500</t>
  </si>
  <si>
    <t>GUF4</t>
  </si>
  <si>
    <t>ป***า  พ***พฤกษา</t>
  </si>
  <si>
    <t>11/02/2026 20:57</t>
  </si>
  <si>
    <t>791530667690</t>
  </si>
  <si>
    <t>11/02/2026 20:56</t>
  </si>
  <si>
    <t>ชิฟฟ่อนรวมรส ยอดฮิต 1 กล่องมี 8 ชิ้น มัลเบอรี่ ชีสเค้ก เมล่อน น้ำผึ้ง</t>
  </si>
  <si>
    <t>GUF3</t>
  </si>
  <si>
    <t>ปุณฑริกา ตันติอำไพ</t>
  </si>
  <si>
    <t>46 หมู่ 2 ซอยสามัคคี 9 ตำบลท่าทราย
เมืองนนทบุรี/ Mueang Nonthaburiนนทบุรี/ Nonthaburi
11000</t>
  </si>
  <si>
    <t>660959107958</t>
  </si>
  <si>
    <t>LEXPU0657225940</t>
  </si>
  <si>
    <t>GUF2</t>
  </si>
  <si>
    <t>ป***​เนตร​  ไ***เป็ง​</t>
  </si>
  <si>
    <t>11/02/2026 20:53</t>
  </si>
  <si>
    <t>791552854680</t>
  </si>
  <si>
    <t>GUF1</t>
  </si>
  <si>
    <t>ร***ย์ ห***ใจ</t>
  </si>
  <si>
    <t>11/02/2026 20:48</t>
  </si>
  <si>
    <t>791535374615</t>
  </si>
  <si>
    <t>GUF0</t>
  </si>
  <si>
    <t>ว***ภา  ต***า</t>
  </si>
  <si>
    <t>11/02/2026 20:47</t>
  </si>
  <si>
    <t>791574800752</t>
  </si>
  <si>
    <t>GUE99</t>
  </si>
  <si>
    <t>น***รุ้งนภา ธ***ฉาย</t>
  </si>
  <si>
    <t>11/02/2026 20:46</t>
  </si>
  <si>
    <t>791554956651</t>
  </si>
  <si>
    <t>GUE98</t>
  </si>
  <si>
    <t>พฤฒิยา นิลประพฤกษ์</t>
  </si>
  <si>
    <t>1 หมู่ 3 ม.ศิลปากร ต.สามพระยา หอพักบุคลากร · สามพระยา/ Sam Phraya
ชะอำ/ Cha-amเพชรบุรี/ Phetchaburi
76120</t>
  </si>
  <si>
    <t>660868841766</t>
  </si>
  <si>
    <t>11/02/2026 20:35</t>
  </si>
  <si>
    <t>LEXPU0657221866</t>
  </si>
  <si>
    <t>GUE97</t>
  </si>
  <si>
    <t>โ******ข</t>
  </si>
  <si>
    <t>******ขที่ 164/3 หมู่ 5 ตำบลน้ำชุน อำเภอหล่มสัก จังหวัดเพชรบูรณ์ 67110</t>
  </si>
  <si>
    <t>11/02/2026 20:32</t>
  </si>
  <si>
    <t>TH264400445766K</t>
  </si>
  <si>
    <t>GUE96</t>
  </si>
  <si>
    <t>ย******ร</t>
  </si>
  <si>
    <t>******ืองชลบุรี จ.ชลบุรี ตำบลแสนสุข อำเภอเมืองชลบุรี จังหวัดชลบุรี 20130</t>
  </si>
  <si>
    <t>10</t>
  </si>
  <si>
    <t>11/02/2026 20:31</t>
  </si>
  <si>
    <t>TH20018C5V1J1D</t>
  </si>
  <si>
    <t>GUE95</t>
  </si>
  <si>
    <t>ส***นวรรณ...ริน..โสภณธรรมภาณ</t>
  </si>
  <si>
    <t>11/02/2026 20:22</t>
  </si>
  <si>
    <t>THT040653T1M76Z</t>
  </si>
  <si>
    <t>GUE94</t>
  </si>
  <si>
    <t>ธ***รัตน์ ร***รืองฤทธิ์</t>
  </si>
  <si>
    <t>11/02/2026 20:12</t>
  </si>
  <si>
    <t>791568757652</t>
  </si>
  <si>
    <t>GUE92</t>
  </si>
  <si>
    <t>รวีวรรณ แก้วงาม</t>
  </si>
  <si>
    <t>133 หมู่7  หมู่บ้านหนองน้ำใส ต.ทุ่งหลวง - · ทุ่งหลวง/ Thung Luang
ปากท่อ/ Pak Thoราชบุรี/ Ratchaburi
70140</t>
  </si>
  <si>
    <t>660962010997</t>
  </si>
  <si>
    <t>11/02/2026 20:03</t>
  </si>
  <si>
    <t>TH12078C68Z16A</t>
  </si>
  <si>
    <t>GUE91</t>
  </si>
  <si>
    <t>11/02/2026 19:58</t>
  </si>
  <si>
    <t>791532691692</t>
  </si>
  <si>
    <t>GUE90</t>
  </si>
  <si>
    <t>ม***ินท์ ช***ประดิษฐ์</t>
  </si>
  <si>
    <t>791592536652</t>
  </si>
  <si>
    <t>GUE89</t>
  </si>
  <si>
    <t>j***sak</t>
  </si>
  <si>
    <t>11/02/2026 19:57</t>
  </si>
  <si>
    <t>791546882545</t>
  </si>
  <si>
    <t>GUE87</t>
  </si>
  <si>
    <t>พิมวดี เกิดพวงแก้ว</t>
  </si>
  <si>
    <t>64ซอยพุทธบูชา 39แยก5 · บางมด/ Bang Mot
ทุ่งครุ/ Thung Khruกรุงเทพมหานคร/ Bangkok
10140</t>
  </si>
  <si>
    <t>660892332319</t>
  </si>
  <si>
    <t>11/02/2026 19:51</t>
  </si>
  <si>
    <t>LEXDO0178499688</t>
  </si>
  <si>
    <t>GUE85</t>
  </si>
  <si>
    <t>อ***ยา  ท***ล่อ</t>
  </si>
  <si>
    <t>11/02/2026 19:33</t>
  </si>
  <si>
    <t>791504982634</t>
  </si>
  <si>
    <t>GUE84</t>
  </si>
  <si>
    <t>11/02/2026 19:31</t>
  </si>
  <si>
    <t>791599660644</t>
  </si>
  <si>
    <t>GUE81</t>
  </si>
  <si>
    <t>น***า แ***ิ้ม</t>
  </si>
  <si>
    <t>11/02/2026 19:22</t>
  </si>
  <si>
    <t>791552083545</t>
  </si>
  <si>
    <t>11/02/2026 19:23</t>
  </si>
  <si>
    <t>GUE80</t>
  </si>
  <si>
    <t>ฤทัยวรรณ สุขอรุณยืนยง</t>
  </si>
  <si>
    <t>37/273 ม.6 ซ.สุขสมภพ7 ต.เกาะขวาง อ.เมือง จ.จันทบุรี 2200
เมืองจันทบุรี/ Mueang Chanthaburiจันทบุรี/ Chanthaburi
22000</t>
  </si>
  <si>
    <t>660926487389</t>
  </si>
  <si>
    <t>11/02/2026 23:26</t>
  </si>
  <si>
    <t>LEXPU0657235738</t>
  </si>
  <si>
    <t>11/02/2026 19:11</t>
  </si>
  <si>
    <t>GUE78</t>
  </si>
  <si>
    <t>11/02/2026 18:59</t>
  </si>
  <si>
    <t>791535750692</t>
  </si>
  <si>
    <t>11/02/2026 19:00</t>
  </si>
  <si>
    <t>GUE77</t>
  </si>
  <si>
    <t>พ***ก้ว ต***ัว</t>
  </si>
  <si>
    <t>11/02/2026 18:46</t>
  </si>
  <si>
    <t>791572973531</t>
  </si>
  <si>
    <t>GUE76</t>
  </si>
  <si>
    <t>ณ***าวีร์  ฉ***ทอง</t>
  </si>
  <si>
    <t>791506368645</t>
  </si>
  <si>
    <t>11/02/2026 18:42</t>
  </si>
  <si>
    <t>GUE75</t>
  </si>
  <si>
    <t>เ***รรัตน์</t>
  </si>
  <si>
    <t>อำเภอเมืองนครปฐม</t>
  </si>
  <si>
    <t>11/02/2026 18:30</t>
  </si>
  <si>
    <t>791593076595</t>
  </si>
  <si>
    <t>GUE74</t>
  </si>
  <si>
    <t>พ***้อม</t>
  </si>
  <si>
    <t>11/02/2026 18:26</t>
  </si>
  <si>
    <t>791561477641</t>
  </si>
  <si>
    <t>GUE73</t>
  </si>
  <si>
    <t>จ***นา เ***นทด</t>
  </si>
  <si>
    <t>11/02/2026 18:11</t>
  </si>
  <si>
    <t>791582279633</t>
  </si>
  <si>
    <t>GUE72</t>
  </si>
  <si>
    <t>ศ***ิ์  ห***อารี</t>
  </si>
  <si>
    <t>11/02/2026 18:09</t>
  </si>
  <si>
    <t>791542738674</t>
  </si>
  <si>
    <t>GUE71</t>
  </si>
  <si>
    <t>น***มสุข</t>
  </si>
  <si>
    <t>11/02/2026 18:04</t>
  </si>
  <si>
    <t>791565698582</t>
  </si>
  <si>
    <t>GUE68</t>
  </si>
  <si>
    <t>ส***ย์ ก***ิวงศ์</t>
  </si>
  <si>
    <t>11/02/2026 17:41</t>
  </si>
  <si>
    <t>791514677601</t>
  </si>
  <si>
    <t>GUE66</t>
  </si>
  <si>
    <t>นางกัญญา ยอดคำ</t>
  </si>
  <si>
    <t>64/1  ม.9 ต.เวียงต้า อ.ลอง จ.แพร่
ลอง/ Longแพร่/ Phrae
54150</t>
  </si>
  <si>
    <t>54150</t>
  </si>
  <si>
    <t>660982142937</t>
  </si>
  <si>
    <t>11/02/2026 17:29</t>
  </si>
  <si>
    <t>TH51038C5YSR1D</t>
  </si>
  <si>
    <t>GUE65</t>
  </si>
  <si>
    <t>u***9063509508236</t>
  </si>
  <si>
    <t>11/02/2026 17:25</t>
  </si>
  <si>
    <t>791549373532</t>
  </si>
  <si>
    <t>GUE64</t>
  </si>
  <si>
    <t>11/02/2026 17:24</t>
  </si>
  <si>
    <t>791551750603</t>
  </si>
  <si>
    <t>GUE63</t>
  </si>
  <si>
    <t>ช***กร</t>
  </si>
  <si>
    <t>11/02/2026 17:19</t>
  </si>
  <si>
    <t>791581459056</t>
  </si>
  <si>
    <t>GUE62</t>
  </si>
  <si>
    <t>ร***เภสัชกร เ***งดาว</t>
  </si>
  <si>
    <t>11/02/2026 17:18</t>
  </si>
  <si>
    <t>791547759693</t>
  </si>
  <si>
    <t>GUE61</t>
  </si>
  <si>
    <t>11/02/2026 17:17</t>
  </si>
  <si>
    <t>791582850693</t>
  </si>
  <si>
    <t>GUE60</t>
  </si>
  <si>
    <t>ธ***ร  ล***ันทร์</t>
  </si>
  <si>
    <t>11/02/2026 17:13</t>
  </si>
  <si>
    <t>791546747600</t>
  </si>
  <si>
    <t>GUE59</t>
  </si>
  <si>
    <t>อ***ญา.  ป***ิง</t>
  </si>
  <si>
    <t>11/02/2026 17:07</t>
  </si>
  <si>
    <t>791522074630</t>
  </si>
  <si>
    <t>GUE58</t>
  </si>
  <si>
    <t>น***า  พ***ชม</t>
  </si>
  <si>
    <t>11/02/2026 17:02</t>
  </si>
  <si>
    <t>791592896533</t>
  </si>
  <si>
    <t>GUE57</t>
  </si>
  <si>
    <t>ว***หม่ๆๆ</t>
  </si>
  <si>
    <t>11/02/2026 17:01</t>
  </si>
  <si>
    <t>791504602744</t>
  </si>
  <si>
    <t>GUE56</t>
  </si>
  <si>
    <t>11/02/2026 17:00</t>
  </si>
  <si>
    <t>THT040253TDGZ7Z</t>
  </si>
  <si>
    <t>GUE55</t>
  </si>
  <si>
    <t>ส***วัลย์ เ***ใจมา  9***11</t>
  </si>
  <si>
    <t>11/02/2026 16:59</t>
  </si>
  <si>
    <t>791554388623</t>
  </si>
  <si>
    <t>GUE54</t>
  </si>
  <si>
    <t>ท***า เ***สิรินันท์</t>
  </si>
  <si>
    <t>11/02/2026 16:58</t>
  </si>
  <si>
    <t>791569482561</t>
  </si>
  <si>
    <t>GUE53</t>
  </si>
  <si>
    <t>11/02/2026 16:57</t>
  </si>
  <si>
    <t>791522487556</t>
  </si>
  <si>
    <t>GUE52</t>
  </si>
  <si>
    <t>น***รัตน์ ร***จินดา</t>
  </si>
  <si>
    <t>11/02/2026 16:55</t>
  </si>
  <si>
    <t>791548939661</t>
  </si>
  <si>
    <t>GUE51</t>
  </si>
  <si>
    <t>ณ***า  อ***ดา</t>
  </si>
  <si>
    <t>791590464652</t>
  </si>
  <si>
    <t>GUE50</t>
  </si>
  <si>
    <t>ป***า เ***รุ่งนภา</t>
  </si>
  <si>
    <t>จังหวัดสุโขทัย</t>
  </si>
  <si>
    <t>11/02/2026 16:50</t>
  </si>
  <si>
    <t>791502568544</t>
  </si>
  <si>
    <t>GUE49</t>
  </si>
  <si>
    <t>ก***ารัตน์ โ***ักดิ์</t>
  </si>
  <si>
    <t>11/02/2026 16:46</t>
  </si>
  <si>
    <t>791570785504</t>
  </si>
  <si>
    <t>GUE48</t>
  </si>
  <si>
    <t>11/02/2026 16:45</t>
  </si>
  <si>
    <t>791510885524</t>
  </si>
  <si>
    <t>GUE47</t>
  </si>
  <si>
    <t>ม*** ท***าร</t>
  </si>
  <si>
    <t>791509287166</t>
  </si>
  <si>
    <t>11/02/2026 16:44</t>
  </si>
  <si>
    <t>GUE46</t>
  </si>
  <si>
    <t>ช***าน บ***สง</t>
  </si>
  <si>
    <t>11/02/2026 16:43</t>
  </si>
  <si>
    <t>791597941691</t>
  </si>
  <si>
    <t>GUE45</t>
  </si>
  <si>
    <t>จ***พร ด***าดำ</t>
  </si>
  <si>
    <t>791523778592</t>
  </si>
  <si>
    <t>GUE44</t>
  </si>
  <si>
    <t>A** W***nee K***suk</t>
  </si>
  <si>
    <t>11/02/2026 16:41</t>
  </si>
  <si>
    <t>791510777595</t>
  </si>
  <si>
    <t>GUE43</t>
  </si>
  <si>
    <t>ข***ฐา ห***ศ์</t>
  </si>
  <si>
    <t>11/02/2026 16:38</t>
  </si>
  <si>
    <t>791541360551</t>
  </si>
  <si>
    <t>11/02/2026 16:37</t>
  </si>
  <si>
    <t>GUE42</t>
  </si>
  <si>
    <t>****** แขวงศิริราช แขวงศิริราช เขตบางกอกน้อย จังหวัดกรุงเทพมหานคร 10700</t>
  </si>
  <si>
    <t>11/02/2026 17:03</t>
  </si>
  <si>
    <t>TH261220633961G</t>
  </si>
  <si>
    <t>11/02/2026 16:33</t>
  </si>
  <si>
    <t>GUE41</t>
  </si>
  <si>
    <t>จ***นา  ก***อะ</t>
  </si>
  <si>
    <t>11/02/2026 16:31</t>
  </si>
  <si>
    <t>791511730682</t>
  </si>
  <si>
    <t>GUE39</t>
  </si>
  <si>
    <t>เหมียว (อู่ช่างกั้ง)</t>
  </si>
  <si>
    <t>213/2 ม.7 ต.บ้านเกาะ อ.เมือง จ.สมุทรสาคร 74000</t>
  </si>
  <si>
    <t>0831397288</t>
  </si>
  <si>
    <t>11/02/2026 16:21</t>
  </si>
  <si>
    <t>WA091441243TH</t>
  </si>
  <si>
    <t>GUE38</t>
  </si>
  <si>
    <t xml:space="preserve">รวงทอง </t>
  </si>
  <si>
    <t>รวงทอง 25/8 ท.6 แขวงช่องสาริกา เขตพัฒนานิคม จังหวัดลพบุรี 15220</t>
  </si>
  <si>
    <t>15220</t>
  </si>
  <si>
    <t>0890814051</t>
  </si>
  <si>
    <t>11/02/2026 16:30</t>
  </si>
  <si>
    <t>WA091441257TH</t>
  </si>
  <si>
    <t>11/02/2026 16:29</t>
  </si>
  <si>
    <t>GUE37</t>
  </si>
  <si>
    <t>เ***ำปี</t>
  </si>
  <si>
    <t>11/02/2026 16:28</t>
  </si>
  <si>
    <t>791531684554</t>
  </si>
  <si>
    <t>GUE35</t>
  </si>
  <si>
    <t>ป***อนด์</t>
  </si>
  <si>
    <t>791506379532</t>
  </si>
  <si>
    <t>GUE34</t>
  </si>
  <si>
    <t>Darunee Promnoun</t>
  </si>
  <si>
    <t>252 ม.3 ต.ท่าแค อ.เมือง จ.พัทลุง 93000</t>
  </si>
  <si>
    <t>93000</t>
  </si>
  <si>
    <t>0887905962</t>
  </si>
  <si>
    <t>WA091441265TH</t>
  </si>
  <si>
    <t>GUE32</t>
  </si>
  <si>
    <t>ส***ยา ว***สุวัฒนานันท์</t>
  </si>
  <si>
    <t>11/02/2026 16:25</t>
  </si>
  <si>
    <t>791506989512</t>
  </si>
  <si>
    <t>GUE31</t>
  </si>
  <si>
    <t>ส***สินี เ***นงาม</t>
  </si>
  <si>
    <t>791569170641</t>
  </si>
  <si>
    <t>GUE30</t>
  </si>
  <si>
    <t>ว***วัลย์ ไ***งค์บุตร</t>
  </si>
  <si>
    <t>11/02/2026 16:23</t>
  </si>
  <si>
    <t>791543958671</t>
  </si>
  <si>
    <t>GUE27</t>
  </si>
  <si>
    <t>พ***ิไล น***ุดม</t>
  </si>
  <si>
    <t>Phuket</t>
  </si>
  <si>
    <t>11/02/2026 16:20</t>
  </si>
  <si>
    <t>791557096514</t>
  </si>
  <si>
    <t>GUE25</t>
  </si>
  <si>
    <t>ป***พร ส***หู</t>
  </si>
  <si>
    <t>11/02/2026 16:11</t>
  </si>
  <si>
    <t>791520471615</t>
  </si>
  <si>
    <t>GUE24</t>
  </si>
  <si>
    <t>11/02/2026 16:07</t>
  </si>
  <si>
    <t>791569150584</t>
  </si>
  <si>
    <t>11/02/2026 16:08</t>
  </si>
  <si>
    <t>GUE23</t>
  </si>
  <si>
    <t>ย***า  จ***๊ะ</t>
  </si>
  <si>
    <t>11/02/2026 16:06</t>
  </si>
  <si>
    <t>791517541640</t>
  </si>
  <si>
    <t>GUE22</t>
  </si>
  <si>
    <t>น***ตา​ น***ล</t>
  </si>
  <si>
    <t>11/02/2026 16:05</t>
  </si>
  <si>
    <t>791542464683</t>
  </si>
  <si>
    <t>GUE21</t>
  </si>
  <si>
    <t>ถ******ญ</t>
  </si>
  <si>
    <t>******่71 เบอร์โทร ตำบลในเมือง อำเภอเวียงเก่า จังหวัดขอนแก่น 40150</t>
  </si>
  <si>
    <t>TH37268C5U0J3A</t>
  </si>
  <si>
    <t>GUE20</t>
  </si>
  <si>
    <t>ณ***สร  ใ***็น</t>
  </si>
  <si>
    <t>11/02/2026 15:59</t>
  </si>
  <si>
    <t>791518673595</t>
  </si>
  <si>
    <t>11/02/2026 16:02</t>
  </si>
  <si>
    <t>GUE19</t>
  </si>
  <si>
    <t>อ***ัตน์ ก***นอก</t>
  </si>
  <si>
    <t>THT020353T1DV8Z</t>
  </si>
  <si>
    <t>11/02/2026 16:01</t>
  </si>
  <si>
    <t>GUE18</t>
  </si>
  <si>
    <t>ช******ะ</t>
  </si>
  <si>
    <t>******รัชดาภิเษก 3 แยก 10 ถนน รัชดาภิเษก แขวงดินแดง เขตดินแดง จังหวัดกรุงเทพมหานคร 10400</t>
  </si>
  <si>
    <t>11/02/2026 15:55</t>
  </si>
  <si>
    <t>TH01088C5PD66A1</t>
  </si>
  <si>
    <t>GUE17</t>
  </si>
  <si>
    <t>ช***ียรติ</t>
  </si>
  <si>
    <t>11/02/2026 15:53</t>
  </si>
  <si>
    <t>791563203616</t>
  </si>
  <si>
    <t>GUE16</t>
  </si>
  <si>
    <t>ร***อรุณ ส***รณกุมาร</t>
  </si>
  <si>
    <t>791503606600</t>
  </si>
  <si>
    <t>GUE15</t>
  </si>
  <si>
    <t>11/02/2026 15:46</t>
  </si>
  <si>
    <t>มะพร้าววังน้ำหอม 2 เนยสด 3 เผือกมะพร้าว 1</t>
  </si>
  <si>
    <t>791580975651</t>
  </si>
  <si>
    <t>GUE14</t>
  </si>
  <si>
    <t>11/02/2026 15:39</t>
  </si>
  <si>
    <t>791510075683</t>
  </si>
  <si>
    <t>11/02/2026 15:40</t>
  </si>
  <si>
    <t>GUE13</t>
  </si>
  <si>
    <t>พ***วัลย์ ส***กุล</t>
  </si>
  <si>
    <t>791578376654</t>
  </si>
  <si>
    <t>GUE12</t>
  </si>
  <si>
    <t>THT040653T3831Z</t>
  </si>
  <si>
    <t>GUE11</t>
  </si>
  <si>
    <t>11/02/2026 15:37</t>
  </si>
  <si>
    <t>TH268191272876W</t>
  </si>
  <si>
    <t>11/02/2026 15:36</t>
  </si>
  <si>
    <t>GUE10</t>
  </si>
  <si>
    <t>791541466671</t>
  </si>
  <si>
    <t>GUE9</t>
  </si>
  <si>
    <t>S***lee</t>
  </si>
  <si>
    <t>11/02/2026 15:35</t>
  </si>
  <si>
    <t>791568940654</t>
  </si>
  <si>
    <t>GUE8</t>
  </si>
  <si>
    <t>เ***นเพ็ญ ท***ิตติกุล</t>
  </si>
  <si>
    <t>11/02/2026 15:34</t>
  </si>
  <si>
    <t>791543541644</t>
  </si>
  <si>
    <t>GUE7</t>
  </si>
  <si>
    <t xml:space="preserve"> ฟักถั่วไข่เค็ม 10 กล่อง</t>
  </si>
  <si>
    <t>791574685521</t>
  </si>
  <si>
    <t>GUE6</t>
  </si>
  <si>
    <t>ก***ร ส***จริญ</t>
  </si>
  <si>
    <t>11/02/2026 15:32</t>
  </si>
  <si>
    <t>791587542616</t>
  </si>
  <si>
    <t>GUE4</t>
  </si>
  <si>
    <t>11/02/2026 15:28</t>
  </si>
  <si>
    <t>791515170574</t>
  </si>
  <si>
    <t>GUE3</t>
  </si>
  <si>
    <t>11/02/2026 15:25</t>
  </si>
  <si>
    <t>791596533696</t>
  </si>
  <si>
    <t>GUE1</t>
  </si>
  <si>
    <t>11/02/2026 15:24</t>
  </si>
  <si>
    <t>791538897660</t>
  </si>
  <si>
    <t>GUE0</t>
  </si>
  <si>
    <t>น***ข้าวหอม</t>
  </si>
  <si>
    <t>11/02/2026 15:22</t>
  </si>
  <si>
    <t>791595764525</t>
  </si>
  <si>
    <t>GUD99</t>
  </si>
  <si>
    <t>ร***ภัคฐ์  ห***ทอง</t>
  </si>
  <si>
    <t>791510486524</t>
  </si>
  <si>
    <t>GUD98</t>
  </si>
  <si>
    <t>791527492571</t>
  </si>
  <si>
    <t>11/02/2026 15:21</t>
  </si>
  <si>
    <t>GUD97</t>
  </si>
  <si>
    <t>พ***พร  ท***รัมย์</t>
  </si>
  <si>
    <t>791560205612</t>
  </si>
  <si>
    <t>GUD96</t>
  </si>
  <si>
    <t>น้อย    สุพรรณี</t>
  </si>
  <si>
    <t>49/1นาคราชซ.3 · ปากคลองบางปลากด/ Pak Khlong Bang Pla Kot
พระสมุทรเจดีย์/ Phra Samut Chediสมุทรปราการ/ Samut Prakan
10290</t>
  </si>
  <si>
    <t>660642490559</t>
  </si>
  <si>
    <t>LEXPU0657221376</t>
  </si>
  <si>
    <t>GUD95</t>
  </si>
  <si>
    <t>Z***</t>
  </si>
  <si>
    <t>11/02/2026 15:20</t>
  </si>
  <si>
    <t>791519368566</t>
  </si>
  <si>
    <t>GUD94</t>
  </si>
  <si>
    <t>S* T***. ต*** บ***ต้มหมู</t>
  </si>
  <si>
    <t>11/02/2026 15:17</t>
  </si>
  <si>
    <t>791548782500</t>
  </si>
  <si>
    <t>GUD93</t>
  </si>
  <si>
    <t>ล***ลย์ ส***ั่น</t>
  </si>
  <si>
    <t>11/02/2026 15:14</t>
  </si>
  <si>
    <t>THT110153T4G36Z</t>
  </si>
  <si>
    <t>GUD92</t>
  </si>
  <si>
    <t>ศักดิ์ชัย  คุ้มพล</t>
  </si>
  <si>
    <t>79 หมู่6 ต. หนองน้ำแดง อ. ปากช่อง
ปากช่อง/ Pak Chongนครราชสีมา/ Nakhon Ratchasima
30130</t>
  </si>
  <si>
    <t>660898348954</t>
  </si>
  <si>
    <t>11/02/2026 15:13</t>
  </si>
  <si>
    <t>LEXPU0657220778</t>
  </si>
  <si>
    <t>GUD91</t>
  </si>
  <si>
    <t>11/02/2026 15:12</t>
  </si>
  <si>
    <t>791529955650</t>
  </si>
  <si>
    <t>GUD90</t>
  </si>
  <si>
    <t>11/02/2026 15:11</t>
  </si>
  <si>
    <t>LEXPU0657262160</t>
  </si>
  <si>
    <t>GUD88</t>
  </si>
  <si>
    <t>บ***ู ร***ราศรี</t>
  </si>
  <si>
    <t>11/02/2026 15:10</t>
  </si>
  <si>
    <t>ฝอยทอง 1 กล่อง อีก 2 กล่อง รสอะไรก็ได้ค่ะ</t>
  </si>
  <si>
    <t>791556808770</t>
  </si>
  <si>
    <t>GUD87</t>
  </si>
  <si>
    <t>ก***ร  น***</t>
  </si>
  <si>
    <t>11/02/2026 15:07</t>
  </si>
  <si>
    <t>791519467605</t>
  </si>
  <si>
    <t>GUD83</t>
  </si>
  <si>
    <t xml:space="preserve">กัญญภัทร </t>
  </si>
  <si>
    <t>216/8  ม.7 ต.บ้านเกาะ อ.เมืองสมุทรสาคร จ.มุทรสาคร 74000</t>
  </si>
  <si>
    <t>0955169919</t>
  </si>
  <si>
    <t>11/02/2026 14:59</t>
  </si>
  <si>
    <t>WA091441597TH</t>
  </si>
  <si>
    <t>11/02/2026 14:58</t>
  </si>
  <si>
    <t>GUD82</t>
  </si>
  <si>
    <t>11/02/2026 14:52</t>
  </si>
  <si>
    <t>791531672595</t>
  </si>
  <si>
    <t>11/02/2026 14:51</t>
  </si>
  <si>
    <t>GUD81</t>
  </si>
  <si>
    <t>น***ลอง  เ***ป้อม</t>
  </si>
  <si>
    <t>11/02/2026 14:47</t>
  </si>
  <si>
    <t>791561744665</t>
  </si>
  <si>
    <t>11/02/2026 14:46</t>
  </si>
  <si>
    <t>GUD80</t>
  </si>
  <si>
    <t>11/02/2026 14:45</t>
  </si>
  <si>
    <t>791562548652</t>
  </si>
  <si>
    <t>GUD79</t>
  </si>
  <si>
    <t>ช***านุช</t>
  </si>
  <si>
    <t>11/02/2026 14:42</t>
  </si>
  <si>
    <t>791553665630</t>
  </si>
  <si>
    <t>GUD78</t>
  </si>
  <si>
    <t>11/02/2026 14:40</t>
  </si>
  <si>
    <t>791537891664</t>
  </si>
  <si>
    <t>GUD77</t>
  </si>
  <si>
    <t>จ***ิญ. ม***ธิ์</t>
  </si>
  <si>
    <t>11/02/2026 14:38</t>
  </si>
  <si>
    <t>791570373635</t>
  </si>
  <si>
    <t>GUD76</t>
  </si>
  <si>
    <t>จ***นันท์</t>
  </si>
  <si>
    <t>791584542696</t>
  </si>
  <si>
    <t>GUD75</t>
  </si>
  <si>
    <t>S***kar N***phol</t>
  </si>
  <si>
    <t>11/02/2026 14:37</t>
  </si>
  <si>
    <t>791503548603</t>
  </si>
  <si>
    <t>GUD74</t>
  </si>
  <si>
    <t>ว***ติ ก***า</t>
  </si>
  <si>
    <t>11/02/2026 14:34</t>
  </si>
  <si>
    <t>791506945692</t>
  </si>
  <si>
    <t>11/02/2026 14:35</t>
  </si>
  <si>
    <t>GUD73</t>
  </si>
  <si>
    <t>11/02/2026 14:32</t>
  </si>
  <si>
    <t>791593297596</t>
  </si>
  <si>
    <t>11/02/2026 14:33</t>
  </si>
  <si>
    <t>GUD72</t>
  </si>
  <si>
    <t>ว***ี ห***นี</t>
  </si>
  <si>
    <t>11/02/2026 14:31</t>
  </si>
  <si>
    <t>791541182504</t>
  </si>
  <si>
    <t>GUD70</t>
  </si>
  <si>
    <t>791520371644</t>
  </si>
  <si>
    <t>GUD69</t>
  </si>
  <si>
    <t>p***im</t>
  </si>
  <si>
    <t>Maha Sarakham</t>
  </si>
  <si>
    <t>11/02/2026 14:28</t>
  </si>
  <si>
    <t>791531935692</t>
  </si>
  <si>
    <t>GUD68</t>
  </si>
  <si>
    <t>ศ***พร  ล***นชัย</t>
  </si>
  <si>
    <t>11/02/2026 14:50</t>
  </si>
  <si>
    <t>791551967522</t>
  </si>
  <si>
    <t>11/02/2026 14:26</t>
  </si>
  <si>
    <t>GUD67</t>
  </si>
  <si>
    <t>791543374510</t>
  </si>
  <si>
    <t>GUD66</t>
  </si>
  <si>
    <t>F** F**</t>
  </si>
  <si>
    <t>11/02/2026 14:25</t>
  </si>
  <si>
    <t>791587268651</t>
  </si>
  <si>
    <t>GUD65</t>
  </si>
  <si>
    <t>ต***ตา อ***แก้ว</t>
  </si>
  <si>
    <t>Chachoengsao</t>
  </si>
  <si>
    <t>11/02/2026 14:18</t>
  </si>
  <si>
    <t>791502177546</t>
  </si>
  <si>
    <t>GUD64</t>
  </si>
  <si>
    <t>11/02/2026 14:17</t>
  </si>
  <si>
    <t>791557407616</t>
  </si>
  <si>
    <t>GUD63</t>
  </si>
  <si>
    <t>จ***ภานุ ส***มาตย์</t>
  </si>
  <si>
    <t>791564545601</t>
  </si>
  <si>
    <t>GUD62</t>
  </si>
  <si>
    <t>11/02/2026 14:16</t>
  </si>
  <si>
    <t>เนยนม 1 กล้วยหอม 1 เผือกมะพร้าว 1</t>
  </si>
  <si>
    <t>791525334655</t>
  </si>
  <si>
    <t>GUD61</t>
  </si>
  <si>
    <t>ค***ราภรณ์ ช***ใจ</t>
  </si>
  <si>
    <t>11/02/2026 14:15</t>
  </si>
  <si>
    <t>791510576603</t>
  </si>
  <si>
    <t>GUD59</t>
  </si>
  <si>
    <t>ป***ญา ผ***า</t>
  </si>
  <si>
    <t>791585894643</t>
  </si>
  <si>
    <t>GUD58</t>
  </si>
  <si>
    <t>ก***กิ๊ก</t>
  </si>
  <si>
    <t>11/02/2026 14:13</t>
  </si>
  <si>
    <t>791592062660</t>
  </si>
  <si>
    <t>GUD57</t>
  </si>
  <si>
    <t>ค** อ*** ม***ยอด</t>
  </si>
  <si>
    <t>11/02/2026 14:12</t>
  </si>
  <si>
    <t>791551298672</t>
  </si>
  <si>
    <t>11/02/2026 14:14</t>
  </si>
  <si>
    <t>GUD56</t>
  </si>
  <si>
    <t>จ***วรรณ</t>
  </si>
  <si>
    <t>791504147652</t>
  </si>
  <si>
    <t>GUD55</t>
  </si>
  <si>
    <t>นันทนา สุริเย</t>
  </si>
  <si>
    <t>บ้านเลขที่319ทับ33ห้อง3ทับ3ซ วงศ์สว่าง15 แขวงบางชื่อ เขตบางชื่อ กทม 10800</t>
  </si>
  <si>
    <t>0918815139</t>
  </si>
  <si>
    <t>WA091441570TH</t>
  </si>
  <si>
    <t>GUD53</t>
  </si>
  <si>
    <t>ด******ห</t>
  </si>
  <si>
    <t>******45 ตำบลบางคูวัด ตำบลบางคูวัด อำเภอเมืองปทุมธานี จังหวัดปทุมธานี 12000</t>
  </si>
  <si>
    <t>TH2600375280566</t>
  </si>
  <si>
    <t>GUD52</t>
  </si>
  <si>
    <t>11/02/2026 14:10</t>
  </si>
  <si>
    <t>791571692645</t>
  </si>
  <si>
    <t>GUD51</t>
  </si>
  <si>
    <t>จ***ดี ล***รัตน์</t>
  </si>
  <si>
    <t>791569941676</t>
  </si>
  <si>
    <t>GUD49</t>
  </si>
  <si>
    <t>บุญยรัตน์ รุ่งเพ็ชรารัตน์</t>
  </si>
  <si>
    <t>45/6ม10ตโคกสว่าง อ เมือง จสระบุรี 18000</t>
  </si>
  <si>
    <t>0631148782</t>
  </si>
  <si>
    <t>11/02/2026 13:53</t>
  </si>
  <si>
    <t>WB169696362TH</t>
  </si>
  <si>
    <t>11/02/2026 14:06</t>
  </si>
  <si>
    <t>GUD48</t>
  </si>
  <si>
    <t>จรรยางามแสงศิริ</t>
  </si>
  <si>
    <t>หมู่บ้านดรีมวิลล์ 2 ซอย 5 บ้านเลขที่ 190 /35 ถนนสวนผัก 32 ตำบลมหาสวัสดิ์อำเภอบางกรวยนนทบุรี 11130</t>
  </si>
  <si>
    <t>0985099325</t>
  </si>
  <si>
    <t>WA091441552TH</t>
  </si>
  <si>
    <t>11/02/2026 14:05</t>
  </si>
  <si>
    <t>11/02/2026 14:04</t>
  </si>
  <si>
    <t>GUD47</t>
  </si>
  <si>
    <t>ล******ง</t>
  </si>
  <si>
    <t>******งมะลู, อำเภอกันทรลักษ์ ตำบลบึงมะลู อำเภอกันทรลักษ์ จังหวัดศรีสะเกษ 33110</t>
  </si>
  <si>
    <t>33110</t>
  </si>
  <si>
    <t>TH267811728566Y</t>
  </si>
  <si>
    <t>GUD46</t>
  </si>
  <si>
    <t>วารุณี กิตติเมธาภรณ์</t>
  </si>
  <si>
    <t>185/2 ม.11 ต.หนองตาแต้ม อ.ปราณบุรี จ.ประจวบคีรีขันธ์ 77120</t>
  </si>
  <si>
    <t>0818576771</t>
  </si>
  <si>
    <t>11/02/2026 13:40</t>
  </si>
  <si>
    <t>WB169696359TH</t>
  </si>
  <si>
    <t>11/02/2026 14:02</t>
  </si>
  <si>
    <t>GUD45</t>
  </si>
  <si>
    <t>WA091441535TH</t>
  </si>
  <si>
    <t>11/02/2026 14:01</t>
  </si>
  <si>
    <t>GUD44</t>
  </si>
  <si>
    <t>นายวรรณชัย แซ่อึ้ง</t>
  </si>
  <si>
    <t>305/29 ซอยจันทน์51แยก12-3
แขวงวัดพระยาไกร เขตบางคอแหลม
กรุงเทพฯ  โทร. 10120</t>
  </si>
  <si>
    <t>0825703404</t>
  </si>
  <si>
    <t>WA091441518TH</t>
  </si>
  <si>
    <t>11/02/2026 14:00</t>
  </si>
  <si>
    <t>GUD43</t>
  </si>
  <si>
    <t>ประภา ประดุจพงษ์เพ็ชร์</t>
  </si>
  <si>
    <t>อู่โสภณเซอร์วิส 3/37 ถ.สามัคคีชัย ต.ในเมือง อ.เมือง
เมืองเพชรบูรณ์/ Mueang Phetchabunเพชรบูรณ์/ Phetchabun
67000</t>
  </si>
  <si>
    <t>67000</t>
  </si>
  <si>
    <t>660899607705</t>
  </si>
  <si>
    <t>LEXPU0657261287</t>
  </si>
  <si>
    <t>GUD42</t>
  </si>
  <si>
    <t>สุกัญญา แสงขจรเกียรติ</t>
  </si>
  <si>
    <t>89/12มบ.นิธิภูมิ ม.2
ถ.ปลายบาง ต.มหาสวัสดิ์
อ.บางกรวย
นนทบุรี
โทร 11130</t>
  </si>
  <si>
    <t>0897916935</t>
  </si>
  <si>
    <t>WA091441495TH</t>
  </si>
  <si>
    <t>11/02/2026 13:59</t>
  </si>
  <si>
    <t>GUD41</t>
  </si>
  <si>
    <t>สุกัญญา คล้ายจินดา</t>
  </si>
  <si>
    <t>99 ม.7 ถ.ลบทะเล ต.กาหลง อ.เมือง จ.สมุทรสาคร 74000</t>
  </si>
  <si>
    <t>0956094846</t>
  </si>
  <si>
    <t>11/02/2026 11:40</t>
  </si>
  <si>
    <t>WB169696345TH</t>
  </si>
  <si>
    <t>11/02/2026 13:57</t>
  </si>
  <si>
    <t>GUD40</t>
  </si>
  <si>
    <t>ปิ่นมณี  สัจจพงษ์</t>
  </si>
  <si>
    <t>63 หมู่ที่1 ต.หัวขวางอโกสุมพิสัยจมหาสารคาม 44140</t>
  </si>
  <si>
    <t>44140</t>
  </si>
  <si>
    <t>0819548995</t>
  </si>
  <si>
    <t>11/02/2026 13:56</t>
  </si>
  <si>
    <t>WA091441478TH</t>
  </si>
  <si>
    <t>11/02/2026 13:55</t>
  </si>
  <si>
    <t>GUD39</t>
  </si>
  <si>
    <t>สุณี โชคชัยธนสิน</t>
  </si>
  <si>
    <t>394
ถนนพระรามสาม
แขวงบางโคล่
เขตบางคอแหลม
กทม 10120</t>
  </si>
  <si>
    <t>0813418744</t>
  </si>
  <si>
    <t>WA091441455TH</t>
  </si>
  <si>
    <t>11/02/2026 13:54</t>
  </si>
  <si>
    <t>GUD38</t>
  </si>
  <si>
    <t>ประกายทิพย์  เรืองระยับ</t>
  </si>
  <si>
    <t>บมจ.ยูนิคแก๊ส
10 หมู่ 11 ต.พระแท่น อ.ท่ามะกา จ.กาญจนบุรี 71130</t>
  </si>
  <si>
    <t>0804399078</t>
  </si>
  <si>
    <t>WA091441420TH</t>
  </si>
  <si>
    <t>11/02/2026 13:52</t>
  </si>
  <si>
    <t>GUD37</t>
  </si>
  <si>
    <t>เบียร์</t>
  </si>
  <si>
    <t>27 ม.3 ต.เกาะเต่า อ.เกาะพงัน จ.สุราษฎร์ธานี 84360</t>
  </si>
  <si>
    <t>0894583092</t>
  </si>
  <si>
    <t>11/02/2026 11:15</t>
  </si>
  <si>
    <t>WB169696331TH</t>
  </si>
  <si>
    <t>11/02/2026 13:50</t>
  </si>
  <si>
    <t>GUD36</t>
  </si>
  <si>
    <t>กันตยา  พฤกษ์ปิยะพร</t>
  </si>
  <si>
    <t>82/220 ซอย15/4 หมู่บ้านบางใหญ่ซิตี้  ถ.กาญจนาภิเษก  ต.เสาธงหิน  อ.บางใหญ่  นนทบุรี 11140</t>
  </si>
  <si>
    <t>11140</t>
  </si>
  <si>
    <t>0868905775</t>
  </si>
  <si>
    <t>11/02/2026 13:49</t>
  </si>
  <si>
    <t>WA091441393TH</t>
  </si>
  <si>
    <t>11/02/2026 13:48</t>
  </si>
  <si>
    <t>GUD35</t>
  </si>
  <si>
    <t>ณิชาพร</t>
  </si>
  <si>
    <t>40/96-97 ม.สุชา1 ถ.ทวีวัฒนา · หนองค้างพลู/ Nong Khang Phlu
หนองแขม/ Nong Khaemกรุงเทพมหานคร/ Bangkok
10160</t>
  </si>
  <si>
    <t>660842960399</t>
  </si>
  <si>
    <t>LEXPU0657220919</t>
  </si>
  <si>
    <t>GUD34</t>
  </si>
  <si>
    <t>วรุต  เมธีบุญพานิช</t>
  </si>
  <si>
    <t>89/94  หมู่บ้านวิลาจิโอ้   ตำบลบางพลีใหญ่  อำเภอบางพลี  สมุทรปราการ 10540</t>
  </si>
  <si>
    <t>0825596594</t>
  </si>
  <si>
    <t>WA091441376TH</t>
  </si>
  <si>
    <t>11/02/2026 13:47</t>
  </si>
  <si>
    <t>GUD33</t>
  </si>
  <si>
    <t>อดิศร มั่นคง</t>
  </si>
  <si>
    <t>บ้านเลขที่82/1 หนองช้างตาย ต.แก้มอ้น อ.จอมบึง จ.ราชบุรี 70150</t>
  </si>
  <si>
    <t>70150</t>
  </si>
  <si>
    <t>0808145970</t>
  </si>
  <si>
    <t>11/02/2026 09:58</t>
  </si>
  <si>
    <t>WB169696314TH</t>
  </si>
  <si>
    <t>11/02/2026 13:46</t>
  </si>
  <si>
    <t>GUD32</t>
  </si>
  <si>
    <t>11/02/2026 10:05</t>
  </si>
  <si>
    <t>WB169696328TH</t>
  </si>
  <si>
    <t>11/02/2026 13:45</t>
  </si>
  <si>
    <t>GUD31</t>
  </si>
  <si>
    <t>ส***ตร  ม***ประไพ</t>
  </si>
  <si>
    <t>11/02/2026 13:44</t>
  </si>
  <si>
    <t>791594147621</t>
  </si>
  <si>
    <t>GUD30</t>
  </si>
  <si>
    <t>เวียน แนบเนียร</t>
  </si>
  <si>
    <t>170.ม.13
ต.งิม อ.ปง
จ.พะเยา 56140</t>
  </si>
  <si>
    <t>56140</t>
  </si>
  <si>
    <t>0901188705</t>
  </si>
  <si>
    <t>WA091441362TH</t>
  </si>
  <si>
    <t>GUD28</t>
  </si>
  <si>
    <t>Sirikan Meelak</t>
  </si>
  <si>
    <t>2 ม.4
ขุนทะเล
อ.เมือง
สุราษฎร์ธานี
Thailand 84100</t>
  </si>
  <si>
    <t>0952900010</t>
  </si>
  <si>
    <t>WA091441359TH</t>
  </si>
  <si>
    <t>11/02/2026 13:43</t>
  </si>
  <si>
    <t>GUD27</t>
  </si>
  <si>
    <t>ร***นก​  ห***ก​ระแสร์​</t>
  </si>
  <si>
    <t>11/02/2026 13:41</t>
  </si>
  <si>
    <t>791504744612</t>
  </si>
  <si>
    <t>GUD26</t>
  </si>
  <si>
    <t>กัญญาภัทร พ่วงทรัพย์สิน</t>
  </si>
  <si>
    <t>149/1 ม.9 ถ.ลิ่มดุลย์ ต.ท้ายเหมือง อ.ท้ายเหมือง จ.พังงา 82120</t>
  </si>
  <si>
    <t>82120</t>
  </si>
  <si>
    <t>0936738078</t>
  </si>
  <si>
    <t>11/02/2026 13:42</t>
  </si>
  <si>
    <t>WA091441345TH</t>
  </si>
  <si>
    <t>GUD25</t>
  </si>
  <si>
    <t>นางลำใย แย้มวงษ์</t>
  </si>
  <si>
    <t>1011 ม.5 ต.ดอนเจดีย์
อ.ดอนเจดีย์ จ.สุพรรณบุรี
(คลอง 15 ซอยมะพร้าวสับขุย บ้านมีแทงค์ประปา) 72170</t>
  </si>
  <si>
    <t>72170</t>
  </si>
  <si>
    <t>0811913843</t>
  </si>
  <si>
    <t>11/02/2026 08:36</t>
  </si>
  <si>
    <t>WB169696305TH</t>
  </si>
  <si>
    <t>11/02/2026 13:38</t>
  </si>
  <si>
    <t>GUD24</t>
  </si>
  <si>
    <t>รุ่งทิวา  ปู่เมือง</t>
  </si>
  <si>
    <t>146/1 หมู่ 4
ต.แพงพวย
อ.ดำเนินสะดวก, ราชบุรี 70130</t>
  </si>
  <si>
    <t>0810157878</t>
  </si>
  <si>
    <t>WA091441331TH</t>
  </si>
  <si>
    <t>11/02/2026 13:37</t>
  </si>
  <si>
    <t>GUD23</t>
  </si>
  <si>
    <t>แอ้ม</t>
  </si>
  <si>
    <t>100/133 ม.ร็อคการ์เด้น ต.ศีรษะจระเข้น้อย อ.บางเสาธง จ.สมุทรปราการ 
โทร. 10570</t>
  </si>
  <si>
    <t>0809982963</t>
  </si>
  <si>
    <t>WA091441328TH</t>
  </si>
  <si>
    <t>11/02/2026 13:35</t>
  </si>
  <si>
    <t>GUD21</t>
  </si>
  <si>
    <t>K***a T***loi</t>
  </si>
  <si>
    <t>11/02/2026 13:20</t>
  </si>
  <si>
    <t>791547290564</t>
  </si>
  <si>
    <t>GUD19</t>
  </si>
  <si>
    <t>ส***ิณ ข***์ชัย</t>
  </si>
  <si>
    <t>11/02/2026 13:05</t>
  </si>
  <si>
    <t>791519760581</t>
  </si>
  <si>
    <t>GUD18</t>
  </si>
  <si>
    <t>ส***พร ส***รถเจริญ</t>
  </si>
  <si>
    <t>11/02/2026 13:04</t>
  </si>
  <si>
    <t>791511164592</t>
  </si>
  <si>
    <t>GUD16</t>
  </si>
  <si>
    <t>พ***ม ม***รัตน์</t>
  </si>
  <si>
    <t>11/02/2026 12:44</t>
  </si>
  <si>
    <t>791500158676</t>
  </si>
  <si>
    <t>GUD15</t>
  </si>
  <si>
    <t>11/02/2026 12:43</t>
  </si>
  <si>
    <t>791513490692</t>
  </si>
  <si>
    <t>GUD13</t>
  </si>
  <si>
    <t>11/02/2026 12:34</t>
  </si>
  <si>
    <t>791536972656</t>
  </si>
  <si>
    <t>GUD12</t>
  </si>
  <si>
    <t>791578261681</t>
  </si>
  <si>
    <t>GUD11</t>
  </si>
  <si>
    <t>ส***า โ***ุ่งเรือง</t>
  </si>
  <si>
    <t>11/02/2026 12:31</t>
  </si>
  <si>
    <t>791518154663</t>
  </si>
  <si>
    <t>GUD10</t>
  </si>
  <si>
    <t>ส***สา น***คกสูง</t>
  </si>
  <si>
    <t>11/02/2026 12:16</t>
  </si>
  <si>
    <t>791550374521</t>
  </si>
  <si>
    <t>GUD9</t>
  </si>
  <si>
    <t>11/02/2026 12:15</t>
  </si>
  <si>
    <t>791546093682</t>
  </si>
  <si>
    <t>GUD8</t>
  </si>
  <si>
    <t>ล***ลย์ พ***วัสดิ์</t>
  </si>
  <si>
    <t>791597170523</t>
  </si>
  <si>
    <t>GUD7</t>
  </si>
  <si>
    <t>ม***ค์</t>
  </si>
  <si>
    <t>11/02/2026 12:06</t>
  </si>
  <si>
    <t>791583339680</t>
  </si>
  <si>
    <t>11/02/2026 12:05</t>
  </si>
  <si>
    <t>GUD6</t>
  </si>
  <si>
    <t>ส***ล ส***า</t>
  </si>
  <si>
    <t>11/02/2026 12:04</t>
  </si>
  <si>
    <t>791515006704</t>
  </si>
  <si>
    <t>GUD5</t>
  </si>
  <si>
    <t>11/02/2026 11:59</t>
  </si>
  <si>
    <t>791513029160</t>
  </si>
  <si>
    <t>GUD4</t>
  </si>
  <si>
    <t>น***ินญู ด***ันทร์คำ</t>
  </si>
  <si>
    <t>11/02/2026 11:57</t>
  </si>
  <si>
    <t>791480799060</t>
  </si>
  <si>
    <t>GUD3</t>
  </si>
  <si>
    <t>แ***วา</t>
  </si>
  <si>
    <t>11/02/2026 11:56</t>
  </si>
  <si>
    <t>791433758006</t>
  </si>
  <si>
    <t>GUD2</t>
  </si>
  <si>
    <t>11/02/2026 11:49</t>
  </si>
  <si>
    <t>791592227123</t>
  </si>
  <si>
    <t>GUD1</t>
  </si>
  <si>
    <t>อ***  เ***งชาวนา</t>
  </si>
  <si>
    <t>11/02/2026 11:48</t>
  </si>
  <si>
    <t>791538413190</t>
  </si>
  <si>
    <t>GUD0</t>
  </si>
  <si>
    <t>ส***ย์  แ** ค**</t>
  </si>
  <si>
    <t>11/02/2026 11:43</t>
  </si>
  <si>
    <t>791507216194</t>
  </si>
  <si>
    <t>GUC99</t>
  </si>
  <si>
    <t>11/02/2026 12:13</t>
  </si>
  <si>
    <t>TH267869704500L</t>
  </si>
  <si>
    <t>11/02/2026 11:42</t>
  </si>
  <si>
    <t>GUC98</t>
  </si>
  <si>
    <t>******้อยผักหม ตำบลปะอาว ตำบลปะอาว อำเภออุทุมพรพิสัย จังหวัดศรีสะเกษ 33120</t>
  </si>
  <si>
    <t>TH265084919463Y</t>
  </si>
  <si>
    <t>GUC97</t>
  </si>
  <si>
    <t>อ***มย์ ธ***ไพโรจน์</t>
  </si>
  <si>
    <t>11/02/2026 11:36</t>
  </si>
  <si>
    <t>791564017193</t>
  </si>
  <si>
    <t>GUC95</t>
  </si>
  <si>
    <t>11/02/2026 11:30</t>
  </si>
  <si>
    <t>TH23038C55578B</t>
  </si>
  <si>
    <t>GUC94</t>
  </si>
  <si>
    <t>ส* พ*</t>
  </si>
  <si>
    <t>11/02/2026 11:29</t>
  </si>
  <si>
    <t>791508225115</t>
  </si>
  <si>
    <t>GUC93</t>
  </si>
  <si>
    <t>จิ๊บ</t>
  </si>
  <si>
    <t>758 ถ.โพธิ์ทอง ต.บางปลาสร้อย
เมืองชลบุรี/ Mueang Chon Buriชลบุรี/ Chonburi
20000</t>
  </si>
  <si>
    <t>660964540012</t>
  </si>
  <si>
    <t>11/02/2026 11:24</t>
  </si>
  <si>
    <t>LEXPU0657191979</t>
  </si>
  <si>
    <t>11/02/2026 11:22</t>
  </si>
  <si>
    <t>GUC91</t>
  </si>
  <si>
    <t>11/02/2026 11:10</t>
  </si>
  <si>
    <t>791586103136</t>
  </si>
  <si>
    <t>GUC90</t>
  </si>
  <si>
    <t>ส***นา</t>
  </si>
  <si>
    <t>11/02/2026 11:06</t>
  </si>
  <si>
    <t>791537221112</t>
  </si>
  <si>
    <t>11/02/2026 11:07</t>
  </si>
  <si>
    <t>GUC89</t>
  </si>
  <si>
    <t>พ***วิสาข์ เ***ิรัตน์</t>
  </si>
  <si>
    <t>791465861093</t>
  </si>
  <si>
    <t>GUC88</t>
  </si>
  <si>
    <t>ส***ญญา</t>
  </si>
  <si>
    <t>11/02/2026 11:05</t>
  </si>
  <si>
    <t>791472889023</t>
  </si>
  <si>
    <t>GUC87</t>
  </si>
  <si>
    <t>น**  เ***  เ***าหวายนอก</t>
  </si>
  <si>
    <t>11/02/2026 11:04</t>
  </si>
  <si>
    <t>791510702146</t>
  </si>
  <si>
    <t>GUC86</t>
  </si>
  <si>
    <t>น***ิรัช ด***ำ</t>
  </si>
  <si>
    <t>791408995064</t>
  </si>
  <si>
    <t>GUC85</t>
  </si>
  <si>
    <t>บ***ิทักษ์.รุ่งสุริยา</t>
  </si>
  <si>
    <t>11/02/2026 11:03</t>
  </si>
  <si>
    <t>791481597060</t>
  </si>
  <si>
    <t>GUC84</t>
  </si>
  <si>
    <t>t***ong m***</t>
  </si>
  <si>
    <t>11/02/2026 11:01</t>
  </si>
  <si>
    <t>791591013150</t>
  </si>
  <si>
    <t>GUC83</t>
  </si>
  <si>
    <t>น***ของขวัญ</t>
  </si>
  <si>
    <t>11/02/2026 10:59</t>
  </si>
  <si>
    <t>791588109115</t>
  </si>
  <si>
    <t>GUC82</t>
  </si>
  <si>
    <t>พ***ีณ์  ท***ลอด</t>
  </si>
  <si>
    <t>11/02/2026 10:56</t>
  </si>
  <si>
    <t>791502503131</t>
  </si>
  <si>
    <t>GUC81</t>
  </si>
  <si>
    <t>ย***น ช***ภูมิ</t>
  </si>
  <si>
    <t>791419796064</t>
  </si>
  <si>
    <t>GUC80</t>
  </si>
  <si>
    <t>******มวิท 101/1 ถนน สุขุมวิท 101/1 แขวงบางจาก (ร้านซักอบแห้งในปั้ม) แขวงบางจาก เขตพระโขนง จังหวัดกรุงเทพมหานคร 10260</t>
  </si>
  <si>
    <t>11/02/2026 10:52</t>
  </si>
  <si>
    <t>TH01318C0R4X2A0</t>
  </si>
  <si>
    <t>11/02/2026 10:51</t>
  </si>
  <si>
    <t>GUC79</t>
  </si>
  <si>
    <t>อ***ักษณ์  บ***วี</t>
  </si>
  <si>
    <t>791477079024</t>
  </si>
  <si>
    <t>GUC78</t>
  </si>
  <si>
    <t>อ***ตยา</t>
  </si>
  <si>
    <t>11/02/2026 10:50</t>
  </si>
  <si>
    <t>791400871030</t>
  </si>
  <si>
    <t>GUC77</t>
  </si>
  <si>
    <t>11/02/2026 10:49</t>
  </si>
  <si>
    <t>LEXPU0657223707</t>
  </si>
  <si>
    <t>GUC76</t>
  </si>
  <si>
    <t>อ***นต์ ศ***วัสดิ์</t>
  </si>
  <si>
    <t>791496141096</t>
  </si>
  <si>
    <t>11/02/2026 10:48</t>
  </si>
  <si>
    <t>GUC75</t>
  </si>
  <si>
    <t>พ***มล ห***พินันท์</t>
  </si>
  <si>
    <t>11/02/2026 10:46</t>
  </si>
  <si>
    <t>791418544081</t>
  </si>
  <si>
    <t>GUC74</t>
  </si>
  <si>
    <t>W***cha L**</t>
  </si>
  <si>
    <t>11/02/2026 10:44</t>
  </si>
  <si>
    <t>791484192004</t>
  </si>
  <si>
    <t>GUC72</t>
  </si>
  <si>
    <t>ป***ดี ท***ิษฐ์</t>
  </si>
  <si>
    <t>11/02/2026 10:36</t>
  </si>
  <si>
    <t>791517309111</t>
  </si>
  <si>
    <t>GUC71</t>
  </si>
  <si>
    <t>ว***าภรณ์</t>
  </si>
  <si>
    <t>11/02/2026 10:31</t>
  </si>
  <si>
    <t>791503908123</t>
  </si>
  <si>
    <t>GUC70</t>
  </si>
  <si>
    <t>จิราวรรณ บุญชัย</t>
  </si>
  <si>
    <t>123/2 ม.8 ต.พะตง
หาดใหญ่/ Hat Yaiสงขลา/ Songkhla
90230</t>
  </si>
  <si>
    <t>90230</t>
  </si>
  <si>
    <t>660892964965</t>
  </si>
  <si>
    <t>11/02/2026 10:27</t>
  </si>
  <si>
    <t>LEXPU0657235439</t>
  </si>
  <si>
    <t>GUC69</t>
  </si>
  <si>
    <t>11/02/2026 10:23</t>
  </si>
  <si>
    <t>791470076003</t>
  </si>
  <si>
    <t>GUC68</t>
  </si>
  <si>
    <t>เ***น ร***อง</t>
  </si>
  <si>
    <t>791410880035</t>
  </si>
  <si>
    <t>GUC67</t>
  </si>
  <si>
    <t>ตำบล กาฬสินธุ์</t>
  </si>
  <si>
    <t>11/02/2026 10:14</t>
  </si>
  <si>
    <t>791508300133</t>
  </si>
  <si>
    <t>GUC66</t>
  </si>
  <si>
    <t>ภ***ินญา เ***ุล</t>
  </si>
  <si>
    <t>791474072023</t>
  </si>
  <si>
    <t>GUC65</t>
  </si>
  <si>
    <t>ล***า เ***สุวรรณ</t>
  </si>
  <si>
    <t>11/02/2026 10:13</t>
  </si>
  <si>
    <t>791447584082</t>
  </si>
  <si>
    <t>GUC64</t>
  </si>
  <si>
    <t>11/02/2026 10:12</t>
  </si>
  <si>
    <t>791478367083</t>
  </si>
  <si>
    <t>GUC63</t>
  </si>
  <si>
    <t>ธ******ด</t>
  </si>
  <si>
    <t>******์-พระราม3, แยก 10 ถนนสุขสวัสดิ์ 30, เขตราษฎร์บูรณะ แขวงบางปะกอก เขตราษฎร์บูรณะ จังหวัดกรุงเทพมหานคร 10140</t>
  </si>
  <si>
    <t>TH01388C09JT6A</t>
  </si>
  <si>
    <t>GUC62</t>
  </si>
  <si>
    <t>บ***ันทร์ เ***ากลิ่น</t>
  </si>
  <si>
    <t>11/02/2026 10:10</t>
  </si>
  <si>
    <t>791404946043</t>
  </si>
  <si>
    <t>11/02/2026 10:04</t>
  </si>
  <si>
    <t>GUC60</t>
  </si>
  <si>
    <t>พ***ินทร์ อ***สน</t>
  </si>
  <si>
    <t>11/02/2026 10:01</t>
  </si>
  <si>
    <t>THT020353R0947Z</t>
  </si>
  <si>
    <t>GUC59</t>
  </si>
  <si>
    <t>Samut Songkhram</t>
  </si>
  <si>
    <t>11/02/2026 09:59</t>
  </si>
  <si>
    <t>791545305180</t>
  </si>
  <si>
    <t>GUC58</t>
  </si>
  <si>
    <t>ณ***ุฒิ  เ***ยมกลาง</t>
  </si>
  <si>
    <t>11/02/2026 10:06</t>
  </si>
  <si>
    <t>791560625122</t>
  </si>
  <si>
    <t>GUC57</t>
  </si>
  <si>
    <t>อ***ย​ โ***ยงค์​</t>
  </si>
  <si>
    <t>791551107141</t>
  </si>
  <si>
    <t>GUC56</t>
  </si>
  <si>
    <t>เ***มว</t>
  </si>
  <si>
    <t>11/02/2026 09:56</t>
  </si>
  <si>
    <t>791596825106</t>
  </si>
  <si>
    <t>GUC55</t>
  </si>
  <si>
    <t>ส***ี พ***สีดา</t>
  </si>
  <si>
    <t>11/02/2026 09:50</t>
  </si>
  <si>
    <t>791553618122</t>
  </si>
  <si>
    <t>GUC54</t>
  </si>
  <si>
    <t>ส***พร W*</t>
  </si>
  <si>
    <t>11/02/2026 09:46</t>
  </si>
  <si>
    <t>791594809180</t>
  </si>
  <si>
    <t>GUC53</t>
  </si>
  <si>
    <t>พ***พย์ ด***ง</t>
  </si>
  <si>
    <t>11/02/2026 09:45</t>
  </si>
  <si>
    <t>791457666090</t>
  </si>
  <si>
    <t>GUC52</t>
  </si>
  <si>
    <t>791533900124</t>
  </si>
  <si>
    <t>GUC51</t>
  </si>
  <si>
    <t>11/02/2026 09:39</t>
  </si>
  <si>
    <t>ขอฝอยทอง 4 มะพร้าว 2 นะคะ</t>
  </si>
  <si>
    <t>791501400185</t>
  </si>
  <si>
    <t>GUC50</t>
  </si>
  <si>
    <t>A***ane M**</t>
  </si>
  <si>
    <t>11/02/2026 09:38</t>
  </si>
  <si>
    <t>791497277056</t>
  </si>
  <si>
    <t>GUC49</t>
  </si>
  <si>
    <t>ม***นา ช***ตร</t>
  </si>
  <si>
    <t>791481279050</t>
  </si>
  <si>
    <t>GUC48</t>
  </si>
  <si>
    <t>T***a K***n</t>
  </si>
  <si>
    <t>791429475056</t>
  </si>
  <si>
    <t>GUC47</t>
  </si>
  <si>
    <t>11/02/2026 09:36</t>
  </si>
  <si>
    <t>791485142055</t>
  </si>
  <si>
    <t>11/02/2026 09:37</t>
  </si>
  <si>
    <t>GUC46</t>
  </si>
  <si>
    <t>11/02/2026 09:35</t>
  </si>
  <si>
    <t>791493078036</t>
  </si>
  <si>
    <t>GUC45</t>
  </si>
  <si>
    <t>ป***นธ์ พ***ทธิจรรยา</t>
  </si>
  <si>
    <t>11/02/2026 09:34</t>
  </si>
  <si>
    <t>791443946086</t>
  </si>
  <si>
    <t>GUC44</t>
  </si>
  <si>
    <t>บ***าร</t>
  </si>
  <si>
    <t>791479080066</t>
  </si>
  <si>
    <t>GUC43</t>
  </si>
  <si>
    <t>พ***นันท์ ช***ารี</t>
  </si>
  <si>
    <t>11/02/2026 09:31</t>
  </si>
  <si>
    <t>791446865086</t>
  </si>
  <si>
    <t>GUC41</t>
  </si>
  <si>
    <t>ค***งลักษณ์  แ***ระไพ</t>
  </si>
  <si>
    <t>11/02/2026 09:30</t>
  </si>
  <si>
    <t>791480269090</t>
  </si>
  <si>
    <t>11/02/2026 09:29</t>
  </si>
  <si>
    <t>GUC40</t>
  </si>
  <si>
    <t>เ***ศรี ด***งวัน</t>
  </si>
  <si>
    <t>11/02/2026 09:27</t>
  </si>
  <si>
    <t>เค้ก100กรัมขอเป็นฝอยทองสักกล่องนะคะำอกะบแม่ชอบ</t>
  </si>
  <si>
    <t>791521104135</t>
  </si>
  <si>
    <t>GUC39</t>
  </si>
  <si>
    <t>11/02/2026 09:24</t>
  </si>
  <si>
    <t>THT020353QZ5S9Z</t>
  </si>
  <si>
    <t>GUC38</t>
  </si>
  <si>
    <t>******ั้น 4 ตึก 1 ซอย ชิดลม ถนน เพลินจิต แขวงลุมพินี แขวงลุมพินี เขตปทุมวัน จังหวัดกรุงเทพมหานคร 10330</t>
  </si>
  <si>
    <t>TH260121210076A</t>
  </si>
  <si>
    <t>GUC37</t>
  </si>
  <si>
    <t>อ***งค์ ด***หญ่</t>
  </si>
  <si>
    <t>11/02/2026 09:23</t>
  </si>
  <si>
    <t>791517718110</t>
  </si>
  <si>
    <t>GUC36</t>
  </si>
  <si>
    <t>น***วดี  ร***มี</t>
  </si>
  <si>
    <t>791515704173</t>
  </si>
  <si>
    <t>GUC35</t>
  </si>
  <si>
    <t>u***8385666374819</t>
  </si>
  <si>
    <t>11/02/2026 09:20</t>
  </si>
  <si>
    <t>791475474053</t>
  </si>
  <si>
    <t>GUC34</t>
  </si>
  <si>
    <t>******ขวงคลองกุ่ม, เขตบึงกุ่ม แขวงคลองกุ่ม เขตบึงกุ่ม จังหวัดกรุงเทพมหานคร 10240</t>
  </si>
  <si>
    <t>TH264886242322Q</t>
  </si>
  <si>
    <t>GUC33</t>
  </si>
  <si>
    <t>w***duean29</t>
  </si>
  <si>
    <t>11/02/2026 09:19</t>
  </si>
  <si>
    <t>791573309122</t>
  </si>
  <si>
    <t>GUC32</t>
  </si>
  <si>
    <t>ก***รรณ ห***นพรม</t>
  </si>
  <si>
    <t>791596501113</t>
  </si>
  <si>
    <t>GUC31</t>
  </si>
  <si>
    <t>น***ทธิ์ ม***ชติ</t>
  </si>
  <si>
    <t>กล้วยหอมมะพร้าวเผาครับ</t>
  </si>
  <si>
    <t>791503228106</t>
  </si>
  <si>
    <t>GUC30</t>
  </si>
  <si>
    <t>ท***ส ข***เกตุ</t>
  </si>
  <si>
    <t>11/02/2026 09:17</t>
  </si>
  <si>
    <t>791592709110</t>
  </si>
  <si>
    <t>GUC29</t>
  </si>
  <si>
    <t>ญ******ม</t>
  </si>
  <si>
    <t>******ฐกิจ 1 ตำบล แคราย ตำบลแคราย อำเภอกระทุ่มแบน จังหวัดสมุทรสาคร 74110</t>
  </si>
  <si>
    <t>TH269161773210V</t>
  </si>
  <si>
    <t>11/02/2026 09:15</t>
  </si>
  <si>
    <t>GUC28</t>
  </si>
  <si>
    <t>******ตำบลห้วยราชา อำเภอห้วยราช จังหวัดบุรีรัมย์ 31000</t>
  </si>
  <si>
    <t>11/02/2026 09:11</t>
  </si>
  <si>
    <t>TH266115575775C</t>
  </si>
  <si>
    <t>GUC27</t>
  </si>
  <si>
    <t>11/02/2026 09:02</t>
  </si>
  <si>
    <t>791466883023</t>
  </si>
  <si>
    <t>GUC25</t>
  </si>
  <si>
    <t>พ***าภรณ์ ม***กสาร</t>
  </si>
  <si>
    <t>11/02/2026 08:55</t>
  </si>
  <si>
    <t>791442359072</t>
  </si>
  <si>
    <t>11/02/2026 08:57</t>
  </si>
  <si>
    <t>GUC24</t>
  </si>
  <si>
    <t>ปริญดา สอนอุทัย</t>
  </si>
  <si>
    <t>โรงเรียนพิชัย
9/9 หมู่ 3, ต.ในเมือง
อ.พิชัย  จ.อุตรดิตถ์ 53120</t>
  </si>
  <si>
    <t>0869262234</t>
  </si>
  <si>
    <t>11/02/2026 08:25</t>
  </si>
  <si>
    <t>WA091441274TH</t>
  </si>
  <si>
    <t>11/02/2026 08:56</t>
  </si>
  <si>
    <t>GUC23</t>
  </si>
  <si>
    <t>นายสุพรหม กล่อมใจเสือ</t>
  </si>
  <si>
    <t>67 หมู่ 3 หมู่บ้านสะลวงนอก
ตำบลสะลวง อำเภอแม่ริม 
จ.เชียงใหม่  
โทร .และ0932147171 50330</t>
  </si>
  <si>
    <t>50330</t>
  </si>
  <si>
    <t>0945695441</t>
  </si>
  <si>
    <t>WA091441314TH</t>
  </si>
  <si>
    <t>GUC22</t>
  </si>
  <si>
    <t>เนติมา เลิศนิมิตเทว้ญ</t>
  </si>
  <si>
    <t>168/79ม.3.ต.เสม็ด.อ.เมือง.ชลบุรี 20000</t>
  </si>
  <si>
    <t>0819490571</t>
  </si>
  <si>
    <t>11/02/2026 08:54</t>
  </si>
  <si>
    <t>WA091441305TH</t>
  </si>
  <si>
    <t>GUC21</t>
  </si>
  <si>
    <t>23/14 ถนนประสาท ตำบลเวียง อำเภอเมือง พะเยา 56000</t>
  </si>
  <si>
    <t>11/02/2026 08:51</t>
  </si>
  <si>
    <t>WA091441291TH</t>
  </si>
  <si>
    <t>11/02/2026 08:49</t>
  </si>
  <si>
    <t>GUC20</t>
  </si>
  <si>
    <t>ณภัค วัชรพิชัย</t>
  </si>
  <si>
    <t xml:space="preserve"> 71ซอย 42 ถนน ลาดกระบัง แขวง ลาดกระบัง กรุงเทพฯ  10520</t>
  </si>
  <si>
    <t>0962496687</t>
  </si>
  <si>
    <t>WA091441288TH</t>
  </si>
  <si>
    <t>11/02/2026 08:47</t>
  </si>
  <si>
    <t>GUC19</t>
  </si>
  <si>
    <t>ล***มี</t>
  </si>
  <si>
    <t>11/02/2026 08:46</t>
  </si>
  <si>
    <t>791515506132</t>
  </si>
  <si>
    <t>GUC18</t>
  </si>
  <si>
    <t>****** สูง ตำบลห้างสูง อำเภอหนองใหญ่ จังหวัดชลบุรี 20190</t>
  </si>
  <si>
    <t>20190</t>
  </si>
  <si>
    <t>11/02/2026 08:48</t>
  </si>
  <si>
    <t>TH2620918573640</t>
  </si>
  <si>
    <t>GUC17</t>
  </si>
  <si>
    <t>ว***รัตน์ น***ตน์</t>
  </si>
  <si>
    <t>11/02/2026 08:40</t>
  </si>
  <si>
    <t>791420269054</t>
  </si>
  <si>
    <t>GUC16</t>
  </si>
  <si>
    <t>ธ***ารัตน์ ว***</t>
  </si>
  <si>
    <t>11/02/2026 08:28</t>
  </si>
  <si>
    <t>791407354076</t>
  </si>
  <si>
    <t>GUC15</t>
  </si>
  <si>
    <t>เ***่าแซ่บ</t>
  </si>
  <si>
    <t>11/02/2026 08:20</t>
  </si>
  <si>
    <t>791428674061</t>
  </si>
  <si>
    <t>GUC14</t>
  </si>
  <si>
    <t>ว***า ย***ฟื่อง</t>
  </si>
  <si>
    <t>11/02/2026 08:19</t>
  </si>
  <si>
    <t>791470953066</t>
  </si>
  <si>
    <t>GUC13</t>
  </si>
  <si>
    <t>มณฑา แซ่ตัน</t>
  </si>
  <si>
    <t>199/2 3หมู่1ตำบลย่านยาว
สามชุก/ Sam Chukสุพรรณบุรี/ Suphanburi
72130</t>
  </si>
  <si>
    <t>660865059630</t>
  </si>
  <si>
    <t>11/02/2026 08:15</t>
  </si>
  <si>
    <t>LEXPU0657192298</t>
  </si>
  <si>
    <t>GUC12</t>
  </si>
  <si>
    <t>******ินสอ, ตำบลเนินทราย, อำเภอเมืองตราด ตำบลเนินทราย อำเภอเมืองตราด จังหวัดตราด 23000</t>
  </si>
  <si>
    <t>11/02/2026 08:13</t>
  </si>
  <si>
    <t>TH266820092697Q</t>
  </si>
  <si>
    <t>11/02/2026 08:12</t>
  </si>
  <si>
    <t>GUC11</t>
  </si>
  <si>
    <t>11/02/2026 08:11</t>
  </si>
  <si>
    <t>LEXPU0657184227</t>
  </si>
  <si>
    <t>GUC10</t>
  </si>
  <si>
    <t>ว***า ต***วินิจกุล</t>
  </si>
  <si>
    <t>11/02/2026 08:01</t>
  </si>
  <si>
    <t>791453861052</t>
  </si>
  <si>
    <t>GUC8</t>
  </si>
  <si>
    <t>ว***า   ศ***าทวีพร</t>
  </si>
  <si>
    <t>11/02/2026 07:53</t>
  </si>
  <si>
    <t>791463751072</t>
  </si>
  <si>
    <t>GUC7</t>
  </si>
  <si>
    <t>สงวนลักษณ์ รอดจากทุกข์</t>
  </si>
  <si>
    <t>บ้านเลขที่ 26/2   หมู่ 2 · บางแก้ว/ Bang Kaeo
บ้านแหลม/ Ban Laemเพชรบุรี/ Phetchaburi
76110</t>
  </si>
  <si>
    <t>660892727843</t>
  </si>
  <si>
    <t>11/02/2026 07:52</t>
  </si>
  <si>
    <t>LEXPU0657219922</t>
  </si>
  <si>
    <t>GUC6</t>
  </si>
  <si>
    <t>11/02/2026 07:45</t>
  </si>
  <si>
    <t>LEXPU0657183855</t>
  </si>
  <si>
    <t>GUC5</t>
  </si>
  <si>
    <t>ด***มล  บ***ัน</t>
  </si>
  <si>
    <t>11/02/2026 07:44</t>
  </si>
  <si>
    <t>791437956050</t>
  </si>
  <si>
    <t>GUC4</t>
  </si>
  <si>
    <t>ว***ภา. ว***คำ</t>
  </si>
  <si>
    <t>11/02/2026 07:38</t>
  </si>
  <si>
    <t>791508903124</t>
  </si>
  <si>
    <t>GUC2</t>
  </si>
  <si>
    <t>Yuwadee  nabsanit</t>
  </si>
  <si>
    <t>19/2  ม.7 ต.สายทอง อ.ป่าโมก
ป่าโมก/ Pa Mokอ่างทอง/ Ang Thong
14130</t>
  </si>
  <si>
    <t>14130</t>
  </si>
  <si>
    <t>660915927953</t>
  </si>
  <si>
    <t>11/02/2026 07:09</t>
  </si>
  <si>
    <t>LEXPU0657221408</t>
  </si>
  <si>
    <t>GUC1</t>
  </si>
  <si>
    <t>ท*****์</t>
  </si>
  <si>
    <t>******ม.16 ต.บางพึ่ง ตำบลบางพึ่ง อำเภอพระประแดง จังหวัดสมุทรปราการ 10130</t>
  </si>
  <si>
    <t>TH265522453819O</t>
  </si>
  <si>
    <t>GUC0</t>
  </si>
  <si>
    <t>11/02/2026 07:19</t>
  </si>
  <si>
    <t>TH263182388236H</t>
  </si>
  <si>
    <t>11/02/2026 07:03</t>
  </si>
  <si>
    <t>GUB99</t>
  </si>
  <si>
    <t>11/02/2026 06:53</t>
  </si>
  <si>
    <t>791477998032</t>
  </si>
  <si>
    <t>GUB98</t>
  </si>
  <si>
    <t>ศ***ญา ร***จรูญ</t>
  </si>
  <si>
    <t>11/02/2026 06:52</t>
  </si>
  <si>
    <t>791464981871</t>
  </si>
  <si>
    <t>GUB97</t>
  </si>
  <si>
    <t>ส***น เ***งหอม</t>
  </si>
  <si>
    <t>11/02/2026 06:51</t>
  </si>
  <si>
    <t>791487195096</t>
  </si>
  <si>
    <t>GUB96</t>
  </si>
  <si>
    <t>ส*****ย</t>
  </si>
  <si>
    <t>******ินดา, อำเภอสามพราน ตำบลคลองจินดา อำเภอสามพราน จังหวัดนครปฐม 73110</t>
  </si>
  <si>
    <t>11/02/2026 06:49</t>
  </si>
  <si>
    <t>TH265535507620X</t>
  </si>
  <si>
    <t>GUB95</t>
  </si>
  <si>
    <t>******่122 ถ.มาลัยแมน ตำบลท่าพี่เลี้ยง อำเภอเมืองสุพรรณบุรี จังหวัดสุพรรณบุรี 72000</t>
  </si>
  <si>
    <t>11/02/2026 06:26</t>
  </si>
  <si>
    <t>TH267451945147F</t>
  </si>
  <si>
    <t>GUB94</t>
  </si>
  <si>
    <t>11/02/2026 06:22</t>
  </si>
  <si>
    <t>TH260953785882N</t>
  </si>
  <si>
    <t>GUB92</t>
  </si>
  <si>
    <t>น***ุญสิตา แ***ำ</t>
  </si>
  <si>
    <t>11/02/2026 05:46</t>
  </si>
  <si>
    <t>791518014125</t>
  </si>
  <si>
    <t>GUB91</t>
  </si>
  <si>
    <t>******ลองกิ่ว, อำเภอบ้านบึง ตำบลคลองกิ่ว อำเภอบ้านบึง จังหวัดชลบุรี 20220</t>
  </si>
  <si>
    <t>75</t>
  </si>
  <si>
    <t>11/02/2026 06:11</t>
  </si>
  <si>
    <t>TH265870265844R</t>
  </si>
  <si>
    <t>11/02/2026 05:41</t>
  </si>
  <si>
    <t>GUB90</t>
  </si>
  <si>
    <t>อ***ิน</t>
  </si>
  <si>
    <t>11/02/2026 05:40</t>
  </si>
  <si>
    <t>791524505111</t>
  </si>
  <si>
    <t>GUB89</t>
  </si>
  <si>
    <t>อ**ท</t>
  </si>
  <si>
    <t>******าม ศรีมาแมนชั่น   บ้านประตูไม้ตรงหัวมุมโค้งที่มีต้นเฟืองฟ้า) แขวงจันทรเกษม เขตจตุจักร จังหวัดกรุงเทพมหานคร 10900</t>
  </si>
  <si>
    <t>11/02/2026 05:17</t>
  </si>
  <si>
    <t>TH267906013406Y</t>
  </si>
  <si>
    <t>11/02/2026 05:16</t>
  </si>
  <si>
    <t>GUB88</t>
  </si>
  <si>
    <t>น** น***นงค์ อ***มัวเม็ง</t>
  </si>
  <si>
    <t>11/02/2026 05:12</t>
  </si>
  <si>
    <t>791502611130</t>
  </si>
  <si>
    <t>GUB87</t>
  </si>
  <si>
    <t>อ***รณ์  น***วณิชชากร</t>
  </si>
  <si>
    <t>11/02/2026 04:31</t>
  </si>
  <si>
    <t>791499876834</t>
  </si>
  <si>
    <t>GUB86</t>
  </si>
  <si>
    <t>แ** แ***้า</t>
  </si>
  <si>
    <t>11/02/2026 03:38</t>
  </si>
  <si>
    <t>791507618134</t>
  </si>
  <si>
    <t>GUB85</t>
  </si>
  <si>
    <t>ค** น*** บ***นะพัธน์</t>
  </si>
  <si>
    <t>11/02/2026 03:10</t>
  </si>
  <si>
    <t>791477968993</t>
  </si>
  <si>
    <t>GUB84</t>
  </si>
  <si>
    <t>บ***ลี้ยง จ***์พริ้ง</t>
  </si>
  <si>
    <t>11/02/2026 02:54</t>
  </si>
  <si>
    <t>791428997881</t>
  </si>
  <si>
    <t>GUB82</t>
  </si>
  <si>
    <t>ไ***น พ***</t>
  </si>
  <si>
    <t>11/02/2026 01:27</t>
  </si>
  <si>
    <t>791437346895</t>
  </si>
  <si>
    <t>GUB81</t>
  </si>
  <si>
    <t>ด***มล ภ***ลา 2***มู่5</t>
  </si>
  <si>
    <t>11/02/2026 01:06</t>
  </si>
  <si>
    <t>791504417130</t>
  </si>
  <si>
    <t>11/02/2026 01:13</t>
  </si>
  <si>
    <t>GUB80</t>
  </si>
  <si>
    <t>ก***ง</t>
  </si>
  <si>
    <t>11/02/2026 00:35</t>
  </si>
  <si>
    <t>791463399042</t>
  </si>
  <si>
    <t>GUB79</t>
  </si>
  <si>
    <t>****** พระราม3 แขวง บางโพงพาง แขวงบางโพงพาง เขตยานนาวา จังหวัดกรุงเทพมหานคร 10120</t>
  </si>
  <si>
    <t>11/02/2026 00:29</t>
  </si>
  <si>
    <t>TH2654850738232</t>
  </si>
  <si>
    <t>11/02/2026 00:28</t>
  </si>
  <si>
    <t>GUB77</t>
  </si>
  <si>
    <t>w***na1571</t>
  </si>
  <si>
    <t>11/02/2026 00:01</t>
  </si>
  <si>
    <t>791552507115</t>
  </si>
  <si>
    <t>GUI95</t>
  </si>
  <si>
    <t>12/02/2026 23:20</t>
  </si>
  <si>
    <t>791658319185</t>
  </si>
  <si>
    <t>GUI94</t>
  </si>
  <si>
    <t>ส***ช แ***ฤกษภูมิ</t>
  </si>
  <si>
    <t>12/02/2026 23:16</t>
  </si>
  <si>
    <t>791665809163</t>
  </si>
  <si>
    <t>GUI93</t>
  </si>
  <si>
    <t>กรรณิการ์​ วรวสุ</t>
  </si>
  <si>
    <t>88/3 ม1 ซ.วัดหูช้าง (หน้าหมู่บ้านนริศรา)ต.บางคูเวียง บางกรวย นนทบุรี11130 · บางคูเวียง/ Bang Khu Wiang
บางกรวย/ Bang Kruaiนนทบุรี/ Nonthaburi
11130</t>
  </si>
  <si>
    <t>660894380575</t>
  </si>
  <si>
    <t>12/02/2026 23:11</t>
  </si>
  <si>
    <t>LEXPU0657729355</t>
  </si>
  <si>
    <t>GUI92</t>
  </si>
  <si>
    <t>พ***ินทร์ แ***ต็ง</t>
  </si>
  <si>
    <t>12/02/2026 22:48</t>
  </si>
  <si>
    <t>791677517164</t>
  </si>
  <si>
    <t>12/02/2026 22:49</t>
  </si>
  <si>
    <t>GUI91</t>
  </si>
  <si>
    <t>******ูงเม่น จ.แพร่ ตำบลเวียงทอง อำเภอสูงเม่น จังหวัดแพร่ 54000</t>
  </si>
  <si>
    <t>54000</t>
  </si>
  <si>
    <t>12/02/2026 22:51</t>
  </si>
  <si>
    <t>TH2603494614146</t>
  </si>
  <si>
    <t>12/02/2026 22:43</t>
  </si>
  <si>
    <t>GUI90</t>
  </si>
  <si>
    <t>12/02/2026 22:39</t>
  </si>
  <si>
    <t>TH52018C9B8Q4A</t>
  </si>
  <si>
    <t>GUI89</t>
  </si>
  <si>
    <t>******ง ตำบลบางกุ้ง อำเภอเมืองสุราษฎร์ธานี จังหวัดสุราษฎร์ธานี 84000</t>
  </si>
  <si>
    <t>12/02/2026 22:26</t>
  </si>
  <si>
    <t>TH2698365149217</t>
  </si>
  <si>
    <t>GUI88</t>
  </si>
  <si>
    <t>ช***กาญจน์ เ***ทอง</t>
  </si>
  <si>
    <t>12/02/2026 22:21</t>
  </si>
  <si>
    <t>791517388060</t>
  </si>
  <si>
    <t>GUI87</t>
  </si>
  <si>
    <t>ช***ร ก***จแก้ว</t>
  </si>
  <si>
    <t>12/02/2026 22:11</t>
  </si>
  <si>
    <t>THT040653V0DW8Z</t>
  </si>
  <si>
    <t>GUI86</t>
  </si>
  <si>
    <t>โ* ว***นทร์ดา</t>
  </si>
  <si>
    <t>12/02/2026 22:10</t>
  </si>
  <si>
    <t>THT040253V12Y8Z</t>
  </si>
  <si>
    <t>GUI84</t>
  </si>
  <si>
    <t>******ลี อำเภอไพศาลี จังหวัดนครสวรรค์ 60220</t>
  </si>
  <si>
    <t>60220</t>
  </si>
  <si>
    <t>12/02/2026 22:31</t>
  </si>
  <si>
    <t>TH56098CA8KH9H</t>
  </si>
  <si>
    <t>12/02/2026 22:01</t>
  </si>
  <si>
    <t>GUI83</t>
  </si>
  <si>
    <t>เ******ี</t>
  </si>
  <si>
    <t>****** อำเภอเดิมบางนางบวช ตำบลหัวนา อำเภอเดิมบางนางบวช จังหวัดสุพรรณบุรี 72120</t>
  </si>
  <si>
    <t>72120</t>
  </si>
  <si>
    <t>13</t>
  </si>
  <si>
    <t>12/02/2026 21:58</t>
  </si>
  <si>
    <t>TH260369613923X</t>
  </si>
  <si>
    <t>GUI82</t>
  </si>
  <si>
    <t>******ือง จ.พิพิษณุโลก ตำบลท่าโพธิ์ อำเภอเมืองพิษณุโลก จังหวัดพิษณุโลก 65000</t>
  </si>
  <si>
    <t>TH263200274866V</t>
  </si>
  <si>
    <t>GUI80</t>
  </si>
  <si>
    <t>ก***า อ***เย็น</t>
  </si>
  <si>
    <t>12/02/2026 21:56</t>
  </si>
  <si>
    <t>791596491033</t>
  </si>
  <si>
    <t>GUI79</t>
  </si>
  <si>
    <t>12/02/2026 21:50</t>
  </si>
  <si>
    <t>791685202151</t>
  </si>
  <si>
    <t>GUI78</t>
  </si>
  <si>
    <t>พ***พงษ์ ผ***ขยืด เ***วไดนาโมแอร์ แ***ตอรี่</t>
  </si>
  <si>
    <t>12/02/2026 21:44</t>
  </si>
  <si>
    <t>791627082256</t>
  </si>
  <si>
    <t>GUI77</t>
  </si>
  <si>
    <t>ค***ต้ว</t>
  </si>
  <si>
    <t>Suphan Buri</t>
  </si>
  <si>
    <t>12/02/2026 21:40</t>
  </si>
  <si>
    <t>791562797071</t>
  </si>
  <si>
    <t>GUI76</t>
  </si>
  <si>
    <t>เ******พ</t>
  </si>
  <si>
    <t>******หนือ จ.ลำปาง ตำบลวังทรายคำ อำเภอวังเหนือ จังหวัดลำปาง 52140</t>
  </si>
  <si>
    <t>52140</t>
  </si>
  <si>
    <t>12/02/2026 21:51</t>
  </si>
  <si>
    <t>TH49078C8MEC1H</t>
  </si>
  <si>
    <t>GUI75</t>
  </si>
  <si>
    <t>บ******ำ</t>
  </si>
  <si>
    <t>******ร์, เขตป้อมปราบศัตรูพ่าย แขวงวัดเทพศิรินทร์ เขตป้อมปราบศัตรูพ่าย จังหวัดกรุงเทพมหานคร 10100</t>
  </si>
  <si>
    <t>12/02/2026 21:41</t>
  </si>
  <si>
    <t>TH265070328273X</t>
  </si>
  <si>
    <t>12/02/2026 21:39</t>
  </si>
  <si>
    <t>GUI74</t>
  </si>
  <si>
    <t>ภ***ร ใ***าด</t>
  </si>
  <si>
    <t>12/02/2026 21:38</t>
  </si>
  <si>
    <t>791557397002</t>
  </si>
  <si>
    <t>GUI72</t>
  </si>
  <si>
    <t>ค******n</t>
  </si>
  <si>
    <t>******ัย2, แยก 7, ถนน สุขุมวิท, ตำบลสำโรงเหนือ,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</si>
  <si>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>12/02/2026 21:36</t>
  </si>
  <si>
    <t>TH263308133501Q</t>
  </si>
  <si>
    <t>GUI71</t>
  </si>
  <si>
    <t>สถิตย์  ช้างเจริญ</t>
  </si>
  <si>
    <t>123/86 หมู่ 3 ซอย8 หมู่บ้านพร้อมสุขพาร์ค · คลองสวนพลู/ Khlong Suan Phlu
พระนครศรีอยุธยา/ Phra Nakhon Si Ayutthayaพระนครศรีอยุธยา/ Phra Nakhon Si Ayutthaya
13000</t>
  </si>
  <si>
    <t>13000</t>
  </si>
  <si>
    <t>660829769171</t>
  </si>
  <si>
    <t>12/02/2026 21:34</t>
  </si>
  <si>
    <t>LEXPU0657450050</t>
  </si>
  <si>
    <t>GUI70</t>
  </si>
  <si>
    <t>เ***ประภา อ***สร้อย</t>
  </si>
  <si>
    <t>12/02/2026 21:33</t>
  </si>
  <si>
    <t>791538984040</t>
  </si>
  <si>
    <t>GUI69</t>
  </si>
  <si>
    <t>ป***ัช</t>
  </si>
  <si>
    <t>12/02/2026 21:28</t>
  </si>
  <si>
    <t>791545184021</t>
  </si>
  <si>
    <t>GUI68</t>
  </si>
  <si>
    <t>12/02/2026 21:27</t>
  </si>
  <si>
    <t>791667910180</t>
  </si>
  <si>
    <t>GUI67</t>
  </si>
  <si>
    <t>******นธ์ จ.ศรีสะเกษ ตำบลปรือใหญ่ อำเภอขุขันธ์ จังหวัดศรีสะเกษ 33140</t>
  </si>
  <si>
    <t>TH267610112943H</t>
  </si>
  <si>
    <t>GUI66</t>
  </si>
  <si>
    <t>ป******ี</t>
  </si>
  <si>
    <t>******รี, อำเภอกุยบุรี ตำบลกุยบุรี อำเภอกุยบุรี จังหวัดประจวบคีรีขันธ์ 77150</t>
  </si>
  <si>
    <t>12/02/2026 21:24</t>
  </si>
  <si>
    <t>TH2691821594430</t>
  </si>
  <si>
    <t>GUI65</t>
  </si>
  <si>
    <t>12/02/2026 21:18</t>
  </si>
  <si>
    <t>791594562091</t>
  </si>
  <si>
    <t>GUI63</t>
  </si>
  <si>
    <t>พ***า​ว์​ ข***ื่อน</t>
  </si>
  <si>
    <t>12/02/2026 21:07</t>
  </si>
  <si>
    <t>791680018161</t>
  </si>
  <si>
    <t>12/02/2026 21:10</t>
  </si>
  <si>
    <t>GUI62</t>
  </si>
  <si>
    <t>น***ุวรรณ ไ***ิทธิ์</t>
  </si>
  <si>
    <t>12/02/2026 21:06</t>
  </si>
  <si>
    <t>791508172022</t>
  </si>
  <si>
    <t>12/02/2026 21:09</t>
  </si>
  <si>
    <t>GUI61</t>
  </si>
  <si>
    <t>ย***พร  แ***อ</t>
  </si>
  <si>
    <t>12/02/2026 21:03</t>
  </si>
  <si>
    <t>791609895204</t>
  </si>
  <si>
    <t>GUI60</t>
  </si>
  <si>
    <t>พ***์นิภา</t>
  </si>
  <si>
    <t>791562385062</t>
  </si>
  <si>
    <t>GUI59</t>
  </si>
  <si>
    <t>u***7637688308526</t>
  </si>
  <si>
    <t>12/02/2026 21:02</t>
  </si>
  <si>
    <t>THT020353V11K8Z</t>
  </si>
  <si>
    <t>GUI58</t>
  </si>
  <si>
    <t>อุ๊อุ๊</t>
  </si>
  <si>
    <t>บ้านเอื้ออาทรพนมสารคาม บ้านเลขที่ 200/26 หมู่2 ซอย 3 ตำบลพนมสารคาม
พนมสารคาม/ Phanom Sarakhamฉะเชิงเทรา/ Chachoengsao
24120</t>
  </si>
  <si>
    <t>660954572627</t>
  </si>
  <si>
    <t>12/02/2026 20:57</t>
  </si>
  <si>
    <t>LEXPU0657539349</t>
  </si>
  <si>
    <t>GUI57</t>
  </si>
  <si>
    <t>ว***วรรณ ห***งเชน</t>
  </si>
  <si>
    <t>12/02/2026 20:56</t>
  </si>
  <si>
    <t>791659237191</t>
  </si>
  <si>
    <t>GUI56</t>
  </si>
  <si>
    <t>พ***มญชุ์</t>
  </si>
  <si>
    <t>12/02/2026 20:40</t>
  </si>
  <si>
    <t>791584696000</t>
  </si>
  <si>
    <t>GUI55</t>
  </si>
  <si>
    <t>เ***ภา ค***รีสวัสดิ์</t>
  </si>
  <si>
    <t>12/02/2026 20:38</t>
  </si>
  <si>
    <t>791625965270</t>
  </si>
  <si>
    <t>12/02/2026 20:37</t>
  </si>
  <si>
    <t>GUI53</t>
  </si>
  <si>
    <t>มาวินา เทียมกรัต</t>
  </si>
  <si>
    <t>20 ม.1  ห้อง7 ต.ห้วยกะปิ
เมืองชลบุรี/ Mueang Chon Buriชลบุรี/ Chonburi
20000</t>
  </si>
  <si>
    <t>660988702380</t>
  </si>
  <si>
    <t>12/02/2026 20:31</t>
  </si>
  <si>
    <t>LEXPU0657728172</t>
  </si>
  <si>
    <t>GUI52</t>
  </si>
  <si>
    <t>ลุงพล</t>
  </si>
  <si>
    <t>สุขสบายอพาร์ทเมนท์, 17 บางแสนสาย 4 ใต้ ซอย 2 · แสนสุข/ Saen Suk
เมืองชลบุรี/ Mueang Chon Buriชลบุรี/ Chonburi
20130</t>
  </si>
  <si>
    <t>660646273843</t>
  </si>
  <si>
    <t>12/02/2026 20:25</t>
  </si>
  <si>
    <t>LEXPU0657727730</t>
  </si>
  <si>
    <t>GUI50</t>
  </si>
  <si>
    <t>บ***ิวา จ***ร์ต๊ะ</t>
  </si>
  <si>
    <t>12/02/2026 20:21</t>
  </si>
  <si>
    <t>791630651103</t>
  </si>
  <si>
    <t>GUI49</t>
  </si>
  <si>
    <t>ส***กดิ์ เ***หมัด</t>
  </si>
  <si>
    <t>12/02/2026 20:17</t>
  </si>
  <si>
    <t>791671506150</t>
  </si>
  <si>
    <t>GUI48</t>
  </si>
  <si>
    <t>บ***ร ต***ิวรถาวร</t>
  </si>
  <si>
    <t>791574265086</t>
  </si>
  <si>
    <t>GUI47</t>
  </si>
  <si>
    <t>อ***า ส***ยิ่ง</t>
  </si>
  <si>
    <t>12/02/2026 20:15</t>
  </si>
  <si>
    <t>791522594004</t>
  </si>
  <si>
    <t>GUI45</t>
  </si>
  <si>
    <t>บ***า ส***กาญจนดล</t>
  </si>
  <si>
    <t>12/02/2026 20:09</t>
  </si>
  <si>
    <t>791608901134</t>
  </si>
  <si>
    <t>GUI44</t>
  </si>
  <si>
    <t>******ง ตำบลควนกาหลง อำเภอควนกาหลง จังหวัดสตูล 91130</t>
  </si>
  <si>
    <t>91130</t>
  </si>
  <si>
    <t>12/02/2026 20:07</t>
  </si>
  <si>
    <t>TH260530545380I</t>
  </si>
  <si>
    <t>GUI43</t>
  </si>
  <si>
    <t>12/02/2026 20:35</t>
  </si>
  <si>
    <t>TH261168545721V</t>
  </si>
  <si>
    <t>12/02/2026 20:05</t>
  </si>
  <si>
    <t>GUI41</t>
  </si>
  <si>
    <t>****** 3 ต.โคกมะขาม ตำบลโคกมะขาม อำเภอประโคนชัย จังหวัดบุรีรัมย์ 31140</t>
  </si>
  <si>
    <t>12/02/2026 19:56</t>
  </si>
  <si>
    <t>TH28078C8G638M</t>
  </si>
  <si>
    <t>GUI40</t>
  </si>
  <si>
    <t>ช***า จ***์ซื่อ</t>
  </si>
  <si>
    <t>12/02/2026 19:50</t>
  </si>
  <si>
    <t>791675006124</t>
  </si>
  <si>
    <t>GUI38</t>
  </si>
  <si>
    <t>ธ*** ป***ณทก</t>
  </si>
  <si>
    <t>12/02/2026 19:44</t>
  </si>
  <si>
    <t>791559500001</t>
  </si>
  <si>
    <t>GUI37</t>
  </si>
  <si>
    <t>พ***มล ล***ตะกูล</t>
  </si>
  <si>
    <t>791672570216</t>
  </si>
  <si>
    <t>GUI36</t>
  </si>
  <si>
    <t>12/02/2026 19:32</t>
  </si>
  <si>
    <t>791521267003</t>
  </si>
  <si>
    <t>GUI33</t>
  </si>
  <si>
    <t>ก***นกร  ผ***ใส</t>
  </si>
  <si>
    <t>12/02/2026 19:22</t>
  </si>
  <si>
    <t>791646220131</t>
  </si>
  <si>
    <t>GUI32</t>
  </si>
  <si>
    <t>12/02/2026 19:19</t>
  </si>
  <si>
    <t>เอาเผือก2 ฝอยทอง2กล้วยหอม2ค่ะ</t>
  </si>
  <si>
    <t>791511054040</t>
  </si>
  <si>
    <t>GUI31</t>
  </si>
  <si>
    <t>ค******ญ</t>
  </si>
  <si>
    <t>******ตำบล ขุนคง, อำเภอหางดง ตำบลขุนคง อำเภอหางดง จังหวัดเชียงใหม่ 50230</t>
  </si>
  <si>
    <t>12/02/2026 19:46</t>
  </si>
  <si>
    <t>TH261041246048L</t>
  </si>
  <si>
    <t>12/02/2026 19:17</t>
  </si>
  <si>
    <t>GUI30</t>
  </si>
  <si>
    <t>ก***รรณ บ***พง</t>
  </si>
  <si>
    <t>12/02/2026 19:15</t>
  </si>
  <si>
    <t>791588538090</t>
  </si>
  <si>
    <t>GUI29</t>
  </si>
  <si>
    <t>อจิณี  ระหา</t>
  </si>
  <si>
    <t>(เบิ้มพันธุ์ปลา) 281 หมู่ 6  ตำบลหนองบัวเเดง
หนองบัวแดง/ Nong Bua Daengชัยภูมิ/ Chaiyaphum
36210</t>
  </si>
  <si>
    <t>36210</t>
  </si>
  <si>
    <t>660910315917</t>
  </si>
  <si>
    <t>12/02/2026 19:14</t>
  </si>
  <si>
    <t>TH33058C8SFQ8A</t>
  </si>
  <si>
    <t>GUI28</t>
  </si>
  <si>
    <t>12/02/2026 19:12</t>
  </si>
  <si>
    <t>791684121152</t>
  </si>
  <si>
    <t>GUI27</t>
  </si>
  <si>
    <t>ส***รณา อ***ักดิ์สกุล</t>
  </si>
  <si>
    <t>12/02/2026 19:07</t>
  </si>
  <si>
    <t>791642231166</t>
  </si>
  <si>
    <t>12/02/2026 19:08</t>
  </si>
  <si>
    <t>GUI26</t>
  </si>
  <si>
    <t>ว***ี ก***นิก</t>
  </si>
  <si>
    <t>12/02/2026 19:05</t>
  </si>
  <si>
    <t>791555855086</t>
  </si>
  <si>
    <t>GUI25</t>
  </si>
  <si>
    <t>ฐ***พร จ***ร์หนู</t>
  </si>
  <si>
    <t>THT020353UZ9A1Z</t>
  </si>
  <si>
    <t>12/02/2026 19:03</t>
  </si>
  <si>
    <t>GUI24</t>
  </si>
  <si>
    <t>N***d</t>
  </si>
  <si>
    <t>12/02/2026 18:57</t>
  </si>
  <si>
    <t>791583576000</t>
  </si>
  <si>
    <t>GUI23</t>
  </si>
  <si>
    <t>12/02/2026 18:56</t>
  </si>
  <si>
    <t>791613726175</t>
  </si>
  <si>
    <t>GUI22</t>
  </si>
  <si>
    <t>เ***อวรรณ์ เ***์ขุนทด</t>
  </si>
  <si>
    <t>12/02/2026 18:55</t>
  </si>
  <si>
    <t>791651846156</t>
  </si>
  <si>
    <t>GUI21</t>
  </si>
  <si>
    <t>อ*** จ***ร์ไทย</t>
  </si>
  <si>
    <t>12/02/2026 18:43</t>
  </si>
  <si>
    <t>791637641152</t>
  </si>
  <si>
    <t>GUI20</t>
  </si>
  <si>
    <t>12/02/2026 18:38</t>
  </si>
  <si>
    <t>791660722193</t>
  </si>
  <si>
    <t>GUI19</t>
  </si>
  <si>
    <t>ค***ุดารัตน์ ท***ำ</t>
  </si>
  <si>
    <t>12/02/2026 18:36</t>
  </si>
  <si>
    <t>791533660094</t>
  </si>
  <si>
    <t>GUI16</t>
  </si>
  <si>
    <t>T*** C***</t>
  </si>
  <si>
    <t>12/02/2026 18:31</t>
  </si>
  <si>
    <t>791659614115</t>
  </si>
  <si>
    <t>12/02/2026 18:30</t>
  </si>
  <si>
    <t>GUI15</t>
  </si>
  <si>
    <t>อรพรรณ   รุจิรวณิช</t>
  </si>
  <si>
    <t>23/88   วอเตอร์วิลพาร์ค โครงการ3  ตำบล ขนงพระ
ปากช่อง/ Pak Chongนครราชสีมา/ Nakhon Ratchasima
30130</t>
  </si>
  <si>
    <t>660818757022</t>
  </si>
  <si>
    <t>12/02/2026 18:08</t>
  </si>
  <si>
    <t>LEXPU0657728296</t>
  </si>
  <si>
    <t>GUI14</t>
  </si>
  <si>
    <t>พ***ีพร ห***สีปาน</t>
  </si>
  <si>
    <t>12/02/2026 18:03</t>
  </si>
  <si>
    <t>791532898041</t>
  </si>
  <si>
    <t>GUI13</t>
  </si>
  <si>
    <t>ป***ีป</t>
  </si>
  <si>
    <t>12/02/2026 17:54</t>
  </si>
  <si>
    <t>791612242186</t>
  </si>
  <si>
    <t>12/02/2026 17:53</t>
  </si>
  <si>
    <t>GUI12</t>
  </si>
  <si>
    <t>ป*** ว***พัน</t>
  </si>
  <si>
    <t>12/02/2026 17:48</t>
  </si>
  <si>
    <t>791554987042</t>
  </si>
  <si>
    <t>GUI10</t>
  </si>
  <si>
    <t>อ***ัช.เจนกิจณรงค์</t>
  </si>
  <si>
    <t>12/02/2026 17:37</t>
  </si>
  <si>
    <t>791585200055</t>
  </si>
  <si>
    <t>12/02/2026 17:38</t>
  </si>
  <si>
    <t>GUI9</t>
  </si>
  <si>
    <t>p**</t>
  </si>
  <si>
    <t>12/02/2026 17:33</t>
  </si>
  <si>
    <t>791699927185</t>
  </si>
  <si>
    <t>GUI7</t>
  </si>
  <si>
    <t>p***i p**</t>
  </si>
  <si>
    <t>12/02/2026 17:22</t>
  </si>
  <si>
    <t>791531595035</t>
  </si>
  <si>
    <t>GUI6</t>
  </si>
  <si>
    <t>พ***ินทร์ ล***นองขุ่น</t>
  </si>
  <si>
    <t>12/02/2026 17:12</t>
  </si>
  <si>
    <t>791554695094</t>
  </si>
  <si>
    <t>GUI5</t>
  </si>
  <si>
    <t>อ***รต์  แ***านต์</t>
  </si>
  <si>
    <t>12/02/2026 17:10</t>
  </si>
  <si>
    <t>791519691093</t>
  </si>
  <si>
    <t>12/02/2026 17:09</t>
  </si>
  <si>
    <t>GUI4</t>
  </si>
  <si>
    <t>ต**</t>
  </si>
  <si>
    <t>12/02/2026 17:06</t>
  </si>
  <si>
    <t>791562799016</t>
  </si>
  <si>
    <t>GUI3</t>
  </si>
  <si>
    <t>นางสาวจารุณี กลิ่นฟุ้ง</t>
  </si>
  <si>
    <t>22หมู่7ตำบลรางบัวอำเภอจอมบึงจังหวัดราชบุรี 
เบอร์โทร 70150</t>
  </si>
  <si>
    <t>0806367440</t>
  </si>
  <si>
    <t>12/02/2026 16:58</t>
  </si>
  <si>
    <t>WA091979409TH</t>
  </si>
  <si>
    <t>GUI2</t>
  </si>
  <si>
    <t>พ***มาส ส***ผ่</t>
  </si>
  <si>
    <t>12/02/2026 16:57</t>
  </si>
  <si>
    <t>791539137071</t>
  </si>
  <si>
    <t>GUI0</t>
  </si>
  <si>
    <t>แ***ียา ต***พ</t>
  </si>
  <si>
    <t>12/02/2026 16:56</t>
  </si>
  <si>
    <t>ไม่เอา กาแฟ เอาเค็ก มะพร้าว 2ค่ะ</t>
  </si>
  <si>
    <t>791549441056</t>
  </si>
  <si>
    <t>GUH99</t>
  </si>
  <si>
    <t>แสคำตำคำ</t>
  </si>
  <si>
    <t>ชุมชนร่มเย็น 28/499999 ผวอย 2)17 ดาดดาา8373373838383 · คูคต/ Khu Khot
ลำลูกกา/ Lam Luk Kaปทุมธานี/ Pathum Thani
12130</t>
  </si>
  <si>
    <t>660825791815</t>
  </si>
  <si>
    <t>12/02/2026 16:52</t>
  </si>
  <si>
    <t>LEXPU0657449972</t>
  </si>
  <si>
    <t>GUH96</t>
  </si>
  <si>
    <t>ว***ิสา แ***ศรี</t>
  </si>
  <si>
    <t>12/02/2026 16:49</t>
  </si>
  <si>
    <t>791563337073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</si>
  <si>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</si>
  <si>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GUH95</t>
  </si>
  <si>
    <t>ส***ียรติ ม***กุล</t>
  </si>
  <si>
    <t>791617356692</t>
  </si>
  <si>
    <t>GUH94</t>
  </si>
  <si>
    <t>****** มหาชน ), เลขที่ 64/145, ซอย 10, ตำบลปลวกแดง, อำเภอปลวกแดง ตำบลปลวกแดง อำเภอปลวกแดง จังหวัดระยอง 21140</t>
  </si>
  <si>
    <t>12/02/2026 16:48</t>
  </si>
  <si>
    <t>TH263334503375T</t>
  </si>
  <si>
    <t>GUH93</t>
  </si>
  <si>
    <t xml:space="preserve">คุณมะลิดา นกน้อย </t>
  </si>
  <si>
    <t>ม.บ้านอีสแลนด์แอนด์เฮ้าส์
เลขที่ 334/35 ม.1 B1
ต.ดอนหัวฬ่อ อ.เมือง 
จ.ชลบุรี 
โทร. 20000</t>
  </si>
  <si>
    <t>0869751519</t>
  </si>
  <si>
    <t>12/02/2026 16:45</t>
  </si>
  <si>
    <t>WA091979372TH</t>
  </si>
  <si>
    <t>GUH92</t>
  </si>
  <si>
    <t>โ******ร</t>
  </si>
  <si>
    <t>******าม ตำบลดอนหัวฬ่อ ตำบลดอนหัวฬ่อ อำเภอเมืองชลบุรี จังหวัดชลบุรี 20000</t>
  </si>
  <si>
    <t>12/02/2026 16:44</t>
  </si>
  <si>
    <t>TH268135793034X</t>
  </si>
  <si>
    <t>GUH91</t>
  </si>
  <si>
    <t>12/02/2026 16:42</t>
  </si>
  <si>
    <t>791527386053</t>
  </si>
  <si>
    <t>GUH90</t>
  </si>
  <si>
    <t>12/02/2026 16:41</t>
  </si>
  <si>
    <t>791685243145</t>
  </si>
  <si>
    <t>GUH89</t>
  </si>
  <si>
    <t>ศรีสุดา โยธา ( ดา )</t>
  </si>
  <si>
    <t>บริษัท กรุงเทพ เลเบิล จำกัด 89/17 หมู่ 2
ถนนพระราม 2 ต.คอกกระบือ อ.เมืองสมุทรสาคร
จ.สมุทรสาคร 74000</t>
  </si>
  <si>
    <t>0863999288</t>
  </si>
  <si>
    <t>WA091979390TH</t>
  </si>
  <si>
    <t>GUH88</t>
  </si>
  <si>
    <t>วีระศักดิ์</t>
  </si>
  <si>
    <t>78 หมู่2 (ร้านของฝาก ปั้มบางจากไชโย) ตำบลไชยภูมิ อำเภอไชโย จังหวัดอ่างทอง 14140</t>
  </si>
  <si>
    <t>0988797593</t>
  </si>
  <si>
    <t>12/02/2026 16:39</t>
  </si>
  <si>
    <t>other</t>
  </si>
  <si>
    <t>📌📌เคลมกล่องเปล่า Shopee เสียหายจากการขนส่ง</t>
  </si>
  <si>
    <t>WB169917090TH</t>
  </si>
  <si>
    <t>GUH87</t>
  </si>
  <si>
    <t>าดคกคกตก</t>
  </si>
  <si>
    <t>ชุมชนร่มเย็น 28/499999 ซอย 2/17 ดสพนพนน737373338338383 · คูคต/ Khu Khot
ลำลูกกา/ Lam Luk Kaปทุมธานี/ Pathum Thani
12130</t>
  </si>
  <si>
    <t>660859728492</t>
  </si>
  <si>
    <t>LEXPU0657450168</t>
  </si>
  <si>
    <t>GUH86</t>
  </si>
  <si>
    <t>12/02/2026 16:37</t>
  </si>
  <si>
    <t>791629841170</t>
  </si>
  <si>
    <t>GUH85</t>
  </si>
  <si>
    <t>จ***ามณี น***รี</t>
  </si>
  <si>
    <t>12/02/2026 16:36</t>
  </si>
  <si>
    <t>THT100453UZGA9Z</t>
  </si>
  <si>
    <t>GUH84</t>
  </si>
  <si>
    <t>ว***ญาภรณ์ ส***นัส</t>
  </si>
  <si>
    <t>12/02/2026 16:35</t>
  </si>
  <si>
    <t>791667849125</t>
  </si>
  <si>
    <t>GUH83</t>
  </si>
  <si>
    <t>ป***พศรี  ท***ูศรี</t>
  </si>
  <si>
    <t>12/02/2026 16:33</t>
  </si>
  <si>
    <t>ฝอยทอง2กาแฟ1</t>
  </si>
  <si>
    <t>791628607136</t>
  </si>
  <si>
    <t>GUH81</t>
  </si>
  <si>
    <t>12/02/2026 16:29</t>
  </si>
  <si>
    <t>791642687290</t>
  </si>
  <si>
    <t>GUH80</t>
  </si>
  <si>
    <t>12/02/2026 16:27</t>
  </si>
  <si>
    <t>791633831170</t>
  </si>
  <si>
    <t>GUH79</t>
  </si>
  <si>
    <t>แ** ศ***ัฒน์   บ***ตรงแทงค์น้ำสูง</t>
  </si>
  <si>
    <t>12/02/2026 16:26</t>
  </si>
  <si>
    <t>791610483613</t>
  </si>
  <si>
    <t>GUH78</t>
  </si>
  <si>
    <t>นิติพร มิตรรัตน์</t>
  </si>
  <si>
    <t>บ้านนา, ปากหมาก 5/9 หมู่ 5 ตำบลปากหมาก อำเภอไชยา จังหวัดสุราษฎร์ธานี · ปากหมาก/ Pak Mak
ไชยา/ Chaiyaสุราษฎร์ธานี/ Surat Thani
84110</t>
  </si>
  <si>
    <t>84110</t>
  </si>
  <si>
    <t>660627722410</t>
  </si>
  <si>
    <t>12/02/2026 16:20</t>
  </si>
  <si>
    <t>TH68068C8KJ82I</t>
  </si>
  <si>
    <t>GUH77</t>
  </si>
  <si>
    <t>P** M**</t>
  </si>
  <si>
    <t>12/02/2026 16:18</t>
  </si>
  <si>
    <t>791563383026</t>
  </si>
  <si>
    <t>GUH76</t>
  </si>
  <si>
    <t>อรพรรณ ทองสุข</t>
  </si>
  <si>
    <t>บ้านเลขที่ 67 หมู่ 2 ตำบลบางขุน 
ไทร   อำเภอบ้านแหลมจังหวัดเพชรบุรี  บ้านอยู่หลังศาลเจ้าติดๆกันเลย 76110</t>
  </si>
  <si>
    <t>0611162551</t>
  </si>
  <si>
    <t>12/02/2026 16:15</t>
  </si>
  <si>
    <t>WA092014343TH</t>
  </si>
  <si>
    <t>12/02/2026 16:13</t>
  </si>
  <si>
    <t>GUH75</t>
  </si>
  <si>
    <t>1******ต</t>
  </si>
  <si>
    <t>******.รัษฎา, อำเภอเมืองภูเก็ต  83000 ตำบลรัษฎา อำเภอเมืองภูเก็ต จังหวัดภูเก็ต 83000</t>
  </si>
  <si>
    <t>83000</t>
  </si>
  <si>
    <t>TH262452912161K</t>
  </si>
  <si>
    <t>12/02/2026 16:12</t>
  </si>
  <si>
    <t>GUH73</t>
  </si>
  <si>
    <t>ม***ี ส***งบุญ</t>
  </si>
  <si>
    <t>12/02/2026 15:51</t>
  </si>
  <si>
    <t>791519058072</t>
  </si>
  <si>
    <t>GUH72</t>
  </si>
  <si>
    <t>ณ***ันท์ แ***ล้า</t>
  </si>
  <si>
    <t>12/02/2026 15:48</t>
  </si>
  <si>
    <t>791540573003</t>
  </si>
  <si>
    <t>12/02/2026 15:49</t>
  </si>
  <si>
    <t>GUH71</t>
  </si>
  <si>
    <t>ส***รัตน์ จ***รัตน์</t>
  </si>
  <si>
    <t>12/02/2026 15:44</t>
  </si>
  <si>
    <t>791686216112</t>
  </si>
  <si>
    <t>GUH69</t>
  </si>
  <si>
    <t>ป***าพร แ***ทับทิม</t>
  </si>
  <si>
    <t>12/02/2026 15:39</t>
  </si>
  <si>
    <t>791674684286</t>
  </si>
  <si>
    <t>12/02/2026 15:40</t>
  </si>
  <si>
    <t>GUH68</t>
  </si>
  <si>
    <t>สุปราณี  กาละ</t>
  </si>
  <si>
    <t>96/1 หมู่ 2 ต.สามเงา
อ.สามเงา จ.ตาก 
 63130</t>
  </si>
  <si>
    <t>63130</t>
  </si>
  <si>
    <t>0872070602</t>
  </si>
  <si>
    <t>12/02/2026 15:36</t>
  </si>
  <si>
    <t>WA091979341TH</t>
  </si>
  <si>
    <t>12/02/2026 15:35</t>
  </si>
  <si>
    <t>GUH67</t>
  </si>
  <si>
    <t>สุนัน ทองอร</t>
  </si>
  <si>
    <t>16 ห 5 ต บ้านใหม่
อ เมือง จ นครราชสีมา
 30000</t>
  </si>
  <si>
    <t>0952951103</t>
  </si>
  <si>
    <t>WA091979355TH</t>
  </si>
  <si>
    <t>12/02/2026 15:34</t>
  </si>
  <si>
    <t>GUH66</t>
  </si>
  <si>
    <t>รัศมี พละวงษ์</t>
  </si>
  <si>
    <t>119 หมู่ 9  บ้านหัวนาคำ
คลองเมือง
นครราชสีมา
Thailand 30230</t>
  </si>
  <si>
    <t>30230</t>
  </si>
  <si>
    <t>0891612854</t>
  </si>
  <si>
    <t>WA091979369TH</t>
  </si>
  <si>
    <t>12/02/2026 15:33</t>
  </si>
  <si>
    <t>GUH65</t>
  </si>
  <si>
    <t>u***1758546437513</t>
  </si>
  <si>
    <t>791566771030</t>
  </si>
  <si>
    <t>GUH64</t>
  </si>
  <si>
    <t>นฤมล​ ถิ​รายน</t>
  </si>
  <si>
    <t>41/1 หมู่ที่10
ถนนเคหะ- บ้านใหม่45
ตำบลหนองเพรางาย
อำเภอไทรน้อย
จังหวัดนนทบุรี 11150</t>
  </si>
  <si>
    <t>0897957558</t>
  </si>
  <si>
    <t>12/02/2026 14:19</t>
  </si>
  <si>
    <t>WB169917086TH</t>
  </si>
  <si>
    <t>12/02/2026 15:32</t>
  </si>
  <si>
    <t>GUH63</t>
  </si>
  <si>
    <t>12/02/2026 15:30</t>
  </si>
  <si>
    <t>THT040653V0BR4Z</t>
  </si>
  <si>
    <t>GUH62</t>
  </si>
  <si>
    <t>ทิราภรณ์ ทวีลาภ</t>
  </si>
  <si>
    <t>22ม.7 ต.กะไหล อ.ตะกั่วทุ่ง
จ.พังงา 82130</t>
  </si>
  <si>
    <t>82130</t>
  </si>
  <si>
    <t>0901644574</t>
  </si>
  <si>
    <t>12/02/2026 14:08</t>
  </si>
  <si>
    <t>จ่ายมัดจำมาแล้ว 1,075 บาท</t>
  </si>
  <si>
    <t>WA091979338TH</t>
  </si>
  <si>
    <t>GUH61</t>
  </si>
  <si>
    <t>12/02/2026 15:27</t>
  </si>
  <si>
    <t>791692956692</t>
  </si>
  <si>
    <t>GUH60</t>
  </si>
  <si>
    <t>ไพฑูรย์ เต็มโภคา</t>
  </si>
  <si>
    <t>80/2 ม.1ต.แม่น้ำ อ.เกาะสมุย จ.สุราษ. 84330</t>
  </si>
  <si>
    <t>0839682987</t>
  </si>
  <si>
    <t>WA091967215TH</t>
  </si>
  <si>
    <t>12/02/2026 15:26</t>
  </si>
  <si>
    <t>GUH59</t>
  </si>
  <si>
    <t>อารีย์ บุญเกิด</t>
  </si>
  <si>
    <t>203/2ม.1ต.สามง่าม
อ.ดอนตูม จ.นครปฐม 73150</t>
  </si>
  <si>
    <t>73150</t>
  </si>
  <si>
    <t>0843535860</t>
  </si>
  <si>
    <t>WA091967207TH</t>
  </si>
  <si>
    <t>12/02/2026 15:25</t>
  </si>
  <si>
    <t>GUH58</t>
  </si>
  <si>
    <t>สัจจาพร  กิติเวียง</t>
  </si>
  <si>
    <t>163\38 หมู่บ้านอารียา โครงการ 4 ถนนบางบัวทอง-สุพรรณบุรี ต ละหาร อ บางบัวทอง จ นนทบุรี 11110</t>
  </si>
  <si>
    <t>0813987715</t>
  </si>
  <si>
    <t>WA091967198TH</t>
  </si>
  <si>
    <t>12/02/2026 15:23</t>
  </si>
  <si>
    <t>GUH57</t>
  </si>
  <si>
    <t>คุณ ไพบูลย์ สิริศักดิ์ทวี</t>
  </si>
  <si>
    <t>ชัย
16/147
ซอย จอมทอง 19
เขต จอมทอง
กรุงเทพฯ 10150</t>
  </si>
  <si>
    <t>0890457289</t>
  </si>
  <si>
    <t>12/02/2026 15:22</t>
  </si>
  <si>
    <t>12/02/2026 15:21</t>
  </si>
  <si>
    <t>GUH56</t>
  </si>
  <si>
    <t>คุณดวงจิต ตระกูลเพียรกิจ</t>
  </si>
  <si>
    <t>ส่ง   
ที่อยู่ 410 ซอยตากสิน 21 ถนนตากสิน แขวงสำเหร่ เขตธนบุรี กทม 10600</t>
  </si>
  <si>
    <t>0851204883</t>
  </si>
  <si>
    <t>WA091967175TH</t>
  </si>
  <si>
    <t>12/02/2026 15:20</t>
  </si>
  <si>
    <t>GUH55</t>
  </si>
  <si>
    <t>เ***   พ***ซ้อน</t>
  </si>
  <si>
    <t>12/02/2026 15:03</t>
  </si>
  <si>
    <t>791696483255</t>
  </si>
  <si>
    <t>12/02/2026 15:04</t>
  </si>
  <si>
    <t>GUH54</t>
  </si>
  <si>
    <t>ว***ัฒน์ ห***ยูนุ</t>
  </si>
  <si>
    <t>12/02/2026 15:01</t>
  </si>
  <si>
    <t>791581787032</t>
  </si>
  <si>
    <t>12/02/2026 15:00</t>
  </si>
  <si>
    <t>GUH52</t>
  </si>
  <si>
    <t>12/02/2026 14:54</t>
  </si>
  <si>
    <t>791643289286</t>
  </si>
  <si>
    <t>GUH51</t>
  </si>
  <si>
    <t>จิราภรณ์ วงศ์เกียรติขจร</t>
  </si>
  <si>
    <t>443 หมู่9 ตลาดหนองบัววง
ลำทะเมนชัย/ Lam Thamenchaiนครราชสีมา/ Nakhon Ratchasima
30270</t>
  </si>
  <si>
    <t>660814705273</t>
  </si>
  <si>
    <t>12/02/2026 14:53</t>
  </si>
  <si>
    <t>TH27298C8H825A</t>
  </si>
  <si>
    <t>GUH50</t>
  </si>
  <si>
    <t>จ***า ส***ษฐดำรงค์</t>
  </si>
  <si>
    <t>12/02/2026 14:41</t>
  </si>
  <si>
    <t>791530578020</t>
  </si>
  <si>
    <t>GUH49</t>
  </si>
  <si>
    <t>ว***ภามาศ  ศ***คตร์</t>
  </si>
  <si>
    <t>12/02/2026 14:38</t>
  </si>
  <si>
    <t>791596780074</t>
  </si>
  <si>
    <t>GUH47</t>
  </si>
  <si>
    <t>12/02/2026 14:32</t>
  </si>
  <si>
    <t>LEXDO0178549030</t>
  </si>
  <si>
    <t>GUH46</t>
  </si>
  <si>
    <t>LEXDO0178547994</t>
  </si>
  <si>
    <t>GUH45</t>
  </si>
  <si>
    <t>จ***มาศอนุจารีวัฒน์</t>
  </si>
  <si>
    <t>791566371072</t>
  </si>
  <si>
    <t>12/02/2026 14:31</t>
  </si>
  <si>
    <t>GUH44</t>
  </si>
  <si>
    <t>ภคพร พิมล</t>
  </si>
  <si>
    <t>44ซ ท่าแฉลบ4ต ตลาด อ เมือง จันทบุรี  22000</t>
  </si>
  <si>
    <t>0814295075</t>
  </si>
  <si>
    <t>12/02/2026 14:23</t>
  </si>
  <si>
    <t>WA091967431TH</t>
  </si>
  <si>
    <t>GUH43</t>
  </si>
  <si>
    <t>คุณ ไพลิน ลายนอก</t>
  </si>
  <si>
    <t>1596/646 หมู่บ้านรินทร์ทองซอย10 ม.4 ต.เทพารักษ์ อ.เมือง จ.สมุทรปราการ · เทพารักษ์/ Thepharak
เมืองสมุทรปราการ/ Mueang Samut Prakanสมุทรปราการ/ Samut Prakan
10270</t>
  </si>
  <si>
    <t>660802099698</t>
  </si>
  <si>
    <t>12/02/2026 14:22</t>
  </si>
  <si>
    <t>LEXPU0657545028</t>
  </si>
  <si>
    <t>GUH42</t>
  </si>
  <si>
    <t>น้ำใส ใจจริง</t>
  </si>
  <si>
    <t>165 ม.5
หนองหญ้าปล้อง
หนองหญ้าปล้อง
เพชรบุรี
 76160</t>
  </si>
  <si>
    <t>76160</t>
  </si>
  <si>
    <t>66956843536</t>
  </si>
  <si>
    <t>12/02/2026 14:21</t>
  </si>
  <si>
    <t>WA091967428TH</t>
  </si>
  <si>
    <t>GUH41</t>
  </si>
  <si>
    <t xml:space="preserve">ส่ง สุรัตนา </t>
  </si>
  <si>
    <t>99/3 ม. 1 ต.บางตะบูน
อ.บ้านแหลม
จ.เพชรบุรี
 76110</t>
  </si>
  <si>
    <t>0949246255</t>
  </si>
  <si>
    <t>WA091967414TH</t>
  </si>
  <si>
    <t>GUH40</t>
  </si>
  <si>
    <t>Thanyarat Noiton</t>
  </si>
  <si>
    <t>5/7
หมู่ 3
เขาล้าน
อำเภอทับสะแก
ประจวบ
 77130</t>
  </si>
  <si>
    <t>77130</t>
  </si>
  <si>
    <t>66892198831</t>
  </si>
  <si>
    <t>WA091967405TH</t>
  </si>
  <si>
    <t>GUH39</t>
  </si>
  <si>
    <t>ย******ล</t>
  </si>
  <si>
    <t>******อง จังหวัดสมุทรสาคร ตำบลบางน้ำจืด อำเภอเมืองสมุทรสาคร จังหวัดสมุทรสาคร 74000</t>
  </si>
  <si>
    <t>12/02/2026 14:48</t>
  </si>
  <si>
    <t>TH266690161391E</t>
  </si>
  <si>
    <t>12/02/2026 14:18</t>
  </si>
  <si>
    <t>GUH38</t>
  </si>
  <si>
    <t xml:space="preserve"> วิรัตน์ เชื้อสาย</t>
  </si>
  <si>
    <t>วัดป่าอรัญญาวิเวกธรรม
ม.4 บ้านสงเปลือย ต.จำปี
อ.ศรีธาตุ จ.อุดรธานี
 41230</t>
  </si>
  <si>
    <t>41230</t>
  </si>
  <si>
    <t>0934381161</t>
  </si>
  <si>
    <t>WA091967391TH</t>
  </si>
  <si>
    <t>12/02/2026 14:17</t>
  </si>
  <si>
    <t>GUH37</t>
  </si>
  <si>
    <t>วัชรี นุชประเสริฐ</t>
  </si>
  <si>
    <t>4/11 ม. 10 ต.หมอนนาง
อ.พนัสนิคม จ.ชลบุรี 
 20140</t>
  </si>
  <si>
    <t>20140</t>
  </si>
  <si>
    <t>0652428941</t>
  </si>
  <si>
    <t>12/02/2026 14:16</t>
  </si>
  <si>
    <t>WA091967388TH</t>
  </si>
  <si>
    <t>GUH36</t>
  </si>
  <si>
    <t>อรัญพร วิจิตรวรพงศ์</t>
  </si>
  <si>
    <t>187 หมู่ที่1 ต.คลองวาฬ
อ.เมือง จ.ประจวบคีรีขันธ์ 77000</t>
  </si>
  <si>
    <t>0929961184</t>
  </si>
  <si>
    <t>12/02/2026 10:41</t>
  </si>
  <si>
    <t>WB169914155TH</t>
  </si>
  <si>
    <t>12/02/2026 14:15</t>
  </si>
  <si>
    <t>GUH35</t>
  </si>
  <si>
    <t>ส***ตรี พ***ันทร์</t>
  </si>
  <si>
    <t>12/02/2026 14:10</t>
  </si>
  <si>
    <t>791596694044</t>
  </si>
  <si>
    <t>12/02/2026 14:14</t>
  </si>
  <si>
    <t>GUH34</t>
  </si>
  <si>
    <t>กาญจนา สีคำมี</t>
  </si>
  <si>
    <t>118/235 ม14
วัดไทร เมือง
นครสวรรค์ 
 60000</t>
  </si>
  <si>
    <t>0836713997</t>
  </si>
  <si>
    <t>WA091967374TH</t>
  </si>
  <si>
    <t>GUH33</t>
  </si>
  <si>
    <t>ป***ภรณ์</t>
  </si>
  <si>
    <t>791644412145</t>
  </si>
  <si>
    <t>12/02/2026 14:13</t>
  </si>
  <si>
    <t>GUH32</t>
  </si>
  <si>
    <t>น้ำอิง ไตรหาญ</t>
  </si>
  <si>
    <t>43 ม.7 ต.บ้านโพธิ์ อ.เสนา
เสนา/ Senaพระนครศรีอยุธยา/ Phra Nakhon Si Ayutthaya
13110</t>
  </si>
  <si>
    <t>13110</t>
  </si>
  <si>
    <t>660822364760</t>
  </si>
  <si>
    <t>12/02/2026 14:12</t>
  </si>
  <si>
    <t>LEXPU0657448032</t>
  </si>
  <si>
    <t>GUH31</t>
  </si>
  <si>
    <t xml:space="preserve">ช่างเดย์ </t>
  </si>
  <si>
    <t>125 หมู่ 9 ตำบลทุ่งหลวงอำเภอปากท่อจังหวัดราชบุรี 70140</t>
  </si>
  <si>
    <t>0622058820</t>
  </si>
  <si>
    <t>WA092156514TH</t>
  </si>
  <si>
    <t>GUH30</t>
  </si>
  <si>
    <t>ยุพิน วงศ์สวาท</t>
  </si>
  <si>
    <t>46/2 ม1 ตำบลน้ำอ่าง อำเภอตรอน จังหวัดอุตรดิตถ์ 
 53140</t>
  </si>
  <si>
    <t>53140</t>
  </si>
  <si>
    <t>0929044386</t>
  </si>
  <si>
    <t>12/02/2026 14:09</t>
  </si>
  <si>
    <t>WA091967365TH</t>
  </si>
  <si>
    <t>GUH29</t>
  </si>
  <si>
    <t>เนาว์  ทองนา</t>
  </si>
  <si>
    <t>เลขที่ 102/1, หมู่ที่ 11, ตำบลมิตรภาพ, อำเภอสีคิ้ว ตำบลมิตรภาพ อำเภอสีคิ้ว จังหวัดนครราชสีมา  30140</t>
  </si>
  <si>
    <t>0640183857</t>
  </si>
  <si>
    <t>12/02/2026 14:07</t>
  </si>
  <si>
    <t>WA091967357TH</t>
  </si>
  <si>
    <t>GUH28</t>
  </si>
  <si>
    <t>ปัญจลักษณ์ ทัศนีย์ทิพากร</t>
  </si>
  <si>
    <t xml:space="preserve">
26/13-14  ม.9  ซ.มยุรี  
ถ.เจ้าฟ้าตะวันออก ต.ฉลอง
อ.เมือง จ.ภูเก็ค
 83130</t>
  </si>
  <si>
    <t>83130</t>
  </si>
  <si>
    <t>0836426655</t>
  </si>
  <si>
    <t>12/02/2026 14:06</t>
  </si>
  <si>
    <t>WA091967343TH</t>
  </si>
  <si>
    <t>GUH27</t>
  </si>
  <si>
    <t>ก***เกียรติ</t>
  </si>
  <si>
    <t>12/02/2026 14:04</t>
  </si>
  <si>
    <t>791687215141</t>
  </si>
  <si>
    <t>12/02/2026 14:05</t>
  </si>
  <si>
    <t>GUH26</t>
  </si>
  <si>
    <t>อุกฤษฏ์ ศรีสวัสดิ์</t>
  </si>
  <si>
    <t>102 / 102 ม. เวร์ฟ วงแหวน  รามคำแหง 
ราษฏร์พัฒนา  สะพานสูง
กทม. 
 10240</t>
  </si>
  <si>
    <t>0970093162</t>
  </si>
  <si>
    <t>WA091967330TH</t>
  </si>
  <si>
    <t>GUH25</t>
  </si>
  <si>
    <t>Rattana Charoenlohakolkit</t>
  </si>
  <si>
    <t>397หมู่5. ต หนองหาร
เชียงใหม่
 50290</t>
  </si>
  <si>
    <t>50290</t>
  </si>
  <si>
    <t>0632347530</t>
  </si>
  <si>
    <t>13/02/2026 08:17</t>
  </si>
  <si>
    <t>WA091979412TH</t>
  </si>
  <si>
    <t>GUH24</t>
  </si>
  <si>
    <t>ส่ง คุณสุดใจ บัณฑิตย์</t>
  </si>
  <si>
    <t xml:space="preserve"> 60/2 หมู่ 6 ตำบลวังน้ำซับ  อำเภอศรีประจันต์ จังหวัดสุพรรณบุรี  72140</t>
  </si>
  <si>
    <t>0868977783</t>
  </si>
  <si>
    <t>12/02/2026 09:43</t>
  </si>
  <si>
    <t>WB169914147TH</t>
  </si>
  <si>
    <t>12/02/2026 14:03</t>
  </si>
  <si>
    <t>GUH23</t>
  </si>
  <si>
    <t>วศธร เข็มทอง</t>
  </si>
  <si>
    <t xml:space="preserve"> (บ้านข้างร้านมอเตอร์ไซค์ )
69/5 ม.3 ต.ทุ่งสุขลา อ.ศรีราชาจ.ชลบุรี 
 20230</t>
  </si>
  <si>
    <t>0811766616</t>
  </si>
  <si>
    <t>12/02/2026 14:01</t>
  </si>
  <si>
    <t>WA091967326TH</t>
  </si>
  <si>
    <t>GUH21</t>
  </si>
  <si>
    <t>12/02/2026 14:00</t>
  </si>
  <si>
    <t>WA091967312TH</t>
  </si>
  <si>
    <t>GUH20</t>
  </si>
  <si>
    <t>พ***า ท***ำ</t>
  </si>
  <si>
    <t>791603904125</t>
  </si>
  <si>
    <t>GUH18</t>
  </si>
  <si>
    <t>โสภา ฆ้องใจ</t>
  </si>
  <si>
    <t>154/2หมู่4 บ้านตากแว้ง หลังบ้านสุพรรษา · บ่อพลอย/ Bo Phloi
บ่อไร่/ Bo Raiตราด/ Trat
23140</t>
  </si>
  <si>
    <t>23140</t>
  </si>
  <si>
    <t>660936216975</t>
  </si>
  <si>
    <t>12/02/2026 13:56</t>
  </si>
  <si>
    <t>TH23048C8QB91A</t>
  </si>
  <si>
    <t>GUH5</t>
  </si>
  <si>
    <t>สุภา แสงภู</t>
  </si>
  <si>
    <t>ที่อยู่56/1หมู่4ต.แหลมใหญ่อ.เมืองจ.สมุทรสงครามเบอร์ 75000</t>
  </si>
  <si>
    <t>0962293946</t>
  </si>
  <si>
    <t>12/02/2026 13:37</t>
  </si>
  <si>
    <t>WA091967269TH</t>
  </si>
  <si>
    <t>12/02/2026 13:55</t>
  </si>
  <si>
    <t>GUH17</t>
  </si>
  <si>
    <t>TH265034070308T</t>
  </si>
  <si>
    <t>12/02/2026 13:51</t>
  </si>
  <si>
    <t>GUH16</t>
  </si>
  <si>
    <t>ม***์ เ***ลักษณ์</t>
  </si>
  <si>
    <t>12/02/2026 13:49</t>
  </si>
  <si>
    <t>791648336102</t>
  </si>
  <si>
    <t>GUH15</t>
  </si>
  <si>
    <t>ร***สุวรรณ เ***ักษร</t>
  </si>
  <si>
    <t>12/02/2026 13:46</t>
  </si>
  <si>
    <t>791549580076</t>
  </si>
  <si>
    <t>12/02/2026 13:45</t>
  </si>
  <si>
    <t>GUH14</t>
  </si>
  <si>
    <t>สุมลจันทร์ ฉวีวรรณ</t>
  </si>
  <si>
    <t>83/7หมู่5 ต นาตาขวัญ อ เมือง จ ระยอง 
โทร 21000</t>
  </si>
  <si>
    <t>0817344429</t>
  </si>
  <si>
    <t>12/02/2026 13:44</t>
  </si>
  <si>
    <t>WA091967309TH</t>
  </si>
  <si>
    <t>12/02/2026 13:43</t>
  </si>
  <si>
    <t>GUH13</t>
  </si>
  <si>
    <t>ช***ชา  ต***ถา</t>
  </si>
  <si>
    <t>12/02/2026 13:41</t>
  </si>
  <si>
    <t>791601519192</t>
  </si>
  <si>
    <t>GUH12</t>
  </si>
  <si>
    <t>ร้านธนูทอง(ชนัญญา)</t>
  </si>
  <si>
    <t>44/4 ม7 ต.พระประโทน อ.เมือง จ.นครปฐม 73000</t>
  </si>
  <si>
    <t>0982878644</t>
  </si>
  <si>
    <t>WA091967290TH</t>
  </si>
  <si>
    <t>12/02/2026 13:40</t>
  </si>
  <si>
    <t>GUH11</t>
  </si>
  <si>
    <t>อรวรรณ อมรชีวิน</t>
  </si>
  <si>
    <t>77/191 ถ.นวมินทร์ 75 แยก 11
แขวงนวมินทร์
เขตบึงกุ่ม
กทม
Thailand 10240</t>
  </si>
  <si>
    <t>66816369481</t>
  </si>
  <si>
    <t>12/02/2026 13:39</t>
  </si>
  <si>
    <t>WA091967286TH</t>
  </si>
  <si>
    <t>12/02/2026 13:38</t>
  </si>
  <si>
    <t>GUH10</t>
  </si>
  <si>
    <t>น***าญ​ ส***กษม</t>
  </si>
  <si>
    <t>791658209193</t>
  </si>
  <si>
    <t>GUH9</t>
  </si>
  <si>
    <t>ส***ลญา ช***ติ</t>
  </si>
  <si>
    <t>791682485252</t>
  </si>
  <si>
    <t>GUH8</t>
  </si>
  <si>
    <t>มยุรี ศรีเกิด</t>
  </si>
  <si>
    <t>1 ม7 ต หัวถนน อ พนัสนิคม จ ชลบุรี    โทร 20140</t>
  </si>
  <si>
    <t>0877810617</t>
  </si>
  <si>
    <t>WA091967272TH</t>
  </si>
  <si>
    <t>GUH7</t>
  </si>
  <si>
    <t>เ***ศรี ช***อารมย์</t>
  </si>
  <si>
    <t>12/02/2026 13:36</t>
  </si>
  <si>
    <t>791516999066</t>
  </si>
  <si>
    <t>GUH4</t>
  </si>
  <si>
    <t>12/02/2026 13:35</t>
  </si>
  <si>
    <t>LEXPU0657447799</t>
  </si>
  <si>
    <t>GUH3</t>
  </si>
  <si>
    <t>ร้านอาหารแจ่มแมว</t>
  </si>
  <si>
    <t>387/22ม.1ต.บางริ้น
อ.เมืองระนอง
โทร 85000</t>
  </si>
  <si>
    <t>0819704280</t>
  </si>
  <si>
    <t>WA091967255TH</t>
  </si>
  <si>
    <t>12/02/2026 13:34</t>
  </si>
  <si>
    <t>GUH1</t>
  </si>
  <si>
    <t>12/02/2026 13:22</t>
  </si>
  <si>
    <t>TH60038C8HFX8D</t>
  </si>
  <si>
    <t>GUH0</t>
  </si>
  <si>
    <t>ช***าศ  ธ***วิทยาทาน</t>
  </si>
  <si>
    <t>12/02/2026 13:18</t>
  </si>
  <si>
    <t>791502694076</t>
  </si>
  <si>
    <t>GUG97</t>
  </si>
  <si>
    <t>ส***ียง  ป***ระโทก</t>
  </si>
  <si>
    <t>12/02/2026 13:01</t>
  </si>
  <si>
    <t>791590538023</t>
  </si>
  <si>
    <t>12/02/2026 13:00</t>
  </si>
  <si>
    <t>GUG96</t>
  </si>
  <si>
    <t>ว***ี ล***เลิศวารี</t>
  </si>
  <si>
    <t>791560656014</t>
  </si>
  <si>
    <t>GUG95</t>
  </si>
  <si>
    <t>ว***าภรณ์  ว***าเหมโรจน์</t>
  </si>
  <si>
    <t>12/02/2026 12:49</t>
  </si>
  <si>
    <t>791652486251</t>
  </si>
  <si>
    <t>GUG94</t>
  </si>
  <si>
    <t>สิทธิชัย​ วิสุทธ์​สุนทร​</t>
  </si>
  <si>
    <t>25 หมู่ 3 · คลองนิยมยาตรา/ Khlong Niyom Yattra
บางบ่อ/ Bang Boสมุทรปราการ/ Samut Prakan
10560</t>
  </si>
  <si>
    <t>10560</t>
  </si>
  <si>
    <t>660835857592</t>
  </si>
  <si>
    <t>LEXPU0657550686</t>
  </si>
  <si>
    <t>12/02/2026 12:48</t>
  </si>
  <si>
    <t>GUG93</t>
  </si>
  <si>
    <t>ส***ภัทร</t>
  </si>
  <si>
    <t>12/02/2026 12:46</t>
  </si>
  <si>
    <t>791502577040</t>
  </si>
  <si>
    <t>GUG92</t>
  </si>
  <si>
    <t>ส***ัย ภ***สีสว่าง</t>
  </si>
  <si>
    <t>12/02/2026 12:33</t>
  </si>
  <si>
    <t>791563895080</t>
  </si>
  <si>
    <t>GUG90</t>
  </si>
  <si>
    <t>แ***ก้ว</t>
  </si>
  <si>
    <t>12/02/2026 12:29</t>
  </si>
  <si>
    <t>791504178091</t>
  </si>
  <si>
    <t>GUG88</t>
  </si>
  <si>
    <t>น.ส.พรพิมล มาลัยพวง</t>
  </si>
  <si>
    <t>19/1 หมู่1 ร้านขายยาชมสวนเภสัช ต.บึงชำอ้อ
หนองเสือ/ Nong Sueaปทุมธานี/ Pathum Thani
12170</t>
  </si>
  <si>
    <t>12170</t>
  </si>
  <si>
    <t>660886232429</t>
  </si>
  <si>
    <t>12/02/2026 12:26</t>
  </si>
  <si>
    <t>LEXPU0657538782</t>
  </si>
  <si>
    <t>12/02/2026 12:25</t>
  </si>
  <si>
    <t>GUG87</t>
  </si>
  <si>
    <t>พ***ก้ว บ***ัยโย</t>
  </si>
  <si>
    <t>12/02/2026 12:17</t>
  </si>
  <si>
    <t>791575859045</t>
  </si>
  <si>
    <t>GUG86</t>
  </si>
  <si>
    <t>บ***อย พ***วัสดิ์</t>
  </si>
  <si>
    <t>12/02/2026 12:14</t>
  </si>
  <si>
    <t>791526299071</t>
  </si>
  <si>
    <t>GUG85</t>
  </si>
  <si>
    <t>น***สพิน พ***ุฒ  อ***ป็นคนสั่ง</t>
  </si>
  <si>
    <t>12/02/2026 12:13</t>
  </si>
  <si>
    <t>ขอเป็นรสมะพร้าวน้ำหอม เผือก แล้วก็ฝอยทอง พอดีสั่งให้คนสูงอายุค่ะ</t>
  </si>
  <si>
    <t>791554848033</t>
  </si>
  <si>
    <t>12/02/2026 12:12</t>
  </si>
  <si>
    <t>GUG84</t>
  </si>
  <si>
    <t>******่าตะโก ตำบลพนมรอก อำเภอท่าตะโก จังหวัดนครสวรรค์ 60160</t>
  </si>
  <si>
    <t>12</t>
  </si>
  <si>
    <t>12/02/2026 12:07</t>
  </si>
  <si>
    <t>TH56088C8G8U2B</t>
  </si>
  <si>
    <t>GUG83</t>
  </si>
  <si>
    <t>ร***   เ***์แสงแซงสนิท</t>
  </si>
  <si>
    <t>12/02/2026 12:06</t>
  </si>
  <si>
    <t>791589095080</t>
  </si>
  <si>
    <t>GUG82</t>
  </si>
  <si>
    <t>จ**</t>
  </si>
  <si>
    <t>791608301142</t>
  </si>
  <si>
    <t>GUG81</t>
  </si>
  <si>
    <t>ท*** ว***รณ์</t>
  </si>
  <si>
    <t>12/02/2026 12:05</t>
  </si>
  <si>
    <t>791579333064</t>
  </si>
  <si>
    <t>GUG80</t>
  </si>
  <si>
    <t>ง***จ แ***ลาย</t>
  </si>
  <si>
    <t>12/02/2026 12:02</t>
  </si>
  <si>
    <t>791677888256</t>
  </si>
  <si>
    <t>GUG79</t>
  </si>
  <si>
    <t>พ******ล</t>
  </si>
  <si>
    <t>******มิ ถนนลาดกระบัง แขวงลาดกระบัง เขตลาดกระบัง จังหวัดกรุงเทพมหานคร 10520</t>
  </si>
  <si>
    <t>12/02/2026 12:01</t>
  </si>
  <si>
    <t>TH2622614729944</t>
  </si>
  <si>
    <t>GUG78</t>
  </si>
  <si>
    <t>12/02/2026 11:51</t>
  </si>
  <si>
    <t>791584596644</t>
  </si>
  <si>
    <t>12/02/2026 11:52</t>
  </si>
  <si>
    <t>GUG77</t>
  </si>
  <si>
    <t>คุณ สุชานันท์ คำแย้ม</t>
  </si>
  <si>
    <t xml:space="preserve">ส่ง 
631 หมู่4 หมู่บ้านเมลิโซ่พาร์ค ศรีนครินทร์-หนามแดง
ต.บางแก้ว อ.บางพลี จ.สมุทรปราการ 10540
</t>
  </si>
  <si>
    <t>0939594663</t>
  </si>
  <si>
    <t>12/02/2026 11:09</t>
  </si>
  <si>
    <t>WB169917072TH</t>
  </si>
  <si>
    <t>12/02/2026 11:37</t>
  </si>
  <si>
    <t>GUG76</t>
  </si>
  <si>
    <t>พ***าจารย์สมมรรค ก***พิศมัย</t>
  </si>
  <si>
    <t>12/02/2026 11:33</t>
  </si>
  <si>
    <t>791583417704</t>
  </si>
  <si>
    <t>12/02/2026 11:32</t>
  </si>
  <si>
    <t>GUG75</t>
  </si>
  <si>
    <t>ป***ร  ว***ไล</t>
  </si>
  <si>
    <t>12/02/2026 11:31</t>
  </si>
  <si>
    <t>791556298632</t>
  </si>
  <si>
    <t>GUG73</t>
  </si>
  <si>
    <t>ว***า แ***พรัตน์</t>
  </si>
  <si>
    <t>12/02/2026 11:29</t>
  </si>
  <si>
    <t>791529211782</t>
  </si>
  <si>
    <t>GUG72</t>
  </si>
  <si>
    <t>ร***า</t>
  </si>
  <si>
    <t>12/02/2026 11:28</t>
  </si>
  <si>
    <t>791514283663</t>
  </si>
  <si>
    <t>GUG71</t>
  </si>
  <si>
    <t>จ***ลัดดา</t>
  </si>
  <si>
    <t>12/02/2026 11:27</t>
  </si>
  <si>
    <t>791572194641</t>
  </si>
  <si>
    <t>GUG70</t>
  </si>
  <si>
    <t>ณ***ดี แ***กำยาน</t>
  </si>
  <si>
    <t>12/02/2026 11:20</t>
  </si>
  <si>
    <t>791559569684</t>
  </si>
  <si>
    <t>GUG69</t>
  </si>
  <si>
    <t>พ***ริ ร***าพฤกษ์ อ***รมาลีนนท์ ช*** 1*</t>
  </si>
  <si>
    <t>12/02/2026 11:19</t>
  </si>
  <si>
    <t>791507740682</t>
  </si>
  <si>
    <t>GUG68</t>
  </si>
  <si>
    <t>ส***ย น***ชติธรรม</t>
  </si>
  <si>
    <t>12/02/2026 11:18</t>
  </si>
  <si>
    <t>791544813721</t>
  </si>
  <si>
    <t>GUG67</t>
  </si>
  <si>
    <t>น*** ส***์เรือง</t>
  </si>
  <si>
    <t>12/02/2026 11:15</t>
  </si>
  <si>
    <t>ไม่เอากาแฟจ้า</t>
  </si>
  <si>
    <t>791519581661</t>
  </si>
  <si>
    <t>GUG66</t>
  </si>
  <si>
    <t>A***hamolwan</t>
  </si>
  <si>
    <t>12/02/2026 11:14</t>
  </si>
  <si>
    <t>791598196642</t>
  </si>
  <si>
    <t>GUG65</t>
  </si>
  <si>
    <t>******เข้, อำเภอเมืองนครปฐม ตำบลห้วยจรเข้ อำเภอเมืองนครปฐม จังหวัดนครปฐม 73000</t>
  </si>
  <si>
    <t>12/02/2026 11:16</t>
  </si>
  <si>
    <t>TH267527921969M</t>
  </si>
  <si>
    <t>12/02/2026 11:13</t>
  </si>
  <si>
    <t>GUG64</t>
  </si>
  <si>
    <t>เ***ภัคร ท***ูล</t>
  </si>
  <si>
    <t>12/02/2026 11:12</t>
  </si>
  <si>
    <t>791544819715</t>
  </si>
  <si>
    <t>GUG63</t>
  </si>
  <si>
    <t>น***วัชชัย ส***รมราช</t>
  </si>
  <si>
    <t>เนยนม เผือก กาแฟ</t>
  </si>
  <si>
    <t>791523588645</t>
  </si>
  <si>
    <t>GUG62</t>
  </si>
  <si>
    <t>น***จันทร์แรม ศ***ังข์</t>
  </si>
  <si>
    <t>791506419723</t>
  </si>
  <si>
    <t>GUG61</t>
  </si>
  <si>
    <t>เ***ณภา  เ***อำนาจ</t>
  </si>
  <si>
    <t>เทศบาลนครสกลนคร</t>
  </si>
  <si>
    <t>12/02/2026 11:08</t>
  </si>
  <si>
    <t>791534810721</t>
  </si>
  <si>
    <t>GUG60</t>
  </si>
  <si>
    <t>น***มณีรัตร  จ***ร์ชนะ</t>
  </si>
  <si>
    <t>12/02/2026 11:01</t>
  </si>
  <si>
    <t>791599197631</t>
  </si>
  <si>
    <t>GUG58</t>
  </si>
  <si>
    <t>ก***ส บ***ุทธิ์</t>
  </si>
  <si>
    <t>12/02/2026 10:55</t>
  </si>
  <si>
    <t>791511212726</t>
  </si>
  <si>
    <t>GUG57</t>
  </si>
  <si>
    <t>ค***าถอนงค์  เ***บริสุทธิ์</t>
  </si>
  <si>
    <t>12/02/2026 10:54</t>
  </si>
  <si>
    <t>791518388695</t>
  </si>
  <si>
    <t>GUG56</t>
  </si>
  <si>
    <t>ว***พ็ญ  ว***งษ์พันธ์</t>
  </si>
  <si>
    <t>12/02/2026 10:53</t>
  </si>
  <si>
    <t xml:space="preserve">มะพร้าว เผือก เนยนม </t>
  </si>
  <si>
    <t>791589403743</t>
  </si>
  <si>
    <t>GUG55</t>
  </si>
  <si>
    <t>12/02/2026 10:51</t>
  </si>
  <si>
    <t>791524024701</t>
  </si>
  <si>
    <t>GUG54</t>
  </si>
  <si>
    <t>นางภรณี  อัศวรัตนากร</t>
  </si>
  <si>
    <t>529 ซ.6 บ้านหนองละคอน หมู่ 13  · ต้นธงชัย/ Ton Thong Chai
เมืองลำปาง/ Mueang Lampangลำปาง/ Lampang
52000</t>
  </si>
  <si>
    <t>660619071794</t>
  </si>
  <si>
    <t>12/02/2026 10:50</t>
  </si>
  <si>
    <t>LEXPU0657447998</t>
  </si>
  <si>
    <t>GUG53</t>
  </si>
  <si>
    <t>น***ไทรชมภู</t>
  </si>
  <si>
    <t>12/02/2026 10:48</t>
  </si>
  <si>
    <t>791581626706</t>
  </si>
  <si>
    <t>GUG52</t>
  </si>
  <si>
    <t>ส***าณี เ***อนยศ</t>
  </si>
  <si>
    <t>12/02/2026 10:44</t>
  </si>
  <si>
    <t>791593412794</t>
  </si>
  <si>
    <t>GUG51</t>
  </si>
  <si>
    <t>เ***รัตน์ ส***ิจินดา</t>
  </si>
  <si>
    <t>12/02/2026 10:42</t>
  </si>
  <si>
    <t>791570414736</t>
  </si>
  <si>
    <t>GUG50</t>
  </si>
  <si>
    <t>ส***ติ ต***ิพวงศ์</t>
  </si>
  <si>
    <t>12/02/2026 10:40</t>
  </si>
  <si>
    <t>791557210776</t>
  </si>
  <si>
    <t>GUG49</t>
  </si>
  <si>
    <t>LEXPU0657448386</t>
  </si>
  <si>
    <t>GUG48</t>
  </si>
  <si>
    <t>ส***มล เ***กลาง</t>
  </si>
  <si>
    <t>791545424714</t>
  </si>
  <si>
    <t>GUG47</t>
  </si>
  <si>
    <t>น***าวอภิญญา โ***บุรี</t>
  </si>
  <si>
    <t>12/02/2026 10:38</t>
  </si>
  <si>
    <t>791574418795</t>
  </si>
  <si>
    <t>12/02/2026 10:37</t>
  </si>
  <si>
    <t>GUG46</t>
  </si>
  <si>
    <t>K*** P***adee</t>
  </si>
  <si>
    <t>12/02/2026 10:35</t>
  </si>
  <si>
    <t>791548012754</t>
  </si>
  <si>
    <t>GUG45</t>
  </si>
  <si>
    <t>ส***กา   พ***์พุก</t>
  </si>
  <si>
    <t>12/02/2026 10:34</t>
  </si>
  <si>
    <t>791537186613</t>
  </si>
  <si>
    <t>GUG44</t>
  </si>
  <si>
    <t>ช***ร</t>
  </si>
  <si>
    <t>12/02/2026 10:33</t>
  </si>
  <si>
    <t>791584496673</t>
  </si>
  <si>
    <t>GUG42</t>
  </si>
  <si>
    <t>ม*** จ***นะโสตถิ์</t>
  </si>
  <si>
    <t>12/02/2026 10:28</t>
  </si>
  <si>
    <t>791570787615</t>
  </si>
  <si>
    <t>GUG41</t>
  </si>
  <si>
    <t>ป***ฤติ เ***อยงค์</t>
  </si>
  <si>
    <t>12/02/2026 10:23</t>
  </si>
  <si>
    <t>791509195680</t>
  </si>
  <si>
    <t>GUG40</t>
  </si>
  <si>
    <t>******รามคำแหง 60 แขวงหัวหมาก เขตบางกะปิ จังหวัดกรุงเทพมหานคร 10240</t>
  </si>
  <si>
    <t>12/02/2026 10:22</t>
  </si>
  <si>
    <t>TH266224088115F</t>
  </si>
  <si>
    <t>GUG39</t>
  </si>
  <si>
    <t>12/02/2026 10:21</t>
  </si>
  <si>
    <t>791535190666</t>
  </si>
  <si>
    <t>GUG38</t>
  </si>
  <si>
    <t>ฐ***สร์ เ***ฐวรพันธุ์</t>
  </si>
  <si>
    <t>12/02/2026 10:19</t>
  </si>
  <si>
    <t>791550996666</t>
  </si>
  <si>
    <t>GUG37</t>
  </si>
  <si>
    <t>ค***าย บ***ื่น</t>
  </si>
  <si>
    <t>12/02/2026 10:20</t>
  </si>
  <si>
    <t>791530977683</t>
  </si>
  <si>
    <t>GUG36</t>
  </si>
  <si>
    <t>อ***ลี</t>
  </si>
  <si>
    <t>12/02/2026 10:18</t>
  </si>
  <si>
    <t>791565596673</t>
  </si>
  <si>
    <t>GUG35</t>
  </si>
  <si>
    <t>ก***ฟ</t>
  </si>
  <si>
    <t>12/02/2026 10:16</t>
  </si>
  <si>
    <t>791570883692</t>
  </si>
  <si>
    <t>GUG34</t>
  </si>
  <si>
    <t>ร***ชาไข่มุก โ***้ควีน</t>
  </si>
  <si>
    <t>791583399611</t>
  </si>
  <si>
    <t>GUG33</t>
  </si>
  <si>
    <t>Sureerat Pumma</t>
  </si>
  <si>
    <t>144/31 ม6
ต สระแก้ว  อ เมือง
จ   กำแพงเพชร 62000</t>
  </si>
  <si>
    <t>0831669654</t>
  </si>
  <si>
    <t>12/02/2026 10:13</t>
  </si>
  <si>
    <t>WA091967241TH</t>
  </si>
  <si>
    <t>12/02/2026 10:12</t>
  </si>
  <si>
    <t>GUG32</t>
  </si>
  <si>
    <t>จุฑาปภา เหลี่ยมบุบผา</t>
  </si>
  <si>
    <t>51 หมู่ 6 บ้านกอก
ตำบลศรีธาตุ
อำเภอศรีธาตุ
จังหวัดอุดรธานี
โทร 41230</t>
  </si>
  <si>
    <t>0621078046</t>
  </si>
  <si>
    <t>WA091967238TH</t>
  </si>
  <si>
    <t>12/02/2026 10:11</t>
  </si>
  <si>
    <t>GUG31</t>
  </si>
  <si>
    <t>ช******ช</t>
  </si>
  <si>
    <t>******ย80) ตำบลหนองฉาง อำเภอหนองฉาง จังหวัดอุทัยธานี 61110</t>
  </si>
  <si>
    <t>TH265762111595H</t>
  </si>
  <si>
    <t>12/02/2026 10:05</t>
  </si>
  <si>
    <t>GUG30</t>
  </si>
  <si>
    <t>ุ***ม.ศรีพิสุทธิ์</t>
  </si>
  <si>
    <t>791594211752</t>
  </si>
  <si>
    <t>12/02/2026 10:04</t>
  </si>
  <si>
    <t>GUG29</t>
  </si>
  <si>
    <t>ส***รัตน์ บ***ูคำ</t>
  </si>
  <si>
    <t>12/02/2026 10:07</t>
  </si>
  <si>
    <t>791507792600</t>
  </si>
  <si>
    <t>12/02/2026 10:03</t>
  </si>
  <si>
    <t>GUG28</t>
  </si>
  <si>
    <t>ธ***ัตน์ ม***มงคล</t>
  </si>
  <si>
    <t>12/02/2026 10:02</t>
  </si>
  <si>
    <t>791566014750</t>
  </si>
  <si>
    <t>GUG26</t>
  </si>
  <si>
    <t>แ*** แ***พบูลย์</t>
  </si>
  <si>
    <t>12/02/2026 10:00</t>
  </si>
  <si>
    <t>791550415751</t>
  </si>
  <si>
    <t>GUG25</t>
  </si>
  <si>
    <t>อ***า  ม***อง</t>
  </si>
  <si>
    <t>Nakhon Sawan</t>
  </si>
  <si>
    <t>12/02/2026 09:59</t>
  </si>
  <si>
    <t>791542607730</t>
  </si>
  <si>
    <t>GUG24</t>
  </si>
  <si>
    <t>คุณอุษณีย์ สนธิเณร</t>
  </si>
  <si>
    <t>349/17ม.3 ต.โพธิ์พระนาอ.เมืองฯจ.สุพรรณบุรี 72000</t>
  </si>
  <si>
    <t>0615420992</t>
  </si>
  <si>
    <t>11/02/2026 21:02</t>
  </si>
  <si>
    <t>WB169914133TH</t>
  </si>
  <si>
    <t>GUG23</t>
  </si>
  <si>
    <t>ธ***กนก</t>
  </si>
  <si>
    <t>791574495666</t>
  </si>
  <si>
    <t>GUG22</t>
  </si>
  <si>
    <t>น้ำเงิน เทียนทอง</t>
  </si>
  <si>
    <t>58/3ม.4 ต.หูทำนบ อ.ปะคำ จ.บุรีรัมย์ 31220</t>
  </si>
  <si>
    <t>31220</t>
  </si>
  <si>
    <t>0931185177</t>
  </si>
  <si>
    <t>12/02/2026 09:55</t>
  </si>
  <si>
    <t>WA091967224TH</t>
  </si>
  <si>
    <t>12/02/2026 09:54</t>
  </si>
  <si>
    <t>GUG21</t>
  </si>
  <si>
    <t>พ***พันธ์ ส***ุญเรือง</t>
  </si>
  <si>
    <t>12/02/2026 09:53</t>
  </si>
  <si>
    <t>791578000721</t>
  </si>
  <si>
    <t>GUG20</t>
  </si>
  <si>
    <t>TH266175284074D</t>
  </si>
  <si>
    <t>12/02/2026 09:46</t>
  </si>
  <si>
    <t>GUG19</t>
  </si>
  <si>
    <t>ก***า ส***มาก</t>
  </si>
  <si>
    <t>ไม่เอากาแฟน่ะครับ</t>
  </si>
  <si>
    <t>791584816735</t>
  </si>
  <si>
    <t>GUG18</t>
  </si>
  <si>
    <t>คุณชาตรี รวิมหธนากุล</t>
  </si>
  <si>
    <t>ตลาดต้นสัก บูธเมี่ยงคำย่าคำ ล๊อคMA05 เลขที่ 1 ซอยนนทบุรี 15 ต.บางกระสอ
เมืองนนทบุรี/ Mueang Nonthaburiนนทบุรี/ Nonthaburi
11000</t>
  </si>
  <si>
    <t>660863549393</t>
  </si>
  <si>
    <t>12/02/2026 09:42</t>
  </si>
  <si>
    <t>LEXPU0657450837</t>
  </si>
  <si>
    <t>GUG17</t>
  </si>
  <si>
    <t>ศ***นันท์</t>
  </si>
  <si>
    <t>12/02/2026 09:34</t>
  </si>
  <si>
    <t>791579598600</t>
  </si>
  <si>
    <t>GUG14</t>
  </si>
  <si>
    <t>น***าวอันธิตา ส***์แก้ว</t>
  </si>
  <si>
    <t>12/02/2026 09:30</t>
  </si>
  <si>
    <t>791582192660</t>
  </si>
  <si>
    <t>GUG12</t>
  </si>
  <si>
    <t>พ***ุ พ***่งตัว</t>
  </si>
  <si>
    <t>12/02/2026 09:18</t>
  </si>
  <si>
    <t>791576380604</t>
  </si>
  <si>
    <t>GUG11</t>
  </si>
  <si>
    <t>บ***นุช  ไ***ัฒท์</t>
  </si>
  <si>
    <t>791552893666</t>
  </si>
  <si>
    <t>GUG10</t>
  </si>
  <si>
    <t>791564002714</t>
  </si>
  <si>
    <t>GUG9</t>
  </si>
  <si>
    <t>791541203740</t>
  </si>
  <si>
    <t>GUG8</t>
  </si>
  <si>
    <t>ธ***ิษฐ์  ต***์</t>
  </si>
  <si>
    <t>12/02/2026 09:17</t>
  </si>
  <si>
    <t>791540616786</t>
  </si>
  <si>
    <t>GUG7</t>
  </si>
  <si>
    <t>ส***าพร  อ***ลัด</t>
  </si>
  <si>
    <t>12/02/2026 09:16</t>
  </si>
  <si>
    <t>791549090684</t>
  </si>
  <si>
    <t>GUG5</t>
  </si>
  <si>
    <t>น** ป***ญา อ***ยาธนวัน</t>
  </si>
  <si>
    <t>791599209726</t>
  </si>
  <si>
    <t>GUG2</t>
  </si>
  <si>
    <t>****** (อยู่ในซอยเทิดราชัน 1) แขวงสีกัน เขตดอนเมือง จังหวัดกรุงเทพมหานคร 10210</t>
  </si>
  <si>
    <t>12/02/2026 09:06</t>
  </si>
  <si>
    <t>TH263768354565M</t>
  </si>
  <si>
    <t>GUG1</t>
  </si>
  <si>
    <t>ช***ต เ***ภิรมย์</t>
  </si>
  <si>
    <t>12/02/2026 09:03</t>
  </si>
  <si>
    <t>791501991674</t>
  </si>
  <si>
    <t>GUG0</t>
  </si>
  <si>
    <t>ท*   ช***ินทร์</t>
  </si>
  <si>
    <t>12/02/2026 09:04</t>
  </si>
  <si>
    <t>791551995636</t>
  </si>
  <si>
    <t>GUF99</t>
  </si>
  <si>
    <t>ป***า บ***กิด</t>
  </si>
  <si>
    <t>12/02/2026 09:00</t>
  </si>
  <si>
    <t>791538990653</t>
  </si>
  <si>
    <t>GUF97</t>
  </si>
  <si>
    <t>12/02/2026 08:57</t>
  </si>
  <si>
    <t>791534685653</t>
  </si>
  <si>
    <t>GUF96</t>
  </si>
  <si>
    <t>ส***เนียง ส***ทก</t>
  </si>
  <si>
    <t>12/02/2026 08:55</t>
  </si>
  <si>
    <t>791508604714</t>
  </si>
  <si>
    <t>GUF95</t>
  </si>
  <si>
    <t>ค***ระทุม ส***าเงิน - ค***วัญร้านป้าแดง</t>
  </si>
  <si>
    <t>12/02/2026 08:53</t>
  </si>
  <si>
    <t>ขอเป็นมะพร้าวน้ำหอม = 1 กล่อง และเนยนม = 2 กล่องให้หน่อยนะค่ะ (สั่งไปให้คนแก่ทาน)</t>
  </si>
  <si>
    <t>791500181640</t>
  </si>
  <si>
    <t>GUF94</t>
  </si>
  <si>
    <t>******มทหารราบที่ 6 (ร้อย.สสช.) เลขที่ 337 หมู่ที่ 2 ตำบลแสนสุข อำเภอวารินชำราบ จังหวัดอุบลราชธานี 34190</t>
  </si>
  <si>
    <t>34190</t>
  </si>
  <si>
    <t>12/02/2026 08:51</t>
  </si>
  <si>
    <t>TH261347943781M</t>
  </si>
  <si>
    <t>12/02/2026 08:50</t>
  </si>
  <si>
    <t>GUF93</t>
  </si>
  <si>
    <t>T**</t>
  </si>
  <si>
    <t>12/02/2026 08:49</t>
  </si>
  <si>
    <t>791566379623</t>
  </si>
  <si>
    <t>GUF92</t>
  </si>
  <si>
    <t>อ***รา ม***ำ</t>
  </si>
  <si>
    <t>12/02/2026 08:46</t>
  </si>
  <si>
    <t>ขอทุกรสเลยนะคะ</t>
  </si>
  <si>
    <t>791510005790</t>
  </si>
  <si>
    <t>GUF91</t>
  </si>
  <si>
    <t>จ***ร์ฟอง  ก***า</t>
  </si>
  <si>
    <t>มะพร้าว</t>
  </si>
  <si>
    <t>791579817766</t>
  </si>
  <si>
    <t>12/02/2026 08:45</t>
  </si>
  <si>
    <t>GUF90</t>
  </si>
  <si>
    <t>ไม่เอารสกาแฟนะคะ</t>
  </si>
  <si>
    <t>791545785660</t>
  </si>
  <si>
    <t>GUF89</t>
  </si>
  <si>
    <t>น***โชติกานต์ ฮ***่า</t>
  </si>
  <si>
    <t>ฝอยทอง 1
เผือกมะพร้าวอ่อน1</t>
  </si>
  <si>
    <t>791531789661</t>
  </si>
  <si>
    <t>GUF88</t>
  </si>
  <si>
    <t>เ***า ก***รต</t>
  </si>
  <si>
    <t>เผือก1
มะพร้าวเผากล้วยหอม1
มะพร้าว1</t>
  </si>
  <si>
    <t>791561006762</t>
  </si>
  <si>
    <t>GUF87</t>
  </si>
  <si>
    <t>791555992651</t>
  </si>
  <si>
    <t>GUF85</t>
  </si>
  <si>
    <t>C***ON</t>
  </si>
  <si>
    <t>12/02/2026 08:44</t>
  </si>
  <si>
    <t>ฝอยทอง 1เผือก 1 มะพร้าว 1</t>
  </si>
  <si>
    <t>791586188632</t>
  </si>
  <si>
    <t>GUF84</t>
  </si>
  <si>
    <t>P***tipa</t>
  </si>
  <si>
    <t>ฝอยทอง2 มะพร้าวน้ำหอม1</t>
  </si>
  <si>
    <t>791586807760</t>
  </si>
  <si>
    <t>GUF82</t>
  </si>
  <si>
    <t>ฐ***กานต์</t>
  </si>
  <si>
    <t>12/02/2026 08:43</t>
  </si>
  <si>
    <t>ฝอยทอง / มะพร้าวน้ำหอม</t>
  </si>
  <si>
    <t>791568009772</t>
  </si>
  <si>
    <t>GUF80</t>
  </si>
  <si>
    <t>ช***มา ส***ามอินทร์</t>
  </si>
  <si>
    <t>เผือก1
ฝอยทอง1</t>
  </si>
  <si>
    <t>791558185655</t>
  </si>
  <si>
    <t>GUF79</t>
  </si>
  <si>
    <t>ช***ส้มโอลูกสีเขียวๆง่ะ  จ***ทิพย์  เ***งานให้หน่อยจ้า</t>
  </si>
  <si>
    <t>791587218763</t>
  </si>
  <si>
    <t>GUF78</t>
  </si>
  <si>
    <t>เ***กา  พ***ุ์เสือ</t>
  </si>
  <si>
    <t>12/02/2026 08:42</t>
  </si>
  <si>
    <t>รสฝอยทองค่ะ</t>
  </si>
  <si>
    <t>791537813791</t>
  </si>
  <si>
    <t>GUF77</t>
  </si>
  <si>
    <t>791594592692</t>
  </si>
  <si>
    <t>GUF76</t>
  </si>
  <si>
    <t>12/02/2026 08:39</t>
  </si>
  <si>
    <t>791571020715</t>
  </si>
  <si>
    <t>GUF75</t>
  </si>
  <si>
    <t>ศ***ุดา ร***มณี</t>
  </si>
  <si>
    <t>12/02/2026 08:38</t>
  </si>
  <si>
    <t>กล้วยมะพร้าว2 เนยนม1 มะพร้าวน้ำหอม1 เผือกมะร้าว2 ขอบคุณคร่าาา😍</t>
  </si>
  <si>
    <t>791597580653</t>
  </si>
  <si>
    <t>GUF74</t>
  </si>
  <si>
    <t>เอามะพร้าวกับฝอยทองค่ะ</t>
  </si>
  <si>
    <t>791559011762</t>
  </si>
  <si>
    <t>GUF73</t>
  </si>
  <si>
    <t>ป***ภรณ์ ก***ิภัทรพล</t>
  </si>
  <si>
    <t>12/02/2026 08:37</t>
  </si>
  <si>
    <t>791580009754</t>
  </si>
  <si>
    <t>GUF72</t>
  </si>
  <si>
    <t>พ***ุวิทย์ ย***</t>
  </si>
  <si>
    <t>12/02/2026 08:35</t>
  </si>
  <si>
    <t>791507576694</t>
  </si>
  <si>
    <t>GUF71</t>
  </si>
  <si>
    <t>u***3537481356668</t>
  </si>
  <si>
    <t>12/02/2026 08:34</t>
  </si>
  <si>
    <t>791526996643</t>
  </si>
  <si>
    <t>GUF70</t>
  </si>
  <si>
    <t>12/02/2026 08:33</t>
  </si>
  <si>
    <t>791500779635</t>
  </si>
  <si>
    <t>GUF69</t>
  </si>
  <si>
    <t>791561973650</t>
  </si>
  <si>
    <t>12/02/2026 08:32</t>
  </si>
  <si>
    <t>GUF67</t>
  </si>
  <si>
    <t>791579770682</t>
  </si>
  <si>
    <t>12/02/2026 08:28</t>
  </si>
  <si>
    <t>GUF66</t>
  </si>
  <si>
    <t>ร้านที่8</t>
  </si>
  <si>
    <t>12/02/2026 07:47</t>
  </si>
  <si>
    <t>LEXPU0657730145</t>
  </si>
  <si>
    <t>GUF65</t>
  </si>
  <si>
    <t>ป***พ ก***าพันธ์</t>
  </si>
  <si>
    <t>12/02/2026 07:44</t>
  </si>
  <si>
    <t>791544162684</t>
  </si>
  <si>
    <t>GUF64</t>
  </si>
  <si>
    <t>พ***ล เ***ะลา</t>
  </si>
  <si>
    <t>12/02/2026 07:13</t>
  </si>
  <si>
    <t>791541007725</t>
  </si>
  <si>
    <t>12/02/2026 07:10</t>
  </si>
  <si>
    <t>GUF62</t>
  </si>
  <si>
    <t>ธ***ร ล***ันทร์</t>
  </si>
  <si>
    <t>12/02/2026 06:25</t>
  </si>
  <si>
    <t>791543492666</t>
  </si>
  <si>
    <t>GUF61</t>
  </si>
  <si>
    <t>สุธีรา มุ่งชูเกียรติสกุล</t>
  </si>
  <si>
    <t>89/4 ซอยอมร 1 ถนนท่าแฉลบ ต.ตลาด อ.เมือง
เมืองจันทบุรี/ Mueang Chanthaburiจันทบุรี/ Chanthaburi
22000</t>
  </si>
  <si>
    <t>660816158968</t>
  </si>
  <si>
    <t>12/02/2026 05:37</t>
  </si>
  <si>
    <t>LEXPU0657235008</t>
  </si>
  <si>
    <t>GUF60</t>
  </si>
  <si>
    <t>12/02/2026 04:42</t>
  </si>
  <si>
    <t>791507090640</t>
  </si>
  <si>
    <t>GUF59</t>
  </si>
  <si>
    <t>นายทองเผื่อ เชื้อศรี</t>
  </si>
  <si>
    <t>17หมู่3 ต.วังยาง
ศรีประจันต์/ Si Prachanสุพรรณบุรี/ Suphanburi
72140</t>
  </si>
  <si>
    <t>660865166067</t>
  </si>
  <si>
    <t>12/02/2026 04:18</t>
  </si>
  <si>
    <t>TH14058C557R2I</t>
  </si>
  <si>
    <t>GUF58</t>
  </si>
  <si>
    <t>******ลท่ายาง ตำบลท่ายาง อำเภอท่ายาง จังหวัดเพชรบุรี 76130</t>
  </si>
  <si>
    <t>12/02/2026 04:09</t>
  </si>
  <si>
    <t>TH263732789802F</t>
  </si>
  <si>
    <t>GUF56</t>
  </si>
  <si>
    <t>I***m B***ati</t>
  </si>
  <si>
    <t>12/02/2026 03:46</t>
  </si>
  <si>
    <t>791536282585</t>
  </si>
  <si>
    <t>GUF55</t>
  </si>
  <si>
    <t>F***y Y***ta</t>
  </si>
  <si>
    <t>791528085585</t>
  </si>
  <si>
    <t>Wanwannach Stuffed Pastry with a Filling of Curd, Size 450 Grams, Choose Your Flavor.</t>
  </si>
  <si>
    <t>GUF54</t>
  </si>
  <si>
    <t>พีระ วีรางกูร</t>
  </si>
  <si>
    <t>ร้านเปิ้ล หมู่ที่ 9 หมู่บ้านเนินตาเกิด · บ้านยาง/ Ban Yang
วัดโบสถ์/ Wat Botพิษณุโลก/ Phitsanulok
65160</t>
  </si>
  <si>
    <t>660931635951</t>
  </si>
  <si>
    <t>12/02/2026 03:28</t>
  </si>
  <si>
    <t>TH61078C54D38D</t>
  </si>
  <si>
    <t>GUF51</t>
  </si>
  <si>
    <t>น***ชล บ***่วย</t>
  </si>
  <si>
    <t>12/02/2026 01:16</t>
  </si>
  <si>
    <t>791535577582</t>
  </si>
  <si>
    <t>12/02/2026 01:22</t>
  </si>
  <si>
    <t>GUF50</t>
  </si>
  <si>
    <t>พ******จ</t>
  </si>
  <si>
    <t>****** ตำบลหนองเพรางาย อำเภอไทรน้อย จังหวัดนนทบุรี 11150</t>
  </si>
  <si>
    <t>12/02/2026 01:14</t>
  </si>
  <si>
    <t>TH265422984466L</t>
  </si>
  <si>
    <t>GUF49</t>
  </si>
  <si>
    <t>TH265454451477H</t>
  </si>
  <si>
    <t>GUF48</t>
  </si>
  <si>
    <t>TH261625031264Q</t>
  </si>
  <si>
    <t>GUF47</t>
  </si>
  <si>
    <t>ป*****ณ</t>
  </si>
  <si>
    <t>******ช, เขตบางกอกน้อย แขวงศิริราช เขตบางกอกน้อย จังหวัดกรุงเทพมหานคร 10700</t>
  </si>
  <si>
    <t>12/02/2026 01:09</t>
  </si>
  <si>
    <t>TH264782410246R</t>
  </si>
  <si>
    <t>GUF46</t>
  </si>
  <si>
    <t>ศ***ญา ป***ิเศษ</t>
  </si>
  <si>
    <t>12/02/2026 01:02</t>
  </si>
  <si>
    <t>791526786621</t>
  </si>
  <si>
    <t>GUF45</t>
  </si>
  <si>
    <t>12/02/2026 01:32</t>
  </si>
  <si>
    <t>TH261958815433I</t>
  </si>
  <si>
    <t>GUF43</t>
  </si>
  <si>
    <t>ร***า พ***กลศ</t>
  </si>
  <si>
    <t>12/02/2026 00:44</t>
  </si>
  <si>
    <t>791501782632</t>
  </si>
  <si>
    <t>12/02/2026 00:45</t>
  </si>
  <si>
    <t>GUF42</t>
  </si>
  <si>
    <t>น******อ</t>
  </si>
  <si>
    <t>******นกรด ตำบลควนกรด อำเภอทุ่งสง จังหวัดนครศรีธรรมราช 80110</t>
  </si>
  <si>
    <t>80110</t>
  </si>
  <si>
    <t>12/02/2026 00:33</t>
  </si>
  <si>
    <t>TH265318996281R</t>
  </si>
  <si>
    <t>12/02/2026 00:32</t>
  </si>
  <si>
    <t>GUF39</t>
  </si>
  <si>
    <t>ป***ี</t>
  </si>
  <si>
    <t>12/02/2026 00:01</t>
  </si>
  <si>
    <t>791571204771</t>
  </si>
  <si>
    <t>12/02/2026 00:02</t>
  </si>
  <si>
    <t>GUM7</t>
  </si>
  <si>
    <t>ต่อง ปันคำ</t>
  </si>
  <si>
    <t>บ้านต๊ำน้ำล้อม ต.บ้านต๊ำ  159
เมืองพะเยา/ Mueang Phayaoพะเยา/ Phayao
56000</t>
  </si>
  <si>
    <t>660814494933</t>
  </si>
  <si>
    <t>13/02/2026 23:44</t>
  </si>
  <si>
    <t>LEXPU0657656520</t>
  </si>
  <si>
    <t>GUM6</t>
  </si>
  <si>
    <t>เพียร บุดดาลี</t>
  </si>
  <si>
    <t>สีวิเชียร 211หมู่3 บ้านซำหวาย ต สีวิเชียร อ น้ำยืน จ อุบลราชธานี · สีวิเชียร/ Si Wichian
น้ำยืน/ Nam Yuenอุบลราชธานี/ Ubon Ratchathani
34260</t>
  </si>
  <si>
    <t>34260</t>
  </si>
  <si>
    <t>660625506265</t>
  </si>
  <si>
    <t>13/02/2026 23:40</t>
  </si>
  <si>
    <t>TH31088CCV6H9E</t>
  </si>
  <si>
    <t>GUM5</t>
  </si>
  <si>
    <t>******บ้านฝาง ตำบลบ้านฝาง ตำบลบ้านฝาง อำเภอเกษตรวิสัย จังหวัดร้อยเอ็ด 45150</t>
  </si>
  <si>
    <t>45150</t>
  </si>
  <si>
    <t>TH260334514954F</t>
  </si>
  <si>
    <t>13/02/2026 23:39</t>
  </si>
  <si>
    <t>GUM4</t>
  </si>
  <si>
    <t>ร***วรรณ ค***นจะ</t>
  </si>
  <si>
    <t>13/02/2026 23:38</t>
  </si>
  <si>
    <t>791682212672</t>
  </si>
  <si>
    <t>GUM3</t>
  </si>
  <si>
    <t>พ***ินทร์ ก***มวรรณ</t>
  </si>
  <si>
    <t>13/02/2026 23:11</t>
  </si>
  <si>
    <t>791685665680</t>
  </si>
  <si>
    <t>GUM2</t>
  </si>
  <si>
    <t>น***รีไพร ก***ระเสริฐ ค***คุณยายริมหนองเตียน</t>
  </si>
  <si>
    <t>13/02/2026 23:02</t>
  </si>
  <si>
    <t>791677771581</t>
  </si>
  <si>
    <t>GUM1</t>
  </si>
  <si>
    <t>13/02/2026 23:00</t>
  </si>
  <si>
    <t>791659494533</t>
  </si>
  <si>
    <t>GUM0</t>
  </si>
  <si>
    <t>จ***นา จ***าวงษ์</t>
  </si>
  <si>
    <t>13/02/2026 22:54</t>
  </si>
  <si>
    <t>791696586553</t>
  </si>
  <si>
    <t>GUL99</t>
  </si>
  <si>
    <t>เ***ลักษณ์​</t>
  </si>
  <si>
    <t>13/02/2026 22:45</t>
  </si>
  <si>
    <t>THT030653WZF19Z</t>
  </si>
  <si>
    <t>GUL98</t>
  </si>
  <si>
    <t>ตี้</t>
  </si>
  <si>
    <t>บริสัษSC ซอย9 นิคมพัฒนา จังวัด.ระยอง · นิคมพัฒนา/ Nikhom Phatthana
นิคมพัฒนา/ Nikhom Phatthanaระยอง/ Rayong
21180</t>
  </si>
  <si>
    <t>660612135376</t>
  </si>
  <si>
    <t>13/02/2026 22:43</t>
  </si>
  <si>
    <t>LEXPU0657724051</t>
  </si>
  <si>
    <t>GUL97</t>
  </si>
  <si>
    <t>ล**</t>
  </si>
  <si>
    <t>13/02/2026 22:38</t>
  </si>
  <si>
    <t>791601628635</t>
  </si>
  <si>
    <t>GUL96</t>
  </si>
  <si>
    <t>ม* ก***ัตน์</t>
  </si>
  <si>
    <t>13/02/2026 22:37</t>
  </si>
  <si>
    <t>791664398523</t>
  </si>
  <si>
    <t>GUL95</t>
  </si>
  <si>
    <t>ม***ิกา ช***นวย</t>
  </si>
  <si>
    <t>13/02/2026 22:36</t>
  </si>
  <si>
    <t>ขอเป็นหน้าฝอยทอง กับ เค้กกาแฟ กับ เนยสดค่ะ</t>
  </si>
  <si>
    <t>791667346525</t>
  </si>
  <si>
    <t>GUL94</t>
  </si>
  <si>
    <t>ศ***ยู  แ***นียน</t>
  </si>
  <si>
    <t>791605190596</t>
  </si>
  <si>
    <t>GUL93</t>
  </si>
  <si>
    <t>ก***นก​ ส***์​โต​ทอง​</t>
  </si>
  <si>
    <t>13/02/2026 22:31</t>
  </si>
  <si>
    <t>791646995591</t>
  </si>
  <si>
    <t>13/02/2026 22:30</t>
  </si>
  <si>
    <t>GUL92</t>
  </si>
  <si>
    <t>ศ***รรณ ท***ญ</t>
  </si>
  <si>
    <t>13/02/2026 22:18</t>
  </si>
  <si>
    <t>791659655640</t>
  </si>
  <si>
    <t>GUL91</t>
  </si>
  <si>
    <t>13/02/2026 22:08</t>
  </si>
  <si>
    <t>LEXPU0657731120</t>
  </si>
  <si>
    <t>GUL90</t>
  </si>
  <si>
    <t>******ิเดนซ์, ถนนชยางกรู,ตำบลขามใหญ่, อำเภอเมืองอุบลราชธานี ตำบลขามใหญ่ อำเภอเมืองอุบลราชธานี จังหวัดอุบลราชธานี 34000</t>
  </si>
  <si>
    <t>34000</t>
  </si>
  <si>
    <t>13/02/2026 22:35</t>
  </si>
  <si>
    <t>TH267568374372V</t>
  </si>
  <si>
    <t>13/02/2026 22:05</t>
  </si>
  <si>
    <t>GUL89</t>
  </si>
  <si>
    <t>******ลคูคต, อำเภอลำลูกกา ตำบลคูคต อำเภอลำลูกกา จังหวัดปทุมธานี 12130</t>
  </si>
  <si>
    <t>13/02/2026 22:07</t>
  </si>
  <si>
    <t>TH265814574529G</t>
  </si>
  <si>
    <t>13/02/2026 22:04</t>
  </si>
  <si>
    <t>GUL88</t>
  </si>
  <si>
    <t>ห***จน ศ***นม</t>
  </si>
  <si>
    <t>13/02/2026 21:58</t>
  </si>
  <si>
    <t>791621439744</t>
  </si>
  <si>
    <t>GUL87</t>
  </si>
  <si>
    <t>เ***ี</t>
  </si>
  <si>
    <t>**** มะพร้าวน้ำหอม2   เนยนม1 ****</t>
  </si>
  <si>
    <t>THT040253WZCE9Z</t>
  </si>
  <si>
    <t>13/02/2026 21:56</t>
  </si>
  <si>
    <t>GUL85</t>
  </si>
  <si>
    <t>อ***ย ก***ุวรรน</t>
  </si>
  <si>
    <t>13/02/2026 21:54</t>
  </si>
  <si>
    <t>791633604694</t>
  </si>
  <si>
    <t>GUL84</t>
  </si>
  <si>
    <t>ด***มล</t>
  </si>
  <si>
    <t>13/02/2026 21:43</t>
  </si>
  <si>
    <t>791631686554</t>
  </si>
  <si>
    <t>GUL83</t>
  </si>
  <si>
    <t>วิลาภรณ์  ศรวิชัย</t>
  </si>
  <si>
    <t>333/21  หมูบ้าน Natura Park ม.8  ต.โคกกรวด · โคกกรวด/ Khok Kruat
เมืองนครราชสีมา/ Mueng Nakorn Ratchasimaนครราชสีมา/ Nakhon Ratchasima
30280</t>
  </si>
  <si>
    <t>660842304546</t>
  </si>
  <si>
    <t>13/02/2026 21:41</t>
  </si>
  <si>
    <t>LEXPU0657729474</t>
  </si>
  <si>
    <t>GUL81</t>
  </si>
  <si>
    <t>ป***มณี พ***อง</t>
  </si>
  <si>
    <t>13/02/2026 21:40</t>
  </si>
  <si>
    <t>791690253620</t>
  </si>
  <si>
    <t>GUL80</t>
  </si>
  <si>
    <t>น******ร</t>
  </si>
  <si>
    <t>******ผงลอย) ถนน สุขยางค์ ตำบล เบตง ตำบลเบตง อำเภอเบตง จังหวัดยะลา 95110</t>
  </si>
  <si>
    <t>13/02/2026 21:29</t>
  </si>
  <si>
    <t>TH263365299288R</t>
  </si>
  <si>
    <t>GUL78</t>
  </si>
  <si>
    <t>ว***า ส***หิริร้กษ์</t>
  </si>
  <si>
    <t>ไทย, สิงห์บุรี, บางระจัน,15** 16***</t>
  </si>
  <si>
    <t>13/02/2026 21:24</t>
  </si>
  <si>
    <t>791665607692</t>
  </si>
  <si>
    <t>GUL77</t>
  </si>
  <si>
    <t>****** ตำบลศาลเจ้าโรงทอง อำเภอวิเศษชัยชาญ จังหวัดอ่างทอง 14110</t>
  </si>
  <si>
    <t>14110</t>
  </si>
  <si>
    <t>13/02/2026 21:21</t>
  </si>
  <si>
    <t>TH269346293338U</t>
  </si>
  <si>
    <t>GUL76</t>
  </si>
  <si>
    <t>******ตำบลจ.ป.ร. อำเภอกระบุรี จังหวัดระนอง 85110</t>
  </si>
  <si>
    <t>13/02/2026 21:51</t>
  </si>
  <si>
    <t>TH267265002093U</t>
  </si>
  <si>
    <t>GUL75</t>
  </si>
  <si>
    <t>เ***์น น***เก้า</t>
  </si>
  <si>
    <t>13/02/2026 21:17</t>
  </si>
  <si>
    <t>791621524606</t>
  </si>
  <si>
    <t>13/02/2026 21:16</t>
  </si>
  <si>
    <t>GUL73</t>
  </si>
  <si>
    <t>เ***่ยม ศ***ม</t>
  </si>
  <si>
    <t>13/02/2026 21:08</t>
  </si>
  <si>
    <t>791607156524</t>
  </si>
  <si>
    <t>13/02/2026 21:10</t>
  </si>
  <si>
    <t>GUL72</t>
  </si>
  <si>
    <t>ส***อง ย***ดำ</t>
  </si>
  <si>
    <t>13/02/2026 21:00</t>
  </si>
  <si>
    <t>791640397656</t>
  </si>
  <si>
    <t>GUL71</t>
  </si>
  <si>
    <t>ค***ุธ เ***ฤทธิยามาศ</t>
  </si>
  <si>
    <t>13/02/2026 20:59</t>
  </si>
  <si>
    <t>791602103600</t>
  </si>
  <si>
    <t>GUL69</t>
  </si>
  <si>
    <t>อ***ทิพย์ เ***แก้ว</t>
  </si>
  <si>
    <t>13/02/2026 20:56</t>
  </si>
  <si>
    <t>791601614694</t>
  </si>
  <si>
    <t>13/02/2026 20:57</t>
  </si>
  <si>
    <t>GUL68</t>
  </si>
  <si>
    <t>A** A**</t>
  </si>
  <si>
    <t>13/02/2026 20:47</t>
  </si>
  <si>
    <t>791629113741</t>
  </si>
  <si>
    <t>GUL67</t>
  </si>
  <si>
    <t>ล***ย ศ***ิจิตร</t>
  </si>
  <si>
    <t>13/02/2026 20:45</t>
  </si>
  <si>
    <t>791662217603</t>
  </si>
  <si>
    <t>GUL65</t>
  </si>
  <si>
    <t>ข***ใจ  ม***สัย</t>
  </si>
  <si>
    <t>13/02/2026 20:43</t>
  </si>
  <si>
    <t>791643395535</t>
  </si>
  <si>
    <t>GUL64</t>
  </si>
  <si>
    <t>LEXPU0657655643</t>
  </si>
  <si>
    <t>13/02/2026 20:42</t>
  </si>
  <si>
    <t>GUL63</t>
  </si>
  <si>
    <t>ก***ัตน์  น***าว</t>
  </si>
  <si>
    <t>791678323693</t>
  </si>
  <si>
    <t>13/02/2026 20:41</t>
  </si>
  <si>
    <t>GUL62</t>
  </si>
  <si>
    <t>จ***ร์เป็ง ไ***เนตร์</t>
  </si>
  <si>
    <t>13/02/2026 20:39</t>
  </si>
  <si>
    <t>791607622610</t>
  </si>
  <si>
    <t>GUL61</t>
  </si>
  <si>
    <t>เ***ลักษณ์ ส***อง</t>
  </si>
  <si>
    <t>13/02/2026 20:26</t>
  </si>
  <si>
    <t>791697660670</t>
  </si>
  <si>
    <t>GUL60</t>
  </si>
  <si>
    <t>ช***</t>
  </si>
  <si>
    <t>13/02/2026 20:24</t>
  </si>
  <si>
    <t>791612718750</t>
  </si>
  <si>
    <t>GUL59</t>
  </si>
  <si>
    <t>เ***กาจ ว***ธะสุข</t>
  </si>
  <si>
    <t>13/02/2026 20:22</t>
  </si>
  <si>
    <t>791693597553</t>
  </si>
  <si>
    <t>GUL58</t>
  </si>
  <si>
    <t>ว***า  พ***คนจิตร</t>
  </si>
  <si>
    <t>13/02/2026 20:20</t>
  </si>
  <si>
    <t>791654745674</t>
  </si>
  <si>
    <t>13/02/2026 20:19</t>
  </si>
  <si>
    <t>GUL57</t>
  </si>
  <si>
    <t>น***พงศ์ ท***ิยม</t>
  </si>
  <si>
    <t>13/02/2026 20:13</t>
  </si>
  <si>
    <t>791636132626</t>
  </si>
  <si>
    <t>GUL55</t>
  </si>
  <si>
    <t>A***.ส.สุมณฑา-ชูนาม</t>
  </si>
  <si>
    <t>13/02/2026 20:01</t>
  </si>
  <si>
    <t>791671416616</t>
  </si>
  <si>
    <t>GUL54</t>
  </si>
  <si>
    <t>วิไล ศรเดช</t>
  </si>
  <si>
    <t>41 ม.5
สัตหีบ/ Sattahipชลบุรี/ Chonburi
20180</t>
  </si>
  <si>
    <t>660648933446</t>
  </si>
  <si>
    <t>13/02/2026 20:00</t>
  </si>
  <si>
    <t>LEXPU0657727053</t>
  </si>
  <si>
    <t>GUL53</t>
  </si>
  <si>
    <t>ร***านต์​ ร***สินทวีไพศาล</t>
  </si>
  <si>
    <t>13/02/2026 19:58</t>
  </si>
  <si>
    <t>791670848603</t>
  </si>
  <si>
    <t>13/02/2026 19:59</t>
  </si>
  <si>
    <t>GUL52</t>
  </si>
  <si>
    <t>นภาภรณ์ ภู่ประภาพรรณ</t>
  </si>
  <si>
    <t>99/139 ซ.เพชรเกษม126(แยก126/9) ถ.เพชรเกษม ต.อ้อมน้อย
กระทุ่มแบน/ Krathum Baenสมุทรสาคร/ Samut Sakhon
74130</t>
  </si>
  <si>
    <t>74130</t>
  </si>
  <si>
    <t>660622795888</t>
  </si>
  <si>
    <t>13/02/2026 19:56</t>
  </si>
  <si>
    <t>LEXPU0657723589</t>
  </si>
  <si>
    <t>GUL51</t>
  </si>
  <si>
    <t>13/02/2026 19:49</t>
  </si>
  <si>
    <t>LEXPU0657728093</t>
  </si>
  <si>
    <t>13/02/2026 19:48</t>
  </si>
  <si>
    <t>GUL50</t>
  </si>
  <si>
    <t>อรพรรณ ช่างทองคลองสี่</t>
  </si>
  <si>
    <t>269 ซ.สวนฝรั่ง (ร้านค้าปากซอย) ถ.ริมคลองประปา
บางซื่อ/ Bang Sueกรุงเทพมหานคร/ Bangkok
10800</t>
  </si>
  <si>
    <t>660847157271</t>
  </si>
  <si>
    <t>13/02/2026 19:44</t>
  </si>
  <si>
    <t>LEXPU0657655245</t>
  </si>
  <si>
    <t>GUL49</t>
  </si>
  <si>
    <t>ป******ข</t>
  </si>
  <si>
    <t>******ลังวัดหนองแฟบ  ตรงข้ามหมู่บ้านแสนสบายแลนท์ ตำบลสำนักบก อำเภอเมืองชลบุรี จังหวัดชลบุรี 20000</t>
  </si>
  <si>
    <t>13/02/2026 20:12</t>
  </si>
  <si>
    <t>TH260218989235S</t>
  </si>
  <si>
    <t>13/02/2026 19:42</t>
  </si>
  <si>
    <t>GUL48</t>
  </si>
  <si>
    <t>จ***ิบเอก พ***ุ ว***คำ</t>
  </si>
  <si>
    <t>13/02/2026 19:38</t>
  </si>
  <si>
    <t>791602976555</t>
  </si>
  <si>
    <t>GUL47</t>
  </si>
  <si>
    <t>น***กรียงศักดิ์ ค***นทร์</t>
  </si>
  <si>
    <t>791686671532</t>
  </si>
  <si>
    <t>13/02/2026 19:37</t>
  </si>
  <si>
    <t>GUL46</t>
  </si>
  <si>
    <t>******ลจ2, ซอย เขาน้อย, ตำบล หนองปรือ, อำเภอบางละมุง ตำบลหนองปรือ อำเภอบางละมุง จังหวัดชลบุรี 20150</t>
  </si>
  <si>
    <t>13/02/2026 19:34</t>
  </si>
  <si>
    <t>TH264836243537A</t>
  </si>
  <si>
    <t>GUL45</t>
  </si>
  <si>
    <t>ร***</t>
  </si>
  <si>
    <t>13/02/2026 19:33</t>
  </si>
  <si>
    <t>791649101644</t>
  </si>
  <si>
    <t>GUL42</t>
  </si>
  <si>
    <t>ส***มล บ***พ</t>
  </si>
  <si>
    <t>13/02/2026 19:14</t>
  </si>
  <si>
    <t>791613012632</t>
  </si>
  <si>
    <t>GUL41</t>
  </si>
  <si>
    <t>ส***พร ท***ระทุม</t>
  </si>
  <si>
    <t>13/02/2026 19:13</t>
  </si>
  <si>
    <t>791695927606</t>
  </si>
  <si>
    <t>GUL40</t>
  </si>
  <si>
    <t>ป** แ***ใส</t>
  </si>
  <si>
    <t>13/02/2026 19:12</t>
  </si>
  <si>
    <t>791698698512</t>
  </si>
  <si>
    <t>GUL39</t>
  </si>
  <si>
    <t>ศ***นีย์  ส***จน์วานิชกุล</t>
  </si>
  <si>
    <t>13/02/2026 19:08</t>
  </si>
  <si>
    <t>791605085600</t>
  </si>
  <si>
    <t>GUL38</t>
  </si>
  <si>
    <t>น** ท***พชร ส***าพงษ์</t>
  </si>
  <si>
    <t>13/02/2026 19:06</t>
  </si>
  <si>
    <t>791688208684</t>
  </si>
  <si>
    <t>13/02/2026 19:05</t>
  </si>
  <si>
    <t>GUL37</t>
  </si>
  <si>
    <t>พ******บ</t>
  </si>
  <si>
    <t>******แสน จ.นครปฐม ตำบลกำแพงแสน อำเภอกำแพงแสน จังหวัดนครปฐม 73140</t>
  </si>
  <si>
    <t>13/02/2026 19:29</t>
  </si>
  <si>
    <t>TH261396092509L</t>
  </si>
  <si>
    <t>13/02/2026 18:59</t>
  </si>
  <si>
    <t>GUL36</t>
  </si>
  <si>
    <t>u***9390990738100</t>
  </si>
  <si>
    <t>13/02/2026 18:40</t>
  </si>
  <si>
    <t>THT110153X3012Z</t>
  </si>
  <si>
    <t>GUL35</t>
  </si>
  <si>
    <t>P***arawadee K***thon</t>
  </si>
  <si>
    <t>13/02/2026 18:36</t>
  </si>
  <si>
    <t>791661970514</t>
  </si>
  <si>
    <t>GUL34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</si>
  <si>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</si>
  <si>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</si>
  <si>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660818516458</t>
  </si>
  <si>
    <t>13/02/2026 18:31</t>
  </si>
  <si>
    <t>LEXPU0657753041</t>
  </si>
  <si>
    <t>GUL33</t>
  </si>
  <si>
    <t>ส***ค์ ค***ม</t>
  </si>
  <si>
    <t>13/02/2026 18:24</t>
  </si>
  <si>
    <t>791636287621</t>
  </si>
  <si>
    <t>GUL32</t>
  </si>
  <si>
    <t>จ** อ***ัน</t>
  </si>
  <si>
    <t>13/02/2026 18:18</t>
  </si>
  <si>
    <t>791619328603</t>
  </si>
  <si>
    <t>13/02/2026 18:16</t>
  </si>
  <si>
    <t>GUL31</t>
  </si>
  <si>
    <t>น***าวธมนภัทร  แ***กตุ</t>
  </si>
  <si>
    <t>791662604681</t>
  </si>
  <si>
    <t>GUL30</t>
  </si>
  <si>
    <t>O*** O***</t>
  </si>
  <si>
    <t>13/02/2026 18:11</t>
  </si>
  <si>
    <t>791610859616</t>
  </si>
  <si>
    <t>GUL29</t>
  </si>
  <si>
    <t>ฟ***ดา</t>
  </si>
  <si>
    <t>13/02/2026 18:08</t>
  </si>
  <si>
    <t>791602138622</t>
  </si>
  <si>
    <t>GUL28</t>
  </si>
  <si>
    <t>อ***เรือน ร***ภักดี</t>
  </si>
  <si>
    <t>13/02/2026 17:47</t>
  </si>
  <si>
    <t>791656004683</t>
  </si>
  <si>
    <t>GUL27</t>
  </si>
  <si>
    <t>ทิพยฎา น้อยปานะ</t>
  </si>
  <si>
    <t>99/141 หมู่บ้านเซนโทร
รามอินทรา-จตุโชติ
ซอยกาญจนาภิเษก 4
แขวงออเงิน เขตสายไหม
กทม. 10220</t>
  </si>
  <si>
    <t>0891942954</t>
  </si>
  <si>
    <t>13/02/2026 15:22</t>
  </si>
  <si>
    <t>WB170043592TH</t>
  </si>
  <si>
    <t>13/02/2026 17:34</t>
  </si>
  <si>
    <t>GUL26</t>
  </si>
  <si>
    <t>สาคร.</t>
  </si>
  <si>
    <t>85 ม.4ตรงข้ามฟาร์มเห็ด. ต.สมอ อ.ปรางค์กู่  จ.ศรีสะเกษ. 33170</t>
  </si>
  <si>
    <t>33170</t>
  </si>
  <si>
    <t>0910373988</t>
  </si>
  <si>
    <t>WA092315122TH</t>
  </si>
  <si>
    <t>13/02/2026 17:33</t>
  </si>
  <si>
    <t>GUL25</t>
  </si>
  <si>
    <t>สุพาพรรณ..ทรัพย์ทิพย์</t>
  </si>
  <si>
    <t>275/41หมู่บ้านป้อมปราการซ.4ต.แหลมฟ้าผ่าอ.พระสมุทรเจดีย์จ.สมุทรปราการ 10290</t>
  </si>
  <si>
    <t>0618488366</t>
  </si>
  <si>
    <t>13/02/2026 17:32</t>
  </si>
  <si>
    <t>WA092315136TH</t>
  </si>
  <si>
    <t>13/02/2026 17:31</t>
  </si>
  <si>
    <t>GUL24</t>
  </si>
  <si>
    <t>ตั้ม วังท่าช้าง ฟาร์ม Pattama Por</t>
  </si>
  <si>
    <t>108/1 ม.2 ต.ท่าตูม อ.ศรีมหาโพธิ จ.ปราจีนบุรี 25140</t>
  </si>
  <si>
    <t>0899962740</t>
  </si>
  <si>
    <t>13/02/2026 11:46</t>
  </si>
  <si>
    <t>WB170043601TH</t>
  </si>
  <si>
    <t>13/02/2026 17:30</t>
  </si>
  <si>
    <t>GUL23</t>
  </si>
  <si>
    <t>หนูเรียมเข็มทอง</t>
  </si>
  <si>
    <t>เลขที่ 2 บ้านโคก
ก่องหมู่ 5 ตำบลโพน
สูงอำเภอปทุมรัตต์
จังหวัดร้อยเอ็ด 45190</t>
  </si>
  <si>
    <t>45190</t>
  </si>
  <si>
    <t>0908919322</t>
  </si>
  <si>
    <t>WA092315140TH</t>
  </si>
  <si>
    <t>13/02/2026 17:28</t>
  </si>
  <si>
    <t>GUL22</t>
  </si>
  <si>
    <t>สถาพร ศรีเกตุ</t>
  </si>
  <si>
    <t>309/1 ม. 1 ต.ยางเนิ้ง   อ.สารภี   จ.เชียงใหม่ 50140</t>
  </si>
  <si>
    <t>50140</t>
  </si>
  <si>
    <t>0882667512</t>
  </si>
  <si>
    <t>13/02/2026 08:57</t>
  </si>
  <si>
    <t>WB170043615TH</t>
  </si>
  <si>
    <t>13/02/2026 17:27</t>
  </si>
  <si>
    <t>GUL21</t>
  </si>
  <si>
    <t>มงคลพวงศรี</t>
  </si>
  <si>
    <t>228 หมู่ 2 ตำบลสนมอำเภอสนมจังหวัดสุรินทร์ 32160</t>
  </si>
  <si>
    <t>32160</t>
  </si>
  <si>
    <t>0949253922</t>
  </si>
  <si>
    <t>WA092315153TH</t>
  </si>
  <si>
    <t>13/02/2026 17:26</t>
  </si>
  <si>
    <t>GUL20</t>
  </si>
  <si>
    <t>ชื่อ ชยทรรศน์ สุวรรณภา</t>
  </si>
  <si>
    <t>ที่อยู่จัดส่ง
โทร 
ที่อยู่ วัดมกุฏวิมุตติคีรี ( วัดป่าภูขาด) ตำบลในเมือง อำเภอเวียงเก่า จังหวัดขอนแก่น 40150</t>
  </si>
  <si>
    <t>0945765004</t>
  </si>
  <si>
    <t>WA092315167TH</t>
  </si>
  <si>
    <t>13/02/2026 17:25</t>
  </si>
  <si>
    <t>GUL19</t>
  </si>
  <si>
    <t>******องเคาะ ตำบลวังเหนือ ตำบลวังเหนือ อำเภอวังเหนือ จังหวัดลำปาง 52140</t>
  </si>
  <si>
    <t>TH263032019256Z</t>
  </si>
  <si>
    <t>13/02/2026 17:17</t>
  </si>
  <si>
    <t>GUL18</t>
  </si>
  <si>
    <t>ย***ณ เ***ทรัพย์</t>
  </si>
  <si>
    <t>13/02/2026 17:09</t>
  </si>
  <si>
    <t>THT040653X2VN8Z</t>
  </si>
  <si>
    <t>GUL17</t>
  </si>
  <si>
    <t>ต******์</t>
  </si>
  <si>
    <t>******0/37 ถ.สุขุมวิท93 แขวงบางจาก แขวงบางจาก เขตพระโขนง จังหวัดกรุงเทพมหานคร 10260</t>
  </si>
  <si>
    <t>TH266695730389R</t>
  </si>
  <si>
    <t>GUL16</t>
  </si>
  <si>
    <t>ก***นต์ บ***าจิณ</t>
  </si>
  <si>
    <t>13/02/2026 17:06</t>
  </si>
  <si>
    <t>791680375500</t>
  </si>
  <si>
    <t>GUL14</t>
  </si>
  <si>
    <t>p***pongsrt</t>
  </si>
  <si>
    <t>13/02/2026 16:52</t>
  </si>
  <si>
    <t>791668761623</t>
  </si>
  <si>
    <t>13/02/2026 16:51</t>
  </si>
  <si>
    <t>GUL13</t>
  </si>
  <si>
    <t>แ***หม ธ***ชนม์</t>
  </si>
  <si>
    <t>13/02/2026 16:50</t>
  </si>
  <si>
    <t>791628085566</t>
  </si>
  <si>
    <t>GUL12</t>
  </si>
  <si>
    <t>ว***ธร ว***สูตร์</t>
  </si>
  <si>
    <t>13/02/2026 16:46</t>
  </si>
  <si>
    <t>THT040253XK573Z</t>
  </si>
  <si>
    <t>GUL11</t>
  </si>
  <si>
    <t>B***y</t>
  </si>
  <si>
    <t>13/02/2026 16:40</t>
  </si>
  <si>
    <t>791694745682</t>
  </si>
  <si>
    <t>GUL10</t>
  </si>
  <si>
    <t>ม**</t>
  </si>
  <si>
    <t>13/02/2026 16:39</t>
  </si>
  <si>
    <t>THT030653X30K0Z</t>
  </si>
  <si>
    <t>GUL9</t>
  </si>
  <si>
    <t>พ***ัย ส***รณ์</t>
  </si>
  <si>
    <t>13/02/2026 16:34</t>
  </si>
  <si>
    <t>791647008670</t>
  </si>
  <si>
    <t>GUL8</t>
  </si>
  <si>
    <t>ส***สสร ไ***ระเทศ</t>
  </si>
  <si>
    <t>13/02/2026 16:31</t>
  </si>
  <si>
    <t>791661880590</t>
  </si>
  <si>
    <t>GUL7</t>
  </si>
  <si>
    <t>ม**  ช***บาน</t>
  </si>
  <si>
    <t>13/02/2026 16:28</t>
  </si>
  <si>
    <t>791607825632</t>
  </si>
  <si>
    <t>13/02/2026 16:27</t>
  </si>
  <si>
    <t>GUL6</t>
  </si>
  <si>
    <t>ว***ภา</t>
  </si>
  <si>
    <t>13/02/2026 16:26</t>
  </si>
  <si>
    <t>791632180592</t>
  </si>
  <si>
    <t>GUL5</t>
  </si>
  <si>
    <t>791656216632</t>
  </si>
  <si>
    <t>GUL4</t>
  </si>
  <si>
    <t>อ***ุอร</t>
  </si>
  <si>
    <t>13/02/2026 16:25</t>
  </si>
  <si>
    <t>791634656610</t>
  </si>
  <si>
    <t>GUL3</t>
  </si>
  <si>
    <t>ธ***รัตน์ บ***่าย</t>
  </si>
  <si>
    <t>14/02/2026 00:39</t>
  </si>
  <si>
    <t>791615187565</t>
  </si>
  <si>
    <t>13/02/2026 16:20</t>
  </si>
  <si>
    <t>GUL2</t>
  </si>
  <si>
    <t>ส***ญญา ส***เนิด</t>
  </si>
  <si>
    <t>13/02/2026 16:19</t>
  </si>
  <si>
    <t>791659004636</t>
  </si>
  <si>
    <t>GUL1</t>
  </si>
  <si>
    <t>791677944551</t>
  </si>
  <si>
    <t>13/02/2026 16:18</t>
  </si>
  <si>
    <t>GUL0</t>
  </si>
  <si>
    <t>13/02/2026 16:16</t>
  </si>
  <si>
    <t>791699428704</t>
  </si>
  <si>
    <t>GUK99</t>
  </si>
  <si>
    <t>น***าวสมคิด   พ***สิณกรณ์</t>
  </si>
  <si>
    <t>13/02/2026 16:15</t>
  </si>
  <si>
    <t>791642092533</t>
  </si>
  <si>
    <t>GUK98</t>
  </si>
  <si>
    <t>น***ิชัยธน ด***ณี</t>
  </si>
  <si>
    <t>13/02/2026 16:14</t>
  </si>
  <si>
    <t>791639470506</t>
  </si>
  <si>
    <t>GUK97</t>
  </si>
  <si>
    <t>เ***าภา  ส***งกุล</t>
  </si>
  <si>
    <t>13/02/2026 16:07</t>
  </si>
  <si>
    <t>791631480522</t>
  </si>
  <si>
    <t>GUK95</t>
  </si>
  <si>
    <t>ป***ิทธิ์ ต***เสรีกุล</t>
  </si>
  <si>
    <t>13/02/2026 16:02</t>
  </si>
  <si>
    <t>791686585502</t>
  </si>
  <si>
    <t>GUK94</t>
  </si>
  <si>
    <t>ก***มา  ท***ี</t>
  </si>
  <si>
    <t>13/02/2026 16:00</t>
  </si>
  <si>
    <t>791650885631</t>
  </si>
  <si>
    <t>GUK92</t>
  </si>
  <si>
    <t>บ***ธงชัยสามัคคี</t>
  </si>
  <si>
    <t>13/02/2026 15:58</t>
  </si>
  <si>
    <t>791661175594</t>
  </si>
  <si>
    <t>13/02/2026 15:57</t>
  </si>
  <si>
    <t>GUK91</t>
  </si>
  <si>
    <t>อ***รัตน์ น***นวล</t>
  </si>
  <si>
    <t>13/02/2026 15:53</t>
  </si>
  <si>
    <t>791660856696</t>
  </si>
  <si>
    <t>GUK90</t>
  </si>
  <si>
    <t>ส***ย โ***งจิต</t>
  </si>
  <si>
    <t>13/02/2026 15:54</t>
  </si>
  <si>
    <t>791664212732</t>
  </si>
  <si>
    <t>13/02/2026 15:52</t>
  </si>
  <si>
    <t>GUK89</t>
  </si>
  <si>
    <t>J***er</t>
  </si>
  <si>
    <t>791616057654</t>
  </si>
  <si>
    <t>GUK88</t>
  </si>
  <si>
    <t>คุณณัฐยา อ้นสุนทร</t>
  </si>
  <si>
    <t>จัดส่งที่
62 หมู่ 5 ต.บ้านปรก อ.เมือง จ.สมุทรสงคราม 
โทร. 75000</t>
  </si>
  <si>
    <t>0846639449</t>
  </si>
  <si>
    <t>13/02/2026 15:48</t>
  </si>
  <si>
    <t>WA092315175TH</t>
  </si>
  <si>
    <t>13/02/2026 15:47</t>
  </si>
  <si>
    <t>GUK87</t>
  </si>
  <si>
    <t>สิริภัชอร ธิติพิพัฒน์กุล</t>
  </si>
  <si>
    <t>33 หมู่ 7 ต.โผงเผง อ.ป่าโมก
จ.อ่างทอง 14130</t>
  </si>
  <si>
    <t>0925477175</t>
  </si>
  <si>
    <t>WA092315184TH</t>
  </si>
  <si>
    <t>13/02/2026 15:46</t>
  </si>
  <si>
    <t>GUK86</t>
  </si>
  <si>
    <t>ค***รีมาลา</t>
  </si>
  <si>
    <t>13/02/2026 15:44</t>
  </si>
  <si>
    <t>791686280523</t>
  </si>
  <si>
    <t>GUK85</t>
  </si>
  <si>
    <t xml:space="preserve">สุตาภัทร </t>
  </si>
  <si>
    <t>45/526 ม.ดีเค ซอย8
แขวงคลองบางบอน เขตบางบอน กทม. 10150</t>
  </si>
  <si>
    <t>0814046475</t>
  </si>
  <si>
    <t>13/02/2026 15:45</t>
  </si>
  <si>
    <t>WA092315198TH</t>
  </si>
  <si>
    <t>GUK84</t>
  </si>
  <si>
    <t>พ***า</t>
  </si>
  <si>
    <t>791614599635</t>
  </si>
  <si>
    <t>GUK83</t>
  </si>
  <si>
    <t xml:space="preserve">คุณธัญลักษณ์  ทวีคุณ  </t>
  </si>
  <si>
    <t>269/1 หมู่ที่  12  ตำบลเมือง  อำเภอเมือง จังหวัดเลย      โทร 42000</t>
  </si>
  <si>
    <t>0982712294</t>
  </si>
  <si>
    <t>13/02/2026 15:43</t>
  </si>
  <si>
    <t>WA092315207TH</t>
  </si>
  <si>
    <t>13/02/2026 15:42</t>
  </si>
  <si>
    <t>GUK82</t>
  </si>
  <si>
    <t>พัชรินทร์ นามสนิท</t>
  </si>
  <si>
    <t>11/3 ซ.สุชาดา1(รื่นเรณูร์)
ถ.สุชาดา8 ต.เนินพระ อ.เมือง
จ.ระยอง  โทร 21150</t>
  </si>
  <si>
    <t>21150</t>
  </si>
  <si>
    <t>0898959182</t>
  </si>
  <si>
    <t>WA092315215TH</t>
  </si>
  <si>
    <t>13/02/2026 15:41</t>
  </si>
  <si>
    <t>GUK81</t>
  </si>
  <si>
    <t>พัทธนันท์ กองจำปี</t>
  </si>
  <si>
    <t>645/5หมู่9 
หมู่บ้านกรีนเฮ้าส์ 
ซ วัดบ่อหิน 
ต โพธิ์ชัย อ เมือง 
จ หนองคาย 
T 43000</t>
  </si>
  <si>
    <t>43000</t>
  </si>
  <si>
    <t>0973013000</t>
  </si>
  <si>
    <t>WA092315224TH</t>
  </si>
  <si>
    <t>13/02/2026 15:39</t>
  </si>
  <si>
    <t>GUK80</t>
  </si>
  <si>
    <t>อาชาณีย์ ไพศาลสมบัติ</t>
  </si>
  <si>
    <t>323 หมู่ 11 ต.ทับสะแก
อ.ทับสะแก
จ.ประจวบคีรีขันธ์ 77130</t>
  </si>
  <si>
    <t>0984299165</t>
  </si>
  <si>
    <t>WA092315238TH</t>
  </si>
  <si>
    <t>13/02/2026 15:38</t>
  </si>
  <si>
    <t>GUK78</t>
  </si>
  <si>
    <t>บ***ิรา..บัวจันทร์</t>
  </si>
  <si>
    <t>13/02/2026 15:29</t>
  </si>
  <si>
    <t>791617743685</t>
  </si>
  <si>
    <t>GUK77</t>
  </si>
  <si>
    <t>n**</t>
  </si>
  <si>
    <t>13/02/2026 15:24</t>
  </si>
  <si>
    <t>791633499591</t>
  </si>
  <si>
    <t>GUK76</t>
  </si>
  <si>
    <t>13/02/2026 15:23</t>
  </si>
  <si>
    <t>791686091593</t>
  </si>
  <si>
    <t>GUK75</t>
  </si>
  <si>
    <t>13/02/2026 15:18</t>
  </si>
  <si>
    <t>791616033762</t>
  </si>
  <si>
    <t>GUK73</t>
  </si>
  <si>
    <t>13/02/2026 15:11</t>
  </si>
  <si>
    <t>TH69048CC2AV9E</t>
  </si>
  <si>
    <t>GUK72</t>
  </si>
  <si>
    <t>s***e i***rapron</t>
  </si>
  <si>
    <t>13/02/2026 15:10</t>
  </si>
  <si>
    <t>791661814742</t>
  </si>
  <si>
    <t>GUK71</t>
  </si>
  <si>
    <t>******องไผ่ อำเภอเมืองศรีสะเกษ จังหวัดศรีสะเกษ 33000</t>
  </si>
  <si>
    <t>13/02/2026 15:36</t>
  </si>
  <si>
    <t>TH263032278916U</t>
  </si>
  <si>
    <t>13/02/2026 15:06</t>
  </si>
  <si>
    <t>GUK70</t>
  </si>
  <si>
    <t>ธ***รัตน์ ธ***ธิพันธุ์</t>
  </si>
  <si>
    <t>13/02/2026 15:05</t>
  </si>
  <si>
    <t>สั่งทั้งหมด 6 กล่อง เอามุกรสยกเว้นเนยนม เพิ่มกล้วยมะพร้าวเผา</t>
  </si>
  <si>
    <t>791680068546</t>
  </si>
  <si>
    <t>GUK69</t>
  </si>
  <si>
    <t>ข***น้อย ก***ใจ</t>
  </si>
  <si>
    <t>13/02/2026 15:03</t>
  </si>
  <si>
    <t>791660269632</t>
  </si>
  <si>
    <t>GUK68</t>
  </si>
  <si>
    <t>สรัญญา ธนาชัย</t>
  </si>
  <si>
    <t>ตลาดอุดรเงินแชร์ 4/23 ถ.มุขมนตรี · หมากแข้ง/ Mak Khaeng
เมืองอุดรธานี/ Mueang Udon Thaniอุดรธานี/ Udon Thani
41000</t>
  </si>
  <si>
    <t>660891313613</t>
  </si>
  <si>
    <t>TH38018CCS574A0</t>
  </si>
  <si>
    <t>GUK67</t>
  </si>
  <si>
    <t>กรรณิการ์   พลยุท</t>
  </si>
  <si>
    <t>31/3 ม.2  ต.คลองใหม่
สามพราน/ Sam Phranนครปฐม/ Nakhon Pathom
73110</t>
  </si>
  <si>
    <t>660647266319</t>
  </si>
  <si>
    <t>13/02/2026 15:02</t>
  </si>
  <si>
    <t>LEXPU0657730380</t>
  </si>
  <si>
    <t>GUK66</t>
  </si>
  <si>
    <t>******อ้อมใหญ่, อำเภอสามพราน ตำบลอ้อมใหญ่ อำเภอสามพราน จังหวัดนครปฐม 73160</t>
  </si>
  <si>
    <t>73160</t>
  </si>
  <si>
    <t>TH15068CCW1N3P</t>
  </si>
  <si>
    <t>GUK65</t>
  </si>
  <si>
    <t>Y*** M***35</t>
  </si>
  <si>
    <t>13/02/2026 15:01</t>
  </si>
  <si>
    <t>791608854643</t>
  </si>
  <si>
    <t>GUK64</t>
  </si>
  <si>
    <t>13/02/2026 14:59</t>
  </si>
  <si>
    <t>791683430764</t>
  </si>
  <si>
    <t>GUK62</t>
  </si>
  <si>
    <t>ป***าพร แ***พลกรัง</t>
  </si>
  <si>
    <t>13/02/2026 14:58</t>
  </si>
  <si>
    <t>791695601642</t>
  </si>
  <si>
    <t>GUK61</t>
  </si>
  <si>
    <t>j***1234</t>
  </si>
  <si>
    <t>13/02/2026 14:57</t>
  </si>
  <si>
    <t>791644053605</t>
  </si>
  <si>
    <t>GUK60</t>
  </si>
  <si>
    <t>******เขตธนบุรี  กรุงเทพมหานคร 10600  โทร 0845328045 แขวงดาวคะนอง เขตธนบุรี จังหวัดกรุงเทพมหานคร 10600</t>
  </si>
  <si>
    <t>TH268639648794N</t>
  </si>
  <si>
    <t>GUK58</t>
  </si>
  <si>
    <t>พ***า โ***์ชื่น</t>
  </si>
  <si>
    <t>13/02/2026 14:53</t>
  </si>
  <si>
    <t>791699869634</t>
  </si>
  <si>
    <t>13/02/2026 14:54</t>
  </si>
  <si>
    <t>GUK57</t>
  </si>
  <si>
    <t>S***mas K***atithakul</t>
  </si>
  <si>
    <t>791678246693</t>
  </si>
  <si>
    <t>GUK56</t>
  </si>
  <si>
    <t>ร***ชิตา</t>
  </si>
  <si>
    <t>13/02/2026 14:52</t>
  </si>
  <si>
    <t>791604928693</t>
  </si>
  <si>
    <t>GUK54</t>
  </si>
  <si>
    <t>ป***า แ***ั๊น</t>
  </si>
  <si>
    <t>13/02/2026 14:49</t>
  </si>
  <si>
    <t>791649143622</t>
  </si>
  <si>
    <t>GUK53</t>
  </si>
  <si>
    <t>ย***อร์เช่คูเปอร์.  ป***รง</t>
  </si>
  <si>
    <t>13/02/2026 14:43</t>
  </si>
  <si>
    <t>791623065634</t>
  </si>
  <si>
    <t>GUK52</t>
  </si>
  <si>
    <t>ย*** ไ***นะ</t>
  </si>
  <si>
    <t>13/02/2026 14:44</t>
  </si>
  <si>
    <t>791682070546</t>
  </si>
  <si>
    <t>13/02/2026 14:42</t>
  </si>
  <si>
    <t>GUK51</t>
  </si>
  <si>
    <t>L**</t>
  </si>
  <si>
    <t>13/02/2026 14:41</t>
  </si>
  <si>
    <t>ขอ 4 รสขาติค่ะ ฝอยทอง มะพร้าวน้ำหอม เผือกมะพร้าวอ่อน กล้วยหอมมะพร้าวเผา</t>
  </si>
  <si>
    <t>791683541504</t>
  </si>
  <si>
    <t>GUK49</t>
  </si>
  <si>
    <t>ว***กร   ส***า</t>
  </si>
  <si>
    <t>13/02/2026 14:38</t>
  </si>
  <si>
    <t>791691740630</t>
  </si>
  <si>
    <t>GUK48</t>
  </si>
  <si>
    <t>น** ร***โรจน์ ไ***กล้า</t>
  </si>
  <si>
    <t>13/02/2026 14:50</t>
  </si>
  <si>
    <t>791622584572</t>
  </si>
  <si>
    <t>GUK45</t>
  </si>
  <si>
    <t>ว***ธ ข***อง</t>
  </si>
  <si>
    <t>13/02/2026 14:34</t>
  </si>
  <si>
    <t>เผือกมะพร้าวและฝอยทอง</t>
  </si>
  <si>
    <t>791643747565</t>
  </si>
  <si>
    <t>GUK44</t>
  </si>
  <si>
    <t>13/02/2026 14:31</t>
  </si>
  <si>
    <t>791636402664</t>
  </si>
  <si>
    <t>GUK42</t>
  </si>
  <si>
    <t>******เนอจี เลขที่ 279 หมู่ที่ 6 ตำบลมิตรภาพ ตำบลมิตรภาพ อำเภอสีคิ้ว จังหวัดนครราชสีมา 30140</t>
  </si>
  <si>
    <t>13/02/2026 14:51</t>
  </si>
  <si>
    <t>TH268141118707D</t>
  </si>
  <si>
    <t>13/02/2026 14:29</t>
  </si>
  <si>
    <t>GUK40</t>
  </si>
  <si>
    <t>ก***มา  เ***เปี่ยม</t>
  </si>
  <si>
    <t>13/02/2026 14:26</t>
  </si>
  <si>
    <t>791617322672</t>
  </si>
  <si>
    <t>GUK39</t>
  </si>
  <si>
    <t>ช***ชา เ***่ยนสุนทร</t>
  </si>
  <si>
    <t>13/02/2026 14:24</t>
  </si>
  <si>
    <t>791607808655</t>
  </si>
  <si>
    <t>GUK38</t>
  </si>
  <si>
    <t>น***คน บ***พรม</t>
  </si>
  <si>
    <t>791658009656</t>
  </si>
  <si>
    <t>13/02/2026 14:23</t>
  </si>
  <si>
    <t>GUK37</t>
  </si>
  <si>
    <t>น** อ***ย ถ***ซื่อ</t>
  </si>
  <si>
    <t>13/02/2026 14:21</t>
  </si>
  <si>
    <t>เค้กเผือกมะพร้าวอ่อน</t>
  </si>
  <si>
    <t>791630469523</t>
  </si>
  <si>
    <t>GUK36</t>
  </si>
  <si>
    <t>เ***ารัก ร***ีประเสริฐ</t>
  </si>
  <si>
    <t>13/02/2026 14:20</t>
  </si>
  <si>
    <t>791699384523</t>
  </si>
  <si>
    <t>GUK35</t>
  </si>
  <si>
    <t>******ะดวก จังหวัดราชบุรี 70130 ตำบลดอนไผ่ อำเภอดำเนินสะดวก จังหวัดราชบุรี 70130</t>
  </si>
  <si>
    <t>13/02/2026 14:17</t>
  </si>
  <si>
    <t>TH12038CD8HZ5M</t>
  </si>
  <si>
    <t>GUK34</t>
  </si>
  <si>
    <t>ส***ลี  ก***ก้ว</t>
  </si>
  <si>
    <t>13/02/2026 14:09</t>
  </si>
  <si>
    <t>791650232741</t>
  </si>
  <si>
    <t>13/02/2026 14:13</t>
  </si>
  <si>
    <t>GUK32</t>
  </si>
  <si>
    <t>ภ***น   ง***ันทร์</t>
  </si>
  <si>
    <t>13/02/2026 14:06</t>
  </si>
  <si>
    <t>791656702653</t>
  </si>
  <si>
    <t>13/02/2026 14:10</t>
  </si>
  <si>
    <t>GUK31</t>
  </si>
  <si>
    <t>791687826646</t>
  </si>
  <si>
    <t>GUK27</t>
  </si>
  <si>
    <t>น** โ***ตา ง***ปลี่ยน</t>
  </si>
  <si>
    <t>13/02/2026 14:04</t>
  </si>
  <si>
    <t>791623747611</t>
  </si>
  <si>
    <t>13/02/2026 14:05</t>
  </si>
  <si>
    <t>GUK26</t>
  </si>
  <si>
    <t>13/02/2026 14:03</t>
  </si>
  <si>
    <t>791620462625</t>
  </si>
  <si>
    <t>GUK25</t>
  </si>
  <si>
    <t>อ*** ต***พ็ชร</t>
  </si>
  <si>
    <t>791668481590</t>
  </si>
  <si>
    <t>GUK24</t>
  </si>
  <si>
    <t>ป***ึ้ง</t>
  </si>
  <si>
    <t>791671708671</t>
  </si>
  <si>
    <t>GUK22</t>
  </si>
  <si>
    <t>13/02/2026 14:01</t>
  </si>
  <si>
    <t>791656652651</t>
  </si>
  <si>
    <t>GUK21</t>
  </si>
  <si>
    <t>13/02/2026 13:58</t>
  </si>
  <si>
    <t>791635422653</t>
  </si>
  <si>
    <t>GUK20</t>
  </si>
  <si>
    <t>น***นดร์พร ส***รณศรี</t>
  </si>
  <si>
    <t>791681388503</t>
  </si>
  <si>
    <t>GUK19</t>
  </si>
  <si>
    <t>ว***ิภา ช***ญเฮียง</t>
  </si>
  <si>
    <t>13/02/2026 13:56</t>
  </si>
  <si>
    <t>791690269602</t>
  </si>
  <si>
    <t>GUK18</t>
  </si>
  <si>
    <t>เ***ลักษณ์  พ***างกูร</t>
  </si>
  <si>
    <t>13/02/2026 13:54</t>
  </si>
  <si>
    <t>791605780534</t>
  </si>
  <si>
    <t>GUK17</t>
  </si>
  <si>
    <t>13/02/2026 13:52</t>
  </si>
  <si>
    <t>791636549616</t>
  </si>
  <si>
    <t>GUK16</t>
  </si>
  <si>
    <t>T*** W**</t>
  </si>
  <si>
    <t>13/02/2026 13:49</t>
  </si>
  <si>
    <t>791606028662</t>
  </si>
  <si>
    <t>GUK14</t>
  </si>
  <si>
    <t>ป***อาย</t>
  </si>
  <si>
    <t>13/02/2026 13:34</t>
  </si>
  <si>
    <t>791641373541</t>
  </si>
  <si>
    <t>GUK11</t>
  </si>
  <si>
    <t>น***ันลา ย***ตร</t>
  </si>
  <si>
    <t>13/02/2026 13:21</t>
  </si>
  <si>
    <t>791647604624</t>
  </si>
  <si>
    <t>GUK10</t>
  </si>
  <si>
    <t>u***40966058724511</t>
  </si>
  <si>
    <t>791658389535</t>
  </si>
  <si>
    <t>GUK9</t>
  </si>
  <si>
    <t>แนน ไบร์ท</t>
  </si>
  <si>
    <t>600/6 หมุ่บ้านแม่สายวิว   ซ.2/2 · เวียงพางคำ/ Wiang Phang Kham
แม่สาย/ Mae Saiเชียงราย/ Chiang Rai
57130</t>
  </si>
  <si>
    <t>660818638382</t>
  </si>
  <si>
    <t>13/02/2026 12:48</t>
  </si>
  <si>
    <t>LEXPU0657724013</t>
  </si>
  <si>
    <t>GUK8</t>
  </si>
  <si>
    <t>จ***ร์นุดี พ***เศษ</t>
  </si>
  <si>
    <t>13/02/2026 12:43</t>
  </si>
  <si>
    <t>791665317752</t>
  </si>
  <si>
    <t>GUK7</t>
  </si>
  <si>
    <t>******ู่ที่ 8, หมู่บ้าน บ้านโสกนาค ตำบลวังม่วง อำเภอเปือยน้อย จังหวัดขอนแก่น 40340</t>
  </si>
  <si>
    <t>40340</t>
  </si>
  <si>
    <t>13/02/2026 13:09</t>
  </si>
  <si>
    <t>TH37118CDSJZ8B</t>
  </si>
  <si>
    <t>13/02/2026 12:39</t>
  </si>
  <si>
    <t>GUK6</t>
  </si>
  <si>
    <t>นางสาวศิวพร ดำสุวรรณ</t>
  </si>
  <si>
    <t>222 ม.2 ต.บ้านแก้ง · บ้านแก้ง/ Ban Kaeng
เมืองสระแก้ว/ Mueang Sa Kaeoสระแก้ว/ Sa Kaeo
27000</t>
  </si>
  <si>
    <t>660890971722</t>
  </si>
  <si>
    <t>13/02/2026 12:37</t>
  </si>
  <si>
    <t>LEXPU0657751721</t>
  </si>
  <si>
    <t>13/02/2026 12:38</t>
  </si>
  <si>
    <t>GUK5</t>
  </si>
  <si>
    <t>P***yauch</t>
  </si>
  <si>
    <t>791661131612</t>
  </si>
  <si>
    <t>GUK4</t>
  </si>
  <si>
    <t>ไ*** ท***อง</t>
  </si>
  <si>
    <t>13/02/2026 12:23</t>
  </si>
  <si>
    <t>791685213686</t>
  </si>
  <si>
    <t>GUK3</t>
  </si>
  <si>
    <t>A** A** N***n</t>
  </si>
  <si>
    <t>13/02/2026 12:20</t>
  </si>
  <si>
    <t>791651387553</t>
  </si>
  <si>
    <t>GUK2</t>
  </si>
  <si>
    <t>น***ท์ ห*** 1**</t>
  </si>
  <si>
    <t>13/02/2026 12:10</t>
  </si>
  <si>
    <t>791675962560</t>
  </si>
  <si>
    <t>GUK1</t>
  </si>
  <si>
    <t>ณ*** จ***กาหงษ์</t>
  </si>
  <si>
    <t>13/02/2026 12:01</t>
  </si>
  <si>
    <t>791690226670</t>
  </si>
  <si>
    <t>GUK0</t>
  </si>
  <si>
    <t>พ***าภรณ์ เ***ปลั่ง</t>
  </si>
  <si>
    <t>13/02/2026 12:00</t>
  </si>
  <si>
    <t>791616085536</t>
  </si>
  <si>
    <t>GUJ99</t>
  </si>
  <si>
    <t>ร***ทิพวรรณพันธ์ไม้</t>
  </si>
  <si>
    <t>13/02/2026 11:56</t>
  </si>
  <si>
    <t>791600353563</t>
  </si>
  <si>
    <t>GUJ98</t>
  </si>
  <si>
    <t>******ย ตำบลบึงคำพร้อย อำเภอลำลูกกา จังหวัดปทุมธานี 12150</t>
  </si>
  <si>
    <t>13/02/2026 11:51</t>
  </si>
  <si>
    <t>TH266316219131O</t>
  </si>
  <si>
    <t>13/02/2026 11:50</t>
  </si>
  <si>
    <t>GUJ97</t>
  </si>
  <si>
    <t>13/02/2026 11:47</t>
  </si>
  <si>
    <t>TH260374593648T</t>
  </si>
  <si>
    <t>GUJ96</t>
  </si>
  <si>
    <t>คุณกถษรกี้ NaNa</t>
  </si>
  <si>
    <t>้บางทรายใหญ่
เมืองมุกดาหาร/ Mueang Mukdahanมุกดาหาร/ Mukdahan
49000</t>
  </si>
  <si>
    <t>49000</t>
  </si>
  <si>
    <t>660615017038</t>
  </si>
  <si>
    <t>13/02/2026 11:36</t>
  </si>
  <si>
    <t>LEXPU0657751356</t>
  </si>
  <si>
    <t>GUJ95</t>
  </si>
  <si>
    <t>ธ***ยา</t>
  </si>
  <si>
    <t>13/02/2026 11:31</t>
  </si>
  <si>
    <t>791642567273</t>
  </si>
  <si>
    <t>GUJ94</t>
  </si>
  <si>
    <t>ป***ชาติ ม***่อน</t>
  </si>
  <si>
    <t>13/02/2026 11:27</t>
  </si>
  <si>
    <t>791603507251</t>
  </si>
  <si>
    <t>GUJ93</t>
  </si>
  <si>
    <t>ว***า ธ***ดีแล้ว</t>
  </si>
  <si>
    <t>13/02/2026 11:17</t>
  </si>
  <si>
    <t>791648108263</t>
  </si>
  <si>
    <t>13/02/2026 11:18</t>
  </si>
  <si>
    <t>GUJ92</t>
  </si>
  <si>
    <t>ว***  พ***อง</t>
  </si>
  <si>
    <t>13/02/2026 11:13</t>
  </si>
  <si>
    <t>791689310204</t>
  </si>
  <si>
    <t>GUJ91</t>
  </si>
  <si>
    <t>พ***หมย</t>
  </si>
  <si>
    <t>13/02/2026 11:11</t>
  </si>
  <si>
    <t>791645229292</t>
  </si>
  <si>
    <t>GUJ90</t>
  </si>
  <si>
    <t>อ***ีย์ ย***ติ</t>
  </si>
  <si>
    <t>13/02/2026 10:56</t>
  </si>
  <si>
    <t>791613919202</t>
  </si>
  <si>
    <t>GUJ89</t>
  </si>
  <si>
    <t>จ***แซ่ว่อง</t>
  </si>
  <si>
    <t>791630028291</t>
  </si>
  <si>
    <t>GUJ88</t>
  </si>
  <si>
    <t>ธ******า</t>
  </si>
  <si>
    <t>******ลตลาดน้อย ตำบลตลาดน้อย อำเภอบ้านหมอ จังหวัดสระบุรี 18130</t>
  </si>
  <si>
    <t>13/02/2026 10:51</t>
  </si>
  <si>
    <t>TH263511271194B</t>
  </si>
  <si>
    <t>GUJ87</t>
  </si>
  <si>
    <t>13/02/2026 10:50</t>
  </si>
  <si>
    <t>791658022212</t>
  </si>
  <si>
    <t>GUJ86</t>
  </si>
  <si>
    <t>เผือก4/ฟัก3/ถั่ว3</t>
  </si>
  <si>
    <t>791656747593</t>
  </si>
  <si>
    <t>13/02/2026 10:49</t>
  </si>
  <si>
    <t>GUJ85</t>
  </si>
  <si>
    <t>แ***ีเม.</t>
  </si>
  <si>
    <t>13/02/2026 10:45</t>
  </si>
  <si>
    <t>791600191185</t>
  </si>
  <si>
    <t>13/02/2026 10:44</t>
  </si>
  <si>
    <t>GUJ84</t>
  </si>
  <si>
    <t>จ***ณี ส***ญชัย</t>
  </si>
  <si>
    <t>13/02/2026 10:42</t>
  </si>
  <si>
    <t>791659700274</t>
  </si>
  <si>
    <t>GUJ83</t>
  </si>
  <si>
    <t>น* เ***สกุล</t>
  </si>
  <si>
    <t>13/02/2026 10:40</t>
  </si>
  <si>
    <t>791632223620</t>
  </si>
  <si>
    <t>GUJ82</t>
  </si>
  <si>
    <t>13/02/2026 10:38</t>
  </si>
  <si>
    <t>791635625222</t>
  </si>
  <si>
    <t>GUJ81</t>
  </si>
  <si>
    <t>พ***าภรณ์ ค***นธ์ศรี</t>
  </si>
  <si>
    <t>13/02/2026 10:36</t>
  </si>
  <si>
    <t>791639908264</t>
  </si>
  <si>
    <t>GUJ80</t>
  </si>
  <si>
    <t>ก***ดี บ***ี</t>
  </si>
  <si>
    <t>13/02/2026 10:35</t>
  </si>
  <si>
    <t>791637790182</t>
  </si>
  <si>
    <t>GUJ79</t>
  </si>
  <si>
    <t>F**</t>
  </si>
  <si>
    <t>13/02/2026 10:34</t>
  </si>
  <si>
    <t>THT010553XD4T3Z</t>
  </si>
  <si>
    <t>GUJ78</t>
  </si>
  <si>
    <t>u***5683954961751</t>
  </si>
  <si>
    <t>13/02/2026 10:32</t>
  </si>
  <si>
    <t>791610719211</t>
  </si>
  <si>
    <t>13/02/2026 10:33</t>
  </si>
  <si>
    <t>GUJ77</t>
  </si>
  <si>
    <t>ร***ิยา​ ว***ตน์</t>
  </si>
  <si>
    <t>13/02/2026 10:31</t>
  </si>
  <si>
    <t>THT110153VNFS8Z</t>
  </si>
  <si>
    <t>GUJ76</t>
  </si>
  <si>
    <t>ฐ***รีย์</t>
  </si>
  <si>
    <t>13/02/2026 10:27</t>
  </si>
  <si>
    <t>791680621233</t>
  </si>
  <si>
    <t>GUJ75</t>
  </si>
  <si>
    <t>ส***ียง</t>
  </si>
  <si>
    <t>791637625284</t>
  </si>
  <si>
    <t>GUJ74</t>
  </si>
  <si>
    <t>อ***มา บ***งภักดิ์</t>
  </si>
  <si>
    <t>13/02/2026 10:22</t>
  </si>
  <si>
    <t>791644705294</t>
  </si>
  <si>
    <t>13/02/2026 10:23</t>
  </si>
  <si>
    <t>GUJ73</t>
  </si>
  <si>
    <t>13/02/2026 10:21</t>
  </si>
  <si>
    <t>เผือก 5ฝอยทอง3กล้วยหอม4</t>
  </si>
  <si>
    <t>791605379202</t>
  </si>
  <si>
    <t>GUJ72</t>
  </si>
  <si>
    <t>ฮ***ี่</t>
  </si>
  <si>
    <t>13/02/2026 10:19</t>
  </si>
  <si>
    <t>791687424264</t>
  </si>
  <si>
    <t>GUJ71</t>
  </si>
  <si>
    <t>แ***วี ค***ัพย์</t>
  </si>
  <si>
    <t>13/02/2026 10:17</t>
  </si>
  <si>
    <t>791622500270</t>
  </si>
  <si>
    <t>GUJ70</t>
  </si>
  <si>
    <t>ฐ***ชา</t>
  </si>
  <si>
    <t>13/02/2026 10:16</t>
  </si>
  <si>
    <t>791619423206</t>
  </si>
  <si>
    <t>GUJ69</t>
  </si>
  <si>
    <t>ก***นสุมาลย์. ศ***ัญญา</t>
  </si>
  <si>
    <t>13/02/2026 10:15</t>
  </si>
  <si>
    <t>791602302293</t>
  </si>
  <si>
    <t>GUJ68</t>
  </si>
  <si>
    <t xml:space="preserve">น* ส***รัตน์ พ***ุฑ </t>
  </si>
  <si>
    <t>13/02/2026 10:12</t>
  </si>
  <si>
    <t>791655125682</t>
  </si>
  <si>
    <t>GUJ67</t>
  </si>
  <si>
    <t>ก***กร ข***ระเสริฐ</t>
  </si>
  <si>
    <t>13/02/2026 10:10</t>
  </si>
  <si>
    <t>791695825211</t>
  </si>
  <si>
    <t>GUJ66</t>
  </si>
  <si>
    <t>น***า ช***ศ</t>
  </si>
  <si>
    <t>13/02/2026 10:08</t>
  </si>
  <si>
    <t>ฝอยทอง 2กล่อง เผือกมะพร้าวอ่อน 1 กล่องค่ะ</t>
  </si>
  <si>
    <t>791697217275</t>
  </si>
  <si>
    <t>GUJ65</t>
  </si>
  <si>
    <t>ส***ลาโดยเจ้ดาไชยบุรี</t>
  </si>
  <si>
    <t>13/02/2026 10:07</t>
  </si>
  <si>
    <t>791619074525</t>
  </si>
  <si>
    <t>GUJ64</t>
  </si>
  <si>
    <t>อ***ช ม***ราย</t>
  </si>
  <si>
    <t>13/02/2026 10:04</t>
  </si>
  <si>
    <t>791650469584</t>
  </si>
  <si>
    <t>GUJ63</t>
  </si>
  <si>
    <t>ค***ัตนา เ***แก้ว</t>
  </si>
  <si>
    <t>13/02/2026 09:57</t>
  </si>
  <si>
    <t>791649307245</t>
  </si>
  <si>
    <t>13/02/2026 09:56</t>
  </si>
  <si>
    <t>GUJ62</t>
  </si>
  <si>
    <t>อ***ันทา ว***ราษฎร์</t>
  </si>
  <si>
    <t>เอารสกาแฟสองกล่อง และฝอยทองหนึ่งกล่องค่ะ</t>
  </si>
  <si>
    <t>791695014283</t>
  </si>
  <si>
    <t>GUJ61</t>
  </si>
  <si>
    <t>ค** อ***ย ส***อน</t>
  </si>
  <si>
    <t>13/02/2026 09:53</t>
  </si>
  <si>
    <t>791615302203</t>
  </si>
  <si>
    <t>13/02/2026 09:52</t>
  </si>
  <si>
    <t>GUJ60</t>
  </si>
  <si>
    <t>พ***จ๋า</t>
  </si>
  <si>
    <t>13/02/2026 09:50</t>
  </si>
  <si>
    <t>ฝอยทอง เค้กกล้วยหอม</t>
  </si>
  <si>
    <t>791660508214</t>
  </si>
  <si>
    <t>GUJ59</t>
  </si>
  <si>
    <t>ก***าภรณ์ เ***งเศษ</t>
  </si>
  <si>
    <t>13/02/2026 09:47</t>
  </si>
  <si>
    <t>791687616285</t>
  </si>
  <si>
    <t>GUJ58</t>
  </si>
  <si>
    <t>13/02/2026 09:46</t>
  </si>
  <si>
    <t>791672828214</t>
  </si>
  <si>
    <t>GUJ57</t>
  </si>
  <si>
    <t>791618906256</t>
  </si>
  <si>
    <t>GUJ55</t>
  </si>
  <si>
    <t>ม***า เ***งิน</t>
  </si>
  <si>
    <t>13/02/2026 09:42</t>
  </si>
  <si>
    <t>791627731613</t>
  </si>
  <si>
    <t>GUJ54</t>
  </si>
  <si>
    <t>โ***ดดา เ***พรนฤนาถ</t>
  </si>
  <si>
    <t>13/02/2026 09:33</t>
  </si>
  <si>
    <t>791610056635</t>
  </si>
  <si>
    <t>GUJ53</t>
  </si>
  <si>
    <t>ว***ถ เ***วขํา</t>
  </si>
  <si>
    <t>13/02/2026 09:32</t>
  </si>
  <si>
    <t>791677698582</t>
  </si>
  <si>
    <t>GUJ51</t>
  </si>
  <si>
    <t>น** ช***รงค์ แ***าย</t>
  </si>
  <si>
    <t>13/02/2026 09:30</t>
  </si>
  <si>
    <t>791612507254</t>
  </si>
  <si>
    <t>GUJ50</t>
  </si>
  <si>
    <t>ภ***ญ ท***กระโทก</t>
  </si>
  <si>
    <t>13/02/2026 09:28</t>
  </si>
  <si>
    <t>791643701262</t>
  </si>
  <si>
    <t>GUJ49</t>
  </si>
  <si>
    <t>ด***ณี</t>
  </si>
  <si>
    <t>13/02/2026 09:21</t>
  </si>
  <si>
    <t>ขอกาแฟ เนย ฝอยทอง ค่ะ</t>
  </si>
  <si>
    <t>791678504201</t>
  </si>
  <si>
    <t>GUJ48</t>
  </si>
  <si>
    <t>13/02/2026 09:19</t>
  </si>
  <si>
    <t>791665365584</t>
  </si>
  <si>
    <t>GUJ47</t>
  </si>
  <si>
    <t>13/02/2026 09:20</t>
  </si>
  <si>
    <t>ขอเป็น ฝอย1 มะพร้าว1 กล้วยหอม1 นะคะ</t>
  </si>
  <si>
    <t>791691810291</t>
  </si>
  <si>
    <t>GUJ46</t>
  </si>
  <si>
    <t>ส***ศา ป***พพงษ์</t>
  </si>
  <si>
    <t>791604108282</t>
  </si>
  <si>
    <t>GUJ45</t>
  </si>
  <si>
    <t>น***าว อ***ิการ์ พ***าพนม</t>
  </si>
  <si>
    <t>13/02/2026 09:17</t>
  </si>
  <si>
    <t>ไม่เอากาแฟนะคะ</t>
  </si>
  <si>
    <t>791653610285</t>
  </si>
  <si>
    <t>13/02/2026 09:18</t>
  </si>
  <si>
    <t>GUJ44</t>
  </si>
  <si>
    <t>ก***ทิพย์ แ***ไพร</t>
  </si>
  <si>
    <t>13/02/2026 09:16</t>
  </si>
  <si>
    <t>791637501270</t>
  </si>
  <si>
    <t>GUJ43</t>
  </si>
  <si>
    <t>ป***ศา ข***ัทรวุฒิโชติ</t>
  </si>
  <si>
    <t>13/02/2026 09:15</t>
  </si>
  <si>
    <t>791642289546</t>
  </si>
  <si>
    <t>GUJ42</t>
  </si>
  <si>
    <t>ส***ศ เ***งพลับพลา</t>
  </si>
  <si>
    <t>13/02/2026 09:10</t>
  </si>
  <si>
    <t>791623254601</t>
  </si>
  <si>
    <t>GUJ41</t>
  </si>
  <si>
    <t>ณ***นต์รันต์ ท***ินดี</t>
  </si>
  <si>
    <t>791623423614</t>
  </si>
  <si>
    <t>GUJ39</t>
  </si>
  <si>
    <t>ป***ศา เ***ะกระโทก</t>
  </si>
  <si>
    <t>13/02/2026 09:06</t>
  </si>
  <si>
    <t>791692026285</t>
  </si>
  <si>
    <t>GUJ37</t>
  </si>
  <si>
    <t>K* ร***าพร จ***ย</t>
  </si>
  <si>
    <t>13/02/2026 09:02</t>
  </si>
  <si>
    <t>791608681275</t>
  </si>
  <si>
    <t>GUJ36</t>
  </si>
  <si>
    <t>ขอเป็น เนย2 ฝอย1 นะคะ</t>
  </si>
  <si>
    <t>791623191181</t>
  </si>
  <si>
    <t>13/02/2026 09:01</t>
  </si>
  <si>
    <t>GUJ35</t>
  </si>
  <si>
    <t>ป***ดา พ***ิม</t>
  </si>
  <si>
    <t>791695856696</t>
  </si>
  <si>
    <t>GUJ34</t>
  </si>
  <si>
    <t>U***u H***  ก***ช  ม***รี</t>
  </si>
  <si>
    <t>791679300285</t>
  </si>
  <si>
    <t>GUJ32</t>
  </si>
  <si>
    <t>13/02/2026 08:59</t>
  </si>
  <si>
    <t>791690021264</t>
  </si>
  <si>
    <t>GUJ31</t>
  </si>
  <si>
    <t>จ** ร***เสริมสวยสน</t>
  </si>
  <si>
    <t>791624103281</t>
  </si>
  <si>
    <t>GUJ29</t>
  </si>
  <si>
    <t>******ลกะลาเส, อำเภอสิเกา ตำบลกะลาเส อำเภอสิเกา จังหวัดตรัง 92150</t>
  </si>
  <si>
    <t>92150</t>
  </si>
  <si>
    <t>13/02/2026 08:39</t>
  </si>
  <si>
    <t>TH261984758054P</t>
  </si>
  <si>
    <t>GUJ28</t>
  </si>
  <si>
    <t>เ*** ไ***รือน</t>
  </si>
  <si>
    <t>13/02/2026 08:38</t>
  </si>
  <si>
    <t>791602902263</t>
  </si>
  <si>
    <t>GUJ26</t>
  </si>
  <si>
    <t>Pansa</t>
  </si>
  <si>
    <t>หมู่บ้านประกายเพชร 10/99 ถ.ฤทธิประศาสน์ ต.บางคล้า อ.บางคล้า · บางคล้า/ Bang Khla
บางคล้า/ Bang Khlaฉะเชิงเทรา/ Chachoengsao
24110</t>
  </si>
  <si>
    <t>660616919399</t>
  </si>
  <si>
    <t>13/02/2026 08:18</t>
  </si>
  <si>
    <t>TH24028CCVH54A</t>
  </si>
  <si>
    <t>GUJ25</t>
  </si>
  <si>
    <t>เ***ีรา</t>
  </si>
  <si>
    <t>13/02/2026 07:55</t>
  </si>
  <si>
    <t>791649906213</t>
  </si>
  <si>
    <t>GUJ23</t>
  </si>
  <si>
    <t>13/02/2026 07:39</t>
  </si>
  <si>
    <t>791688878680</t>
  </si>
  <si>
    <t>GUJ21</t>
  </si>
  <si>
    <t>mopana***</t>
  </si>
  <si>
    <t>52 ตำบล โคกกรวด อำเภอเมืองนครราชสีมา, 52 ตำบล โคกกรวด อำเภอเมืองนครราชสีมา 52ม6 · โคกกรวด/ Khok Kruat
เมืองนครราชสีมา/ Mueng Nakorn Ratchasimaนครราชสีมา/ Nakhon Ratchasima
30280</t>
  </si>
  <si>
    <t>660929238809</t>
  </si>
  <si>
    <t>13/02/2026 07:35</t>
  </si>
  <si>
    <t>LEXPU0657727782</t>
  </si>
  <si>
    <t>13/02/2026 07:34</t>
  </si>
  <si>
    <t>GUJ20</t>
  </si>
  <si>
    <t>ป***รัตฐ์ จ***าทอง</t>
  </si>
  <si>
    <t>13/02/2026 07:28</t>
  </si>
  <si>
    <t>791692158552</t>
  </si>
  <si>
    <t>GUJ19</t>
  </si>
  <si>
    <t>ล***ลา บ***กตุ</t>
  </si>
  <si>
    <t>13/02/2026 07:07</t>
  </si>
  <si>
    <t>791645933116</t>
  </si>
  <si>
    <t>13/02/2026 07:10</t>
  </si>
  <si>
    <t>GUJ18</t>
  </si>
  <si>
    <t>อ*** แ***เนตร</t>
  </si>
  <si>
    <t>13/02/2026 06:54</t>
  </si>
  <si>
    <t>791514083080</t>
  </si>
  <si>
    <t>13/02/2026 06:52</t>
  </si>
  <si>
    <t>GUJ16</t>
  </si>
  <si>
    <t>ป***นา ไ***ักษ์</t>
  </si>
  <si>
    <t>13/02/2026 06:36</t>
  </si>
  <si>
    <t>791604912173</t>
  </si>
  <si>
    <t>13/02/2026 06:35</t>
  </si>
  <si>
    <t>GUJ15</t>
  </si>
  <si>
    <t>ม***ิกา น**</t>
  </si>
  <si>
    <t>13/02/2026 06:06</t>
  </si>
  <si>
    <t>791676243190</t>
  </si>
  <si>
    <t>13/02/2026 06:07</t>
  </si>
  <si>
    <t>GUJ14</t>
  </si>
  <si>
    <t>13/02/2026 06:29</t>
  </si>
  <si>
    <t>TH261519011951G</t>
  </si>
  <si>
    <t>13/02/2026 05:59</t>
  </si>
  <si>
    <t>GUJ13</t>
  </si>
  <si>
    <t>13/02/2026 05:52</t>
  </si>
  <si>
    <t>791671136115</t>
  </si>
  <si>
    <t>GUJ12</t>
  </si>
  <si>
    <t>13/02/2026 05:46</t>
  </si>
  <si>
    <t>TH31148CA88W2G</t>
  </si>
  <si>
    <t>GUJ11</t>
  </si>
  <si>
    <t>******้หิน, อำเภอครบุรี ตำบลจระเข้หิน อำเภอครบุรี จังหวัดนครราชสีมา 30250</t>
  </si>
  <si>
    <t>30250</t>
  </si>
  <si>
    <t>13/02/2026 05:32</t>
  </si>
  <si>
    <t>TH262105248303J</t>
  </si>
  <si>
    <t>GUJ10</t>
  </si>
  <si>
    <t>ด***าว.พรหมศิริ</t>
  </si>
  <si>
    <t>13/02/2026 05:25</t>
  </si>
  <si>
    <t>791649834150</t>
  </si>
  <si>
    <t>GUJ9</t>
  </si>
  <si>
    <t>น***านุศิษย์ ห***อียด</t>
  </si>
  <si>
    <t>13/02/2026 03:01</t>
  </si>
  <si>
    <t>791543964083</t>
  </si>
  <si>
    <t>GUJ8</t>
  </si>
  <si>
    <t>พ***ิพย์ จ***ร์พันธ์</t>
  </si>
  <si>
    <t>13/02/2026 02:57</t>
  </si>
  <si>
    <t>791618166290</t>
  </si>
  <si>
    <t>13/02/2026 02:58</t>
  </si>
  <si>
    <t>GUJ7</t>
  </si>
  <si>
    <t>13/02/2026 02:37</t>
  </si>
  <si>
    <t>791653124150</t>
  </si>
  <si>
    <t>GUJ6</t>
  </si>
  <si>
    <t>ว***ภรณ์ บ***ม่น</t>
  </si>
  <si>
    <t>13/02/2026 02:24</t>
  </si>
  <si>
    <t>791599122075</t>
  </si>
  <si>
    <t>GUJ5</t>
  </si>
  <si>
    <t>1***ruedee</t>
  </si>
  <si>
    <t>13/02/2026 01:55</t>
  </si>
  <si>
    <t>791592582071</t>
  </si>
  <si>
    <t>GUJ4</t>
  </si>
  <si>
    <t>ส***ตรา ป***ปลื้อง</t>
  </si>
  <si>
    <t>13/02/2026 01:41</t>
  </si>
  <si>
    <t>791687514170</t>
  </si>
  <si>
    <t>GUJ2</t>
  </si>
  <si>
    <t>ช***ักดิ์ อ***ตย์</t>
  </si>
  <si>
    <t>13/02/2026 00:43</t>
  </si>
  <si>
    <t>791551795020</t>
  </si>
  <si>
    <t>GUJ1</t>
  </si>
  <si>
    <t>พัทธนันท์ เทพา</t>
  </si>
  <si>
    <t>237 หมู่ 3 ต.หนองตอง · หนองตอง/ Nong Tong
หางดง/ Hang Dongเชียงใหม่/ Chiang Mai
50340</t>
  </si>
  <si>
    <t>50340</t>
  </si>
  <si>
    <t>660875795495</t>
  </si>
  <si>
    <t>13/02/2026 00:27</t>
  </si>
  <si>
    <t>LEXPU0657550710</t>
  </si>
  <si>
    <t>GUJ0</t>
  </si>
  <si>
    <t>13/02/2026 00:23</t>
  </si>
  <si>
    <t>LEXPU0657463357</t>
  </si>
  <si>
    <t>GUI99</t>
  </si>
  <si>
    <t>ss</t>
  </si>
  <si>
    <t>1099/1 ซ.รอบเมือง7 ถ.รอบเมือง ต.ธาตุเชิงชุม · ธาตุเชิงชุม/ That Choeng Chum
เมืองสกลนคร/ Mueang Sakon Nakhonสกลนคร/ Sakon Nakhon
47000</t>
  </si>
  <si>
    <t>660941754147</t>
  </si>
  <si>
    <t>13/02/2026 00:22</t>
  </si>
  <si>
    <t>LEXPU0657452065</t>
  </si>
  <si>
    <t>GUI98</t>
  </si>
  <si>
    <t>13/02/2026 00:13</t>
  </si>
  <si>
    <t>791687817104</t>
  </si>
  <si>
    <t>13/02/2026 00:21</t>
  </si>
  <si>
    <t>GUI97</t>
  </si>
  <si>
    <t>พ******ง</t>
  </si>
  <si>
    <t>******ประเทศไทย (ตรงข้ามโรงเรียนบ้านบ่อน้ำพุ) ตำบลทุ่งขวาง อำเภอกำแพงแสน จังหวัดนครปฐม 73140</t>
  </si>
  <si>
    <t>13/02/2026 00:20</t>
  </si>
  <si>
    <t>TH263544574317P</t>
  </si>
  <si>
    <t>GUI96</t>
  </si>
  <si>
    <t>13/02/2026 00:05</t>
  </si>
  <si>
    <t>791631675660</t>
  </si>
  <si>
    <t>13/02/2026 00:09</t>
  </si>
  <si>
    <t>GUO67</t>
  </si>
  <si>
    <t>14/02/2026 23:42</t>
  </si>
  <si>
    <t>791642449065</t>
  </si>
  <si>
    <t>14/02/2026 23:40</t>
  </si>
  <si>
    <t>GUO66</t>
  </si>
  <si>
    <t>p***</t>
  </si>
  <si>
    <t>14/02/2026 23:24</t>
  </si>
  <si>
    <t>791670344021</t>
  </si>
  <si>
    <t>GUO65</t>
  </si>
  <si>
    <t>จ*** พ***อด</t>
  </si>
  <si>
    <t>14/02/2026 22:50</t>
  </si>
  <si>
    <t>791626332081</t>
  </si>
  <si>
    <t>14/02/2026 22:51</t>
  </si>
  <si>
    <t>GUO64</t>
  </si>
  <si>
    <t>เสาวนีย์ อนันต์วิไลเลขา</t>
  </si>
  <si>
    <t>สมบูรณ์แมนชั่น, 22 ซอย ประชาอุทิศ 65 · บางมด/ Bang Mot
ทุ่งครุ/ Thung Khruกรุงเทพมหานคร/ Bangkok
10140</t>
  </si>
  <si>
    <t>660969406957</t>
  </si>
  <si>
    <t>14/02/2026 22:44</t>
  </si>
  <si>
    <t>LEXPU0657898970</t>
  </si>
  <si>
    <t>GUO63</t>
  </si>
  <si>
    <t>ก***นา ท***อง</t>
  </si>
  <si>
    <t>14/02/2026 22:38</t>
  </si>
  <si>
    <t>791678330085</t>
  </si>
  <si>
    <t>GUO62</t>
  </si>
  <si>
    <t>14/02/2026 22:05</t>
  </si>
  <si>
    <t>791614533080</t>
  </si>
  <si>
    <t>14/02/2026 22:06</t>
  </si>
  <si>
    <t>GUO61</t>
  </si>
  <si>
    <t>14/02/2026 21:53</t>
  </si>
  <si>
    <t>791663250033</t>
  </si>
  <si>
    <t>14/02/2026 21:54</t>
  </si>
  <si>
    <t>GUO60</t>
  </si>
  <si>
    <t>อ***ยผลไม้..คุณตุ๋ย</t>
  </si>
  <si>
    <t>14/02/2026 21:44</t>
  </si>
  <si>
    <t>791660664001</t>
  </si>
  <si>
    <t>14/02/2026 21:45</t>
  </si>
  <si>
    <t>GUO59</t>
  </si>
  <si>
    <t>ม***ิมะห์</t>
  </si>
  <si>
    <t>14/02/2026 21:41</t>
  </si>
  <si>
    <t>791670057054</t>
  </si>
  <si>
    <t>GUO58</t>
  </si>
  <si>
    <t>14/02/2026 21:33</t>
  </si>
  <si>
    <t>791623910092</t>
  </si>
  <si>
    <t>GUO57</t>
  </si>
  <si>
    <t>a***rut22</t>
  </si>
  <si>
    <t>14/02/2026 21:00</t>
  </si>
  <si>
    <t>791673468062</t>
  </si>
  <si>
    <t>14/02/2026 21:01</t>
  </si>
  <si>
    <t>GUO56</t>
  </si>
  <si>
    <t>น***าวสุภาพร  อ***รวงศิลป์</t>
  </si>
  <si>
    <t>14/02/2026 20:46</t>
  </si>
  <si>
    <t>791616267002</t>
  </si>
  <si>
    <t>14/02/2026 20:45</t>
  </si>
  <si>
    <t>GUO55</t>
  </si>
  <si>
    <t>ป***าพรรณ  พ***พียร</t>
  </si>
  <si>
    <t>จังหวัดเพชรบุรี</t>
  </si>
  <si>
    <t>14/02/2026 20:40</t>
  </si>
  <si>
    <t>791603536010</t>
  </si>
  <si>
    <t>GUO54</t>
  </si>
  <si>
    <t>กิติยาภรณ์ หมีคง</t>
  </si>
  <si>
    <t>99ม.11  บ้าน ดวงสามี ต.หนองกระเจา
ชุมแสง/ Chum Saengนครสวรรค์/ Nakhon Sawan
60120</t>
  </si>
  <si>
    <t>60120</t>
  </si>
  <si>
    <t>660898395567</t>
  </si>
  <si>
    <t>14/02/2026 20:38</t>
  </si>
  <si>
    <t>TH56038CFN8A6G</t>
  </si>
  <si>
    <t>GUO52</t>
  </si>
  <si>
    <t>******ง อำเภอภักดีชุมพล จังหวัดชัยภูมิ 36260</t>
  </si>
  <si>
    <t>36260</t>
  </si>
  <si>
    <t>14/02/2026 19:25</t>
  </si>
  <si>
    <t>TH2644357191640</t>
  </si>
  <si>
    <t>GUO51</t>
  </si>
  <si>
    <t>จ***รัตน์ ก***ระโทก</t>
  </si>
  <si>
    <t>14/02/2026 19:18</t>
  </si>
  <si>
    <t>791658547072</t>
  </si>
  <si>
    <t>GUO49</t>
  </si>
  <si>
    <t>14/02/2026 19:03</t>
  </si>
  <si>
    <t>791650248093</t>
  </si>
  <si>
    <t>GUO48</t>
  </si>
  <si>
    <t>ก***ญจน์</t>
  </si>
  <si>
    <t>14/02/2026 19:01</t>
  </si>
  <si>
    <t>791657524092</t>
  </si>
  <si>
    <t>GUO47</t>
  </si>
  <si>
    <t>ส***ตรา ผ***องหลาง</t>
  </si>
  <si>
    <t>14/02/2026 18:48</t>
  </si>
  <si>
    <t>791618063003</t>
  </si>
  <si>
    <t>GUO46</t>
  </si>
  <si>
    <t>ส***วิมล ว***กลี้ยง</t>
  </si>
  <si>
    <t>791693137001</t>
  </si>
  <si>
    <t>GUO45</t>
  </si>
  <si>
    <t>ว***ลิน น***ใจ</t>
  </si>
  <si>
    <t>14/02/2026 18:40</t>
  </si>
  <si>
    <t>791647250096</t>
  </si>
  <si>
    <t>GUO44</t>
  </si>
  <si>
    <t>ช***า ส***์สุวรรณ</t>
  </si>
  <si>
    <t>14/02/2026 18:27</t>
  </si>
  <si>
    <t>791675654070</t>
  </si>
  <si>
    <t>GUO43</t>
  </si>
  <si>
    <t>ป***รรณ เ***ยงแสนภู</t>
  </si>
  <si>
    <t>14/02/2026 17:44</t>
  </si>
  <si>
    <t>791606270066</t>
  </si>
  <si>
    <t>14/02/2026 17:50</t>
  </si>
  <si>
    <t>GUO42</t>
  </si>
  <si>
    <t>ธนชัย เศษสุวรรณ</t>
  </si>
  <si>
    <t>58/72 นครชัย 3 · คลองหนึ่ง/ Khlong Nueng
คลองหลวง/ Khlong Luangปทุมธานี/ Pathum Thani
12120</t>
  </si>
  <si>
    <t>660649564638</t>
  </si>
  <si>
    <t>14/02/2026 17:42</t>
  </si>
  <si>
    <t>LEXPU0657893697</t>
  </si>
  <si>
    <t>GUO41</t>
  </si>
  <si>
    <t>ฐ******ล</t>
  </si>
  <si>
    <t>******(ซอยใกล้วัดตีนธาตุ) ตำบลพระธาตุ อำเภอแม่ระมาด จังหวัดตาก 63140</t>
  </si>
  <si>
    <t>63140</t>
  </si>
  <si>
    <t>14/02/2026 17:23</t>
  </si>
  <si>
    <t>TH2668343582850</t>
  </si>
  <si>
    <t>14/02/2026 16:53</t>
  </si>
  <si>
    <t>GUO40</t>
  </si>
  <si>
    <t>ส***ฎา  อ***จริญ</t>
  </si>
  <si>
    <t>791608055011</t>
  </si>
  <si>
    <t>GUO39</t>
  </si>
  <si>
    <t>น***นตรี เ***ี</t>
  </si>
  <si>
    <t>14/02/2026 16:52</t>
  </si>
  <si>
    <t>791606949011</t>
  </si>
  <si>
    <t>14/02/2026 16:51</t>
  </si>
  <si>
    <t>GUO38</t>
  </si>
  <si>
    <t>ค***ายโทน ห***ญ่ม๊ากกก</t>
  </si>
  <si>
    <t>791611377001</t>
  </si>
  <si>
    <t>GUO37</t>
  </si>
  <si>
    <t>14/02/2026 16:49</t>
  </si>
  <si>
    <t>791699133094</t>
  </si>
  <si>
    <t>GUO36</t>
  </si>
  <si>
    <t>อ***ลิกา</t>
  </si>
  <si>
    <t>14/02/2026 16:48</t>
  </si>
  <si>
    <t>791600936000</t>
  </si>
  <si>
    <t>14/02/2026 16:46</t>
  </si>
  <si>
    <t>GUO35</t>
  </si>
  <si>
    <t>น***อรทัย จ***ู่</t>
  </si>
  <si>
    <t>14/02/2026 16:44</t>
  </si>
  <si>
    <t>791656550016</t>
  </si>
  <si>
    <t>GUO34</t>
  </si>
  <si>
    <t>ว***ร์ ว***ลย์ชัยบวร</t>
  </si>
  <si>
    <t>14/02/2026 16:42</t>
  </si>
  <si>
    <t>791686931033</t>
  </si>
  <si>
    <t>GUO33</t>
  </si>
  <si>
    <t>ศ***าภรณ์ ม***ธิ์</t>
  </si>
  <si>
    <t>791690138002</t>
  </si>
  <si>
    <t>GUO31</t>
  </si>
  <si>
    <t>ด***ตา.   พ***ี่ยม</t>
  </si>
  <si>
    <t>14/02/2026 16:22</t>
  </si>
  <si>
    <t>791604921026</t>
  </si>
  <si>
    <t>GUO30</t>
  </si>
  <si>
    <t>791659059085</t>
  </si>
  <si>
    <t>GUO28</t>
  </si>
  <si>
    <t>ส***สา  แ***มุงคุณ</t>
  </si>
  <si>
    <t>14/02/2026 16:15</t>
  </si>
  <si>
    <t>791668937021</t>
  </si>
  <si>
    <t>GUO27</t>
  </si>
  <si>
    <t>ทิพวรรณกาดอุดม</t>
  </si>
  <si>
    <t>791ถชุปเปอร์ไฮเวย์ลำปางงาวตหัวเวียงอเมืองลำปาง 52000</t>
  </si>
  <si>
    <t>0958635497</t>
  </si>
  <si>
    <t>14/02/2026 16:13</t>
  </si>
  <si>
    <t>WA092602154TH</t>
  </si>
  <si>
    <t>14/02/2026 16:11</t>
  </si>
  <si>
    <t>GUO26</t>
  </si>
  <si>
    <t>พ***พย์ ห***โสภา</t>
  </si>
  <si>
    <t>791627853085</t>
  </si>
  <si>
    <t>GUO25</t>
  </si>
  <si>
    <t xml:space="preserve">ผู้รับ นางไฝ ปินใจ </t>
  </si>
  <si>
    <t>29 หมู่ 2 บ้านป่ากล้วยแข้ ต. ห้วยลาน อ. ดอกคำใต้ จ. พะเยา 56120</t>
  </si>
  <si>
    <t>0985019570</t>
  </si>
  <si>
    <t>14/02/2026 13:59</t>
  </si>
  <si>
    <t>WB170132859TH</t>
  </si>
  <si>
    <t>14/02/2026 16:10</t>
  </si>
  <si>
    <t>GUO24</t>
  </si>
  <si>
    <t>วิภารัตน์ พานแก้ว</t>
  </si>
  <si>
    <t>59/118 หมู่4ซอย6 หมู่บ้านอีสทาว์  ต.คลองตำหรุ อ.เมือง จ.ชลบุรี 20000</t>
  </si>
  <si>
    <t>0958099914</t>
  </si>
  <si>
    <t>WA092602199TH</t>
  </si>
  <si>
    <t>14/02/2026 16:09</t>
  </si>
  <si>
    <t>GUO23</t>
  </si>
  <si>
    <t>เ** ค***ิม</t>
  </si>
  <si>
    <t>791614725064</t>
  </si>
  <si>
    <t>GUO22</t>
  </si>
  <si>
    <t>เกศราภรณ์ หนูไขว</t>
  </si>
  <si>
    <t>กรมการจัดหางาน สำนักบริหารแรงงานต่างด้าว ชั้น 3
แขวง/เขต ดินแดง กทม. 10400</t>
  </si>
  <si>
    <t>0805217330</t>
  </si>
  <si>
    <t>WA092602185TH</t>
  </si>
  <si>
    <t>14/02/2026 16:08</t>
  </si>
  <si>
    <t>GUO21</t>
  </si>
  <si>
    <t>93/6 ถ.นครธรรม ต.ปากน้ำ อ.เมืองกระบี่ จ.กระบี่ 81000</t>
  </si>
  <si>
    <t>WA092602171TH</t>
  </si>
  <si>
    <t>14/02/2026 16:07</t>
  </si>
  <si>
    <t>GUO20</t>
  </si>
  <si>
    <t>14/02/2026 16:06</t>
  </si>
  <si>
    <t>791675527005</t>
  </si>
  <si>
    <t>GUO19</t>
  </si>
  <si>
    <t>คุณสกุล สังข์มงคล</t>
  </si>
  <si>
    <t>66ม.12 ต.บางเสาธง อ.บางเสาธง จ.สมุทรปราการ 10570</t>
  </si>
  <si>
    <t>0924659756</t>
  </si>
  <si>
    <t>WA092602168TH</t>
  </si>
  <si>
    <t>14/02/2026 16:05</t>
  </si>
  <si>
    <t>GUO18</t>
  </si>
  <si>
    <t>ธนกฤต ราษฎร์สภา</t>
  </si>
  <si>
    <t>319 ม 2 ต บางไทรป่า อ บางเลน จ นครปฐม  โทร 73130</t>
  </si>
  <si>
    <t>73130</t>
  </si>
  <si>
    <t>0621232444</t>
  </si>
  <si>
    <t>WA092602239TH</t>
  </si>
  <si>
    <t>14/02/2026 16:04</t>
  </si>
  <si>
    <t>GUO17</t>
  </si>
  <si>
    <t>ชื่อนิภาบุญขจาย</t>
  </si>
  <si>
    <t>45/1ม.5ต.สามง่ามอ.ดอนตูมจ.นครปฐม 73150</t>
  </si>
  <si>
    <t>0805810986</t>
  </si>
  <si>
    <t>WA092602225TH</t>
  </si>
  <si>
    <t>14/02/2026 16:03</t>
  </si>
  <si>
    <t>GUO16</t>
  </si>
  <si>
    <t>ภัชญา โชติวรรณวิรัช</t>
  </si>
  <si>
    <t>.278/253ซ.พึ่งมี50แยก22.ถ.สุขุมวิท93.บางจาก.พระโขนง.กทม 10260</t>
  </si>
  <si>
    <t>0841260284</t>
  </si>
  <si>
    <t>WA092602211TH</t>
  </si>
  <si>
    <t>14/02/2026 16:02</t>
  </si>
  <si>
    <t>GUO15</t>
  </si>
  <si>
    <t>14/02/2026 16:01</t>
  </si>
  <si>
    <t>ไม่รับกาแฟ</t>
  </si>
  <si>
    <t>791629706070</t>
  </si>
  <si>
    <t>GUO13</t>
  </si>
  <si>
    <t>พ***ษฐ์  ส***พันธ์</t>
  </si>
  <si>
    <t>14/02/2026 15:57</t>
  </si>
  <si>
    <t>791651892010</t>
  </si>
  <si>
    <t>14/02/2026 15:58</t>
  </si>
  <si>
    <t>GUO12</t>
  </si>
  <si>
    <t>******นที จ.สมุทรสงคราม 75120 ตำบลยายแพง อำเภอบางคนที จังหวัดสมุทรสงคราม 75120</t>
  </si>
  <si>
    <t>75120</t>
  </si>
  <si>
    <t>14/02/2026 15:56</t>
  </si>
  <si>
    <t>TH269604557953O</t>
  </si>
  <si>
    <t>14/02/2026 15:52</t>
  </si>
  <si>
    <t>GUO11</t>
  </si>
  <si>
    <t>อ***วรรณแสนทวีสุข</t>
  </si>
  <si>
    <t>14/02/2026 15:51</t>
  </si>
  <si>
    <t>791625696013</t>
  </si>
  <si>
    <t>GUO10</t>
  </si>
  <si>
    <t>เ***จน์ พ***ท</t>
  </si>
  <si>
    <t>14/02/2026 15:45</t>
  </si>
  <si>
    <t>791648463060</t>
  </si>
  <si>
    <t>GUO9</t>
  </si>
  <si>
    <t>ช***จน ป***คนชัย</t>
  </si>
  <si>
    <t>14/02/2026 15:38</t>
  </si>
  <si>
    <t>791609048064</t>
  </si>
  <si>
    <t>GUO8</t>
  </si>
  <si>
    <t>A* k***6</t>
  </si>
  <si>
    <t>Rayong</t>
  </si>
  <si>
    <t>14/02/2026 15:35</t>
  </si>
  <si>
    <t>791670258094</t>
  </si>
  <si>
    <t>GUO7</t>
  </si>
  <si>
    <t>น***ธันยพร ห***สุวรรณ</t>
  </si>
  <si>
    <t>14/02/2026 15:30</t>
  </si>
  <si>
    <t>791648132041</t>
  </si>
  <si>
    <t>GUO6</t>
  </si>
  <si>
    <t>น***าวชลธิชา ข***บสุข</t>
  </si>
  <si>
    <t>14/02/2026 15:27</t>
  </si>
  <si>
    <t>791614856071</t>
  </si>
  <si>
    <t>GUO5</t>
  </si>
  <si>
    <t>ป***รินท์</t>
  </si>
  <si>
    <t>14/02/2026 15:26</t>
  </si>
  <si>
    <t>791672859025</t>
  </si>
  <si>
    <t>GUO4</t>
  </si>
  <si>
    <t>ร***ดา เ***ทอง</t>
  </si>
  <si>
    <t>THT030653YS873Z</t>
  </si>
  <si>
    <t>GUO3</t>
  </si>
  <si>
    <t>พ***ศักดิ์ แ***ฤษณ์</t>
  </si>
  <si>
    <t>14/02/2026 15:25</t>
  </si>
  <si>
    <t>791694741003</t>
  </si>
  <si>
    <t>GUO2</t>
  </si>
  <si>
    <t>เ***นีย์  อ***ร์สูงเนิน</t>
  </si>
  <si>
    <t>14/02/2026 15:18</t>
  </si>
  <si>
    <t>791615056046</t>
  </si>
  <si>
    <t>GUO1</t>
  </si>
  <si>
    <t>791643338043</t>
  </si>
  <si>
    <t>GUO0</t>
  </si>
  <si>
    <t>อ***ิรา เ***นิมิตร</t>
  </si>
  <si>
    <t>14/02/2026 15:17</t>
  </si>
  <si>
    <t>791690937041</t>
  </si>
  <si>
    <t>GUN99</t>
  </si>
  <si>
    <t>เ***  ห***พรหม 1***.6ต.เชืยงสือ. อ***นนาแก้ว. จ***ลนคร47230</t>
  </si>
  <si>
    <t>14/02/2026 15:13</t>
  </si>
  <si>
    <t>791634141071</t>
  </si>
  <si>
    <t>GUN98</t>
  </si>
  <si>
    <t>ค***้วน</t>
  </si>
  <si>
    <t>14/02/2026 15:10</t>
  </si>
  <si>
    <t>791632459030</t>
  </si>
  <si>
    <t>GUN97</t>
  </si>
  <si>
    <t>14/02/2026 15:09</t>
  </si>
  <si>
    <t>THT030653YS481Z</t>
  </si>
  <si>
    <t>GUN96</t>
  </si>
  <si>
    <t>น.ส. ฐานิดา แสงทอง</t>
  </si>
  <si>
    <t>122 เฉลิมพระเกียรติ ร. 9 ซอย 65 แยก 2, 122 เฉลิมพระเกียรติ ร. 9 ซอย 65 แยก 2 · ประเวศ/ Prawet
ประเวศ/ Prawetกรุงเทพมหานคร/ Bangkok
10250</t>
  </si>
  <si>
    <t>660884683253</t>
  </si>
  <si>
    <t>TH27138CFMAC2H</t>
  </si>
  <si>
    <t>14/02/2026 15:06</t>
  </si>
  <si>
    <t>GUN95</t>
  </si>
  <si>
    <t>p***ui10091991</t>
  </si>
  <si>
    <t>14/02/2026 15:04</t>
  </si>
  <si>
    <t>791633268075</t>
  </si>
  <si>
    <t>GUN93</t>
  </si>
  <si>
    <t>พ***ัน</t>
  </si>
  <si>
    <t>14/02/2026 14:53</t>
  </si>
  <si>
    <t>791675338053</t>
  </si>
  <si>
    <t>14/02/2026 14:52</t>
  </si>
  <si>
    <t>GUN92</t>
  </si>
  <si>
    <t>J***rapat</t>
  </si>
  <si>
    <t>Chiang Mai</t>
  </si>
  <si>
    <t>14/02/2026 14:50</t>
  </si>
  <si>
    <t>791691270086</t>
  </si>
  <si>
    <t>GUN91</t>
  </si>
  <si>
    <t>เ***ล ศ***ันทร์ ส***าพัด</t>
  </si>
  <si>
    <t>791645233013</t>
  </si>
  <si>
    <t>GUN90</t>
  </si>
  <si>
    <t>A***e</t>
  </si>
  <si>
    <t>14/02/2026 14:43</t>
  </si>
  <si>
    <t>791603252086</t>
  </si>
  <si>
    <t>GUN89</t>
  </si>
  <si>
    <t>ว***ชัย ม***มี</t>
  </si>
  <si>
    <t>14/02/2026 14:41</t>
  </si>
  <si>
    <t>สวัสดีค่ะ หนูขอรสเนยนม รสฝอยทอง  รสกาแฟนะคะ ขอบคุณมากค่ะ</t>
  </si>
  <si>
    <t>791694310072</t>
  </si>
  <si>
    <t>GUN88</t>
  </si>
  <si>
    <t>ช***ชิดา ป***งค์ศิลป์</t>
  </si>
  <si>
    <t>14/02/2026 14:39</t>
  </si>
  <si>
    <t>791608058054</t>
  </si>
  <si>
    <t>GUN86</t>
  </si>
  <si>
    <t>อ***ัตน์ ข***ณร</t>
  </si>
  <si>
    <t>14/02/2026 14:30</t>
  </si>
  <si>
    <t>791601319003</t>
  </si>
  <si>
    <t>GUN85</t>
  </si>
  <si>
    <t>น** ก***าณี แ***ันเทียะ</t>
  </si>
  <si>
    <t>14/02/2026 14:29</t>
  </si>
  <si>
    <t>791695726065</t>
  </si>
  <si>
    <t>GUN84</t>
  </si>
  <si>
    <t>14/02/2026 14:25</t>
  </si>
  <si>
    <t>791653326015</t>
  </si>
  <si>
    <t>GUN83</t>
  </si>
  <si>
    <t>แ*** ศ***ุดา</t>
  </si>
  <si>
    <t>14/02/2026 14:23</t>
  </si>
  <si>
    <t>791666934004</t>
  </si>
  <si>
    <t>GUN82</t>
  </si>
  <si>
    <t>ส***ตา  โ***สันสะ</t>
  </si>
  <si>
    <t>14/02/2026 14:21</t>
  </si>
  <si>
    <t>791634055015</t>
  </si>
  <si>
    <t>GUN81</t>
  </si>
  <si>
    <t>ส*** เ***กนิสัย</t>
  </si>
  <si>
    <t>14/02/2026 14:19</t>
  </si>
  <si>
    <t>791688458002</t>
  </si>
  <si>
    <t>GUN80</t>
  </si>
  <si>
    <t>เ***วี</t>
  </si>
  <si>
    <t>14/02/2026 14:12</t>
  </si>
  <si>
    <t>791636931050</t>
  </si>
  <si>
    <t>14/02/2026 14:14</t>
  </si>
  <si>
    <t>GUN78</t>
  </si>
  <si>
    <t xml:space="preserve">ชื่อ: ครูออน </t>
  </si>
  <si>
    <t>🏠 ที่อยู่: โรงเรียนมหาไถ่ศึกษาท่าบมตำบลเขาแก้วอำเภอเชียงคานจังหวัดเลยรหัสไปรษณีย์ 42110</t>
  </si>
  <si>
    <t>42110</t>
  </si>
  <si>
    <t>0936165655</t>
  </si>
  <si>
    <t>14/02/2026 08:49</t>
  </si>
  <si>
    <t>📌📌LINE OA ลูกค้าจ่ายค่ามัดจำมาแล้ว 1,050  เก็บปลายทาง 1,050</t>
  </si>
  <si>
    <t>WA092602208TH</t>
  </si>
  <si>
    <t>GUN77</t>
  </si>
  <si>
    <t>14/02/2026 14:26</t>
  </si>
  <si>
    <t>TH261946478807A</t>
  </si>
  <si>
    <t>14/02/2026 13:57</t>
  </si>
  <si>
    <t>GUN76</t>
  </si>
  <si>
    <t>ส***าย ง***นะ</t>
  </si>
  <si>
    <t>14/02/2026 13:45</t>
  </si>
  <si>
    <t>791609127050</t>
  </si>
  <si>
    <t>14/02/2026 13:46</t>
  </si>
  <si>
    <t>GUN73</t>
  </si>
  <si>
    <t>ศ***ญา ป***ญ์นารากุล</t>
  </si>
  <si>
    <t>14/02/2026 13:26</t>
  </si>
  <si>
    <t>791655448076</t>
  </si>
  <si>
    <t>GUN72</t>
  </si>
  <si>
    <t>14/02/2026 13:14</t>
  </si>
  <si>
    <t>791660662074</t>
  </si>
  <si>
    <t>14/02/2026 13:13</t>
  </si>
  <si>
    <t>GUN71</t>
  </si>
  <si>
    <t>นิภาพร ประสารทรัพย์</t>
  </si>
  <si>
    <t>52/34 ซ.แสมดำ17 ต.แสมดำ ตึก12 ชั้น3 · แสมดำ/ Samae Dam
บางขุนเทียน/ Bang Khun Thianกรุงเทพมหานคร/ Bangkok
10150</t>
  </si>
  <si>
    <t>660803626941</t>
  </si>
  <si>
    <t>14/02/2026 13:11</t>
  </si>
  <si>
    <t>LEXPU0657895275</t>
  </si>
  <si>
    <t>GUN70</t>
  </si>
  <si>
    <t>นางสาว วีรณัฐชญา สุขแสงพนมรุ้ง</t>
  </si>
  <si>
    <t>กองบิน7 ม.5 ต.มะลวน
พุนพิน/ Phunphinสุราษฎร์ธานี/ Surat Thani
84130</t>
  </si>
  <si>
    <t>660832965489</t>
  </si>
  <si>
    <t>LEXPU0657896193</t>
  </si>
  <si>
    <t>GUN68</t>
  </si>
  <si>
    <t>14/02/2026 12:52</t>
  </si>
  <si>
    <t>LEXPU0657896419</t>
  </si>
  <si>
    <t>GUN67</t>
  </si>
  <si>
    <t>ห***ทิพย์</t>
  </si>
  <si>
    <t>14/02/2026 12:34</t>
  </si>
  <si>
    <t>791653261070</t>
  </si>
  <si>
    <t>14/02/2026 12:35</t>
  </si>
  <si>
    <t>GUN66</t>
  </si>
  <si>
    <t>อ***า ห***วัสดิ์</t>
  </si>
  <si>
    <t>791606649061</t>
  </si>
  <si>
    <t>GUN65</t>
  </si>
  <si>
    <t>พรเพ็ญ​ ตลอด​สุข​</t>
  </si>
  <si>
    <t>119/179 หมู่1 หมู่บ้านเรือนสุข1 ซอย11 ต.ลำผักกูด
ธัญบุรี/ Thanyaburiปทุมธานี/ Pathum Thani
12110</t>
  </si>
  <si>
    <t>660886056504</t>
  </si>
  <si>
    <t>14/02/2026 12:31</t>
  </si>
  <si>
    <t>LEXPU0657892777</t>
  </si>
  <si>
    <t>GUN64</t>
  </si>
  <si>
    <t>14/02/2026 12:47</t>
  </si>
  <si>
    <t>TH69018CG0G89D</t>
  </si>
  <si>
    <t>14/02/2026 12:17</t>
  </si>
  <si>
    <t>GUN61</t>
  </si>
  <si>
    <t>ส***ตร ส***งศรี</t>
  </si>
  <si>
    <t>14/02/2026 12:10</t>
  </si>
  <si>
    <t>791625459096</t>
  </si>
  <si>
    <t>GUN60</t>
  </si>
  <si>
    <t>ล** ร***ค้าพ่อจานบ้านงิ้ว</t>
  </si>
  <si>
    <t>14/02/2026 12:00</t>
  </si>
  <si>
    <t>791608143001</t>
  </si>
  <si>
    <t>GUN59</t>
  </si>
  <si>
    <t>****** จ สุราษฎร์ธานี 84180 ตำบลย่านยาว อำเภอคีรีรัฐนิคม จังหวัดสุราษฎร์ธานี 84180</t>
  </si>
  <si>
    <t>84180</t>
  </si>
  <si>
    <t>14/02/2026 12:29</t>
  </si>
  <si>
    <t>TH264894756686P</t>
  </si>
  <si>
    <t>14/02/2026 11:59</t>
  </si>
  <si>
    <t>GUN58</t>
  </si>
  <si>
    <t>ข*** ค***ช็อปปี้</t>
  </si>
  <si>
    <t>14/02/2026 11:58</t>
  </si>
  <si>
    <t>791650052701</t>
  </si>
  <si>
    <t>14/02/2026 11:57</t>
  </si>
  <si>
    <t>GUN57</t>
  </si>
  <si>
    <t>ป***มาศ. ข***หม่</t>
  </si>
  <si>
    <t>791698666710</t>
  </si>
  <si>
    <t>GUN56</t>
  </si>
  <si>
    <t>น***ุญเพ็ง ห***อารมณ์</t>
  </si>
  <si>
    <t>14/02/2026 11:56</t>
  </si>
  <si>
    <t>791607651715</t>
  </si>
  <si>
    <t>GUN55</t>
  </si>
  <si>
    <t>ก***์พิชยา  ว***ชเจริญนาน</t>
  </si>
  <si>
    <t>14/02/2026 11:41</t>
  </si>
  <si>
    <t>791670348770</t>
  </si>
  <si>
    <t>GUN54</t>
  </si>
  <si>
    <t>ว***า อ***ละมัย</t>
  </si>
  <si>
    <t>14/02/2026 11:40</t>
  </si>
  <si>
    <t>791650865773</t>
  </si>
  <si>
    <t>GUN53</t>
  </si>
  <si>
    <t>อ***ริยา  ภ***</t>
  </si>
  <si>
    <t>791659263706</t>
  </si>
  <si>
    <t>GUN52</t>
  </si>
  <si>
    <t>ว***ัฐ ธ***มบัติ</t>
  </si>
  <si>
    <t>14/02/2026 11:39</t>
  </si>
  <si>
    <t>791623864776</t>
  </si>
  <si>
    <t>GUN51</t>
  </si>
  <si>
    <t>F** S**</t>
  </si>
  <si>
    <t>14/02/2026 11:37</t>
  </si>
  <si>
    <t>791634068713</t>
  </si>
  <si>
    <t>GUN50</t>
  </si>
  <si>
    <t>14/02/2026 11:27</t>
  </si>
  <si>
    <t>791605644771</t>
  </si>
  <si>
    <t>GUN49</t>
  </si>
  <si>
    <t>ส***กษณ์ ส***งเสริม</t>
  </si>
  <si>
    <t>14/02/2026 11:24</t>
  </si>
  <si>
    <t>791622129723</t>
  </si>
  <si>
    <t>GUN48</t>
  </si>
  <si>
    <t>ชนาธินาถ ชัฎไพศาล</t>
  </si>
  <si>
    <t>115/84ม.7ถนนสวนผัก ซอยสวนผัก50แยก3เลี้ยวขวาแรกบ้านหลังที่4ซ้ายมือแขวงฉิมพลี เขตตลิ่งชัน กทม. 10170</t>
  </si>
  <si>
    <t>0949345252</t>
  </si>
  <si>
    <t>14/02/2026 10:17</t>
  </si>
  <si>
    <t>TH01108CD9UT2B</t>
  </si>
  <si>
    <t>14/02/2026 11:22</t>
  </si>
  <si>
    <t>GUN47</t>
  </si>
  <si>
    <t>******อ ตำบลบ้านค้อ อำเภอโนนสัง จังหวัดหนองบัวลำภู 39140</t>
  </si>
  <si>
    <t>39140</t>
  </si>
  <si>
    <t>14/02/2026 11:21</t>
  </si>
  <si>
    <t>TH268723486628S</t>
  </si>
  <si>
    <t>GUN46</t>
  </si>
  <si>
    <t>ภ***ศ ช***ิขริน</t>
  </si>
  <si>
    <t>14/02/2026 11:20</t>
  </si>
  <si>
    <t>791614928764</t>
  </si>
  <si>
    <t>GUN44</t>
  </si>
  <si>
    <t xml:space="preserve"> วารุณี ปริยเมฑินทร์</t>
  </si>
  <si>
    <t>ที่อยู่การจัดส่ง
150/20 (112) ซ.สวนผัก 2
แยก 4 เลี้ยวขวา บ้านหลังที่ 3
ถนน สวนผัก
แขวง ตลิ่งชัน
เขต ตลิ่งชัน
กทม.
โทร. 
เบอร์สำรอง 081 7505929 10170</t>
  </si>
  <si>
    <t>0922588776</t>
  </si>
  <si>
    <t>14/02/2026 11:00</t>
  </si>
  <si>
    <t>TH01108CD9UU2C</t>
  </si>
  <si>
    <t>GUN41</t>
  </si>
  <si>
    <t>14/02/2026 11:17</t>
  </si>
  <si>
    <t>791699046751</t>
  </si>
  <si>
    <t>GUN40</t>
  </si>
  <si>
    <t>ค******2</t>
  </si>
  <si>
    <t>******, ตำบล หนองคู, อำเภอบ้านแท่น ตำบลหนองคู อำเภอบ้านแท่น จังหวัดชัยภูมิ 36190</t>
  </si>
  <si>
    <t>36190</t>
  </si>
  <si>
    <t>14/02/2026 11:16</t>
  </si>
  <si>
    <t>TH268232977544I</t>
  </si>
  <si>
    <t>GUN39</t>
  </si>
  <si>
    <t>791624337700</t>
  </si>
  <si>
    <t>GUN37</t>
  </si>
  <si>
    <t>นันทพัทธ์ ชวลีระวิวงศ์</t>
  </si>
  <si>
    <t>ถนนพันท้ายนรสิงห์ ซอย 3 แยก 1 77/286 หมู่ 5 หมู่บ้านวิเศษสุขนคร สีฟ้า ซอย 1 · พันท้ายนรสิงห์/ Phan Thai Norasing
เมืองสมุทรสาคร/ Mueang Samut Sakhonสมุทรสาคร/ Samut Sakhon
74000</t>
  </si>
  <si>
    <t>660651233684</t>
  </si>
  <si>
    <t>14/02/2026 11:15</t>
  </si>
  <si>
    <t>LEXPU0657892712</t>
  </si>
  <si>
    <t>GUN36</t>
  </si>
  <si>
    <t>ธ***กัญญ์</t>
  </si>
  <si>
    <t>14/02/2026 11:13</t>
  </si>
  <si>
    <t>791616317796</t>
  </si>
  <si>
    <t>GUN34</t>
  </si>
  <si>
    <t>N***on</t>
  </si>
  <si>
    <t>14/02/2026 11:10</t>
  </si>
  <si>
    <t>791682258721</t>
  </si>
  <si>
    <t>GUN33</t>
  </si>
  <si>
    <t>ส******ส</t>
  </si>
  <si>
    <t>******วงศาลาธรรมสพน์ แขวงศาลาธรรมสพน์ เขตทวีวัฒนา จังหวัดกรุงเทพมหานคร 10170</t>
  </si>
  <si>
    <t>TH261325009547L</t>
  </si>
  <si>
    <t>14/02/2026 11:09</t>
  </si>
  <si>
    <t>GUN32</t>
  </si>
  <si>
    <t>791695733754</t>
  </si>
  <si>
    <t>GUN31</t>
  </si>
  <si>
    <t>Jin</t>
  </si>
  <si>
    <t>779/193  ซ.หมู่บ้านอยู่เจริญ 779 (ซอย 2) ถ.ประชาราษฎร์บำเพ็ญ 779/193 ( ซอยที่2 ) รั้วสีเขียวฝั่งซ้ายมือ · ห้วยขวาง/ Huai Khwang
ห้วยขวาง/ Huai Khwangกรุงเทพมหานคร/ Bangkok
10310</t>
  </si>
  <si>
    <t>660841012807</t>
  </si>
  <si>
    <t>14/02/2026 11:07</t>
  </si>
  <si>
    <t>LEXPU0657895806</t>
  </si>
  <si>
    <t>GUN30</t>
  </si>
  <si>
    <t>จินตนา จำเนียรสาท</t>
  </si>
  <si>
    <t>792 ซ.ดาราฉาย แขวงออ่นนุช เขตสวนหลวง กทม. โทร. 10250</t>
  </si>
  <si>
    <t>0814867044</t>
  </si>
  <si>
    <t>14/02/2026 16:14</t>
  </si>
  <si>
    <t>TH01438CD9UU8C</t>
  </si>
  <si>
    <t>14/02/2026 11:03</t>
  </si>
  <si>
    <t>GUN29</t>
  </si>
  <si>
    <t>น***ันต์ เ***อม</t>
  </si>
  <si>
    <t>14/02/2026 11:02</t>
  </si>
  <si>
    <t>791606431770</t>
  </si>
  <si>
    <t>GUN28</t>
  </si>
  <si>
    <t>พ***า น***า</t>
  </si>
  <si>
    <t>14/02/2026 11:01</t>
  </si>
  <si>
    <t>791601742713</t>
  </si>
  <si>
    <t>GUN27</t>
  </si>
  <si>
    <t>791610234785</t>
  </si>
  <si>
    <t>GUN26</t>
  </si>
  <si>
    <t>น***  ช***รุงเก่า</t>
  </si>
  <si>
    <t>791632040780</t>
  </si>
  <si>
    <t>GUN25</t>
  </si>
  <si>
    <t>ร***รี  ว***า</t>
  </si>
  <si>
    <t>791668320763</t>
  </si>
  <si>
    <t>GUN24</t>
  </si>
  <si>
    <t>จังหวัดระยอง</t>
  </si>
  <si>
    <t>14/02/2026 10:59</t>
  </si>
  <si>
    <t>791649928764</t>
  </si>
  <si>
    <t>GUN23</t>
  </si>
  <si>
    <t>ร***าพร พ***าม</t>
  </si>
  <si>
    <t>791665125786</t>
  </si>
  <si>
    <t>GUN22</t>
  </si>
  <si>
    <t>14/02/2026 10:57</t>
  </si>
  <si>
    <t>791653841764</t>
  </si>
  <si>
    <t>GUN21</t>
  </si>
  <si>
    <t>ค***้มเกลี้ยง ป***าทสิทธิ</t>
  </si>
  <si>
    <t>791636843756</t>
  </si>
  <si>
    <t>GUN19</t>
  </si>
  <si>
    <t>ว***รณ์ พ***ิกุล</t>
  </si>
  <si>
    <t>791644535743</t>
  </si>
  <si>
    <t>GUN18</t>
  </si>
  <si>
    <t>ณ***ุฒิ</t>
  </si>
  <si>
    <t>14/02/2026 10:56</t>
  </si>
  <si>
    <t>791653547753</t>
  </si>
  <si>
    <t>GUN17</t>
  </si>
  <si>
    <t>ว***า แ***พูลทรัพย์</t>
  </si>
  <si>
    <t>14/02/2026 10:54</t>
  </si>
  <si>
    <t>791664857760</t>
  </si>
  <si>
    <t>GUN16</t>
  </si>
  <si>
    <t>791699946752</t>
  </si>
  <si>
    <t>GUN15</t>
  </si>
  <si>
    <t>อ***ี่ ร***Ap m***le</t>
  </si>
  <si>
    <t>14/02/2026 10:53</t>
  </si>
  <si>
    <t>791682463740</t>
  </si>
  <si>
    <t>GUN14</t>
  </si>
  <si>
    <t>ห***ย ฐ***กานต์</t>
  </si>
  <si>
    <t>14/02/2026 10:51</t>
  </si>
  <si>
    <t>791662327772</t>
  </si>
  <si>
    <t>GUN13</t>
  </si>
  <si>
    <t>เ***จิตต์ น***ินดา   ส***้านกาแฟ</t>
  </si>
  <si>
    <t>14/02/2026 10:48</t>
  </si>
  <si>
    <t>791696724792</t>
  </si>
  <si>
    <t>GUN12</t>
  </si>
  <si>
    <t>จ***ันท์ ส***ว่าง</t>
  </si>
  <si>
    <t>14/02/2026 10:46</t>
  </si>
  <si>
    <t>791680443794</t>
  </si>
  <si>
    <t>GUN10</t>
  </si>
  <si>
    <t>14/02/2026 10:38</t>
  </si>
  <si>
    <t>LEXPU0657892419</t>
  </si>
  <si>
    <t>14/02/2026 10:37</t>
  </si>
  <si>
    <t>GUN9</t>
  </si>
  <si>
    <t>ม***ี เ***ใจ</t>
  </si>
  <si>
    <t>14/02/2026 10:34</t>
  </si>
  <si>
    <t>791694234785</t>
  </si>
  <si>
    <t>GUN7</t>
  </si>
  <si>
    <t>ศ***า ส***ดษ</t>
  </si>
  <si>
    <t>14/02/2026 10:31</t>
  </si>
  <si>
    <t>791649254723</t>
  </si>
  <si>
    <t>GUN6</t>
  </si>
  <si>
    <t>ว***รา ส***์ศรี</t>
  </si>
  <si>
    <t>14/02/2026 10:30</t>
  </si>
  <si>
    <t>791672533735</t>
  </si>
  <si>
    <t>GUN4</t>
  </si>
  <si>
    <t>ล***า ส***รณ</t>
  </si>
  <si>
    <t>14/02/2026 10:25</t>
  </si>
  <si>
    <t>791651732745</t>
  </si>
  <si>
    <t>GUN2</t>
  </si>
  <si>
    <t>ป***รณ์ ส***ิวิกรานนท์</t>
  </si>
  <si>
    <t>14/02/2026 10:21</t>
  </si>
  <si>
    <t>ถั่วฝอย 2
ฟักถั่ว 2</t>
  </si>
  <si>
    <t>791649511796</t>
  </si>
  <si>
    <t>GUN1</t>
  </si>
  <si>
    <t>ป***า พ***ุ์บ้านแหลม</t>
  </si>
  <si>
    <t>14/02/2026 10:20</t>
  </si>
  <si>
    <t>791652542752</t>
  </si>
  <si>
    <t>GUN0</t>
  </si>
  <si>
    <t>ศ***พร</t>
  </si>
  <si>
    <t>791694462764</t>
  </si>
  <si>
    <t>GUM99</t>
  </si>
  <si>
    <t>พ***กษ์ เ***ิริ</t>
  </si>
  <si>
    <t>14/02/2026 10:19</t>
  </si>
  <si>
    <t>ฝอยทอง1กล่อง</t>
  </si>
  <si>
    <t>791621715765</t>
  </si>
  <si>
    <t>GUM97</t>
  </si>
  <si>
    <t>s***wang77</t>
  </si>
  <si>
    <t>791691330791</t>
  </si>
  <si>
    <t>GUM96</t>
  </si>
  <si>
    <t>ว***ิภา ว***วาลย์</t>
  </si>
  <si>
    <t>791627453794</t>
  </si>
  <si>
    <t>GUM95</t>
  </si>
  <si>
    <t>ส***รณณีย์  ค***งดี</t>
  </si>
  <si>
    <t>14/02/2026 10:12</t>
  </si>
  <si>
    <t>ขอเป็นฝอยทองค่ะ..ขอลองชิมก่อน</t>
  </si>
  <si>
    <t>791699113752</t>
  </si>
  <si>
    <t>GUM94</t>
  </si>
  <si>
    <t>อมรรัตน์  กองแก้ว</t>
  </si>
  <si>
    <t>327/1 ถ.หนองแจง ต.ชะอำ อ.ชะอำ จ.เพชรบุรี 76120</t>
  </si>
  <si>
    <t>0899823170</t>
  </si>
  <si>
    <t>TH18048CD9UX2A1</t>
  </si>
  <si>
    <t>14/02/2026 10:11</t>
  </si>
  <si>
    <t>GUM93</t>
  </si>
  <si>
    <t>น***วรรณ์ ท***ย์กรกิจ</t>
  </si>
  <si>
    <t>791605865735</t>
  </si>
  <si>
    <t>GUM92</t>
  </si>
  <si>
    <t>Moddang Munesane</t>
  </si>
  <si>
    <t>225/58 ม.13 ร้านสตางค์ กาดวันค่ำ
กาดฝรั่งวิลเลจ
บ้านแหวน
อ.หางดง
เชียงใหม่
Thailand 50230</t>
  </si>
  <si>
    <t>66817358890</t>
  </si>
  <si>
    <t>TH47158CD9UZ8G</t>
  </si>
  <si>
    <t>14/02/2026 10:10</t>
  </si>
  <si>
    <t>GUM91</t>
  </si>
  <si>
    <t>มันนี่  ผดุงทักษิน</t>
  </si>
  <si>
    <t>38/75  หมู่3  ถนนลำลูกกา · คูคต/ Khu Khot
ลำลูกกา/ Lam Luk Kaปทุมธานี/ Pathum Thani
12130</t>
  </si>
  <si>
    <t>660909290095</t>
  </si>
  <si>
    <t>14/02/2026 10:09</t>
  </si>
  <si>
    <t>LEXPU0657895336</t>
  </si>
  <si>
    <t>GUM90</t>
  </si>
  <si>
    <t>วงษ์เดือน ใสสว่าง</t>
  </si>
  <si>
    <t>528 ม.17 ต.บ้านเพชร อ.บำเหน็จณรงค์
จ.ชัยภูมิ 36160</t>
  </si>
  <si>
    <t>0838217977</t>
  </si>
  <si>
    <t>TH33078CD9V15B</t>
  </si>
  <si>
    <t>14/02/2026 10:08</t>
  </si>
  <si>
    <t>GUM89</t>
  </si>
  <si>
    <t>Chantra Kongthongluk</t>
  </si>
  <si>
    <t>102 ซ.บางแค 7 แยก 2 ถ.บางแค แขวงบางแค เขตบางแค กรุงเทพฯ 10160</t>
  </si>
  <si>
    <t>0959186253</t>
  </si>
  <si>
    <t>TH01208CD9V22A1</t>
  </si>
  <si>
    <t>14/02/2026 10:07</t>
  </si>
  <si>
    <t>GUM88</t>
  </si>
  <si>
    <t>ศิวพลอย กุลจรัสพิมาน</t>
  </si>
  <si>
    <t>23-25 ซอย20มิถุนาแยก14
ถนนสุทธิสารวินิจฉัย
สามเสนนอก ห้วยขวาง กรุงเทพฯ 
📞 10310</t>
  </si>
  <si>
    <t>0936828965</t>
  </si>
  <si>
    <t>TH01518CD9V28B</t>
  </si>
  <si>
    <t>14/02/2026 10:06</t>
  </si>
  <si>
    <t>GUM86</t>
  </si>
  <si>
    <t>คุณ วณิชยา อำไพ</t>
  </si>
  <si>
    <t>ตรงกันข้ามสระว่ายน้ำ ร.ร.โรจ์น
78/156 ถ.ขุนพิเรนทรเทพ
ต.ในเมือง อ.เมือง จ.พิษณุโลก 65000</t>
  </si>
  <si>
    <t>0913807812</t>
  </si>
  <si>
    <t>TH61018CD9V33A0</t>
  </si>
  <si>
    <t>14/02/2026 10:04</t>
  </si>
  <si>
    <t>GUM85</t>
  </si>
  <si>
    <t>ดวงตะวัน</t>
  </si>
  <si>
    <t>55/9 หมู่ 1 บ้านใบไม้
ต.นาจอมเทียน
อ.สัตหีบ
จ.ชลบุรี 20150</t>
  </si>
  <si>
    <t>0637489829</t>
  </si>
  <si>
    <t>14/02/2026 10:03</t>
  </si>
  <si>
    <t>TH20088CD9V38B</t>
  </si>
  <si>
    <t>GUM84</t>
  </si>
  <si>
    <t>Narapat Datong</t>
  </si>
  <si>
    <t>37 บีบีอพาร์ทเม้น
แขวงจอมพล
เขตจตุจักร
กทม. 10900</t>
  </si>
  <si>
    <t>0637532877</t>
  </si>
  <si>
    <t>14/02/2026 11:25</t>
  </si>
  <si>
    <t>TH01058CD9V45B1</t>
  </si>
  <si>
    <t>14/02/2026 10:01</t>
  </si>
  <si>
    <t>GUM83</t>
  </si>
  <si>
    <t>ว***ย พ***โพธิ์ทอง</t>
  </si>
  <si>
    <t>14/02/2026 10:00</t>
  </si>
  <si>
    <t>791630939761</t>
  </si>
  <si>
    <t>GUM82</t>
  </si>
  <si>
    <t>791687445780</t>
  </si>
  <si>
    <t>GUM81</t>
  </si>
  <si>
    <t>พ***า เ***องกานนท์</t>
  </si>
  <si>
    <t>14/02/2026 09:58</t>
  </si>
  <si>
    <t>791640256783</t>
  </si>
  <si>
    <t>GUM80</t>
  </si>
  <si>
    <t>ส***ี  พ***์โสภา</t>
  </si>
  <si>
    <t>14/02/2026 09:56</t>
  </si>
  <si>
    <t>791687255785</t>
  </si>
  <si>
    <t>GUM78</t>
  </si>
  <si>
    <t>ปุณณภา  เบญจมาศ</t>
  </si>
  <si>
    <t>108 ม.6 ต.ลานสัก อ.ลานสัก จ.อุทัยธานี 
เบอร์โทร 61160</t>
  </si>
  <si>
    <t>0864389455</t>
  </si>
  <si>
    <t>14/02/2026 09:59</t>
  </si>
  <si>
    <t>TH57078CD9V52A</t>
  </si>
  <si>
    <t>14/02/2026 09:54</t>
  </si>
  <si>
    <t>GUM77</t>
  </si>
  <si>
    <t>อ่อนศรี พรหมบุญแก้ว</t>
  </si>
  <si>
    <t>171ม.7
พะตง
สงขลา
Thailand 90230</t>
  </si>
  <si>
    <t>0828211400</t>
  </si>
  <si>
    <t>14/02/2026 09:55</t>
  </si>
  <si>
    <t>TH71118CD9V61M</t>
  </si>
  <si>
    <t>GUM76</t>
  </si>
  <si>
    <t>กัญญาพัชร.นิลาด</t>
  </si>
  <si>
    <t>.7/1.บ้านห้วยบง.ม.5.ต.แม่แฝกใหม่.อ.สันทราย.จ.เชียงใหม่ 50920</t>
  </si>
  <si>
    <t>50920</t>
  </si>
  <si>
    <t>0941459538</t>
  </si>
  <si>
    <t>TH47148CD9V71J</t>
  </si>
  <si>
    <t>14/02/2026 09:53</t>
  </si>
  <si>
    <t>GUM75</t>
  </si>
  <si>
    <t>นฤพันธ์ อุไรลักษมี</t>
  </si>
  <si>
    <t>14/1 หมู่ 1 เพียงขวัญอพาร์ทเม้นท์ ถนนสุวรรณศร ตำบลโคกแย้ อำเภอหนองแค จังหวัดสระบุรี 18230</t>
  </si>
  <si>
    <t>18230</t>
  </si>
  <si>
    <t>0813478482</t>
  </si>
  <si>
    <t>TH10038CD9V79E</t>
  </si>
  <si>
    <t>14/02/2026 09:52</t>
  </si>
  <si>
    <t>GUM74</t>
  </si>
  <si>
    <t xml:space="preserve">อฑิยา จิรานิรัชพรกุล </t>
  </si>
  <si>
    <t>124 โรงพยาบาลกรุงเทพคริสเตียน ถ.สีลม ข.บางรัก ก.ท.ม. 10500</t>
  </si>
  <si>
    <t>0853534223</t>
  </si>
  <si>
    <t>14/02/2026 09:51</t>
  </si>
  <si>
    <t>TH01258CD9V82D</t>
  </si>
  <si>
    <t>14/02/2026 09:50</t>
  </si>
  <si>
    <t>GUM73</t>
  </si>
  <si>
    <t>จ***จั่นตุ้มระย้า</t>
  </si>
  <si>
    <t>14/02/2026 09:49</t>
  </si>
  <si>
    <t>791628063741</t>
  </si>
  <si>
    <t>GUM72</t>
  </si>
  <si>
    <t>น***ฐิตาภา ผ***หมาะ</t>
  </si>
  <si>
    <t>14/02/2026 09:47</t>
  </si>
  <si>
    <t>791686867720</t>
  </si>
  <si>
    <t>GUM71</t>
  </si>
  <si>
    <t>น** ม***ท์ เ***มหอม</t>
  </si>
  <si>
    <t>14/02/2026 09:46</t>
  </si>
  <si>
    <t>791658854744</t>
  </si>
  <si>
    <t>GUM70</t>
  </si>
  <si>
    <t>ก*** ช***นะเวช</t>
  </si>
  <si>
    <t>14/02/2026 09:44</t>
  </si>
  <si>
    <t>791641064734</t>
  </si>
  <si>
    <t>GUM69</t>
  </si>
  <si>
    <t>ช***ร ว***สวัสดิ๋</t>
  </si>
  <si>
    <t>14/02/2026 09:36</t>
  </si>
  <si>
    <t>791640319794</t>
  </si>
  <si>
    <t>GUM68</t>
  </si>
  <si>
    <t>ขอเป็น ฝอย1 กล้วย1 มะพร้าว1 นะคะ</t>
  </si>
  <si>
    <t>791614317760</t>
  </si>
  <si>
    <t>14/02/2026 09:35</t>
  </si>
  <si>
    <t>GUM67</t>
  </si>
  <si>
    <t>ท***ิม</t>
  </si>
  <si>
    <t>14/02/2026 09:34</t>
  </si>
  <si>
    <t>791681664760</t>
  </si>
  <si>
    <t>GUM66</t>
  </si>
  <si>
    <t>น***ชพร</t>
  </si>
  <si>
    <t>14/02/2026 09:33</t>
  </si>
  <si>
    <t>791674234772</t>
  </si>
  <si>
    <t>GUM65</t>
  </si>
  <si>
    <t>14/02/2026 09:31</t>
  </si>
  <si>
    <t>791650637772</t>
  </si>
  <si>
    <t>GUM64</t>
  </si>
  <si>
    <t>ณ***น  ค***ำ</t>
  </si>
  <si>
    <t>14/02/2026 09:30</t>
  </si>
  <si>
    <t>791642346725</t>
  </si>
  <si>
    <t>GUM63</t>
  </si>
  <si>
    <t>ว***ยา ป***เทพ</t>
  </si>
  <si>
    <t>14/02/2026 09:29</t>
  </si>
  <si>
    <t>791690328796</t>
  </si>
  <si>
    <t>14/02/2026 09:27</t>
  </si>
  <si>
    <t>GUM61</t>
  </si>
  <si>
    <t>ก***. ก***นา</t>
  </si>
  <si>
    <t>14/02/2026 09:25</t>
  </si>
  <si>
    <t>791694242791</t>
  </si>
  <si>
    <t>GUM59</t>
  </si>
  <si>
    <t>พ***์สิริ  ธ***จรุจิโรจน์</t>
  </si>
  <si>
    <t>14/02/2026 09:23</t>
  </si>
  <si>
    <t>791629445762</t>
  </si>
  <si>
    <t>14/02/2026 09:24</t>
  </si>
  <si>
    <t>GUM58</t>
  </si>
  <si>
    <t>N***man M***rat</t>
  </si>
  <si>
    <t>14/02/2026 09:21</t>
  </si>
  <si>
    <t>791646929721</t>
  </si>
  <si>
    <t>GUM57</t>
  </si>
  <si>
    <t>น***สุปราณี  ม***ะ</t>
  </si>
  <si>
    <t>14/02/2026 09:20</t>
  </si>
  <si>
    <t>791682335776</t>
  </si>
  <si>
    <t>GUM56</t>
  </si>
  <si>
    <t>ณ***ุช ม***สะอาด</t>
  </si>
  <si>
    <t>14/02/2026 09:19</t>
  </si>
  <si>
    <t>791688733710</t>
  </si>
  <si>
    <t>GUM54</t>
  </si>
  <si>
    <t>******ทุ่ม ตำบลบ้านสร้าง อำเภอบ้านสร้าง จังหวัดปราจีนบุรี 25150</t>
  </si>
  <si>
    <t>25150</t>
  </si>
  <si>
    <t>14/02/2026 08:56</t>
  </si>
  <si>
    <t>TH2637439233335</t>
  </si>
  <si>
    <t>14/02/2026 08:54</t>
  </si>
  <si>
    <t>GUM52</t>
  </si>
  <si>
    <t>14/02/2026 08:44</t>
  </si>
  <si>
    <t>791677843762</t>
  </si>
  <si>
    <t>GUM51</t>
  </si>
  <si>
    <t>14/02/2026 08:22</t>
  </si>
  <si>
    <t>791638724774</t>
  </si>
  <si>
    <t>GUM50</t>
  </si>
  <si>
    <t>อาริยา วงค์กุลพิลาศ</t>
  </si>
  <si>
    <t>9 ม.6  · วังกระแจะ/ Wang Krachae
เมืองตราด/ Mueang Tratตราด/ Trat
23000</t>
  </si>
  <si>
    <t>660878203543</t>
  </si>
  <si>
    <t>14/02/2026 08:19</t>
  </si>
  <si>
    <t>LEXPU0657894988</t>
  </si>
  <si>
    <t>GUM49</t>
  </si>
  <si>
    <t>ค** ช***มา เ***นิท  พ***ชร์</t>
  </si>
  <si>
    <t>14/02/2026 08:18</t>
  </si>
  <si>
    <t>791699533796</t>
  </si>
  <si>
    <t>14/02/2026 08:16</t>
  </si>
  <si>
    <t>GUM48</t>
  </si>
  <si>
    <t>ว***รัตน์ บ***ูรณ์</t>
  </si>
  <si>
    <t>14/02/2026 08:06</t>
  </si>
  <si>
    <t>791696631762</t>
  </si>
  <si>
    <t>GUM47</t>
  </si>
  <si>
    <t>14/02/2026 08:35</t>
  </si>
  <si>
    <t>TH264795712262N</t>
  </si>
  <si>
    <t>14/02/2026 08:05</t>
  </si>
  <si>
    <t>GUM46</t>
  </si>
  <si>
    <t>น***น   แ***ุนทด</t>
  </si>
  <si>
    <t>14/02/2026 08:02</t>
  </si>
  <si>
    <t>791672541741</t>
  </si>
  <si>
    <t>GUM45</t>
  </si>
  <si>
    <t>ต***ตา  ศ***วรรณ</t>
  </si>
  <si>
    <t>14/02/2026 07:59</t>
  </si>
  <si>
    <t>791673311752</t>
  </si>
  <si>
    <t>GUM44</t>
  </si>
  <si>
    <t>น***พร ห***มณี</t>
  </si>
  <si>
    <t>791672944764</t>
  </si>
  <si>
    <t>GUM43</t>
  </si>
  <si>
    <t>ส***ดา เ***รเตีย</t>
  </si>
  <si>
    <t>14/02/2026 07:17</t>
  </si>
  <si>
    <t>791622922720</t>
  </si>
  <si>
    <t>GUM42</t>
  </si>
  <si>
    <t>******ย-ไทรน้อย ตำบลบางรักพัฒนา อำเภอบางบัวทอง จังหวัดนนทบุรี 11110</t>
  </si>
  <si>
    <t>14/02/2026 07:44</t>
  </si>
  <si>
    <t>TH264725243389J</t>
  </si>
  <si>
    <t>14/02/2026 07:14</t>
  </si>
  <si>
    <t>GUM41</t>
  </si>
  <si>
    <t>ภ***ณ​</t>
  </si>
  <si>
    <t>14/02/2026 07:13</t>
  </si>
  <si>
    <t>791613836786</t>
  </si>
  <si>
    <t>GUM40</t>
  </si>
  <si>
    <t>******ศ ตำบลในคลองบางปลากด อำเภอพระสมุทรเจดีย์ ประเทศไทย ตำบลในคลองบางปลากด อำเภอพระสมุทรเจดีย์ จังหวัดสมุทรปราการ 10290</t>
  </si>
  <si>
    <t>14/02/2026 07:10</t>
  </si>
  <si>
    <t>TH2630230631898</t>
  </si>
  <si>
    <t>GUM39</t>
  </si>
  <si>
    <t>TH2609758329090</t>
  </si>
  <si>
    <t>14/02/2026 06:40</t>
  </si>
  <si>
    <t>GUM38</t>
  </si>
  <si>
    <t>14/02/2026 06:11</t>
  </si>
  <si>
    <t>791621795554</t>
  </si>
  <si>
    <t>GUM37</t>
  </si>
  <si>
    <t>ประภาส  อาทิตย์บุตร</t>
  </si>
  <si>
    <t>59 ม.10 บ้านดงบ่อ (ทรงไทยติดถนน)
ยางตลาด/ Yang Talatกาฬสินธุ์/ Kalasin
46120</t>
  </si>
  <si>
    <t>660659956232</t>
  </si>
  <si>
    <t>14/02/2026 05:57</t>
  </si>
  <si>
    <t>LEXPU0657728245</t>
  </si>
  <si>
    <t>GUM35</t>
  </si>
  <si>
    <t>K***e W***ington</t>
  </si>
  <si>
    <t>14/02/2026 05:29</t>
  </si>
  <si>
    <t>791670326683</t>
  </si>
  <si>
    <t>GUM34</t>
  </si>
  <si>
    <t>A***lle B***er</t>
  </si>
  <si>
    <t>791687049683</t>
  </si>
  <si>
    <t>GUM32</t>
  </si>
  <si>
    <t>14/02/2026 05:19</t>
  </si>
  <si>
    <t>791634581522</t>
  </si>
  <si>
    <t>GUM30</t>
  </si>
  <si>
    <t>ม*** ร***โรจน์</t>
  </si>
  <si>
    <t>14/02/2026 04:53</t>
  </si>
  <si>
    <t>791643468685</t>
  </si>
  <si>
    <t>GUM29</t>
  </si>
  <si>
    <t>กรรณิกา ศักดิ์ศรุตานันต์</t>
  </si>
  <si>
    <t>58/11 ถ.มนตรี ต.สบตุ๋ย อ.เมือง จ.ลำปาง 52100
เมืองลำปาง/ Mueang Lampangลำปาง/ Lampang
52100</t>
  </si>
  <si>
    <t>660802305901</t>
  </si>
  <si>
    <t>14/02/2026 04:26</t>
  </si>
  <si>
    <t>LEXPU0657727283</t>
  </si>
  <si>
    <t>GUM28</t>
  </si>
  <si>
    <t>14/02/2026 04:17</t>
  </si>
  <si>
    <t>791694964620</t>
  </si>
  <si>
    <t>14/02/2026 04:25</t>
  </si>
  <si>
    <t>GUM26</t>
  </si>
  <si>
    <t>u***99461762367947</t>
  </si>
  <si>
    <t>14/02/2026 02:46</t>
  </si>
  <si>
    <t>791653451654</t>
  </si>
  <si>
    <t>GUM25</t>
  </si>
  <si>
    <t>ส***ิณ พ***พิทยาจารย์</t>
  </si>
  <si>
    <t>14/02/2026 02:44</t>
  </si>
  <si>
    <t>791687215664</t>
  </si>
  <si>
    <t>GUM24</t>
  </si>
  <si>
    <t>นงนุช ทองจันทร์</t>
  </si>
  <si>
    <t>190/155ซอย3 · บางบอนใต้/ Bang Bon Tai
บางบอน/ Bang Bonกรุงเทพมหานคร/ Bangkok
10150</t>
  </si>
  <si>
    <t>660846753146</t>
  </si>
  <si>
    <t>14/02/2026 02:38</t>
  </si>
  <si>
    <t>LEXPU0657656352</t>
  </si>
  <si>
    <t>14/02/2026 02:37</t>
  </si>
  <si>
    <t>GUM23</t>
  </si>
  <si>
    <t>วี​ระ​ อ​โศกา​นันท์​</t>
  </si>
  <si>
    <t>ลัดดาลักษณ์อาพาร์เม้นท์26/79ซ.ท่านผู้หญิงพหล54ลาดยาวจตุจักรกรุงเทพมหานคร10900 · ลาดยาว/ Lat Yao
จตุจักร/ Chatuchakกรุงเทพมหานคร/ Bangkok
10900</t>
  </si>
  <si>
    <t>660935599218</t>
  </si>
  <si>
    <t>14/02/2026 02:24</t>
  </si>
  <si>
    <t>LEXPU0657751024</t>
  </si>
  <si>
    <t>GUM20</t>
  </si>
  <si>
    <t>ธ***นก ย***ณี</t>
  </si>
  <si>
    <t>14/02/2026 02:05</t>
  </si>
  <si>
    <t>791677875542</t>
  </si>
  <si>
    <t>GUM19</t>
  </si>
  <si>
    <t>อ*** ช***รีชา</t>
  </si>
  <si>
    <t>14/02/2026 01:40</t>
  </si>
  <si>
    <t>791670421651</t>
  </si>
  <si>
    <t>GUM18</t>
  </si>
  <si>
    <t>14/02/2026 01:34</t>
  </si>
  <si>
    <t>791662353532</t>
  </si>
  <si>
    <t>GUM17</t>
  </si>
  <si>
    <t>ท***วย ท***แสน</t>
  </si>
  <si>
    <t>14/02/2026 01:26</t>
  </si>
  <si>
    <t>791605434756</t>
  </si>
  <si>
    <t>GUM16</t>
  </si>
  <si>
    <t>******แรก) หมู่ 6 ต.ยางสูง ตำบลยางสูง อำเภอขาณุวรลักษบุรี จังหวัดกำแพงเพชร 62130</t>
  </si>
  <si>
    <t>62130</t>
  </si>
  <si>
    <t>14/02/2026 14:15</t>
  </si>
  <si>
    <t>TH2643709492766</t>
  </si>
  <si>
    <t>14/02/2026 01:21</t>
  </si>
  <si>
    <t>GUM15</t>
  </si>
  <si>
    <t>ป******อ</t>
  </si>
  <si>
    <t>******ที่ 551 หมู่ 17 ต.เหนือเมือง อ.เมือง จ.ร้อยเอ็ด 45000 ตำบลเหนือเมือง อำเภอเมืองร้อยเอ็ด จังหวัดร้อยเอ็ด 45000</t>
  </si>
  <si>
    <t>45000</t>
  </si>
  <si>
    <t>14/02/2026 00:44</t>
  </si>
  <si>
    <t>TH268467141481K</t>
  </si>
  <si>
    <t>GUM14</t>
  </si>
  <si>
    <t>TH260379926749E</t>
  </si>
  <si>
    <t>GUM13</t>
  </si>
  <si>
    <t>วริทธิ์ เหลืองธนาพร</t>
  </si>
  <si>
    <t>45 ถ.ราษฏร์พัฒนา ริมถนนปากทางเข้าจากรามคำแหงมา300ม.จะอยู่ฝั่งซ้ายตึกสีชมพูอ่อน เยื้องเดอะพิซซ่าเวร่า ตึกแถวริมถนน ปากซอยมีสทีน300ม. เข้าจากรามคำแหงจะอยู่ฝั่งซ้ายตึกสีชมพู เยื้องเวร่า · สะพานสูง/ Saphan Sung
สะพานสูง/ Sapan Sungกรุงเทพมหานคร/ Bangkok
10240</t>
  </si>
  <si>
    <t>660639024238</t>
  </si>
  <si>
    <t>14/02/2026 00:22</t>
  </si>
  <si>
    <t>LEXPU0657748045</t>
  </si>
  <si>
    <t>GUM12</t>
  </si>
  <si>
    <t>นายธรรมรัตน์ ธนสังข์นุชิต</t>
  </si>
  <si>
    <t>310/32 ถ.สวรรค์วิถี ต..ปากน้ำโพ อ.เมืองฯ จ.นครสวรรค์
เมืองนครสวรรค์/ Mueang Nakhon Sawanนครสวรรค์/ Nakhon Sawan
60000</t>
  </si>
  <si>
    <t>660860831034</t>
  </si>
  <si>
    <t>14/02/2026 00:20</t>
  </si>
  <si>
    <t>LEXPU0657728222</t>
  </si>
  <si>
    <t>GUM11</t>
  </si>
  <si>
    <t>ส****ี</t>
  </si>
  <si>
    <t>******างเตย, ตำบลคูบางหลวง, อำเภอลาดหลุมแก้ว ตำบลคูบางหลวง อำเภอลาดหลุมแก้ว จังหวัดปทุมธานี 12140</t>
  </si>
  <si>
    <t>14/02/2026 00:42</t>
  </si>
  <si>
    <t>TH267574842621Z</t>
  </si>
  <si>
    <t>GUM10</t>
  </si>
  <si>
    <t>อ****ย</t>
  </si>
  <si>
    <t>******แพ้ว จ.สมุทรสาคร ตำบลยกกระบัตร อำเภอบ้านแพ้ว จังหวัดสมุทรสาคร 74120</t>
  </si>
  <si>
    <t>74120</t>
  </si>
  <si>
    <t>TH264952282710V</t>
  </si>
  <si>
    <t>GUM8</t>
  </si>
  <si>
    <t>ไร่อภิวรนันท์ …ธารญา อภิวรนันท์</t>
  </si>
  <si>
    <t>81 หมู่ 6 · ด่านแม่แฉลบ/ Dan Mae Chalaep
ศรีสวัสดิ์/ Si Sawatกาญจนบุรี/ Kanchanaburi
71250</t>
  </si>
  <si>
    <t>660641505333</t>
  </si>
  <si>
    <t>14/02/2026 00:02</t>
  </si>
  <si>
    <t>TH13108CC2E55B</t>
  </si>
  <si>
    <t>GUS27</t>
  </si>
  <si>
    <t>ขวัญ</t>
  </si>
  <si>
    <t>36/3 ม.9 บ้านท่าพุทรา · โกสัมพี/ Kosamphi
โกสัมพีนคร/ Kosamphi Nakhonกำแพงเพชร/ Kamphaeng Phet
62000</t>
  </si>
  <si>
    <t>660857342585</t>
  </si>
  <si>
    <t>15/02/2026 23:56</t>
  </si>
  <si>
    <t>TH58118CKUDU2A</t>
  </si>
  <si>
    <t>GUS24</t>
  </si>
  <si>
    <t>พ***า ภ***ศรี</t>
  </si>
  <si>
    <t>15/02/2026 23:48</t>
  </si>
  <si>
    <t>791716339680</t>
  </si>
  <si>
    <t>GUS23</t>
  </si>
  <si>
    <t>อุชุกร  ชัยชาญธิติ</t>
  </si>
  <si>
    <t>บ.วานอาร์ซี เท็กไทล์ จำกัด ถนนเศรษฐกิจ ต.อ้อมน้อย 134 หมู่ 6 ซอยแปซิฟิก · อ้อมน้อย/ Om Noi
กระทุ่มแบน/ Krathum Baenสมุทรสาคร/ Samut Sakhon
74130</t>
  </si>
  <si>
    <t>660836189644</t>
  </si>
  <si>
    <t>15/02/2026 23:42</t>
  </si>
  <si>
    <t>LEXPU0658286064</t>
  </si>
  <si>
    <t>GUS22</t>
  </si>
  <si>
    <t>ก*** ม***า</t>
  </si>
  <si>
    <t>15/02/2026 23:36</t>
  </si>
  <si>
    <t>791788147625</t>
  </si>
  <si>
    <t>GUS21</t>
  </si>
  <si>
    <t>******็ก, ตำบลภูเวียง, อำเภอภูเวียง ตำบลภูเวียง อำเภอภูเวียง จังหวัดขอนแก่น 40150</t>
  </si>
  <si>
    <t>15/02/2026 23:27</t>
  </si>
  <si>
    <t>TH2680317059949</t>
  </si>
  <si>
    <t>15/02/2026 23:26</t>
  </si>
  <si>
    <t>GUS20</t>
  </si>
  <si>
    <t>15/02/2026 23:19</t>
  </si>
  <si>
    <t>791742402684</t>
  </si>
  <si>
    <t>15/02/2026 23:20</t>
  </si>
  <si>
    <t>GUS19</t>
  </si>
  <si>
    <t>น***. ค***่วง</t>
  </si>
  <si>
    <t>15/02/2026 23:10</t>
  </si>
  <si>
    <t>791705810615</t>
  </si>
  <si>
    <t>GUS18</t>
  </si>
  <si>
    <t>******ง, อำเภอเมืองชัยภูมิ ตำบลในเมือง อำเภอเมืองชัยภูมิ จังหวัดชัยภูมิ 36000</t>
  </si>
  <si>
    <t>15/02/2026 23:30</t>
  </si>
  <si>
    <t>TH264982123094Z</t>
  </si>
  <si>
    <t>15/02/2026 23:00</t>
  </si>
  <si>
    <t>GUS17</t>
  </si>
  <si>
    <t>ก** ส***ิพย์</t>
  </si>
  <si>
    <t>791783349523</t>
  </si>
  <si>
    <t>GUS16</t>
  </si>
  <si>
    <t>ศ***โชติ เ***วทองคำ</t>
  </si>
  <si>
    <t>791783003653</t>
  </si>
  <si>
    <t>GUS15</t>
  </si>
  <si>
    <t>จ***พันธ์ ว***พรรณ</t>
  </si>
  <si>
    <t>15/02/2026 22:58</t>
  </si>
  <si>
    <t>เอารสต่างกันด้วยนะครับ ครั้งก่อนได้เหมือนกันหมดเลบ</t>
  </si>
  <si>
    <t>791744064672</t>
  </si>
  <si>
    <t>GUS14</t>
  </si>
  <si>
    <t>y**</t>
  </si>
  <si>
    <t>15/02/2026 22:57</t>
  </si>
  <si>
    <t>791775809672</t>
  </si>
  <si>
    <t>15/02/2026 22:56</t>
  </si>
  <si>
    <t>GUS13</t>
  </si>
  <si>
    <t>ฝันทิพย์  นิมมา</t>
  </si>
  <si>
    <t>หมู่บ้านเอื้ออาทร(ซอย12) 430/389 · ท่าตูม/ Tha Tum
ศรีมหาโพธิ/ Si Maha Photปราจีนบุรี/ Prachin Buri
25140</t>
  </si>
  <si>
    <t>660621546288</t>
  </si>
  <si>
    <t>LEXPU0658279878</t>
  </si>
  <si>
    <t>GUS12</t>
  </si>
  <si>
    <t>ช***รงค์ อ***้อง</t>
  </si>
  <si>
    <t>15/02/2026 22:52</t>
  </si>
  <si>
    <t>791740453604</t>
  </si>
  <si>
    <t>15/02/2026 22:51</t>
  </si>
  <si>
    <t>GUS11</t>
  </si>
  <si>
    <t>ล******ว</t>
  </si>
  <si>
    <t>******ิ้ว ตำบล ธงธานี ตำบลธงธานี อำเภอธวัชบุรี จังหวัดร้อยเอ็ด 45170</t>
  </si>
  <si>
    <t>15/02/2026 22:49</t>
  </si>
  <si>
    <t>TH268574257239Q</t>
  </si>
  <si>
    <t>GUS9</t>
  </si>
  <si>
    <t>ห***ี ส***า</t>
  </si>
  <si>
    <t>15/02/2026 22:34</t>
  </si>
  <si>
    <t>791734067644</t>
  </si>
  <si>
    <t>GUS8</t>
  </si>
  <si>
    <t>a***ch55</t>
  </si>
  <si>
    <t>15/02/2026 22:21</t>
  </si>
  <si>
    <t>791731209673</t>
  </si>
  <si>
    <t>GUS7</t>
  </si>
  <si>
    <t>ก******ส</t>
  </si>
  <si>
    <t>******่3 ตำบลคลองปูน ตำบลคลองปูน อำเภอแกลง จังหวัดระยอง 21170</t>
  </si>
  <si>
    <t>21170</t>
  </si>
  <si>
    <t>15/02/2026 22:15</t>
  </si>
  <si>
    <t>TH265322552195K</t>
  </si>
  <si>
    <t>15/02/2026 22:14</t>
  </si>
  <si>
    <t>GUS6</t>
  </si>
  <si>
    <t>ป้าเจียม ,ลุงแดง</t>
  </si>
  <si>
    <t>69/2 หมู่7 ต.บ้านกลาง อ.วัอง จ.พิษณุโลก บ้านน้ำยาง · บ้านกลาง/ Ban Klang
วังทอง/ Wang Thongพิษณุโลก/ Phitsanulok
65220</t>
  </si>
  <si>
    <t>65220</t>
  </si>
  <si>
    <t>660842262936</t>
  </si>
  <si>
    <t>LEXPU0658283227</t>
  </si>
  <si>
    <t>GUS5</t>
  </si>
  <si>
    <t>ก***ุกร จ***ร์ทรง</t>
  </si>
  <si>
    <t>15/02/2026 21:57</t>
  </si>
  <si>
    <t>791749177590</t>
  </si>
  <si>
    <t>GUS4</t>
  </si>
  <si>
    <t>น***ี. จ***วัฒนาสกุล</t>
  </si>
  <si>
    <t>15/02/2026 21:50</t>
  </si>
  <si>
    <t>791764749635</t>
  </si>
  <si>
    <t>GUS3</t>
  </si>
  <si>
    <t>791703022681</t>
  </si>
  <si>
    <t>GUS2</t>
  </si>
  <si>
    <t>ช***ในนี</t>
  </si>
  <si>
    <t>15/02/2026 21:44</t>
  </si>
  <si>
    <t>791798382513</t>
  </si>
  <si>
    <t>GUS1</t>
  </si>
  <si>
    <t>ไ***ินทร์ เ***ออยู่</t>
  </si>
  <si>
    <t>15/02/2026 21:32</t>
  </si>
  <si>
    <t>791725749625</t>
  </si>
  <si>
    <t>GUR99</t>
  </si>
  <si>
    <t>ท***พร ส***ง</t>
  </si>
  <si>
    <t>15/02/2026 21:30</t>
  </si>
  <si>
    <t>791765761544</t>
  </si>
  <si>
    <t>GUR98</t>
  </si>
  <si>
    <t>d***2bl3bifwพัชรินทร์  บ***สิงห์</t>
  </si>
  <si>
    <t>15/02/2026 21:29</t>
  </si>
  <si>
    <t>791705134640</t>
  </si>
  <si>
    <t>GUR97</t>
  </si>
  <si>
    <t>แ***ม ส***</t>
  </si>
  <si>
    <t>15/02/2026 21:27</t>
  </si>
  <si>
    <t>791777860613</t>
  </si>
  <si>
    <t>GUR96</t>
  </si>
  <si>
    <t>ว***ตน์  ศ***พงศ์พิทยา</t>
  </si>
  <si>
    <t>15/02/2026 21:19</t>
  </si>
  <si>
    <t>791765656684</t>
  </si>
  <si>
    <t>GUR93</t>
  </si>
  <si>
    <t>สามารถ ปุยะติ</t>
  </si>
  <si>
    <t>เลขที่44/167 ม.บานเย็น ซ.5 ต.เขาสามยอด อ.เมือง จ.ลพบุรี 15000 44/167 ม.บานเย็น ซ.5 ต.เขาสามยอด อ.เมือง.จ.ลพบุรี 15000 · เขาสามยอด/ Khao Sam Yot
เมืองลพบุรี/ Mueang Lop Buriลพบุรี/ Lopburi
15000</t>
  </si>
  <si>
    <t>660990689192</t>
  </si>
  <si>
    <t>15/02/2026 21:02</t>
  </si>
  <si>
    <t>LEXPU0658271542</t>
  </si>
  <si>
    <t>GUR92</t>
  </si>
  <si>
    <t>แ***น้ต</t>
  </si>
  <si>
    <t>15/02/2026 20:56</t>
  </si>
  <si>
    <t>ไม่เอารสกาแฟนะคะซื้อฝากให้คุณยายทาน​</t>
  </si>
  <si>
    <t>791760996504</t>
  </si>
  <si>
    <t>GUR91</t>
  </si>
  <si>
    <t>อ*** ร***าติ</t>
  </si>
  <si>
    <t>15/02/2026 20:47</t>
  </si>
  <si>
    <t>791722644694</t>
  </si>
  <si>
    <t>GUR89</t>
  </si>
  <si>
    <t>******ทับมา เลี้ยวเข้าซอยมา บ้านอยู่ทางขวาหลังที่ 2 ตำบลทับมา อำเภอเมืองระยอง จังหวัดระยอง 21000</t>
  </si>
  <si>
    <t>15/02/2026 21:11</t>
  </si>
  <si>
    <t>TH268475766446F</t>
  </si>
  <si>
    <t>15/02/2026 20:41</t>
  </si>
  <si>
    <t>GUR88</t>
  </si>
  <si>
    <t>ภ*** เ***งสุข</t>
  </si>
  <si>
    <t>791770805630</t>
  </si>
  <si>
    <t>GUR87</t>
  </si>
  <si>
    <t>ไ***</t>
  </si>
  <si>
    <t>15/02/2026 20:38</t>
  </si>
  <si>
    <t>791706533623</t>
  </si>
  <si>
    <t>GUR86</t>
  </si>
  <si>
    <t>T*** K***put</t>
  </si>
  <si>
    <t>15/02/2026 20:34</t>
  </si>
  <si>
    <t>THT0306540RYQ3Z</t>
  </si>
  <si>
    <t>GUR85</t>
  </si>
  <si>
    <t>ด*ว</t>
  </si>
  <si>
    <t>****** ซ.72 .ลำผักกูด อ.ธัญบุรี จ. ปทุมธานี 12110บอร์ 094-345-8891 ตำบลลำผักกูด อำเภอธัญบุรี จังหวัดปทุมธานี 12110</t>
  </si>
  <si>
    <t>15/02/2026 20:35</t>
  </si>
  <si>
    <t>TH264687507055B</t>
  </si>
  <si>
    <t>GUR84</t>
  </si>
  <si>
    <t>ร***อรุณ.พุ่มพวง</t>
  </si>
  <si>
    <t>15/02/2026 20:33</t>
  </si>
  <si>
    <t>791763378512</t>
  </si>
  <si>
    <t>15/02/2026 20:32</t>
  </si>
  <si>
    <t>GUR83</t>
  </si>
  <si>
    <t>น*** ฑ***ิกา</t>
  </si>
  <si>
    <t>791780332641</t>
  </si>
  <si>
    <t>GUR82</t>
  </si>
  <si>
    <t>แ***แหวว</t>
  </si>
  <si>
    <t>791763644674</t>
  </si>
  <si>
    <t>15/02/2026 20:31</t>
  </si>
  <si>
    <t>GUR80</t>
  </si>
  <si>
    <t>เอมอร อ่านคำเพชร</t>
  </si>
  <si>
    <t>225/1 ม.8 ต.ท่าเยี่ยม
โชคชัย/ Chok Chaiนครราชสีมา/ Nakhon Ratchasima
30190</t>
  </si>
  <si>
    <t>660930564462</t>
  </si>
  <si>
    <t>15/02/2026 20:26</t>
  </si>
  <si>
    <t>LEXPU0658285994</t>
  </si>
  <si>
    <t>GUR77</t>
  </si>
  <si>
    <t>ก***นาพรมมาก</t>
  </si>
  <si>
    <t>15/02/2026 20:19</t>
  </si>
  <si>
    <t>791757329646</t>
  </si>
  <si>
    <t>GUR76</t>
  </si>
  <si>
    <t>แ***รี</t>
  </si>
  <si>
    <t>791781240681</t>
  </si>
  <si>
    <t>GUR75</t>
  </si>
  <si>
    <t>ศ***วรรณ เ***ชุม</t>
  </si>
  <si>
    <t>791738292553</t>
  </si>
  <si>
    <t>GUR74</t>
  </si>
  <si>
    <t>อ*** ย***พิน</t>
  </si>
  <si>
    <t>791778453616</t>
  </si>
  <si>
    <t>GUR73</t>
  </si>
  <si>
    <t>A***a P***k</t>
  </si>
  <si>
    <t>15/02/2026 20:18</t>
  </si>
  <si>
    <t>791733645603</t>
  </si>
  <si>
    <t>GUR72</t>
  </si>
  <si>
    <t>เ***รจิต ห***ก้ว</t>
  </si>
  <si>
    <t>791799481561</t>
  </si>
  <si>
    <t>GUR71</t>
  </si>
  <si>
    <t>อ***รณ ส***จ</t>
  </si>
  <si>
    <t>791737045606</t>
  </si>
  <si>
    <t>15/02/2026 20:17</t>
  </si>
  <si>
    <t>GUR70</t>
  </si>
  <si>
    <t>ส***ตร</t>
  </si>
  <si>
    <t>15/02/2026 20:15</t>
  </si>
  <si>
    <t>791752658620</t>
  </si>
  <si>
    <t>15/02/2026 20:16</t>
  </si>
  <si>
    <t>GUR68</t>
  </si>
  <si>
    <t>ส***ี       ส***ิยา</t>
  </si>
  <si>
    <t>15/02/2026 20:08</t>
  </si>
  <si>
    <t>791722444612</t>
  </si>
  <si>
    <t>GUR67</t>
  </si>
  <si>
    <t>ส*** โ***คุณ</t>
  </si>
  <si>
    <t>15/02/2026 20:06</t>
  </si>
  <si>
    <t>791719599565</t>
  </si>
  <si>
    <t>GUR66</t>
  </si>
  <si>
    <t>ไ***น  เ***ิริ</t>
  </si>
  <si>
    <t>15/02/2026 20:03</t>
  </si>
  <si>
    <t>791743598564</t>
  </si>
  <si>
    <t>GUR65</t>
  </si>
  <si>
    <t>ท** ช***รี</t>
  </si>
  <si>
    <t>15/02/2026 20:00</t>
  </si>
  <si>
    <t>791754056682</t>
  </si>
  <si>
    <t>GUR64</t>
  </si>
  <si>
    <t>15/02/2026 19:58</t>
  </si>
  <si>
    <t>791750469576</t>
  </si>
  <si>
    <t>GUR63</t>
  </si>
  <si>
    <t>ว***า ส***ู</t>
  </si>
  <si>
    <t>15/02/2026 19:52</t>
  </si>
  <si>
    <t>THT1003540RSF9Z</t>
  </si>
  <si>
    <t>GUR62</t>
  </si>
  <si>
    <t>น***ุภาณี พ***จศักดิ์</t>
  </si>
  <si>
    <t>15/02/2026 19:49</t>
  </si>
  <si>
    <t>791789458681</t>
  </si>
  <si>
    <t>GUR61</t>
  </si>
  <si>
    <t>ส***รณี แ***ุลัง</t>
  </si>
  <si>
    <t>15/02/2026 19:48</t>
  </si>
  <si>
    <t>791782656630</t>
  </si>
  <si>
    <t>GUR60</t>
  </si>
  <si>
    <t>15/02/2026 19:47</t>
  </si>
  <si>
    <t>791743529662</t>
  </si>
  <si>
    <t>GUR58</t>
  </si>
  <si>
    <t>15/02/2026 19:44</t>
  </si>
  <si>
    <t>791787438610</t>
  </si>
  <si>
    <t>GUR57</t>
  </si>
  <si>
    <t>ก***ฐา  เ***จกิจ</t>
  </si>
  <si>
    <t>15/02/2026 19:42</t>
  </si>
  <si>
    <t>791776233636</t>
  </si>
  <si>
    <t>GUR56</t>
  </si>
  <si>
    <t>15/02/2026 19:39</t>
  </si>
  <si>
    <t>791727294514</t>
  </si>
  <si>
    <t>GUR55</t>
  </si>
  <si>
    <t>ร***ศจารย์</t>
  </si>
  <si>
    <t>15/02/2026 19:38</t>
  </si>
  <si>
    <t>791790768580</t>
  </si>
  <si>
    <t>GUR54</t>
  </si>
  <si>
    <t>น***ุ่น</t>
  </si>
  <si>
    <t>15/02/2026 19:28</t>
  </si>
  <si>
    <t>791734449623</t>
  </si>
  <si>
    <t>GUR53</t>
  </si>
  <si>
    <t>15/02/2026 19:26</t>
  </si>
  <si>
    <t>791764641684</t>
  </si>
  <si>
    <t>GUR51</t>
  </si>
  <si>
    <t>น***ัมพันธ์ พ***ก้ว</t>
  </si>
  <si>
    <t>15/02/2026 19:00</t>
  </si>
  <si>
    <t>791708767581</t>
  </si>
  <si>
    <t>GUR50</t>
  </si>
  <si>
    <t>ไพวัลย์</t>
  </si>
  <si>
    <t>บ้านสะออน 38 ม.11  · โพธิ์ชัย/ Pho Chai
อุทุมพรพิสัย/ Uthumphon Phisaiศรีสะเกษ/ Sisaket
33120</t>
  </si>
  <si>
    <t>660872570875</t>
  </si>
  <si>
    <t>15/02/2026 18:27</t>
  </si>
  <si>
    <t>LEXPU0658281040</t>
  </si>
  <si>
    <t>GUR49</t>
  </si>
  <si>
    <t>ก***เพชร ร***</t>
  </si>
  <si>
    <t>15/02/2026 18:16</t>
  </si>
  <si>
    <t>791711761540</t>
  </si>
  <si>
    <t>GUR48</t>
  </si>
  <si>
    <t>15/02/2026 18:06</t>
  </si>
  <si>
    <t>791794365552</t>
  </si>
  <si>
    <t>GUR47</t>
  </si>
  <si>
    <t>15/02/2026 17:52</t>
  </si>
  <si>
    <t>791767848616</t>
  </si>
  <si>
    <t>GUR46</t>
  </si>
  <si>
    <t>ส***ง ช***ะสิง</t>
  </si>
  <si>
    <t>15/02/2026 17:54</t>
  </si>
  <si>
    <t>791766815604</t>
  </si>
  <si>
    <t>GUR45</t>
  </si>
  <si>
    <t>บ***ร​  พ***จดี</t>
  </si>
  <si>
    <t>15/02/2026 17:49</t>
  </si>
  <si>
    <t>791785850623</t>
  </si>
  <si>
    <t>GUR44</t>
  </si>
  <si>
    <t>15/02/2026 18:11</t>
  </si>
  <si>
    <t>TH266892406336K</t>
  </si>
  <si>
    <t>15/02/2026 17:41</t>
  </si>
  <si>
    <t>GUR43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</si>
  <si>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</si>
  <si>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</si>
  <si>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</si>
  <si>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15/02/2026 17:32</t>
  </si>
  <si>
    <t>LEXDO0178712636</t>
  </si>
  <si>
    <t>GUR42</t>
  </si>
  <si>
    <t>ส******น</t>
  </si>
  <si>
    <t>******นหนองกระบือ, ตำบล ตานี, อำเภอปราสาท ตำบลตานี อำเภอปราสาท จังหวัดสุรินทร์ 32140</t>
  </si>
  <si>
    <t>15/02/2026 17:17</t>
  </si>
  <si>
    <t>TH268123331761G</t>
  </si>
  <si>
    <t>GUR41</t>
  </si>
  <si>
    <t>ช***ภา จ***ร์์วงษ์</t>
  </si>
  <si>
    <t>15/02/2026 17:07</t>
  </si>
  <si>
    <t>791731730683</t>
  </si>
  <si>
    <t>GUR40</t>
  </si>
  <si>
    <t>******ลหนองสาหร่าย อำเภอปากช่อง จังหวัดนครราชสีมา 30130</t>
  </si>
  <si>
    <t>TH263243106692L</t>
  </si>
  <si>
    <t>GUR39</t>
  </si>
  <si>
    <t>ท***์รัตย์ ส***ิทธิ์</t>
  </si>
  <si>
    <t>15/02/2026 17:05</t>
  </si>
  <si>
    <t>791729493505</t>
  </si>
  <si>
    <t>GUR38</t>
  </si>
  <si>
    <t>NATTHANAN</t>
  </si>
  <si>
    <t>หมู่บานราชพฤกษ์เก่า 65/130 หมู่9 · พุคำจาน/ Phu Kham Chan
พระพุทธบาท/ Phra Phutthabatสระบุรี/ Saraburi
18120</t>
  </si>
  <si>
    <t>18120</t>
  </si>
  <si>
    <t>660818950119</t>
  </si>
  <si>
    <t>15/02/2026 17:00</t>
  </si>
  <si>
    <t>LEXPU0658281376</t>
  </si>
  <si>
    <t>GUR37</t>
  </si>
  <si>
    <t>ข***มุ่น</t>
  </si>
  <si>
    <t>15/02/2026 16:57</t>
  </si>
  <si>
    <t>791720048652</t>
  </si>
  <si>
    <t>GUR36</t>
  </si>
  <si>
    <t>15/02/2026 16:55</t>
  </si>
  <si>
    <t>791737046645</t>
  </si>
  <si>
    <t>GUR35</t>
  </si>
  <si>
    <t>ว*** น***ะหะหมัด</t>
  </si>
  <si>
    <t>15/02/2026 16:54</t>
  </si>
  <si>
    <t>791767243621</t>
  </si>
  <si>
    <t>GUR34</t>
  </si>
  <si>
    <t>คุณพรรณี</t>
  </si>
  <si>
    <t>55/58 ซ.วัดโพธิ์วนาราม ต.หมากแข้ง อ.เมือง จ.อุดรธานี 41000</t>
  </si>
  <si>
    <t>0832865027</t>
  </si>
  <si>
    <t>15/02/2026 16:36</t>
  </si>
  <si>
    <t>WB170203379TH</t>
  </si>
  <si>
    <t>15/02/2026 16:39</t>
  </si>
  <si>
    <t>GUR33</t>
  </si>
  <si>
    <t>******้านปึก อ. เมือง จ. ชลบุรี ตำบลบ้านปึก อำเภอเมืองชลบุรี จังหวัดชลบุรี 20130</t>
  </si>
  <si>
    <t>15/02/2026 16:34</t>
  </si>
  <si>
    <t>TH269726580105W</t>
  </si>
  <si>
    <t>GUQ32</t>
  </si>
  <si>
    <t>วิรัตน์ สุวรรณปรีชา</t>
  </si>
  <si>
    <t>3/165 ม.3 ต.ท่ามะกา
อ.ท่ามะกา
กาญจนบุรี 
โทร 71120</t>
  </si>
  <si>
    <t>71120</t>
  </si>
  <si>
    <t>0812073806</t>
  </si>
  <si>
    <t>15/02/2026 13:28</t>
  </si>
  <si>
    <t>WA092868245TH</t>
  </si>
  <si>
    <t>GUR31</t>
  </si>
  <si>
    <t>ฝ**ย</t>
  </si>
  <si>
    <t>******สวน ตำบลปากน้ำ อำเภอหลังสวน จังหวัดชุมพร 86150</t>
  </si>
  <si>
    <t>86150</t>
  </si>
  <si>
    <t>15/02/2026 16:58</t>
  </si>
  <si>
    <t>TH264880034870T</t>
  </si>
  <si>
    <t>15/02/2026 16:28</t>
  </si>
  <si>
    <t>GUR30</t>
  </si>
  <si>
    <t>น***ารถ ค***ยอ่อง</t>
  </si>
  <si>
    <t>15/02/2026 16:20</t>
  </si>
  <si>
    <t>791713509635</t>
  </si>
  <si>
    <t>15/02/2026 16:21</t>
  </si>
  <si>
    <t>GUR29</t>
  </si>
  <si>
    <t>สุมาลี  จันหิรัญ</t>
  </si>
  <si>
    <t>14/13หมู่1 ต.คูบางหลวง
ลาดหลุมแก้ว/ Lat Lum Kaeoปทุมธานี/ Pathum Thani
12140</t>
  </si>
  <si>
    <t>660626786981</t>
  </si>
  <si>
    <t>LEXPU0658288411</t>
  </si>
  <si>
    <t>GUR28</t>
  </si>
  <si>
    <t>พ***ุ๊</t>
  </si>
  <si>
    <t>15/02/2026 16:17</t>
  </si>
  <si>
    <t>791745216684</t>
  </si>
  <si>
    <t>GUR27</t>
  </si>
  <si>
    <t>15/02/2026 16:14</t>
  </si>
  <si>
    <t>THT04065413RK6Z</t>
  </si>
  <si>
    <t>15/02/2026 16:15</t>
  </si>
  <si>
    <t>GUR26</t>
  </si>
  <si>
    <t>ส*** ธ***ดี</t>
  </si>
  <si>
    <t>791720128673</t>
  </si>
  <si>
    <t>GUR25</t>
  </si>
  <si>
    <t>15/02/2026 16:12</t>
  </si>
  <si>
    <t>เค้กฝอยทอง6กล่องคะ</t>
  </si>
  <si>
    <t>791783017631</t>
  </si>
  <si>
    <t>GUR24</t>
  </si>
  <si>
    <t>ก***กร บ***งธรรม</t>
  </si>
  <si>
    <t>15/02/2026 16:11</t>
  </si>
  <si>
    <t>791771116662</t>
  </si>
  <si>
    <t>15/02/2026 16:10</t>
  </si>
  <si>
    <t>GUR23</t>
  </si>
  <si>
    <t>ชื่อ: คุณจรี ชูกิจการรุ่ง</t>
  </si>
  <si>
    <t xml:space="preserve">ที่อยู่: 121/2หมู่.9.ซ. เกษตร6
ต.หนองลู อ.สังขละบุรี
จ.กาญจนบุรี 71240
</t>
  </si>
  <si>
    <t>71240</t>
  </si>
  <si>
    <t>0822984360</t>
  </si>
  <si>
    <t>15/02/2026 15:00</t>
  </si>
  <si>
    <t>WB170203294TH</t>
  </si>
  <si>
    <t>15/02/2026 15:43</t>
  </si>
  <si>
    <t>ท๊อฟฟี่ถั่ว (ทอฟฟี่กล่อง(กล่อง 12 เม็ด))</t>
  </si>
  <si>
    <t>GUR21</t>
  </si>
  <si>
    <t>******ขที่ 209, ซอย วุฒากาศ 17, แขวงสีกัน, เขตดอนเมือง แขวงสีกัน เขตดอนเมือง จังหวัดกรุงเทพมหานคร 10210</t>
  </si>
  <si>
    <t>15/02/2026 15:40</t>
  </si>
  <si>
    <t>TH261033239227G</t>
  </si>
  <si>
    <t>GUR20</t>
  </si>
  <si>
    <t xml:space="preserve">ส่ง คุณ ธัญยธรณ์  จิรโชติธนาศักดิ์ </t>
  </si>
  <si>
    <t xml:space="preserve">85/894 ซ.ประชาอุทิศ79
แขวงทุ่งครุ เขตทุ่งครุ กทม.10140
</t>
  </si>
  <si>
    <t>15/02/2026 15:15</t>
  </si>
  <si>
    <t>WB170203351TH</t>
  </si>
  <si>
    <t>15/02/2026 15:37</t>
  </si>
  <si>
    <t>GUR19</t>
  </si>
  <si>
    <t>15/02/2026 15:31</t>
  </si>
  <si>
    <t>791732060556</t>
  </si>
  <si>
    <t>GUR17</t>
  </si>
  <si>
    <t>15/02/2026 15:18</t>
  </si>
  <si>
    <t>791718931662</t>
  </si>
  <si>
    <t>GUR16</t>
  </si>
  <si>
    <t>โ***ญญา ม***งศ์</t>
  </si>
  <si>
    <t>15/02/2026 15:16</t>
  </si>
  <si>
    <t>791751931670</t>
  </si>
  <si>
    <t>GUR15</t>
  </si>
  <si>
    <t>กำไล</t>
  </si>
  <si>
    <t>140/1  หมู่  3  ตำบลบ้านคลอง  อำเภอเมือง  พิษณุโลก  โทร 65000</t>
  </si>
  <si>
    <t>0805058536</t>
  </si>
  <si>
    <t>15/02/2026 15:14</t>
  </si>
  <si>
    <t>WA092868316TH</t>
  </si>
  <si>
    <t>GUR13</t>
  </si>
  <si>
    <t>อ.กรุณา รัตนนาคะ</t>
  </si>
  <si>
    <t>333/72 หมู่ 3
หมู่บ้านวรารมย์แก้วนวรัฐ
ต.สันปูเลย
อ.ดอยสะเก็ด
จ.เชียงใหม่ 50220</t>
  </si>
  <si>
    <t>50220</t>
  </si>
  <si>
    <t>0877076135</t>
  </si>
  <si>
    <t>15/02/2026 15:23</t>
  </si>
  <si>
    <t>WB170203365TH</t>
  </si>
  <si>
    <t>15/02/2026 15:11</t>
  </si>
  <si>
    <t>GUR11</t>
  </si>
  <si>
    <t>บ***อร เ***ใจ</t>
  </si>
  <si>
    <t>15/02/2026 15:10</t>
  </si>
  <si>
    <t>รับแต่กาแฟคะ</t>
  </si>
  <si>
    <t>791721216635</t>
  </si>
  <si>
    <t>GUR10</t>
  </si>
  <si>
    <t>เบญจา โตสนั่น</t>
  </si>
  <si>
    <t>60ม.10 ต.รังกาใหญ่ อ.พิมาย จ.นครราชสีมา 30110</t>
  </si>
  <si>
    <t>30110</t>
  </si>
  <si>
    <t>0821428476</t>
  </si>
  <si>
    <t>15/02/2026 14:59</t>
  </si>
  <si>
    <t>WB170203334TH</t>
  </si>
  <si>
    <t>15/02/2026 15:08</t>
  </si>
  <si>
    <t>GUR9</t>
  </si>
  <si>
    <t>N***icha L***gam</t>
  </si>
  <si>
    <t>791752279581</t>
  </si>
  <si>
    <t>GUR8</t>
  </si>
  <si>
    <t>ส***น จ***องทิพย์</t>
  </si>
  <si>
    <t>15/02/2026 15:05</t>
  </si>
  <si>
    <t>791793649640</t>
  </si>
  <si>
    <t>GUR7</t>
  </si>
  <si>
    <t>คนึงนิจ ฉิมจินดา</t>
  </si>
  <si>
    <t>99/28 ม.1 ต.คลองหอยโข่ง
คลองหอยโข่ง/ Khlong Hoi Khong Districtสงขลา/ Songkhla
90230</t>
  </si>
  <si>
    <t>660803180922</t>
  </si>
  <si>
    <t>LEXPU0658275255</t>
  </si>
  <si>
    <t>GUR6</t>
  </si>
  <si>
    <t>ค***ม่ ป** ส***ง แ***ิมาย</t>
  </si>
  <si>
    <t>791715518650</t>
  </si>
  <si>
    <t>GUR5</t>
  </si>
  <si>
    <t>ป***ทิพย์ ไ***งค์</t>
  </si>
  <si>
    <t>15/02/2026 14:53</t>
  </si>
  <si>
    <t>791758530640</t>
  </si>
  <si>
    <t>GUR4</t>
  </si>
  <si>
    <t>ฝ***ี่เป็นจริง</t>
  </si>
  <si>
    <t>15/02/2026 14:51</t>
  </si>
  <si>
    <t>791744275571</t>
  </si>
  <si>
    <t>GUR3</t>
  </si>
  <si>
    <t>B*** พ***จักรวาล</t>
  </si>
  <si>
    <t>791777066673</t>
  </si>
  <si>
    <t>GUR2</t>
  </si>
  <si>
    <t>15/02/2026 14:50</t>
  </si>
  <si>
    <t>791769109666</t>
  </si>
  <si>
    <t>GUR1</t>
  </si>
  <si>
    <t>ว***นี</t>
  </si>
  <si>
    <t>15/02/2026 14:48</t>
  </si>
  <si>
    <t>791718922606</t>
  </si>
  <si>
    <t>GUQ99</t>
  </si>
  <si>
    <t>อ***ะ ณ ล***ง</t>
  </si>
  <si>
    <t>15/02/2026 14:42</t>
  </si>
  <si>
    <t>791754142642</t>
  </si>
  <si>
    <t>GUQ97</t>
  </si>
  <si>
    <t>P***คอน</t>
  </si>
  <si>
    <t>15/02/2026 14:40</t>
  </si>
  <si>
    <t>791773645633</t>
  </si>
  <si>
    <t>GUQ96</t>
  </si>
  <si>
    <t>น***รา อ***ม</t>
  </si>
  <si>
    <t>15/02/2026 14:39</t>
  </si>
  <si>
    <t>791792310643</t>
  </si>
  <si>
    <t>GUQ95</t>
  </si>
  <si>
    <t>พ***ิมญชุ์ พ***ขันธ์</t>
  </si>
  <si>
    <t>15/02/2026 14:36</t>
  </si>
  <si>
    <t>ขอรสเนยค่ะ</t>
  </si>
  <si>
    <t>791778219632</t>
  </si>
  <si>
    <t>15/02/2026 14:37</t>
  </si>
  <si>
    <t>GUQ94</t>
  </si>
  <si>
    <t>ช*** ส***าม</t>
  </si>
  <si>
    <t>15/02/2026 14:33</t>
  </si>
  <si>
    <t>791732157532</t>
  </si>
  <si>
    <t>15/02/2026 14:34</t>
  </si>
  <si>
    <t>GUQ92</t>
  </si>
  <si>
    <t>น*** ส***นทร์</t>
  </si>
  <si>
    <t>15/02/2026 14:31</t>
  </si>
  <si>
    <t>791736051691</t>
  </si>
  <si>
    <t>GUQ90</t>
  </si>
  <si>
    <t>ส***ลี​ ม***ก​พันธุ์​</t>
  </si>
  <si>
    <t>15/02/2026 14:30</t>
  </si>
  <si>
    <t>791700040600</t>
  </si>
  <si>
    <t>GUQ88</t>
  </si>
  <si>
    <t>u***12465703</t>
  </si>
  <si>
    <t>15/02/2026 14:28</t>
  </si>
  <si>
    <t>791760437672</t>
  </si>
  <si>
    <t>GUQ87</t>
  </si>
  <si>
    <t>ค***oi 2* ห***7</t>
  </si>
  <si>
    <t>15/02/2026 14:27</t>
  </si>
  <si>
    <t>791739915643</t>
  </si>
  <si>
    <t>GUQ85</t>
  </si>
  <si>
    <t>ล***า ก***มขุนทด</t>
  </si>
  <si>
    <t>15/02/2026 14:24</t>
  </si>
  <si>
    <t>791714918632</t>
  </si>
  <si>
    <t>GUQ84</t>
  </si>
  <si>
    <t>15/02/2026 14:22</t>
  </si>
  <si>
    <t>791739750513</t>
  </si>
  <si>
    <t>GUQ83</t>
  </si>
  <si>
    <t>ส** ค***ราะ</t>
  </si>
  <si>
    <t>791727275544</t>
  </si>
  <si>
    <t>GUQ82</t>
  </si>
  <si>
    <t>ช***าลย์</t>
  </si>
  <si>
    <t>15/02/2026 14:21</t>
  </si>
  <si>
    <t>791729749591</t>
  </si>
  <si>
    <t>GUQ81</t>
  </si>
  <si>
    <t>ช***ศิกานต์</t>
  </si>
  <si>
    <t>791735194574</t>
  </si>
  <si>
    <t>GUQ80</t>
  </si>
  <si>
    <t>น***นา แ***แจ้ง</t>
  </si>
  <si>
    <t>15/02/2026 14:20</t>
  </si>
  <si>
    <t>791770232665</t>
  </si>
  <si>
    <t>GUQ79</t>
  </si>
  <si>
    <t>จ*** น***ันทร์</t>
  </si>
  <si>
    <t>791735832683</t>
  </si>
  <si>
    <t>GUQ78</t>
  </si>
  <si>
    <t>ข***ฤทัย เ***มศรี</t>
  </si>
  <si>
    <t>791743959521</t>
  </si>
  <si>
    <t>15/02/2026 14:19</t>
  </si>
  <si>
    <t>GUQ76</t>
  </si>
  <si>
    <t>ส***ย แ***ศรี</t>
  </si>
  <si>
    <t>791773109680</t>
  </si>
  <si>
    <t>GUQ75</t>
  </si>
  <si>
    <t>พ***ียา ด***ูไทย</t>
  </si>
  <si>
    <t>15/02/2026 14:18</t>
  </si>
  <si>
    <t>791790636641</t>
  </si>
  <si>
    <t>GUQ74</t>
  </si>
  <si>
    <t>TH269058595330Q</t>
  </si>
  <si>
    <t>GUQ73</t>
  </si>
  <si>
    <t>A*** P***kong</t>
  </si>
  <si>
    <t>15/02/2026 14:17</t>
  </si>
  <si>
    <t>791781326685</t>
  </si>
  <si>
    <t>GUQ71</t>
  </si>
  <si>
    <t>ว***พ็ญ อ***าลี</t>
  </si>
  <si>
    <t>15/02/2026 14:12</t>
  </si>
  <si>
    <t>791712730616</t>
  </si>
  <si>
    <t>15/02/2026 14:14</t>
  </si>
  <si>
    <t>GUQ70</t>
  </si>
  <si>
    <t>ม***์กี้เม้าส์ บ***รือนสวนศรีร้านค้าข้างอู่ซ่อมรถไชโย</t>
  </si>
  <si>
    <t>15/02/2026 14:09</t>
  </si>
  <si>
    <t>791799328692</t>
  </si>
  <si>
    <t>GUQ69</t>
  </si>
  <si>
    <t>ฐ***รณ์  ร***มัจฉา</t>
  </si>
  <si>
    <t>15/02/2026 14:07</t>
  </si>
  <si>
    <t>791769270526</t>
  </si>
  <si>
    <t>15/02/2026 14:11</t>
  </si>
  <si>
    <t>GUQ68</t>
  </si>
  <si>
    <t>ช***ัย ห***พุดซา</t>
  </si>
  <si>
    <t>791727432646</t>
  </si>
  <si>
    <t>GUQ67</t>
  </si>
  <si>
    <t>ม***ษา</t>
  </si>
  <si>
    <t>15/02/2026 14:04</t>
  </si>
  <si>
    <t>791751231622</t>
  </si>
  <si>
    <t>15/02/2026 14:06</t>
  </si>
  <si>
    <t>GUQ66</t>
  </si>
  <si>
    <t>ก***าวะศรี เ***ปรี</t>
  </si>
  <si>
    <t>791761077520</t>
  </si>
  <si>
    <t>GUQ65</t>
  </si>
  <si>
    <t>791714613690</t>
  </si>
  <si>
    <t>GUQ64</t>
  </si>
  <si>
    <t>u***111555450065</t>
  </si>
  <si>
    <t>15/02/2026 14:00</t>
  </si>
  <si>
    <t>791783549572</t>
  </si>
  <si>
    <t>15/02/2026 14:01</t>
  </si>
  <si>
    <t>GUQ62</t>
  </si>
  <si>
    <t>ส***ิริ ว***เสน</t>
  </si>
  <si>
    <t>15/02/2026 13:59</t>
  </si>
  <si>
    <t>791778255634</t>
  </si>
  <si>
    <t>GUQ61</t>
  </si>
  <si>
    <t>791789118606</t>
  </si>
  <si>
    <t>GUQ59</t>
  </si>
  <si>
    <t>ว***ี  จ***มณี</t>
  </si>
  <si>
    <t>15/02/2026 13:57</t>
  </si>
  <si>
    <t>791763276500</t>
  </si>
  <si>
    <t>15/02/2026 13:56</t>
  </si>
  <si>
    <t>GUQ58</t>
  </si>
  <si>
    <t>ภ***รณ อ***ะรังษี</t>
  </si>
  <si>
    <t>791789071500</t>
  </si>
  <si>
    <t>GUQ57</t>
  </si>
  <si>
    <t>ว***รัตน์ พ***รัตน์</t>
  </si>
  <si>
    <t>791734136616</t>
  </si>
  <si>
    <t>GUQ56</t>
  </si>
  <si>
    <t>อ***าริน โ***</t>
  </si>
  <si>
    <t>791708812694</t>
  </si>
  <si>
    <t>GUQ55</t>
  </si>
  <si>
    <t>น** ป***งษ์ ส***งษ์พันธ์</t>
  </si>
  <si>
    <t>791708911641</t>
  </si>
  <si>
    <t>GUQ54</t>
  </si>
  <si>
    <t>ส***กษณ์</t>
  </si>
  <si>
    <t>791798742556</t>
  </si>
  <si>
    <t>15/02/2026 13:55</t>
  </si>
  <si>
    <t>GUQ52</t>
  </si>
  <si>
    <t>สุรีพร บัวอ่อน</t>
  </si>
  <si>
    <t>สนง.สรรพากรพื้นที่สุราษฎร์ธานี2 อาคารศูนย์ราชการกระทรวงการคลัง ม.3 ต.อ่างทอง อ.เกาะสมุย จ.สุราษฎร์ธานี 
(โทร) 84140</t>
  </si>
  <si>
    <t>0872811491</t>
  </si>
  <si>
    <t>15/02/2026 13:54</t>
  </si>
  <si>
    <t>WA092868293TH</t>
  </si>
  <si>
    <t>GUQ51</t>
  </si>
  <si>
    <t>u***3914093558120</t>
  </si>
  <si>
    <t>15/02/2026 13:52</t>
  </si>
  <si>
    <t>791709917633</t>
  </si>
  <si>
    <t>GUQ50</t>
  </si>
  <si>
    <t>ทิพย์วรรณ. คันคิลา</t>
  </si>
  <si>
    <t>6ม.4 ต.ท่าถ่าน
อ.พนมสารคาม
จ.ฉะเชิงเทรา 24120</t>
  </si>
  <si>
    <t>0950723966</t>
  </si>
  <si>
    <t>WA092868302TH</t>
  </si>
  <si>
    <t>15/02/2026 13:51</t>
  </si>
  <si>
    <t>GUQ48</t>
  </si>
  <si>
    <t>น***ล  ว***เพียง</t>
  </si>
  <si>
    <t>15/02/2026 13:47</t>
  </si>
  <si>
    <t>791785572524</t>
  </si>
  <si>
    <t>GUQ47</t>
  </si>
  <si>
    <t>******ินทิชา ซอย.มังกร-นาคดี ตำบลแพรกษา อำเภอเมืองสมุทรปราการ จังหวัดสมุทรปราการ 10280</t>
  </si>
  <si>
    <t>15/02/2026 13:46</t>
  </si>
  <si>
    <t>TH267745476922N</t>
  </si>
  <si>
    <t>GUQ46</t>
  </si>
  <si>
    <t>น***ิวัฒน์  ฉ***วงศ์ทอง</t>
  </si>
  <si>
    <t>791753839660</t>
  </si>
  <si>
    <t>GUQ45</t>
  </si>
  <si>
    <t>ธนกฤธ ศรีแก้วประพันธ์</t>
  </si>
  <si>
    <t xml:space="preserve">2/5ม.6 ต.หนองนาก อ.หนองแค จ.สระบุรี 18230
</t>
  </si>
  <si>
    <t>0801539901</t>
  </si>
  <si>
    <t>15/02/2026 13:40</t>
  </si>
  <si>
    <t>WB170203348TH</t>
  </si>
  <si>
    <t>15/02/2026 13:45</t>
  </si>
  <si>
    <t>GUQ44</t>
  </si>
  <si>
    <t>สุภาพร จ้อยนพรัตน์</t>
  </si>
  <si>
    <t xml:space="preserve">204ม.1 ต.สามง่าม อ.ดอนตูม จ.นครปฐม73150
</t>
  </si>
  <si>
    <t>0927106596</t>
  </si>
  <si>
    <t>15/02/2026 13:44</t>
  </si>
  <si>
    <t>WA092868262TH</t>
  </si>
  <si>
    <t>GUQ43</t>
  </si>
  <si>
    <t>น***ิพัฒน์  ฉ***วงศ์ทอง</t>
  </si>
  <si>
    <t>791750113604</t>
  </si>
  <si>
    <t>GUQ42</t>
  </si>
  <si>
    <t>อ******า</t>
  </si>
  <si>
    <t>******านไผ่ ตำบลบ้านไผ่ อำเภอบ้านไผ่ จังหวัดขอนแก่น 40110</t>
  </si>
  <si>
    <t>40110</t>
  </si>
  <si>
    <t>15/02/2026 13:43</t>
  </si>
  <si>
    <t>TH269081994609Q</t>
  </si>
  <si>
    <t>GUQ41</t>
  </si>
  <si>
    <t>ธัญกมล อินทรีย์</t>
  </si>
  <si>
    <t xml:space="preserve">คลินิกหมอครอบครัววัดท่ากลวง(ใกล้แอมเวย์)
ต ในเมือง
อ เมือง
จ พิจิตร
66000
</t>
  </si>
  <si>
    <t>เคลม ปณ ส่งของไม่ครบ GTY55</t>
  </si>
  <si>
    <t>WB170203325TH</t>
  </si>
  <si>
    <t>GUQ40</t>
  </si>
  <si>
    <t>u***975315747778</t>
  </si>
  <si>
    <t>15/02/2026 13:41</t>
  </si>
  <si>
    <t>791752085622</t>
  </si>
  <si>
    <t>GUQ39</t>
  </si>
  <si>
    <t>ศิริพร</t>
  </si>
  <si>
    <t>13/84 ม.18 ลําลูกกา29 คูคต ถ.ลําลูกกา ปทุมธานี 12130</t>
  </si>
  <si>
    <t>0818213362</t>
  </si>
  <si>
    <t>15/02/2026 13:39</t>
  </si>
  <si>
    <t>WA092868276TH</t>
  </si>
  <si>
    <t>15/02/2026 13:38</t>
  </si>
  <si>
    <t>GUQ38</t>
  </si>
  <si>
    <t>******ำบลโหรา อำเภออาจสามารถ จังหวัดร้อยเอ็ด 45160</t>
  </si>
  <si>
    <t>45160</t>
  </si>
  <si>
    <t>50</t>
  </si>
  <si>
    <t>TH268308027752E</t>
  </si>
  <si>
    <t>15/02/2026 13:35</t>
  </si>
  <si>
    <t>GUQ37</t>
  </si>
  <si>
    <t>88 หมู่6  บ้านโนนแดง
ต.หนองไผ่  อ.เมือง
จ.ศรีสะเกษ 33000</t>
  </si>
  <si>
    <t>WA092868280TH</t>
  </si>
  <si>
    <t>15/02/2026 13:34</t>
  </si>
  <si>
    <t>GUQ36</t>
  </si>
  <si>
    <t>คุณบุญยวีร์ ภัทรจิตรา</t>
  </si>
  <si>
    <t>1056/8 ซ.พรานนก7
แขวง บ้านช่างหล่อ
เขตบางกอกน้อย
ก ท ม.
เบอร์โทร 10700</t>
  </si>
  <si>
    <t>0846543114</t>
  </si>
  <si>
    <t>15/02/2026 13:33</t>
  </si>
  <si>
    <t>WA092868228TH</t>
  </si>
  <si>
    <t>15/02/2026 13:32</t>
  </si>
  <si>
    <t>GUQ35</t>
  </si>
  <si>
    <t>ป***สริฐ โ***นิมิตดี</t>
  </si>
  <si>
    <t>15/02/2026 13:31</t>
  </si>
  <si>
    <t>791735148540</t>
  </si>
  <si>
    <t>GUQ34</t>
  </si>
  <si>
    <t>ทองหล่อวงค์จำปา</t>
  </si>
  <si>
    <t>20หมู่1ต.หนองหินอ.เมืองสรวงจ.ร้อยเอ็ด 45220</t>
  </si>
  <si>
    <t>45220</t>
  </si>
  <si>
    <t>0612257423</t>
  </si>
  <si>
    <t>WA092868231TH</t>
  </si>
  <si>
    <t>15/02/2026 13:30</t>
  </si>
  <si>
    <t>GUQ33</t>
  </si>
  <si>
    <t>N***y</t>
  </si>
  <si>
    <t>15/02/2026 13:29</t>
  </si>
  <si>
    <t>791708149540</t>
  </si>
  <si>
    <t>15/02/2026 13:27</t>
  </si>
  <si>
    <t>GUQ31</t>
  </si>
  <si>
    <t>WA092868259TH</t>
  </si>
  <si>
    <t>GUQ30</t>
  </si>
  <si>
    <t>ก***านัฐ เ**</t>
  </si>
  <si>
    <t>791756914620</t>
  </si>
  <si>
    <t>GUQ29</t>
  </si>
  <si>
    <t>15/02/2026 13:25</t>
  </si>
  <si>
    <t>791716059610</t>
  </si>
  <si>
    <t>15/02/2026 13:26</t>
  </si>
  <si>
    <t>GUQ28</t>
  </si>
  <si>
    <t>นายสมพล ทูลธรรม</t>
  </si>
  <si>
    <t>เลขที่ 22/394 หมู่บ้านบุรีรมย์ ซอยเลียบคลองสอง 23ถนนเลียบคลองสองแขวงสามวาตะวันตกเขตคลองสามวากรุงเทพมหานคร 
โทรศัพท์ 10510</t>
  </si>
  <si>
    <t>0617467861</t>
  </si>
  <si>
    <t>WA092868191TH</t>
  </si>
  <si>
    <t>GUQ27</t>
  </si>
  <si>
    <t>791720868595</t>
  </si>
  <si>
    <t>GUQ26</t>
  </si>
  <si>
    <t>วาสนา น้อยฉวี</t>
  </si>
  <si>
    <t>347 ม 2 ต ท้ายบ้านใหม่
อ เมือง จ สมุทรปราการ
ชอยอุ่นอารี(หมอดู) 10280</t>
  </si>
  <si>
    <t>0615624197</t>
  </si>
  <si>
    <t>WA092868205TH</t>
  </si>
  <si>
    <t>15/02/2026 13:24</t>
  </si>
  <si>
    <t>GUQ25</t>
  </si>
  <si>
    <t>น***ตร     ท***า</t>
  </si>
  <si>
    <t>15/02/2026 13:23</t>
  </si>
  <si>
    <t>791711650682</t>
  </si>
  <si>
    <t>GUQ24</t>
  </si>
  <si>
    <t>u***8257300492660</t>
  </si>
  <si>
    <t>791767064583</t>
  </si>
  <si>
    <t>GUQ23</t>
  </si>
  <si>
    <t>ป***ีพ</t>
  </si>
  <si>
    <t>15/02/2026 13:21</t>
  </si>
  <si>
    <t>791764321681</t>
  </si>
  <si>
    <t>GUQ22</t>
  </si>
  <si>
    <t>ม***  อ***า</t>
  </si>
  <si>
    <t>15/02/2026 13:20</t>
  </si>
  <si>
    <t>791770792562</t>
  </si>
  <si>
    <t>15/02/2026 13:19</t>
  </si>
  <si>
    <t>GUQ21</t>
  </si>
  <si>
    <t>15/02/2026 13:18</t>
  </si>
  <si>
    <t>791755422625</t>
  </si>
  <si>
    <t>GUQ20</t>
  </si>
  <si>
    <t>15/02/2026 13:14</t>
  </si>
  <si>
    <t>791774331622</t>
  </si>
  <si>
    <t>GUQ18</t>
  </si>
  <si>
    <t>นัฐธิดา  อภิชนชัยพันธ์</t>
  </si>
  <si>
    <t>555/2 Enco ตึกบี ชั้น 20
ถ.วิภาวดีรังสิต จตุจักร
กรุงเทพ 
 10900</t>
  </si>
  <si>
    <t>0877994536</t>
  </si>
  <si>
    <t>15/02/2026 13:12</t>
  </si>
  <si>
    <t>WA092868214TH</t>
  </si>
  <si>
    <t>15/02/2026 13:11</t>
  </si>
  <si>
    <t>GUQ17</t>
  </si>
  <si>
    <t>รัชนก ศักดิ์วิเศษ</t>
  </si>
  <si>
    <t>55 หมู่ 6 บ้านสวนสุวรรณา ต.บางคูเวียง อ.บางกรวย
จ.นนทบุรี 11130</t>
  </si>
  <si>
    <t>0890387101</t>
  </si>
  <si>
    <t>15/02/2026 08:38</t>
  </si>
  <si>
    <t>WB170203303TH</t>
  </si>
  <si>
    <t>15/02/2026 13:09</t>
  </si>
  <si>
    <t>GUQ16</t>
  </si>
  <si>
    <t>******บลหนองสนิท อำเภอจอมพระ จังหวัดสุรินทร์ 32180</t>
  </si>
  <si>
    <t>32180</t>
  </si>
  <si>
    <t>15/02/2026 13:06</t>
  </si>
  <si>
    <t>TH267916174356B</t>
  </si>
  <si>
    <t>15/02/2026 13:05</t>
  </si>
  <si>
    <t>GUQ15</t>
  </si>
  <si>
    <t>ธ***า ณ เ***บุรี</t>
  </si>
  <si>
    <t>791730131636</t>
  </si>
  <si>
    <t>GUQ14</t>
  </si>
  <si>
    <t>l**</t>
  </si>
  <si>
    <t>15/02/2026 13:04</t>
  </si>
  <si>
    <t>THT0203541AFC8Z</t>
  </si>
  <si>
    <t>GUQ13</t>
  </si>
  <si>
    <t>รัสสิภรณ์ พิมพ์วิมล</t>
  </si>
  <si>
    <t>99/19  ซ.ท่าล้อ 18 ม. 2 ต. ท่าล้อ
ท่าม่วง/ Tha Muangกาญจนบุรี/ Kanchanaburi
71000</t>
  </si>
  <si>
    <t>660988259677</t>
  </si>
  <si>
    <t>LEXPU0658279727</t>
  </si>
  <si>
    <t>GUQ12</t>
  </si>
  <si>
    <t>จ***พร   แ***ประไพ</t>
  </si>
  <si>
    <t>15/02/2026 13:03</t>
  </si>
  <si>
    <t>791794988552</t>
  </si>
  <si>
    <t>GUQ10</t>
  </si>
  <si>
    <t>ศ***พร จ***</t>
  </si>
  <si>
    <t>16/02/2026 12:15</t>
  </si>
  <si>
    <t>791845069116</t>
  </si>
  <si>
    <t>15/02/2026 12:52</t>
  </si>
  <si>
    <t>GUQ9</t>
  </si>
  <si>
    <t>******ิสัย จ.ร้อยเอ็ด 45150 (เบอร์คุณแอ๊ด) ตำบลเกษตรวิสัย อำเภอเกษตรวิสัย จังหวัดร้อยเอ็ด 45150</t>
  </si>
  <si>
    <t>TH261162454093F</t>
  </si>
  <si>
    <t>15/02/2026 12:51</t>
  </si>
  <si>
    <t>GUQ7</t>
  </si>
  <si>
    <t>ด***กแจ่มดวง</t>
  </si>
  <si>
    <t>15/02/2026 12:44</t>
  </si>
  <si>
    <t>791757344534</t>
  </si>
  <si>
    <t>GUQ6</t>
  </si>
  <si>
    <t>15/02/2026 12:40</t>
  </si>
  <si>
    <t>791717726682</t>
  </si>
  <si>
    <t>15/02/2026 12:41</t>
  </si>
  <si>
    <t>GUQ4</t>
  </si>
  <si>
    <t>u***626837918156</t>
  </si>
  <si>
    <t>15/02/2026 12:39</t>
  </si>
  <si>
    <t>791761038655</t>
  </si>
  <si>
    <t>GUQ3</t>
  </si>
  <si>
    <t>ค** บ***ัย น***มัย</t>
  </si>
  <si>
    <t>15/02/2026 12:30</t>
  </si>
  <si>
    <t>791735984524</t>
  </si>
  <si>
    <t>GUQ2</t>
  </si>
  <si>
    <t>อ***ลักษณ์ แ***ุขอนันท์</t>
  </si>
  <si>
    <t>15/02/2026 12:10</t>
  </si>
  <si>
    <t>791736930600</t>
  </si>
  <si>
    <t>GUQ1</t>
  </si>
  <si>
    <t>ส*** พ***ู่</t>
  </si>
  <si>
    <t>15/02/2026 12:03</t>
  </si>
  <si>
    <t>791783248141</t>
  </si>
  <si>
    <t>GUP97</t>
  </si>
  <si>
    <t>15/02/2026 12:00</t>
  </si>
  <si>
    <t>791797527124</t>
  </si>
  <si>
    <t>GUP96</t>
  </si>
  <si>
    <t>u***8386445256832</t>
  </si>
  <si>
    <t>791743845196</t>
  </si>
  <si>
    <t>GUP94</t>
  </si>
  <si>
    <t>u***8204005137942</t>
  </si>
  <si>
    <t>15/02/2026 11:59</t>
  </si>
  <si>
    <t>791791127190</t>
  </si>
  <si>
    <t>GUP93</t>
  </si>
  <si>
    <t>ส***ดา ป***วัสดิ์</t>
  </si>
  <si>
    <t>791720647141</t>
  </si>
  <si>
    <t>GUP92</t>
  </si>
  <si>
    <t>น***าถ</t>
  </si>
  <si>
    <t>15/02/2026 11:58</t>
  </si>
  <si>
    <t>791774725125</t>
  </si>
  <si>
    <t>GUP91</t>
  </si>
  <si>
    <t>อ***ร ส***รณ</t>
  </si>
  <si>
    <t>791755527135</t>
  </si>
  <si>
    <t>GUP90</t>
  </si>
  <si>
    <t>เ***ลักษณ์ ล***ตขจรนุวัฒน์</t>
  </si>
  <si>
    <t>791769447136</t>
  </si>
  <si>
    <t>GUP89</t>
  </si>
  <si>
    <t>ส***าณี    ว***ศิลา</t>
  </si>
  <si>
    <t>15/02/2026 11:57</t>
  </si>
  <si>
    <t>791719345104</t>
  </si>
  <si>
    <t>GUP88</t>
  </si>
  <si>
    <t>791727738174</t>
  </si>
  <si>
    <t>GUP87</t>
  </si>
  <si>
    <t>791727256110</t>
  </si>
  <si>
    <t>GUP86</t>
  </si>
  <si>
    <t>ส***ติ ย***นนท์</t>
  </si>
  <si>
    <t>791751051103</t>
  </si>
  <si>
    <t>GUP85</t>
  </si>
  <si>
    <t>จ***มาศ เ***ยมโสด</t>
  </si>
  <si>
    <t>15/02/2026 11:55</t>
  </si>
  <si>
    <t>791753727155</t>
  </si>
  <si>
    <t>GUP84</t>
  </si>
  <si>
    <t>ด***ี เ***นวงศ์</t>
  </si>
  <si>
    <t>15/02/2026 11:54</t>
  </si>
  <si>
    <t>791703646101</t>
  </si>
  <si>
    <t>GUP83</t>
  </si>
  <si>
    <t>น***รา โ***สาจันทร์น้อย</t>
  </si>
  <si>
    <t>791744927142</t>
  </si>
  <si>
    <t>GUP82</t>
  </si>
  <si>
    <t>ป***ดม ไ***ันธุ์</t>
  </si>
  <si>
    <t>791708114186</t>
  </si>
  <si>
    <t>GUP81</t>
  </si>
  <si>
    <t>ส***้ง ก***ลิศ</t>
  </si>
  <si>
    <t>15/02/2026 11:53</t>
  </si>
  <si>
    <t>791708913170</t>
  </si>
  <si>
    <t>GUP80</t>
  </si>
  <si>
    <t>ส***ยประภา พ***ัน</t>
  </si>
  <si>
    <t>15/02/2026 11:52</t>
  </si>
  <si>
    <t>791736526125</t>
  </si>
  <si>
    <t>GUP79</t>
  </si>
  <si>
    <t>p***eสิริกร ม***</t>
  </si>
  <si>
    <t>15/02/2026 11:51</t>
  </si>
  <si>
    <t>791717436182</t>
  </si>
  <si>
    <t>GUP78</t>
  </si>
  <si>
    <t>ศ***วิมล ข***งศ์</t>
  </si>
  <si>
    <t>791747268104</t>
  </si>
  <si>
    <t>GUP76</t>
  </si>
  <si>
    <t>ว***ญา ท***ยวงค์</t>
  </si>
  <si>
    <t>791749635180</t>
  </si>
  <si>
    <t>15/02/2026 11:50</t>
  </si>
  <si>
    <t>GUP74</t>
  </si>
  <si>
    <t>ช***ิสา ค***จ</t>
  </si>
  <si>
    <t>15/02/2026 11:48</t>
  </si>
  <si>
    <t>791733315181</t>
  </si>
  <si>
    <t>GUP73</t>
  </si>
  <si>
    <t>ศ***ร บ***ุทธิ์ จ**</t>
  </si>
  <si>
    <t>791796118186</t>
  </si>
  <si>
    <t>GUP72</t>
  </si>
  <si>
    <t>จ*** ว***สวัสดิ์</t>
  </si>
  <si>
    <t>15/02/2026 11:46</t>
  </si>
  <si>
    <t>791709117172</t>
  </si>
  <si>
    <t>15/02/2026 11:47</t>
  </si>
  <si>
    <t>GUP71</t>
  </si>
  <si>
    <t>พ***วา พ***พทย์</t>
  </si>
  <si>
    <t>15/02/2026 11:45</t>
  </si>
  <si>
    <t>791762446156</t>
  </si>
  <si>
    <t>GUP70</t>
  </si>
  <si>
    <t>น***ิตติพล ท***่อน</t>
  </si>
  <si>
    <t>15/02/2026 11:41</t>
  </si>
  <si>
    <t>791737941116</t>
  </si>
  <si>
    <t>GUP69</t>
  </si>
  <si>
    <t>ส***จ ท***ชัย</t>
  </si>
  <si>
    <t>15/02/2026 11:40</t>
  </si>
  <si>
    <t>791788525146</t>
  </si>
  <si>
    <t>GUP68</t>
  </si>
  <si>
    <t>ด***รรณ น***อภิรักษ์</t>
  </si>
  <si>
    <t>15/02/2026 11:37</t>
  </si>
  <si>
    <t>791780242120</t>
  </si>
  <si>
    <t>GUP67</t>
  </si>
  <si>
    <t>ร***อรุณ ท***์เทียมรัตน์</t>
  </si>
  <si>
    <t>15/02/2026 11:36</t>
  </si>
  <si>
    <t>791722322134</t>
  </si>
  <si>
    <t>GUP65</t>
  </si>
  <si>
    <t>ส** อ***คะทัต</t>
  </si>
  <si>
    <t>15/02/2026 11:31</t>
  </si>
  <si>
    <t>791794058101</t>
  </si>
  <si>
    <t>GUP64</t>
  </si>
  <si>
    <t>เ***ุดา แ***คำ</t>
  </si>
  <si>
    <t>15/02/2026 11:25</t>
  </si>
  <si>
    <t>791717253106</t>
  </si>
  <si>
    <t>GUP63</t>
  </si>
  <si>
    <t>บ******ย</t>
  </si>
  <si>
    <t>******ย ตำบลศรีดอนชัย อำเภอเชียงของ จังหวัดเชียงราย 57140</t>
  </si>
  <si>
    <t>57140</t>
  </si>
  <si>
    <t>TH264124390716C</t>
  </si>
  <si>
    <t>15/02/2026 11:23</t>
  </si>
  <si>
    <t>GUP62</t>
  </si>
  <si>
    <t>ซ***มะ จ***อ๊ะ</t>
  </si>
  <si>
    <t>15/02/2026 11:22</t>
  </si>
  <si>
    <t>791756523110</t>
  </si>
  <si>
    <t>GUP61</t>
  </si>
  <si>
    <t>u***451818425115</t>
  </si>
  <si>
    <t>791701122122</t>
  </si>
  <si>
    <t>GUP60</t>
  </si>
  <si>
    <t>ณ***ิกา  พ***าน</t>
  </si>
  <si>
    <t>15/02/2026 11:21</t>
  </si>
  <si>
    <t>791706841133</t>
  </si>
  <si>
    <t>GUP59</t>
  </si>
  <si>
    <t>ส***พร ห***นรัตน์</t>
  </si>
  <si>
    <t>791716847110</t>
  </si>
  <si>
    <t>GUP58</t>
  </si>
  <si>
    <t>15/02/2026 11:12</t>
  </si>
  <si>
    <t>791719640132</t>
  </si>
  <si>
    <t>GUP57</t>
  </si>
  <si>
    <t>******รศรีธรรมราช 80220 ตำบลแก้วแสน อำเภอนาบอน จังหวัดนครศรีธรรมราช 80220</t>
  </si>
  <si>
    <t>80220</t>
  </si>
  <si>
    <t>15/02/2026 11:13</t>
  </si>
  <si>
    <t>TH266302944425C</t>
  </si>
  <si>
    <t>GUP56</t>
  </si>
  <si>
    <t>791748860103</t>
  </si>
  <si>
    <t>GUP55</t>
  </si>
  <si>
    <t>ว***าดี ส***รัมย์</t>
  </si>
  <si>
    <t>15/02/2026 11:11</t>
  </si>
  <si>
    <t>791782254141</t>
  </si>
  <si>
    <t>GUP54</t>
  </si>
  <si>
    <t>ป***ี  น***ิ่ม</t>
  </si>
  <si>
    <t>15/02/2026 11:09</t>
  </si>
  <si>
    <t>791730345103</t>
  </si>
  <si>
    <t>GUP53</t>
  </si>
  <si>
    <t>ส***กช จ***ุ่ม</t>
  </si>
  <si>
    <t>15/02/2026 11:08</t>
  </si>
  <si>
    <t>791760139155</t>
  </si>
  <si>
    <t>GUP52</t>
  </si>
  <si>
    <t>พ***ตา '*</t>
  </si>
  <si>
    <t>15/02/2026 11:06</t>
  </si>
  <si>
    <t>791743943104</t>
  </si>
  <si>
    <t>GUP51</t>
  </si>
  <si>
    <t>น** ข***เรือน ล***งคุณ</t>
  </si>
  <si>
    <t>15/02/2026 11:03</t>
  </si>
  <si>
    <t>791728462114</t>
  </si>
  <si>
    <t>15/02/2026 11:02</t>
  </si>
  <si>
    <t>GUP50</t>
  </si>
  <si>
    <t>15/02/2026 11:00</t>
  </si>
  <si>
    <t>791746856165</t>
  </si>
  <si>
    <t>GUP49</t>
  </si>
  <si>
    <t>15/02/2026 10:49</t>
  </si>
  <si>
    <t>791797522106</t>
  </si>
  <si>
    <t>GUP48</t>
  </si>
  <si>
    <t>ณ***ณิชา ว***นา</t>
  </si>
  <si>
    <t>15/02/2026 10:47</t>
  </si>
  <si>
    <t>791748326143</t>
  </si>
  <si>
    <t>GUP47</t>
  </si>
  <si>
    <t>อ***ร ย***ระสิทธิ์</t>
  </si>
  <si>
    <t>791773933160</t>
  </si>
  <si>
    <t>GUP46</t>
  </si>
  <si>
    <t>C*** 1*</t>
  </si>
  <si>
    <t>15/02/2026 10:43</t>
  </si>
  <si>
    <t>791792321121</t>
  </si>
  <si>
    <t>GUP45</t>
  </si>
  <si>
    <t>ธ***พัชร  ห***อก</t>
  </si>
  <si>
    <t>15/02/2026 10:42</t>
  </si>
  <si>
    <t>791714860112</t>
  </si>
  <si>
    <t>GUP44</t>
  </si>
  <si>
    <t>******ลแม่เจ้าอยู่หัว, อำเภอเชียรใหญ่ ตำบลแม่เจ้าอยู่หัว อำเภอเชียรใหญ่ จังหวัดนครศรีธรรมราช 80190</t>
  </si>
  <si>
    <t>15/02/2026 10:34</t>
  </si>
  <si>
    <t>TH268100658122B</t>
  </si>
  <si>
    <t>GUP40</t>
  </si>
  <si>
    <t>ส***ฐศา ภ***ินทร์</t>
  </si>
  <si>
    <t>15/02/2026 10:10</t>
  </si>
  <si>
    <t>791732721124</t>
  </si>
  <si>
    <t>GUP39</t>
  </si>
  <si>
    <t>ด***ี  ย***ั่น</t>
  </si>
  <si>
    <t>15/02/2026 09:59</t>
  </si>
  <si>
    <t>791781462113</t>
  </si>
  <si>
    <t>GUP38</t>
  </si>
  <si>
    <t>แสงเทียน  พวงสมบัติ</t>
  </si>
  <si>
    <t>385.ม14.ต.ผักปัง
ภูเขียว/ Phu Khiaoชัยภูมิ/ Chaiyaphum
36110</t>
  </si>
  <si>
    <t>660927822018</t>
  </si>
  <si>
    <t>TH33108CGD354A</t>
  </si>
  <si>
    <t>GUP37</t>
  </si>
  <si>
    <t>15/02/2026 09:54</t>
  </si>
  <si>
    <t>791708043140</t>
  </si>
  <si>
    <t>GUP36</t>
  </si>
  <si>
    <t>ส***ก ก***นะ</t>
  </si>
  <si>
    <t>15/02/2026 09:48</t>
  </si>
  <si>
    <t>791778663115</t>
  </si>
  <si>
    <t>GUP35</t>
  </si>
  <si>
    <t>เ***พิศ แ***ลกีย์</t>
  </si>
  <si>
    <t>15/02/2026 09:46</t>
  </si>
  <si>
    <t>791742324155</t>
  </si>
  <si>
    <t>GUP34</t>
  </si>
  <si>
    <t>15/02/2026 09:44</t>
  </si>
  <si>
    <t>791728119195</t>
  </si>
  <si>
    <t>15/02/2026 09:45</t>
  </si>
  <si>
    <t>GUP32</t>
  </si>
  <si>
    <t>p** m***e</t>
  </si>
  <si>
    <t>15/02/2026 09:39</t>
  </si>
  <si>
    <t>791769921106</t>
  </si>
  <si>
    <t>15/02/2026 09:40</t>
  </si>
  <si>
    <t>GUP31</t>
  </si>
  <si>
    <t>ป***ายกุล เ***ซื่อ</t>
  </si>
  <si>
    <t>791797329105</t>
  </si>
  <si>
    <t>GUP30</t>
  </si>
  <si>
    <t>15/02/2026 09:38</t>
  </si>
  <si>
    <t>791714643101</t>
  </si>
  <si>
    <t>GUP29</t>
  </si>
  <si>
    <t>ศ***วรรณ</t>
  </si>
  <si>
    <t>791755543110</t>
  </si>
  <si>
    <t>GUP28</t>
  </si>
  <si>
    <t>บ***รียน จ***พ</t>
  </si>
  <si>
    <t>791772931110</t>
  </si>
  <si>
    <t>GUP26</t>
  </si>
  <si>
    <t>บ***   ม***อยหลังวัด ต***่งกระบ่ำ อ***าวขวัญ จ***ญจนบุรี  7***</t>
  </si>
  <si>
    <t>15/02/2026 09:37</t>
  </si>
  <si>
    <t>791717441115</t>
  </si>
  <si>
    <t>GUP24</t>
  </si>
  <si>
    <t>15/02/2026 09:34</t>
  </si>
  <si>
    <t>791792136166</t>
  </si>
  <si>
    <t>15/02/2026 09:35</t>
  </si>
  <si>
    <t>GUP23</t>
  </si>
  <si>
    <t>ว***ดา ด***</t>
  </si>
  <si>
    <t>791783233194</t>
  </si>
  <si>
    <t>GUP22</t>
  </si>
  <si>
    <t>ธ***ณ์ เ***ญสากล</t>
  </si>
  <si>
    <t>791742251112</t>
  </si>
  <si>
    <t>GUP21</t>
  </si>
  <si>
    <t>ก***รรณ ย***ะดิษฐ์</t>
  </si>
  <si>
    <t>791792525101</t>
  </si>
  <si>
    <t>GUP20</t>
  </si>
  <si>
    <t>15/02/2026 09:32</t>
  </si>
  <si>
    <t>791714921141</t>
  </si>
  <si>
    <t>GUP19</t>
  </si>
  <si>
    <t>15/02/2026 09:31</t>
  </si>
  <si>
    <t>791747244105</t>
  </si>
  <si>
    <t>GUP18</t>
  </si>
  <si>
    <t>15/02/2026 09:20</t>
  </si>
  <si>
    <t>791754537140</t>
  </si>
  <si>
    <t>GUP17</t>
  </si>
  <si>
    <t>น***มล จ***ากรณ์</t>
  </si>
  <si>
    <t>15/02/2026 09:10</t>
  </si>
  <si>
    <t>791705141102</t>
  </si>
  <si>
    <t>GUP15</t>
  </si>
  <si>
    <t>ม***  ป**</t>
  </si>
  <si>
    <t>15/02/2026 09:04</t>
  </si>
  <si>
    <t>791747044115</t>
  </si>
  <si>
    <t>GUP14</t>
  </si>
  <si>
    <t>15/02/2026 09:01</t>
  </si>
  <si>
    <t>791749058155</t>
  </si>
  <si>
    <t>GUP13</t>
  </si>
  <si>
    <t>ผ***พรรณี ต***รัตนาพิบูล</t>
  </si>
  <si>
    <t>15/02/2026 08:47</t>
  </si>
  <si>
    <t>791735053174</t>
  </si>
  <si>
    <t>GUP9</t>
  </si>
  <si>
    <t>ป***อม อ***ล</t>
  </si>
  <si>
    <t>15/02/2026 08:24</t>
  </si>
  <si>
    <t>791713858176</t>
  </si>
  <si>
    <t>GUP7</t>
  </si>
  <si>
    <t>ณ***า เ***ึก</t>
  </si>
  <si>
    <t>15/02/2026 08:06</t>
  </si>
  <si>
    <t>791757055180</t>
  </si>
  <si>
    <t>GUP6</t>
  </si>
  <si>
    <t>อ***ลี   ม***ั่ง</t>
  </si>
  <si>
    <t>15/02/2026 08:02</t>
  </si>
  <si>
    <t>791781932185</t>
  </si>
  <si>
    <t>15/02/2026 08:03</t>
  </si>
  <si>
    <t>GUP5</t>
  </si>
  <si>
    <t>รัชนี ดีมงคล</t>
  </si>
  <si>
    <t>บ้านบวกครกเหนือ 81/1 ม.8 ชอย6 ต.ท่าวังตาล อ.สารภี จะ.เชียงใหม่ 50140 · ท่าวังตาล/ Tha Wang Tan
สารภี/ Saraphiเชียงใหม่/ Chiang Mai
50140</t>
  </si>
  <si>
    <t>660966836371</t>
  </si>
  <si>
    <t>15/02/2026 07:54</t>
  </si>
  <si>
    <t>LEXPU0657949641</t>
  </si>
  <si>
    <t>GUP4</t>
  </si>
  <si>
    <t>15/02/2026 07:48</t>
  </si>
  <si>
    <t>TH267731288176D</t>
  </si>
  <si>
    <t>15/02/2026 07:47</t>
  </si>
  <si>
    <t>GUP3</t>
  </si>
  <si>
    <t xml:space="preserve">ส***รัตน์ แ***รุณ </t>
  </si>
  <si>
    <t>15/02/2026 07:46</t>
  </si>
  <si>
    <t>791749938173</t>
  </si>
  <si>
    <t>GUP2</t>
  </si>
  <si>
    <t>ฟ** ร***หมา</t>
  </si>
  <si>
    <t>15/02/2026 07:44</t>
  </si>
  <si>
    <t>791798652131</t>
  </si>
  <si>
    <t>GUP1</t>
  </si>
  <si>
    <t>15/02/2026 07:24</t>
  </si>
  <si>
    <t>791769256176</t>
  </si>
  <si>
    <t>GUP0</t>
  </si>
  <si>
    <t>ป***ีต</t>
  </si>
  <si>
    <t>15/02/2026 07:15</t>
  </si>
  <si>
    <t>791778852174</t>
  </si>
  <si>
    <t>GUO99</t>
  </si>
  <si>
    <t>******หารเรือ ถ.สุขุมวิท ต.พลา ตำบลพลา อำเภอบ้านฉาง จังหวัดระยอง 21130</t>
  </si>
  <si>
    <t>15/02/2026 06:51</t>
  </si>
  <si>
    <t>TH265510194624L</t>
  </si>
  <si>
    <t>15/02/2026 06:37</t>
  </si>
  <si>
    <t>GUO98</t>
  </si>
  <si>
    <t>15/02/2026 06:35</t>
  </si>
  <si>
    <t>TH2638008270289</t>
  </si>
  <si>
    <t>GUO97</t>
  </si>
  <si>
    <t>ศ***กาญจน์ ส***์ทอง</t>
  </si>
  <si>
    <t>15/02/2026 06:30</t>
  </si>
  <si>
    <t>791673336075</t>
  </si>
  <si>
    <t>GUO96</t>
  </si>
  <si>
    <t>ว***ทธ จ***หลา</t>
  </si>
  <si>
    <t>15/02/2026 06:27</t>
  </si>
  <si>
    <t>791693255076</t>
  </si>
  <si>
    <t>GUO95</t>
  </si>
  <si>
    <t>ป***ิสา พ***ร</t>
  </si>
  <si>
    <t>15/02/2026 06:16</t>
  </si>
  <si>
    <t>791646331022</t>
  </si>
  <si>
    <t>GUO94</t>
  </si>
  <si>
    <t>ท***์ธดา ส***น</t>
  </si>
  <si>
    <t>15/02/2026 06:01</t>
  </si>
  <si>
    <t>791663451051</t>
  </si>
  <si>
    <t>GUO93</t>
  </si>
  <si>
    <t>วรรณา อันชัน</t>
  </si>
  <si>
    <t>145ม.9บ.วังไผ่ต.นครสวรรค์ตก
เมืองนครสวรรค์/ Mueang Nakhon Sawanนครสวรรค์/ Nakhon Sawan
60000</t>
  </si>
  <si>
    <t>660864147819</t>
  </si>
  <si>
    <t>15/02/2026 05:55</t>
  </si>
  <si>
    <t>LEXPU0657895494</t>
  </si>
  <si>
    <t>15/02/2026 05:54</t>
  </si>
  <si>
    <t>GUO92</t>
  </si>
  <si>
    <t>น***ภา เ***นุกูลกิจ</t>
  </si>
  <si>
    <t>15/02/2026 05:17</t>
  </si>
  <si>
    <t>791688245040</t>
  </si>
  <si>
    <t>GUO91</t>
  </si>
  <si>
    <t>พัชรา ณัฐวงค์ศิริ</t>
  </si>
  <si>
    <t>117/2ม.5ต.หอไกร อ.บางมูลนาก จ.พิจิตร 66120 · บางมูลนาก/ Bang Mun Nak
บางมูลนาก/ Bang Mun Nakพิจิตร/ Phichit
66120</t>
  </si>
  <si>
    <t>66120</t>
  </si>
  <si>
    <t>660899597558</t>
  </si>
  <si>
    <t>15/02/2026 05:06</t>
  </si>
  <si>
    <t>TH62058CFN4E1C</t>
  </si>
  <si>
    <t>GUO90</t>
  </si>
  <si>
    <t>A***ara U***aroen</t>
  </si>
  <si>
    <t>15/02/2026 05:02</t>
  </si>
  <si>
    <t>791680248052</t>
  </si>
  <si>
    <t>GUO89</t>
  </si>
  <si>
    <t>ก***  ไ***วียง</t>
  </si>
  <si>
    <t>15/02/2026 04:33</t>
  </si>
  <si>
    <t>791663122036</t>
  </si>
  <si>
    <t>GUO87</t>
  </si>
  <si>
    <t>K******)</t>
  </si>
  <si>
    <t>******nia, ซอย 21,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</si>
  <si>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15/02/2026 04:25</t>
  </si>
  <si>
    <t>TH2691193333238</t>
  </si>
  <si>
    <t>GUO86</t>
  </si>
  <si>
    <t>ค***ชร อ***ธิรักษ์</t>
  </si>
  <si>
    <t>15/02/2026 04:18</t>
  </si>
  <si>
    <t>791658921023</t>
  </si>
  <si>
    <t>GUO85</t>
  </si>
  <si>
    <t>น***ุนทร  พ***บดี</t>
  </si>
  <si>
    <t>15/02/2026 03:27</t>
  </si>
  <si>
    <t>791635043054</t>
  </si>
  <si>
    <t>15/02/2026 03:28</t>
  </si>
  <si>
    <t>GUO84</t>
  </si>
  <si>
    <t>ส***ญญา เ***่วย</t>
  </si>
  <si>
    <t>15/02/2026 03:20</t>
  </si>
  <si>
    <t>791609049011</t>
  </si>
  <si>
    <t>GUO83</t>
  </si>
  <si>
    <t>ก***ร จ***ิดผล</t>
  </si>
  <si>
    <t>เทศบาลนครลำปาง</t>
  </si>
  <si>
    <t>15/02/2026 02:49</t>
  </si>
  <si>
    <t>791621656081</t>
  </si>
  <si>
    <t>GUO82</t>
  </si>
  <si>
    <t>******.ชุมแสง ตำบลชุมแสง อำเภอสตึก จังหวัดบุรีรัมย์ 31150</t>
  </si>
  <si>
    <t>31150</t>
  </si>
  <si>
    <t>15/02/2026 02:23</t>
  </si>
  <si>
    <t>TH263313539325H</t>
  </si>
  <si>
    <t>GUO80</t>
  </si>
  <si>
    <t>15/02/2026 02:22</t>
  </si>
  <si>
    <t>TH2647355344831</t>
  </si>
  <si>
    <t>GUO79</t>
  </si>
  <si>
    <t>15/02/2026 01:54</t>
  </si>
  <si>
    <t>791620855071</t>
  </si>
  <si>
    <t>GUO78</t>
  </si>
  <si>
    <t>15/02/2026 02:08</t>
  </si>
  <si>
    <t>TH266585330907R</t>
  </si>
  <si>
    <t>15/02/2026 01:38</t>
  </si>
  <si>
    <t>GUO77</t>
  </si>
  <si>
    <t>อ***. ง***ระโคน</t>
  </si>
  <si>
    <t>15/02/2026 01:36</t>
  </si>
  <si>
    <t>791668531032</t>
  </si>
  <si>
    <t>GUO76</t>
  </si>
  <si>
    <t>ก**บ</t>
  </si>
  <si>
    <t>******ลบ้านใหม่ ตำบลบ้านใหม่ อำเภอบางใหญ่ จังหวัดนนทบุรี 11140</t>
  </si>
  <si>
    <t>15/02/2026 08:31</t>
  </si>
  <si>
    <t>TH2637114678042</t>
  </si>
  <si>
    <t>15/02/2026 01:00</t>
  </si>
  <si>
    <t>GUO75</t>
  </si>
  <si>
    <t>ส***ศา ถ***ลกรัง</t>
  </si>
  <si>
    <t>15/02/2026 00:57</t>
  </si>
  <si>
    <t>791616855024</t>
  </si>
  <si>
    <t>GUO74</t>
  </si>
  <si>
    <t>ณ***ยาภรณ์ ไ***ังข์</t>
  </si>
  <si>
    <t>15/02/2026 00:56</t>
  </si>
  <si>
    <t>791683524085</t>
  </si>
  <si>
    <t>GUO73</t>
  </si>
  <si>
    <t>ต***ล็ก</t>
  </si>
  <si>
    <t>15/02/2026 00:47</t>
  </si>
  <si>
    <t>791624047023</t>
  </si>
  <si>
    <t>GUO71</t>
  </si>
  <si>
    <t>15/02/2026 00:21</t>
  </si>
  <si>
    <t>TH269766696146Q</t>
  </si>
  <si>
    <t>GUO70</t>
  </si>
  <si>
    <t>ธ***รรณ พ***พันธ์</t>
  </si>
  <si>
    <t>Phayao</t>
  </si>
  <si>
    <t>15/02/2026 00:10</t>
  </si>
  <si>
    <t>791652540081</t>
  </si>
  <si>
    <t>15/02/2026 00:20</t>
  </si>
  <si>
    <t>GUO69</t>
  </si>
  <si>
    <t>******ี้ยวขวา), ถนน เพชรเกษม ตำบลท่ามิหรำ อำเภอเมืองพัทลุง จังหวัดพัทลุง 93000</t>
  </si>
  <si>
    <t>15/02/2026 00:05</t>
  </si>
  <si>
    <t>TH265856012153Y</t>
  </si>
  <si>
    <t>GUO68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</si>
  <si>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</si>
  <si>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</si>
  <si>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12160</t>
  </si>
  <si>
    <t>660885500113</t>
  </si>
  <si>
    <t>15/02/2026 00:02</t>
  </si>
  <si>
    <t>LEXPU0657893250</t>
  </si>
  <si>
    <t>GUV38</t>
  </si>
  <si>
    <t>16/02/2026 23:49</t>
  </si>
  <si>
    <t>791815401182</t>
  </si>
  <si>
    <t>16/02/2026 23:50</t>
  </si>
  <si>
    <t>GUV37</t>
  </si>
  <si>
    <t>ค***ระเสริฐ  ไ***ตร</t>
  </si>
  <si>
    <t>16/02/2026 23:47</t>
  </si>
  <si>
    <t>791826215191</t>
  </si>
  <si>
    <t>GUV36</t>
  </si>
  <si>
    <t>ก***า ด***ันทร์</t>
  </si>
  <si>
    <t>16/02/2026 23:44</t>
  </si>
  <si>
    <t>791888419173</t>
  </si>
  <si>
    <t>GUV35</t>
  </si>
  <si>
    <t>อ***มา บ***ญาน้อย</t>
  </si>
  <si>
    <t>791844817120</t>
  </si>
  <si>
    <t>GUV34</t>
  </si>
  <si>
    <t>ส*** ข***ิตต์</t>
  </si>
  <si>
    <t>16/02/2026 23:43</t>
  </si>
  <si>
    <t>791891217132</t>
  </si>
  <si>
    <t>16/02/2026 23:41</t>
  </si>
  <si>
    <t>GUV33</t>
  </si>
  <si>
    <t>แ***์</t>
  </si>
  <si>
    <t>16/02/2026 23:38</t>
  </si>
  <si>
    <t>791801319131</t>
  </si>
  <si>
    <t>GUV32</t>
  </si>
  <si>
    <t>ส***อ</t>
  </si>
  <si>
    <t>16/02/2026 23:18</t>
  </si>
  <si>
    <t>791866411151</t>
  </si>
  <si>
    <t>GUV31</t>
  </si>
  <si>
    <t>ล***น ส***ุวานนท์</t>
  </si>
  <si>
    <t>16/02/2026 23:14</t>
  </si>
  <si>
    <t>791882504195</t>
  </si>
  <si>
    <t>GUV30</t>
  </si>
  <si>
    <t>******นาทราย ตำบลนาทราย อำเภอลี้ จังหวัดลำพูน 51110</t>
  </si>
  <si>
    <t>16/02/2026 23:09</t>
  </si>
  <si>
    <t>TH262510278635U</t>
  </si>
  <si>
    <t>16/02/2026 23:08</t>
  </si>
  <si>
    <t>GUV29</t>
  </si>
  <si>
    <t>พ***อร์</t>
  </si>
  <si>
    <t>16/02/2026 23:00</t>
  </si>
  <si>
    <t>791763797090</t>
  </si>
  <si>
    <t>GUV28</t>
  </si>
  <si>
    <t>ก***าณา เ***ุทธิกร</t>
  </si>
  <si>
    <t>16/02/2026 22:57</t>
  </si>
  <si>
    <t>791854315162</t>
  </si>
  <si>
    <t>16/02/2026 22:58</t>
  </si>
  <si>
    <t>GUV27</t>
  </si>
  <si>
    <t>ต***่งมาให้</t>
  </si>
  <si>
    <t>16/02/2026 22:55</t>
  </si>
  <si>
    <t>791829522186</t>
  </si>
  <si>
    <t>GUV26</t>
  </si>
  <si>
    <t>16/02/2026 22:52</t>
  </si>
  <si>
    <t>791769394091</t>
  </si>
  <si>
    <t>GUV25</t>
  </si>
  <si>
    <t>เ***วรรณ จ***ายง</t>
  </si>
  <si>
    <t>16/02/2026 22:50</t>
  </si>
  <si>
    <t>791700886071</t>
  </si>
  <si>
    <t>16/02/2026 22:49</t>
  </si>
  <si>
    <t>GUV24</t>
  </si>
  <si>
    <t>******ร้ง ตำบลตลาดแร้ง อำเภอบ้านเขว้า จังหวัดชัยภูมิ 36170</t>
  </si>
  <si>
    <t>36170</t>
  </si>
  <si>
    <t>16/02/2026 22:47</t>
  </si>
  <si>
    <t>TH260142992914M</t>
  </si>
  <si>
    <t>GUV23</t>
  </si>
  <si>
    <t>16/02/2026 22:41</t>
  </si>
  <si>
    <t>791885310101</t>
  </si>
  <si>
    <t>GUV20</t>
  </si>
  <si>
    <t>น***เยาว์  ป***กโส</t>
  </si>
  <si>
    <t>16/02/2026 22:32</t>
  </si>
  <si>
    <t>791889268144</t>
  </si>
  <si>
    <t>GUV19</t>
  </si>
  <si>
    <t>ว***ทิพย์</t>
  </si>
  <si>
    <t>16/02/2026 22:27</t>
  </si>
  <si>
    <t>791895053154</t>
  </si>
  <si>
    <t>GUV16</t>
  </si>
  <si>
    <t>K***kod  c***takut</t>
  </si>
  <si>
    <t>16/02/2026 22:11</t>
  </si>
  <si>
    <t>THT0203542MXE5Z</t>
  </si>
  <si>
    <t>GUV15</t>
  </si>
  <si>
    <t>s*** s***nsa</t>
  </si>
  <si>
    <t>16/02/2026 21:32</t>
  </si>
  <si>
    <t>791849054150</t>
  </si>
  <si>
    <t>GUV14</t>
  </si>
  <si>
    <t>M** M**</t>
  </si>
  <si>
    <t>16/02/2026 21:29</t>
  </si>
  <si>
    <t>THT0406542WCX0Z</t>
  </si>
  <si>
    <t>GUV13</t>
  </si>
  <si>
    <t>d***um</t>
  </si>
  <si>
    <t>16/02/2026 21:25</t>
  </si>
  <si>
    <t>791808103170</t>
  </si>
  <si>
    <t>GUV12</t>
  </si>
  <si>
    <t>อ***ตยา ฟ***ินทร์</t>
  </si>
  <si>
    <t>16/02/2026 21:21</t>
  </si>
  <si>
    <t>791805848131</t>
  </si>
  <si>
    <t>GUV10</t>
  </si>
  <si>
    <t>ส***เพ็ญ. ภ***ธนไพศาล</t>
  </si>
  <si>
    <t>16/02/2026 21:18</t>
  </si>
  <si>
    <t>791845702185</t>
  </si>
  <si>
    <t>GUV8</t>
  </si>
  <si>
    <t>น***รรถพล ด***รี</t>
  </si>
  <si>
    <t>16/02/2026 21:09</t>
  </si>
  <si>
    <t>791826863100</t>
  </si>
  <si>
    <t>16/02/2026 21:10</t>
  </si>
  <si>
    <t>GUV7</t>
  </si>
  <si>
    <t>น***าวเกวลิน จ***หมั่น</t>
  </si>
  <si>
    <t>16/02/2026 21:08</t>
  </si>
  <si>
    <t>791879446164</t>
  </si>
  <si>
    <t>GUV5</t>
  </si>
  <si>
    <t>น** ภ***นทร์ เ***นเวช</t>
  </si>
  <si>
    <t>16/02/2026 21:01</t>
  </si>
  <si>
    <t>791857136125</t>
  </si>
  <si>
    <t>GUV4</t>
  </si>
  <si>
    <t>16/02/2026 20:54</t>
  </si>
  <si>
    <t>791881319110</t>
  </si>
  <si>
    <t>16/02/2026 20:53</t>
  </si>
  <si>
    <t>GUV2</t>
  </si>
  <si>
    <t>เ***ยก ห***วดี</t>
  </si>
  <si>
    <t>16/02/2026 20:48</t>
  </si>
  <si>
    <t>791889821192</t>
  </si>
  <si>
    <t>GUV1</t>
  </si>
  <si>
    <t>******เหล็ก ตำบลทับตีเหล็ก อำเภอเมืองสุพรรณบุรี จังหวัดสุพรรณบุรี 72000</t>
  </si>
  <si>
    <t>TH2625860463024</t>
  </si>
  <si>
    <t>GUV0</t>
  </si>
  <si>
    <t>16/02/2026 20:46</t>
  </si>
  <si>
    <t>791843257100</t>
  </si>
  <si>
    <t>GUU99</t>
  </si>
  <si>
    <t>ส***น เ***อหงษ์</t>
  </si>
  <si>
    <t>16/02/2026 20:44</t>
  </si>
  <si>
    <t>791860717126</t>
  </si>
  <si>
    <t>GUU98</t>
  </si>
  <si>
    <t>ถ*** ศ***ัญญา</t>
  </si>
  <si>
    <t>16/02/2026 20:42</t>
  </si>
  <si>
    <t>791826255102</t>
  </si>
  <si>
    <t>GUU96</t>
  </si>
  <si>
    <t>H***ศุภสิทธิ์</t>
  </si>
  <si>
    <t>16/02/2026 20:15</t>
  </si>
  <si>
    <t>791824446195</t>
  </si>
  <si>
    <t>GUU95</t>
  </si>
  <si>
    <t>เผือก3
ฝอยทอง3</t>
  </si>
  <si>
    <t>16/02/2026 20:10</t>
  </si>
  <si>
    <t>GUU94</t>
  </si>
  <si>
    <t>ป* ธ***</t>
  </si>
  <si>
    <t>791846862166</t>
  </si>
  <si>
    <t>16/02/2026 20:09</t>
  </si>
  <si>
    <t>GUU93</t>
  </si>
  <si>
    <t>น***งยุทธ บ***้าย</t>
  </si>
  <si>
    <t>16/02/2026 20:08</t>
  </si>
  <si>
    <t>791814618173</t>
  </si>
  <si>
    <t>GUU92</t>
  </si>
  <si>
    <t>บ***หาร</t>
  </si>
  <si>
    <t>16/02/2026 20:07</t>
  </si>
  <si>
    <t>791802939126</t>
  </si>
  <si>
    <t>GUU91</t>
  </si>
  <si>
    <t>ค** น**  เ***ฉิม</t>
  </si>
  <si>
    <t>16/02/2026 19:58</t>
  </si>
  <si>
    <t>791824634145</t>
  </si>
  <si>
    <t>GUU90</t>
  </si>
  <si>
    <t>คุณกุ้ง</t>
  </si>
  <si>
    <t>61/95 ซ.4 ม.7 ถ.วัดลาดปลาดุก ม.สง่าเมืองทอง · บางรักพัฒนา/ Bang Rak Phatthana
บางบัวทอง/ Bang Bua Thongนนทบุรี/ Nonthaburi
11110</t>
  </si>
  <si>
    <t>660633686793</t>
  </si>
  <si>
    <t>16/02/2026 19:56</t>
  </si>
  <si>
    <t>LEXPU0658595724</t>
  </si>
  <si>
    <t>GUU89</t>
  </si>
  <si>
    <t>ว***า อ***ี ณ อ***ยา</t>
  </si>
  <si>
    <t>16/02/2026 19:52</t>
  </si>
  <si>
    <t>791838610161</t>
  </si>
  <si>
    <t>GUU88</t>
  </si>
  <si>
    <t>เ***พิมล พ***ฒน์อาภา</t>
  </si>
  <si>
    <t>16/02/2026 19:51</t>
  </si>
  <si>
    <t>791861443192</t>
  </si>
  <si>
    <t>GUU86</t>
  </si>
  <si>
    <t>พ*** บ***ันทร์</t>
  </si>
  <si>
    <t>16/02/2026 19:47</t>
  </si>
  <si>
    <t>791893726120</t>
  </si>
  <si>
    <t>GUU85</t>
  </si>
  <si>
    <t>พ***ิภา  ส***ซ้ง</t>
  </si>
  <si>
    <t>16/02/2026 19:45</t>
  </si>
  <si>
    <t>791883129122</t>
  </si>
  <si>
    <t>GUU84</t>
  </si>
  <si>
    <t>จ***ร</t>
  </si>
  <si>
    <t>16/02/2026 19:32</t>
  </si>
  <si>
    <t>791800105154</t>
  </si>
  <si>
    <t>GUU83</t>
  </si>
  <si>
    <t>ม***นา ม***งศ์</t>
  </si>
  <si>
    <t>791866858123</t>
  </si>
  <si>
    <t>GUU82</t>
  </si>
  <si>
    <t>น***มนึก เ***กด่าน</t>
  </si>
  <si>
    <t>16/02/2026 19:30</t>
  </si>
  <si>
    <t>791809633134</t>
  </si>
  <si>
    <t>GUU81</t>
  </si>
  <si>
    <t>น***าวกาญจนา เ***กระโทก</t>
  </si>
  <si>
    <t>16/02/2026 19:28</t>
  </si>
  <si>
    <t>791895626130</t>
  </si>
  <si>
    <t>GUU80</t>
  </si>
  <si>
    <t>P***e K*** M***</t>
  </si>
  <si>
    <t>16/02/2026 19:23</t>
  </si>
  <si>
    <t>791822168196</t>
  </si>
  <si>
    <t>GUU79</t>
  </si>
  <si>
    <t>พ**</t>
  </si>
  <si>
    <t>16/02/2026 19:09</t>
  </si>
  <si>
    <t>791842810161</t>
  </si>
  <si>
    <t>GUU78</t>
  </si>
  <si>
    <t>เ***ิวตี้</t>
  </si>
  <si>
    <t>16/02/2026 18:57</t>
  </si>
  <si>
    <t>791843134165</t>
  </si>
  <si>
    <t>GUU77</t>
  </si>
  <si>
    <t>วาฐิณี แสนประสิทธิ์</t>
  </si>
  <si>
    <t>รพร.ด่านซ้าย  168 หมู่ 3 · ด่านซ้าย/ Dan Sai
ด่านซ้าย/ Dan Saiเลย/ Loei
42120</t>
  </si>
  <si>
    <t>42120</t>
  </si>
  <si>
    <t>660624269639</t>
  </si>
  <si>
    <t>16/02/2026 18:42</t>
  </si>
  <si>
    <t>TH39058CR0J41A</t>
  </si>
  <si>
    <t>GUU76</t>
  </si>
  <si>
    <t>ช******บ</t>
  </si>
  <si>
    <t>******าอู ) เลขที่ 52/1 หมู่ที่ 23 ตำบล ตับเต่า ตำบลตับเต่า อำเภอเทิง จังหวัดเชียงราย 57160</t>
  </si>
  <si>
    <t>16/02/2026 18:30</t>
  </si>
  <si>
    <t>TH54048CQYTP1F</t>
  </si>
  <si>
    <t>16/02/2026 18:26</t>
  </si>
  <si>
    <t>GUU75</t>
  </si>
  <si>
    <t>จ****์</t>
  </si>
  <si>
    <t>******อ, ตำบลหนองป่าก่อ, อำเภอดอยหลวง ตำบลหนองป่าก่อ อำเภอดอยหลวง จังหวัดเชียงราย 57110</t>
  </si>
  <si>
    <t>57110</t>
  </si>
  <si>
    <t>16/02/2026 18:27</t>
  </si>
  <si>
    <t>TH260401376393Z</t>
  </si>
  <si>
    <t>GUU74</t>
  </si>
  <si>
    <t>ป****ร</t>
  </si>
  <si>
    <t>******ตำบลหนองกลับ อำเภอหนองบัว จังหวัดนครสวรรค์ 60110</t>
  </si>
  <si>
    <t>16/02/2026 18:20</t>
  </si>
  <si>
    <t>TH268662315327H</t>
  </si>
  <si>
    <t>GUU73</t>
  </si>
  <si>
    <t>ว***ีย์ แ***ดิเรก</t>
  </si>
  <si>
    <t>16/02/2026 18:14</t>
  </si>
  <si>
    <t>791869725113</t>
  </si>
  <si>
    <t>16/02/2026 18:11</t>
  </si>
  <si>
    <t>GUU72</t>
  </si>
  <si>
    <t>ท***  ช***่น</t>
  </si>
  <si>
    <t>16/02/2026 18:04</t>
  </si>
  <si>
    <t>791849511176</t>
  </si>
  <si>
    <t>16/02/2026 18:05</t>
  </si>
  <si>
    <t>GUU71</t>
  </si>
  <si>
    <t>R***e J**</t>
  </si>
  <si>
    <t>16/02/2026 17:46</t>
  </si>
  <si>
    <t>791822839113</t>
  </si>
  <si>
    <t>16/02/2026 17:49</t>
  </si>
  <si>
    <t>GUU70</t>
  </si>
  <si>
    <t>บ***นุช เ***ญสุขชนะ</t>
  </si>
  <si>
    <t>16/02/2026 17:45</t>
  </si>
  <si>
    <t>THT0406542WN68Z</t>
  </si>
  <si>
    <t>GUU69</t>
  </si>
  <si>
    <t>.***ทอง</t>
  </si>
  <si>
    <t>16/02/2026 17:44</t>
  </si>
  <si>
    <t>791889859154</t>
  </si>
  <si>
    <t>GUU68</t>
  </si>
  <si>
    <t>ผ***ญิง ธ***ดา</t>
  </si>
  <si>
    <t>16/02/2026 17:43</t>
  </si>
  <si>
    <t>791830120163</t>
  </si>
  <si>
    <t>16/02/2026 17:48</t>
  </si>
  <si>
    <t>GUU67</t>
  </si>
  <si>
    <t>ค******8</t>
  </si>
  <si>
    <t>******าซำ ตำบลนาอาน อำเภอเมืองเลย จังหวัดเลย 42000</t>
  </si>
  <si>
    <t>16/02/2026 17:52</t>
  </si>
  <si>
    <t>TH265353405884B</t>
  </si>
  <si>
    <t>16/02/2026 17:36</t>
  </si>
  <si>
    <t>GUU66</t>
  </si>
  <si>
    <t>ส***ติ ร***สวัสดิ์</t>
  </si>
  <si>
    <t>16/02/2026 17:34</t>
  </si>
  <si>
    <t>791845721111</t>
  </si>
  <si>
    <t>16/02/2026 17:35</t>
  </si>
  <si>
    <t>GUU65</t>
  </si>
  <si>
    <t>บ***ง  ส***ี</t>
  </si>
  <si>
    <t>791815337154</t>
  </si>
  <si>
    <t>GUU64</t>
  </si>
  <si>
    <t>16/02/2026 17:26</t>
  </si>
  <si>
    <t>791888730150</t>
  </si>
  <si>
    <t>GUU63</t>
  </si>
  <si>
    <t>อ***ชา</t>
  </si>
  <si>
    <t>16/02/2026 17:25</t>
  </si>
  <si>
    <t>791863517141</t>
  </si>
  <si>
    <t>GUU62</t>
  </si>
  <si>
    <t>จ***รัตน์ แ***แก้ว</t>
  </si>
  <si>
    <t>16/02/2026 17:19</t>
  </si>
  <si>
    <t>791819937156</t>
  </si>
  <si>
    <t>GUU61</t>
  </si>
  <si>
    <t>ส***รีย์  น***นรี</t>
  </si>
  <si>
    <t>16/02/2026 17:15</t>
  </si>
  <si>
    <t>791830859131</t>
  </si>
  <si>
    <t>GUU60</t>
  </si>
  <si>
    <t>ขจรเกียรติ​</t>
  </si>
  <si>
    <t>60/2 ม.1 ซอย SCG · คุ้งตะเภา/ Khung Taphao
เมืองอุตรดิตถ์/ Mueang Uttaraditอุตรดิตถ์/ Uttaradit
53000</t>
  </si>
  <si>
    <t>660869291542</t>
  </si>
  <si>
    <t>16/02/2026 17:01</t>
  </si>
  <si>
    <t>LEXPU0658596410</t>
  </si>
  <si>
    <t>16/02/2026 16:57</t>
  </si>
  <si>
    <t>GUU58</t>
  </si>
  <si>
    <t>ส***วิมล ส***ระน้อย</t>
  </si>
  <si>
    <t>16/02/2026 16:48</t>
  </si>
  <si>
    <t>791849142184</t>
  </si>
  <si>
    <t>GUU57</t>
  </si>
  <si>
    <t>16/02/2026 16:45</t>
  </si>
  <si>
    <t>791875518184</t>
  </si>
  <si>
    <t>GUU56</t>
  </si>
  <si>
    <t>เ*** ช***รงค์</t>
  </si>
  <si>
    <t>16/02/2026 16:44</t>
  </si>
  <si>
    <t>เผือก2กล้วยหอม1ค่ะ</t>
  </si>
  <si>
    <t>791856856184</t>
  </si>
  <si>
    <t>16/02/2026 16:43</t>
  </si>
  <si>
    <t>GUU55</t>
  </si>
  <si>
    <t>ห**</t>
  </si>
  <si>
    <t>16/02/2026 16:37</t>
  </si>
  <si>
    <t>791873456135</t>
  </si>
  <si>
    <t>GUU54</t>
  </si>
  <si>
    <t>791845139164</t>
  </si>
  <si>
    <t>GUU53</t>
  </si>
  <si>
    <t>ย***วดี เ***ศรี</t>
  </si>
  <si>
    <t>16/02/2026 16:34</t>
  </si>
  <si>
    <t>791834714101</t>
  </si>
  <si>
    <t>16/02/2026 16:33</t>
  </si>
  <si>
    <t>GUU52</t>
  </si>
  <si>
    <t>ว***ชาติ จ***ดชกำจร</t>
  </si>
  <si>
    <t>16/02/2026 16:31</t>
  </si>
  <si>
    <t>791843338182</t>
  </si>
  <si>
    <t>GUU51</t>
  </si>
  <si>
    <t>อ***ร</t>
  </si>
  <si>
    <t>******แขวงหลักสอง, เขตบางแค แขวงหลักสอง เขตบางแค จังหวัดกรุงเทพมหานคร 10160</t>
  </si>
  <si>
    <t>16/02/2026 17:00</t>
  </si>
  <si>
    <t>TH263077891773V</t>
  </si>
  <si>
    <t>16/02/2026 16:30</t>
  </si>
  <si>
    <t>GUU49</t>
  </si>
  <si>
    <t>ม***สา ว***น</t>
  </si>
  <si>
    <t>16/02/2026 16:14</t>
  </si>
  <si>
    <t>791875261144</t>
  </si>
  <si>
    <t>GUU48</t>
  </si>
  <si>
    <t>พ***้อย</t>
  </si>
  <si>
    <t>16/02/2026 16:10</t>
  </si>
  <si>
    <t>791820308145</t>
  </si>
  <si>
    <t>GUU47</t>
  </si>
  <si>
    <t>ฉ***แก้ว</t>
  </si>
  <si>
    <t>16/02/2026 16:09</t>
  </si>
  <si>
    <t>791712787073</t>
  </si>
  <si>
    <t>GUU46</t>
  </si>
  <si>
    <t xml:space="preserve">ชื่ออ๊อฟ </t>
  </si>
  <si>
    <t>ที่อยู่ 10/4 ถนนราษฎร์อุทิศ1 ซอยกลองยาว ตำบลบ่อยาง อำเภอเมือง จังหวัดสงขลา  90000</t>
  </si>
  <si>
    <t>90000</t>
  </si>
  <si>
    <t>0803233611</t>
  </si>
  <si>
    <t>16/02/2026 16:04</t>
  </si>
  <si>
    <t>WA093189301TH</t>
  </si>
  <si>
    <t>GUU45</t>
  </si>
  <si>
    <t>ชื่อ วรรณี ควนวิไล</t>
  </si>
  <si>
    <t xml:space="preserve"> เลขที่65/7ม.4ต.ท่าผา อ.บ้านโป่ง จ.ราชบุรี 70110</t>
  </si>
  <si>
    <t>0618311481</t>
  </si>
  <si>
    <t>16/02/2026 16:03</t>
  </si>
  <si>
    <t>WA093189315TH</t>
  </si>
  <si>
    <t>GUU44</t>
  </si>
  <si>
    <t>กำไลทิพย์ ดุจประสงค์</t>
  </si>
  <si>
    <t>สำนักงานที่ว่าการอำเภอโพธิ์ชัย (ห้องทะเบียน)
ขามเปี้ย
โพธิ์ชัย
ร้อยเอ็ด
 45230</t>
  </si>
  <si>
    <t>45230</t>
  </si>
  <si>
    <t>66813692164</t>
  </si>
  <si>
    <t>16/02/2026 16:02</t>
  </si>
  <si>
    <t>WA093189329TH</t>
  </si>
  <si>
    <t>GUU43</t>
  </si>
  <si>
    <t xml:space="preserve">คุณวุฒิพงศ์  โตสุข </t>
  </si>
  <si>
    <t>ตลาดหน้าร.พ.เกษมราษฎ์ ม.10 ต.ท่าตูม อ.ศรีมหาโพธิ์ จ.ปราจีนบุรี  25140</t>
  </si>
  <si>
    <t>0886451140</t>
  </si>
  <si>
    <t>WA093189332TH</t>
  </si>
  <si>
    <t>16/02/2026 16:01</t>
  </si>
  <si>
    <t>GUU42</t>
  </si>
  <si>
    <t>พ**  ท***าด</t>
  </si>
  <si>
    <t>16/02/2026 16:00</t>
  </si>
  <si>
    <t>791826461156</t>
  </si>
  <si>
    <t>GUU41</t>
  </si>
  <si>
    <t>กมลศรี</t>
  </si>
  <si>
    <t>ร.พ.สมเด็จ ส่งศูนย์เครื่องมือแพทย์ อาคารอิศรสุนทร ชั้น 6
708 ถ.ประสิทธิ์พัฒา ต.แม่กลอง อ.เมือง จ.สมุทรสงคราม  75000</t>
  </si>
  <si>
    <t>0922489044</t>
  </si>
  <si>
    <t>WA093189346TH</t>
  </si>
  <si>
    <t>16/02/2026 15:58</t>
  </si>
  <si>
    <t>GUU40</t>
  </si>
  <si>
    <t>ยัยตัวร้าย แนนนี่</t>
  </si>
  <si>
    <t>13หมุ่4บ.แม่กลอง
แม่กลอง
ตาก
 63170</t>
  </si>
  <si>
    <t>63170</t>
  </si>
  <si>
    <t>0985511574</t>
  </si>
  <si>
    <t>16/02/2026 15:57</t>
  </si>
  <si>
    <t>WA093189350TH</t>
  </si>
  <si>
    <t>GUU38</t>
  </si>
  <si>
    <t>ศิวพลอย  กุลจรัสพิมาน</t>
  </si>
  <si>
    <t>223หมู่2 บ้านห้วยทราย
(ทางลงซอยข้างอ๋องมอเตอร์ ด้านทิศเหนือ)
ต.ทุ่งยาว อ.ปาย
จ.แม่ฮ่องสอน 
 58130</t>
  </si>
  <si>
    <t>58130</t>
  </si>
  <si>
    <t>16/02/2026 15:56</t>
  </si>
  <si>
    <t>WA093189363TH</t>
  </si>
  <si>
    <t>GUU37</t>
  </si>
  <si>
    <t>ศศิธร ลักษณะพึ่ง</t>
  </si>
  <si>
    <t>64/5 หมู่ 2 ตำบลหัวไผ่ อำเภอเมือง จังหวัดอ่างทอง รหัสไปรษณีย์   14000</t>
  </si>
  <si>
    <t>0819336469</t>
  </si>
  <si>
    <t>16/02/2026 15:55</t>
  </si>
  <si>
    <t>WA093189377TH</t>
  </si>
  <si>
    <t>GUU36</t>
  </si>
  <si>
    <t>ม*** ก***งาม</t>
  </si>
  <si>
    <t>791789398035</t>
  </si>
  <si>
    <t>GUU35</t>
  </si>
  <si>
    <t>ก***วัชร์ โ***์ภัทณตระกูล</t>
  </si>
  <si>
    <t>16/02/2026 15:54</t>
  </si>
  <si>
    <t>791813862114</t>
  </si>
  <si>
    <t>GUU34</t>
  </si>
  <si>
    <t>คุณสันทัด รัตนธรรม</t>
  </si>
  <si>
    <t>หมู่บ้านวิลาจจิโอ(ศรีนครินทร์-บางนา)โครงการ1
333/155 ซอย10/2 หมู่4 ถ.บัวนครินทร์ ต.บางแก้ว อ.บางพลี จ.สมุทรปราการ
 10540</t>
  </si>
  <si>
    <t>0899690733</t>
  </si>
  <si>
    <t>WA093189385TH</t>
  </si>
  <si>
    <t>GUU33</t>
  </si>
  <si>
    <t>******แดนสงวน, อำเภอระโนด ตำบลแดนสงวน อำเภอระโนด จังหวัดสงขลา 90140</t>
  </si>
  <si>
    <t>90140</t>
  </si>
  <si>
    <t>16/02/2026 15:53</t>
  </si>
  <si>
    <t>TH264345144186S</t>
  </si>
  <si>
    <t>16/02/2026 15:52</t>
  </si>
  <si>
    <t>GUU32</t>
  </si>
  <si>
    <t>ร***า ช***แก้ว</t>
  </si>
  <si>
    <t>791833037166</t>
  </si>
  <si>
    <t>GUU31</t>
  </si>
  <si>
    <t>อ******ม</t>
  </si>
  <si>
    <t>******แพรก อำเภอดอนสัก จังหวัดสุราษฎร์ธานี 84340</t>
  </si>
  <si>
    <t>84340</t>
  </si>
  <si>
    <t>16/02/2026 15:51</t>
  </si>
  <si>
    <t>TH2611961252155</t>
  </si>
  <si>
    <t>16/02/2026 15:50</t>
  </si>
  <si>
    <t>GUU30</t>
  </si>
  <si>
    <t>น** ม***า น***โชติ</t>
  </si>
  <si>
    <t>16/02/2026 15:48</t>
  </si>
  <si>
    <t>791817147170</t>
  </si>
  <si>
    <t>GUU29</t>
  </si>
  <si>
    <t>ส***น แ***อดซง</t>
  </si>
  <si>
    <t>ขอเป็น รสเผือก  รสกล้วย   รสเนย</t>
  </si>
  <si>
    <t>791716675072</t>
  </si>
  <si>
    <t>GUU28</t>
  </si>
  <si>
    <t>N** A**</t>
  </si>
  <si>
    <t>791842052186</t>
  </si>
  <si>
    <t>16/02/2026 15:47</t>
  </si>
  <si>
    <t>GUU27</t>
  </si>
  <si>
    <t>ร***ทิวา  ว***จำรัส</t>
  </si>
  <si>
    <t>16/02/2026 15:44</t>
  </si>
  <si>
    <t>เอาเนยนม 3กล่องค่ะ</t>
  </si>
  <si>
    <t>791774884014</t>
  </si>
  <si>
    <t>GUU26</t>
  </si>
  <si>
    <t>ว***า ป***์ประเสริฐ</t>
  </si>
  <si>
    <t>16/02/2026 15:42</t>
  </si>
  <si>
    <t>ขอเค้กกล้วยหอมค่ะ</t>
  </si>
  <si>
    <t>791730686003</t>
  </si>
  <si>
    <t>GUU25</t>
  </si>
  <si>
    <t>อ***รณ ท***ุทัย</t>
  </si>
  <si>
    <t>16/02/2026 15:41</t>
  </si>
  <si>
    <t>***เอาหน้าฝอยทองค่ะ***</t>
  </si>
  <si>
    <t>791791762020</t>
  </si>
  <si>
    <t>GUU23</t>
  </si>
  <si>
    <t>ม***รา​ เ***กทอง</t>
  </si>
  <si>
    <t>16/02/2026 15:38</t>
  </si>
  <si>
    <t>791854424185</t>
  </si>
  <si>
    <t>16/02/2026 15:39</t>
  </si>
  <si>
    <t>GUU22</t>
  </si>
  <si>
    <t>ค***ัศนีย์ ใ***เมือง</t>
  </si>
  <si>
    <t>791836433102</t>
  </si>
  <si>
    <t>GUU21</t>
  </si>
  <si>
    <t>ญ***สา พ***ุสาร</t>
  </si>
  <si>
    <t>16/02/2026 19:16</t>
  </si>
  <si>
    <t>791861760196</t>
  </si>
  <si>
    <t>16/02/2026 15:33</t>
  </si>
  <si>
    <t>GUU19</t>
  </si>
  <si>
    <t>จ***าวดี เ***รจอหอ</t>
  </si>
  <si>
    <t>16/02/2026 15:30</t>
  </si>
  <si>
    <t>791877650174</t>
  </si>
  <si>
    <t>GUU18</t>
  </si>
  <si>
    <t>อ***ักษณ์ อ***อิน</t>
  </si>
  <si>
    <t>16/02/2026 15:29</t>
  </si>
  <si>
    <t>791703188065</t>
  </si>
  <si>
    <t>GUU17</t>
  </si>
  <si>
    <t>16/02/2026 15:15</t>
  </si>
  <si>
    <t>791894545142</t>
  </si>
  <si>
    <t>GUU16</t>
  </si>
  <si>
    <t>16/02/2026 15:09</t>
  </si>
  <si>
    <t>791841653120</t>
  </si>
  <si>
    <t>GUU15</t>
  </si>
  <si>
    <t>ภ***ล เ***สว่าง</t>
  </si>
  <si>
    <t>16/02/2026 15:03</t>
  </si>
  <si>
    <t>791816828121</t>
  </si>
  <si>
    <t>GUU13</t>
  </si>
  <si>
    <t>16/02/2026 14:52</t>
  </si>
  <si>
    <t>791861747143</t>
  </si>
  <si>
    <t>GUU11</t>
  </si>
  <si>
    <t>16/02/2026 14:41</t>
  </si>
  <si>
    <t>791846707190</t>
  </si>
  <si>
    <t>GUU10</t>
  </si>
  <si>
    <t>16/02/2026 14:40</t>
  </si>
  <si>
    <t>791810684173</t>
  </si>
  <si>
    <t>16/02/2026 14:39</t>
  </si>
  <si>
    <t>GUU9</t>
  </si>
  <si>
    <t>ธ***าร ท***แก้ว</t>
  </si>
  <si>
    <t>16/02/2026 14:35</t>
  </si>
  <si>
    <t>791875732196</t>
  </si>
  <si>
    <t>16/02/2026 14:36</t>
  </si>
  <si>
    <t>GUU8</t>
  </si>
  <si>
    <t>791860243145</t>
  </si>
  <si>
    <t>GUU6</t>
  </si>
  <si>
    <t>ค***ม่ ป***ยัด บ***จันทร์</t>
  </si>
  <si>
    <t>16/02/2026 14:28</t>
  </si>
  <si>
    <t>791758385062</t>
  </si>
  <si>
    <t>GUU5</t>
  </si>
  <si>
    <t>ศ******ญ</t>
  </si>
  <si>
    <t>******) เลขที่ 837/126 แขวงบางนาใต้ เขตบางนา จังหวัดกรุงเทพมหานคร 10260</t>
  </si>
  <si>
    <t>16/02/2026 14:24</t>
  </si>
  <si>
    <t>TH262611383545J</t>
  </si>
  <si>
    <t>GUU3</t>
  </si>
  <si>
    <t>ส***นท์ ป***มัย</t>
  </si>
  <si>
    <t>16/02/2026 14:20</t>
  </si>
  <si>
    <t>791869120103</t>
  </si>
  <si>
    <t>GUU2</t>
  </si>
  <si>
    <t>16/02/2026 14:17</t>
  </si>
  <si>
    <t>791861836194</t>
  </si>
  <si>
    <t>GUU1</t>
  </si>
  <si>
    <t>S***haMar</t>
  </si>
  <si>
    <t>THT0203542WJV6Z</t>
  </si>
  <si>
    <t>GUU0</t>
  </si>
  <si>
    <t>ท***ัทร เ***ะพิณ</t>
  </si>
  <si>
    <t>16/02/2026 14:18</t>
  </si>
  <si>
    <t>791787689044</t>
  </si>
  <si>
    <t>16/02/2026 14:16</t>
  </si>
  <si>
    <t>GUT99</t>
  </si>
  <si>
    <t>แ***ม</t>
  </si>
  <si>
    <t>16/02/2026 14:12</t>
  </si>
  <si>
    <t>791719899073</t>
  </si>
  <si>
    <t>16/02/2026 14:14</t>
  </si>
  <si>
    <t>GUT98</t>
  </si>
  <si>
    <t>ส*** จ***แดง</t>
  </si>
  <si>
    <t>16/02/2026 14:11</t>
  </si>
  <si>
    <t>791802535101</t>
  </si>
  <si>
    <t>GUT97</t>
  </si>
  <si>
    <t>ร***ถ่ายเอกสารพีดาต้า</t>
  </si>
  <si>
    <t>16/02/2026 14:10</t>
  </si>
  <si>
    <t>791800230163</t>
  </si>
  <si>
    <t>GUT96</t>
  </si>
  <si>
    <t>น***รา  ห***ทอง</t>
  </si>
  <si>
    <t>16/02/2026 14:07</t>
  </si>
  <si>
    <t>791898007191</t>
  </si>
  <si>
    <t>GUT94</t>
  </si>
  <si>
    <t>ช***่ ค***ญ</t>
  </si>
  <si>
    <t>16/02/2026 14:02</t>
  </si>
  <si>
    <t>791822451173</t>
  </si>
  <si>
    <t>GUT92</t>
  </si>
  <si>
    <t>16/02/2026 13:47</t>
  </si>
  <si>
    <t>791898928144</t>
  </si>
  <si>
    <t>GUT89</t>
  </si>
  <si>
    <t>ช***ภา.   ใ***ี</t>
  </si>
  <si>
    <t>16/02/2026 13:37</t>
  </si>
  <si>
    <t>791889037170</t>
  </si>
  <si>
    <t>GUT88</t>
  </si>
  <si>
    <t>ผกานันท์ ใบศรี</t>
  </si>
  <si>
    <t>188/5ซ.อิสรภาพ36 ถ.อิสรภาพ แขวง วัดอรุณ เขต บางกอกใหญ่ กทม 10600</t>
  </si>
  <si>
    <t>0892177272</t>
  </si>
  <si>
    <t>16/02/2026 12:39</t>
  </si>
  <si>
    <t>WB170321605TH</t>
  </si>
  <si>
    <t>16/02/2026 13:35</t>
  </si>
  <si>
    <t>GUT87</t>
  </si>
  <si>
    <t>เบญจพร จิตมโนวรรณ์</t>
  </si>
  <si>
    <t xml:space="preserve"> เลขที่ 275/1 ม.5 ต.ปล้อง อ.เทิง จ.เชียงราย  57230</t>
  </si>
  <si>
    <t>57230</t>
  </si>
  <si>
    <t>0910760264</t>
  </si>
  <si>
    <t>16/02/2026 13:34</t>
  </si>
  <si>
    <t>WA093189394TH</t>
  </si>
  <si>
    <t>GUT86</t>
  </si>
  <si>
    <t>คุณ หาญ ดาผา</t>
  </si>
  <si>
    <t>192 ม.7 ต.ระหาน 
อ.บึงสามัคคี จ.กำแพงเพชร 62210</t>
  </si>
  <si>
    <t>0903260200</t>
  </si>
  <si>
    <t>16/02/2026 11:42</t>
  </si>
  <si>
    <t>WB170321614TH</t>
  </si>
  <si>
    <t>16/02/2026 13:33</t>
  </si>
  <si>
    <t>GUT85</t>
  </si>
  <si>
    <t>ย***น่อย</t>
  </si>
  <si>
    <t>16/02/2026 13:30</t>
  </si>
  <si>
    <t>791834122100</t>
  </si>
  <si>
    <t>GUT84</t>
  </si>
  <si>
    <t>ม****า</t>
  </si>
  <si>
    <t>******15 ม.5 ตำบลริม อำเภอท่าวังผา จังหวัดน่าน 55140</t>
  </si>
  <si>
    <t>16/02/2026 13:28</t>
  </si>
  <si>
    <t>TH267263222189I</t>
  </si>
  <si>
    <t>GUT83</t>
  </si>
  <si>
    <t>ศรีสุดา  สีเดช</t>
  </si>
  <si>
    <t>49/1 หมู่3(เลียบคลองโต๊ะใหม่)
ต.บางคูรัด
 อ.บางบัวทอง
จ.นนทบุรี 
 11110</t>
  </si>
  <si>
    <t>0875910169</t>
  </si>
  <si>
    <t>16/02/2026 12:48</t>
  </si>
  <si>
    <t>WB170321628TH</t>
  </si>
  <si>
    <t>16/02/2026 13:27</t>
  </si>
  <si>
    <t>GUT82</t>
  </si>
  <si>
    <t>J***inmin</t>
  </si>
  <si>
    <t>16/02/2026 13:26</t>
  </si>
  <si>
    <t>791855284172</t>
  </si>
  <si>
    <t>GUT81</t>
  </si>
  <si>
    <t>น******3</t>
  </si>
  <si>
    <t>******ถนน พหลโยธิน, แขวง คลองถนน, เขตสายไหม แขวงคลองถนน เขตสายไหม จังหวัดกรุงเทพมหานคร 10220</t>
  </si>
  <si>
    <t>16/02/2026 22:13</t>
  </si>
  <si>
    <t>TH2614776719480</t>
  </si>
  <si>
    <t>16/02/2026 13:24</t>
  </si>
  <si>
    <t>GUT80</t>
  </si>
  <si>
    <t>ว***า ภ***อมเจริญ</t>
  </si>
  <si>
    <t>16/02/2026 13:22</t>
  </si>
  <si>
    <t>791878915100</t>
  </si>
  <si>
    <t>GUT79</t>
  </si>
  <si>
    <t>Y** T***ทันรัตน์แซ่ฮ้อ</t>
  </si>
  <si>
    <t>16/02/2026 13:15</t>
  </si>
  <si>
    <t>791895320145</t>
  </si>
  <si>
    <t>GUT78</t>
  </si>
  <si>
    <t>******หลังที่ 2 ) ตำบลแพรกษาใหม่ อำเภอเมืองสมุทรปราการ จังหวัดสมุทรปราการ 10280</t>
  </si>
  <si>
    <t>16/02/2026 13:09</t>
  </si>
  <si>
    <t>TH268063927282O</t>
  </si>
  <si>
    <t>16/02/2026 13:07</t>
  </si>
  <si>
    <t>GUT77</t>
  </si>
  <si>
    <t>บ***่วม....อุดมครบ</t>
  </si>
  <si>
    <t>16/02/2026 13:04</t>
  </si>
  <si>
    <t>791875432121</t>
  </si>
  <si>
    <t>GUT76</t>
  </si>
  <si>
    <t>16/02/2026 13:03</t>
  </si>
  <si>
    <t>791828832185</t>
  </si>
  <si>
    <t>GUT75</t>
  </si>
  <si>
    <t>ช***ัทร</t>
  </si>
  <si>
    <t>16/02/2026 12:57</t>
  </si>
  <si>
    <t>791848863105</t>
  </si>
  <si>
    <t>GUT74</t>
  </si>
  <si>
    <t>16/02/2026 12:56</t>
  </si>
  <si>
    <t>791887546144</t>
  </si>
  <si>
    <t>GUT73</t>
  </si>
  <si>
    <t>ส***าณี ว***จักษ์</t>
  </si>
  <si>
    <t>16/02/2026 12:52</t>
  </si>
  <si>
    <t>791895711176</t>
  </si>
  <si>
    <t>GUT71</t>
  </si>
  <si>
    <t>น***วีระยา เ***ดดี</t>
  </si>
  <si>
    <t>16/02/2026 12:44</t>
  </si>
  <si>
    <t>791724599024</t>
  </si>
  <si>
    <t>GUT70</t>
  </si>
  <si>
    <t>ด***รัตน์ ก***น์แก้ว</t>
  </si>
  <si>
    <t>16/02/2026 12:40</t>
  </si>
  <si>
    <t>791810928145</t>
  </si>
  <si>
    <t>GUT69</t>
  </si>
  <si>
    <t>แ***้วน</t>
  </si>
  <si>
    <t>791834112193</t>
  </si>
  <si>
    <t>GUT68</t>
  </si>
  <si>
    <t>ค******ว</t>
  </si>
  <si>
    <t>******ดท่าเสา ตำบลหาดท่าเสา อำเภอเมืองชัยนาท จังหวัดชัยนาท 17000</t>
  </si>
  <si>
    <t>16/02/2026 12:29</t>
  </si>
  <si>
    <t>TH266893765467Q</t>
  </si>
  <si>
    <t>16/02/2026 12:28</t>
  </si>
  <si>
    <t>GUT67</t>
  </si>
  <si>
    <t>ส***ญา  อ***ร์กลอย</t>
  </si>
  <si>
    <t>16/02/2026 12:26</t>
  </si>
  <si>
    <t>791732989084</t>
  </si>
  <si>
    <t>GUT66</t>
  </si>
  <si>
    <t>******นคลอง อำเภอเมืองพิษณุโลก จังหวัดพิษณุโลก 65000</t>
  </si>
  <si>
    <t>16/02/2026 12:20</t>
  </si>
  <si>
    <t>TH268536399640O</t>
  </si>
  <si>
    <t>GUT65</t>
  </si>
  <si>
    <t>บ******น</t>
  </si>
  <si>
    <t>******4 ชั้น3 ตำบลศรีสุนทร อำเภอถลาง จังหวัดภูเก็ต 83110</t>
  </si>
  <si>
    <t>16/02/2026 12:14</t>
  </si>
  <si>
    <t>TH260481582609G</t>
  </si>
  <si>
    <t>16/02/2026 12:13</t>
  </si>
  <si>
    <t>GUT64</t>
  </si>
  <si>
    <t>พ***พย์ ส***ีสม</t>
  </si>
  <si>
    <t>16/02/2026 12:12</t>
  </si>
  <si>
    <t>791875657160</t>
  </si>
  <si>
    <t>GUT63</t>
  </si>
  <si>
    <t>16/02/2026 12:09</t>
  </si>
  <si>
    <t>TH69018CQZ249D</t>
  </si>
  <si>
    <t>GUT62</t>
  </si>
  <si>
    <t>16/02/2026 12:08</t>
  </si>
  <si>
    <t>791821741152</t>
  </si>
  <si>
    <t>GUT61</t>
  </si>
  <si>
    <t>******ญสนิทวงศ์ 45แยก5  ถนนจรัญสนิทวงศ์ แขวงอรุณอมรินทร์ เขตบางกอกน้อย จังหวัดกรุงเทพมหานคร 10700</t>
  </si>
  <si>
    <t>16/02/2026 12:07</t>
  </si>
  <si>
    <t>TH268311514588F</t>
  </si>
  <si>
    <t>GUT60</t>
  </si>
  <si>
    <t>น***ิตา ก***าณัฐฐา</t>
  </si>
  <si>
    <t>791825722133</t>
  </si>
  <si>
    <t>GUT58</t>
  </si>
  <si>
    <t>สมบูรณ์</t>
  </si>
  <si>
    <t>3/1 ม.9 ต.หนองกบ อ.บ้านโป่ง จ.ราชบุรี · หนองกบ/ Nong Kop
บ้านโป่ง/ Ban Pongราชบุรี/ Ratchaburi
70110</t>
  </si>
  <si>
    <t>660818569073</t>
  </si>
  <si>
    <t>16/02/2026 12:03</t>
  </si>
  <si>
    <t>LEXPU0658594462</t>
  </si>
  <si>
    <t>GUT57</t>
  </si>
  <si>
    <t>อ๋อ</t>
  </si>
  <si>
    <t xml:space="preserve">(ร้านชิฟฟ่อน)ปากซอยวังหลัง5 ถนนวังหลัง แขวงศิริราช เขตบางกอกน้อย กทม.10700
</t>
  </si>
  <si>
    <t>0917959292</t>
  </si>
  <si>
    <t>16/02/2026 11:56</t>
  </si>
  <si>
    <t>เคลม ชป gue42 เนื่องจากกล่องบุบ</t>
  </si>
  <si>
    <t>WB170255124TH</t>
  </si>
  <si>
    <t>GUT56</t>
  </si>
  <si>
    <t>ว***ัย แ***ววิกย์กิจ</t>
  </si>
  <si>
    <t>16/02/2026 11:52</t>
  </si>
  <si>
    <t>791747662764</t>
  </si>
  <si>
    <t>GUT55</t>
  </si>
  <si>
    <t>16/02/2026 11:43</t>
  </si>
  <si>
    <t>791768672726</t>
  </si>
  <si>
    <t>GUT54</t>
  </si>
  <si>
    <t>พ***ี แ***บาง</t>
  </si>
  <si>
    <t>791713545700</t>
  </si>
  <si>
    <t>GUT53</t>
  </si>
  <si>
    <t>LEXPU0658594627</t>
  </si>
  <si>
    <t>GUT52</t>
  </si>
  <si>
    <t xml:space="preserve">วรรทนี </t>
  </si>
  <si>
    <t>9/344
ลาดปลาเค้า 78
แขวงอนุสาวรีย์
เขตบางเขน
กทม 
 10220</t>
  </si>
  <si>
    <t>0863970805</t>
  </si>
  <si>
    <t>16/02/2026 11:41</t>
  </si>
  <si>
    <t>WA093034888TH</t>
  </si>
  <si>
    <t>GUT51</t>
  </si>
  <si>
    <t>Tae Theerasak Sopholwichitkul</t>
  </si>
  <si>
    <t>บริษัท Y. R Cเท็กไทล์ จำกัด 134หมู่6 ต.อ้อมน้อย อ.กระทุ่มแบน จ.สมุทรสาคร
อ้อมน้อย
กระทุ่มแบน
สมุทรสาคร 74130</t>
  </si>
  <si>
    <t>0817720790</t>
  </si>
  <si>
    <t>16/02/2026 11:40</t>
  </si>
  <si>
    <t>WA093034857TH</t>
  </si>
  <si>
    <t>GUT49</t>
  </si>
  <si>
    <t xml:space="preserve">แต๊ก </t>
  </si>
  <si>
    <t>450 หมู่ 2 บ้าน สระเพลง
ต.สูงเนิน อ.สูงเนิน จ.นครราชสีมา 
 30170</t>
  </si>
  <si>
    <t>30170</t>
  </si>
  <si>
    <t>0966284742</t>
  </si>
  <si>
    <t>16/02/2026 11:39</t>
  </si>
  <si>
    <t>WA093034865TH</t>
  </si>
  <si>
    <t>GUT48</t>
  </si>
  <si>
    <t>16/02/2026 11:37</t>
  </si>
  <si>
    <t>WA093034874TH</t>
  </si>
  <si>
    <t>GUT47</t>
  </si>
  <si>
    <t>ส***ันทร์ ว***พธิ์ ค***ดง</t>
  </si>
  <si>
    <t>791791861744</t>
  </si>
  <si>
    <t>GUT46</t>
  </si>
  <si>
    <t>ส่ง น้องหนึ่ง / เบน ไป  แอ</t>
  </si>
  <si>
    <t>1290/9 (ใกล้อู่นุกล่องซิ่ง) ถ.ประชาร่วมใจ แขวงทรายกองดินใต้ เขตคลองสามวา กทม. 
 10510</t>
  </si>
  <si>
    <t>0830619378</t>
  </si>
  <si>
    <t>16/02/2026 10:36</t>
  </si>
  <si>
    <t>WB170255115TH</t>
  </si>
  <si>
    <t>16/02/2026 11:36</t>
  </si>
  <si>
    <t>GUT45</t>
  </si>
  <si>
    <t>สำเนียง  ชื่นใจชน</t>
  </si>
  <si>
    <t>94/1ม.9
ต.เบิกไพร
อ.บ้านโป่ง
จ.ราชบุรี 70110</t>
  </si>
  <si>
    <t>0870217607</t>
  </si>
  <si>
    <t>16/02/2026 11:35</t>
  </si>
  <si>
    <t>WA093034830TH</t>
  </si>
  <si>
    <t>16/02/2026 11:34</t>
  </si>
  <si>
    <t>GUT44</t>
  </si>
  <si>
    <t>นราศรี</t>
  </si>
  <si>
    <t>416/2 ม.3 ต.บ้านกลาง อ.สันป่าตอง จ.เชียงใหม่  50120</t>
  </si>
  <si>
    <t>50120</t>
  </si>
  <si>
    <t>0940797597</t>
  </si>
  <si>
    <t>16/02/2026 10:11</t>
  </si>
  <si>
    <t>WB170255098TH</t>
  </si>
  <si>
    <t>16/02/2026 11:32</t>
  </si>
  <si>
    <t>GUT43</t>
  </si>
  <si>
    <t>ว***รณ์ ง***มฤกษ์</t>
  </si>
  <si>
    <t>16/02/2026 11:25</t>
  </si>
  <si>
    <t>THT1101541PK14Z</t>
  </si>
  <si>
    <t>16/02/2026 11:26</t>
  </si>
  <si>
    <t>GUT42</t>
  </si>
  <si>
    <t>16/02/2026 11:23</t>
  </si>
  <si>
    <t>791759059733</t>
  </si>
  <si>
    <t>GUT41</t>
  </si>
  <si>
    <t>Kitima Nisabodee</t>
  </si>
  <si>
    <t>628 ซอยหมู่บ้านฉัตรแก้ว
คลองจั่น
บางกะปิ
กทม
 10240</t>
  </si>
  <si>
    <t>0865704304</t>
  </si>
  <si>
    <t>16/02/2026 09:58</t>
  </si>
  <si>
    <t>WB170255107TH</t>
  </si>
  <si>
    <t>16/02/2026 11:22</t>
  </si>
  <si>
    <t>GUT40</t>
  </si>
  <si>
    <t xml:space="preserve">**ที่อยู่ สุพัตรา ภูคำ </t>
  </si>
  <si>
    <t>หอพักเจริญสุขแมนชั่น 18/3 ม.2 ต.บ้านใหม่ อ.ปากเกร็ด จ.นนทบุรี  11120</t>
  </si>
  <si>
    <t>0829952760</t>
  </si>
  <si>
    <t>16/02/2026 11:21</t>
  </si>
  <si>
    <t>WA093034843TH</t>
  </si>
  <si>
    <t>GUT39</t>
  </si>
  <si>
    <t xml:space="preserve">เอ๋ นันทนาพอน </t>
  </si>
  <si>
    <t xml:space="preserve">
316/99 Nobletara ถ.รัตนาธิเบศร์ บางกระสอ อ.เมือง จ.นนทบุรี  11000</t>
  </si>
  <si>
    <t>0949020265</t>
  </si>
  <si>
    <t>16/02/2026 11:20</t>
  </si>
  <si>
    <t>WA093034812TH</t>
  </si>
  <si>
    <t>GUT38</t>
  </si>
  <si>
    <t>ปาริฉัตร ไวกสิกรณ์</t>
  </si>
  <si>
    <t>1141/1 ม.7
เทพารักษ์
บางเมือง
สมุทรปราการ
Thailand 10270</t>
  </si>
  <si>
    <t>66803791040</t>
  </si>
  <si>
    <t>16/02/2026 11:19</t>
  </si>
  <si>
    <t>WA093034826TH</t>
  </si>
  <si>
    <t>GUT37</t>
  </si>
  <si>
    <t>คุณฐานิตา  จันทร์วัฒรังกูล</t>
  </si>
  <si>
    <t xml:space="preserve">  52(160/33) ซอยสาธุประดิษฐ์ 10 ถนนสาธุประดิษฐ์ ตำบลทุ่งวัดดอน  เขตสาทร กทม .  10120</t>
  </si>
  <si>
    <t>0914514521</t>
  </si>
  <si>
    <t>16/02/2026 08:52</t>
  </si>
  <si>
    <t>WB170255084TH</t>
  </si>
  <si>
    <t>16/02/2026 11:18</t>
  </si>
  <si>
    <t>GUT36</t>
  </si>
  <si>
    <t>สุพัตรา บำรุงกิจ</t>
  </si>
  <si>
    <t>486/190. ต.โพธิ์อ.เมืองจ.ศรีสะเกษ(ร้านลูกชิ้นข้างร้านทองสันติสุข) 33000</t>
  </si>
  <si>
    <t>0843033012</t>
  </si>
  <si>
    <t>16/02/2026 11:17</t>
  </si>
  <si>
    <t>WA093034772TH</t>
  </si>
  <si>
    <t>GUT35</t>
  </si>
  <si>
    <t>16/02/2026 11:14</t>
  </si>
  <si>
    <t>ไม่เอากาแฟค่ะ
เอาให้ผู้สูงอายุ</t>
  </si>
  <si>
    <t>791723263715</t>
  </si>
  <si>
    <t>GUT34</t>
  </si>
  <si>
    <t>สแคกคคก</t>
  </si>
  <si>
    <t>!""!" ชุมชนร่มเย็น 28/49999 ซยอ 2/17 อสดสส8338828828 · คูคต/ Khu Khot
ลำลูกกา/ Lam Luk Kaปทุมธานี/ Pathum Thani
12130</t>
  </si>
  <si>
    <t>660929784616</t>
  </si>
  <si>
    <t>16/02/2026 11:13</t>
  </si>
  <si>
    <t>LEXPU0658596301</t>
  </si>
  <si>
    <t>GUT33</t>
  </si>
  <si>
    <t>16/02/2026 11:08</t>
  </si>
  <si>
    <t>791795736782</t>
  </si>
  <si>
    <t>GUT32</t>
  </si>
  <si>
    <t>มปแนด</t>
  </si>
  <si>
    <t>ชุมชนร่มเย็น 28/499999 ซแ 2/17 ดสดสส288282282822นดนด833838828 · คูคต/ Khu Khot
ลำลูกกา/ Lam Luk Kaปทุมธานี/ Pathum Thani
12130</t>
  </si>
  <si>
    <t>660936424983</t>
  </si>
  <si>
    <t>16/02/2026 11:07</t>
  </si>
  <si>
    <t>LEXPU0658595692</t>
  </si>
  <si>
    <t>GUT31</t>
  </si>
  <si>
    <t>อมรรัตน์ กิจวิถี</t>
  </si>
  <si>
    <t xml:space="preserve">  114/14ม.5 ต.ผึ้งรวง อ.เฉลิมพระเกียรติ จ.สระบุรี 18000</t>
  </si>
  <si>
    <t>0867078616</t>
  </si>
  <si>
    <t>16/02/2026 11:03</t>
  </si>
  <si>
    <t>WA093034786TH</t>
  </si>
  <si>
    <t>GUT30</t>
  </si>
  <si>
    <t xml:space="preserve">บุญศรี สุขขำ </t>
  </si>
  <si>
    <t>199 บ้านกาดเมฆ ตำบลชมพู อำเภอเมือง จังหวัดลำปาง  52100</t>
  </si>
  <si>
    <t>0995498384</t>
  </si>
  <si>
    <t>16/02/2026 11:02</t>
  </si>
  <si>
    <t>WA093034790TH</t>
  </si>
  <si>
    <t>GUT29</t>
  </si>
  <si>
    <t>คุณทับทิม เสาร์สุด</t>
  </si>
  <si>
    <t>63 หมู่9(ซอย 5)
 ต.ทาสบเส้า
อ.แม่ทา ลำพูน 51140</t>
  </si>
  <si>
    <t>51140</t>
  </si>
  <si>
    <t>0929409736</t>
  </si>
  <si>
    <t>16/02/2026 07:34</t>
  </si>
  <si>
    <t>WB170255075TH</t>
  </si>
  <si>
    <t>16/02/2026 11:01</t>
  </si>
  <si>
    <t>GUT28</t>
  </si>
  <si>
    <t>ร้านทองอยู่พาณิชย์</t>
  </si>
  <si>
    <t>80/6 ม.2 ต.สบปราบ อ.สบปราบ จ.ลำปาง 0946068294 52170</t>
  </si>
  <si>
    <t>52170</t>
  </si>
  <si>
    <t>0949981155</t>
  </si>
  <si>
    <t>WA093034741TH</t>
  </si>
  <si>
    <t>16/02/2026 11:00</t>
  </si>
  <si>
    <t>GUT27</t>
  </si>
  <si>
    <t>ปาลินี</t>
  </si>
  <si>
    <t>69/361 หมู่6  มบ.ไอลีฟพาร์ค2 ตำบลพันท้ายนรสิงห์ อำเภอเมือง สมุทรสาคร  74000</t>
  </si>
  <si>
    <t>0910437155</t>
  </si>
  <si>
    <t>16/02/2026 10:59</t>
  </si>
  <si>
    <t>WA093034755TH</t>
  </si>
  <si>
    <t>GUT26</t>
  </si>
  <si>
    <t xml:space="preserve"> Putraphee R Pheeraput</t>
  </si>
  <si>
    <t>52 หมู่ 2 ต.บางใหญ่ อ.บางปลาม้า จ.สุพรรณบุรี 72150</t>
  </si>
  <si>
    <t>0901241257</t>
  </si>
  <si>
    <t>WA093034769TH</t>
  </si>
  <si>
    <t>16/02/2026 10:58</t>
  </si>
  <si>
    <t>GUT25</t>
  </si>
  <si>
    <t>16/02/2026 10:53</t>
  </si>
  <si>
    <t>791707463750</t>
  </si>
  <si>
    <t>GUT24</t>
  </si>
  <si>
    <t>ประภาส อาทิตย์บุตร</t>
  </si>
  <si>
    <t>ชื่อผู้รับ
59 ม.10 ต.ยางตลาด
อ.ยางตลาด
จ.กาฬสินธุ์ 
 46120</t>
  </si>
  <si>
    <t>0659956232</t>
  </si>
  <si>
    <t>16/02/2026 07:12</t>
  </si>
  <si>
    <t>WB170255053TH</t>
  </si>
  <si>
    <t>16/02/2026 10:52</t>
  </si>
  <si>
    <t>GUT23</t>
  </si>
  <si>
    <t>แป๊ะ</t>
  </si>
  <si>
    <t>1599/261 มบ.มิราเคิ้ลพลัสโครงการ2 แขวงหลักสอง เขตบางแค กทม. 
หลักสอง
บางแค
กรุงเทพ
  10160 10160</t>
  </si>
  <si>
    <t>66627176928</t>
  </si>
  <si>
    <t>16/02/2026 10:50</t>
  </si>
  <si>
    <t>WA093034724TH</t>
  </si>
  <si>
    <t>GUT22</t>
  </si>
  <si>
    <t>ศ***รรณ ว***สิทธิเศรษฐ์</t>
  </si>
  <si>
    <t>791729868742</t>
  </si>
  <si>
    <t>GUT21</t>
  </si>
  <si>
    <t>ย***ทธ ค***รัตนะ</t>
  </si>
  <si>
    <t>791775644785</t>
  </si>
  <si>
    <t>GUT20</t>
  </si>
  <si>
    <t>16/02/2026 10:49</t>
  </si>
  <si>
    <t>791769138775</t>
  </si>
  <si>
    <t>GUT19</t>
  </si>
  <si>
    <t>C***krit P***ertsang</t>
  </si>
  <si>
    <t>791767727730</t>
  </si>
  <si>
    <t>GUT18</t>
  </si>
  <si>
    <t>n***w</t>
  </si>
  <si>
    <t>16/02/2026 10:48</t>
  </si>
  <si>
    <t>791761863760</t>
  </si>
  <si>
    <t>GUT17</t>
  </si>
  <si>
    <t>คุณอุบลวรรณ โชติวงษ์</t>
  </si>
  <si>
    <t xml:space="preserve">  11/825 หมู่บ้านสุขสันต์ 6 ซอย 68 ถนนกาญจนาภิเษก บางแค กรุงเทพฯ  
 10160</t>
  </si>
  <si>
    <t>0659391218</t>
  </si>
  <si>
    <t>16/02/2026 04:40</t>
  </si>
  <si>
    <t>WB170255040TH</t>
  </si>
  <si>
    <t>GUT16</t>
  </si>
  <si>
    <t>WA093034738TH</t>
  </si>
  <si>
    <t>GUT15</t>
  </si>
  <si>
    <t>ก***ิมา ศ***ูทอง</t>
  </si>
  <si>
    <t>791761040766</t>
  </si>
  <si>
    <t>16/02/2026 10:47</t>
  </si>
  <si>
    <t>GUT14</t>
  </si>
  <si>
    <t>สายฝน ชุ่มหัตถา</t>
  </si>
  <si>
    <t>ชื่อ
เบอร์โทรศัพท์
ที่อยู่
49ม.8 ต.คลองนารายณ์ อ.เมือง จ.จันทบุรี 22000</t>
  </si>
  <si>
    <t>0963143879</t>
  </si>
  <si>
    <t>WA093034684TH</t>
  </si>
  <si>
    <t>GUT13</t>
  </si>
  <si>
    <t>เฉลียว นามสุข</t>
  </si>
  <si>
    <t>845/16
ซอยจันทร์43แยก33
แขวงทุ่งวัดดอน
เขตสาทร
กรุงเทพ 10120</t>
  </si>
  <si>
    <t>0997547467</t>
  </si>
  <si>
    <t>16/02/2026 10:46</t>
  </si>
  <si>
    <t>WA093034698TH</t>
  </si>
  <si>
    <t>GUT12</t>
  </si>
  <si>
    <t>เติมศิริ โพธิ์คำ</t>
  </si>
  <si>
    <t>290 ม.18 ต.ห้วยยาง อ.คอนสาร จ.ชัยภูมิ 
 36180</t>
  </si>
  <si>
    <t>36180</t>
  </si>
  <si>
    <t>0954823699</t>
  </si>
  <si>
    <t>16/02/2026 10:45</t>
  </si>
  <si>
    <t>WA093034707TH</t>
  </si>
  <si>
    <t>GUT11</t>
  </si>
  <si>
    <t>นวพรรณ โพธิวัฒน์โสภา</t>
  </si>
  <si>
    <t>271/2ซอย3
ลาดพร้าว101
เขตวังทองหลาง
แขวงคลองเจ้าคุณสิงห์
กทม 10310</t>
  </si>
  <si>
    <t>0804689831</t>
  </si>
  <si>
    <t>WA093034715TH</t>
  </si>
  <si>
    <t>16/02/2026 10:44</t>
  </si>
  <si>
    <t>GUT10</t>
  </si>
  <si>
    <t>อารีวรรณ รัตนพงษ์บัณฑิต</t>
  </si>
  <si>
    <t>346/6 หมู่ 15 บ้านไผ่ทอง
ต.หลุบ อ.เมือง จ.กาฬสินธุ์
 46000</t>
  </si>
  <si>
    <t>0952192229</t>
  </si>
  <si>
    <t>WA093034640TH</t>
  </si>
  <si>
    <t>GUT9</t>
  </si>
  <si>
    <t>16/02/2026 10:43</t>
  </si>
  <si>
    <t>791727137762</t>
  </si>
  <si>
    <t>GUT8</t>
  </si>
  <si>
    <t>สุรีย์  เยาวสำลี</t>
  </si>
  <si>
    <t>75ม5
ตหนองดินแดง
อเมือง
จนครปฐม
โทรก่อนส่ง
 73000</t>
  </si>
  <si>
    <t>0895472823</t>
  </si>
  <si>
    <t>WA093034653TH</t>
  </si>
  <si>
    <t>GUT7</t>
  </si>
  <si>
    <t xml:space="preserve">บานเย็น-อานามนารถ </t>
  </si>
  <si>
    <t>99หมู่10ตำบลตกพรม อ-ขลุง-จ-จันทบุรี
 22110</t>
  </si>
  <si>
    <t>22110</t>
  </si>
  <si>
    <t>0845619329</t>
  </si>
  <si>
    <t>16/02/2026 10:42</t>
  </si>
  <si>
    <t>WA093034667TH</t>
  </si>
  <si>
    <t>16/02/2026 10:41</t>
  </si>
  <si>
    <t>GUT6</t>
  </si>
  <si>
    <t>16/02/2026 10:40</t>
  </si>
  <si>
    <t>791728273733</t>
  </si>
  <si>
    <t>GUT4</t>
  </si>
  <si>
    <t xml:space="preserve"> Wanee Teevakul</t>
  </si>
  <si>
    <t>706 ถนนเพชรเกษม
ตำบลพระประโทน อำเภอเมืองจังหวัดนครปฐม 
 73000</t>
  </si>
  <si>
    <t>0835581652</t>
  </si>
  <si>
    <t>WA093034675TH</t>
  </si>
  <si>
    <t>GUT3</t>
  </si>
  <si>
    <t>******้าง อ.สันกำแพง จ.เชียงใหม่ 50130  (ห้องพัก3) ตำบลแช่ช้าง อำเภอสันกำแพง จังหวัดเชียงใหม่ 50130</t>
  </si>
  <si>
    <t>50130</t>
  </si>
  <si>
    <t>16/02/2026 10:51</t>
  </si>
  <si>
    <t>TH261505250062H</t>
  </si>
  <si>
    <t>16/02/2026 10:39</t>
  </si>
  <si>
    <t>GUT2</t>
  </si>
  <si>
    <t>t***apong j***rakul</t>
  </si>
  <si>
    <t>16/02/2026 10:37</t>
  </si>
  <si>
    <t>791746471725</t>
  </si>
  <si>
    <t>GUT1</t>
  </si>
  <si>
    <t>ส***ตร ก***ีมา</t>
  </si>
  <si>
    <t>16/02/2026 10:22</t>
  </si>
  <si>
    <t>791746727741</t>
  </si>
  <si>
    <t>GUT0</t>
  </si>
  <si>
    <t>ป***ุม บ***่วม</t>
  </si>
  <si>
    <t>16/02/2026 10:07</t>
  </si>
  <si>
    <t>791722846773</t>
  </si>
  <si>
    <t>GUS98</t>
  </si>
  <si>
    <t>16/02/2026 10:25</t>
  </si>
  <si>
    <t>เค้ก100กรัมขอฝอยทอง2กล่องค่ะ</t>
  </si>
  <si>
    <t>791783334786</t>
  </si>
  <si>
    <t>16/02/2026 10:03</t>
  </si>
  <si>
    <t>GUS97</t>
  </si>
  <si>
    <t>j***jeab</t>
  </si>
  <si>
    <t>16/02/2026 10:02</t>
  </si>
  <si>
    <t>791784129791</t>
  </si>
  <si>
    <t>GUS96</t>
  </si>
  <si>
    <t>16/02/2026 09:56</t>
  </si>
  <si>
    <t>791784923775</t>
  </si>
  <si>
    <t>GUS95</t>
  </si>
  <si>
    <t>อ*** ท***ู๋</t>
  </si>
  <si>
    <t>16/02/2026 09:53</t>
  </si>
  <si>
    <t>791747929744</t>
  </si>
  <si>
    <t>GUS94</t>
  </si>
  <si>
    <t>เ***นต์ เ***ยมประดิษฐ์ ม***</t>
  </si>
  <si>
    <t>16/02/2026 09:52</t>
  </si>
  <si>
    <t>791720475744</t>
  </si>
  <si>
    <t>GUS93</t>
  </si>
  <si>
    <t>16/02/2026 09:51</t>
  </si>
  <si>
    <t>791795322780</t>
  </si>
  <si>
    <t>GUS92</t>
  </si>
  <si>
    <t>16/02/2026 09:44</t>
  </si>
  <si>
    <t>791798521765</t>
  </si>
  <si>
    <t>16/02/2026 09:43</t>
  </si>
  <si>
    <t>GUS91</t>
  </si>
  <si>
    <t>จ***นุช ช***บุษย์</t>
  </si>
  <si>
    <t>16/02/2026 09:42</t>
  </si>
  <si>
    <t>791742522771</t>
  </si>
  <si>
    <t>GUS90</t>
  </si>
  <si>
    <t>16/02/2026 09:41</t>
  </si>
  <si>
    <t>791747542725</t>
  </si>
  <si>
    <t>GUS89</t>
  </si>
  <si>
    <t>ค* เ***วผัด</t>
  </si>
  <si>
    <t>791783734711</t>
  </si>
  <si>
    <t>GUS88</t>
  </si>
  <si>
    <t>ค***าญจนา ค***ภัย</t>
  </si>
  <si>
    <t>รับรสเผือกมะพร้าวอ่อน6กล่อง</t>
  </si>
  <si>
    <t>791799933761</t>
  </si>
  <si>
    <t>GUS87</t>
  </si>
  <si>
    <t>ห***ภรณ์ ท***ต็ม</t>
  </si>
  <si>
    <t>16/02/2026 09:39</t>
  </si>
  <si>
    <t>791750261724</t>
  </si>
  <si>
    <t>GUS86</t>
  </si>
  <si>
    <t>ม***ชนก น* จ***หงษ์</t>
  </si>
  <si>
    <t>16/02/2026 09:35</t>
  </si>
  <si>
    <t>791725130770</t>
  </si>
  <si>
    <t>16/02/2026 09:34</t>
  </si>
  <si>
    <t>GUS85</t>
  </si>
  <si>
    <t>บ***่ง จ***ร์เทศ</t>
  </si>
  <si>
    <t>16/02/2026 09:30</t>
  </si>
  <si>
    <t>791761327781</t>
  </si>
  <si>
    <t>GUS84</t>
  </si>
  <si>
    <t>ซ***น่า ส***นบ</t>
  </si>
  <si>
    <t>16/02/2026 09:27</t>
  </si>
  <si>
    <t>791782249790</t>
  </si>
  <si>
    <t>GUS83</t>
  </si>
  <si>
    <t>บ***ร้านค้าซอยวัดซ้ายมือป้าดา</t>
  </si>
  <si>
    <t>16/02/2026 09:26</t>
  </si>
  <si>
    <t>791798728781</t>
  </si>
  <si>
    <t>GUS82</t>
  </si>
  <si>
    <t>ค** ส***ยา ค***อ</t>
  </si>
  <si>
    <t>16/02/2026 09:22</t>
  </si>
  <si>
    <t>791775547765</t>
  </si>
  <si>
    <t>GUS81</t>
  </si>
  <si>
    <t>แ***ายลมก็เท่านั้น</t>
  </si>
  <si>
    <t>16/02/2026 09:21</t>
  </si>
  <si>
    <t>791792942765</t>
  </si>
  <si>
    <t>GUS80</t>
  </si>
  <si>
    <t>ส******ค</t>
  </si>
  <si>
    <t>******ม, ตำบลโสกก่าม, อำเภอเซกา จังหวัด บึงกาฬ  บ้านติดวัด ตำบลโสกก่าม อำเภอเซกา จังหวัดบึงกาฬ 38150</t>
  </si>
  <si>
    <t>38150</t>
  </si>
  <si>
    <t>16/02/2026 09:20</t>
  </si>
  <si>
    <t>TH2607484313665</t>
  </si>
  <si>
    <t>16/02/2026 09:19</t>
  </si>
  <si>
    <t>GUS78</t>
  </si>
  <si>
    <t>จ***ิญรัตน์ ไ***อม</t>
  </si>
  <si>
    <t>16/02/2026 09:09</t>
  </si>
  <si>
    <t>791785333776</t>
  </si>
  <si>
    <t>GUS77</t>
  </si>
  <si>
    <t>ส***ณี</t>
  </si>
  <si>
    <t>16/02/2026 08:58</t>
  </si>
  <si>
    <t>791761468783</t>
  </si>
  <si>
    <t>GUS76</t>
  </si>
  <si>
    <t>อ*** ว***ตรง</t>
  </si>
  <si>
    <t>16/02/2026 08:50</t>
  </si>
  <si>
    <t>791788149740</t>
  </si>
  <si>
    <t>GUS74</t>
  </si>
  <si>
    <t>น***าวณัฐกานต์ ข***ุดม  โ*</t>
  </si>
  <si>
    <t>16/02/2026 08:43</t>
  </si>
  <si>
    <t>791720446775</t>
  </si>
  <si>
    <t>16/02/2026 08:41</t>
  </si>
  <si>
    <t>GUS73</t>
  </si>
  <si>
    <t>ธ***ชัย ส***าม</t>
  </si>
  <si>
    <t>16/02/2026 08:40</t>
  </si>
  <si>
    <t>791768128756</t>
  </si>
  <si>
    <t>GUS72</t>
  </si>
  <si>
    <t>ส***สา เ***รม</t>
  </si>
  <si>
    <t>16/02/2026 08:36</t>
  </si>
  <si>
    <t>791729728753</t>
  </si>
  <si>
    <t>16/02/2026 08:35</t>
  </si>
  <si>
    <t>GUS71</t>
  </si>
  <si>
    <t>ป***ิทธ์  พ***พ็ง</t>
  </si>
  <si>
    <t>16/02/2026 08:34</t>
  </si>
  <si>
    <t>791723324766</t>
  </si>
  <si>
    <t>GUS70</t>
  </si>
  <si>
    <t>ด***ี ช***ี</t>
  </si>
  <si>
    <t>16/02/2026 08:30</t>
  </si>
  <si>
    <t>791786735773</t>
  </si>
  <si>
    <t>GUS69</t>
  </si>
  <si>
    <t>เ******ศ</t>
  </si>
  <si>
    <t>******เภอทุ่งเขาหลวง ตำบลเทอดไทย อำเภอทุ่งเขาหลวง จังหวัดร้อยเอ็ด 45170</t>
  </si>
  <si>
    <t>16/02/2026 08:27</t>
  </si>
  <si>
    <t>TH42208CMR778B</t>
  </si>
  <si>
    <t>GUS68</t>
  </si>
  <si>
    <t>ป***อม ป***ูล</t>
  </si>
  <si>
    <t>16/02/2026 08:21</t>
  </si>
  <si>
    <t>791751052702</t>
  </si>
  <si>
    <t>GUS66</t>
  </si>
  <si>
    <t>น** ม***มัดอีซัน ส***</t>
  </si>
  <si>
    <t>16/02/2026 08:16</t>
  </si>
  <si>
    <t>791788662733</t>
  </si>
  <si>
    <t>GUS65</t>
  </si>
  <si>
    <t>16/02/2026 08:14</t>
  </si>
  <si>
    <t>791771558712</t>
  </si>
  <si>
    <t>GUS64</t>
  </si>
  <si>
    <t>ธ******ี</t>
  </si>
  <si>
    <t>******)ต.สะพุง อ.ศรีรตนะ ตำบลสะพุง อำเภอศรีรัตนะ จังหวัดศรีสะเกษ 33240</t>
  </si>
  <si>
    <t>33240</t>
  </si>
  <si>
    <t>16/02/2026 08:38</t>
  </si>
  <si>
    <t>TH2646350032044</t>
  </si>
  <si>
    <t>16/02/2026 08:08</t>
  </si>
  <si>
    <t>GUS63</t>
  </si>
  <si>
    <t>16/02/2026 07:44</t>
  </si>
  <si>
    <t>TH60018CQZUS8F</t>
  </si>
  <si>
    <t>GUS62</t>
  </si>
  <si>
    <t>******นขี้เหล็ก, อำเภอลาดยาว ตำบลเนินขี้เหล็ก อำเภอลาดยาว จังหวัดนครสวรรค์ 60150</t>
  </si>
  <si>
    <t>16/02/2026 08:10</t>
  </si>
  <si>
    <t>TH263838432099N</t>
  </si>
  <si>
    <t>16/02/2026 07:40</t>
  </si>
  <si>
    <t>GUS61</t>
  </si>
  <si>
    <t>บ***ลวง เ***ิง</t>
  </si>
  <si>
    <t>16/02/2026 07:32</t>
  </si>
  <si>
    <t>791749533794</t>
  </si>
  <si>
    <t>GUS60</t>
  </si>
  <si>
    <t>******/2, แขวงลาดกระบัง, เขตลาดกระบัง (ตึกสีส้ม)ส่งไว้หลังตู้น้ำ แขวงลาดกระบัง เขตลาดกระบัง จังหวัดกรุงเทพมหานคร 10520</t>
  </si>
  <si>
    <t>16/02/2026 07:30</t>
  </si>
  <si>
    <t>TH266658570342Q</t>
  </si>
  <si>
    <t>GUS59</t>
  </si>
  <si>
    <t>n***le</t>
  </si>
  <si>
    <t>16/02/2026 07:29</t>
  </si>
  <si>
    <t>791791274735</t>
  </si>
  <si>
    <t>GUS58</t>
  </si>
  <si>
    <t>16/02/2026 07:26</t>
  </si>
  <si>
    <t>791748545700</t>
  </si>
  <si>
    <t>GUS57</t>
  </si>
  <si>
    <t>ว******า</t>
  </si>
  <si>
    <t>******้านหมอเป่า) ตำบลระบำ อำเภอลานสัก จังหวัดอุทัยธานี 61160</t>
  </si>
  <si>
    <t>16/02/2026 07:07</t>
  </si>
  <si>
    <t>TH266050249593X</t>
  </si>
  <si>
    <t>GUS56</t>
  </si>
  <si>
    <t>ช***ิป อ***รูณกุล</t>
  </si>
  <si>
    <t>16/02/2026 06:53</t>
  </si>
  <si>
    <t>791780533622</t>
  </si>
  <si>
    <t>GUS54</t>
  </si>
  <si>
    <t>อ***ิว</t>
  </si>
  <si>
    <t>16/02/2026 06:15</t>
  </si>
  <si>
    <t>791790771590</t>
  </si>
  <si>
    <t>GUS53</t>
  </si>
  <si>
    <t>ด***ี  พ***อง</t>
  </si>
  <si>
    <t>16/02/2026 06:10</t>
  </si>
  <si>
    <t>791798604682</t>
  </si>
  <si>
    <t>GUS52</t>
  </si>
  <si>
    <t>ป***วรรณ ช***ิทธิ์</t>
  </si>
  <si>
    <t>16/02/2026 05:55</t>
  </si>
  <si>
    <t>791745389573</t>
  </si>
  <si>
    <t>GUS51</t>
  </si>
  <si>
    <t>J***</t>
  </si>
  <si>
    <t>16/02/2026 05:18</t>
  </si>
  <si>
    <t>791762680505</t>
  </si>
  <si>
    <t>GUS50</t>
  </si>
  <si>
    <t>16/02/2026 05:11</t>
  </si>
  <si>
    <t>791730587550</t>
  </si>
  <si>
    <t>16/02/2026 05:09</t>
  </si>
  <si>
    <t>GUS49</t>
  </si>
  <si>
    <t>16/02/2026 04:51</t>
  </si>
  <si>
    <t>791764010623</t>
  </si>
  <si>
    <t>GUS48</t>
  </si>
  <si>
    <t>ป***ดา  แ***ผลึก</t>
  </si>
  <si>
    <t>16/02/2026 04:17</t>
  </si>
  <si>
    <t>791796404652</t>
  </si>
  <si>
    <t>16/02/2026 04:25</t>
  </si>
  <si>
    <t>GUS47</t>
  </si>
  <si>
    <t>อนุสรณ์ เพอร์รี่</t>
  </si>
  <si>
    <t>เลขที่243 ห้อง 501 อพาร์ทเม้นท์ บลูวานา เพลส ซ.สุขุมวิท 89 แขวงบางจาก เขตพระโขนง กทม. 10260 243 อพาร์ทเม้นท์  บลูวานา เพลส ห้อง 501 · บางจาก/ Bang Chak
พระโขนง/ Prakhanognกรุงเทพมหานคร/ Bangkok
10260</t>
  </si>
  <si>
    <t>660973280641</t>
  </si>
  <si>
    <t>16/02/2026 03:03</t>
  </si>
  <si>
    <t>LEXPU0658286708</t>
  </si>
  <si>
    <t>16/02/2026 03:02</t>
  </si>
  <si>
    <t>GUS46</t>
  </si>
  <si>
    <t>ว***ภ ม***ี</t>
  </si>
  <si>
    <t>16/02/2026 03:01</t>
  </si>
  <si>
    <t>791733020676</t>
  </si>
  <si>
    <t>GUS45</t>
  </si>
  <si>
    <t>u***7187026511496</t>
  </si>
  <si>
    <t>16/02/2026 03:00</t>
  </si>
  <si>
    <t>791757976505</t>
  </si>
  <si>
    <t>GUS44</t>
  </si>
  <si>
    <t>จ***ฤษ ร***ื่น</t>
  </si>
  <si>
    <t>16/02/2026 02:38</t>
  </si>
  <si>
    <t>791755314685</t>
  </si>
  <si>
    <t>GUS43</t>
  </si>
  <si>
    <t>ว***ี ว***าทันต์</t>
  </si>
  <si>
    <t>16/02/2026 02:34</t>
  </si>
  <si>
    <t>791758841661</t>
  </si>
  <si>
    <t>GUS42</t>
  </si>
  <si>
    <t>f**</t>
  </si>
  <si>
    <t>16/02/2026 02:19</t>
  </si>
  <si>
    <t>791767935630</t>
  </si>
  <si>
    <t>GUS41</t>
  </si>
  <si>
    <t>ป*****ร</t>
  </si>
  <si>
    <t>******สันติสุข แขวง กระทุ่มราย เขต หนองจอก กรุงเทพมหานคร 10530 แขวงกระทุ่มราย เขตหนองจอก จังหวัดกรุงเทพมหานคร 10530</t>
  </si>
  <si>
    <t>16/02/2026 02:30</t>
  </si>
  <si>
    <t>TH261374796471E</t>
  </si>
  <si>
    <t>16/02/2026 02:00</t>
  </si>
  <si>
    <t>GUS40</t>
  </si>
  <si>
    <t>น** ณ***ดี โ***</t>
  </si>
  <si>
    <t>16/02/2026 01:28</t>
  </si>
  <si>
    <t>791743611606</t>
  </si>
  <si>
    <t>16/02/2026 01:26</t>
  </si>
  <si>
    <t>GUS39</t>
  </si>
  <si>
    <t>P***aschai T***abut</t>
  </si>
  <si>
    <t>791789695550</t>
  </si>
  <si>
    <t>GUS38</t>
  </si>
  <si>
    <t>ธ***ิรา​ บ***ช่วย​</t>
  </si>
  <si>
    <t>16/02/2026 01:25</t>
  </si>
  <si>
    <t>791753330631</t>
  </si>
  <si>
    <t>GUS36</t>
  </si>
  <si>
    <t>ว*** แ***ู</t>
  </si>
  <si>
    <t>16/02/2026 01:08</t>
  </si>
  <si>
    <t>791710854675</t>
  </si>
  <si>
    <t>16/02/2026 01:17</t>
  </si>
  <si>
    <t>GUS35</t>
  </si>
  <si>
    <t>เ***พรรณ เ***ศิริ</t>
  </si>
  <si>
    <t>16/02/2026 01:03</t>
  </si>
  <si>
    <t>791770493544</t>
  </si>
  <si>
    <t>GUS34</t>
  </si>
  <si>
    <t>น***าววิชุดา  โ***์ทิพย์</t>
  </si>
  <si>
    <t>16/02/2026 00:57</t>
  </si>
  <si>
    <t>791783315691</t>
  </si>
  <si>
    <t>GUS33</t>
  </si>
  <si>
    <t>อ***ักษ์</t>
  </si>
  <si>
    <t>16/02/2026 00:56</t>
  </si>
  <si>
    <t>791756299574</t>
  </si>
  <si>
    <t>GUS32</t>
  </si>
  <si>
    <t>ไพศาล ศิริสมบัติ</t>
  </si>
  <si>
    <t>บริษัท สแตมฟอร์ด สปอร์ต วีลล์ จำกัด (สำนักงานใหญ่) 0105538147893 111/2,5,8,9 ม.2 ทางหลวง 340 ถ.สุพรรณบุรี ต.ไทรใหญ่
ไทรน้อย/ Sai Noiนนทบุรี/ Nonthaburi
11150</t>
  </si>
  <si>
    <t>660890314123</t>
  </si>
  <si>
    <t>16/02/2026 00:55</t>
  </si>
  <si>
    <t>LEXPU0658281065</t>
  </si>
  <si>
    <t>GUS31</t>
  </si>
  <si>
    <t>16/02/2026 00:54</t>
  </si>
  <si>
    <t>LEXPU0658289369</t>
  </si>
  <si>
    <t>GUS30</t>
  </si>
  <si>
    <t>16/02/2026 00:19</t>
  </si>
  <si>
    <t>791717065661</t>
  </si>
  <si>
    <t>16/02/2026 00:22</t>
  </si>
  <si>
    <t>GUS29</t>
  </si>
  <si>
    <t>น***สริมสวัสดิ์ น***ับ</t>
  </si>
  <si>
    <t>16/02/2026 00:10</t>
  </si>
  <si>
    <t>791778404616</t>
  </si>
  <si>
    <t>16/02/2026 00:20</t>
  </si>
  <si>
    <t>GUS28</t>
  </si>
  <si>
    <t>******อม ตำบลม่วงค่อม อำเภอชัยบาดาล จังหวัดลพบุรี 15230</t>
  </si>
  <si>
    <t>16/02/2026 00:30</t>
  </si>
  <si>
    <t>TH262858283019M</t>
  </si>
  <si>
    <t>16/02/2026 00:00</t>
  </si>
  <si>
    <t>GUY68</t>
  </si>
  <si>
    <t>พ***์ลภัส</t>
  </si>
  <si>
    <t>17/02/2026 23:52</t>
  </si>
  <si>
    <t>GUY67</t>
  </si>
  <si>
    <t>น***ดง  ส***์กลม</t>
  </si>
  <si>
    <t>17/02/2026 23:48</t>
  </si>
  <si>
    <t>GUY66</t>
  </si>
  <si>
    <t>ก***นา  ส***์กลม</t>
  </si>
  <si>
    <t>17/02/2026 23:46</t>
  </si>
  <si>
    <t>GUY65</t>
  </si>
  <si>
    <t>******258 หมู่14 ต.ประทาย ตำบลประทาย อำเภอประทาย จังหวัดนครราชสีมา 30180</t>
  </si>
  <si>
    <t>30180</t>
  </si>
  <si>
    <t>18/02/2026 00:20</t>
  </si>
  <si>
    <t>17/02/2026 23:43</t>
  </si>
  <si>
    <t>GUY64</t>
  </si>
  <si>
    <t>ร***อรุณ. ด***วง</t>
  </si>
  <si>
    <t>17/02/2026 23:36</t>
  </si>
  <si>
    <t>GUY63</t>
  </si>
  <si>
    <t>คุณ ชาตรี นาห่อม</t>
  </si>
  <si>
    <t>86 หมู่ 1 · แนงมุด/ Naeng Mut
กาบเชิง/ Kap Choengสุรินทร์/ Surin
32210</t>
  </si>
  <si>
    <t>32210</t>
  </si>
  <si>
    <t>660916699585</t>
  </si>
  <si>
    <t>17/02/2026 23:10</t>
  </si>
  <si>
    <t>GUY62</t>
  </si>
  <si>
    <t>ถวัลย์  สุดโต</t>
  </si>
  <si>
    <t>149 หมู่4(หมู่บ้านศิริวัฒน์-เก่า)ถนนเณรแก้ว ต.สนามชัย
เมืองสุพรรณบุรี/ Mueang Suphan Buriสุพรรณบุรี/ Suphanburi
72000</t>
  </si>
  <si>
    <t>660954577414</t>
  </si>
  <si>
    <t>17/02/2026 23:09</t>
  </si>
  <si>
    <t>GUY61</t>
  </si>
  <si>
    <t>ช***ติ เ***ปรี</t>
  </si>
  <si>
    <t>17/02/2026 22:51</t>
  </si>
  <si>
    <t>GUY60</t>
  </si>
  <si>
    <t>เ***ล น***ะ</t>
  </si>
  <si>
    <t>17/02/2026 22:48</t>
  </si>
  <si>
    <t>GUY59</t>
  </si>
  <si>
    <t>น***ทองใส ท***ี</t>
  </si>
  <si>
    <t>17/02/2026 22:47</t>
  </si>
  <si>
    <t>GUY58</t>
  </si>
  <si>
    <t>17/02/2026 22:45</t>
  </si>
  <si>
    <t>GUY57</t>
  </si>
  <si>
    <t>17/02/2026 22:42</t>
  </si>
  <si>
    <t>GUY55</t>
  </si>
  <si>
    <t>******ตำบลหนองลาด ตำบลหนองลาด อำเภอวาริชภูมิ จังหวัดสกลนคร 47150</t>
  </si>
  <si>
    <t>47150</t>
  </si>
  <si>
    <t>17/02/2026 22:35</t>
  </si>
  <si>
    <t>GUY54</t>
  </si>
  <si>
    <t>GUY53</t>
  </si>
  <si>
    <t>ส***รณาแสนจำปา</t>
  </si>
  <si>
    <t>17/02/2026 22:33</t>
  </si>
  <si>
    <t>GUY52</t>
  </si>
  <si>
    <t>ค***ุ้ม</t>
  </si>
  <si>
    <t>17/02/2026 22:32</t>
  </si>
  <si>
    <t>GUY51</t>
  </si>
  <si>
    <t>ค***ิง</t>
  </si>
  <si>
    <t>17/02/2026 22:29</t>
  </si>
  <si>
    <t>GUY50</t>
  </si>
  <si>
    <t>ค***บล</t>
  </si>
  <si>
    <t>17/02/2026 22:28</t>
  </si>
  <si>
    <t>GUY49</t>
  </si>
  <si>
    <t>K***ว</t>
  </si>
  <si>
    <t>17/02/2026 22:27</t>
  </si>
  <si>
    <t>GUY48</t>
  </si>
  <si>
    <t>ศ***านต์ จ***ประไพ</t>
  </si>
  <si>
    <t>17/02/2026 22:21</t>
  </si>
  <si>
    <t>GUY47</t>
  </si>
  <si>
    <t>อ***จ ศ***ิ์วิไลล้ำเลิศ แ***</t>
  </si>
  <si>
    <t>17/02/2026 22:19</t>
  </si>
  <si>
    <t>GUY46</t>
  </si>
  <si>
    <t>17/02/2026 22:10</t>
  </si>
  <si>
    <t>GUY45</t>
  </si>
  <si>
    <t>ส***ี ศ***ักดิ์</t>
  </si>
  <si>
    <t>17/02/2026 22:09</t>
  </si>
  <si>
    <t>GUY43</t>
  </si>
  <si>
    <t>ส***ศา</t>
  </si>
  <si>
    <t>17/02/2026 21:58</t>
  </si>
  <si>
    <t>GUY42</t>
  </si>
  <si>
    <t>17/02/2026 21:57</t>
  </si>
  <si>
    <t>GUY41</t>
  </si>
  <si>
    <t>ส***ด ส***รณ์</t>
  </si>
  <si>
    <t>17/02/2026 21:55</t>
  </si>
  <si>
    <t>GUY40</t>
  </si>
  <si>
    <t>ช***ฎา บ***เจริญ</t>
  </si>
  <si>
    <t>17/02/2026 21:52</t>
  </si>
  <si>
    <t>GUY39</t>
  </si>
  <si>
    <t>n***nasi3</t>
  </si>
  <si>
    <t>17/02/2026 21:46</t>
  </si>
  <si>
    <t>GUY38</t>
  </si>
  <si>
    <t>ม***ียร บ***่วย</t>
  </si>
  <si>
    <t>17/02/2026 21:33</t>
  </si>
  <si>
    <t>GUY37</t>
  </si>
  <si>
    <t>ณ***านต์ ส***นันท์</t>
  </si>
  <si>
    <t>17/02/2026 21:23</t>
  </si>
  <si>
    <t>17/02/2026 21:22</t>
  </si>
  <si>
    <t>GUY36</t>
  </si>
  <si>
    <t>เ*** เ***วุฒิชัย</t>
  </si>
  <si>
    <t>17/02/2026 21:19</t>
  </si>
  <si>
    <t>GUY35</t>
  </si>
  <si>
    <t>ก***รา  อ***มโชติ</t>
  </si>
  <si>
    <t>17/02/2026 21:15</t>
  </si>
  <si>
    <t>GUY34</t>
  </si>
  <si>
    <t>ส*** บ***ี</t>
  </si>
  <si>
    <t>17/02/2026 21:08</t>
  </si>
  <si>
    <t>17/02/2026 21:10</t>
  </si>
  <si>
    <t>GUY33</t>
  </si>
  <si>
    <t>u***5812830280658</t>
  </si>
  <si>
    <t>17/02/2026 21:06</t>
  </si>
  <si>
    <t>GUY32</t>
  </si>
  <si>
    <t>17/02/2026 21:04</t>
  </si>
  <si>
    <t>GUY31</t>
  </si>
  <si>
    <t>17/02/2026 20:58</t>
  </si>
  <si>
    <t>GUY30</t>
  </si>
  <si>
    <t>ก***ร ย*** บ***ลุงเยี่ยม</t>
  </si>
  <si>
    <t>17/02/2026 20:54</t>
  </si>
  <si>
    <t>GUY29</t>
  </si>
  <si>
    <t>ส***ร</t>
  </si>
  <si>
    <t>17/02/2026 20:51</t>
  </si>
  <si>
    <t>GUY28</t>
  </si>
  <si>
    <t>17/02/2026 20:44</t>
  </si>
  <si>
    <t>GUY27</t>
  </si>
  <si>
    <t>น***ึ้ง ข***ำราม</t>
  </si>
  <si>
    <t>17/02/2026 20:43</t>
  </si>
  <si>
    <t>17/02/2026 20:42</t>
  </si>
  <si>
    <t>GUY26</t>
  </si>
  <si>
    <t>น***ุธัญพิสิฐ ค***่อ</t>
  </si>
  <si>
    <t>GUY25</t>
  </si>
  <si>
    <t>โ***ษฐ์   ต***ิกุล</t>
  </si>
  <si>
    <t>17/02/2026 20:36</t>
  </si>
  <si>
    <t>GUY24</t>
  </si>
  <si>
    <t>ก***ัตน์ พ***าสุวัฒน์วงศ์</t>
  </si>
  <si>
    <t>17/02/2026 20:35</t>
  </si>
  <si>
    <t>GUY23</t>
  </si>
  <si>
    <t>17/02/2026 20:31</t>
  </si>
  <si>
    <t>GUY22</t>
  </si>
  <si>
    <t>ไ***นด์</t>
  </si>
  <si>
    <t>17/02/2026 20:28</t>
  </si>
  <si>
    <t>GUY21</t>
  </si>
  <si>
    <t>เ***ผีใต้เท้าหงส์</t>
  </si>
  <si>
    <t>17/02/2026 20:27</t>
  </si>
  <si>
    <t>GUY20</t>
  </si>
  <si>
    <t>ซ******ะ</t>
  </si>
  <si>
    <t>******น บ้าน มาแฮ ตำบลบือมัง ตำบลบือมัง อำเภอรามัน จังหวัดยะลา 95140</t>
  </si>
  <si>
    <t>95140</t>
  </si>
  <si>
    <t>17/02/2026 20:16</t>
  </si>
  <si>
    <t>17/02/2026 20:15</t>
  </si>
  <si>
    <t>GUY19</t>
  </si>
  <si>
    <t>ส***ิพงษ์  แ***งศ์</t>
  </si>
  <si>
    <t>17/02/2026 20:14</t>
  </si>
  <si>
    <t>GUY18</t>
  </si>
  <si>
    <t>อ***ราลักษณ์  ส***ี่</t>
  </si>
  <si>
    <t>17/02/2026 20:12</t>
  </si>
  <si>
    <t>GUY17</t>
  </si>
  <si>
    <t>พ***า บ***าก</t>
  </si>
  <si>
    <t>17/02/2026 19:49</t>
  </si>
  <si>
    <t>17/02/2026 19:48</t>
  </si>
  <si>
    <t>GUY16</t>
  </si>
  <si>
    <t>น***ค ภ***ราน</t>
  </si>
  <si>
    <t>17/02/2026 19:41</t>
  </si>
  <si>
    <t>17/02/2026 19:40</t>
  </si>
  <si>
    <t>GUY15</t>
  </si>
  <si>
    <t>u***7229426933523</t>
  </si>
  <si>
    <t>17/02/2026 19:38</t>
  </si>
  <si>
    <t>GUY14</t>
  </si>
  <si>
    <t>จ***ิพัฒน์ เ***รีชา</t>
  </si>
  <si>
    <t>17/02/2026 19:33</t>
  </si>
  <si>
    <t>GUY13</t>
  </si>
  <si>
    <t>กนกลักษณ์ รอดอารี</t>
  </si>
  <si>
    <t>มณีรัตน์ เพลส (หลังโรงพยาบาล) 82/45 ซ.สันติสุข ซอย2 ถ.หน้าสถานีรถไฟ ต.ในเมือง · ในเมือง/ Nai Mueang
เมืองบุรีรัมย์/ Mueang Buri Ramบุรีรัมย์/ Buriram
31000</t>
  </si>
  <si>
    <t>660935941461</t>
  </si>
  <si>
    <t>GUY12</t>
  </si>
  <si>
    <t>จ***์​จุฑา​ ร***์​ส​ั​จ​จา​</t>
  </si>
  <si>
    <t>17/02/2026 19:29</t>
  </si>
  <si>
    <t>GUY11</t>
  </si>
  <si>
    <t>ว***ี ป***น้อย</t>
  </si>
  <si>
    <t>17/02/2026 19:26</t>
  </si>
  <si>
    <t>GUY10</t>
  </si>
  <si>
    <t>อ***ัญ</t>
  </si>
  <si>
    <t>17/02/2026 19:21</t>
  </si>
  <si>
    <t>GUY9</t>
  </si>
  <si>
    <t>อ***ี  แ***ล้า</t>
  </si>
  <si>
    <t>17/02/2026 19:17</t>
  </si>
  <si>
    <t>GUY8</t>
  </si>
  <si>
    <t>ห***ชนก ร***ัย โ***</t>
  </si>
  <si>
    <t>17/02/2026 19:08</t>
  </si>
  <si>
    <t>GUY7</t>
  </si>
  <si>
    <t>สุรีย์รัตน์  มีเปี่ยม</t>
  </si>
  <si>
    <t>163 หมู่ 2 ต.หนองเต่า อ.บ้านหมี่ จ.ลพบุรี 15110 ุ
บ้านหมี่/ Ban Miลพบุรี/ Lopburi
15110</t>
  </si>
  <si>
    <t>15110</t>
  </si>
  <si>
    <t>660868947017</t>
  </si>
  <si>
    <t>17/02/2026 19:05</t>
  </si>
  <si>
    <t>GUY6</t>
  </si>
  <si>
    <t>17/02/2026 19:04</t>
  </si>
  <si>
    <t>GUY5</t>
  </si>
  <si>
    <t>17/02/2026 19:02</t>
  </si>
  <si>
    <t>GUY3</t>
  </si>
  <si>
    <t>17/02/2026 18:47</t>
  </si>
  <si>
    <t>GUY2</t>
  </si>
  <si>
    <t>ด***จ</t>
  </si>
  <si>
    <t>17/02/2026 18:45</t>
  </si>
  <si>
    <t>GUY1</t>
  </si>
  <si>
    <t>17/02/2026 18:44</t>
  </si>
  <si>
    <t>GUY0</t>
  </si>
  <si>
    <t>พ***า พ***ัน</t>
  </si>
  <si>
    <t>17/02/2026 18:46</t>
  </si>
  <si>
    <t>17/02/2026 18:43</t>
  </si>
  <si>
    <t>GUX99</t>
  </si>
  <si>
    <t>ว***รัตน์ พ***</t>
  </si>
  <si>
    <t>17/02/2026 18:38</t>
  </si>
  <si>
    <t>GUX97</t>
  </si>
  <si>
    <t>ส***ด์​</t>
  </si>
  <si>
    <t>17/02/2026 18:33</t>
  </si>
  <si>
    <t>GUX96</t>
  </si>
  <si>
    <t>17/02/2026 18:29</t>
  </si>
  <si>
    <t>GUX95</t>
  </si>
  <si>
    <t>ถ***</t>
  </si>
  <si>
    <t>17/02/2026 18:23</t>
  </si>
  <si>
    <t>GUX94</t>
  </si>
  <si>
    <t>ส***ิพล</t>
  </si>
  <si>
    <t>17/02/2026 18:09</t>
  </si>
  <si>
    <t>GUX93</t>
  </si>
  <si>
    <t>น***นดร์ ภ***ก</t>
  </si>
  <si>
    <t>17/02/2026 18:04</t>
  </si>
  <si>
    <t>GUX92</t>
  </si>
  <si>
    <t>ธ***ล เ***์ธรรม</t>
  </si>
  <si>
    <t>GUX91</t>
  </si>
  <si>
    <t>ล***้ำ ค***ทักษ์</t>
  </si>
  <si>
    <t>17/02/2026 17:51</t>
  </si>
  <si>
    <t>GUX90</t>
  </si>
  <si>
    <t>ร***นี้ ม***รม</t>
  </si>
  <si>
    <t>GUX89</t>
  </si>
  <si>
    <t>ล*** ท***ุข</t>
  </si>
  <si>
    <t>17/02/2026 17:42</t>
  </si>
  <si>
    <t>GUX88</t>
  </si>
  <si>
    <t>คุณ วรัชยา</t>
  </si>
  <si>
    <t>บ้านเลขที่72 ซ.3 ม.6 ต.สันทรายหลวง · สันทรายหลวง/ San Sai Luang
สันทราย/ San Saiเชียงใหม่/ Chiang Mai
50210</t>
  </si>
  <si>
    <t>660955248786</t>
  </si>
  <si>
    <t>17/02/2026 17:39</t>
  </si>
  <si>
    <t>GUX87</t>
  </si>
  <si>
    <t>17/02/2026 17:37</t>
  </si>
  <si>
    <t>GUX86</t>
  </si>
  <si>
    <t>17/02/2026 17:36</t>
  </si>
  <si>
    <t>GUX85</t>
  </si>
  <si>
    <t>พ******ญ</t>
  </si>
  <si>
    <t>******ำบล นาข่า, อำเภอเมืองอุดรธานี ตำบลนาข่า อำเภอเมืองอุดรธานี จังหวัดอุดรธานี 41000</t>
  </si>
  <si>
    <t>17/02/2026 18:05</t>
  </si>
  <si>
    <t>17/02/2026 17:35</t>
  </si>
  <si>
    <t>GUX84</t>
  </si>
  <si>
    <t>****** ตำบลขุนแก้ว อำเภอนครชัยศรี จังหวัดนครปฐม 73120</t>
  </si>
  <si>
    <t>17/02/2026 17:55</t>
  </si>
  <si>
    <t>17/02/2026 17:33</t>
  </si>
  <si>
    <t>GUX83</t>
  </si>
  <si>
    <t>ส***รณ ร***ึ้ง</t>
  </si>
  <si>
    <t>17/02/2026 17:29</t>
  </si>
  <si>
    <t>GUX82</t>
  </si>
  <si>
    <t>ไ***ช อ***ำพงษ์</t>
  </si>
  <si>
    <t>17/02/2026 17:28</t>
  </si>
  <si>
    <t>GUX81</t>
  </si>
  <si>
    <t>จ******ช</t>
  </si>
  <si>
    <t>****** จังหวัดพระนครศรีอยุธยา 13000 ตำบลบ้านเกาะ อำเภอพระนครศรีอยุธยา จังหวัดพระนครศรีอยุธยา 13000</t>
  </si>
  <si>
    <t>17/02/2026 17:13</t>
  </si>
  <si>
    <t>17/02/2026 17:12</t>
  </si>
  <si>
    <t>GUX80</t>
  </si>
  <si>
    <t>ภ******์</t>
  </si>
  <si>
    <t>******กระบี่น้อย ตำบลกระบี่น้อย อำเภอเมืองกระบี่ จังหวัดกระบี่ 81000</t>
  </si>
  <si>
    <t>17/02/2026 17:38</t>
  </si>
  <si>
    <t>17/02/2026 17:08</t>
  </si>
  <si>
    <t>GUX79</t>
  </si>
  <si>
    <t>รุ่งฤดี ธนาภิรมย์ศรี บัตรประชาชน 3909800075956</t>
  </si>
  <si>
    <t>34/355 หมู่บ้านภัสสร 2 ซอย 3 ถนนเลียบคลองสาม  หมู่ 3 ต. คลองสาม
คลองหลวง/ Khlong Luangปทุมธานี/ Pathum Thani
12120</t>
  </si>
  <si>
    <t>660914515942</t>
  </si>
  <si>
    <t>GUX78</t>
  </si>
  <si>
    <t>17/02/2026 16:57</t>
  </si>
  <si>
    <t>GUX76</t>
  </si>
  <si>
    <t>ข***แป้ง น***าวรรณ</t>
  </si>
  <si>
    <t>17/02/2026 16:55</t>
  </si>
  <si>
    <t>GUX75</t>
  </si>
  <si>
    <t>ห*** ค***ทอง</t>
  </si>
  <si>
    <t>17/02/2026 16:50</t>
  </si>
  <si>
    <t>GUX74</t>
  </si>
  <si>
    <t>17/02/2026 16:47</t>
  </si>
  <si>
    <t>GUX73</t>
  </si>
  <si>
    <t>ม***น ช***มนตรี</t>
  </si>
  <si>
    <t>17/02/2026 16:43</t>
  </si>
  <si>
    <t>GUX72</t>
  </si>
  <si>
    <t>ส***มาศ ก***นสิทธิ์  ต***ู้ป่วยใน ร**</t>
  </si>
  <si>
    <t>17/02/2026 16:40</t>
  </si>
  <si>
    <t>GUX70</t>
  </si>
  <si>
    <t>ล***น.เกตสระชัย</t>
  </si>
  <si>
    <t>17/02/2026 16:33</t>
  </si>
  <si>
    <t>GUX69</t>
  </si>
  <si>
    <t>คุณนันทนา  เมษประสาท</t>
  </si>
  <si>
    <t>9/9 หมู่ 1หมู่บ้านวชิราลงกรณ์
ต.หนองน้ำแดง
อ.ปากช่อง
จ.นครราชสีมา
โทร.0860958482/   30130</t>
  </si>
  <si>
    <t>0879239966</t>
  </si>
  <si>
    <t>17/02/2026 16:28</t>
  </si>
  <si>
    <t>GUX68</t>
  </si>
  <si>
    <t>ย***ชัย เ***ระ</t>
  </si>
  <si>
    <t>GUX67</t>
  </si>
  <si>
    <t>mali</t>
  </si>
  <si>
    <t>เลขที่11 อ.11แมนชั่น รามคำแหง58 หัวหมาก บางกะปิ กทม.10240 · หัวหมาก/ Hua Mak
บางกะปิ/ Bang Kapiกรุงเทพมหานคร/ Bangkok
10240</t>
  </si>
  <si>
    <t>660948587571</t>
  </si>
  <si>
    <t>GUX66</t>
  </si>
  <si>
    <t>D***r W***iwan</t>
  </si>
  <si>
    <t>GUX65</t>
  </si>
  <si>
    <t>ส** เ***ิรา</t>
  </si>
  <si>
    <t>17/02/2026 16:27</t>
  </si>
  <si>
    <t>GUX64</t>
  </si>
  <si>
    <t>เ***์ จ***ี</t>
  </si>
  <si>
    <t>GUX63</t>
  </si>
  <si>
    <t>ว***า แ***สุข</t>
  </si>
  <si>
    <t>17/02/2026 16:25</t>
  </si>
  <si>
    <t>GUX62</t>
  </si>
  <si>
    <t>ห*** ม** ม***</t>
  </si>
  <si>
    <t>17/02/2026 16:24</t>
  </si>
  <si>
    <t>**ไม่รับรสกาแฟ</t>
  </si>
  <si>
    <t>GUX61</t>
  </si>
  <si>
    <t>ส***ตรา ส***า</t>
  </si>
  <si>
    <t>17/02/2026 16:23</t>
  </si>
  <si>
    <t>GUX60</t>
  </si>
  <si>
    <t>17/02/2026 16:22</t>
  </si>
  <si>
    <t>GUX59</t>
  </si>
  <si>
    <t>ร***ี  เ***กษม</t>
  </si>
  <si>
    <t>GUX58</t>
  </si>
  <si>
    <t xml:space="preserve">นฤเทพ  รุ่งระวีวิลาศ </t>
  </si>
  <si>
    <t>339 ม.15บ้านไผ่ทอง ต.หลุบ อ.เมือง จ.กาฬสินธุ์  46000</t>
  </si>
  <si>
    <t>0878526385</t>
  </si>
  <si>
    <t>GUX57</t>
  </si>
  <si>
    <t>ณ***า น***องอินทร์</t>
  </si>
  <si>
    <t>17/02/2026 16:21</t>
  </si>
  <si>
    <t>GUX56</t>
  </si>
  <si>
    <t>ญ***ศา ว***บัณฑิต</t>
  </si>
  <si>
    <t>GUX55</t>
  </si>
  <si>
    <t>ธ***ตน์ ท***ำ</t>
  </si>
  <si>
    <t>17/02/2026 16:18</t>
  </si>
  <si>
    <t>GUX54</t>
  </si>
  <si>
    <t>ส***มล ม***พันธุ์</t>
  </si>
  <si>
    <t>17/02/2026 16:16</t>
  </si>
  <si>
    <t>GUX53</t>
  </si>
  <si>
    <t>E* P***</t>
  </si>
  <si>
    <t>17/02/2026 16:15</t>
  </si>
  <si>
    <t>GUX52</t>
  </si>
  <si>
    <t>17/02/2026 16:12</t>
  </si>
  <si>
    <t>GUX51</t>
  </si>
  <si>
    <t>17/02/2026 16:09</t>
  </si>
  <si>
    <t>ฝอยทอง4
เผือก2</t>
  </si>
  <si>
    <t>17/02/2026 16:07</t>
  </si>
  <si>
    <t>GUX50</t>
  </si>
  <si>
    <t>น***กษณ์  ค***ี</t>
  </si>
  <si>
    <t>GUX49</t>
  </si>
  <si>
    <t>ปริชาติ ตระการไทย</t>
  </si>
  <si>
    <t>GUX48</t>
  </si>
  <si>
    <t>ป***อบ ช***กา</t>
  </si>
  <si>
    <t>17/02/2026 16:03</t>
  </si>
  <si>
    <t>GUX47</t>
  </si>
  <si>
    <t>17/02/2026 16:00</t>
  </si>
  <si>
    <t>GUX46</t>
  </si>
  <si>
    <t>ว***า โ***คียน ร***จ้ะโบว์</t>
  </si>
  <si>
    <t>17/02/2026 15:59</t>
  </si>
  <si>
    <t>GUX45</t>
  </si>
  <si>
    <t>ธ***า ข***ทียน</t>
  </si>
  <si>
    <t>17/02/2026 15:54</t>
  </si>
  <si>
    <t>GUX43</t>
  </si>
  <si>
    <t>17/02/2026 15:51</t>
  </si>
  <si>
    <t>17/02/2026 15:52</t>
  </si>
  <si>
    <t>GUX42</t>
  </si>
  <si>
    <t>จ***นา ว***มณีวรรณ</t>
  </si>
  <si>
    <t>GUX41</t>
  </si>
  <si>
    <t>ด***กร ค***ะเทศ</t>
  </si>
  <si>
    <t>GUX40</t>
  </si>
  <si>
    <t>ม***มี่ยว</t>
  </si>
  <si>
    <t>GUX39</t>
  </si>
  <si>
    <t>a***gul410</t>
  </si>
  <si>
    <t>**ขอเป็นเนยนม</t>
  </si>
  <si>
    <t>GUX38</t>
  </si>
  <si>
    <t>จ** ต***</t>
  </si>
  <si>
    <t>GUX37</t>
  </si>
  <si>
    <t>ป***วรรณ ท***ัง</t>
  </si>
  <si>
    <t>17/02/2026 15:50</t>
  </si>
  <si>
    <t>GUX36</t>
  </si>
  <si>
    <t>ก***  เ***ยมเชย</t>
  </si>
  <si>
    <t>17/02/2026 15:48</t>
  </si>
  <si>
    <t>17/02/2026 15:49</t>
  </si>
  <si>
    <t>GUX35</t>
  </si>
  <si>
    <t>ป*** พ***า</t>
  </si>
  <si>
    <t>GUX34</t>
  </si>
  <si>
    <t>จ***ิรา ศ***ดช</t>
  </si>
  <si>
    <t>GUX33</t>
  </si>
  <si>
    <t>GUX32</t>
  </si>
  <si>
    <t>น***้าลองไก่ทอด</t>
  </si>
  <si>
    <t>17/02/2026 15:47</t>
  </si>
  <si>
    <t>GUX31</t>
  </si>
  <si>
    <t>ค***ม่ ไ***รณ์ ป***าดี</t>
  </si>
  <si>
    <t>17/02/2026 15:45</t>
  </si>
  <si>
    <t>GUX30</t>
  </si>
  <si>
    <t>เ** ว***นิศา</t>
  </si>
  <si>
    <t>17/02/2026 15:36</t>
  </si>
  <si>
    <t>17/02/2026 15:37</t>
  </si>
  <si>
    <t>GUX28</t>
  </si>
  <si>
    <t>อ***ตย์ เ***กสอาด</t>
  </si>
  <si>
    <t>17/02/2026 15:15</t>
  </si>
  <si>
    <t>GUX27</t>
  </si>
  <si>
    <t>ปุณยวีร์</t>
  </si>
  <si>
    <t>934/1  ถนนพัฒนาการ  แขวง/เขตสวนหลวง กทม.# 10250</t>
  </si>
  <si>
    <t>0656362443</t>
  </si>
  <si>
    <t>GUX26</t>
  </si>
  <si>
    <t>ว***พ็ญ</t>
  </si>
  <si>
    <t>17/02/2026 15:13</t>
  </si>
  <si>
    <t>17/02/2026 15:14</t>
  </si>
  <si>
    <t>GUX25</t>
  </si>
  <si>
    <t>ธ***ย ศ***ร้าม</t>
  </si>
  <si>
    <t>17/02/2026 14:59</t>
  </si>
  <si>
    <t>GUX24</t>
  </si>
  <si>
    <t>ส***พ ถ***ฟู</t>
  </si>
  <si>
    <t>17/02/2026 14:55</t>
  </si>
  <si>
    <t>GUX23</t>
  </si>
  <si>
    <t>M******n</t>
  </si>
  <si>
    <t>******, ชั้น 8, ซอย อ่อนนุช 37/1, ถนน อ่อนนุช, แขวงสวนหลวง, เขตสวนหลวง แขวงสวนหลวง เขตสวนหลวง จังหวัดกรุงเทพมหานคร 10250</t>
  </si>
  <si>
    <t>17/02/2026 14:42</t>
  </si>
  <si>
    <t>GUX22</t>
  </si>
  <si>
    <t>ม***าา</t>
  </si>
  <si>
    <t>17/02/2026 14:39</t>
  </si>
  <si>
    <t>GUX21</t>
  </si>
  <si>
    <t>น***ะอองดาว ใ***สา</t>
  </si>
  <si>
    <t>17/02/2026 14:35</t>
  </si>
  <si>
    <t>GUX20</t>
  </si>
  <si>
    <t>อ***ย จ***ู่</t>
  </si>
  <si>
    <t>17/02/2026 14:34</t>
  </si>
  <si>
    <t>GUX19</t>
  </si>
  <si>
    <t>ป***ธร  เ***ฤทธิ์</t>
  </si>
  <si>
    <t>17/02/2026 14:33</t>
  </si>
  <si>
    <t>17/02/2026 14:32</t>
  </si>
  <si>
    <t>GUX18</t>
  </si>
  <si>
    <t>17/02/2026 14:28</t>
  </si>
  <si>
    <t>17/02/2026 14:29</t>
  </si>
  <si>
    <t>GUX16</t>
  </si>
  <si>
    <t>ส***จิตร</t>
  </si>
  <si>
    <t>17/02/2026 14:24</t>
  </si>
  <si>
    <t>GUX15</t>
  </si>
  <si>
    <t>น***นา ช***ี</t>
  </si>
  <si>
    <t>17/02/2026 14:21</t>
  </si>
  <si>
    <t>GUX14</t>
  </si>
  <si>
    <t>17/02/2026 14:18</t>
  </si>
  <si>
    <t>GUX13</t>
  </si>
  <si>
    <t>จันทร์สม   ศรีเพ็ง</t>
  </si>
  <si>
    <t>113/1 บ้านปางหมู
ต.ปางหมู
อ.เมือง
จ.แม่ฮ่องสอน 58000</t>
  </si>
  <si>
    <t>58000</t>
  </si>
  <si>
    <t>0616299291</t>
  </si>
  <si>
    <t>17/02/2026 14:13</t>
  </si>
  <si>
    <t>17/02/2026 14:12</t>
  </si>
  <si>
    <t>GUX12</t>
  </si>
  <si>
    <t>สมพร ขออ่อนกลาง</t>
  </si>
  <si>
    <t>ถ.เทิดราชัน ซ.เทิดราชัน43 3/149 ม.อยู่เจริญ · สีกัน/ Si Kan
ดอนเมือง/ Don Mueangกรุงเทพมหานคร/ Bangkok
10210</t>
  </si>
  <si>
    <t>660812743691</t>
  </si>
  <si>
    <t>17/02/2026 14:11</t>
  </si>
  <si>
    <t>GUX11</t>
  </si>
  <si>
    <t xml:space="preserve">กัญญณัช ธนูแก้ว </t>
  </si>
  <si>
    <t>รร.บ้านห้วยขอน 120 ม.3 ต.ห้วยหม้าย อ.สอง จ.แพร่ 54120</t>
  </si>
  <si>
    <t>54120</t>
  </si>
  <si>
    <t>0875655382</t>
  </si>
  <si>
    <t>17/02/2026 14:04</t>
  </si>
  <si>
    <t>GUX10</t>
  </si>
  <si>
    <t>เ***ก ส***มศรี</t>
  </si>
  <si>
    <t>17/02/2026 13:57</t>
  </si>
  <si>
    <t>GUX9</t>
  </si>
  <si>
    <t>สุนันทา ชูเนตร</t>
  </si>
  <si>
    <t>156หมู่11ต ท่าไห อ เขื่องใน จอุบล 34150</t>
  </si>
  <si>
    <t>34150</t>
  </si>
  <si>
    <t>0892250071</t>
  </si>
  <si>
    <t>17/02/2026 13:55</t>
  </si>
  <si>
    <t>17/02/2026 13:54</t>
  </si>
  <si>
    <t>GUX8</t>
  </si>
  <si>
    <t>วรรณิศา จันสุวรรณ</t>
  </si>
  <si>
    <t>33หมู่18บ้านหนองศาลาใต้
ต บึงมะลู
อ กันทรลักษ์
จ ศรีสะเกษ 33110</t>
  </si>
  <si>
    <t>0654540236</t>
  </si>
  <si>
    <t>17/02/2026 13:53</t>
  </si>
  <si>
    <t>GUX7</t>
  </si>
  <si>
    <t>เสาวณี บุญดี</t>
  </si>
  <si>
    <t>362 ม.8 ต.ปากแพรก อ.ดอนสัก จ.สุราษฎร์ธานี 84340</t>
  </si>
  <si>
    <t>0963907877</t>
  </si>
  <si>
    <t>17/02/2026 13:15</t>
  </si>
  <si>
    <t>17/02/2026 13:50</t>
  </si>
  <si>
    <t>GUX6</t>
  </si>
  <si>
    <t>P***da C***lok</t>
  </si>
  <si>
    <t>Loei</t>
  </si>
  <si>
    <t>GUX5</t>
  </si>
  <si>
    <t>เ***มาลย์  ต***รา</t>
  </si>
  <si>
    <t>17/02/2026 13:48</t>
  </si>
  <si>
    <t>GUX4</t>
  </si>
  <si>
    <t>อรวรรณ  อินทฤทธิ์ (แผนกแคชเชียร์)</t>
  </si>
  <si>
    <t>บริษัท ซัมมิท ไพน์เฮิร์สท กอล์ฟ คลับ จำกัด
146/4 ม.17 ถ.พหลโยธิน ต.คลองหนึ่ง อ.คลองหลวง จ.ปทุมธานี  
โทร. 12120</t>
  </si>
  <si>
    <t>0949183444</t>
  </si>
  <si>
    <t>17/02/2026 13:26</t>
  </si>
  <si>
    <t>17/02/2026 13:47</t>
  </si>
  <si>
    <t>GUX3</t>
  </si>
  <si>
    <t>17/02/2026 13:45</t>
  </si>
  <si>
    <t>GUX2</t>
  </si>
  <si>
    <t>17/02/2026 13:39</t>
  </si>
  <si>
    <t>GUX1</t>
  </si>
  <si>
    <t>GUX0</t>
  </si>
  <si>
    <t>ร***ิยากร เ***งทอง</t>
  </si>
  <si>
    <t>17/02/2026 13:32</t>
  </si>
  <si>
    <t>GUW99</t>
  </si>
  <si>
    <t>L***wan N***pin</t>
  </si>
  <si>
    <t>17/02/2026 13:30</t>
  </si>
  <si>
    <t>GUW98</t>
  </si>
  <si>
    <t>พ***ี ส***รณศรี</t>
  </si>
  <si>
    <t>GUW96</t>
  </si>
  <si>
    <t>17/02/2026 13:14</t>
  </si>
  <si>
    <t>GUW94</t>
  </si>
  <si>
    <t>น***ล บ***ิมาย</t>
  </si>
  <si>
    <t>17/02/2026 13:13</t>
  </si>
  <si>
    <t>GUW92</t>
  </si>
  <si>
    <t>อ***ย ล***แอร์</t>
  </si>
  <si>
    <t>17/02/2026 13:09</t>
  </si>
  <si>
    <t>GUW90</t>
  </si>
  <si>
    <t>ส***รณ ด***วอน</t>
  </si>
  <si>
    <t>17/02/2026 12:54</t>
  </si>
  <si>
    <t>GUW88</t>
  </si>
  <si>
    <t>ว***า  พ***ระทุม</t>
  </si>
  <si>
    <t>17/02/2026 12:36</t>
  </si>
  <si>
    <t>GUW87</t>
  </si>
  <si>
    <t>น***มพงษ์ พ***ก้ว</t>
  </si>
  <si>
    <t>17/02/2026 12:33</t>
  </si>
  <si>
    <t>GUW86</t>
  </si>
  <si>
    <t>ม******น</t>
  </si>
  <si>
    <t>******ม ตำบลราษฎร์นิยม อำเภอไทรน้อย จังหวัดนนทบุรี 11150</t>
  </si>
  <si>
    <t>17/02/2026 12:58</t>
  </si>
  <si>
    <t>17/02/2026 12:28</t>
  </si>
  <si>
    <t>GUW84</t>
  </si>
  <si>
    <t>ศ***ันท์ ว***ีแก้ว</t>
  </si>
  <si>
    <t>17/02/2026 12:21</t>
  </si>
  <si>
    <t>GUW83</t>
  </si>
  <si>
    <t>อ***ตยา ศ***วงษ์เสรี</t>
  </si>
  <si>
    <t>17/02/2026 12:20</t>
  </si>
  <si>
    <t>GUW81</t>
  </si>
  <si>
    <t>s***rt p**</t>
  </si>
  <si>
    <t>17/02/2026 12:11</t>
  </si>
  <si>
    <t>17/02/2026 12:10</t>
  </si>
  <si>
    <t>GUW80</t>
  </si>
  <si>
    <t>น*** อ***โต ต***ลือดหมู</t>
  </si>
  <si>
    <t>GUW79</t>
  </si>
  <si>
    <t>17/02/2026 11:59</t>
  </si>
  <si>
    <t>GUW78</t>
  </si>
  <si>
    <t>ซ***นี เ***เงาะ</t>
  </si>
  <si>
    <t>17/02/2026 11:58</t>
  </si>
  <si>
    <t>791850753293</t>
  </si>
  <si>
    <t>GUW77</t>
  </si>
  <si>
    <t>น***นุชา  ง***ณีอุดม</t>
  </si>
  <si>
    <t>17/02/2026 11:56</t>
  </si>
  <si>
    <t>791870674254</t>
  </si>
  <si>
    <t>GUW76</t>
  </si>
  <si>
    <t>ว***นา</t>
  </si>
  <si>
    <t>17/02/2026 11:53</t>
  </si>
  <si>
    <t>791845947270</t>
  </si>
  <si>
    <t>GUW75</t>
  </si>
  <si>
    <t>ร***นภา</t>
  </si>
  <si>
    <t>17/02/2026 11:52</t>
  </si>
  <si>
    <t>THT0306543JHM4Z</t>
  </si>
  <si>
    <t>GUW74</t>
  </si>
  <si>
    <t>สมชาย ทุนเพิ่ม</t>
  </si>
  <si>
    <t>+
7/137หมู่  4  บริษัท อินเตอร์เนชั่นแนลแคสติ้งโปรดักส์ จำกัด
มาบยางพร
ปลวกแดง
ระยอง
Thailand 21140</t>
  </si>
  <si>
    <t>66828361443</t>
  </si>
  <si>
    <t>WA093347342TH</t>
  </si>
  <si>
    <t>17/02/2026 11:51</t>
  </si>
  <si>
    <t>GUW72</t>
  </si>
  <si>
    <t>ส***รณ ล***นือง</t>
  </si>
  <si>
    <t>17/02/2026 11:47</t>
  </si>
  <si>
    <t>791890753275</t>
  </si>
  <si>
    <t>GUW71</t>
  </si>
  <si>
    <t>อ*** ก***ุ้น</t>
  </si>
  <si>
    <t>17/02/2026 11:43</t>
  </si>
  <si>
    <t>791863460264</t>
  </si>
  <si>
    <t>GUW70</t>
  </si>
  <si>
    <t>ก***ัฐ</t>
  </si>
  <si>
    <t>791853959293</t>
  </si>
  <si>
    <t>17/02/2026 11:42</t>
  </si>
  <si>
    <t>GUW69</t>
  </si>
  <si>
    <t>ณ***ล</t>
  </si>
  <si>
    <t>17/02/2026 11:39</t>
  </si>
  <si>
    <t>791839075204</t>
  </si>
  <si>
    <t>GUW68</t>
  </si>
  <si>
    <t>****** อำเภอเฝ้าไร่ จังหวัดหนองคาย 43230 ตำบลอุดมพร อำเภอเฝ้าไร่ จังหวัดหนองคาย 43230</t>
  </si>
  <si>
    <t>43230</t>
  </si>
  <si>
    <t>17/02/2026 11:37</t>
  </si>
  <si>
    <t>TH2605170533171</t>
  </si>
  <si>
    <t>17/02/2026 11:38</t>
  </si>
  <si>
    <t>GUW67</t>
  </si>
  <si>
    <t>791885151234</t>
  </si>
  <si>
    <t>17/02/2026 11:36</t>
  </si>
  <si>
    <t>GUW66</t>
  </si>
  <si>
    <t>พรพระรถบุญอิ่ม</t>
  </si>
  <si>
    <t>บ้านเลขที่ 13 ซอยเทียนทะเล 23 ถนนบางขุนเทียนชายทะเล แขวงท่าข้าม เขตบางขุนเทียน กรุงเทพมหานคร 10150</t>
  </si>
  <si>
    <t>0937412777</t>
  </si>
  <si>
    <t>17/02/2026 11:32</t>
  </si>
  <si>
    <t>WA093347356TH</t>
  </si>
  <si>
    <t>GUW65</t>
  </si>
  <si>
    <t>ท** ม***งศ์</t>
  </si>
  <si>
    <t>17/02/2026 11:31</t>
  </si>
  <si>
    <t>791825754241</t>
  </si>
  <si>
    <t>GUW64</t>
  </si>
  <si>
    <t>ก***ร. แ***ว่ง</t>
  </si>
  <si>
    <t>17/02/2026 11:30</t>
  </si>
  <si>
    <t>THT02035439WG5Z</t>
  </si>
  <si>
    <t>GUW63</t>
  </si>
  <si>
    <t>ช***ชา แ***บัวขาว</t>
  </si>
  <si>
    <t>17/02/2026 11:24</t>
  </si>
  <si>
    <t>791893477222</t>
  </si>
  <si>
    <t>GUW62</t>
  </si>
  <si>
    <t>คุณประภา แก้วศิริ</t>
  </si>
  <si>
    <t>210 หมู่7 ต.ห้วยหมอนทอง อ.กำแพงแสน จ.นครปฐม 73140</t>
  </si>
  <si>
    <t>17/02/2026 11:21</t>
  </si>
  <si>
    <t>phone</t>
  </si>
  <si>
    <t>WA093347360TH</t>
  </si>
  <si>
    <t>GUW61</t>
  </si>
  <si>
    <t>17/02/2026 11:20</t>
  </si>
  <si>
    <t>791880366200</t>
  </si>
  <si>
    <t>GUW60</t>
  </si>
  <si>
    <t>17/02/2026 11:17</t>
  </si>
  <si>
    <t>791897673206</t>
  </si>
  <si>
    <t>GUW59</t>
  </si>
  <si>
    <t>ว******ุ</t>
  </si>
  <si>
    <t>******นโนนสะอาด, ตำบล บ้านชัย, อำเภอบ้านดุง ตำบลบ้านดุง อำเภอบ้านดุง จังหวัดอุดรธานี 41190</t>
  </si>
  <si>
    <t>17/02/2026 11:15</t>
  </si>
  <si>
    <t>TH265242968777X</t>
  </si>
  <si>
    <t>GUW58</t>
  </si>
  <si>
    <t>******ำบลท้ายสำเภา อำเภอพระพรหม จังหวัดนครศรีธรรมราช 80000</t>
  </si>
  <si>
    <t>TH261357537854U</t>
  </si>
  <si>
    <t>17/02/2026 11:13</t>
  </si>
  <si>
    <t>GUW57</t>
  </si>
  <si>
    <t>บ***า</t>
  </si>
  <si>
    <t>******าน โพธิ์ทอง ตำบลห้วยหิน ตำบลห้วยหิน อำเภอหนองหงส์ จังหวัดบุรีรัมย์ 31240</t>
  </si>
  <si>
    <t>17/02/2026 11:12</t>
  </si>
  <si>
    <t>TH262081514849L</t>
  </si>
  <si>
    <t>GUW56</t>
  </si>
  <si>
    <t>17/02/2026 11:08</t>
  </si>
  <si>
    <t>791834862232</t>
  </si>
  <si>
    <t>GUW55</t>
  </si>
  <si>
    <t>17/02/2026 11:07</t>
  </si>
  <si>
    <t>GUW54</t>
  </si>
  <si>
    <t>17/02/2026 11:03</t>
  </si>
  <si>
    <t>GUW53</t>
  </si>
  <si>
    <t>เตือนใจ สุริยะวงศ์</t>
  </si>
  <si>
    <t>53 ซอยร่มโพธิ์พิทักษ์ถ.มนตรีบำรุง
ตลาด
เมือง, มหาสารคาม 44000</t>
  </si>
  <si>
    <t>44000</t>
  </si>
  <si>
    <t>0898691218</t>
  </si>
  <si>
    <t>17/02/2026 11:02</t>
  </si>
  <si>
    <t>WA093347373TH</t>
  </si>
  <si>
    <t>GUW52</t>
  </si>
  <si>
    <t>Siripong Bumrungsil</t>
  </si>
  <si>
    <t>479 ม.1
หนองไม้แดง
เมือง
ชลบุรี
Thailand 20000</t>
  </si>
  <si>
    <t>66811542332</t>
  </si>
  <si>
    <t>17/02/2026 11:01</t>
  </si>
  <si>
    <t>WA093347387TH</t>
  </si>
  <si>
    <t>GUW51</t>
  </si>
  <si>
    <t>ส***ตราจิตกลาง</t>
  </si>
  <si>
    <t>17/02/2026 10:59</t>
  </si>
  <si>
    <t>791847070221</t>
  </si>
  <si>
    <t>GUW50</t>
  </si>
  <si>
    <t>17/02/2026 11:29</t>
  </si>
  <si>
    <t>TH69018CRXSC0D</t>
  </si>
  <si>
    <t>GUW49</t>
  </si>
  <si>
    <t>ร***อนันต์โมบาย</t>
  </si>
  <si>
    <t>17/02/2026 10:57</t>
  </si>
  <si>
    <t>791882757271</t>
  </si>
  <si>
    <t>GUW48</t>
  </si>
  <si>
    <t>พ***ล ส***</t>
  </si>
  <si>
    <t>17/02/2026 10:54</t>
  </si>
  <si>
    <t>791807358296</t>
  </si>
  <si>
    <t>GUW46</t>
  </si>
  <si>
    <t>น***งงเครื่องหนัง G***aroche</t>
  </si>
  <si>
    <t>17/02/2026 10:51</t>
  </si>
  <si>
    <t>791825675200</t>
  </si>
  <si>
    <t>GUW45</t>
  </si>
  <si>
    <t>สมสมร มังคบะวิรัช</t>
  </si>
  <si>
    <t>รพ ยันฮี 454ถนน จรัลสนิทวงษ์
บางอ้อ บางพลัด
บางพลัด
กรุงเทพ
Thailand 10700</t>
  </si>
  <si>
    <t>0813199768</t>
  </si>
  <si>
    <t>WA093347395TH</t>
  </si>
  <si>
    <t>17/02/2026 10:50</t>
  </si>
  <si>
    <t>GUW44</t>
  </si>
  <si>
    <t>พ***พชร ส***นิท</t>
  </si>
  <si>
    <t>791890072260</t>
  </si>
  <si>
    <t>GUW43</t>
  </si>
  <si>
    <t>อ***พร ค***ด</t>
  </si>
  <si>
    <t>17/02/2026 10:48</t>
  </si>
  <si>
    <t>791886753280</t>
  </si>
  <si>
    <t>GUW42</t>
  </si>
  <si>
    <t>ช***ัตน</t>
  </si>
  <si>
    <t>17/02/2026 10:44</t>
  </si>
  <si>
    <t>791838348265</t>
  </si>
  <si>
    <t>GUW41</t>
  </si>
  <si>
    <t>ก******ศ</t>
  </si>
  <si>
    <t>******สมบูรณ์ อำเภอทุ่งเสลี่ยม ตำบลเขาแก้วศรีสมบูรณ์ อำเภอทุ่งเสลี่ยม จังหวัดสุโขทัย 64230</t>
  </si>
  <si>
    <t>64230</t>
  </si>
  <si>
    <t>17/02/2026 11:14</t>
  </si>
  <si>
    <t>TH262444543428D</t>
  </si>
  <si>
    <t>GUW39</t>
  </si>
  <si>
    <t>เ***.อ้อนไง</t>
  </si>
  <si>
    <t>17/02/2026 10:40</t>
  </si>
  <si>
    <t>THT0203543J9K4Z</t>
  </si>
  <si>
    <t>GUW38</t>
  </si>
  <si>
    <t>ร******ญ</t>
  </si>
  <si>
    <t>******7 ห้องเลขที่ 1/10 หมู่ที่ 2 ตำบล กุ่มหัก ตำบลกุ่มหัก อำเภอหนองแค จังหวัดสระบุรี 18140</t>
  </si>
  <si>
    <t>TH262903471072M</t>
  </si>
  <si>
    <t>17/02/2026 10:39</t>
  </si>
  <si>
    <t>GUW37</t>
  </si>
  <si>
    <t>ช***า ค***น</t>
  </si>
  <si>
    <t>17/02/2026 10:36</t>
  </si>
  <si>
    <t>791849660210</t>
  </si>
  <si>
    <t>GUW36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</si>
  <si>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</si>
  <si>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</si>
  <si>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17/02/2026 10:33</t>
  </si>
  <si>
    <t>GUW35</t>
  </si>
  <si>
    <t>ส***ิโชค แ***ัน</t>
  </si>
  <si>
    <t>17/02/2026 10:32</t>
  </si>
  <si>
    <t>791805364221</t>
  </si>
  <si>
    <t>GUW34</t>
  </si>
  <si>
    <t>ป***ตี้</t>
  </si>
  <si>
    <t>791860865224</t>
  </si>
  <si>
    <t>GUW33</t>
  </si>
  <si>
    <t>17/02/2026 10:29</t>
  </si>
  <si>
    <t>791877161213</t>
  </si>
  <si>
    <t>17/02/2026 10:30</t>
  </si>
  <si>
    <t>GUW32</t>
  </si>
  <si>
    <t>น***พนิดา ท***ี</t>
  </si>
  <si>
    <t>17/02/2026 10:28</t>
  </si>
  <si>
    <t>791891873242</t>
  </si>
  <si>
    <t>17/02/2026 10:27</t>
  </si>
  <si>
    <t>GUW31</t>
  </si>
  <si>
    <t>น***ุญส่ง พ***์สุกใส</t>
  </si>
  <si>
    <t>17/02/2026 10:26</t>
  </si>
  <si>
    <t>791871277223</t>
  </si>
  <si>
    <t>GUW30</t>
  </si>
  <si>
    <t>ส***รษา พ***วุธ</t>
  </si>
  <si>
    <t>17/02/2026 10:24</t>
  </si>
  <si>
    <t>791864664242</t>
  </si>
  <si>
    <t>GUW29</t>
  </si>
  <si>
    <t>จ***รา ณ***์ชัย</t>
  </si>
  <si>
    <t>17/02/2026 10:21</t>
  </si>
  <si>
    <t>791801359263</t>
  </si>
  <si>
    <t>GUW28</t>
  </si>
  <si>
    <t>ณ***ัตร  ล***่น</t>
  </si>
  <si>
    <t>17/02/2026 10:18</t>
  </si>
  <si>
    <t>791845944293</t>
  </si>
  <si>
    <t>GUW27</t>
  </si>
  <si>
    <t>ท***ิจ ก***หาญ</t>
  </si>
  <si>
    <t>17/02/2026 10:14</t>
  </si>
  <si>
    <t>791879363225</t>
  </si>
  <si>
    <t>GUW26</t>
  </si>
  <si>
    <t>17/02/2026 10:11</t>
  </si>
  <si>
    <t>791802941296</t>
  </si>
  <si>
    <t>GUW25</t>
  </si>
  <si>
    <t>ส***รณา เ***ระสิทธิ์</t>
  </si>
  <si>
    <t>17/02/2026 10:08</t>
  </si>
  <si>
    <t>791823341256</t>
  </si>
  <si>
    <t>17/02/2026 10:07</t>
  </si>
  <si>
    <t>GUW24</t>
  </si>
  <si>
    <t>พ***์</t>
  </si>
  <si>
    <t>******ทอง ตำบลบ้านดอน อำเภออู่ทอง จังหวัดสุพรรณบุรี 72160</t>
  </si>
  <si>
    <t>72160</t>
  </si>
  <si>
    <t>17/02/2026 10:06</t>
  </si>
  <si>
    <t>TH260038269592M</t>
  </si>
  <si>
    <t>GUW23</t>
  </si>
  <si>
    <t>พิมพร พิทักษ์สุจรรยา</t>
  </si>
  <si>
    <t>59/1 หมู่ 3 ต.รอบเวียง อ.เมือง จ.เชียงราย 57000</t>
  </si>
  <si>
    <t>0922765826</t>
  </si>
  <si>
    <t>17/02/2026 10:01</t>
  </si>
  <si>
    <t>WA093347400TH</t>
  </si>
  <si>
    <t>GUW22</t>
  </si>
  <si>
    <t>WA093347413TH</t>
  </si>
  <si>
    <t>17/02/2026 10:00</t>
  </si>
  <si>
    <t>GUW21</t>
  </si>
  <si>
    <t>สมใจ หวังสมนึก</t>
  </si>
  <si>
    <t>260/36ซอยสุคนธวิท18 ต ตลาด อำเภอกระทุ่มแบนจ สมุทรสาคร 74110</t>
  </si>
  <si>
    <t>0812921152</t>
  </si>
  <si>
    <t>17/02/2026 09:59</t>
  </si>
  <si>
    <t>WA093347427TH</t>
  </si>
  <si>
    <t>GUW20</t>
  </si>
  <si>
    <t>อำไพ รัตนา</t>
  </si>
  <si>
    <t>78/132 ม.9 ต.ละหาร อ.บางบัวทอง จ.นนทบุรีโทร 11110</t>
  </si>
  <si>
    <t>0956431558</t>
  </si>
  <si>
    <t>17/02/2026 09:58</t>
  </si>
  <si>
    <t>WA093347435TH</t>
  </si>
  <si>
    <t>GUW19</t>
  </si>
  <si>
    <t>แ***พรรณ  ช***ย</t>
  </si>
  <si>
    <t>17/02/2026 09:56</t>
  </si>
  <si>
    <t>791813079201</t>
  </si>
  <si>
    <t>GUW18</t>
  </si>
  <si>
    <t>ข***ฐา ศ***มุทร์</t>
  </si>
  <si>
    <t>791850740295</t>
  </si>
  <si>
    <t>GUW17</t>
  </si>
  <si>
    <t>จันจิลา การสมนุช</t>
  </si>
  <si>
    <t>เลขที่ 145-146 ตึกบิ๊กอพาร์ทเมนต์
ต.สวนหลวง อ.กระทุ่มแบน
จ.สมุทรสาคร 74110</t>
  </si>
  <si>
    <t>0617027918</t>
  </si>
  <si>
    <t>17/02/2026 09:55</t>
  </si>
  <si>
    <t>WA093347444TH</t>
  </si>
  <si>
    <t>GUW16</t>
  </si>
  <si>
    <t>วันนีสุวะมาศ</t>
  </si>
  <si>
    <t>325หมู่(3)
ต/สระกระโจม
อ/ดอนเจดีย์
จ/สุพรรณบุรี 72250</t>
  </si>
  <si>
    <t>72250</t>
  </si>
  <si>
    <t>0920929742</t>
  </si>
  <si>
    <t>17/02/2026 09:53</t>
  </si>
  <si>
    <t>WA093347461TH</t>
  </si>
  <si>
    <t>17/02/2026 09:52</t>
  </si>
  <si>
    <t>GUW15</t>
  </si>
  <si>
    <t>ธ***รณ์  เ***ไชย</t>
  </si>
  <si>
    <t>791826868221</t>
  </si>
  <si>
    <t>GUW14</t>
  </si>
  <si>
    <t>17/02/2026 09:51</t>
  </si>
  <si>
    <t>791871142285</t>
  </si>
  <si>
    <t>GUW13</t>
  </si>
  <si>
    <t>น.ส.จารุนันท์​ ธัมมปัญญาพงศ์</t>
  </si>
  <si>
    <t>262หมู่10  บ้านดงหมู ซอยถนนประชาอุทิศ
ตำบลท่าค้อ
อำเภอในเมือง
จังหวัดนครพนม
โทร 48000</t>
  </si>
  <si>
    <t>0951456959</t>
  </si>
  <si>
    <t>WA093347475TH</t>
  </si>
  <si>
    <t>17/02/2026 09:50</t>
  </si>
  <si>
    <t>GUW11</t>
  </si>
  <si>
    <t>ชนาภา</t>
  </si>
  <si>
    <t>116ม.7บ้านเบ็ญน้อยต.ศรีสว่างอ.นาโพธิ์จ.บุรีรัมย์
 31230</t>
  </si>
  <si>
    <t>31230</t>
  </si>
  <si>
    <t>0943672548</t>
  </si>
  <si>
    <t>17/02/2026 09:49</t>
  </si>
  <si>
    <t>WA093347489TH</t>
  </si>
  <si>
    <t>17/02/2026 09:47</t>
  </si>
  <si>
    <t>GUW10</t>
  </si>
  <si>
    <t>อ***ย เ***นนทอง</t>
  </si>
  <si>
    <t>17/02/2026 09:46</t>
  </si>
  <si>
    <t>791813460233</t>
  </si>
  <si>
    <t>GUW9</t>
  </si>
  <si>
    <t>ส่งคุณผึ้งร้านชานม</t>
  </si>
  <si>
    <t>126ถนนท่าทองต.ตลาดอ.เมืองจ.สุราษฎร์ธานี  โทร 84000</t>
  </si>
  <si>
    <t>0836917340</t>
  </si>
  <si>
    <t>WA093347492TH</t>
  </si>
  <si>
    <t>GUW7</t>
  </si>
  <si>
    <t>อ***ย  เ***นนทอง</t>
  </si>
  <si>
    <t>17/02/2026 09:44</t>
  </si>
  <si>
    <t>791870145253</t>
  </si>
  <si>
    <t>GUW6</t>
  </si>
  <si>
    <t>วิทยา รัตนวิจิตร</t>
  </si>
  <si>
    <t>ที่อยู่ 65/5 ม.4 ต.เนินฆ้อ อ.แกลง จ.ระยอง โทร 21110</t>
  </si>
  <si>
    <t>21110</t>
  </si>
  <si>
    <t>0944597944</t>
  </si>
  <si>
    <t>WA093347501TH</t>
  </si>
  <si>
    <t>17/02/2026 09:43</t>
  </si>
  <si>
    <t>GUW5</t>
  </si>
  <si>
    <t>บ***่าน ส***ติ</t>
  </si>
  <si>
    <t>791869062294</t>
  </si>
  <si>
    <t>GUW4</t>
  </si>
  <si>
    <t>พรจันทร์(ต้อย)</t>
  </si>
  <si>
    <t>59/50 ม.3 มบ. ลภาวัน 12 ซ.5 ถ.ละหาร -ลำโพ ต.ละหาร อ.บางบัวทอง จ.นนทบุรี 11110</t>
  </si>
  <si>
    <t>0898127567</t>
  </si>
  <si>
    <t>17/02/2026 09:30</t>
  </si>
  <si>
    <t>WB170365371TH</t>
  </si>
  <si>
    <t>17/02/2026 09:42</t>
  </si>
  <si>
    <t>GUW3</t>
  </si>
  <si>
    <t>น***ภา</t>
  </si>
  <si>
    <t>17/02/2026 09:41</t>
  </si>
  <si>
    <t>791866951271</t>
  </si>
  <si>
    <t>GUW2</t>
  </si>
  <si>
    <t>ก******่</t>
  </si>
  <si>
    <t>******นองกกคูณ, ตำบล หนองฮี, อำเภอปลาปาก ตำบลหนองฮี อำเภอปลาปาก จังหวัดนครพนม 48160</t>
  </si>
  <si>
    <t>48160</t>
  </si>
  <si>
    <t>TH2646306206026</t>
  </si>
  <si>
    <t>GUW1</t>
  </si>
  <si>
    <t>WA093347515TH</t>
  </si>
  <si>
    <t>17/02/2026 09:40</t>
  </si>
  <si>
    <t>GUW0</t>
  </si>
  <si>
    <t>พ***า. แ***ว่าง</t>
  </si>
  <si>
    <t>791882754283</t>
  </si>
  <si>
    <t>GUV98</t>
  </si>
  <si>
    <t>M***zii1101</t>
  </si>
  <si>
    <t>17/02/2026 09:38</t>
  </si>
  <si>
    <t>791806362200</t>
  </si>
  <si>
    <t>GUV97</t>
  </si>
  <si>
    <t>น***นวิชญ์สรรพากร</t>
  </si>
  <si>
    <t>17/02/2026 09:37</t>
  </si>
  <si>
    <t>791851152201</t>
  </si>
  <si>
    <t>17/02/2026 09:35</t>
  </si>
  <si>
    <t>GUV96</t>
  </si>
  <si>
    <t>ว***ลักษณ์ พ***วิภา</t>
  </si>
  <si>
    <t>791878064261</t>
  </si>
  <si>
    <t>17/02/2026 09:34</t>
  </si>
  <si>
    <t>GUV95</t>
  </si>
  <si>
    <t>จ** ส***ญญา</t>
  </si>
  <si>
    <t>17/02/2026 09:27</t>
  </si>
  <si>
    <t>791827551244</t>
  </si>
  <si>
    <t>GUV94</t>
  </si>
  <si>
    <t>ก***ักษณ์  อ***ยสุขวงศ์</t>
  </si>
  <si>
    <t>17/02/2026 09:25</t>
  </si>
  <si>
    <t>791885563221</t>
  </si>
  <si>
    <t>GUV93</t>
  </si>
  <si>
    <t>ธนัช เชี่ยวเวช</t>
  </si>
  <si>
    <t>39ซ.วุฒากาศ46ถ วุฒากาศ แขวง บางค้อ เขต จอมทอง
จอมทอง/ Chom Thongกรุงเทพมหานคร/ Bangkok
10150</t>
  </si>
  <si>
    <t>660881077403</t>
  </si>
  <si>
    <t>17/02/2026 09:23</t>
  </si>
  <si>
    <t>GUV92</t>
  </si>
  <si>
    <t>น***าววิลาสินี  โ***เลิศสกุล</t>
  </si>
  <si>
    <t>17/02/2026 09:21</t>
  </si>
  <si>
    <t>791873075276</t>
  </si>
  <si>
    <t>GUV91</t>
  </si>
  <si>
    <t>17/02/2026 09:18</t>
  </si>
  <si>
    <t>791865951240</t>
  </si>
  <si>
    <t>GUV90</t>
  </si>
  <si>
    <t>เ***ร์</t>
  </si>
  <si>
    <t>17/02/2026 09:11</t>
  </si>
  <si>
    <t>791826861265</t>
  </si>
  <si>
    <t>GUV89</t>
  </si>
  <si>
    <t>ณ***า ส***ย</t>
  </si>
  <si>
    <t>17/02/2026 09:07</t>
  </si>
  <si>
    <t>791811662250</t>
  </si>
  <si>
    <t>GUV88</t>
  </si>
  <si>
    <t>17/02/2026 09:06</t>
  </si>
  <si>
    <t>791835750204</t>
  </si>
  <si>
    <t>GUV87</t>
  </si>
  <si>
    <t>น***ภชณา ป***ัตน์</t>
  </si>
  <si>
    <t>791835548265</t>
  </si>
  <si>
    <t>GUV86</t>
  </si>
  <si>
    <t>อ***น</t>
  </si>
  <si>
    <t>******ศษ กองบัญชาการตำรวจตะเวนชายแดน เลขที่ 231 หมู่ที่ 11 ตำบลอินทขิล ตำบลอินทขิล อำเภอแม่แตง จังหวัดเชียงใหม่ 50150</t>
  </si>
  <si>
    <t>50150</t>
  </si>
  <si>
    <t>17/02/2026 09:04</t>
  </si>
  <si>
    <t>TH262703830842I</t>
  </si>
  <si>
    <t>GUV85</t>
  </si>
  <si>
    <t>น***ิยากร ก***ุญ</t>
  </si>
  <si>
    <t>17/02/2026 09:03</t>
  </si>
  <si>
    <t>791881752222</t>
  </si>
  <si>
    <t>17/02/2026 09:02</t>
  </si>
  <si>
    <t>GUV84</t>
  </si>
  <si>
    <t>อ***ัฒน์  บ***้ำ</t>
  </si>
  <si>
    <t>17/02/2026 09:01</t>
  </si>
  <si>
    <t>791861868291</t>
  </si>
  <si>
    <t>GUV83</t>
  </si>
  <si>
    <t>สกุลนา อุ่นเรือน</t>
  </si>
  <si>
    <t>55/56 ม.5 หมู่บ้านสิทธารมย์รีเจ้นท์ ซ.1/1 · ปากเกร็ด/ Pak Kret
ปากเกร็ด/ Pak Kretนนทบุรี/ Nonthaburi
11120</t>
  </si>
  <si>
    <t>660982813388</t>
  </si>
  <si>
    <t>17/02/2026 08:57</t>
  </si>
  <si>
    <t>GUV82</t>
  </si>
  <si>
    <t>y***</t>
  </si>
  <si>
    <t>17/02/2026 08:53</t>
  </si>
  <si>
    <t>791841276203</t>
  </si>
  <si>
    <t>GUV81</t>
  </si>
  <si>
    <t>ห***ามดี</t>
  </si>
  <si>
    <t>17/02/2026 08:51</t>
  </si>
  <si>
    <t>791883962225</t>
  </si>
  <si>
    <t>GUV80</t>
  </si>
  <si>
    <t>GUV79</t>
  </si>
  <si>
    <t>******ตลาดกระทุ่มแบน อำเภอกระทุ่มแบน จังหวัดสมุทรสาคร 74110</t>
  </si>
  <si>
    <t>17/02/2026 09:14</t>
  </si>
  <si>
    <t>TH260156387390L</t>
  </si>
  <si>
    <t>17/02/2026 08:44</t>
  </si>
  <si>
    <t>GUV77</t>
  </si>
  <si>
    <t>ภ***าภรณ์ ไ***รรณ</t>
  </si>
  <si>
    <t>17/02/2026 08:40</t>
  </si>
  <si>
    <t>791814167211</t>
  </si>
  <si>
    <t>GUV76</t>
  </si>
  <si>
    <t>j***</t>
  </si>
  <si>
    <t>17/02/2026 08:33</t>
  </si>
  <si>
    <t>791811541264</t>
  </si>
  <si>
    <t>GUV75</t>
  </si>
  <si>
    <t>ฉ***รรณ เ***งโส</t>
  </si>
  <si>
    <t>17/02/2026 08:00</t>
  </si>
  <si>
    <t>791878744252</t>
  </si>
  <si>
    <t>GUV74</t>
  </si>
  <si>
    <t>17/02/2026 07:59</t>
  </si>
  <si>
    <t>791828751206</t>
  </si>
  <si>
    <t>GUV73</t>
  </si>
  <si>
    <t>น***ุปผา ส***ฒนากร</t>
  </si>
  <si>
    <t>17/02/2026 07:51</t>
  </si>
  <si>
    <t>791801873236</t>
  </si>
  <si>
    <t>GUV72</t>
  </si>
  <si>
    <t>17/02/2026 07:39</t>
  </si>
  <si>
    <t>791875351212</t>
  </si>
  <si>
    <t>GUV71</t>
  </si>
  <si>
    <t>น***ล</t>
  </si>
  <si>
    <t>17/02/2026 07:36</t>
  </si>
  <si>
    <t>791834754211</t>
  </si>
  <si>
    <t>GUV70</t>
  </si>
  <si>
    <t>A***m Y**</t>
  </si>
  <si>
    <t>17/02/2026 20:53</t>
  </si>
  <si>
    <t>17/02/2026 07:32</t>
  </si>
  <si>
    <t>GUV69</t>
  </si>
  <si>
    <t>17/02/2026 07:11</t>
  </si>
  <si>
    <t>791881550213</t>
  </si>
  <si>
    <t>GUV68</t>
  </si>
  <si>
    <t>จ***พร ใ***ม</t>
  </si>
  <si>
    <t>17/02/2026 07:09</t>
  </si>
  <si>
    <t>791875740250</t>
  </si>
  <si>
    <t>17/02/2026 07:10</t>
  </si>
  <si>
    <t>GUV67</t>
  </si>
  <si>
    <t>ส***ี แ***กมุท</t>
  </si>
  <si>
    <t>17/02/2026 07:06</t>
  </si>
  <si>
    <t>791841950281</t>
  </si>
  <si>
    <t>17/02/2026 07:08</t>
  </si>
  <si>
    <t>GUV66</t>
  </si>
  <si>
    <t>S***i T***tong</t>
  </si>
  <si>
    <t>17/02/2026 06:41</t>
  </si>
  <si>
    <t>791863341183</t>
  </si>
  <si>
    <t>GUV65</t>
  </si>
  <si>
    <t>17/02/2026 06:18</t>
  </si>
  <si>
    <t>791795187024</t>
  </si>
  <si>
    <t>GUV63</t>
  </si>
  <si>
    <t>น** อ***ลี แ***สุข</t>
  </si>
  <si>
    <t>17/02/2026 06:08</t>
  </si>
  <si>
    <t>791766585050</t>
  </si>
  <si>
    <t>GUV62</t>
  </si>
  <si>
    <t>เ***ญ ช***ื่น</t>
  </si>
  <si>
    <t>17/02/2026 05:51</t>
  </si>
  <si>
    <t>791801538172</t>
  </si>
  <si>
    <t>GUV61</t>
  </si>
  <si>
    <t>บ***ิ่น</t>
  </si>
  <si>
    <t>17/02/2026 05:44</t>
  </si>
  <si>
    <t>791869028123</t>
  </si>
  <si>
    <t>GUV60</t>
  </si>
  <si>
    <t>ส***ชาดา</t>
  </si>
  <si>
    <t>17/02/2026 05:27</t>
  </si>
  <si>
    <t>791850602174</t>
  </si>
  <si>
    <t>GUV57</t>
  </si>
  <si>
    <t>พ***ัฐ</t>
  </si>
  <si>
    <t>17/02/2026 03:19</t>
  </si>
  <si>
    <t>791850411111</t>
  </si>
  <si>
    <t>GUV55</t>
  </si>
  <si>
    <t>17/02/2026 02:12</t>
  </si>
  <si>
    <t>791798995013</t>
  </si>
  <si>
    <t>GUV54</t>
  </si>
  <si>
    <t>u***28681011511290</t>
  </si>
  <si>
    <t>17/02/2026 01:08</t>
  </si>
  <si>
    <t>791875402113</t>
  </si>
  <si>
    <t>17/02/2026 01:16</t>
  </si>
  <si>
    <t>GUV53</t>
  </si>
  <si>
    <t>ท***กียรติ์ ศ***ัตนะ</t>
  </si>
  <si>
    <t>17/02/2026 01:03</t>
  </si>
  <si>
    <t>791818243171</t>
  </si>
  <si>
    <t>17/02/2026 01:05</t>
  </si>
  <si>
    <t>GUV52</t>
  </si>
  <si>
    <t>P***hamapon k</t>
  </si>
  <si>
    <t>17/02/2026 01:01</t>
  </si>
  <si>
    <t>791881330144</t>
  </si>
  <si>
    <t>GUV50</t>
  </si>
  <si>
    <t>อ***ุลเลาะ ม***</t>
  </si>
  <si>
    <t>17/02/2026 00:38</t>
  </si>
  <si>
    <t>791883612100</t>
  </si>
  <si>
    <t>GUV49</t>
  </si>
  <si>
    <t>ส***สา</t>
  </si>
  <si>
    <t>17/02/2026 00:37</t>
  </si>
  <si>
    <t>791858738101</t>
  </si>
  <si>
    <t>GUV48</t>
  </si>
  <si>
    <t>บ***ิตา ม***หมัด</t>
  </si>
  <si>
    <t>17/02/2026 00:36</t>
  </si>
  <si>
    <t>791860804195</t>
  </si>
  <si>
    <t>GUV47</t>
  </si>
  <si>
    <t>ล***้อย ป***ชือบ</t>
  </si>
  <si>
    <t>17/02/2026 00:27</t>
  </si>
  <si>
    <t>791856841171</t>
  </si>
  <si>
    <t>GUV46</t>
  </si>
  <si>
    <t>ว***า เ***ามถ้วน</t>
  </si>
  <si>
    <t>17/02/2026 00:26</t>
  </si>
  <si>
    <t>791786796043</t>
  </si>
  <si>
    <t>GUV45</t>
  </si>
  <si>
    <t xml:space="preserve">น***้อย บ***อง </t>
  </si>
  <si>
    <t>17/02/2026 00:24</t>
  </si>
  <si>
    <t>791834349110</t>
  </si>
  <si>
    <t>GUV44</t>
  </si>
  <si>
    <t>บ***นครสวรรค์</t>
  </si>
  <si>
    <t>17/02/2026 00:22</t>
  </si>
  <si>
    <t>791882434151</t>
  </si>
  <si>
    <t>17/02/2026 00:23</t>
  </si>
  <si>
    <t>GUV43</t>
  </si>
  <si>
    <t>M****g</t>
  </si>
  <si>
    <t>******รง ตำบลสำโรง อำเภออุทุมพรพิสัย จังหวัดศรีสะเกษ 33120</t>
  </si>
  <si>
    <t>TH261988794311Q</t>
  </si>
  <si>
    <t>GUV42</t>
  </si>
  <si>
    <t>LEXPU0658596795</t>
  </si>
  <si>
    <t>GUV41</t>
  </si>
  <si>
    <t>****** ถนนสุขาภิบาล2 แขวงประเวศ เขตประเวศ จังหวัดกรุงเทพมหานคร 10250</t>
  </si>
  <si>
    <t>70</t>
  </si>
  <si>
    <t>17/02/2026 00:20</t>
  </si>
  <si>
    <t>TH2691079574967</t>
  </si>
  <si>
    <t>GUV40</t>
  </si>
  <si>
    <t>ก***ัตร ว***อินทร์พ่อ</t>
  </si>
  <si>
    <t>17/02/2026 00:07</t>
  </si>
  <si>
    <t>791859008172</t>
  </si>
  <si>
    <t>GUV39</t>
  </si>
  <si>
    <t>ห**น</t>
  </si>
  <si>
    <t>******, ตำบล หนองปรือ, อำเภอบางละมุง ตำบลหนองปรือ อำเภอบางละมุง จังหวัดชลบุรี 20150</t>
  </si>
  <si>
    <t>TH262788180078M</t>
  </si>
  <si>
    <t>17/02/2026 00:00</t>
  </si>
  <si>
    <t>GVB22</t>
  </si>
  <si>
    <t>จ***มาศ n*** ร*** r** h** 8***บางลา ต***าตอง อ***ทู้  จ***เก็ต</t>
  </si>
  <si>
    <t>18/02/2026 23:51</t>
  </si>
  <si>
    <t>791998131282</t>
  </si>
  <si>
    <t>GVB21</t>
  </si>
  <si>
    <t>ม** จ***ร์กระจ่าง</t>
  </si>
  <si>
    <t>18/02/2026 23:00</t>
  </si>
  <si>
    <t>791902004202</t>
  </si>
  <si>
    <t>18/02/2026 22:59</t>
  </si>
  <si>
    <t>GVB20</t>
  </si>
  <si>
    <t>******, 308, ตำบล คลองจิก ตึกหลัง ห้อง411 ตำบลคลองจิก อำเภอบางปะอิน จังหวัดพระนครศรีอยุธยา 13160</t>
  </si>
  <si>
    <t>13160</t>
  </si>
  <si>
    <t>TH05068CZT488F</t>
  </si>
  <si>
    <t>GVB19</t>
  </si>
  <si>
    <t>ศ***ะภา อ***ำคา</t>
  </si>
  <si>
    <t>18/02/2026 22:56</t>
  </si>
  <si>
    <t>791978478266</t>
  </si>
  <si>
    <t>1111122</t>
  </si>
  <si>
    <t>นมปรุงแต่งชนิดเม็ด รสหวาน</t>
  </si>
  <si>
    <t>GVB18</t>
  </si>
  <si>
    <t>18/02/2026 22:54</t>
  </si>
  <si>
    <t>TH263368486480D</t>
  </si>
  <si>
    <t>GVB17</t>
  </si>
  <si>
    <t>ป***ี ไ***าจันทร์</t>
  </si>
  <si>
    <t>18/02/2026 22:46</t>
  </si>
  <si>
    <t>791915314201</t>
  </si>
  <si>
    <t>GVB16</t>
  </si>
  <si>
    <t>ช******ร</t>
  </si>
  <si>
    <t>******าภิบาล5 แขวงท่าแร้ง แขวงท่าแร้ง เขตบางเขน จังหวัดกรุงเทพมหานคร 10220</t>
  </si>
  <si>
    <t>18/02/2026 22:43</t>
  </si>
  <si>
    <t>TH01188D08601A0</t>
  </si>
  <si>
    <t>18/02/2026 22:42</t>
  </si>
  <si>
    <t>GVB15</t>
  </si>
  <si>
    <t>ท******พ</t>
  </si>
  <si>
    <t>******ต์เอเซีย(มหาชน) จำกัด ชั้น 8 แขวง ยานนาวา แขวงยานนาวา เขตสาทร จังหวัดกรุงเทพมหานคร 10120</t>
  </si>
  <si>
    <t>18/02/2026 22:40</t>
  </si>
  <si>
    <t>TH268236080268V</t>
  </si>
  <si>
    <t>GVB14</t>
  </si>
  <si>
    <t>ธ***รัตน์ อ***ำนาญ</t>
  </si>
  <si>
    <t>18/02/2026 22:25</t>
  </si>
  <si>
    <t>791990057456</t>
  </si>
  <si>
    <t>GVB13</t>
  </si>
  <si>
    <t>18/02/2026 22:23</t>
  </si>
  <si>
    <t>791969255210</t>
  </si>
  <si>
    <t>GVB12</t>
  </si>
  <si>
    <t>****** จ.นครปฐม ตำบลถนนขาด อำเภอเมืองนครปฐม จังหวัดนครปฐม 73000</t>
  </si>
  <si>
    <t>18/02/2026 22:22</t>
  </si>
  <si>
    <t>TH15018D080H1I</t>
  </si>
  <si>
    <t>GVB11</t>
  </si>
  <si>
    <t>u***9502340106121</t>
  </si>
  <si>
    <t>18/02/2026 22:18</t>
  </si>
  <si>
    <t>791962041231</t>
  </si>
  <si>
    <t>GVB10</t>
  </si>
  <si>
    <t>791938442234</t>
  </si>
  <si>
    <t>GVB9</t>
  </si>
  <si>
    <t>น***พรุจ  บ***่ง</t>
  </si>
  <si>
    <t>18/02/2026 22:13</t>
  </si>
  <si>
    <t>791976803321</t>
  </si>
  <si>
    <t>GVB8</t>
  </si>
  <si>
    <t>ส***ต ค***ระเสริฐ</t>
  </si>
  <si>
    <t>18/02/2026 22:12</t>
  </si>
  <si>
    <t>791953623274</t>
  </si>
  <si>
    <t>GVB7</t>
  </si>
  <si>
    <t>18/02/2026 22:10</t>
  </si>
  <si>
    <t>791978727271</t>
  </si>
  <si>
    <t>GVB6</t>
  </si>
  <si>
    <t>ภ***ามาศ  ส***ดา</t>
  </si>
  <si>
    <t>18/02/2026 22:08</t>
  </si>
  <si>
    <t>791976364200</t>
  </si>
  <si>
    <t>GVB5</t>
  </si>
  <si>
    <t>พ***ชรนันท์ ส***รณ์ใจ</t>
  </si>
  <si>
    <t>18/02/2026 21:36</t>
  </si>
  <si>
    <t>791951587151</t>
  </si>
  <si>
    <t>GVB4</t>
  </si>
  <si>
    <t>โ***ัย  เ***น้อย</t>
  </si>
  <si>
    <t>791985055212</t>
  </si>
  <si>
    <t>GVB3</t>
  </si>
  <si>
    <t>น***า บ***งด้วง</t>
  </si>
  <si>
    <t>18/02/2026 21:33</t>
  </si>
  <si>
    <t>791972293206</t>
  </si>
  <si>
    <t>GVB2</t>
  </si>
  <si>
    <t>B***arin S***ek</t>
  </si>
  <si>
    <t>18/02/2026 21:28</t>
  </si>
  <si>
    <t>791966470212</t>
  </si>
  <si>
    <t>GVB1</t>
  </si>
  <si>
    <t>แ***พียงใจ พ***์กว้าง</t>
  </si>
  <si>
    <t>791987977244</t>
  </si>
  <si>
    <t>18/02/2026 21:27</t>
  </si>
  <si>
    <t>GVA99</t>
  </si>
  <si>
    <t>บ***ทธิ์  เ***งเนตร</t>
  </si>
  <si>
    <t>18/02/2026 21:03</t>
  </si>
  <si>
    <t>791902044205</t>
  </si>
  <si>
    <t>GVA98</t>
  </si>
  <si>
    <t>18/02/2026 21:02</t>
  </si>
  <si>
    <t>791964561220</t>
  </si>
  <si>
    <t>GVA97</t>
  </si>
  <si>
    <t>ภ***านิษฐ์ ห***ามเย็น</t>
  </si>
  <si>
    <t>18/02/2026 21:00</t>
  </si>
  <si>
    <t>791933984284</t>
  </si>
  <si>
    <t>GVA95</t>
  </si>
  <si>
    <t>จ***ูญ ช***น้าไม้</t>
  </si>
  <si>
    <t>18/02/2026 20:55</t>
  </si>
  <si>
    <t>791937711261</t>
  </si>
  <si>
    <t>18/02/2026 20:56</t>
  </si>
  <si>
    <t>GVA94</t>
  </si>
  <si>
    <t>ป******ศ</t>
  </si>
  <si>
    <t>******นองใหญ่  (บ้านสีส้มเหลือง) แขวงบางแค เขตบางแค จังหวัดกรุงเทพมหานคร 10160</t>
  </si>
  <si>
    <t>18/02/2026 20:45</t>
  </si>
  <si>
    <t>TH262310062760I</t>
  </si>
  <si>
    <t>GVA93</t>
  </si>
  <si>
    <t>ส***ตรี พ***เพ็ง</t>
  </si>
  <si>
    <t>18/02/2026 20:43</t>
  </si>
  <si>
    <t>791937321206</t>
  </si>
  <si>
    <t>GVA92</t>
  </si>
  <si>
    <t>ส***าย ค***ง</t>
  </si>
  <si>
    <t>18/02/2026 20:42</t>
  </si>
  <si>
    <t>791908293282</t>
  </si>
  <si>
    <t>GVA91</t>
  </si>
  <si>
    <t>น***าวจารุวรรณ ว***ษ์</t>
  </si>
  <si>
    <t>18/02/2026 20:35</t>
  </si>
  <si>
    <t>791999826214</t>
  </si>
  <si>
    <t>18/02/2026 20:33</t>
  </si>
  <si>
    <t>GVA90</t>
  </si>
  <si>
    <t>แ***ดือน ว***สุข</t>
  </si>
  <si>
    <t>18/02/2026 20:30</t>
  </si>
  <si>
    <t>791924417270</t>
  </si>
  <si>
    <t>GVA89</t>
  </si>
  <si>
    <t>ค** ณ***ฤตา โ***ภักดี</t>
  </si>
  <si>
    <t>18/02/2026 20:27</t>
  </si>
  <si>
    <t>791913431256</t>
  </si>
  <si>
    <t>18/02/2026 20:26</t>
  </si>
  <si>
    <t>GVA88</t>
  </si>
  <si>
    <t>ท***์สืตา แ***หนองเสม็ด</t>
  </si>
  <si>
    <t>18/02/2026 20:23</t>
  </si>
  <si>
    <t>791901553251</t>
  </si>
  <si>
    <t>GVA87</t>
  </si>
  <si>
    <t>นาย ประคอง พลายมี</t>
  </si>
  <si>
    <t>51 หมู่ 7 ต.มดแดง · มดแดง/ Mot Daeng
ศรีประจันต์/ Si Prachanสุพรรณบุรี/ Suphanburi
72140</t>
  </si>
  <si>
    <t>660614483567</t>
  </si>
  <si>
    <t>18/02/2026 20:22</t>
  </si>
  <si>
    <t>TH14058CZFRF9C</t>
  </si>
  <si>
    <t>GVA86</t>
  </si>
  <si>
    <t>ว***ร์ดา  ส***จิตร</t>
  </si>
  <si>
    <t>18/02/2026 20:19</t>
  </si>
  <si>
    <t>791964246220</t>
  </si>
  <si>
    <t>18/02/2026 20:20</t>
  </si>
  <si>
    <t>GVA85</t>
  </si>
  <si>
    <t>18/02/2026 20:17</t>
  </si>
  <si>
    <t>791933671200</t>
  </si>
  <si>
    <t>18/02/2026 20:18</t>
  </si>
  <si>
    <t>GVA84</t>
  </si>
  <si>
    <t>พ***ีรัชต์เพลาเพลิด</t>
  </si>
  <si>
    <t>18/02/2026 20:16</t>
  </si>
  <si>
    <t>791903435245</t>
  </si>
  <si>
    <t>GVA82</t>
  </si>
  <si>
    <t>ธิดารัตน์. แก้วกันหา</t>
  </si>
  <si>
    <t>155 หมู่6  ต.นาด้วง
นาด้วง/ Na Duangเลย/ Loei
42210</t>
  </si>
  <si>
    <t>42210</t>
  </si>
  <si>
    <t>660872132541</t>
  </si>
  <si>
    <t>18/02/2026 20:13</t>
  </si>
  <si>
    <t>TH39028CZFNK3A</t>
  </si>
  <si>
    <t>18/02/2026 20:12</t>
  </si>
  <si>
    <t>GVA81</t>
  </si>
  <si>
    <t>ส******ช</t>
  </si>
  <si>
    <t>******านป้อม, อำเภอคีรีมาศ ตำบลบ้านป้อม อำเภอคีรีมาศ จังหวัดสุโขทัย 64160</t>
  </si>
  <si>
    <t>18/02/2026 20:03</t>
  </si>
  <si>
    <t>TH264535351845V</t>
  </si>
  <si>
    <t>18/02/2026 20:02</t>
  </si>
  <si>
    <t>GVA80</t>
  </si>
  <si>
    <t>ส***วรรณ</t>
  </si>
  <si>
    <t>18/02/2026 19:53</t>
  </si>
  <si>
    <t>791942189253</t>
  </si>
  <si>
    <t>18/02/2026 19:54</t>
  </si>
  <si>
    <t>GVA79</t>
  </si>
  <si>
    <t>R***na C***chum</t>
  </si>
  <si>
    <t>18/02/2026 19:42</t>
  </si>
  <si>
    <t>791906181253</t>
  </si>
  <si>
    <t>18/02/2026 19:43</t>
  </si>
  <si>
    <t>GVA78</t>
  </si>
  <si>
    <t>ก***รรณ</t>
  </si>
  <si>
    <t>18/02/2026 19:44</t>
  </si>
  <si>
    <t>791954843212</t>
  </si>
  <si>
    <t>18/02/2026 19:41</t>
  </si>
  <si>
    <t>GVA77</t>
  </si>
  <si>
    <t>18/02/2026 19:40</t>
  </si>
  <si>
    <t>791908979256</t>
  </si>
  <si>
    <t>GVA76</t>
  </si>
  <si>
    <t>ย*** ว***เขียว</t>
  </si>
  <si>
    <t>18/02/2026 19:33</t>
  </si>
  <si>
    <t>THT04025474S34Z</t>
  </si>
  <si>
    <t>GVA75</t>
  </si>
  <si>
    <t>18/02/2026 19:31</t>
  </si>
  <si>
    <t>791970672264</t>
  </si>
  <si>
    <t>GVA73</t>
  </si>
  <si>
    <t>นางโสภา   กิ่งสุวรรณพงษ์</t>
  </si>
  <si>
    <t>102/165 หมู่บ้านโสภา2 หมู่2 ซอยนิสสัน · ท่าศาลา/ Tha Sala
เมืองลพบุรี/ Mueang Lop Buriลพบุรี/ Lopburi
15000</t>
  </si>
  <si>
    <t>660626872591</t>
  </si>
  <si>
    <t>18/02/2026 19:25</t>
  </si>
  <si>
    <t>LEXPU0659224097</t>
  </si>
  <si>
    <t>GVA72</t>
  </si>
  <si>
    <t>เ****น</t>
  </si>
  <si>
    <t>******ปั้มเชลล์) ตำบลวิหารแดง อำเภอวิหารแดง จังหวัดสระบุรี 18150</t>
  </si>
  <si>
    <t>18150</t>
  </si>
  <si>
    <t>18/02/2026 19:17</t>
  </si>
  <si>
    <t>TH2621158331963</t>
  </si>
  <si>
    <t>18/02/2026 19:16</t>
  </si>
  <si>
    <t>GVA71</t>
  </si>
  <si>
    <t>ร***ิมา ร***ลา</t>
  </si>
  <si>
    <t>18/02/2026 19:09</t>
  </si>
  <si>
    <t>791986783151</t>
  </si>
  <si>
    <t>GVA70</t>
  </si>
  <si>
    <t>พ***้ม น***กิม</t>
  </si>
  <si>
    <t>791998996191</t>
  </si>
  <si>
    <t>GVA69</t>
  </si>
  <si>
    <t>น***ณีรัตน์</t>
  </si>
  <si>
    <t>18/02/2026 19:08</t>
  </si>
  <si>
    <t>791933453216</t>
  </si>
  <si>
    <t>GVA68</t>
  </si>
  <si>
    <t>T***.Kanchanich</t>
  </si>
  <si>
    <t>18/02/2026 19:07</t>
  </si>
  <si>
    <t>791928587284</t>
  </si>
  <si>
    <t>GVA67</t>
  </si>
  <si>
    <t>18/02/2026 19:30</t>
  </si>
  <si>
    <t>TH269348407692R</t>
  </si>
  <si>
    <t>18/02/2026 19:00</t>
  </si>
  <si>
    <t>GVA66</t>
  </si>
  <si>
    <t>18/02/2026 18:59</t>
  </si>
  <si>
    <t>791997745453</t>
  </si>
  <si>
    <t>18/02/2026 18:58</t>
  </si>
  <si>
    <t>GVA65</t>
  </si>
  <si>
    <t>พระ สุรชัย ฐานรโต</t>
  </si>
  <si>
    <t>195 หมู่1ต.หนองตากยา อ.ท่าม่วง จ.กาญจนบุรี · หนองตากยา/ Nong Tak Ya
ท่าม่วง/ Tha Muangกาญจนบุรี/ Kanchanaburi
71110</t>
  </si>
  <si>
    <t>71110</t>
  </si>
  <si>
    <t>660880831512</t>
  </si>
  <si>
    <t>18/02/2026 18:55</t>
  </si>
  <si>
    <t>LEXPU0659213901</t>
  </si>
  <si>
    <t>GVA64</t>
  </si>
  <si>
    <t>18/02/2026 18:51</t>
  </si>
  <si>
    <t>791948586262</t>
  </si>
  <si>
    <t>GVA63</t>
  </si>
  <si>
    <t>18/02/2026 18:50</t>
  </si>
  <si>
    <t>791945607316</t>
  </si>
  <si>
    <t>GVA62</t>
  </si>
  <si>
    <t>S***i L**</t>
  </si>
  <si>
    <t>18/02/2026 18:48</t>
  </si>
  <si>
    <t>791908832293</t>
  </si>
  <si>
    <t>18/02/2026 18:49</t>
  </si>
  <si>
    <t>GVA61</t>
  </si>
  <si>
    <t>อ***ี่..คาสโนวี่</t>
  </si>
  <si>
    <t>18/02/2026 18:35</t>
  </si>
  <si>
    <t>791920807333</t>
  </si>
  <si>
    <t>GVA59</t>
  </si>
  <si>
    <t>น***าว ด***ภา พ***ันทร์</t>
  </si>
  <si>
    <t>18/02/2026 18:16</t>
  </si>
  <si>
    <t>791948487271</t>
  </si>
  <si>
    <t>GVA58</t>
  </si>
  <si>
    <t>จ***ชยา พ***บุตร</t>
  </si>
  <si>
    <t>18/02/2026 18:11</t>
  </si>
  <si>
    <t>791990946202</t>
  </si>
  <si>
    <t>GVA57</t>
  </si>
  <si>
    <t>18/02/2026 18:09</t>
  </si>
  <si>
    <t>THT11015475288Z</t>
  </si>
  <si>
    <t>GVA55</t>
  </si>
  <si>
    <t>W** K***ing</t>
  </si>
  <si>
    <t>18/02/2026 17:56</t>
  </si>
  <si>
    <t>791901562200</t>
  </si>
  <si>
    <t>18/02/2026 17:55</t>
  </si>
  <si>
    <t>GVA54</t>
  </si>
  <si>
    <t>ม***ากานต์ ม***มัด</t>
  </si>
  <si>
    <t>18/02/2026 17:52</t>
  </si>
  <si>
    <t>791986181243</t>
  </si>
  <si>
    <t>GVA53</t>
  </si>
  <si>
    <t>18/02/2026 17:48</t>
  </si>
  <si>
    <t>791991633230</t>
  </si>
  <si>
    <t>GVA52</t>
  </si>
  <si>
    <t>******รักษ์  ช.ขจรวิทย์  ถ.เทพารีกษ์  ต.บางพลีใหญ่ ตำบลบางพลีใหญ่ อำเภอบางพลี จังหวัดสมุทรปราการ 10540</t>
  </si>
  <si>
    <t>18/02/2026 17:43</t>
  </si>
  <si>
    <t>TH02038D08ES2A2</t>
  </si>
  <si>
    <t>GVA51</t>
  </si>
  <si>
    <t>Z*** S***ugchamnong</t>
  </si>
  <si>
    <t>18/02/2026 17:37</t>
  </si>
  <si>
    <t>791955934280</t>
  </si>
  <si>
    <t>GVA50</t>
  </si>
  <si>
    <t>น***ดา ย***นท์</t>
  </si>
  <si>
    <t>18/02/2026 17:31</t>
  </si>
  <si>
    <t>791937456376</t>
  </si>
  <si>
    <t>18/02/2026 17:33</t>
  </si>
  <si>
    <t>GVA49</t>
  </si>
  <si>
    <t>18/02/2026 17:25</t>
  </si>
  <si>
    <t>LEXPU0659212436</t>
  </si>
  <si>
    <t>GVA48</t>
  </si>
  <si>
    <t>จ***รา บ***ขมิ้น</t>
  </si>
  <si>
    <t>18/02/2026 17:16</t>
  </si>
  <si>
    <t>791982230281</t>
  </si>
  <si>
    <t>GVA47</t>
  </si>
  <si>
    <t>พิมพ์ชนก วัธนจิตต์</t>
  </si>
  <si>
    <t>111/87 หมู่ 9 ตำบลลาดสวาย หมู่บ้าน เวนิว ไอดี พหลโยธิน-รังสิต
ลำลูกกา/ Lam Luk Kaปทุมธานี/ Pathum Thani
12150</t>
  </si>
  <si>
    <t>660806086222</t>
  </si>
  <si>
    <t>18/02/2026 17:06</t>
  </si>
  <si>
    <t>LEXPU0659212721</t>
  </si>
  <si>
    <t>GVA46</t>
  </si>
  <si>
    <t>ณ***์ณภพ ไ***ึ่ง</t>
  </si>
  <si>
    <t>18/02/2026 17:01</t>
  </si>
  <si>
    <t>791990524253</t>
  </si>
  <si>
    <t>18/02/2026 17:02</t>
  </si>
  <si>
    <t>GVA45</t>
  </si>
  <si>
    <t>ส***ชฐ โ***์ออน</t>
  </si>
  <si>
    <t>18/02/2026 16:55</t>
  </si>
  <si>
    <t>THT0306546SPJ3Z</t>
  </si>
  <si>
    <t>GVA44</t>
  </si>
  <si>
    <t>18/02/2026 17:32</t>
  </si>
  <si>
    <t>TH267819575853B</t>
  </si>
  <si>
    <t>18/02/2026 16:54</t>
  </si>
  <si>
    <t>GVA43</t>
  </si>
  <si>
    <t>P***awat S***nnarat</t>
  </si>
  <si>
    <t>18/02/2026 16:49</t>
  </si>
  <si>
    <t>791928051224</t>
  </si>
  <si>
    <t>GVA42</t>
  </si>
  <si>
    <t>บ***้อม ค***งดี</t>
  </si>
  <si>
    <t>18/02/2026 16:47</t>
  </si>
  <si>
    <t>791904502270</t>
  </si>
  <si>
    <t>GVA41</t>
  </si>
  <si>
    <t>s***od</t>
  </si>
  <si>
    <t>18/02/2026 16:29</t>
  </si>
  <si>
    <t>791990870204</t>
  </si>
  <si>
    <t>GVA40</t>
  </si>
  <si>
    <t>18/02/2026 16:28</t>
  </si>
  <si>
    <t>791992528224</t>
  </si>
  <si>
    <t>GVA39</t>
  </si>
  <si>
    <t>บ***รือน  ป***ุ๊ก</t>
  </si>
  <si>
    <t>18/02/2026 16:30</t>
  </si>
  <si>
    <t>791971805295</t>
  </si>
  <si>
    <t>18/02/2026 16:27</t>
  </si>
  <si>
    <t>GVA37</t>
  </si>
  <si>
    <t>คุณ​ ธนวินต์  สุกิจประภานนท์</t>
  </si>
  <si>
    <t>149 ม.2 ต.หนองแขม อ.พรหมพิราม
พรหมพิราม/ Phrom Phiramพิษณุโลก/ Phitsanulok
65150</t>
  </si>
  <si>
    <t>65150</t>
  </si>
  <si>
    <t>660931925792</t>
  </si>
  <si>
    <t>18/02/2026 16:19</t>
  </si>
  <si>
    <t>TH61068CZFF82I</t>
  </si>
  <si>
    <t>GVA36</t>
  </si>
  <si>
    <t>น***นภัส จ***รรเทิง</t>
  </si>
  <si>
    <t>18/02/2026 16:17</t>
  </si>
  <si>
    <t>791991405343</t>
  </si>
  <si>
    <t>GVA35</t>
  </si>
  <si>
    <t>ธ******ำ</t>
  </si>
  <si>
    <t>******มู่6ต.นาดี อ.เมือง จ.สมุทรสาคร ตำบลนาดี อำเภอเมืองสมุทรสาคร จังหวัดสมุทรสาคร 74000</t>
  </si>
  <si>
    <t>18/02/2026 16:13</t>
  </si>
  <si>
    <t>TH265285167065T</t>
  </si>
  <si>
    <t>GVA34</t>
  </si>
  <si>
    <t>ก***รรณ ร***สวัสดิ์</t>
  </si>
  <si>
    <t>18/02/2026 16:11</t>
  </si>
  <si>
    <t>หน้าฝอยทองค่ะ</t>
  </si>
  <si>
    <t>791940097130</t>
  </si>
  <si>
    <t>GVA33</t>
  </si>
  <si>
    <t>ศ***ลักษณ์</t>
  </si>
  <si>
    <t>18/02/2026 16:10</t>
  </si>
  <si>
    <t>791992695126</t>
  </si>
  <si>
    <t>GVA32</t>
  </si>
  <si>
    <t>น** พ***ฐ  จ***ารมย์</t>
  </si>
  <si>
    <t>18/02/2026 16:03</t>
  </si>
  <si>
    <t>791917171231</t>
  </si>
  <si>
    <t>GVA31</t>
  </si>
  <si>
    <t>18/02/2026 15:48</t>
  </si>
  <si>
    <t>791913997151</t>
  </si>
  <si>
    <t>GVA29</t>
  </si>
  <si>
    <t>น***ก้ว ใ***ง</t>
  </si>
  <si>
    <t>18/02/2026 15:47</t>
  </si>
  <si>
    <t>791962504266</t>
  </si>
  <si>
    <t>GVA28</t>
  </si>
  <si>
    <t>ว***า ช***่าไพร</t>
  </si>
  <si>
    <t>18/02/2026 15:45</t>
  </si>
  <si>
    <t>791900782256</t>
  </si>
  <si>
    <t>GVA27</t>
  </si>
  <si>
    <t>ธ*** ท***ุข</t>
  </si>
  <si>
    <t>18/02/2026 15:42</t>
  </si>
  <si>
    <t>791974655463</t>
  </si>
  <si>
    <t>GVA26</t>
  </si>
  <si>
    <t>ธ*** พ***ศิริ</t>
  </si>
  <si>
    <t>18/02/2026 15:38</t>
  </si>
  <si>
    <t>791967198116</t>
  </si>
  <si>
    <t>GVA25</t>
  </si>
  <si>
    <t>น***ึ้ง อ***มเรือง</t>
  </si>
  <si>
    <t>791981858220</t>
  </si>
  <si>
    <t>GVA24</t>
  </si>
  <si>
    <t>ป*** ผ***ลาง</t>
  </si>
  <si>
    <t>18/02/2026 15:34</t>
  </si>
  <si>
    <t>791913552290</t>
  </si>
  <si>
    <t>GVA23</t>
  </si>
  <si>
    <t>เสือ วุฒิพงศ์</t>
  </si>
  <si>
    <t>135/26 ซ 4 ม 8 นุชดาร์ปาร์ค
ต หัวรอ อ เมือง จ พิษณุโลก 65000</t>
  </si>
  <si>
    <t>0815963879</t>
  </si>
  <si>
    <t>18/02/2026 15:27</t>
  </si>
  <si>
    <t>WA093869953TH</t>
  </si>
  <si>
    <t>GVA22</t>
  </si>
  <si>
    <t>คุณสมร กองอุดม</t>
  </si>
  <si>
    <t>555หมู่2ต.โนนสูง
อ.เมือง จ.อุดรธานี 41330</t>
  </si>
  <si>
    <t>41330</t>
  </si>
  <si>
    <t>0812945275</t>
  </si>
  <si>
    <t>18/02/2026 15:26</t>
  </si>
  <si>
    <t>WA093869940TH</t>
  </si>
  <si>
    <t>GVA21</t>
  </si>
  <si>
    <t>18/02/2026 15:17</t>
  </si>
  <si>
    <t>791905932241</t>
  </si>
  <si>
    <t>GVA20</t>
  </si>
  <si>
    <t>พ***ี ข***ักดี</t>
  </si>
  <si>
    <t>18/02/2026 15:16</t>
  </si>
  <si>
    <t>791901686273</t>
  </si>
  <si>
    <t>GVA18</t>
  </si>
  <si>
    <t>พ***ชาติ แ***รุณ</t>
  </si>
  <si>
    <t>18/02/2026 15:01</t>
  </si>
  <si>
    <t>791966657204</t>
  </si>
  <si>
    <t>18/02/2026 15:00</t>
  </si>
  <si>
    <t>GVA17</t>
  </si>
  <si>
    <t>18/02/2026 14:55</t>
  </si>
  <si>
    <t>791901476240</t>
  </si>
  <si>
    <t>GVA16</t>
  </si>
  <si>
    <t>แ***​  ย***ัมย์​</t>
  </si>
  <si>
    <t>18/02/2026 14:48</t>
  </si>
  <si>
    <t>791901998160</t>
  </si>
  <si>
    <t>GVA15</t>
  </si>
  <si>
    <t>18/02/2026 14:45</t>
  </si>
  <si>
    <t>791905402256</t>
  </si>
  <si>
    <t>GVA13</t>
  </si>
  <si>
    <t>อัญชลี ไกรรัตน์เจริญ</t>
  </si>
  <si>
    <t>บจก.โอเอสซี สยามซิลิกา เลขที่2 ถ.ไอ-3เอ นิคมอุตสาหกรรมมาบตาพุด อ.เมือง
เมืองระยอง/ Mueang Rayongระยอง/ Rayong
21150</t>
  </si>
  <si>
    <t>660899357355</t>
  </si>
  <si>
    <t>18/02/2026 14:42</t>
  </si>
  <si>
    <t>LEXPU0659223476</t>
  </si>
  <si>
    <t>GVA12</t>
  </si>
  <si>
    <t>18/02/2026 14:40</t>
  </si>
  <si>
    <t>791969608231</t>
  </si>
  <si>
    <t>18/02/2026 14:39</t>
  </si>
  <si>
    <t>GVA11</t>
  </si>
  <si>
    <t>ส***ย ว***อง</t>
  </si>
  <si>
    <t>18/02/2026 14:38</t>
  </si>
  <si>
    <t>791924236213</t>
  </si>
  <si>
    <t>GVA10</t>
  </si>
  <si>
    <t>ม***ตา ค***</t>
  </si>
  <si>
    <t>18/02/2026 14:35</t>
  </si>
  <si>
    <t>791975580163</t>
  </si>
  <si>
    <t>GVA9</t>
  </si>
  <si>
    <t>18/02/2026 14:32</t>
  </si>
  <si>
    <t>791935633204</t>
  </si>
  <si>
    <t>GVA8</t>
  </si>
  <si>
    <t>ล***น แ***ผัด</t>
  </si>
  <si>
    <t>791931836205</t>
  </si>
  <si>
    <t>18/02/2026 14:31</t>
  </si>
  <si>
    <t>GVA7</t>
  </si>
  <si>
    <t>TH261964370933L</t>
  </si>
  <si>
    <t>18/02/2026 14:30</t>
  </si>
  <si>
    <t>GVA6</t>
  </si>
  <si>
    <t>18/02/2026 14:23</t>
  </si>
  <si>
    <t>791921203301</t>
  </si>
  <si>
    <t>GVA5</t>
  </si>
  <si>
    <t>น** .***ร ห***เอียด</t>
  </si>
  <si>
    <t>18/02/2026 14:20</t>
  </si>
  <si>
    <t>791988146202</t>
  </si>
  <si>
    <t>GVA4</t>
  </si>
  <si>
    <t>ม***ุกกก</t>
  </si>
  <si>
    <t>18/02/2026 14:19</t>
  </si>
  <si>
    <t>791929252240</t>
  </si>
  <si>
    <t>GVA3</t>
  </si>
  <si>
    <t>ร***วไล เ***ศาสตร์</t>
  </si>
  <si>
    <t>18/02/2026 14:09</t>
  </si>
  <si>
    <t>791918097294</t>
  </si>
  <si>
    <t>18/02/2026 14:13</t>
  </si>
  <si>
    <t>GVA2</t>
  </si>
  <si>
    <t>ช***ชากร น***ุ่ม</t>
  </si>
  <si>
    <t>18/02/2026 14:07</t>
  </si>
  <si>
    <t>791988559246</t>
  </si>
  <si>
    <t>GVA1</t>
  </si>
  <si>
    <t>จักรรพรรดิ์ ตระกูลบุญ</t>
  </si>
  <si>
    <t>830 หมู่ 2 ร้านไทยมานะ (,ติด Amazon)
พุเตย
วิเชียรบุรี, ตระกูลบุญ
เพชรบูรณ์
Thailand 67180</t>
  </si>
  <si>
    <t>0622516246</t>
  </si>
  <si>
    <t>WA093869936TH</t>
  </si>
  <si>
    <t>18/02/2026 14:06</t>
  </si>
  <si>
    <t>GUZ99</t>
  </si>
  <si>
    <t>18/02/2026 14:03</t>
  </si>
  <si>
    <t>791959290172</t>
  </si>
  <si>
    <t>GUZ98</t>
  </si>
  <si>
    <t>อ***ูล อ***วงดี</t>
  </si>
  <si>
    <t>18/02/2026 13:57</t>
  </si>
  <si>
    <t>791909325292</t>
  </si>
  <si>
    <t>GUZ97</t>
  </si>
  <si>
    <t>******คมน้ำอูน จ.สกลนคร ตำบลสุวรรณคาม อำเภอนิคมน้ำอูน จังหวัดสกลนคร 47270</t>
  </si>
  <si>
    <t>47270</t>
  </si>
  <si>
    <t>18/02/2026 13:53</t>
  </si>
  <si>
    <t>TH44078CZT797D</t>
  </si>
  <si>
    <t>GUZ96</t>
  </si>
  <si>
    <t>18/02/2026 13:52</t>
  </si>
  <si>
    <t>791949453455</t>
  </si>
  <si>
    <t>GUZ95</t>
  </si>
  <si>
    <t>ส***ทิพย์  เ***ันตา</t>
  </si>
  <si>
    <t>18/02/2026 13:51</t>
  </si>
  <si>
    <t>791941192173</t>
  </si>
  <si>
    <t>GUZ94</t>
  </si>
  <si>
    <t>เ***ิรินทร์ ว***หลวง</t>
  </si>
  <si>
    <t>18/02/2026 13:48</t>
  </si>
  <si>
    <t>791940259213</t>
  </si>
  <si>
    <t>GUZ93</t>
  </si>
  <si>
    <t>******้า) ตำบลท่าบุญมี อำเภอเกาะจันทร์ จังหวัดชลบุรี 20240</t>
  </si>
  <si>
    <t>20240</t>
  </si>
  <si>
    <t>TH267824355604Q</t>
  </si>
  <si>
    <t>18/02/2026 13:47</t>
  </si>
  <si>
    <t>GUZ90</t>
  </si>
  <si>
    <t>18/02/2026 13:35</t>
  </si>
  <si>
    <t>791920782262</t>
  </si>
  <si>
    <t>GUZ89</t>
  </si>
  <si>
    <t>18/02/2026 13:15</t>
  </si>
  <si>
    <t>791915180254</t>
  </si>
  <si>
    <t>GUZ88</t>
  </si>
  <si>
    <t>ชูศรี หอมชิต</t>
  </si>
  <si>
    <t>263 ม.1 ต.ท่าเรือ อ.ปากพลี  จ.นครนายก 26130</t>
  </si>
  <si>
    <t>26130</t>
  </si>
  <si>
    <t>0985550312</t>
  </si>
  <si>
    <t>18/02/2026 10:31</t>
  </si>
  <si>
    <t>WB170549225TH</t>
  </si>
  <si>
    <t>18/02/2026 13:14</t>
  </si>
  <si>
    <t>GUZ87</t>
  </si>
  <si>
    <t>ส***ง ไ***ุวรรณ ฝ***ุ๋ย</t>
  </si>
  <si>
    <t>791989929264</t>
  </si>
  <si>
    <t>GUZ86</t>
  </si>
  <si>
    <t>18/02/2026 13:13</t>
  </si>
  <si>
    <t>791918352293</t>
  </si>
  <si>
    <t>GUZ85</t>
  </si>
  <si>
    <t>คุณศุภธินันท์สอนตา(อ.แหม่ม)</t>
  </si>
  <si>
    <t>โรงเรียน
สหวิชาชีพ
บางนาบริรักษ์
12/669
หมู่15ต.บางแก้ว
อ.บางพลี
จ.สมุทรปราการ 10540</t>
  </si>
  <si>
    <t>0999176894</t>
  </si>
  <si>
    <t>WA093869922TH</t>
  </si>
  <si>
    <t>GUZ84</t>
  </si>
  <si>
    <t>ผ่องพรรณ สร้อยมุข</t>
  </si>
  <si>
    <t>24 ตรอกศรีบุญเรือง
(ซอยร้านขนมจีนหน้าวัดไพรสณฑ์)
ตำบลหล่มสัก อำเภอหล่มสัก จังหวัดเพชรบูรณ์ 67110</t>
  </si>
  <si>
    <t>0968989632</t>
  </si>
  <si>
    <t>18/02/2026 13:12</t>
  </si>
  <si>
    <t>WA093869919TH</t>
  </si>
  <si>
    <t>GUZ83</t>
  </si>
  <si>
    <t>ค***ีน</t>
  </si>
  <si>
    <t>18/02/2026 12:57</t>
  </si>
  <si>
    <t>791917699134</t>
  </si>
  <si>
    <t>GUZ82</t>
  </si>
  <si>
    <t>ก***เกศ เ***อแดง</t>
  </si>
  <si>
    <t>18/02/2026 12:54</t>
  </si>
  <si>
    <t>791945271250</t>
  </si>
  <si>
    <t>18/02/2026 12:53</t>
  </si>
  <si>
    <t>GUZ81</t>
  </si>
  <si>
    <t>18/02/2026 12:51</t>
  </si>
  <si>
    <t>791941968226</t>
  </si>
  <si>
    <t>GUZ80</t>
  </si>
  <si>
    <t>******ดิษฐ์ อ.น้ำยืน ตำบลโดมประดิษฐ์ อำเภอน้ำยืน จังหวัดอุบลราชธานี 34260</t>
  </si>
  <si>
    <t>18/02/2026 12:43</t>
  </si>
  <si>
    <t>TH266796075222V</t>
  </si>
  <si>
    <t>GUZ79</t>
  </si>
  <si>
    <t>ปราญ์ชลี เวทการ</t>
  </si>
  <si>
    <t>608 ซอยปานทิพย์กลาง ถนนวงศ์สว่าง แขวงวงศ์สว่าง
บางซื่อ/ Bang Sueกรุงเทพมหานคร/ Bangkok
10800</t>
  </si>
  <si>
    <t>660649198678</t>
  </si>
  <si>
    <t>LEXPU0659224767</t>
  </si>
  <si>
    <t>GUZ78</t>
  </si>
  <si>
    <t>ร***า โ***๋ว</t>
  </si>
  <si>
    <t>18/02/2026 12:40</t>
  </si>
  <si>
    <t>791923377243</t>
  </si>
  <si>
    <t>GUZ77</t>
  </si>
  <si>
    <t>******ตำบลตาเป๊ก อำเภอเฉลิมพระเกียรติ จังหวัดบุรีรัมย์ 31110</t>
  </si>
  <si>
    <t>18/02/2026 12:30</t>
  </si>
  <si>
    <t>TH261514808711P</t>
  </si>
  <si>
    <t>GUZ76</t>
  </si>
  <si>
    <t>791986487283</t>
  </si>
  <si>
    <t>GUZ75</t>
  </si>
  <si>
    <t>18/02/2026 12:24</t>
  </si>
  <si>
    <t>791916384276</t>
  </si>
  <si>
    <t>GUZ74</t>
  </si>
  <si>
    <t>ร***าภรณ์ เ**</t>
  </si>
  <si>
    <t>18/02/2026 12:20</t>
  </si>
  <si>
    <t>791921230225</t>
  </si>
  <si>
    <t>GUZ73</t>
  </si>
  <si>
    <t>พ***ระเสริฐ ส***วโร</t>
  </si>
  <si>
    <t>18/02/2026 12:18</t>
  </si>
  <si>
    <t>791975886284</t>
  </si>
  <si>
    <t>GUZ72</t>
  </si>
  <si>
    <t>M** H***</t>
  </si>
  <si>
    <t>18/02/2026 12:16</t>
  </si>
  <si>
    <t>791964381246</t>
  </si>
  <si>
    <t>GUZ71</t>
  </si>
  <si>
    <t>น***วัฒน์ พ***ิ่ง</t>
  </si>
  <si>
    <t>18/02/2026 12:07</t>
  </si>
  <si>
    <t>791993230291</t>
  </si>
  <si>
    <t>GUZ70</t>
  </si>
  <si>
    <t>ส***พร เ***วละออ</t>
  </si>
  <si>
    <t>18/02/2026 12:06</t>
  </si>
  <si>
    <t>791937760224</t>
  </si>
  <si>
    <t>GUZ69</t>
  </si>
  <si>
    <t>ก*** อ***ญา</t>
  </si>
  <si>
    <t>18/02/2026 12:04</t>
  </si>
  <si>
    <t>791951001236</t>
  </si>
  <si>
    <t>GUZ68</t>
  </si>
  <si>
    <t>ผ***าศ ก***สร์</t>
  </si>
  <si>
    <t>18/02/2026 11:56</t>
  </si>
  <si>
    <t>791869625890</t>
  </si>
  <si>
    <t>GUZ67</t>
  </si>
  <si>
    <t>ส***วรรณ ด***แสง</t>
  </si>
  <si>
    <t>18/02/2026 11:51</t>
  </si>
  <si>
    <t>791826224836</t>
  </si>
  <si>
    <t>GUZ65</t>
  </si>
  <si>
    <t>เ*** ร***รัตน์</t>
  </si>
  <si>
    <t>18/02/2026 11:45</t>
  </si>
  <si>
    <t>791885527860</t>
  </si>
  <si>
    <t>GUZ64</t>
  </si>
  <si>
    <t>ส***ตรา</t>
  </si>
  <si>
    <t>18/02/2026 11:38</t>
  </si>
  <si>
    <t>791819723870</t>
  </si>
  <si>
    <t>18/02/2026 11:37</t>
  </si>
  <si>
    <t>GUZ63</t>
  </si>
  <si>
    <t>น***ล บ***ั่น</t>
  </si>
  <si>
    <t>791891636830</t>
  </si>
  <si>
    <t>GUZ62</t>
  </si>
  <si>
    <t>น***องดาภูพวงเพ็ชร</t>
  </si>
  <si>
    <t>18/02/2026 11:31</t>
  </si>
  <si>
    <t>791892323865</t>
  </si>
  <si>
    <t>GUZ61</t>
  </si>
  <si>
    <t>จ***การติ์ ส***ง</t>
  </si>
  <si>
    <t>18/02/2026 11:30</t>
  </si>
  <si>
    <t>791866228856</t>
  </si>
  <si>
    <t>GUZ60</t>
  </si>
  <si>
    <t>791878715880</t>
  </si>
  <si>
    <t>GUZ59</t>
  </si>
  <si>
    <t>ว***ิสา พ***ำ</t>
  </si>
  <si>
    <t>18/02/2026 11:28</t>
  </si>
  <si>
    <t>791825221843</t>
  </si>
  <si>
    <t>GUZ58</t>
  </si>
  <si>
    <t>ไ***ัลย์  ส***า</t>
  </si>
  <si>
    <t>18/02/2026 11:27</t>
  </si>
  <si>
    <t>791845430843</t>
  </si>
  <si>
    <t>GUZ57</t>
  </si>
  <si>
    <t>พ***พ็ญ ส**</t>
  </si>
  <si>
    <t>18/02/2026 11:24</t>
  </si>
  <si>
    <t>791847722805</t>
  </si>
  <si>
    <t>GUZ55</t>
  </si>
  <si>
    <t>B***arin M***i</t>
  </si>
  <si>
    <t>18/02/2026 11:19</t>
  </si>
  <si>
    <t>791838026836</t>
  </si>
  <si>
    <t>GUZ54</t>
  </si>
  <si>
    <t>โ***  เ***ินดา</t>
  </si>
  <si>
    <t>18/02/2026 11:16</t>
  </si>
  <si>
    <t>791895312891</t>
  </si>
  <si>
    <t>18/02/2026 11:17</t>
  </si>
  <si>
    <t>GUZ53</t>
  </si>
  <si>
    <t>TH69018CWBBQ6D</t>
  </si>
  <si>
    <t>18/02/2026 11:15</t>
  </si>
  <si>
    <t>GUZ52</t>
  </si>
  <si>
    <t>ก***ิการ์ ส***ะวิบุล</t>
  </si>
  <si>
    <t>18/02/2026 11:10</t>
  </si>
  <si>
    <t>791877628883</t>
  </si>
  <si>
    <t>GUZ51</t>
  </si>
  <si>
    <t>ส***พร</t>
  </si>
  <si>
    <t>18/02/2026 11:06</t>
  </si>
  <si>
    <t>791898026846</t>
  </si>
  <si>
    <t>GUZ49</t>
  </si>
  <si>
    <t>ว***วัณย์ ว***ประเวช</t>
  </si>
  <si>
    <t>18/02/2026 10:58</t>
  </si>
  <si>
    <t>791887424845</t>
  </si>
  <si>
    <t>GUZ48</t>
  </si>
  <si>
    <t>พ** เ***มน้ำเพชร</t>
  </si>
  <si>
    <t>791892435854</t>
  </si>
  <si>
    <t>18/02/2026 10:57</t>
  </si>
  <si>
    <t>GUZ47</t>
  </si>
  <si>
    <t>พ******ี</t>
  </si>
  <si>
    <t>******นสนาม, ตำบลสระคู, อำเภอสุวรรณภูมิ ตำบลสระคู อำเภอสุวรรณภูมิ จังหวัดร้อยเอ็ด 45130</t>
  </si>
  <si>
    <t>18/02/2026 10:51</t>
  </si>
  <si>
    <t>TH264265051612K</t>
  </si>
  <si>
    <t>GUZ46</t>
  </si>
  <si>
    <t>ว***ุดา ผ***</t>
  </si>
  <si>
    <t>18/02/2026 10:48</t>
  </si>
  <si>
    <t>791849317873</t>
  </si>
  <si>
    <t>18/02/2026 10:49</t>
  </si>
  <si>
    <t>GUZ45</t>
  </si>
  <si>
    <t>18/02/2026 10:45</t>
  </si>
  <si>
    <t>791835420810</t>
  </si>
  <si>
    <t>GUZ44</t>
  </si>
  <si>
    <t>18/02/2026 10:44</t>
  </si>
  <si>
    <t>791885325836</t>
  </si>
  <si>
    <t>GUZ43</t>
  </si>
  <si>
    <t>ธ***ต ม***หงษ์</t>
  </si>
  <si>
    <t>18/02/2026 10:43</t>
  </si>
  <si>
    <t>791821729812</t>
  </si>
  <si>
    <t>GUZ40</t>
  </si>
  <si>
    <t>******จ.สกลนคร ตำบลท่าแร่ อำเภอเมืองสกลนคร จังหวัดสกลนคร 47230</t>
  </si>
  <si>
    <t>47230</t>
  </si>
  <si>
    <t>18/02/2026 11:03</t>
  </si>
  <si>
    <t>TH2634135647852</t>
  </si>
  <si>
    <t>18/02/2026 10:33</t>
  </si>
  <si>
    <t>GUZ39</t>
  </si>
  <si>
    <t>791803028811</t>
  </si>
  <si>
    <t>GUZ38</t>
  </si>
  <si>
    <t>บ*** บ***น่</t>
  </si>
  <si>
    <t>791889512890</t>
  </si>
  <si>
    <t>GUZ37</t>
  </si>
  <si>
    <t>18/02/2026 10:32</t>
  </si>
  <si>
    <t>LEXPU0659222171</t>
  </si>
  <si>
    <t>GUZ35</t>
  </si>
  <si>
    <t>ว***นทร์.      อ***เนด</t>
  </si>
  <si>
    <t>18/02/2026 10:25</t>
  </si>
  <si>
    <t>791870232860</t>
  </si>
  <si>
    <t>GUZ34</t>
  </si>
  <si>
    <t>P***thanatcha K***rueang</t>
  </si>
  <si>
    <t>18/02/2026 10:20</t>
  </si>
  <si>
    <t>791881227852</t>
  </si>
  <si>
    <t>GUZ33</t>
  </si>
  <si>
    <t>ส*** ช***ชื่น</t>
  </si>
  <si>
    <t>18/02/2026 10:10</t>
  </si>
  <si>
    <t>791892328802</t>
  </si>
  <si>
    <t>18/02/2026 10:11</t>
  </si>
  <si>
    <t>GUZ31</t>
  </si>
  <si>
    <t>18/02/2026 09:54</t>
  </si>
  <si>
    <t>791801816853</t>
  </si>
  <si>
    <t>18/02/2026 10:01</t>
  </si>
  <si>
    <t>GUZ29</t>
  </si>
  <si>
    <t>น***ลิวรรณ์  ล***รื่อง</t>
  </si>
  <si>
    <t>18/02/2026 09:48</t>
  </si>
  <si>
    <t>791800939823</t>
  </si>
  <si>
    <t>18/02/2026 09:49</t>
  </si>
  <si>
    <t>GUZ28</t>
  </si>
  <si>
    <t>น***ิตยา บ***ร้อม</t>
  </si>
  <si>
    <t>791885433872</t>
  </si>
  <si>
    <t>GUZ27</t>
  </si>
  <si>
    <t>จ***วรรณ ร***อียด</t>
  </si>
  <si>
    <t>18/02/2026 09:46</t>
  </si>
  <si>
    <t>791862826845</t>
  </si>
  <si>
    <t>GUZ26</t>
  </si>
  <si>
    <t>18/02/2026 09:43</t>
  </si>
  <si>
    <t>791847420884</t>
  </si>
  <si>
    <t>GUZ25</t>
  </si>
  <si>
    <t>18/02/2026 09:40</t>
  </si>
  <si>
    <t>791866512883</t>
  </si>
  <si>
    <t>GUZ23</t>
  </si>
  <si>
    <t>มนต์ภัสรร ,อืนทร์น้อย</t>
  </si>
  <si>
    <t>,บ้านหนองหว้า.บ้านเลขที่38.หมุ่ที่2.ต.โนน้รั้ง.อชูมพวง.จนครราชสีมา. 30270</t>
  </si>
  <si>
    <t>0824945916</t>
  </si>
  <si>
    <t>18/02/2026 09:36</t>
  </si>
  <si>
    <t>WA093671920TH</t>
  </si>
  <si>
    <t>GUZ22</t>
  </si>
  <si>
    <t>น** เ***พร ท***ไธสง</t>
  </si>
  <si>
    <t>18/02/2026 09:35</t>
  </si>
  <si>
    <t>791831717865</t>
  </si>
  <si>
    <t>18/02/2026 09:34</t>
  </si>
  <si>
    <t>GUZ21</t>
  </si>
  <si>
    <t>กชพร นทีสงคราม</t>
  </si>
  <si>
    <t>ศรีภูวนารถคอนโดมิเนียม
84/107 ถ.ป.ณัฐพล3
ต.หาดใหญ่ อ.หาดใหญ่ จ.
สงขลา 90110</t>
  </si>
  <si>
    <t>0950935939</t>
  </si>
  <si>
    <t>WA093671933TH</t>
  </si>
  <si>
    <t>18/02/2026 09:33</t>
  </si>
  <si>
    <t>GUZ20</t>
  </si>
  <si>
    <t>สมศรี ดวงแก้ว</t>
  </si>
  <si>
    <t>คริสตจักรไฟแห่งพระสิริ  เลขที่14หมู่3ถนนปทุบางเลน
ต.คลองขวาง อ.ไทรน้อย.จ นนทบุรี
สำรอง 085-9795222 11150</t>
  </si>
  <si>
    <t>0623579972</t>
  </si>
  <si>
    <t>18/02/2026 09:32</t>
  </si>
  <si>
    <t>WA093671955TH</t>
  </si>
  <si>
    <t>18/02/2026 09:31</t>
  </si>
  <si>
    <t>GUZ19</t>
  </si>
  <si>
    <t>e***24 น** อ*** โ***ชุม</t>
  </si>
  <si>
    <t>18/02/2026 09:30</t>
  </si>
  <si>
    <t>791824226804</t>
  </si>
  <si>
    <t>GUZ18</t>
  </si>
  <si>
    <t>WA093671978TH</t>
  </si>
  <si>
    <t>GUZ17</t>
  </si>
  <si>
    <t>ดุจชญา. ภู่ประดับ</t>
  </si>
  <si>
    <t>. บมจ.โทรคมนาคมแห่งชาติ. ศูนย์บริการลูกค้าเลขที่4/1ซ.ลาดพร้าว90ถ.ลาดพร้าว แขวงพลับพลา เขตวังทองหลาง กทม 10310</t>
  </si>
  <si>
    <t>0885156645</t>
  </si>
  <si>
    <t>18/02/2026 09:29</t>
  </si>
  <si>
    <t>WA093671995TH</t>
  </si>
  <si>
    <t>18/02/2026 09:28</t>
  </si>
  <si>
    <t>GUZ16</t>
  </si>
  <si>
    <t>คุณดวงพร</t>
  </si>
  <si>
    <t>462/56 คอนโดลุมพินีพาร์ค นวมินทร์/ศรีบูรพา แขวงคลองกุ่ม เขตบึงกุ่ม กทม 10240</t>
  </si>
  <si>
    <t>0989154393</t>
  </si>
  <si>
    <t>WA093672001TH</t>
  </si>
  <si>
    <t>18/02/2026 09:27</t>
  </si>
  <si>
    <t>GUZ15</t>
  </si>
  <si>
    <t>ฐ***รัตน์ ส***จันทร์</t>
  </si>
  <si>
    <t>18/02/2026 09:25</t>
  </si>
  <si>
    <t>791819524801</t>
  </si>
  <si>
    <t>GUZ14</t>
  </si>
  <si>
    <t>อ*** ม***๊ะ</t>
  </si>
  <si>
    <t>791803128830</t>
  </si>
  <si>
    <t>GUZ13</t>
  </si>
  <si>
    <t>ฐิตารัตน์  อุดมไชยพิทักษ์</t>
  </si>
  <si>
    <t>14/4 ม.3 ต.วังไผ่
อ.เมือง จ.ชุมพร
ร้านเตียงค้าถัง(ตรงข้ามทางออกห้างโลตัส) 68000</t>
  </si>
  <si>
    <t>68000</t>
  </si>
  <si>
    <t>0612463885</t>
  </si>
  <si>
    <t>17/02/2026 17:56</t>
  </si>
  <si>
    <t>WB170481085TH</t>
  </si>
  <si>
    <t>GUZ12</t>
  </si>
  <si>
    <t>ธัญสินี แจ่มแจ้ง</t>
  </si>
  <si>
    <t>1012/155 วชิรธรรม 57 แยก 28 สุขุมวิท 101/1 บางจาก พระโขนง กทม.
โทร. 10260</t>
  </si>
  <si>
    <t>0926282121</t>
  </si>
  <si>
    <t>17/02/2026 17:47</t>
  </si>
  <si>
    <t>WB170481094TH</t>
  </si>
  <si>
    <t>18/02/2026 09:24</t>
  </si>
  <si>
    <t>GUZ11</t>
  </si>
  <si>
    <t>คุณ ปาวณี</t>
  </si>
  <si>
    <t>129/250 ต.ป่าแดด อ.เมือง จ.ว เชียงใหม่
 50000</t>
  </si>
  <si>
    <t>0816814384</t>
  </si>
  <si>
    <t>18/02/2026 09:23</t>
  </si>
  <si>
    <t>WA093672046TH</t>
  </si>
  <si>
    <t>18/02/2026 09:22</t>
  </si>
  <si>
    <t>GUZ10</t>
  </si>
  <si>
    <t>Wantana Jantanakon</t>
  </si>
  <si>
    <t>33/7หมู่12ซ.บางเชือกหนัง2
บางเชือกหนัง
ตลิ่งชัน
กรุงเทพฯ
Thailand 10170</t>
  </si>
  <si>
    <t>66629549459</t>
  </si>
  <si>
    <t>18/02/2026 09:21</t>
  </si>
  <si>
    <t>WA093672077TH</t>
  </si>
  <si>
    <t>GUZ9</t>
  </si>
  <si>
    <t>WA093672103TH</t>
  </si>
  <si>
    <t>18/02/2026 09:20</t>
  </si>
  <si>
    <t>GUZ8</t>
  </si>
  <si>
    <t>นภาพร อยู่ถาวร</t>
  </si>
  <si>
    <t>190 ซอยร่มเกล้า 21 แขวงคลองสามประเวศ เขตลาดกระบัง กรุงเทพฯ 10520</t>
  </si>
  <si>
    <t>0896685866</t>
  </si>
  <si>
    <t>18/02/2026 17:27</t>
  </si>
  <si>
    <t>WB170481103TH</t>
  </si>
  <si>
    <t>18/02/2026 09:19</t>
  </si>
  <si>
    <t>GUZ7</t>
  </si>
  <si>
    <t>ภัทรพร ชูประพันธ์</t>
  </si>
  <si>
    <t>184 ม.5 ต.หนองบ่อ
อ.สองพี่น้อง จ.สุพรรณบุรี 72190</t>
  </si>
  <si>
    <t>72190</t>
  </si>
  <si>
    <t>0898367319</t>
  </si>
  <si>
    <t>17/02/2026 08:47</t>
  </si>
  <si>
    <t>WB170481117TH</t>
  </si>
  <si>
    <t>18/02/2026 09:14</t>
  </si>
  <si>
    <t>GUZ6</t>
  </si>
  <si>
    <t>TH267813798594X</t>
  </si>
  <si>
    <t>18/02/2026 09:01</t>
  </si>
  <si>
    <t>GUZ4</t>
  </si>
  <si>
    <t>แ***า ด***ัพจันทร์</t>
  </si>
  <si>
    <t>18/02/2026 08:43</t>
  </si>
  <si>
    <t>791836030882</t>
  </si>
  <si>
    <t>18/02/2026 08:42</t>
  </si>
  <si>
    <t>GUZ3</t>
  </si>
  <si>
    <t>N** N**</t>
  </si>
  <si>
    <t>18/02/2026 08:40</t>
  </si>
  <si>
    <t>791818027814</t>
  </si>
  <si>
    <t>GUZ2</t>
  </si>
  <si>
    <t>18/02/2026 08:39</t>
  </si>
  <si>
    <t>791870415836</t>
  </si>
  <si>
    <t>GUZ0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</si>
  <si>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</si>
  <si>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</si>
  <si>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</si>
  <si>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18/02/2026 08:36</t>
  </si>
  <si>
    <t>LEXPU0659222431</t>
  </si>
  <si>
    <t>GUY98</t>
  </si>
  <si>
    <t>เ******ร</t>
  </si>
  <si>
    <t>******ร ตำบลบางสมัคร อำเภอบางปะกง จังหวัดฉะเชิงเทรา 24180</t>
  </si>
  <si>
    <t>24180</t>
  </si>
  <si>
    <t>18/02/2026 08:55</t>
  </si>
  <si>
    <t>TH2653134143555</t>
  </si>
  <si>
    <t>18/02/2026 08:25</t>
  </si>
  <si>
    <t>GUY97</t>
  </si>
  <si>
    <t>น******ุ</t>
  </si>
  <si>
    <t>******เขียวตรงข้ามร้านเฉลิมกิจพันธ์ไม้) ตำบลดินทอง อำเภอวังทอง จังหวัดพิษณุโลก 65130</t>
  </si>
  <si>
    <t>65130</t>
  </si>
  <si>
    <t>18/02/2026 08:10</t>
  </si>
  <si>
    <t>TH2611882148522</t>
  </si>
  <si>
    <t>GUY96</t>
  </si>
  <si>
    <t>TH266063460771O</t>
  </si>
  <si>
    <t>GUY94</t>
  </si>
  <si>
    <t>18/02/2026 08:07</t>
  </si>
  <si>
    <t>791890627883</t>
  </si>
  <si>
    <t>GUY93</t>
  </si>
  <si>
    <t>J***wan N***phan</t>
  </si>
  <si>
    <t>18/02/2026 08:01</t>
  </si>
  <si>
    <t>791857536831</t>
  </si>
  <si>
    <t>GUY92</t>
  </si>
  <si>
    <t>ค***ระภา ช***เจริญ</t>
  </si>
  <si>
    <t>18/02/2026 07:54</t>
  </si>
  <si>
    <t>791857911854</t>
  </si>
  <si>
    <t>GUY89</t>
  </si>
  <si>
    <t>โ***ศ ห***ุรินทร์</t>
  </si>
  <si>
    <t>18/02/2026 07:29</t>
  </si>
  <si>
    <t>791845116856</t>
  </si>
  <si>
    <t>GUY88</t>
  </si>
  <si>
    <t>ก***ภัค ฉ***ลี</t>
  </si>
  <si>
    <t>18/02/2026 07:09</t>
  </si>
  <si>
    <t>791813336834</t>
  </si>
  <si>
    <t>18/02/2026 07:10</t>
  </si>
  <si>
    <t>GUY87</t>
  </si>
  <si>
    <t>111 ซ.สุขุมวิท 62 แยก 11 พระโขนงใต้ (ชุมชนหน้าวัดบุญรอดฯ)
พระโขนง/ Prakhanognกรุงเทพมหานคร/ Bangkok
10260</t>
  </si>
  <si>
    <t>18/02/2026 07:01</t>
  </si>
  <si>
    <t>LEXPU0659224398</t>
  </si>
  <si>
    <t>GUY86</t>
  </si>
  <si>
    <t>ป***า ข***พันธุ์</t>
  </si>
  <si>
    <t>18/02/2026 06:59</t>
  </si>
  <si>
    <t>791805610702</t>
  </si>
  <si>
    <t>GUY84</t>
  </si>
  <si>
    <t>18/02/2026 10:42</t>
  </si>
  <si>
    <t>TH260171869911U</t>
  </si>
  <si>
    <t>18/02/2026 06:49</t>
  </si>
  <si>
    <t>GUY83</t>
  </si>
  <si>
    <t>18/02/2026 06:30</t>
  </si>
  <si>
    <t>791859386614</t>
  </si>
  <si>
    <t>GUY82</t>
  </si>
  <si>
    <t>ณ***า พ***จกิจ</t>
  </si>
  <si>
    <t>18/02/2026 04:13</t>
  </si>
  <si>
    <t>791811565672</t>
  </si>
  <si>
    <t>18/02/2026 04:17</t>
  </si>
  <si>
    <t>GUY81</t>
  </si>
  <si>
    <t>อ***ราพรรณ ส***ไธสง</t>
  </si>
  <si>
    <t>18/02/2026 02:54</t>
  </si>
  <si>
    <t>791854289660</t>
  </si>
  <si>
    <t>GUY80</t>
  </si>
  <si>
    <t>18/02/2026 02:49</t>
  </si>
  <si>
    <t>791867702743</t>
  </si>
  <si>
    <t>GUY79</t>
  </si>
  <si>
    <t>พ* พ*</t>
  </si>
  <si>
    <t>18/02/2026 02:30</t>
  </si>
  <si>
    <t>791814566690</t>
  </si>
  <si>
    <t>GUY78</t>
  </si>
  <si>
    <t>******อ.ดอนตูม ตำบลห้วยด้วน อำเภอดอนตูม จังหวัดนครปฐม 73150</t>
  </si>
  <si>
    <t>18/02/2026 03:00</t>
  </si>
  <si>
    <t>2965990650804224097</t>
  </si>
  <si>
    <t>GUY77</t>
  </si>
  <si>
    <t>กันตาภา เจริญศิริ</t>
  </si>
  <si>
    <t>335 หมู่ที่  11  ตำบล ป่าตึ
แม่จัน/ Mae Chanเชียงราย/ Chiang Rai
57110</t>
  </si>
  <si>
    <t>660827078615</t>
  </si>
  <si>
    <t>18/02/2026 02:26</t>
  </si>
  <si>
    <t>TH54078CV4C21A</t>
  </si>
  <si>
    <t>GUY73</t>
  </si>
  <si>
    <t>18/02/2026 00:59</t>
  </si>
  <si>
    <t>791843197670</t>
  </si>
  <si>
    <t>GUY72</t>
  </si>
  <si>
    <t>น***ันวัน น***ันวัน</t>
  </si>
  <si>
    <t>18/02/2026 00:38</t>
  </si>
  <si>
    <t>791835195631</t>
  </si>
  <si>
    <t>GUY71</t>
  </si>
  <si>
    <t>******านในซอยหลังแรกซ้ายมือ ตำบลท่ามะปราง อำเภอแก่งคอย จังหวัดสระบุรี 18110</t>
  </si>
  <si>
    <t>18/02/2026 00:51</t>
  </si>
  <si>
    <t>TH260169043311W</t>
  </si>
  <si>
    <t>18/02/2026 00:36</t>
  </si>
  <si>
    <t>GUY70</t>
  </si>
  <si>
    <t>อ***า เ***ดชะตา</t>
  </si>
  <si>
    <t>18/02/2026 00:25</t>
  </si>
  <si>
    <t>791800256730</t>
  </si>
  <si>
    <t>GUY69</t>
  </si>
  <si>
    <t>กิตตินันท์ ก้อนแก้ว</t>
  </si>
  <si>
    <t>10/1 ม.7 ต.ม่วงค่อม
ชัยบาดาล/ Chai Badanลพบุรี/ Lopburi
15230</t>
  </si>
  <si>
    <t>18/02/2026 00:19</t>
  </si>
  <si>
    <t>LEXPU0658913076</t>
  </si>
  <si>
    <t>GVE27</t>
  </si>
  <si>
    <t>จ***ณี ร***าราษฏร์</t>
  </si>
  <si>
    <t>19/02/2026 23:59</t>
  </si>
  <si>
    <t>791953499750</t>
  </si>
  <si>
    <t>GVE26</t>
  </si>
  <si>
    <t>พ***า ห***งบุตรศรี</t>
  </si>
  <si>
    <t>19/02/2026 23:58</t>
  </si>
  <si>
    <t>791969551715</t>
  </si>
  <si>
    <t>GVE24</t>
  </si>
  <si>
    <t>น***ืองรอง  ห***รรยา</t>
  </si>
  <si>
    <t>19/02/2026 23:52</t>
  </si>
  <si>
    <t>791909057752</t>
  </si>
  <si>
    <t>GVE23</t>
  </si>
  <si>
    <t>อ***ลี ต***จิตร</t>
  </si>
  <si>
    <t>19/02/2026 23:40</t>
  </si>
  <si>
    <t>791969620702</t>
  </si>
  <si>
    <t>GVE22</t>
  </si>
  <si>
    <t>อ***รณ์ เ***วิพัฒน์</t>
  </si>
  <si>
    <t>19/02/2026 23:36</t>
  </si>
  <si>
    <t>791950742752</t>
  </si>
  <si>
    <t>GVE21</t>
  </si>
  <si>
    <t>ร***งทอง</t>
  </si>
  <si>
    <t>19/02/2026 23:35</t>
  </si>
  <si>
    <t>791953272725</t>
  </si>
  <si>
    <t>GVE20</t>
  </si>
  <si>
    <t>H***</t>
  </si>
  <si>
    <t>791935392710</t>
  </si>
  <si>
    <t>GVE19</t>
  </si>
  <si>
    <t>ศ***ีย์  ว***ษา</t>
  </si>
  <si>
    <t>19/02/2026 23:33</t>
  </si>
  <si>
    <t>791995829730</t>
  </si>
  <si>
    <t>GVE18</t>
  </si>
  <si>
    <t>ส***รณ์ ส***ำมี</t>
  </si>
  <si>
    <t>19/02/2026 23:30</t>
  </si>
  <si>
    <t>791904211755</t>
  </si>
  <si>
    <t>GVE17</t>
  </si>
  <si>
    <t>W***awan t***chit</t>
  </si>
  <si>
    <t>19/02/2026 23:27</t>
  </si>
  <si>
    <t>791965012834</t>
  </si>
  <si>
    <t>GVE16</t>
  </si>
  <si>
    <t>อ***ภรณ์ โ***์ไพจิตร์</t>
  </si>
  <si>
    <t>19/02/2026 23:26</t>
  </si>
  <si>
    <t>THT1006548P293Z</t>
  </si>
  <si>
    <t>GVE15</t>
  </si>
  <si>
    <t>R***apha N***uenim น***ภา น***ะจิรเดช</t>
  </si>
  <si>
    <t>19/02/2026 23:24</t>
  </si>
  <si>
    <t>791927855773</t>
  </si>
  <si>
    <t>GVE14</t>
  </si>
  <si>
    <t>ณ***์ธรณ์ ป***ชง</t>
  </si>
  <si>
    <t>19/02/2026 23:23</t>
  </si>
  <si>
    <t>THT05075494354Z</t>
  </si>
  <si>
    <t>GVE13</t>
  </si>
  <si>
    <t>ช***า.  เ***นชัย</t>
  </si>
  <si>
    <t>19/02/2026 23:20</t>
  </si>
  <si>
    <t>791980375701</t>
  </si>
  <si>
    <t>GVE12</t>
  </si>
  <si>
    <t>ส***ัทรน์  เ***ไพบูลย์</t>
  </si>
  <si>
    <t>19/02/2026 23:19</t>
  </si>
  <si>
    <t>791985801891</t>
  </si>
  <si>
    <t>GVE10</t>
  </si>
  <si>
    <t>ส***ลี เ***อพราหมณ์</t>
  </si>
  <si>
    <t>19/02/2026 23:17</t>
  </si>
  <si>
    <t>791930006884</t>
  </si>
  <si>
    <t>GVE9</t>
  </si>
  <si>
    <t>ร***พงศ์ โ***ย</t>
  </si>
  <si>
    <t>19/02/2026 23:15</t>
  </si>
  <si>
    <t>791910391764</t>
  </si>
  <si>
    <t>GVE8</t>
  </si>
  <si>
    <t>จ***า ท***ันทร์</t>
  </si>
  <si>
    <t>19/02/2026 23:14</t>
  </si>
  <si>
    <t>791932796760</t>
  </si>
  <si>
    <t>GVE7</t>
  </si>
  <si>
    <t>791901694765</t>
  </si>
  <si>
    <t>GVE6</t>
  </si>
  <si>
    <t>พ***พัฒน์ ว***ากร</t>
  </si>
  <si>
    <t>791903305815</t>
  </si>
  <si>
    <t>GVE5</t>
  </si>
  <si>
    <t>791914503800</t>
  </si>
  <si>
    <t>GVE4</t>
  </si>
  <si>
    <t>19/02/2026 23:13</t>
  </si>
  <si>
    <t>791965705801</t>
  </si>
  <si>
    <t>GVE3</t>
  </si>
  <si>
    <t>ว***พงศ์ ก***รัตน์</t>
  </si>
  <si>
    <t>19/02/2026 23:12</t>
  </si>
  <si>
    <t>791913519773</t>
  </si>
  <si>
    <t>GVE2</t>
  </si>
  <si>
    <t>ก***นา  บ***กิด</t>
  </si>
  <si>
    <t>791958855763</t>
  </si>
  <si>
    <t>GVE1</t>
  </si>
  <si>
    <t>T***suthat P***hang</t>
  </si>
  <si>
    <t>19/02/2026 23:11</t>
  </si>
  <si>
    <t>791912304831</t>
  </si>
  <si>
    <t>GVE0</t>
  </si>
  <si>
    <t>ฐ***พรรณ เ***เภา  ส***ซเว่นหรือร้านหมูปิ้ง</t>
  </si>
  <si>
    <t>19/02/2026 23:09</t>
  </si>
  <si>
    <t>791946388741</t>
  </si>
  <si>
    <t>GVD99</t>
  </si>
  <si>
    <t>อ***จ ต***ใจ</t>
  </si>
  <si>
    <t>791933426756</t>
  </si>
  <si>
    <t>GVD98</t>
  </si>
  <si>
    <t>ป***ิษฐ์  บ***ะภา</t>
  </si>
  <si>
    <t>19/02/2026 23:07</t>
  </si>
  <si>
    <t>791969419743</t>
  </si>
  <si>
    <t>GVD97</t>
  </si>
  <si>
    <t>19/02/2026 23:05</t>
  </si>
  <si>
    <t>791984296762</t>
  </si>
  <si>
    <t>GVD95</t>
  </si>
  <si>
    <t>ว***า ส***ลย์</t>
  </si>
  <si>
    <t>19/02/2026 23:04</t>
  </si>
  <si>
    <t>791999013816</t>
  </si>
  <si>
    <t>GVD94</t>
  </si>
  <si>
    <t>ช***ัน</t>
  </si>
  <si>
    <t>19/02/2026 23:03</t>
  </si>
  <si>
    <t>791942819824</t>
  </si>
  <si>
    <t>GVD93</t>
  </si>
  <si>
    <t>ว***พ็ญ  แ***ุภา</t>
  </si>
  <si>
    <t>19/02/2026 23:01</t>
  </si>
  <si>
    <t>791981049742</t>
  </si>
  <si>
    <t>GVD92</t>
  </si>
  <si>
    <t>แ** จ***ิญพุฒิพงศ์</t>
  </si>
  <si>
    <t>19/02/2026 23:00</t>
  </si>
  <si>
    <t>791996875714</t>
  </si>
  <si>
    <t>GVD91</t>
  </si>
  <si>
    <t>พ***ร ส***นทร์ทอง</t>
  </si>
  <si>
    <t>19/02/2026 22:59</t>
  </si>
  <si>
    <t>791909112702</t>
  </si>
  <si>
    <t>GVD90</t>
  </si>
  <si>
    <t>ช***ัฒน์  ท***นภาธร</t>
  </si>
  <si>
    <t>19/02/2026 22:58</t>
  </si>
  <si>
    <t>791989818830</t>
  </si>
  <si>
    <t>GVD89</t>
  </si>
  <si>
    <t>u***6107714070161</t>
  </si>
  <si>
    <t>19/02/2026 22:57</t>
  </si>
  <si>
    <t>791916215823</t>
  </si>
  <si>
    <t>GVD88</t>
  </si>
  <si>
    <t>น***สาวิตรี เ***กกล้า</t>
  </si>
  <si>
    <t>791968673716</t>
  </si>
  <si>
    <t>GVD87</t>
  </si>
  <si>
    <t>จ***ัฒน์ ศ***ุข</t>
  </si>
  <si>
    <t>19/02/2026 22:56</t>
  </si>
  <si>
    <t>791953606835</t>
  </si>
  <si>
    <t>GVD86</t>
  </si>
  <si>
    <t>เ***นรุ่ง เ***พค</t>
  </si>
  <si>
    <t>19/02/2026 22:50</t>
  </si>
  <si>
    <t>791973982726</t>
  </si>
  <si>
    <t>GVD85</t>
  </si>
  <si>
    <t>จ***ภรณ์ เ***มงคล</t>
  </si>
  <si>
    <t>791975804830</t>
  </si>
  <si>
    <t>GVD84</t>
  </si>
  <si>
    <t>ย***น โ***่อน</t>
  </si>
  <si>
    <t>19/02/2026 22:48</t>
  </si>
  <si>
    <t>791998034796</t>
  </si>
  <si>
    <t>GVD83</t>
  </si>
  <si>
    <t>เ***ิน</t>
  </si>
  <si>
    <t>19/02/2026 22:47</t>
  </si>
  <si>
    <t>791977418772</t>
  </si>
  <si>
    <t>GVD82</t>
  </si>
  <si>
    <t>ด***รือง</t>
  </si>
  <si>
    <t>19/02/2026 22:46</t>
  </si>
  <si>
    <t>791980908751</t>
  </si>
  <si>
    <t>GVD81</t>
  </si>
  <si>
    <t>ธ***พร ศ***จริญ</t>
  </si>
  <si>
    <t>791913547725</t>
  </si>
  <si>
    <t>GVD79</t>
  </si>
  <si>
    <t>อ***ิทธิ์ ท***ิริ</t>
  </si>
  <si>
    <t>19/02/2026 22:43</t>
  </si>
  <si>
    <t>791968402890</t>
  </si>
  <si>
    <t>19/02/2026 22:42</t>
  </si>
  <si>
    <t>GVD78</t>
  </si>
  <si>
    <t>s***</t>
  </si>
  <si>
    <t>791950410801</t>
  </si>
  <si>
    <t>GVD76</t>
  </si>
  <si>
    <t>19/02/2026 22:40</t>
  </si>
  <si>
    <t>791976596795</t>
  </si>
  <si>
    <t>GVD75</t>
  </si>
  <si>
    <t>p***awan</t>
  </si>
  <si>
    <t>791996456716</t>
  </si>
  <si>
    <t>GVD74</t>
  </si>
  <si>
    <t>791938412812</t>
  </si>
  <si>
    <t>GVD73</t>
  </si>
  <si>
    <t>น***ัญชัญ  แ***สว่าง</t>
  </si>
  <si>
    <t>19/02/2026 22:34</t>
  </si>
  <si>
    <t>791908741702</t>
  </si>
  <si>
    <t>GVD72</t>
  </si>
  <si>
    <t>น** ส***น  ข***ินทร์</t>
  </si>
  <si>
    <t>791945792794</t>
  </si>
  <si>
    <t>GVD71</t>
  </si>
  <si>
    <t>ศ***วิทย์ ว***ยดิษฐ</t>
  </si>
  <si>
    <t>19/02/2026 22:32</t>
  </si>
  <si>
    <t>791977217802</t>
  </si>
  <si>
    <t>GVD70</t>
  </si>
  <si>
    <t>ม******๊</t>
  </si>
  <si>
    <t>******อย ศรีด่าน 22, ตำบล บางแก้ว, อำเภอบางพลี ตำบลบางแก้ว อำเภอบางพลี จังหวัดสมุทรปราการ 10540</t>
  </si>
  <si>
    <t>19/02/2026 22:27</t>
  </si>
  <si>
    <t>TH02038D3W6H7B1</t>
  </si>
  <si>
    <t>19/02/2026 22:26</t>
  </si>
  <si>
    <t>GVD69</t>
  </si>
  <si>
    <t>ธ***ุดา ศ***ันทร์</t>
  </si>
  <si>
    <t>19/02/2026 22:25</t>
  </si>
  <si>
    <t>791915853783</t>
  </si>
  <si>
    <t>GVD68</t>
  </si>
  <si>
    <t>พ***ีวรรณ อ***ิน</t>
  </si>
  <si>
    <t>19/02/2026 22:22</t>
  </si>
  <si>
    <t>791986984714</t>
  </si>
  <si>
    <t>GVD67</t>
  </si>
  <si>
    <t>อภิญญา วิสุทธ์สุนทร</t>
  </si>
  <si>
    <t>บ้านเลขที่ 22 ซอยฉิมพลี 3, . บ้านเลขที่ 22 ซอยฉิมพลี 3,, .· ฉิมพลี
ตลิ่งชัน/ Taling Chanกรุงเทพมหานคร/ Bangkok
10170</t>
  </si>
  <si>
    <t>660891817599</t>
  </si>
  <si>
    <t>LEXPU0659513273</t>
  </si>
  <si>
    <t>GVD66</t>
  </si>
  <si>
    <t>19/02/2026 22:20</t>
  </si>
  <si>
    <t>791980008750</t>
  </si>
  <si>
    <t>GVD65</t>
  </si>
  <si>
    <t>ช***า  ศ***รจน์</t>
  </si>
  <si>
    <t>19/02/2026 22:18</t>
  </si>
  <si>
    <t>791924587753</t>
  </si>
  <si>
    <t>19/02/2026 22:19</t>
  </si>
  <si>
    <t>GVD64</t>
  </si>
  <si>
    <t>มณีรัตน์ อาจแก้ว</t>
  </si>
  <si>
    <t>122 หมู่ 2 ต.ชัยพฤกษ์ · ชัยพฤกษ์/ Chaiyaphruek
เมืองเลย/ Mueang Loeiเลย/ Loei
42000</t>
  </si>
  <si>
    <t>660849266587</t>
  </si>
  <si>
    <t>19/02/2026 22:17</t>
  </si>
  <si>
    <t>LEXPU0659481154</t>
  </si>
  <si>
    <t>19/02/2026 22:15</t>
  </si>
  <si>
    <t>GVD63</t>
  </si>
  <si>
    <t>แ***มณชุ์ ก***ิริธนะพิมล</t>
  </si>
  <si>
    <t>19/02/2026 22:14</t>
  </si>
  <si>
    <t>791976675744</t>
  </si>
  <si>
    <t>GVD62</t>
  </si>
  <si>
    <t>น***นุพร เ***งรอง</t>
  </si>
  <si>
    <t>19/02/2026 22:11</t>
  </si>
  <si>
    <t>791920984735</t>
  </si>
  <si>
    <t>GVD61</t>
  </si>
  <si>
    <t>u***6545091021032</t>
  </si>
  <si>
    <t>19/02/2026 22:10</t>
  </si>
  <si>
    <t>791940019813</t>
  </si>
  <si>
    <t>GVD60</t>
  </si>
  <si>
    <t>M***</t>
  </si>
  <si>
    <t>19/02/2026 22:08</t>
  </si>
  <si>
    <t>791986858725</t>
  </si>
  <si>
    <t>GVD59</t>
  </si>
  <si>
    <t>ป***ิทธิ์ จ***นจินดา</t>
  </si>
  <si>
    <t>19/02/2026 22:07</t>
  </si>
  <si>
    <t>791965279766</t>
  </si>
  <si>
    <t>GVD58</t>
  </si>
  <si>
    <t>19/02/2026 22:06</t>
  </si>
  <si>
    <t>791949549716</t>
  </si>
  <si>
    <t>GVD57</t>
  </si>
  <si>
    <t>19/02/2026 22:04</t>
  </si>
  <si>
    <t>791941259701</t>
  </si>
  <si>
    <t>GVD56</t>
  </si>
  <si>
    <t>น***ิตา ก***ฟอง</t>
  </si>
  <si>
    <t>19/02/2026 22:02</t>
  </si>
  <si>
    <t>791980004863</t>
  </si>
  <si>
    <t>GVD55</t>
  </si>
  <si>
    <t>ส***ทธิ์ ม***ง</t>
  </si>
  <si>
    <t>19/02/2026 21:56</t>
  </si>
  <si>
    <t>791981897722</t>
  </si>
  <si>
    <t>GVD53</t>
  </si>
  <si>
    <t>ใ***ัน  ท***มวยไทย</t>
  </si>
  <si>
    <t>19/02/2026 21:47</t>
  </si>
  <si>
    <t>791935602802</t>
  </si>
  <si>
    <t>GVD52</t>
  </si>
  <si>
    <t>f***</t>
  </si>
  <si>
    <t>791916636700</t>
  </si>
  <si>
    <t>GVD51</t>
  </si>
  <si>
    <t>ว***ญตี ร***ัสสะ</t>
  </si>
  <si>
    <t>19/02/2026 21:44</t>
  </si>
  <si>
    <t>791914730703</t>
  </si>
  <si>
    <t>19/02/2026 21:45</t>
  </si>
  <si>
    <t>GVD50</t>
  </si>
  <si>
    <t>19/02/2026 21:41</t>
  </si>
  <si>
    <t>791913426776</t>
  </si>
  <si>
    <t>GVD49</t>
  </si>
  <si>
    <t>19/02/2026 21:38</t>
  </si>
  <si>
    <t>791966079763</t>
  </si>
  <si>
    <t>GVD48</t>
  </si>
  <si>
    <t>ส***ดา พ***ขียว</t>
  </si>
  <si>
    <t>19/02/2026 21:30</t>
  </si>
  <si>
    <t>791938821774</t>
  </si>
  <si>
    <t>GVD47</t>
  </si>
  <si>
    <t>ม***ตา</t>
  </si>
  <si>
    <t>791914159761</t>
  </si>
  <si>
    <t>GVD46</t>
  </si>
  <si>
    <t>******องสระบุรี ร้านเคบับ ตรงข้ามทางเข้าวิทยาลัยพยาบาลสระบุรี 092-494-1789 ตำบลปากเพรียว อำเภอเมืองสระบุรี จังหวัดสระบุรี 18000</t>
  </si>
  <si>
    <t>19/02/2026 21:20</t>
  </si>
  <si>
    <t>TH268734979850Y</t>
  </si>
  <si>
    <t>GVD45</t>
  </si>
  <si>
    <t>19/02/2026 21:14</t>
  </si>
  <si>
    <t>791953620780</t>
  </si>
  <si>
    <t>GVD44</t>
  </si>
  <si>
    <t>19/02/2026 21:09</t>
  </si>
  <si>
    <t>791986733775</t>
  </si>
  <si>
    <t>19/02/2026 21:10</t>
  </si>
  <si>
    <t>GVD43</t>
  </si>
  <si>
    <t xml:space="preserve">เ***น อ***ยา </t>
  </si>
  <si>
    <t>19/02/2026 21:02</t>
  </si>
  <si>
    <t>791960304715</t>
  </si>
  <si>
    <t>GVD42</t>
  </si>
  <si>
    <t>พ******ธ</t>
  </si>
  <si>
    <t>******จี๊ยบ สามแยกบ้านไม้สองชั้น ตำบลทุ่งคาวัด อำเภอละแม จังหวัดชุมพร 86170</t>
  </si>
  <si>
    <t>86170</t>
  </si>
  <si>
    <t>19/02/2026 21:00</t>
  </si>
  <si>
    <t>TH70058D3G5W7B</t>
  </si>
  <si>
    <t>GVD41</t>
  </si>
  <si>
    <t>ม***ช ม**</t>
  </si>
  <si>
    <t>19/02/2026 20:57</t>
  </si>
  <si>
    <t>791920409825</t>
  </si>
  <si>
    <t>GVD40</t>
  </si>
  <si>
    <t>ปิยธิดา พุ่มหมอก</t>
  </si>
  <si>
    <t>คลินิกเวชกรรมกรุงเทพพิษณุโลก สาขากำแพงเพชร ถนน ราษฎร์รวมใจ 2/70 · ในเมือง/ Nai Mueang
เมืองกำแพงเพชร/ Mueang Kamphaeng Phetกำแพงเพชร/ Kamphaeng Phet
62000</t>
  </si>
  <si>
    <t>660956240602</t>
  </si>
  <si>
    <t>19/02/2026 20:49</t>
  </si>
  <si>
    <t>LEXPU0659483684</t>
  </si>
  <si>
    <t>19/02/2026 20:48</t>
  </si>
  <si>
    <t>GVD39</t>
  </si>
  <si>
    <t>ป***นารถ ร***มบัติ</t>
  </si>
  <si>
    <t>19/02/2026 20:47</t>
  </si>
  <si>
    <t>791975841790</t>
  </si>
  <si>
    <t>GVD38</t>
  </si>
  <si>
    <t>จ***อ๋ เ***ฮั่ง</t>
  </si>
  <si>
    <t>19/02/2026 20:46</t>
  </si>
  <si>
    <t>791995604864</t>
  </si>
  <si>
    <t>GVD37</t>
  </si>
  <si>
    <t>19/02/2026 20:40</t>
  </si>
  <si>
    <t>791928229761</t>
  </si>
  <si>
    <t>GVD36</t>
  </si>
  <si>
    <t>น******ิ</t>
  </si>
  <si>
    <t>******ง/เขต จอมทองจ.กรุงเทพฯ แขวงจอมทอง เขตจอมทอง จังหวัดกรุงเทพมหานคร 10150</t>
  </si>
  <si>
    <t>19/02/2026 20:36</t>
  </si>
  <si>
    <t>TH263530183650A</t>
  </si>
  <si>
    <t>GVD35</t>
  </si>
  <si>
    <t>ส***กขณากุล อ***คำ</t>
  </si>
  <si>
    <t>19/02/2026 20:34</t>
  </si>
  <si>
    <t>THT0402548NXX3Z</t>
  </si>
  <si>
    <t>GVD34</t>
  </si>
  <si>
    <t>ห***ย ม***อย</t>
  </si>
  <si>
    <t>19/02/2026 20:19</t>
  </si>
  <si>
    <t>791974465785</t>
  </si>
  <si>
    <t>GVD33</t>
  </si>
  <si>
    <t>ส***รี ว***ล้อม</t>
  </si>
  <si>
    <t>19/02/2026 20:18</t>
  </si>
  <si>
    <t>791932106825</t>
  </si>
  <si>
    <t>19/02/2026 20:17</t>
  </si>
  <si>
    <t>GVD32</t>
  </si>
  <si>
    <t>พ***ว์</t>
  </si>
  <si>
    <t>19/02/2026 20:15</t>
  </si>
  <si>
    <t>791911355701</t>
  </si>
  <si>
    <t>GVD31</t>
  </si>
  <si>
    <t>ม***ี  ท***ริก</t>
  </si>
  <si>
    <t>791959523773</t>
  </si>
  <si>
    <t>GVD30</t>
  </si>
  <si>
    <t>โ***</t>
  </si>
  <si>
    <t>19/02/2026 20:12</t>
  </si>
  <si>
    <t>THT1306548NKH5Z</t>
  </si>
  <si>
    <t>GVD29</t>
  </si>
  <si>
    <t>ป***รรณ   เ***ิตร</t>
  </si>
  <si>
    <t>19/02/2026 20:09</t>
  </si>
  <si>
    <t>791988870702</t>
  </si>
  <si>
    <t>GVD28</t>
  </si>
  <si>
    <t>พ***พย์แพพิพัฒน์</t>
  </si>
  <si>
    <t>19/02/2026 20:05</t>
  </si>
  <si>
    <t>791933015845</t>
  </si>
  <si>
    <t>GVD27</t>
  </si>
  <si>
    <t>พ** ป***พ  เ***คุณ</t>
  </si>
  <si>
    <t>19/02/2026 19:59</t>
  </si>
  <si>
    <t>791945907885</t>
  </si>
  <si>
    <t>GVD26</t>
  </si>
  <si>
    <t>ส***สา ถ***นนาง</t>
  </si>
  <si>
    <t>791988030783</t>
  </si>
  <si>
    <t>GVD25</t>
  </si>
  <si>
    <t>เ***กพี่ว่าแหลมOK</t>
  </si>
  <si>
    <t>19/02/2026 19:58</t>
  </si>
  <si>
    <t>791936950744</t>
  </si>
  <si>
    <t>GVD24</t>
  </si>
  <si>
    <t>19/02/2026 19:50</t>
  </si>
  <si>
    <t>ฝอยทอง2
เผือก1</t>
  </si>
  <si>
    <t>791926595681</t>
  </si>
  <si>
    <t>19/02/2026 19:49</t>
  </si>
  <si>
    <t>GVD23</t>
  </si>
  <si>
    <t>ธ***ล</t>
  </si>
  <si>
    <t>19/02/2026 19:48</t>
  </si>
  <si>
    <t>791945744785</t>
  </si>
  <si>
    <t>GVD22</t>
  </si>
  <si>
    <t>******โพธิ์ไทร ตำบลโพธิ์ไทร อำเภอป่าติ้ว จังหวัดยโสธร 35150</t>
  </si>
  <si>
    <t>35150</t>
  </si>
  <si>
    <t>TH268228324316G</t>
  </si>
  <si>
    <t>GVD21</t>
  </si>
  <si>
    <t>19/02/2026 19:47</t>
  </si>
  <si>
    <t>791966513730</t>
  </si>
  <si>
    <t>GVD20</t>
  </si>
  <si>
    <t>19/02/2026 19:46</t>
  </si>
  <si>
    <t>791983898790</t>
  </si>
  <si>
    <t>19/02/2026 19:45</t>
  </si>
  <si>
    <t>GVD19</t>
  </si>
  <si>
    <t>TH2690595549002</t>
  </si>
  <si>
    <t>GVD18</t>
  </si>
  <si>
    <t>ท***ักดิ์ ต***สกุล</t>
  </si>
  <si>
    <t>791926100744</t>
  </si>
  <si>
    <t>GVD17</t>
  </si>
  <si>
    <t>******ำบลประสงค์ ตำบลประสงค์ อำเภอท่าชนะ จังหวัดสุราษฎร์ธานี 84170</t>
  </si>
  <si>
    <t>19/02/2026 19:43</t>
  </si>
  <si>
    <t>TH260869816320B</t>
  </si>
  <si>
    <t>GVD16</t>
  </si>
  <si>
    <t>ธ***น ง***ัก</t>
  </si>
  <si>
    <t>19/02/2026 19:40</t>
  </si>
  <si>
    <t>791913216706</t>
  </si>
  <si>
    <t>GVD14</t>
  </si>
  <si>
    <t>******ู่ที่ 5 ตำบลหนองแวง ตำบลหนองแวง อำเภอละหานทราย จังหวัดบุรีรัมย์ 31170</t>
  </si>
  <si>
    <t>31170</t>
  </si>
  <si>
    <t>19/02/2026 20:08</t>
  </si>
  <si>
    <t>TH28068D3GXR9D</t>
  </si>
  <si>
    <t>19/02/2026 19:38</t>
  </si>
  <si>
    <t>GVD13</t>
  </si>
  <si>
    <t>อ***ญา เ***ขุนทด</t>
  </si>
  <si>
    <t>19/02/2026 19:34</t>
  </si>
  <si>
    <t>791976145726</t>
  </si>
  <si>
    <t>GVD12</t>
  </si>
  <si>
    <t>19/02/2026 19:36</t>
  </si>
  <si>
    <t>TH263402134993L</t>
  </si>
  <si>
    <t>GVD11</t>
  </si>
  <si>
    <t>j**</t>
  </si>
  <si>
    <t>19/02/2026 19:11</t>
  </si>
  <si>
    <t>791982596720</t>
  </si>
  <si>
    <t>GVD10</t>
  </si>
  <si>
    <t>ว***า ศ***ษตรินทร์</t>
  </si>
  <si>
    <t>19/02/2026 19:06</t>
  </si>
  <si>
    <t>791904371790</t>
  </si>
  <si>
    <t>GVD9</t>
  </si>
  <si>
    <t>ภ******ค</t>
  </si>
  <si>
    <t>******าตาลเหนือ, ตำบลขามป้อม, อำเภอเขมราฐ ตำบลขามป้อม อำเภอเขมราฐ จังหวัดอุบลราชธานี 34170</t>
  </si>
  <si>
    <t>34170</t>
  </si>
  <si>
    <t>19/02/2026 18:53</t>
  </si>
  <si>
    <t>TH261277351636G</t>
  </si>
  <si>
    <t>GVD8</t>
  </si>
  <si>
    <t>ล***ณ ส***โส</t>
  </si>
  <si>
    <t>19/02/2026 18:52</t>
  </si>
  <si>
    <t>791920827740</t>
  </si>
  <si>
    <t>GVD7</t>
  </si>
  <si>
    <t>T***K</t>
  </si>
  <si>
    <t>19/02/2026 18:46</t>
  </si>
  <si>
    <t>791919994740</t>
  </si>
  <si>
    <t>19/02/2026 18:47</t>
  </si>
  <si>
    <t>GVD6</t>
  </si>
  <si>
    <t>ศรัญญา สิงห์แรง</t>
  </si>
  <si>
    <t>21/13 ห้อง2 หมู่11 บ้านหนองข่าซอย3 ต.บางพระ
ศรีราชา/ Si Rachaชลบุรี/ Chonburi
20110</t>
  </si>
  <si>
    <t>660618435858</t>
  </si>
  <si>
    <t>LEXPU0659514584</t>
  </si>
  <si>
    <t>GVD5</t>
  </si>
  <si>
    <t>ส***ติ  ค***แวง</t>
  </si>
  <si>
    <t>19/02/2026 18:37</t>
  </si>
  <si>
    <t>791963021743</t>
  </si>
  <si>
    <t>GVD4</t>
  </si>
  <si>
    <t>19/02/2026 18:36</t>
  </si>
  <si>
    <t>791932710726</t>
  </si>
  <si>
    <t>GVD2</t>
  </si>
  <si>
    <t>ป***า แ***เมือง</t>
  </si>
  <si>
    <t>19/02/2026 18:22</t>
  </si>
  <si>
    <t>791922310701</t>
  </si>
  <si>
    <t>GVD1</t>
  </si>
  <si>
    <t>ก***ิการ์ ท***ซย์</t>
  </si>
  <si>
    <t>19/02/2026 18:13</t>
  </si>
  <si>
    <t>791923790744</t>
  </si>
  <si>
    <t>GVD0</t>
  </si>
  <si>
    <t>บ***ักบิดรถนะล่ะถามเขาโลด</t>
  </si>
  <si>
    <t>19/02/2026 18:07</t>
  </si>
  <si>
    <t>791980791755</t>
  </si>
  <si>
    <t>GVC99</t>
  </si>
  <si>
    <t>น***ิพย์ ส***อง</t>
  </si>
  <si>
    <t>19/02/2026 17:56</t>
  </si>
  <si>
    <t>791908862706</t>
  </si>
  <si>
    <t>GVC98</t>
  </si>
  <si>
    <t>จ***ิมา เ***นสอาด</t>
  </si>
  <si>
    <t>791976259701</t>
  </si>
  <si>
    <t>GVC97</t>
  </si>
  <si>
    <t>ธ***ักดิ์ เ***เงิน</t>
  </si>
  <si>
    <t>19/02/2026 17:48</t>
  </si>
  <si>
    <t>791979589785</t>
  </si>
  <si>
    <t>GVC95</t>
  </si>
  <si>
    <t>ภ****ร</t>
  </si>
  <si>
    <t>******้ำปราณ, อำเภอปราณบุรี ตำบลปากน้ำปราณ อำเภอปราณบุรี จังหวัดประจวบคีรีขันธ์ 77220</t>
  </si>
  <si>
    <t>77220</t>
  </si>
  <si>
    <t>19/02/2026 18:14</t>
  </si>
  <si>
    <t>TH2694369268898</t>
  </si>
  <si>
    <t>19/02/2026 17:44</t>
  </si>
  <si>
    <t>GVC94</t>
  </si>
  <si>
    <t>อ******น</t>
  </si>
  <si>
    <t>******องไผ่ ตำบลหนองไผ่ อำเภอเมืองชัยภูมิ จังหวัดชัยภูมิ 36240</t>
  </si>
  <si>
    <t>36240</t>
  </si>
  <si>
    <t>19/02/2026 17:41</t>
  </si>
  <si>
    <t>TH265323275305R</t>
  </si>
  <si>
    <t>GVC93</t>
  </si>
  <si>
    <t>ศ***ระภา พ***ลแก้ว</t>
  </si>
  <si>
    <t>19/02/2026 17:36</t>
  </si>
  <si>
    <t>791915116742</t>
  </si>
  <si>
    <t>GVC92</t>
  </si>
  <si>
    <t>ร***ทิพย์</t>
  </si>
  <si>
    <t>19/02/2026 17:33</t>
  </si>
  <si>
    <t>791960009805</t>
  </si>
  <si>
    <t>GVC91</t>
  </si>
  <si>
    <t>จ***รัตน์ ห***พรม</t>
  </si>
  <si>
    <t>19/02/2026 17:20</t>
  </si>
  <si>
    <t>791916297701</t>
  </si>
  <si>
    <t>GVC90</t>
  </si>
  <si>
    <t>อ***ินทร์ ก***ทอง</t>
  </si>
  <si>
    <t>19/02/2026 17:14</t>
  </si>
  <si>
    <t>791965429754</t>
  </si>
  <si>
    <t>GVC89</t>
  </si>
  <si>
    <t>น** ส***ยะ  บ***ชย</t>
  </si>
  <si>
    <t>791970453713</t>
  </si>
  <si>
    <t>GVC88</t>
  </si>
  <si>
    <t>******9, หมู่ที่ 7 ตำบล บางบ่อ ตำบลบางบ่อ อำเภอบางบ่อ จังหวัดสมุทรปราการ 10560</t>
  </si>
  <si>
    <t>19/02/2026 17:07</t>
  </si>
  <si>
    <t>TH265083409753L</t>
  </si>
  <si>
    <t>GVC87</t>
  </si>
  <si>
    <t>ส***ักดิ์ ก***ัมย์</t>
  </si>
  <si>
    <t>19/02/2026 17:02</t>
  </si>
  <si>
    <t>791938793730</t>
  </si>
  <si>
    <t>GVC86</t>
  </si>
  <si>
    <t>ฐ***พร แ***งาม</t>
  </si>
  <si>
    <t>19/02/2026 16:52</t>
  </si>
  <si>
    <t>791906854745</t>
  </si>
  <si>
    <t>19/02/2026 16:51</t>
  </si>
  <si>
    <t>GVC85</t>
  </si>
  <si>
    <t>ธเนศ นามมีชัย</t>
  </si>
  <si>
    <t>188/633 อาคารชุดนอตติ้งฮิลล์ สุขุมวิท-แพรกษา ชั้น 22  หมู่ที่ 1 ถ. แพรกษา ตำบล ท้ายบ้านใหม่ อำเภอเมืองสมุทรปราการ สมุทรปราการ 10280 188/633 ชั้น 22 · ท้ายบ้านใหม่/ Thai Ban Mai
เมืองสมุทรปราการ/ Mueang Samut Prakanสมุทรปราการ/ Samut Prakan
10280</t>
  </si>
  <si>
    <t>660832453978</t>
  </si>
  <si>
    <t>19/02/2026 16:48</t>
  </si>
  <si>
    <t>LEXPU0659481254</t>
  </si>
  <si>
    <t>19/02/2026 16:47</t>
  </si>
  <si>
    <t>GVC84</t>
  </si>
  <si>
    <t>19/02/2026 16:41</t>
  </si>
  <si>
    <t>791954068710</t>
  </si>
  <si>
    <t>GVC82</t>
  </si>
  <si>
    <t>พ***ดนย์   ร***า</t>
  </si>
  <si>
    <t>19/02/2026 16:34</t>
  </si>
  <si>
    <t>791945738732</t>
  </si>
  <si>
    <t>19/02/2026 16:35</t>
  </si>
  <si>
    <t>GVC80</t>
  </si>
  <si>
    <t>9* ห*** 2 โ***านหิ้งพระ</t>
  </si>
  <si>
    <t>19/02/2026 16:28</t>
  </si>
  <si>
    <t>791991187750</t>
  </si>
  <si>
    <t>GVC79</t>
  </si>
  <si>
    <t>D***aa S***.9888 โ***จ้ง 0***505-9888 ด***ค่ะ</t>
  </si>
  <si>
    <t>19/02/2026 16:22</t>
  </si>
  <si>
    <t>791997189745</t>
  </si>
  <si>
    <t>GVC78</t>
  </si>
  <si>
    <t>ว** ร***ะ</t>
  </si>
  <si>
    <t>19/02/2026 16:18</t>
  </si>
  <si>
    <t>791930336772</t>
  </si>
  <si>
    <t>GVC77</t>
  </si>
  <si>
    <t>ศ***ิ์ชัย ส***ัต</t>
  </si>
  <si>
    <t>19/02/2026 16:01</t>
  </si>
  <si>
    <t>791974786794</t>
  </si>
  <si>
    <t>GVC75</t>
  </si>
  <si>
    <t>ภ**</t>
  </si>
  <si>
    <t>19/02/2026 15:55</t>
  </si>
  <si>
    <t>791947338744</t>
  </si>
  <si>
    <t>GVC74</t>
  </si>
  <si>
    <t>ส***า ว***อุดม</t>
  </si>
  <si>
    <t>19/02/2026 15:50</t>
  </si>
  <si>
    <t>791946959753</t>
  </si>
  <si>
    <t>GVC73</t>
  </si>
  <si>
    <t>ณ******ล</t>
  </si>
  <si>
    <t>******ยุโป อ.เมือง จ.ยะลา 95000 ตำบลยุโป อำเภอเมืองยะลา จังหวัดยะลา 95000</t>
  </si>
  <si>
    <t>19/02/2026 15:39</t>
  </si>
  <si>
    <t>TH2645211796855</t>
  </si>
  <si>
    <t>GVC72</t>
  </si>
  <si>
    <t>พ***นก ท***ระจ่าง</t>
  </si>
  <si>
    <t>19/02/2026 15:36</t>
  </si>
  <si>
    <t>791930803856</t>
  </si>
  <si>
    <t>GVC71</t>
  </si>
  <si>
    <t>******ครอินทร์ (บริษัท เวลท์ตี้ วิสดอม จำกัด) ตำบลบางคูเวียง อำเภอบางกรวย จังหวัดนนทบุรี 11130</t>
  </si>
  <si>
    <t>19/02/2026 15:28</t>
  </si>
  <si>
    <t>TH2681211345736</t>
  </si>
  <si>
    <t>GVC70</t>
  </si>
  <si>
    <t>ณ******์</t>
  </si>
  <si>
    <t>******36แยก1-6 แขวงลาดพร้าว เขตลาดพร้าว จังหวัดกรุงเทพมหานคร 10230</t>
  </si>
  <si>
    <t>19/02/2026 15:21</t>
  </si>
  <si>
    <t>TH267843740926T</t>
  </si>
  <si>
    <t>19/02/2026 15:19</t>
  </si>
  <si>
    <t>GVC69</t>
  </si>
  <si>
    <t>ส***งคล  อ***างกูล</t>
  </si>
  <si>
    <t>19/02/2026 15:18</t>
  </si>
  <si>
    <t>791916775786</t>
  </si>
  <si>
    <t>GVC68</t>
  </si>
  <si>
    <t>เ*** ห***</t>
  </si>
  <si>
    <t>19/02/2026 15:16</t>
  </si>
  <si>
    <t>791976908715</t>
  </si>
  <si>
    <t>19/02/2026 15:15</t>
  </si>
  <si>
    <t>GVC67</t>
  </si>
  <si>
    <t>******สุขุมวิท แขวงคลองตัน เขตคลองเตย กรุงเทพ 10110 แขวงคลองตัน เขตคลองเตย จังหวัดกรุงเทพมหานคร 10110</t>
  </si>
  <si>
    <t>19/02/2026 15:44</t>
  </si>
  <si>
    <t>TH266109343081M</t>
  </si>
  <si>
    <t>19/02/2026 15:14</t>
  </si>
  <si>
    <t>GVC66</t>
  </si>
  <si>
    <t>19/02/2026 15:12</t>
  </si>
  <si>
    <t>791962752781</t>
  </si>
  <si>
    <t>19/02/2026 15:11</t>
  </si>
  <si>
    <t>GVC65</t>
  </si>
  <si>
    <t>น** ส***ศ ฤ***เดช</t>
  </si>
  <si>
    <t>19/02/2026 15:09</t>
  </si>
  <si>
    <t>791924401741</t>
  </si>
  <si>
    <t>GVC64</t>
  </si>
  <si>
    <t>ส***รณา ร***ณเฑียร</t>
  </si>
  <si>
    <t>19/02/2026 15:08</t>
  </si>
  <si>
    <t>791976401871</t>
  </si>
  <si>
    <t>GVC62</t>
  </si>
  <si>
    <t>เศกสรรค์ ชมภูนุกูลรัตน์</t>
  </si>
  <si>
    <t>ร้านราดหน้าหมูหมัก 465ภูมินทร์ชอย10ถนนแม่ต๋ำสายใน ตำบลแม่ต๋ำ อ เมือง จ พะเยา
แม่ต้ำ
พะเยา
Thailand 56000</t>
  </si>
  <si>
    <t>0910726041</t>
  </si>
  <si>
    <t>WA094220833TH</t>
  </si>
  <si>
    <t>19/02/2026 15:06</t>
  </si>
  <si>
    <t>GVC61</t>
  </si>
  <si>
    <t>ข***ชัย</t>
  </si>
  <si>
    <t>19/02/2026 14:47</t>
  </si>
  <si>
    <t>791929787773</t>
  </si>
  <si>
    <t>GVC60</t>
  </si>
  <si>
    <t>ว***ญา  ว***คำ</t>
  </si>
  <si>
    <t>791955493770</t>
  </si>
  <si>
    <t>GVC58</t>
  </si>
  <si>
    <t>19/02/2026 14:29</t>
  </si>
  <si>
    <t>791940449753</t>
  </si>
  <si>
    <t>GVC57</t>
  </si>
  <si>
    <t>19/02/2026 14:25</t>
  </si>
  <si>
    <t>791926947770</t>
  </si>
  <si>
    <t>19/02/2026 14:24</t>
  </si>
  <si>
    <t>GVC56</t>
  </si>
  <si>
    <t>ส่ง นางกนกพร  ลักขษร</t>
  </si>
  <si>
    <t>218/41หมู่บ้านสินธร หมู่ที่ 2ต.นอกเมือง อ.เมือง จ.สุรินทร์ 32000</t>
  </si>
  <si>
    <t>0807229436</t>
  </si>
  <si>
    <t>WA094220855TH</t>
  </si>
  <si>
    <t>GVC55</t>
  </si>
  <si>
    <t>ย***ร้อยตาสิท</t>
  </si>
  <si>
    <t>19/02/2026 14:26</t>
  </si>
  <si>
    <t>791981743770</t>
  </si>
  <si>
    <t>GVC54</t>
  </si>
  <si>
    <t>19/02/2026 14:23</t>
  </si>
  <si>
    <t>ฝอยทอง/เนยนม/เผือกมะพร้าวอ่อน</t>
  </si>
  <si>
    <t>791928795674</t>
  </si>
  <si>
    <t>GVC53</t>
  </si>
  <si>
    <t>ป***ตา  ค***ียว</t>
  </si>
  <si>
    <t>19/02/2026 14:20</t>
  </si>
  <si>
    <t>791937293792</t>
  </si>
  <si>
    <t>GVC51</t>
  </si>
  <si>
    <t>ส***ิชญ์</t>
  </si>
  <si>
    <t>19/02/2026 14:18</t>
  </si>
  <si>
    <t>791941904784</t>
  </si>
  <si>
    <t>GVC49</t>
  </si>
  <si>
    <t>V***</t>
  </si>
  <si>
    <t>19/02/2026 14:09</t>
  </si>
  <si>
    <t>791907209811</t>
  </si>
  <si>
    <t>19/02/2026 14:13</t>
  </si>
  <si>
    <t>GVC48</t>
  </si>
  <si>
    <t>ม****ย</t>
  </si>
  <si>
    <t>******เฟส4 ซอย 1/7 ตำบลพันท้ายนรสิงห์ ตำบลพันท้ายนรสิงห์ อำเภอเมืองสมุทรสาคร จังหวัดสมุทรสาคร 74000</t>
  </si>
  <si>
    <t>19/02/2026 14:38</t>
  </si>
  <si>
    <t>TH2663230304189</t>
  </si>
  <si>
    <t>19/02/2026 14:12</t>
  </si>
  <si>
    <t>GVC47</t>
  </si>
  <si>
    <t>น***ตน์  เ***รวรชัย</t>
  </si>
  <si>
    <t>19/02/2026 14:07</t>
  </si>
  <si>
    <t>791933246764</t>
  </si>
  <si>
    <t>GVC46</t>
  </si>
  <si>
    <t>ข***ฐา</t>
  </si>
  <si>
    <t>19/02/2026 13:53</t>
  </si>
  <si>
    <t>791952807844</t>
  </si>
  <si>
    <t>19/02/2026 13:54</t>
  </si>
  <si>
    <t>GVC45</t>
  </si>
  <si>
    <t>อ******ธ</t>
  </si>
  <si>
    <t>******ง เสนานิคม, เขตจตุจักร แขวงเสนานิคม เขตจตุจักร จังหวัดกรุงเทพมหานคร 10900</t>
  </si>
  <si>
    <t>19/02/2026 13:52</t>
  </si>
  <si>
    <t>TH262673372161P</t>
  </si>
  <si>
    <t>GVC44</t>
  </si>
  <si>
    <t>F***</t>
  </si>
  <si>
    <t>19/02/2026 13:50</t>
  </si>
  <si>
    <t>791950267706</t>
  </si>
  <si>
    <t>GVC43</t>
  </si>
  <si>
    <t xml:space="preserve">ศิริรัตน์ ใหม่เอี่ยม   </t>
  </si>
  <si>
    <t>195/18 ถนน สุขาภิบาล5 ชอย66 แขวง ออเงิน เขต สายไหม กรุงเทพ 10220</t>
  </si>
  <si>
    <t>0918099960</t>
  </si>
  <si>
    <t>WA094220878TH</t>
  </si>
  <si>
    <t>19/02/2026 13:49</t>
  </si>
  <si>
    <t>GVC41</t>
  </si>
  <si>
    <t>โ***  ด***ฉาบ</t>
  </si>
  <si>
    <t>791983464764</t>
  </si>
  <si>
    <t>GVC40</t>
  </si>
  <si>
    <t>ภ***ี เ***กจาน</t>
  </si>
  <si>
    <t>19/02/2026 13:48</t>
  </si>
  <si>
    <t>791965515795</t>
  </si>
  <si>
    <t>GVC39</t>
  </si>
  <si>
    <t>อาภาสิริ นิลถนอม</t>
  </si>
  <si>
    <t>136
ม.10
ดอนข่อย
อ.กำเเพงเเสน
นครปฐม
Thailand
 73140</t>
  </si>
  <si>
    <t>0907955749</t>
  </si>
  <si>
    <t>19/02/2026 13:46</t>
  </si>
  <si>
    <t>WA094220895TH</t>
  </si>
  <si>
    <t>GVC38</t>
  </si>
  <si>
    <t>ค***ายพร</t>
  </si>
  <si>
    <t>791941216743</t>
  </si>
  <si>
    <t>GVC37</t>
  </si>
  <si>
    <t>น***ุวรรณ ส***ิศักดิ์</t>
  </si>
  <si>
    <t>791998164790</t>
  </si>
  <si>
    <t>GVC35</t>
  </si>
  <si>
    <t>ส***ล พ***พทย์</t>
  </si>
  <si>
    <t>19/02/2026 13:35</t>
  </si>
  <si>
    <t>791977009843</t>
  </si>
  <si>
    <t>GVC34</t>
  </si>
  <si>
    <t>19/02/2026 13:33</t>
  </si>
  <si>
    <t>791969588793</t>
  </si>
  <si>
    <t>GVC33</t>
  </si>
  <si>
    <t>ส***ตรา ล***มมา</t>
  </si>
  <si>
    <t>791938745732</t>
  </si>
  <si>
    <t>GVC31</t>
  </si>
  <si>
    <t>Thongbai Phadetpon</t>
  </si>
  <si>
    <t>561/6 หมู่8
ลำนารายณ์
ชัยบาดาล
ลพบุรี
Thailand 15130</t>
  </si>
  <si>
    <t>15130</t>
  </si>
  <si>
    <t>66638582428</t>
  </si>
  <si>
    <t>19/02/2026 13:23</t>
  </si>
  <si>
    <t>WA094220918TH</t>
  </si>
  <si>
    <t>GVC30</t>
  </si>
  <si>
    <t>ประภา พยอมชื่น</t>
  </si>
  <si>
    <t>239 ม.6 ต.ท่าทอง อ.เมือง จ. พิษณุโลก 65000</t>
  </si>
  <si>
    <t>0979971566</t>
  </si>
  <si>
    <t>15/02/2026 18:05</t>
  </si>
  <si>
    <t>WB170666270TH</t>
  </si>
  <si>
    <t>19/02/2026 13:21</t>
  </si>
  <si>
    <t>GVC29</t>
  </si>
  <si>
    <t>ส***พร   บ***ยะบูรณ์</t>
  </si>
  <si>
    <t>19/02/2026 13:20</t>
  </si>
  <si>
    <t>791987222795</t>
  </si>
  <si>
    <t>GVC28</t>
  </si>
  <si>
    <t>19/02/2026 13:19</t>
  </si>
  <si>
    <t>791928406824</t>
  </si>
  <si>
    <t>GVC26</t>
  </si>
  <si>
    <t>19/02/2026 13:17</t>
  </si>
  <si>
    <t>791942846774</t>
  </si>
  <si>
    <t>GVC25</t>
  </si>
  <si>
    <t>706 ถนนเพชรเกษม
ตำบลพระประโทน อำเภอเมืองจังหวัดนครปฐม 73000</t>
  </si>
  <si>
    <t>19/02/2026 13:18</t>
  </si>
  <si>
    <t>WA094220921TH</t>
  </si>
  <si>
    <t>GVC24</t>
  </si>
  <si>
    <t>******นน ตำบลหัวถนน อำเภอท่าตะโก จังหวัดนครสวรรค์ 60160</t>
  </si>
  <si>
    <t>19/02/2026 13:16</t>
  </si>
  <si>
    <t>TH269309035440O</t>
  </si>
  <si>
    <t>19/02/2026 13:15</t>
  </si>
  <si>
    <t>GVC23</t>
  </si>
  <si>
    <t>******าพงษ์1แยก3  ซอย42 ถนน ศรีนครินทร์ แขวงหนองบอน แขวงบางจาก เขตพระโขนง จังหวัดกรุงเทพมหานคร 10260</t>
  </si>
  <si>
    <t>19/02/2026 13:44</t>
  </si>
  <si>
    <t>TH263688706383N</t>
  </si>
  <si>
    <t>19/02/2026 13:14</t>
  </si>
  <si>
    <t>GVC22</t>
  </si>
  <si>
    <t>b***ee18301</t>
  </si>
  <si>
    <t>19/02/2026 13:10</t>
  </si>
  <si>
    <t>791942196673</t>
  </si>
  <si>
    <t>GVC21</t>
  </si>
  <si>
    <t>ห***ใจ เ***บุญ</t>
  </si>
  <si>
    <t>791923210794</t>
  </si>
  <si>
    <t>GVC20</t>
  </si>
  <si>
    <t>สมศักดิ์</t>
  </si>
  <si>
    <t>62/50 มบ.เดอะลอฟท์ แกเลอเรีย ม.9 ต.ลาดสวาย ลำลูกกา ปทุมธานี 12150</t>
  </si>
  <si>
    <t>0814268498</t>
  </si>
  <si>
    <t>19/02/2026 13:12</t>
  </si>
  <si>
    <t>WA094220935TH</t>
  </si>
  <si>
    <t>GVC19</t>
  </si>
  <si>
    <t>ธีร์รัฐ   สุวรรณศิริรัฐ</t>
  </si>
  <si>
    <t>44 หมู่ 5 ต. ราชคราม
อ. บางไทร จ. อยุธยา 13290</t>
  </si>
  <si>
    <t>13290</t>
  </si>
  <si>
    <t>0813437905</t>
  </si>
  <si>
    <t>WA094220949TH</t>
  </si>
  <si>
    <t>GVC18</t>
  </si>
  <si>
    <t>ภัทรพร ทัพช่างไม้</t>
  </si>
  <si>
    <t>60/41 ซ.พหลโยธิน59 · อนุสาวรีย์/ Anusawari
บางเขน/ Bang Khenกรุงเทพมหานคร/ Bangkok
10220</t>
  </si>
  <si>
    <t>660968568032</t>
  </si>
  <si>
    <t>19/02/2026 13:09</t>
  </si>
  <si>
    <t>LEXPU0659513617</t>
  </si>
  <si>
    <t>GVC17</t>
  </si>
  <si>
    <t>j**k</t>
  </si>
  <si>
    <t>******ำบลสว่างแดนดิน ตำบลสว่างแดนดิน อำเภอสว่างแดนดิน จังหวัดสกลนคร 47110</t>
  </si>
  <si>
    <t>47110</t>
  </si>
  <si>
    <t>19/02/2026 13:37</t>
  </si>
  <si>
    <t>TH2617347684826</t>
  </si>
  <si>
    <t>19/02/2026 13:07</t>
  </si>
  <si>
    <t>GVC16</t>
  </si>
  <si>
    <t>******ศาลา, อำเภอท่าศาลา ตำบลท่าศาลา อำเภอท่าศาลา จังหวัดนครศรีธรรมราช 80160</t>
  </si>
  <si>
    <t>80160</t>
  </si>
  <si>
    <t>19/02/2026 13:36</t>
  </si>
  <si>
    <t>TH266498708464H</t>
  </si>
  <si>
    <t>19/02/2026 13:06</t>
  </si>
  <si>
    <t>GVC15</t>
  </si>
  <si>
    <t>แ***้ำเเม่น้ำ</t>
  </si>
  <si>
    <t>19/02/2026 13:05</t>
  </si>
  <si>
    <t>791976973760</t>
  </si>
  <si>
    <t>GVC13</t>
  </si>
  <si>
    <t>19/02/2026 12:52</t>
  </si>
  <si>
    <t>791992598736</t>
  </si>
  <si>
    <t>GVC11</t>
  </si>
  <si>
    <t>ร***ดา ป***แก้ว</t>
  </si>
  <si>
    <t>20/02/2026 11:49</t>
  </si>
  <si>
    <t>791920698881</t>
  </si>
  <si>
    <t>19/02/2026 12:48</t>
  </si>
  <si>
    <t>GVC10</t>
  </si>
  <si>
    <t>******ศุภมงคล2 ซอย 4/1 ตำบลคลองใหม่ ตำบลคลองใหม่ อำเภอสามพราน จังหวัดนครปฐม 73110</t>
  </si>
  <si>
    <t>TH15068D3G2N0K</t>
  </si>
  <si>
    <t>19/02/2026 12:42</t>
  </si>
  <si>
    <t>GVC9</t>
  </si>
  <si>
    <t>ณ***นน แ***ทุน</t>
  </si>
  <si>
    <t>19/02/2026 12:40</t>
  </si>
  <si>
    <t>791953196661</t>
  </si>
  <si>
    <t>GVC8</t>
  </si>
  <si>
    <t>ร***พรรณ ร***อง</t>
  </si>
  <si>
    <t>19/02/2026 12:36</t>
  </si>
  <si>
    <t>791900233703</t>
  </si>
  <si>
    <t>19/02/2026 12:34</t>
  </si>
  <si>
    <t>GVC6</t>
  </si>
  <si>
    <t>19/02/2026 12:05</t>
  </si>
  <si>
    <t>791929354742</t>
  </si>
  <si>
    <t>GVC5</t>
  </si>
  <si>
    <t>เอื้องฟ้า อุณหพัฒนา</t>
  </si>
  <si>
    <t>9/1 หมู่ 10 ต.แม่สาย
แม่สาย/ Mae Saiเชียงราย/ Chiang Rai
57130</t>
  </si>
  <si>
    <t>660818830752</t>
  </si>
  <si>
    <t>19/02/2026 12:04</t>
  </si>
  <si>
    <t>LEXPU0659483577</t>
  </si>
  <si>
    <t>GVC4</t>
  </si>
  <si>
    <t>ม***ัตน์ จ***รงค์</t>
  </si>
  <si>
    <t>19/02/2026 12:03</t>
  </si>
  <si>
    <t>791931794640</t>
  </si>
  <si>
    <t>GVC3</t>
  </si>
  <si>
    <t>อรุณโรตม์  พงษ์ไทย</t>
  </si>
  <si>
    <t>เคหะแจ้งวัฒนะ 6 ตึก F
ถนนแจ้งวัฒนะ 14
ต.ทุ่งสองห้อง
เขต หลักสี่
กรุงเทพมหานคร 
โทร  10210</t>
  </si>
  <si>
    <t>0886971515</t>
  </si>
  <si>
    <t>19/02/2026 12:02</t>
  </si>
  <si>
    <t>WA094039970TH</t>
  </si>
  <si>
    <t>19/02/2026 12:01</t>
  </si>
  <si>
    <t>GVC2</t>
  </si>
  <si>
    <t>พ***นภา ว***า</t>
  </si>
  <si>
    <t>19/02/2026 11:59</t>
  </si>
  <si>
    <t>791922355361</t>
  </si>
  <si>
    <t>GVC1</t>
  </si>
  <si>
    <t>เพ็ญทิพย์ สีดีชัย</t>
  </si>
  <si>
    <t>578 ม.1ต.แม่ปะ
อ.แม่สอด จ.ตาก 63110</t>
  </si>
  <si>
    <t>0610248127</t>
  </si>
  <si>
    <t>19/02/2026 11:54</t>
  </si>
  <si>
    <t>WA094039966TH</t>
  </si>
  <si>
    <t>19/02/2026 11:53</t>
  </si>
  <si>
    <t>GVC0</t>
  </si>
  <si>
    <t>เ***ักษณ์ ร***า</t>
  </si>
  <si>
    <t>ไทย, ระนอง, กะเปอร์,ระ*** 85***</t>
  </si>
  <si>
    <t>19/02/2026 11:42</t>
  </si>
  <si>
    <t>มะพร้าวนํ้าหอม กล้วยหอมมะพร้าวเผา เผือกมะพร้าวอ่ออน</t>
  </si>
  <si>
    <t>791952678300</t>
  </si>
  <si>
    <t>GVB99</t>
  </si>
  <si>
    <t>พ***รณ บ***าค</t>
  </si>
  <si>
    <t>ฝอยทอง  มะพร้าวน้ำหอม กาแฟ</t>
  </si>
  <si>
    <t>791952352376</t>
  </si>
  <si>
    <t>GVB98</t>
  </si>
  <si>
    <t>น***าว อ***์ ห***องแดง</t>
  </si>
  <si>
    <t>19/02/2026 11:32</t>
  </si>
  <si>
    <t>791939560344</t>
  </si>
  <si>
    <t>GVB97</t>
  </si>
  <si>
    <t>รุ้งนภา ศรีเสริม</t>
  </si>
  <si>
    <t>ซอยหนองหว้า ตำบลห้วยโป่ง 21/131 · ห้วยโป่ง/ Huai Pong
เมืองระยอง/ Mueang Rayongระยอง/ Rayong
21150</t>
  </si>
  <si>
    <t>660939014967</t>
  </si>
  <si>
    <t>LEXPU0659514823</t>
  </si>
  <si>
    <t>19/02/2026 11:31</t>
  </si>
  <si>
    <t>GVB96</t>
  </si>
  <si>
    <t>******บลโพหัก อำเภอบางแพ จังหวัดราชบุรี 70160</t>
  </si>
  <si>
    <t>TH2616398493005</t>
  </si>
  <si>
    <t>19/02/2026 11:24</t>
  </si>
  <si>
    <t>GVB95</t>
  </si>
  <si>
    <t>ว** ว*** ๆ ด***รี่ย์</t>
  </si>
  <si>
    <t>19/02/2026 11:20</t>
  </si>
  <si>
    <t>791998609430</t>
  </si>
  <si>
    <t>GVB94</t>
  </si>
  <si>
    <t>ศุภานัน</t>
  </si>
  <si>
    <t>38-40 ถนนตลาดเสิมสัก  ร้านสุเมธ · บ้านหมี่/ Ban Mi
บ้านหมี่/ Ban Miลพบุรี/ Lopburi
15110</t>
  </si>
  <si>
    <t>660854056158</t>
  </si>
  <si>
    <t>19/02/2026 11:15</t>
  </si>
  <si>
    <t>LEXPU0659514568</t>
  </si>
  <si>
    <t>GVB93</t>
  </si>
  <si>
    <t>791969584383</t>
  </si>
  <si>
    <t>19/02/2026 11:14</t>
  </si>
  <si>
    <t>GVB92</t>
  </si>
  <si>
    <t>19/02/2026 11:08</t>
  </si>
  <si>
    <t>791960562385</t>
  </si>
  <si>
    <t>GVB91</t>
  </si>
  <si>
    <t>ท******ง</t>
  </si>
  <si>
    <t>****** บ.ซองแมว ตำบลหนองจิก ตำบลหนองจิก อำเภอบรบือ จังหวัดมหาสารคาม 44130</t>
  </si>
  <si>
    <t>44130</t>
  </si>
  <si>
    <t>19/02/2026 11:30</t>
  </si>
  <si>
    <t>TH266850318435N</t>
  </si>
  <si>
    <t>19/02/2026 11:00</t>
  </si>
  <si>
    <t>GVB90</t>
  </si>
  <si>
    <t>อ***  อ***วรรณ​  ย***ลาด</t>
  </si>
  <si>
    <t>19/02/2026 11:01</t>
  </si>
  <si>
    <t>791905559351</t>
  </si>
  <si>
    <t>19/02/2026 10:59</t>
  </si>
  <si>
    <t>GVB89</t>
  </si>
  <si>
    <t>จ***ณี  ป***ีราภรณ์</t>
  </si>
  <si>
    <t>19/02/2026 10:52</t>
  </si>
  <si>
    <t>791974867386</t>
  </si>
  <si>
    <t>GVB88</t>
  </si>
  <si>
    <t>19/02/2026 11:17</t>
  </si>
  <si>
    <t>TH265529330421Z</t>
  </si>
  <si>
    <t>19/02/2026 10:47</t>
  </si>
  <si>
    <t>GVB87</t>
  </si>
  <si>
    <t>ค***ุ๊</t>
  </si>
  <si>
    <t>19/02/2026 10:43</t>
  </si>
  <si>
    <t>791909889315</t>
  </si>
  <si>
    <t>GVB86</t>
  </si>
  <si>
    <t>C******o</t>
  </si>
  <si>
    <t>****** 6, Doi Lo ตำบลดอยหล่อ อำเภอดอยหล่อ จังหวัดเชียงใหม่ 50160</t>
  </si>
  <si>
    <t>50160</t>
  </si>
  <si>
    <t>19/02/2026 10:42</t>
  </si>
  <si>
    <t>TH47248D0JV31A</t>
  </si>
  <si>
    <t>19/02/2026 10:40</t>
  </si>
  <si>
    <t>GVB85</t>
  </si>
  <si>
    <t>ส***ย   ส***วัน</t>
  </si>
  <si>
    <t>19/02/2026 10:38</t>
  </si>
  <si>
    <t>791941870300</t>
  </si>
  <si>
    <t>GVB84</t>
  </si>
  <si>
    <t>อัญ</t>
  </si>
  <si>
    <t>2/12 หมู่ 14 (ห้อง406) อาคารเอส.เค.ที พีช เรสซิเดนซ์  ถนนจรัญยานนท์ บางวัว บางปะกง · บางปะกง/ Bang Pakong
บางปะกง/ Bang Pakongฉะเชิงเทรา/ Chachoengsao
24130</t>
  </si>
  <si>
    <t>660828906471</t>
  </si>
  <si>
    <t>19/02/2026 10:37</t>
  </si>
  <si>
    <t>LEXPU0659515091</t>
  </si>
  <si>
    <t>GVB83</t>
  </si>
  <si>
    <t>จุฑารัตน์ ศักดิ์เจริญกุล</t>
  </si>
  <si>
    <t>133 หมู่ที่ 9 บ้านโนนมีชัย 
ร้านค้า ต. ละลาย 
อ . กันทรลักษ์
จ. ศรีสะเกษ 33110</t>
  </si>
  <si>
    <t>0871533660</t>
  </si>
  <si>
    <t>19/02/2026 10:35</t>
  </si>
  <si>
    <t>WA094039952TH</t>
  </si>
  <si>
    <t>19/02/2026 10:34</t>
  </si>
  <si>
    <t>GVB82</t>
  </si>
  <si>
    <t>เ*** พ***ุ์รัตน์</t>
  </si>
  <si>
    <t>791907278396</t>
  </si>
  <si>
    <t>GVB81</t>
  </si>
  <si>
    <t>ป***มาย ก***หวาน</t>
  </si>
  <si>
    <t>จังหวัดกำแพงเพชร</t>
  </si>
  <si>
    <t>19/02/2026 10:32</t>
  </si>
  <si>
    <t>791935161371</t>
  </si>
  <si>
    <t>GVB80</t>
  </si>
  <si>
    <t>ดุ่ย</t>
  </si>
  <si>
    <t>108 หมู่ 10 ต.บ้านพรุ อ.หาดใหญ่ 
จ.สงขลา 90250</t>
  </si>
  <si>
    <t>0936291712</t>
  </si>
  <si>
    <t>WA094039949TH</t>
  </si>
  <si>
    <t>GVB79</t>
  </si>
  <si>
    <t>น.ส.นิสาชนม์  ประถมมูล</t>
  </si>
  <si>
    <t>23/8 หมู่15 ต.ดอนฉิมพลี อ.บางน้ำเปรี้ยว จ.ฉะเชิงเทรา 24170</t>
  </si>
  <si>
    <t>24170</t>
  </si>
  <si>
    <t>0852173364</t>
  </si>
  <si>
    <t>19/02/2026 10:31</t>
  </si>
  <si>
    <t>WA094039935TH</t>
  </si>
  <si>
    <t>GVB78</t>
  </si>
  <si>
    <t>ปริสุทธา บ้านนาน่าดู</t>
  </si>
  <si>
    <t>291/3 หมู่3 ริมกก เมือง เชียงราย 57100</t>
  </si>
  <si>
    <t>57100</t>
  </si>
  <si>
    <t>0819935033</t>
  </si>
  <si>
    <t>19/02/2026 10:29</t>
  </si>
  <si>
    <t>WA094039921TH</t>
  </si>
  <si>
    <t>GVB77</t>
  </si>
  <si>
    <t>Janpen Minsri</t>
  </si>
  <si>
    <t>เลขที่่3
ซอยประชาอุทิศ75แยก7-10, ทุ่งครุ
ทุ่งครุ, กรุงเทพมหานคร 10140</t>
  </si>
  <si>
    <t>0895696192</t>
  </si>
  <si>
    <t>19/02/2026 10:23</t>
  </si>
  <si>
    <t>WB170596931TH</t>
  </si>
  <si>
    <t>19/02/2026 10:26</t>
  </si>
  <si>
    <t>GVB76</t>
  </si>
  <si>
    <t>เค้กเบาหวิวขอเป็นฝอยทองค่ะ</t>
  </si>
  <si>
    <t>791940949461</t>
  </si>
  <si>
    <t>GVB75</t>
  </si>
  <si>
    <t>น***ะวิพรรณ บ***า</t>
  </si>
  <si>
    <t>19/02/2026 10:12</t>
  </si>
  <si>
    <t>791918753356</t>
  </si>
  <si>
    <t>GVB74</t>
  </si>
  <si>
    <t>เ*** เ***นตร</t>
  </si>
  <si>
    <t>19/02/2026 10:06</t>
  </si>
  <si>
    <t>791990164361</t>
  </si>
  <si>
    <t>GVB73</t>
  </si>
  <si>
    <t>เ***ดาว  เ***สกุล</t>
  </si>
  <si>
    <t>19/02/2026 10:05</t>
  </si>
  <si>
    <t>791976789365</t>
  </si>
  <si>
    <t>GVB72</t>
  </si>
  <si>
    <t>ว***ศักดิ์สยุมพร</t>
  </si>
  <si>
    <t>19/02/2026 09:59</t>
  </si>
  <si>
    <t>791988674374</t>
  </si>
  <si>
    <t>GVB71</t>
  </si>
  <si>
    <t>อ***ร ส***รณ์</t>
  </si>
  <si>
    <t>19/02/2026 09:53</t>
  </si>
  <si>
    <t>791975562346</t>
  </si>
  <si>
    <t>GVB70</t>
  </si>
  <si>
    <t>บ******ฐ</t>
  </si>
  <si>
    <t>******์ ห้อง 212 ตำบลบางปลา อำเภอบางพลี จังหวัดสมุทรปราการ 10540</t>
  </si>
  <si>
    <t>19/02/2026 09:51</t>
  </si>
  <si>
    <t>TH261597855826S</t>
  </si>
  <si>
    <t>19/02/2026 09:42</t>
  </si>
  <si>
    <t>GVB69</t>
  </si>
  <si>
    <t>จ***ร์เพ็ญ แ***ต๋ง</t>
  </si>
  <si>
    <t>19/02/2026 09:34</t>
  </si>
  <si>
    <t>791937275360</t>
  </si>
  <si>
    <t>GVB68</t>
  </si>
  <si>
    <t>ก***รรณ น***จริญ</t>
  </si>
  <si>
    <t>791985769363</t>
  </si>
  <si>
    <t>GVB67</t>
  </si>
  <si>
    <t>19/02/2026 09:32</t>
  </si>
  <si>
    <t>791981693333</t>
  </si>
  <si>
    <t>GVB66</t>
  </si>
  <si>
    <t>ค***ธิษฐ์  ต***ายา</t>
  </si>
  <si>
    <t>791957488302</t>
  </si>
  <si>
    <t>19/02/2026 09:29</t>
  </si>
  <si>
    <t>GVB65</t>
  </si>
  <si>
    <t>ย***ำรวย จ***์จำนงค์</t>
  </si>
  <si>
    <t>19/02/2026 09:26</t>
  </si>
  <si>
    <t>791935362396</t>
  </si>
  <si>
    <t>GVB64</t>
  </si>
  <si>
    <t>พ***ุช</t>
  </si>
  <si>
    <t>791945986333</t>
  </si>
  <si>
    <t>GVB63</t>
  </si>
  <si>
    <t>ภ***า</t>
  </si>
  <si>
    <t>19/02/2026 09:25</t>
  </si>
  <si>
    <t>791936674373</t>
  </si>
  <si>
    <t>GVB62</t>
  </si>
  <si>
    <t>พ***ี ล***น</t>
  </si>
  <si>
    <t>791964892342</t>
  </si>
  <si>
    <t>GVB61</t>
  </si>
  <si>
    <t>ย***่อนกลิ่น​  ส***วัสดิ์</t>
  </si>
  <si>
    <t>791914365362</t>
  </si>
  <si>
    <t>19/02/2026 09:23</t>
  </si>
  <si>
    <t>GVB60</t>
  </si>
  <si>
    <t>อ***์ ไ***าร</t>
  </si>
  <si>
    <t>19/02/2026 09:09</t>
  </si>
  <si>
    <t>791938097322</t>
  </si>
  <si>
    <t>19/02/2026 09:14</t>
  </si>
  <si>
    <t>GVB59</t>
  </si>
  <si>
    <t>น***ิกา แ***ั้ง</t>
  </si>
  <si>
    <t>19/02/2026 09:02</t>
  </si>
  <si>
    <t>791994866390</t>
  </si>
  <si>
    <t>19/02/2026 09:04</t>
  </si>
  <si>
    <t>GVB57</t>
  </si>
  <si>
    <t>******นถ.กรุงเทพ-นนทบุรี 25, แขวงบางซื่อ, เขตบางซื่อ แขวงบางซื่อ เขตบางซื่อ จังหวัดกรุงเทพมหานคร 10800</t>
  </si>
  <si>
    <t>19/02/2026 08:51</t>
  </si>
  <si>
    <t>TH266281040320N</t>
  </si>
  <si>
    <t>19/02/2026 08:45</t>
  </si>
  <si>
    <t>GVB56</t>
  </si>
  <si>
    <t>ส***ี ช***ุม</t>
  </si>
  <si>
    <t>19/02/2026 08:43</t>
  </si>
  <si>
    <t>791911466382</t>
  </si>
  <si>
    <t>19/02/2026 08:44</t>
  </si>
  <si>
    <t>GVB55</t>
  </si>
  <si>
    <t>19/02/2026 08:36</t>
  </si>
  <si>
    <t>TH268617773224N</t>
  </si>
  <si>
    <t>GVB54</t>
  </si>
  <si>
    <t>19/02/2026 08:34</t>
  </si>
  <si>
    <t>LEXPU0659483083</t>
  </si>
  <si>
    <t>GVB51</t>
  </si>
  <si>
    <t>ว***พรรณ เ***องาม</t>
  </si>
  <si>
    <t>19/02/2026 08:05</t>
  </si>
  <si>
    <t>791952671370</t>
  </si>
  <si>
    <t>GVB50</t>
  </si>
  <si>
    <t>******าน) ตำบลแก่งกระจาน อำเภอแก่งกระจาน จังหวัดเพชรบุรี 76170</t>
  </si>
  <si>
    <t>76170</t>
  </si>
  <si>
    <t>19/02/2026 08:22</t>
  </si>
  <si>
    <t>TH2604141357622</t>
  </si>
  <si>
    <t>19/02/2026 07:52</t>
  </si>
  <si>
    <t>GVB49</t>
  </si>
  <si>
    <t>ค***๋อย</t>
  </si>
  <si>
    <t>19/02/2026 07:39</t>
  </si>
  <si>
    <t>791927581336</t>
  </si>
  <si>
    <t>GVB48</t>
  </si>
  <si>
    <t>ป***ดา ด***วน</t>
  </si>
  <si>
    <t>19/02/2026 07:37</t>
  </si>
  <si>
    <t>791927693373</t>
  </si>
  <si>
    <t>GVB46</t>
  </si>
  <si>
    <t>ส*** ป***าทิพย์</t>
  </si>
  <si>
    <t>19/02/2026 07:24</t>
  </si>
  <si>
    <t>791926867395</t>
  </si>
  <si>
    <t>GVB45</t>
  </si>
  <si>
    <t>19/02/2026 07:23</t>
  </si>
  <si>
    <t>LEXPU0659492825</t>
  </si>
  <si>
    <t>GVB44</t>
  </si>
  <si>
    <t>อ***รัตน์ ข***ระโทก</t>
  </si>
  <si>
    <t>19/02/2026 07:00</t>
  </si>
  <si>
    <t>791994671263</t>
  </si>
  <si>
    <t>GVB43</t>
  </si>
  <si>
    <t>ส***ตร  แ***าค</t>
  </si>
  <si>
    <t>19/02/2026 06:24</t>
  </si>
  <si>
    <t>791963237262</t>
  </si>
  <si>
    <t>GVB42</t>
  </si>
  <si>
    <t>น***าวศรศมน ร***าม</t>
  </si>
  <si>
    <t>19/02/2026 06:05</t>
  </si>
  <si>
    <t>791911614266</t>
  </si>
  <si>
    <t>GVB41</t>
  </si>
  <si>
    <t>******ม่วง, ตำบล นาเข, อำเภอบ้านแพง ตำบลนาเข อำเภอบ้านแพง จังหวัดนครพนม 48140</t>
  </si>
  <si>
    <t>48140</t>
  </si>
  <si>
    <t>19/02/2026 06:03</t>
  </si>
  <si>
    <t>TH261825548250P</t>
  </si>
  <si>
    <t>19/02/2026 06:02</t>
  </si>
  <si>
    <t>GVB40</t>
  </si>
  <si>
    <t>ม***วัลย์  ป***วัน</t>
  </si>
  <si>
    <t>19/02/2026 05:55</t>
  </si>
  <si>
    <t>791918225276</t>
  </si>
  <si>
    <t>GVB39</t>
  </si>
  <si>
    <t>ริมคลองประปา ๒๖๙..ซอยสวนฝรั่ง..ถนนริมคลองประปาเขตบางซื่อแขวงบางซื่อ. · บางซื่อ/ Bang Sue
บางซื่อ/ Bang Sueกรุงเทพมหานคร/ Bangkok
10800</t>
  </si>
  <si>
    <t>660979950235</t>
  </si>
  <si>
    <t>19/02/2026 04:36</t>
  </si>
  <si>
    <t>LEXPU0659223691</t>
  </si>
  <si>
    <t>GVB38</t>
  </si>
  <si>
    <t>จันจิรา บุญมานัส</t>
  </si>
  <si>
    <t>46 ถนนสิทธิวงศ์ · ช้างม่อย/ Chang Moi
เมืองเชียงใหม่/ Mueang Chiang Maiเชียงใหม่/ Chiang Mai
50300</t>
  </si>
  <si>
    <t>660814686499</t>
  </si>
  <si>
    <t>19/02/2026 04:01</t>
  </si>
  <si>
    <t>LEXPU0659213181</t>
  </si>
  <si>
    <t>GVB36</t>
  </si>
  <si>
    <t>ช***เทพ ต***ทอง</t>
  </si>
  <si>
    <t>19/02/2026 03:25</t>
  </si>
  <si>
    <t>791957239264</t>
  </si>
  <si>
    <t>GVB35</t>
  </si>
  <si>
    <t>19/02/2026 02:39</t>
  </si>
  <si>
    <t>791923039272</t>
  </si>
  <si>
    <t>19/02/2026 02:40</t>
  </si>
  <si>
    <t>GVB34</t>
  </si>
  <si>
    <t>อ******8</t>
  </si>
  <si>
    <t>******ี่ 2310 ซอย ริมสวน แขวงลาดกระบัง เขตลาดกระบัง จังหวัดกรุงเทพมหานคร 10520</t>
  </si>
  <si>
    <t>19/02/2026 02:37</t>
  </si>
  <si>
    <t>TH262876271056Y</t>
  </si>
  <si>
    <t>GVB32</t>
  </si>
  <si>
    <t>ว*** ค***ู  น***แสตมป์</t>
  </si>
  <si>
    <t>19/02/2026 01:06</t>
  </si>
  <si>
    <t>791939115203</t>
  </si>
  <si>
    <t>19/02/2026 01:12</t>
  </si>
  <si>
    <t>GVB31</t>
  </si>
  <si>
    <t>แ***   ด***ี</t>
  </si>
  <si>
    <t>19/02/2026 01:02</t>
  </si>
  <si>
    <t>791960874250</t>
  </si>
  <si>
    <t>GVB30</t>
  </si>
  <si>
    <t>S***suda S***upap</t>
  </si>
  <si>
    <t>19/02/2026 00:58</t>
  </si>
  <si>
    <t>791986220244</t>
  </si>
  <si>
    <t>GVB29</t>
  </si>
  <si>
    <t>ซู้ฮวง แซ่บู่</t>
  </si>
  <si>
    <t>180 ซอยเจริญสุข ถนนพระราม4 แขวงคลองเตย
คลองเตย/ Khlong Toeiกรุงเทพมหานคร/ Bangkok
10110</t>
  </si>
  <si>
    <t>660939719775</t>
  </si>
  <si>
    <t>19/02/2026 00:49</t>
  </si>
  <si>
    <t>LEXPU0659212225</t>
  </si>
  <si>
    <t>19/02/2026 00:40</t>
  </si>
  <si>
    <t>GVB26</t>
  </si>
  <si>
    <t>ก***ุฒิ จ***ร์จำรัส</t>
  </si>
  <si>
    <t>19/02/2026 00:12</t>
  </si>
  <si>
    <t>791946736291</t>
  </si>
  <si>
    <t>19/02/2026 00:21</t>
  </si>
  <si>
    <t>GVB25</t>
  </si>
  <si>
    <t>S***hai</t>
  </si>
  <si>
    <t>19/02/2026 00:11</t>
  </si>
  <si>
    <t>791913110262</t>
  </si>
  <si>
    <t>GVB24</t>
  </si>
  <si>
    <t>พ***พล เ***แถบ</t>
  </si>
  <si>
    <t>19/02/2026 00:04</t>
  </si>
  <si>
    <t>791967711253</t>
  </si>
  <si>
    <t>19/02/2026 00:07</t>
  </si>
  <si>
    <t>GVG79</t>
  </si>
  <si>
    <t>ต*ล</t>
  </si>
  <si>
    <t>****** 52 แยก 48(ตัดใหม่เทพรักษ์45) ถนน พหลโยธิน แขวงคลองถนน เขตสายไหม จังหวัดกรุงเทพมหานคร 10220</t>
  </si>
  <si>
    <t>21/02/2026 00:21</t>
  </si>
  <si>
    <t>TH01478D7PJV2A1</t>
  </si>
  <si>
    <t>20/02/2026 23:58</t>
  </si>
  <si>
    <t>GVG78</t>
  </si>
  <si>
    <t>ด***ัตน์</t>
  </si>
  <si>
    <t>20/02/2026 23:45</t>
  </si>
  <si>
    <t>792087751265</t>
  </si>
  <si>
    <t>GVG77</t>
  </si>
  <si>
    <t>w***ank4</t>
  </si>
  <si>
    <t>20/02/2026 23:42</t>
  </si>
  <si>
    <t>792064454204</t>
  </si>
  <si>
    <t>20/02/2026 23:43</t>
  </si>
  <si>
    <t>GVG76</t>
  </si>
  <si>
    <t>pan</t>
  </si>
  <si>
    <t>เลขที่56หมู่8 ต.เม็กดำ บ้านดอนไผ่งาม อ.พยัคฆภูมิพิสัย · เม็กดำ/ Mek Dam
พยัคฆภูมิพิสัย/ Phayakkhaphum Phisaiมหาสารคาม/ Maha Sarakham
44110</t>
  </si>
  <si>
    <t>44110</t>
  </si>
  <si>
    <t>660877713965</t>
  </si>
  <si>
    <t>20/02/2026 23:17</t>
  </si>
  <si>
    <t>LEXPU0659754518</t>
  </si>
  <si>
    <t>GVG75</t>
  </si>
  <si>
    <t>อ***รัศมี ส***ค์นพจินดา</t>
  </si>
  <si>
    <t>20/02/2026 23:08</t>
  </si>
  <si>
    <t>792041651214</t>
  </si>
  <si>
    <t>20/02/2026 23:07</t>
  </si>
  <si>
    <t>GVG74</t>
  </si>
  <si>
    <t>ห*** ห***</t>
  </si>
  <si>
    <t>20/02/2026 23:02</t>
  </si>
  <si>
    <t>792095040225</t>
  </si>
  <si>
    <t>20/02/2026 23:03</t>
  </si>
  <si>
    <t>GVG73</t>
  </si>
  <si>
    <t>ส***รัตน์ พ***์สิม</t>
  </si>
  <si>
    <t>20/02/2026 23:00</t>
  </si>
  <si>
    <t>792078259210</t>
  </si>
  <si>
    <t>GVG72</t>
  </si>
  <si>
    <t>ภ***ิญญา ต***โคตร</t>
  </si>
  <si>
    <t>20/02/2026 22:49</t>
  </si>
  <si>
    <t>792074061203</t>
  </si>
  <si>
    <t>GVG71</t>
  </si>
  <si>
    <t>ม*** ร***ศรีอรุณ</t>
  </si>
  <si>
    <t>20/02/2026 22:27</t>
  </si>
  <si>
    <t>792014598211</t>
  </si>
  <si>
    <t>20/02/2026 22:28</t>
  </si>
  <si>
    <t>GVG70</t>
  </si>
  <si>
    <t>****** B ถนนลาดพร้าววังหิน แขวงลาดพร้าว เขตลาดพร้าว จังหวัดกรุงเทพมหานคร 10230</t>
  </si>
  <si>
    <t>20/02/2026 22:21</t>
  </si>
  <si>
    <t>TH265346575837F</t>
  </si>
  <si>
    <t>GVG69</t>
  </si>
  <si>
    <t>ป***ภา เ***์หิรัญ</t>
  </si>
  <si>
    <t>20/02/2026 22:07</t>
  </si>
  <si>
    <t>792009440294</t>
  </si>
  <si>
    <t>GVG68</t>
  </si>
  <si>
    <t>S**</t>
  </si>
  <si>
    <t>20/02/2026 22:04</t>
  </si>
  <si>
    <t>792071571292</t>
  </si>
  <si>
    <t>GVG67</t>
  </si>
  <si>
    <t>น** พ***ี  ภ***ล</t>
  </si>
  <si>
    <t>20/02/2026 21:53</t>
  </si>
  <si>
    <t>792095988246</t>
  </si>
  <si>
    <t>GVG66</t>
  </si>
  <si>
    <t>น***วัชชัย. ม***เงิน</t>
  </si>
  <si>
    <t>20/02/2026 21:52</t>
  </si>
  <si>
    <t>792087163265</t>
  </si>
  <si>
    <t>GVG65</t>
  </si>
  <si>
    <t>******ตำบลควนมะพร้าว อำเภอเมืองพัทลุง จังหวัดพัทลุง 93000</t>
  </si>
  <si>
    <t>20/02/2026 21:38</t>
  </si>
  <si>
    <t>TH266627131343D</t>
  </si>
  <si>
    <t>20/02/2026 21:37</t>
  </si>
  <si>
    <t>GVG64</t>
  </si>
  <si>
    <t>ว***า อ***นุ</t>
  </si>
  <si>
    <t>792023772234</t>
  </si>
  <si>
    <t>GVG63</t>
  </si>
  <si>
    <t>20/02/2026 21:26</t>
  </si>
  <si>
    <t>792010783244</t>
  </si>
  <si>
    <t>GVG62</t>
  </si>
  <si>
    <t>ธ*** แ***บริสุทธิ์</t>
  </si>
  <si>
    <t>20/02/2026 21:25</t>
  </si>
  <si>
    <t>792092249281</t>
  </si>
  <si>
    <t>GVG61</t>
  </si>
  <si>
    <t>อมรรัตน์ ศรีทอง</t>
  </si>
  <si>
    <t>72/21 ม.9 ซ.บ้านแพ้ว18 · บ้านแพ้ว/ Ban Phaeo
บ้านแพ้ว/ Ban Phaeoสมุทรสาคร/ Samut Sakhon
74120</t>
  </si>
  <si>
    <t>660897898687</t>
  </si>
  <si>
    <t>20/02/2026 21:19</t>
  </si>
  <si>
    <t>LEXPU0659757804</t>
  </si>
  <si>
    <t>GVG60</t>
  </si>
  <si>
    <t>น***ชา ส***แสวง</t>
  </si>
  <si>
    <t>20/02/2026 21:08</t>
  </si>
  <si>
    <t>792001173246</t>
  </si>
  <si>
    <t>20/02/2026 21:10</t>
  </si>
  <si>
    <t>GVG59</t>
  </si>
  <si>
    <t>จันทรัสม์ เลิศโพธาวัฒนา</t>
  </si>
  <si>
    <t>ร้านแบ่งปัน ค่ายภาณุรังษี · โคกหม้อ/ Khok Mo
เมืองราชบุรี/ Mueang Ratchaburiราชบุรี/ Ratchaburi
70000</t>
  </si>
  <si>
    <t>660845199915</t>
  </si>
  <si>
    <t>20/02/2026 21:04</t>
  </si>
  <si>
    <t>LEXPU0659755496</t>
  </si>
  <si>
    <t>GVG58</t>
  </si>
  <si>
    <t>20/02/2026 20:48</t>
  </si>
  <si>
    <t>THT030654AJK21Z</t>
  </si>
  <si>
    <t>GVG57</t>
  </si>
  <si>
    <t>ช******ี</t>
  </si>
  <si>
    <t>******ิน ตำบลโคกก่อ  อำเภอเมือง จังหวัดมหาสารคาม รหัสไปรษณีย์ 44000 ตำบลโคกก่อ อำเภอเมืองมหาสารคาม จังหวัดมหาสารคาม 44000</t>
  </si>
  <si>
    <t>20/02/2026 20:47</t>
  </si>
  <si>
    <t>TH261290356814C</t>
  </si>
  <si>
    <t>GVG56</t>
  </si>
  <si>
    <t>ก***รรณ ส***รณยี่</t>
  </si>
  <si>
    <t>20/02/2026 20:34</t>
  </si>
  <si>
    <t>792014166285</t>
  </si>
  <si>
    <t>20/02/2026 20:33</t>
  </si>
  <si>
    <t>GVG55</t>
  </si>
  <si>
    <t>20/02/2026 20:30</t>
  </si>
  <si>
    <t>792007760246</t>
  </si>
  <si>
    <t>20/02/2026 20:31</t>
  </si>
  <si>
    <t>GVG53</t>
  </si>
  <si>
    <t>ว*** เ***เสนาะ</t>
  </si>
  <si>
    <t>20/02/2026 20:16</t>
  </si>
  <si>
    <t>792032743224</t>
  </si>
  <si>
    <t>GVG52</t>
  </si>
  <si>
    <t>ฉ******ณ</t>
  </si>
  <si>
    <t>****** ตำบลพะโต๊ะ อำเภอพะโต๊ะ จังหวัดชุมพร 86180</t>
  </si>
  <si>
    <t>20/02/2026 20:12</t>
  </si>
  <si>
    <t>TH260341807516L</t>
  </si>
  <si>
    <t>GVG51</t>
  </si>
  <si>
    <t>20/02/2026 20:06</t>
  </si>
  <si>
    <t>792054035242</t>
  </si>
  <si>
    <t>20/02/2026 20:05</t>
  </si>
  <si>
    <t>GVG50</t>
  </si>
  <si>
    <t>ส***ทธิ์ ไ***ิริ</t>
  </si>
  <si>
    <t>792005676221</t>
  </si>
  <si>
    <t>GVG49</t>
  </si>
  <si>
    <t>พ***ี พ***อง</t>
  </si>
  <si>
    <t>20/02/2026 20:04</t>
  </si>
  <si>
    <t>792094476283</t>
  </si>
  <si>
    <t>GVG47</t>
  </si>
  <si>
    <t>อ***ินทร์​เจิมสวัสดิ์</t>
  </si>
  <si>
    <t>20/02/2026 20:03</t>
  </si>
  <si>
    <t>792026964256</t>
  </si>
  <si>
    <t>GVG46</t>
  </si>
  <si>
    <t>ณ***ัฒน์ แ***าย</t>
  </si>
  <si>
    <t>20/02/2026 19:43</t>
  </si>
  <si>
    <t>792047565223</t>
  </si>
  <si>
    <t>GVG44</t>
  </si>
  <si>
    <t>สุพรรษา เอี่ยมประดิษฐ์</t>
  </si>
  <si>
    <t>18หมู่8ต.แก่งกระจาน อ.แก่งกระจาน จ.เพรชบุรี
แก่งกระจาน/ Kaeng Krachanเพชรบุรี/ Phetchaburi
76170</t>
  </si>
  <si>
    <t>660847311797</t>
  </si>
  <si>
    <t>20/02/2026 19:32</t>
  </si>
  <si>
    <t>TH18088D7F174A</t>
  </si>
  <si>
    <t>GVG43</t>
  </si>
  <si>
    <t>ซ**</t>
  </si>
  <si>
    <t>20/02/2026 19:27</t>
  </si>
  <si>
    <t>792081568250</t>
  </si>
  <si>
    <t>GVG42</t>
  </si>
  <si>
    <t>เ******)</t>
  </si>
  <si>
    <t>******หนองยาว, ตำบล โพนงาม, อำเภอเดชอุดม ตำบลโพนงาม อำเภอเดชอุดม จังหวัดอุบลราชธานี 34160</t>
  </si>
  <si>
    <t>34160</t>
  </si>
  <si>
    <t>20/02/2026 19:23</t>
  </si>
  <si>
    <t>TH267669489405B</t>
  </si>
  <si>
    <t>20/02/2026 19:22</t>
  </si>
  <si>
    <t>GVG41</t>
  </si>
  <si>
    <t>น***ุรชัย ท***ระโยชน์</t>
  </si>
  <si>
    <t>20/02/2026 19:19</t>
  </si>
  <si>
    <t>792092081255</t>
  </si>
  <si>
    <t>GVG38</t>
  </si>
  <si>
    <t>น***แววมณี ส***วนา</t>
  </si>
  <si>
    <t>20/02/2026 19:04</t>
  </si>
  <si>
    <t>792089279295</t>
  </si>
  <si>
    <t>GVG37</t>
  </si>
  <si>
    <t>ศ***ร ห***วิลัย</t>
  </si>
  <si>
    <t>20/02/2026 19:01</t>
  </si>
  <si>
    <t>792081948206</t>
  </si>
  <si>
    <t>GVG36</t>
  </si>
  <si>
    <t>20/02/2026 18:52</t>
  </si>
  <si>
    <t>LEXPU0659753969</t>
  </si>
  <si>
    <t>GVG35</t>
  </si>
  <si>
    <t>ศ***ัทธ์ ส***์ศิริ</t>
  </si>
  <si>
    <t>20/02/2026 18:49</t>
  </si>
  <si>
    <t>792060604322</t>
  </si>
  <si>
    <t>GVG33</t>
  </si>
  <si>
    <t>****** ต.บึงกาสาม ตำบลบึงกาสาม อำเภอหนองเสือ จังหวัดปทุมธานี 12170</t>
  </si>
  <si>
    <t>20/02/2026 17:54</t>
  </si>
  <si>
    <t>TH2628561148372</t>
  </si>
  <si>
    <t>GVG32</t>
  </si>
  <si>
    <t>ว***ยพร ห***ยทอง</t>
  </si>
  <si>
    <t>20/02/2026 17:48</t>
  </si>
  <si>
    <t>792091472270</t>
  </si>
  <si>
    <t>GVG31</t>
  </si>
  <si>
    <t>******โรงอ.โนนไทย ตำบลสำโรง อำเภอโนนไทย จังหวัดนครราชสีมา 30220</t>
  </si>
  <si>
    <t>20/02/2026 18:15</t>
  </si>
  <si>
    <t>TH264907465366J</t>
  </si>
  <si>
    <t>20/02/2026 17:45</t>
  </si>
  <si>
    <t>GVG30</t>
  </si>
  <si>
    <t>w***wut</t>
  </si>
  <si>
    <t>20/02/2026 17:37</t>
  </si>
  <si>
    <t>792071777206</t>
  </si>
  <si>
    <t>GVG28</t>
  </si>
  <si>
    <t>20/02/2026 17:16</t>
  </si>
  <si>
    <t>792023676264</t>
  </si>
  <si>
    <t>20/02/2026 17:17</t>
  </si>
  <si>
    <t>GVG27</t>
  </si>
  <si>
    <t>ชูพงค์</t>
  </si>
  <si>
    <t>201/122 ซ.1/11 ชัยพฤกษ์-บางบัวทอง ต.พิมลราช อ.บางบัวทอง จ.นนทบุรี 11110</t>
  </si>
  <si>
    <t>0830252914</t>
  </si>
  <si>
    <t>20/02/2026 15:13</t>
  </si>
  <si>
    <t>📌📌LINE OA</t>
  </si>
  <si>
    <t>WB170783055TH</t>
  </si>
  <si>
    <t>20/02/2026 17:12</t>
  </si>
  <si>
    <t>GVG26</t>
  </si>
  <si>
    <t>20/02/2026 16:57</t>
  </si>
  <si>
    <t>TH265997475295A</t>
  </si>
  <si>
    <t>20/02/2026 16:56</t>
  </si>
  <si>
    <t>GVG25</t>
  </si>
  <si>
    <t>20/02/2026 16:51</t>
  </si>
  <si>
    <t>792061164263</t>
  </si>
  <si>
    <t>GVG24</t>
  </si>
  <si>
    <t>นายจิรวัฒน์  อินทอง</t>
  </si>
  <si>
    <t>หมู่1 ต.วังคัน อ.ด่านช้าง จ.สุพรรณบุรี 72180</t>
  </si>
  <si>
    <t>0816749986</t>
  </si>
  <si>
    <t>20/02/2026 16:47</t>
  </si>
  <si>
    <t>WA094533125TH</t>
  </si>
  <si>
    <t>GVG23</t>
  </si>
  <si>
    <t>20/02/2026 16:44</t>
  </si>
  <si>
    <t>WA094533111TH</t>
  </si>
  <si>
    <t>GVG22</t>
  </si>
  <si>
    <t>N***tay N***tay</t>
  </si>
  <si>
    <t>20/02/2026 16:43</t>
  </si>
  <si>
    <t>792015467283</t>
  </si>
  <si>
    <t>GVG21</t>
  </si>
  <si>
    <t>เสาวนีย์ บุญแท่น</t>
  </si>
  <si>
    <t>152 ซอยประชาสงเคราะห์ 23 เขตดินแดงแขวงดินแดงกทม  เบอร์ 10400</t>
  </si>
  <si>
    <t>0988247802</t>
  </si>
  <si>
    <t>18/02/2026 09:41</t>
  </si>
  <si>
    <t>WB170783041TH</t>
  </si>
  <si>
    <t>20/02/2026 16:41</t>
  </si>
  <si>
    <t>GVG20</t>
  </si>
  <si>
    <t>20/02/2026 16:38</t>
  </si>
  <si>
    <t>LEXPU0659753634</t>
  </si>
  <si>
    <t>GVG19</t>
  </si>
  <si>
    <t xml:space="preserve">ประไพ  ศรีประเสริฐศักดิ์  </t>
  </si>
  <si>
    <t>85 มฺ2บ้านหินกลิ้งตฺหล่มเก่าอฺหล่มเก่า จฺเพชรบูรณ์ 67120</t>
  </si>
  <si>
    <t>67120</t>
  </si>
  <si>
    <t>0991692131</t>
  </si>
  <si>
    <t>20/02/2026 16:32</t>
  </si>
  <si>
    <t>WB170783038TH</t>
  </si>
  <si>
    <t>20/02/2026 16:36</t>
  </si>
  <si>
    <t>GVG18</t>
  </si>
  <si>
    <t>ส***รณี พ***ี</t>
  </si>
  <si>
    <t>20/02/2026 16:27</t>
  </si>
  <si>
    <t>792038524222</t>
  </si>
  <si>
    <t>20/02/2026 16:25</t>
  </si>
  <si>
    <t>GVG17</t>
  </si>
  <si>
    <t>u***9173534016920</t>
  </si>
  <si>
    <t>20/02/2026 16:20</t>
  </si>
  <si>
    <t>792033895251</t>
  </si>
  <si>
    <t>GVG16</t>
  </si>
  <si>
    <t>20/02/2026 16:16</t>
  </si>
  <si>
    <t>792034249252</t>
  </si>
  <si>
    <t>GVG15</t>
  </si>
  <si>
    <t>นุชจรินทร์  โยธา</t>
  </si>
  <si>
    <t>อบต.โคกนาโก ต.โคกนาโก อ.ป่าติ้ว จ.ยโสธร
ป่าติ้ว/ Pa Tioยโสธร/ Yasothon
35150</t>
  </si>
  <si>
    <t>660858628315</t>
  </si>
  <si>
    <t>20/02/2026 16:15</t>
  </si>
  <si>
    <t>LEXPU0659760300</t>
  </si>
  <si>
    <t>GVG14</t>
  </si>
  <si>
    <t>ฉ*** ส***</t>
  </si>
  <si>
    <t>792012873201</t>
  </si>
  <si>
    <t>20/02/2026 16:14</t>
  </si>
  <si>
    <t>GVG13</t>
  </si>
  <si>
    <t>เ***ิรา เ***ยงตรง</t>
  </si>
  <si>
    <t>20/02/2026 16:11</t>
  </si>
  <si>
    <t>792048271276</t>
  </si>
  <si>
    <t>GVG12</t>
  </si>
  <si>
    <t>อ***ิน จ***</t>
  </si>
  <si>
    <t>20/02/2026 16:09</t>
  </si>
  <si>
    <t>792047359246</t>
  </si>
  <si>
    <t>20/02/2026 16:10</t>
  </si>
  <si>
    <t>GVG11</t>
  </si>
  <si>
    <t>ย*** น***ะหะหมัด</t>
  </si>
  <si>
    <t>20/02/2026 16:01</t>
  </si>
  <si>
    <t>792099080253</t>
  </si>
  <si>
    <t>GVG10</t>
  </si>
  <si>
    <t>20/02/2026 16:00</t>
  </si>
  <si>
    <t>ไม่เอากาแฟกับเนยค่ะ</t>
  </si>
  <si>
    <t>792045849206</t>
  </si>
  <si>
    <t>GVG9</t>
  </si>
  <si>
    <t>LEXPU0659754806</t>
  </si>
  <si>
    <t>GVG8</t>
  </si>
  <si>
    <t>20/02/2026 15:51</t>
  </si>
  <si>
    <t>792007469256</t>
  </si>
  <si>
    <t>GVG7</t>
  </si>
  <si>
    <t>20/02/2026 15:49</t>
  </si>
  <si>
    <t>792080606310</t>
  </si>
  <si>
    <t>GVG6</t>
  </si>
  <si>
    <t>20/02/2026 15:45</t>
  </si>
  <si>
    <t>792027475201</t>
  </si>
  <si>
    <t>GVG5</t>
  </si>
  <si>
    <t>ป***ิทธิ์</t>
  </si>
  <si>
    <t>20/02/2026 15:34</t>
  </si>
  <si>
    <t>792058493251</t>
  </si>
  <si>
    <t>GVG3</t>
  </si>
  <si>
    <t>น***ันทร์ ส***พันธ์</t>
  </si>
  <si>
    <t>20/02/2026 15:21</t>
  </si>
  <si>
    <t>792000738200</t>
  </si>
  <si>
    <t>GVG2</t>
  </si>
  <si>
    <t>น***สุชาดา  ภ***านนท์</t>
  </si>
  <si>
    <t>20/02/2026 15:18</t>
  </si>
  <si>
    <t>792081298245</t>
  </si>
  <si>
    <t>GVG1</t>
  </si>
  <si>
    <t>น***ึ้ง จ***ะบาน</t>
  </si>
  <si>
    <t>792075347243</t>
  </si>
  <si>
    <t>GVG0</t>
  </si>
  <si>
    <t>ฟ** ว***ะ</t>
  </si>
  <si>
    <t>20/02/2026 15:16</t>
  </si>
  <si>
    <t>792094005323</t>
  </si>
  <si>
    <t>20/02/2026 15:17</t>
  </si>
  <si>
    <t>GVF96</t>
  </si>
  <si>
    <t>ว***วิภา   ศ***ิงห์</t>
  </si>
  <si>
    <t>20/02/2026 15:10</t>
  </si>
  <si>
    <t>792004726295</t>
  </si>
  <si>
    <t>GVF95</t>
  </si>
  <si>
    <t>ร***อง เ***บุตร</t>
  </si>
  <si>
    <t>20/02/2026 15:04</t>
  </si>
  <si>
    <t>792078596201</t>
  </si>
  <si>
    <t>GVF94</t>
  </si>
  <si>
    <t>ป***ยา ใ***งษี</t>
  </si>
  <si>
    <t>20/02/2026 15:00</t>
  </si>
  <si>
    <t>792093898260</t>
  </si>
  <si>
    <t>GVF93</t>
  </si>
  <si>
    <t>ส** ส***่น</t>
  </si>
  <si>
    <t>20/02/2026 14:56</t>
  </si>
  <si>
    <t>792088480223</t>
  </si>
  <si>
    <t>GVF92</t>
  </si>
  <si>
    <t>ส***พร บ***่ำ</t>
  </si>
  <si>
    <t>20/02/2026 14:49</t>
  </si>
  <si>
    <t>792077486233</t>
  </si>
  <si>
    <t>GVF91</t>
  </si>
  <si>
    <t>ส***ทิตย์ ด***กรุ่งเรื่อง</t>
  </si>
  <si>
    <t>20/02/2026 14:47</t>
  </si>
  <si>
    <t>792071886244</t>
  </si>
  <si>
    <t>GVF90</t>
  </si>
  <si>
    <t>ส***สินี  ป***รรณหงส์</t>
  </si>
  <si>
    <t>20/02/2026 14:39</t>
  </si>
  <si>
    <t>792003668212</t>
  </si>
  <si>
    <t>GVF89</t>
  </si>
  <si>
    <t>ก***ชลี ฟ***จนเน็ป</t>
  </si>
  <si>
    <t>792081149230</t>
  </si>
  <si>
    <t>GVF87</t>
  </si>
  <si>
    <t>อ***วรรณ แ***พธิ์ชัย</t>
  </si>
  <si>
    <t>20/02/2026 14:38</t>
  </si>
  <si>
    <t>792073384211</t>
  </si>
  <si>
    <t>20/02/2026 14:37</t>
  </si>
  <si>
    <t>GVF86</t>
  </si>
  <si>
    <t>20/02/2026 14:32</t>
  </si>
  <si>
    <t>792034725204</t>
  </si>
  <si>
    <t>20/02/2026 14:31</t>
  </si>
  <si>
    <t>GVF85</t>
  </si>
  <si>
    <t>S** H***t K***in</t>
  </si>
  <si>
    <t>20/02/2026 14:29</t>
  </si>
  <si>
    <t>792037173233</t>
  </si>
  <si>
    <t>GVF84</t>
  </si>
  <si>
    <t>792058693285</t>
  </si>
  <si>
    <t>GVF83</t>
  </si>
  <si>
    <t>20/02/2026 14:28</t>
  </si>
  <si>
    <t>792058552283</t>
  </si>
  <si>
    <t>GVF82</t>
  </si>
  <si>
    <t>น***มชาย บ***มัน</t>
  </si>
  <si>
    <t>792038872240</t>
  </si>
  <si>
    <t>GVF81</t>
  </si>
  <si>
    <t>ส***สิณี ย***น</t>
  </si>
  <si>
    <t>20/02/2026 14:27</t>
  </si>
  <si>
    <t>ฝอยทองทั้งหมดค่ะ</t>
  </si>
  <si>
    <t>792000523285</t>
  </si>
  <si>
    <t>GVF80</t>
  </si>
  <si>
    <t>ร***นภา ม***กิจ</t>
  </si>
  <si>
    <t>20/02/2026 14:23</t>
  </si>
  <si>
    <t>792018588211</t>
  </si>
  <si>
    <t>GVF79</t>
  </si>
  <si>
    <t>ท***์ แ***ิ้ม</t>
  </si>
  <si>
    <t>792050145246</t>
  </si>
  <si>
    <t>GVF77</t>
  </si>
  <si>
    <t>ป***ดา เ***พิมพ์</t>
  </si>
  <si>
    <t>20/02/2026 14:20</t>
  </si>
  <si>
    <t>792053134272</t>
  </si>
  <si>
    <t>GVF76</t>
  </si>
  <si>
    <t>ศ***ักษณ์  เ***ญพันธ์</t>
  </si>
  <si>
    <t>20/02/2026 14:18</t>
  </si>
  <si>
    <t>792072686274</t>
  </si>
  <si>
    <t>GVF73</t>
  </si>
  <si>
    <t>น***ุภาพ แ***นาคำ</t>
  </si>
  <si>
    <t>20/02/2026 14:09</t>
  </si>
  <si>
    <t>792039877252</t>
  </si>
  <si>
    <t>20/02/2026 14:13</t>
  </si>
  <si>
    <t>GVF72</t>
  </si>
  <si>
    <t>ว***ิภา ท***าว</t>
  </si>
  <si>
    <t>792027884266</t>
  </si>
  <si>
    <t>GVF71</t>
  </si>
  <si>
    <t>ช***ทร์สุวรรณเตมีย์</t>
  </si>
  <si>
    <t>20/02/2026 14:08</t>
  </si>
  <si>
    <t>792034981220</t>
  </si>
  <si>
    <t>GVF70</t>
  </si>
  <si>
    <t>******เลขที่ 163, หมู่ที่ 8, ตำบลบ้านผือ, อำเภอบ้านผือ ตำบลบ้านผือ อำเภอบ้านผือ จังหวัดอุดรธานี 41160</t>
  </si>
  <si>
    <t>41160</t>
  </si>
  <si>
    <t>20/02/2026 13:54</t>
  </si>
  <si>
    <t>TH2685965129182</t>
  </si>
  <si>
    <t>20/02/2026 13:53</t>
  </si>
  <si>
    <t>GVF69</t>
  </si>
  <si>
    <t>20/02/2026 13:47</t>
  </si>
  <si>
    <t>792033490275</t>
  </si>
  <si>
    <t>GVF67</t>
  </si>
  <si>
    <t>ศ***พรรณ ว***สงฆ์</t>
  </si>
  <si>
    <t>20/02/2026 13:17</t>
  </si>
  <si>
    <t>792064796202</t>
  </si>
  <si>
    <t>20/02/2026 13:18</t>
  </si>
  <si>
    <t>GVF66</t>
  </si>
  <si>
    <t>ช*** ร***โรจน์</t>
  </si>
  <si>
    <t>792019712282</t>
  </si>
  <si>
    <t>GVF64</t>
  </si>
  <si>
    <t>ธ***จน์ ช***ั้น</t>
  </si>
  <si>
    <t>20/02/2026 13:10</t>
  </si>
  <si>
    <t>792041268270</t>
  </si>
  <si>
    <t>GVF63</t>
  </si>
  <si>
    <t>น***ลี</t>
  </si>
  <si>
    <t>20/02/2026 13:04</t>
  </si>
  <si>
    <t>792066884291</t>
  </si>
  <si>
    <t>GVF62</t>
  </si>
  <si>
    <t>ร้อยตรี  แดนชัย   ร่าเริง</t>
  </si>
  <si>
    <t>440 ม.2 ต.หนองม่วง
หนองม่วง/ Nong Muangลพบุรี/ Lopburi
15170</t>
  </si>
  <si>
    <t>15170</t>
  </si>
  <si>
    <t>660813833263</t>
  </si>
  <si>
    <t>20/02/2026 13:02</t>
  </si>
  <si>
    <t>TH07118D7G0R4A</t>
  </si>
  <si>
    <t>GVF61</t>
  </si>
  <si>
    <t>20/02/2026 13:00</t>
  </si>
  <si>
    <t>TH263836087337K</t>
  </si>
  <si>
    <t>20/02/2026 12:58</t>
  </si>
  <si>
    <t>GVF60</t>
  </si>
  <si>
    <t>ป***ิชาติ ท***อก</t>
  </si>
  <si>
    <t>20/02/2026 12:49</t>
  </si>
  <si>
    <t>792047881273</t>
  </si>
  <si>
    <t>GVF59</t>
  </si>
  <si>
    <t>ว******ู</t>
  </si>
  <si>
    <t>******ลักษ์,จังหวัด ศรีสะเกษ,33110 ตำบลกระแชง อำเภอกันทรลักษ์ จังหวัดศรีสะเกษ 33110</t>
  </si>
  <si>
    <t>20/02/2026 12:48</t>
  </si>
  <si>
    <t>TH268995421893Z</t>
  </si>
  <si>
    <t>GVF58</t>
  </si>
  <si>
    <t>ว**</t>
  </si>
  <si>
    <t>20/02/2026 12:45</t>
  </si>
  <si>
    <t>792036236272</t>
  </si>
  <si>
    <t>GVF57</t>
  </si>
  <si>
    <t>เ***รติวรนันท์ น***นรัตน์</t>
  </si>
  <si>
    <t>20/02/2026 12:39</t>
  </si>
  <si>
    <t>792001931291</t>
  </si>
  <si>
    <t>GVF56</t>
  </si>
  <si>
    <t>ส***ร ง***ังวร</t>
  </si>
  <si>
    <t>20/02/2026 12:34</t>
  </si>
  <si>
    <t>792058239302</t>
  </si>
  <si>
    <t>20/02/2026 12:35</t>
  </si>
  <si>
    <t>GVF55</t>
  </si>
  <si>
    <t>20/02/2026 12:27</t>
  </si>
  <si>
    <t>792011528254</t>
  </si>
  <si>
    <t>20/02/2026 12:28</t>
  </si>
  <si>
    <t>GVF54</t>
  </si>
  <si>
    <t>อ***ลี จ***ร์ส่อง</t>
  </si>
  <si>
    <t>20/02/2026 12:21</t>
  </si>
  <si>
    <t>792084484284</t>
  </si>
  <si>
    <t>GVF53</t>
  </si>
  <si>
    <t>อ***ณ์ แ***าค</t>
  </si>
  <si>
    <t>20/02/2026 12:20</t>
  </si>
  <si>
    <t>792065661262</t>
  </si>
  <si>
    <t>GVF52</t>
  </si>
  <si>
    <t>ภ***กรณ์ ค***ฆ์</t>
  </si>
  <si>
    <t>20/02/2026 12:12</t>
  </si>
  <si>
    <t>792036452281</t>
  </si>
  <si>
    <t>20/02/2026 12:13</t>
  </si>
  <si>
    <t>GVF51</t>
  </si>
  <si>
    <t>ร***ง  เ***จ</t>
  </si>
  <si>
    <t>20/02/2026 12:11</t>
  </si>
  <si>
    <t>792049539212</t>
  </si>
  <si>
    <t>GVF50</t>
  </si>
  <si>
    <t>ส***าวุฒิ ช***ง</t>
  </si>
  <si>
    <t>20/02/2026 12:03</t>
  </si>
  <si>
    <t>792023535284</t>
  </si>
  <si>
    <t>GVF49</t>
  </si>
  <si>
    <t>20/02/2026 12:01</t>
  </si>
  <si>
    <t>792084980260</t>
  </si>
  <si>
    <t>GVF48</t>
  </si>
  <si>
    <t>ด***ันทร์​ โ***ชาติ</t>
  </si>
  <si>
    <t>20/02/2026 11:53</t>
  </si>
  <si>
    <t>791967975842</t>
  </si>
  <si>
    <t>GVF46</t>
  </si>
  <si>
    <t>พ***รมณ์ บ***นุน</t>
  </si>
  <si>
    <t>20/02/2026 11:38</t>
  </si>
  <si>
    <t>791961288860</t>
  </si>
  <si>
    <t>GVF45</t>
  </si>
  <si>
    <t>เ***ิรา</t>
  </si>
  <si>
    <t>20/02/2026 11:35</t>
  </si>
  <si>
    <t>791939188810</t>
  </si>
  <si>
    <t>20/02/2026 11:36</t>
  </si>
  <si>
    <t>GVF44</t>
  </si>
  <si>
    <t>ว***ฤดี เ***พัก</t>
  </si>
  <si>
    <t>20/02/2026 11:39</t>
  </si>
  <si>
    <t>791956984884</t>
  </si>
  <si>
    <t>GVF42</t>
  </si>
  <si>
    <t>ป***ีเปรมศรี</t>
  </si>
  <si>
    <t>20/02/2026 11:28</t>
  </si>
  <si>
    <t>791986574853</t>
  </si>
  <si>
    <t>GVF41</t>
  </si>
  <si>
    <t>20/02/2026 11:24</t>
  </si>
  <si>
    <t>791931281886</t>
  </si>
  <si>
    <t>20/02/2026 11:25</t>
  </si>
  <si>
    <t>GVF40</t>
  </si>
  <si>
    <t>ด***ณี​ ล***บริบูรณ์</t>
  </si>
  <si>
    <t>20/02/2026 11:21</t>
  </si>
  <si>
    <t>791930082856</t>
  </si>
  <si>
    <t>GVF39</t>
  </si>
  <si>
    <t>ย*** ว***นทร์เรือง</t>
  </si>
  <si>
    <t>20/02/2026 11:20</t>
  </si>
  <si>
    <t>791963386874</t>
  </si>
  <si>
    <t>GVF38</t>
  </si>
  <si>
    <t>791950982826</t>
  </si>
  <si>
    <t>GVF37</t>
  </si>
  <si>
    <t>ส*** ส***นาวรารัตน์</t>
  </si>
  <si>
    <t>20/02/2026 11:18</t>
  </si>
  <si>
    <t>791971803906</t>
  </si>
  <si>
    <t>20/02/2026 11:17</t>
  </si>
  <si>
    <t>GVF36</t>
  </si>
  <si>
    <t>******บ้านกลับ อำเภอหนองโดน จังหวัดสระบุรี 18190</t>
  </si>
  <si>
    <t>18190</t>
  </si>
  <si>
    <t>TH268155424089W</t>
  </si>
  <si>
    <t>GVF35</t>
  </si>
  <si>
    <t>น***ัส เ***รักษ์</t>
  </si>
  <si>
    <t>20/02/2026 11:13</t>
  </si>
  <si>
    <t>791939970872</t>
  </si>
  <si>
    <t>GVF34</t>
  </si>
  <si>
    <t>พ***ร</t>
  </si>
  <si>
    <t>791953179850</t>
  </si>
  <si>
    <t>20/02/2026 11:12</t>
  </si>
  <si>
    <t>GVF32</t>
  </si>
  <si>
    <t>จ***ญา ภ***เมศ</t>
  </si>
  <si>
    <t>20/02/2026 11:07</t>
  </si>
  <si>
    <t>791906883854</t>
  </si>
  <si>
    <t>GVF31</t>
  </si>
  <si>
    <t>20/02/2026 11:02</t>
  </si>
  <si>
    <t>791949298825</t>
  </si>
  <si>
    <t>GVF30</t>
  </si>
  <si>
    <t>ป***ี  ก***ทอง</t>
  </si>
  <si>
    <t>791901588881</t>
  </si>
  <si>
    <t>20/02/2026 11:01</t>
  </si>
  <si>
    <t>GVF29</t>
  </si>
  <si>
    <t>20/02/2026 11:00</t>
  </si>
  <si>
    <t>791941285844</t>
  </si>
  <si>
    <t>GVF28</t>
  </si>
  <si>
    <t>ว***นดา ว***โสภณศิริ</t>
  </si>
  <si>
    <t>20/02/2026 10:58</t>
  </si>
  <si>
    <t>791905987810</t>
  </si>
  <si>
    <t>20/02/2026 10:59</t>
  </si>
  <si>
    <t>GVF27</t>
  </si>
  <si>
    <t>ล*** ห***อด ป***จ้วซ่อมผ้า</t>
  </si>
  <si>
    <t>20/02/2026 10:44</t>
  </si>
  <si>
    <t>791945579821</t>
  </si>
  <si>
    <t>GVF26</t>
  </si>
  <si>
    <t>ล***น  ม***ุก</t>
  </si>
  <si>
    <t>20/02/2026 10:39</t>
  </si>
  <si>
    <t>791922895842</t>
  </si>
  <si>
    <t>GVF25</t>
  </si>
  <si>
    <t>ณ***า ธ***ัตร</t>
  </si>
  <si>
    <t>20/02/2026 10:37</t>
  </si>
  <si>
    <t>791924581836</t>
  </si>
  <si>
    <t>GVF23</t>
  </si>
  <si>
    <t>TH266863170658V</t>
  </si>
  <si>
    <t>20/02/2026 10:30</t>
  </si>
  <si>
    <t>GVF22</t>
  </si>
  <si>
    <t>******ัย อำเภอสทิงพระ จังหวัดสงขลา 90190</t>
  </si>
  <si>
    <t>90190</t>
  </si>
  <si>
    <t>20/02/2026 10:53</t>
  </si>
  <si>
    <t>TH265558629224O</t>
  </si>
  <si>
    <t>20/02/2026 10:23</t>
  </si>
  <si>
    <t>GVF21</t>
  </si>
  <si>
    <t>ก***ิพงษ์ ช***ก้ว น***ชมพู</t>
  </si>
  <si>
    <t>20/02/2026 10:21</t>
  </si>
  <si>
    <t>791962299855</t>
  </si>
  <si>
    <t>GVF20</t>
  </si>
  <si>
    <t>ท***์เกษร ค***ง</t>
  </si>
  <si>
    <t>20/02/2026 10:15</t>
  </si>
  <si>
    <t>เผือกมะพร้าวอ่อน 1 กล่อง
มะพร้าวน้ำหอม 1กล่อง
ฝอยทอง 1 กล่อง</t>
  </si>
  <si>
    <t>791966696813</t>
  </si>
  <si>
    <t>GVF19</t>
  </si>
  <si>
    <t>เ*ม</t>
  </si>
  <si>
    <t>******ร์นิเวศน์ ถ.พหลโยธิน แขวงอนุสาวรีย์ แขวงอนุสาวรีย์ เขตบางเขน จังหวัดกรุงเทพมหานคร 10220</t>
  </si>
  <si>
    <t>TH268185992211J</t>
  </si>
  <si>
    <t>20/02/2026 10:14</t>
  </si>
  <si>
    <t>GVF16</t>
  </si>
  <si>
    <t>20/02/2026 10:10</t>
  </si>
  <si>
    <t>เค้กเบาหวิว รบกวนขอเป็นรสเนย =2 และกาแฟ =1</t>
  </si>
  <si>
    <t>791908173825</t>
  </si>
  <si>
    <t>GVF15</t>
  </si>
  <si>
    <t>ส***ชยีย์ ผ***่อนดี</t>
  </si>
  <si>
    <t>20/02/2026 10:08</t>
  </si>
  <si>
    <t>791990973885</t>
  </si>
  <si>
    <t>20/02/2026 10:09</t>
  </si>
  <si>
    <t>GVF14</t>
  </si>
  <si>
    <t>K***68 s***</t>
  </si>
  <si>
    <t>20/02/2026 10:07</t>
  </si>
  <si>
    <t>791977186873</t>
  </si>
  <si>
    <t>GVF13</t>
  </si>
  <si>
    <t>20/02/2026 10:06</t>
  </si>
  <si>
    <t>791979774832</t>
  </si>
  <si>
    <t>GVF12</t>
  </si>
  <si>
    <t>20/02/2026 09:53</t>
  </si>
  <si>
    <t>791942285875</t>
  </si>
  <si>
    <t>GVF11</t>
  </si>
  <si>
    <t>ป******ง</t>
  </si>
  <si>
    <t>******อกแก้ว) ต.แม่เหียะ อ.เมือง เชียงใหม่ ตำบลแม่เหียะ อำเภอเมืองเชียงใหม่ จังหวัดเชียงใหม่ 50100</t>
  </si>
  <si>
    <t>50100</t>
  </si>
  <si>
    <t>20/02/2026 09:51</t>
  </si>
  <si>
    <t>TH260445277532U</t>
  </si>
  <si>
    <t>GVF10</t>
  </si>
  <si>
    <t>******่ 4 ตำบล กรุงหยัน ตำบลกรุงหยัน อำเภอทุ่งใหญ่ จังหวัดนครศรีธรรมราช 80240</t>
  </si>
  <si>
    <t>20/02/2026 09:49</t>
  </si>
  <si>
    <t>TH263095020831Z</t>
  </si>
  <si>
    <t>20/02/2026 09:48</t>
  </si>
  <si>
    <t>GVF9</t>
  </si>
  <si>
    <t>วีรชาติ ชัยมงคล</t>
  </si>
  <si>
    <t>16 หมู่ 4 ต.หนองชุมพลเหนือ
เขาย้อย/ Khao Yoiเพชรบุรี/ Phetchaburi
76140</t>
  </si>
  <si>
    <t>76140</t>
  </si>
  <si>
    <t>660993562879</t>
  </si>
  <si>
    <t>LEXPU0659858012</t>
  </si>
  <si>
    <t>20/02/2026 09:47</t>
  </si>
  <si>
    <t>GVF7</t>
  </si>
  <si>
    <t>ช***า ป***ยาของกิน ข***ช้</t>
  </si>
  <si>
    <t>20/02/2026 09:42</t>
  </si>
  <si>
    <t>791919286852</t>
  </si>
  <si>
    <t>GVF6</t>
  </si>
  <si>
    <t>ธัญญรัตน์ นำโชคชัยเจริญ</t>
  </si>
  <si>
    <t>73/1 ม9 บ้านปางถ้ำ ต ร่มเย็น อ เชียงคำ จ พะเยา
 56110</t>
  </si>
  <si>
    <t>0956984458</t>
  </si>
  <si>
    <t>20/02/2026 09:38</t>
  </si>
  <si>
    <t>WA094533108TH</t>
  </si>
  <si>
    <t>GVF5</t>
  </si>
  <si>
    <t>******้าปากซอยมีป้าย 3 เหลี่ยมให้ทาง  เป็นซอยคอนกรีต) ตำบลแสลงพันธ์ อำเภอเมืองสุรินทร์ จังหวัดสุรินทร์ 32000</t>
  </si>
  <si>
    <t>20/02/2026 09:32</t>
  </si>
  <si>
    <t>TH261199442398I</t>
  </si>
  <si>
    <t>GVF3</t>
  </si>
  <si>
    <t>ด***ี ม***ริบูรณ์</t>
  </si>
  <si>
    <t>20/02/2026 09:28</t>
  </si>
  <si>
    <t>791922896855</t>
  </si>
  <si>
    <t>GVF2</t>
  </si>
  <si>
    <t>ใ***</t>
  </si>
  <si>
    <t>20/02/2026 09:26</t>
  </si>
  <si>
    <t>791971189881</t>
  </si>
  <si>
    <t>GVF1</t>
  </si>
  <si>
    <t>ส***ศา เ***ชิต</t>
  </si>
  <si>
    <t>791902572860</t>
  </si>
  <si>
    <t>20/02/2026 09:25</t>
  </si>
  <si>
    <t>GVF0</t>
  </si>
  <si>
    <t>ส***น ก***จำปี</t>
  </si>
  <si>
    <t>791922290810</t>
  </si>
  <si>
    <t>GVE99</t>
  </si>
  <si>
    <t>ส***ดช ศ***ัชราภรณ์</t>
  </si>
  <si>
    <t>จังหวัดเชียงใหม่</t>
  </si>
  <si>
    <t>20/02/2026 09:19</t>
  </si>
  <si>
    <t>791998085841</t>
  </si>
  <si>
    <t>GVE98</t>
  </si>
  <si>
    <t>ขอเป็นฝอยทองทั้ง 3 กล่องค่ะ</t>
  </si>
  <si>
    <t>791948298816</t>
  </si>
  <si>
    <t>GVE97</t>
  </si>
  <si>
    <t>ไ******์</t>
  </si>
  <si>
    <t>******้านนาเมือง, ตำบลนาข่า, อำเภอวาปีปทุม ตำบลนาข่า อำเภอวาปีปทุม จังหวัดมหาสารคาม 44120</t>
  </si>
  <si>
    <t>20/02/2026 09:17</t>
  </si>
  <si>
    <t>TH264887867008S</t>
  </si>
  <si>
    <t>20/02/2026 09:16</t>
  </si>
  <si>
    <t>GVE94</t>
  </si>
  <si>
    <t>20/02/2026 09:12</t>
  </si>
  <si>
    <t>รับเนยนม</t>
  </si>
  <si>
    <t>791915783820</t>
  </si>
  <si>
    <t>20/02/2026 09:13</t>
  </si>
  <si>
    <t>GVE93</t>
  </si>
  <si>
    <t>จ***ร์ทนา ต***ประโคน</t>
  </si>
  <si>
    <t>791913571820</t>
  </si>
  <si>
    <t>GVE92</t>
  </si>
  <si>
    <t>20/02/2026 09:11</t>
  </si>
  <si>
    <t>791956497883</t>
  </si>
  <si>
    <t>GVE88</t>
  </si>
  <si>
    <t>20/02/2026 09:02</t>
  </si>
  <si>
    <t>TH262691496891I</t>
  </si>
  <si>
    <t>GVE87</t>
  </si>
  <si>
    <t>20/02/2026 09:00</t>
  </si>
  <si>
    <t>791985006912</t>
  </si>
  <si>
    <t>GVE86</t>
  </si>
  <si>
    <t>น***าวกมลวรรณ   ส***พ</t>
  </si>
  <si>
    <t>20/02/2026 08:59</t>
  </si>
  <si>
    <t>791932694895</t>
  </si>
  <si>
    <t>GVE85</t>
  </si>
  <si>
    <t>a***e</t>
  </si>
  <si>
    <t>791919893881</t>
  </si>
  <si>
    <t>GVE84</t>
  </si>
  <si>
    <t>****** ตำบลเสิงสาง อำเภอเสิงสาง จังหวัดนครราชสีมา 30330</t>
  </si>
  <si>
    <t>30330</t>
  </si>
  <si>
    <t>20/02/2026 09:27</t>
  </si>
  <si>
    <t>TH265773700414A</t>
  </si>
  <si>
    <t>20/02/2026 08:56</t>
  </si>
  <si>
    <t>GVE83</t>
  </si>
  <si>
    <t>N*** N***</t>
  </si>
  <si>
    <t>20/02/2026 08:53</t>
  </si>
  <si>
    <t>791901085861</t>
  </si>
  <si>
    <t>GVE82</t>
  </si>
  <si>
    <t>ก***ารัตน์ เ***ยมชาวนา</t>
  </si>
  <si>
    <t>791950973855</t>
  </si>
  <si>
    <t>GVE81</t>
  </si>
  <si>
    <t>พงศ์ศิริ ทัศนกิจวานิช</t>
  </si>
  <si>
    <t>87 ม.4 ต.ท่าแลง อ.ท่ายาง จ.เพชรบุรี 
โทร. 
(กำแพงหิน หลังเทศบาลท่าแลง 200 เมตร) 76130</t>
  </si>
  <si>
    <t>0942499388</t>
  </si>
  <si>
    <t>18/02/2026 11:26</t>
  </si>
  <si>
    <t>WB170783024TH</t>
  </si>
  <si>
    <t>20/02/2026 08:50</t>
  </si>
  <si>
    <t>GVE79</t>
  </si>
  <si>
    <t>พ***ดของกินอร่อย</t>
  </si>
  <si>
    <t>20/02/2026 08:47</t>
  </si>
  <si>
    <t>791970378835</t>
  </si>
  <si>
    <t>GVE78</t>
  </si>
  <si>
    <t>ว***ักษณ์ ส***ดิ์พงษ์</t>
  </si>
  <si>
    <t>20/02/2026 08:45</t>
  </si>
  <si>
    <t>791926571833</t>
  </si>
  <si>
    <t>GVE77</t>
  </si>
  <si>
    <t>ไ***ง ป***น</t>
  </si>
  <si>
    <t>791992175866</t>
  </si>
  <si>
    <t>GVE76</t>
  </si>
  <si>
    <t>******ภอเมืองเพชรบูรณ์ ตำบลท่าพล อำเภอเมืองเพชรบูรณ์ จังหวัดเพชรบูรณ์ 67250</t>
  </si>
  <si>
    <t>67250</t>
  </si>
  <si>
    <t>TH266432255748Q</t>
  </si>
  <si>
    <t>20/02/2026 08:44</t>
  </si>
  <si>
    <t>GVE75</t>
  </si>
  <si>
    <t>ณ***ุฒิ น***พล</t>
  </si>
  <si>
    <t>20/02/2026 08:41</t>
  </si>
  <si>
    <t>791928776866</t>
  </si>
  <si>
    <t>GVE74</t>
  </si>
  <si>
    <t>ม***ัตน์ ฤ***์ภักดี</t>
  </si>
  <si>
    <t>20/02/2026 08:30</t>
  </si>
  <si>
    <t>791998374856</t>
  </si>
  <si>
    <t>20/02/2026 08:31</t>
  </si>
  <si>
    <t>GVE73</t>
  </si>
  <si>
    <t>20/02/2026 08:25</t>
  </si>
  <si>
    <t>791926575845</t>
  </si>
  <si>
    <t>GVE72</t>
  </si>
  <si>
    <t>ภ***ี ช***ชี่ยว แ**</t>
  </si>
  <si>
    <t>20/02/2026 08:22</t>
  </si>
  <si>
    <t>791985576863</t>
  </si>
  <si>
    <t>GVE71</t>
  </si>
  <si>
    <t>พัชรา  ปัญญาสิทธิ์</t>
  </si>
  <si>
    <t>หมู่บ้านอยู่สบาย 3  57/170ต.ห้วยขมิ้น · ห้วยขมิ้น/ Huai Khamin
หนองแค/ Nong Khaeสระบุรี/ Saraburi
18230</t>
  </si>
  <si>
    <t>660898212301</t>
  </si>
  <si>
    <t>20/02/2026 08:20</t>
  </si>
  <si>
    <t>LEXPU0659757973</t>
  </si>
  <si>
    <t>GVE69</t>
  </si>
  <si>
    <t>ศ***ิ์มงคล ว***อัยรา</t>
  </si>
  <si>
    <t>20/02/2026 08:04</t>
  </si>
  <si>
    <t>791958682863</t>
  </si>
  <si>
    <t>GVE68</t>
  </si>
  <si>
    <t>อ***อิ้ม W*</t>
  </si>
  <si>
    <t>20/02/2026 08:00</t>
  </si>
  <si>
    <t>791902574875</t>
  </si>
  <si>
    <t>20/02/2026 08:01</t>
  </si>
  <si>
    <t>GVE67</t>
  </si>
  <si>
    <t>เ*** เ***าแสง</t>
  </si>
  <si>
    <t>20/02/2026 07:55</t>
  </si>
  <si>
    <t>791906282860</t>
  </si>
  <si>
    <t>GVE66</t>
  </si>
  <si>
    <t>รุ่งรัชยา วังศรีมงคล</t>
  </si>
  <si>
    <t>777/206 ซอยหมอชาญอุทิศ อาคาร Ocean Residence Khon Kaen ชั้น 8 ห้อง 206 ถนนมิตรภาพ · ในเมือง/ Nai Mueang
เมืองขอนแก่น/ Mueang Khon Kaenขอนแก่น/ Khon Kaen
40000</t>
  </si>
  <si>
    <t>660936956636</t>
  </si>
  <si>
    <t>20/02/2026 07:51</t>
  </si>
  <si>
    <t>LEXPU0659759338</t>
  </si>
  <si>
    <t>GVE65</t>
  </si>
  <si>
    <t>ส*** ห***ุ้ม</t>
  </si>
  <si>
    <t>20/02/2026 07:50</t>
  </si>
  <si>
    <t>791923577841</t>
  </si>
  <si>
    <t>GVE64</t>
  </si>
  <si>
    <t>ก***ล้วเมา</t>
  </si>
  <si>
    <t>20/02/2026 07:37</t>
  </si>
  <si>
    <t>791937786824</t>
  </si>
  <si>
    <t>GVE63</t>
  </si>
  <si>
    <t>ป******ย</t>
  </si>
  <si>
    <t>******องพาน ตำบลเมืองพาน อำเภอบ้านผือ จังหวัดอุดรธานี 41160</t>
  </si>
  <si>
    <t>20/02/2026 07:34</t>
  </si>
  <si>
    <t>TH266221682489H</t>
  </si>
  <si>
    <t>20/02/2026 07:33</t>
  </si>
  <si>
    <t>GVE62</t>
  </si>
  <si>
    <t>ส***ัย ซ***ตรง</t>
  </si>
  <si>
    <t>20/02/2026 07:27</t>
  </si>
  <si>
    <t>791951377851</t>
  </si>
  <si>
    <t>GVE61</t>
  </si>
  <si>
    <t>******44, ตำบลขวาว, อำเภอเสลภูมิ ตำบลขวาว อำเภอเสลภูมิ จังหวัดร้อยเอ็ด 45120</t>
  </si>
  <si>
    <t>45120</t>
  </si>
  <si>
    <t>20/02/2026 07:26</t>
  </si>
  <si>
    <t>TH267614584433B</t>
  </si>
  <si>
    <t>20/02/2026 07:25</t>
  </si>
  <si>
    <t>791921496800</t>
  </si>
  <si>
    <t>GVE60</t>
  </si>
  <si>
    <t>ก***รา อ***ี</t>
  </si>
  <si>
    <t>20/02/2026 07:20</t>
  </si>
  <si>
    <t>791953693845</t>
  </si>
  <si>
    <t>20/02/2026 07:19</t>
  </si>
  <si>
    <t>GVE59</t>
  </si>
  <si>
    <t>20/02/2026 07:08</t>
  </si>
  <si>
    <t>791907183815</t>
  </si>
  <si>
    <t>20/02/2026 07:10</t>
  </si>
  <si>
    <t>GVE58</t>
  </si>
  <si>
    <t>จ******ต</t>
  </si>
  <si>
    <t>******่าเส้า, ตำบลอุโมงค์, อำเภอเมืองลำพูน ตำบลอุโมงค์ อำเภอเมืองลำพูน จังหวัดลำพูน 51150</t>
  </si>
  <si>
    <t>51150</t>
  </si>
  <si>
    <t>20/02/2026 06:30</t>
  </si>
  <si>
    <t>TH260947812081H</t>
  </si>
  <si>
    <t>GVE57</t>
  </si>
  <si>
    <t>ห***ไก่</t>
  </si>
  <si>
    <t>791933261722</t>
  </si>
  <si>
    <t>GVE56</t>
  </si>
  <si>
    <t>อ***ยา แ***อก</t>
  </si>
  <si>
    <t>20/02/2026 06:19</t>
  </si>
  <si>
    <t>791996304772</t>
  </si>
  <si>
    <t>GVE55</t>
  </si>
  <si>
    <t>ใ*** ร***ก๋วยจั๊บเจ้อิม ม***งได้เลยไม่ต้องโทร</t>
  </si>
  <si>
    <t>20/02/2026 06:00</t>
  </si>
  <si>
    <t>791915352734</t>
  </si>
  <si>
    <t>GVE54</t>
  </si>
  <si>
    <t>ม***ี พ***สุริวงค์</t>
  </si>
  <si>
    <t>791978665796</t>
  </si>
  <si>
    <t>GVE52</t>
  </si>
  <si>
    <t>ต***ตุลย์  ร***ปาน</t>
  </si>
  <si>
    <t>20/02/2026 04:24</t>
  </si>
  <si>
    <t>791913462745</t>
  </si>
  <si>
    <t>20/02/2026 04:26</t>
  </si>
  <si>
    <t>GVE51</t>
  </si>
  <si>
    <t>ว***ัช ม***และ</t>
  </si>
  <si>
    <t>20/02/2026 04:21</t>
  </si>
  <si>
    <t>791903906765</t>
  </si>
  <si>
    <t>GVE50</t>
  </si>
  <si>
    <t>20/02/2026 03:48</t>
  </si>
  <si>
    <t>TH263907922722L</t>
  </si>
  <si>
    <t>20/02/2026 03:18</t>
  </si>
  <si>
    <t>GVE49</t>
  </si>
  <si>
    <t>20/02/2026 02:56</t>
  </si>
  <si>
    <t>791966319771</t>
  </si>
  <si>
    <t>GVE48</t>
  </si>
  <si>
    <t>20/02/2026 02:29</t>
  </si>
  <si>
    <t>791952269754</t>
  </si>
  <si>
    <t>GVE47</t>
  </si>
  <si>
    <t>m***ly.j</t>
  </si>
  <si>
    <t>20/02/2026 01:53</t>
  </si>
  <si>
    <t>791963185731</t>
  </si>
  <si>
    <t>20/02/2026 01:54</t>
  </si>
  <si>
    <t>GVE46</t>
  </si>
  <si>
    <t>20/02/2026 01:49</t>
  </si>
  <si>
    <t>791953049731</t>
  </si>
  <si>
    <t>GVE45</t>
  </si>
  <si>
    <t>เ***์</t>
  </si>
  <si>
    <t>20/02/2026 01:23</t>
  </si>
  <si>
    <t>791983874706</t>
  </si>
  <si>
    <t>20/02/2026 01:24</t>
  </si>
  <si>
    <t>GVE44</t>
  </si>
  <si>
    <t>M* M* N***n</t>
  </si>
  <si>
    <t>20/02/2026 01:18</t>
  </si>
  <si>
    <t>791928889710</t>
  </si>
  <si>
    <t>GVE43</t>
  </si>
  <si>
    <t>ไ***รย์ ศ***าตร์</t>
  </si>
  <si>
    <t>20/02/2026 00:54</t>
  </si>
  <si>
    <t>791992361731</t>
  </si>
  <si>
    <t>GVE42</t>
  </si>
  <si>
    <t>ส***ทชรัตน์  ม***ันธ์</t>
  </si>
  <si>
    <t>20/02/2026 00:53</t>
  </si>
  <si>
    <t>791987568750</t>
  </si>
  <si>
    <t>GVE40</t>
  </si>
  <si>
    <t>ส***ง  ด***ันลำ</t>
  </si>
  <si>
    <t>20/02/2026 00:49</t>
  </si>
  <si>
    <t>791908388725</t>
  </si>
  <si>
    <t>GVE38</t>
  </si>
  <si>
    <t>20/02/2026 00:28</t>
  </si>
  <si>
    <t>791977670794</t>
  </si>
  <si>
    <t>GVE37</t>
  </si>
  <si>
    <t>ศ***ล อ***ศเย็น</t>
  </si>
  <si>
    <t>20/02/2026 00:25</t>
  </si>
  <si>
    <t>791994443726</t>
  </si>
  <si>
    <t>GVE35</t>
  </si>
  <si>
    <t>20/02/2026 00:17</t>
  </si>
  <si>
    <t>791997365740</t>
  </si>
  <si>
    <t>20/02/2026 00:23</t>
  </si>
  <si>
    <t>GVE34</t>
  </si>
  <si>
    <t>u***9770559188561</t>
  </si>
  <si>
    <t>20/02/2026 00:14</t>
  </si>
  <si>
    <t>791923871756</t>
  </si>
  <si>
    <t>GVE33</t>
  </si>
  <si>
    <t>R*** D***ak</t>
  </si>
  <si>
    <t>20/02/2026 00:12</t>
  </si>
  <si>
    <t>791940783745</t>
  </si>
  <si>
    <t>20/02/2026 00:22</t>
  </si>
  <si>
    <t>GVE32</t>
  </si>
  <si>
    <t>791965897752</t>
  </si>
  <si>
    <t>GVE31</t>
  </si>
  <si>
    <t>ส***น จ***ยนต์</t>
  </si>
  <si>
    <t>20/02/2026 00:09</t>
  </si>
  <si>
    <t>791904554711</t>
  </si>
  <si>
    <t>20/02/2026 00:20</t>
  </si>
  <si>
    <t>GVE30</t>
  </si>
  <si>
    <t>ดวงกมล ใคร่กระโทก</t>
  </si>
  <si>
    <t>46หมู่4 · วังไม้ขอน/ Wang Mai Khon
สวรรคโลก/ Sawankhalokสุโขทัย/ Sukhothai
64110</t>
  </si>
  <si>
    <t>64110</t>
  </si>
  <si>
    <t>660646395628</t>
  </si>
  <si>
    <t>TH60078D3PVB9E</t>
  </si>
  <si>
    <t>20/02/2026 00:10</t>
  </si>
  <si>
    <t>GVE29</t>
  </si>
  <si>
    <t>พ***ีย์ ท***ใจ</t>
  </si>
  <si>
    <t>20/02/2026 00:03</t>
  </si>
  <si>
    <t>791944569710</t>
  </si>
  <si>
    <t>20/02/2026 00:07</t>
  </si>
  <si>
    <t>GVE28</t>
  </si>
  <si>
    <t>20/02/2026 00:30</t>
  </si>
  <si>
    <t>TH269845982882M</t>
  </si>
  <si>
    <t>20/02/2026 00:00</t>
  </si>
  <si>
    <t>GVI94</t>
  </si>
  <si>
    <t>21/02/2026 23:58</t>
  </si>
  <si>
    <t>792064846790</t>
  </si>
  <si>
    <t>GVI93</t>
  </si>
  <si>
    <t>ล***ณา​ เ***ิออภัย</t>
  </si>
  <si>
    <t>21/02/2026 23:48</t>
  </si>
  <si>
    <t>792067853765</t>
  </si>
  <si>
    <t>GVI91</t>
  </si>
  <si>
    <t>ก***ร ช***ตต์</t>
  </si>
  <si>
    <t>21/02/2026 23:47</t>
  </si>
  <si>
    <t>792067349732</t>
  </si>
  <si>
    <t>GVI90</t>
  </si>
  <si>
    <t>ภ***ภูมินทร์ ก***รี</t>
  </si>
  <si>
    <t>21/02/2026 23:46</t>
  </si>
  <si>
    <t>792038736705</t>
  </si>
  <si>
    <t>GVI88</t>
  </si>
  <si>
    <t>21/02/2026 23:05</t>
  </si>
  <si>
    <t>792020443701</t>
  </si>
  <si>
    <t>GVI87</t>
  </si>
  <si>
    <t>ประทีป  ฤทธิแผลง</t>
  </si>
  <si>
    <t>34/133 หมู่ 12 ถ สุวินทวงค์ แขวงกระทุ่มราย
หนองจอก/ Nong Chokกรุงเทพมหานคร/ Bangkok
10530</t>
  </si>
  <si>
    <t>660972417690</t>
  </si>
  <si>
    <t>21/02/2026 22:29</t>
  </si>
  <si>
    <t>LEXPU0659958945</t>
  </si>
  <si>
    <t>GVI86</t>
  </si>
  <si>
    <t>ศุภนุช วารี</t>
  </si>
  <si>
    <t>101 ซ.ตลาดสมเด็จ แขวงสมเด็จเจ้าพระยา
คลองสาน/ Khlong Sanกรุงเทพมหานคร/ Bangkok
10600</t>
  </si>
  <si>
    <t>660819119271</t>
  </si>
  <si>
    <t>21/02/2026 21:50</t>
  </si>
  <si>
    <t>LEXPU0659959594</t>
  </si>
  <si>
    <t>GVI85</t>
  </si>
  <si>
    <t>ฝ***ิรมณ์</t>
  </si>
  <si>
    <t>21/02/2026 21:48</t>
  </si>
  <si>
    <t>792034867735</t>
  </si>
  <si>
    <t>GVI84</t>
  </si>
  <si>
    <t>21/02/2026 21:41</t>
  </si>
  <si>
    <t>792084725762</t>
  </si>
  <si>
    <t>GVI83</t>
  </si>
  <si>
    <t>ป***อม ม***ศรี</t>
  </si>
  <si>
    <t>21/02/2026 21:31</t>
  </si>
  <si>
    <t>792091458782</t>
  </si>
  <si>
    <t>21/02/2026 21:30</t>
  </si>
  <si>
    <t>GVI82</t>
  </si>
  <si>
    <t>เ***คเเม็คโครชัยนาท</t>
  </si>
  <si>
    <t>21/02/2026 21:25</t>
  </si>
  <si>
    <t>792022931781</t>
  </si>
  <si>
    <t>GVI81</t>
  </si>
  <si>
    <t>21/02/2026 21:12</t>
  </si>
  <si>
    <t>792087359792</t>
  </si>
  <si>
    <t>GVI80</t>
  </si>
  <si>
    <t>ค***โสรยา ​***่คง​</t>
  </si>
  <si>
    <t>21/02/2026 20:59</t>
  </si>
  <si>
    <t>792005241731</t>
  </si>
  <si>
    <t>GVI79</t>
  </si>
  <si>
    <t>21/02/2026 20:57</t>
  </si>
  <si>
    <t>792001151723</t>
  </si>
  <si>
    <t>GVI77</t>
  </si>
  <si>
    <t>พ***์ธีรา ก***นสมรส</t>
  </si>
  <si>
    <t>21/02/2026 20:56</t>
  </si>
  <si>
    <t>792030359713</t>
  </si>
  <si>
    <t>GVI76</t>
  </si>
  <si>
    <t>สาวิตรี  น้อยพิทักษ์</t>
  </si>
  <si>
    <t>โรงเรียนกาญจนาภิเษกวิทยาลัย นครปฐม (พระตำหนักสวนกุหลาบมัธยม)  299 ม.5 ต.ศาลายา
พุทธมณฑล/ Phutthamonthonนครปฐม/ Nakhon Pathom
73170</t>
  </si>
  <si>
    <t>73170</t>
  </si>
  <si>
    <t>660851771955</t>
  </si>
  <si>
    <t>21/02/2026 20:52</t>
  </si>
  <si>
    <t>LEXPU0659959082</t>
  </si>
  <si>
    <t>GVI75</t>
  </si>
  <si>
    <t>21/02/2026 20:53</t>
  </si>
  <si>
    <t>792059763736</t>
  </si>
  <si>
    <t>GVI73</t>
  </si>
  <si>
    <t>ศ***นีย์ ม***คง</t>
  </si>
  <si>
    <t>21/02/2026 20:18</t>
  </si>
  <si>
    <t>792098876741</t>
  </si>
  <si>
    <t>GVI72</t>
  </si>
  <si>
    <t>น** เ***ศักดิ์ ไ***ะฝ่าย</t>
  </si>
  <si>
    <t>21/02/2026 20:14</t>
  </si>
  <si>
    <t>792099963712</t>
  </si>
  <si>
    <t>GVI71</t>
  </si>
  <si>
    <t>T*** T***a</t>
  </si>
  <si>
    <t>21/02/2026 20:07</t>
  </si>
  <si>
    <t>792053724770</t>
  </si>
  <si>
    <t>21/02/2026 20:08</t>
  </si>
  <si>
    <t>GVI70</t>
  </si>
  <si>
    <t>น***ธ์ ท***ย์ประเดิมชัย</t>
  </si>
  <si>
    <t>21/02/2026 20:01</t>
  </si>
  <si>
    <t>792006256790</t>
  </si>
  <si>
    <t>GVI68</t>
  </si>
  <si>
    <t>******ศ  กรุงเทพฯ 10250 / บ้านอยู่ด้านขวามือ (ประตูใหญ่สีน้ำเงิน) แขวงดอกไม้ เขตประเวศ จังหวัดกรุงเทพมหานคร 10250</t>
  </si>
  <si>
    <t>21/02/2026 19:47</t>
  </si>
  <si>
    <t>TH269666759482L</t>
  </si>
  <si>
    <t>GVI66</t>
  </si>
  <si>
    <t>ฮ***เนส</t>
  </si>
  <si>
    <t>21/02/2026 19:31</t>
  </si>
  <si>
    <t>792097346762</t>
  </si>
  <si>
    <t>GVI65</t>
  </si>
  <si>
    <t>ทวีศักดิ์ รอมไธสง</t>
  </si>
  <si>
    <t>399ม9
บึงสามัคคี/ Bueng Samakkhiกำแพงเพชร/ Kamphaeng Phet
62210</t>
  </si>
  <si>
    <t>660646676640</t>
  </si>
  <si>
    <t>21/02/2026 19:25</t>
  </si>
  <si>
    <t>TH58088DAU249C</t>
  </si>
  <si>
    <t>GVI64</t>
  </si>
  <si>
    <t>ก***มณี​ ด***ย</t>
  </si>
  <si>
    <t>21/02/2026 19:21</t>
  </si>
  <si>
    <t>792032967740</t>
  </si>
  <si>
    <t>21/02/2026 19:20</t>
  </si>
  <si>
    <t>GVI63</t>
  </si>
  <si>
    <t>ว*** จ***แสง</t>
  </si>
  <si>
    <t>21/02/2026 19:13</t>
  </si>
  <si>
    <t>792032640744</t>
  </si>
  <si>
    <t>GVI62</t>
  </si>
  <si>
    <t>ไ***นทร์ ร***พธิ์</t>
  </si>
  <si>
    <t>21/02/2026 19:11</t>
  </si>
  <si>
    <t>THT040254D1G46Z</t>
  </si>
  <si>
    <t>GVI61</t>
  </si>
  <si>
    <t>เ******7</t>
  </si>
  <si>
    <t>******ันทา, ตำบลบางแก้ว, อำเภอเมืองสมุทรสงคราม ตำบลบางแก้ว อำเภอเมืองสมุทรสงคราม จังหวัดสมุทรสงคราม 75000</t>
  </si>
  <si>
    <t>21/02/2026 19:34</t>
  </si>
  <si>
    <t>TH263686071567T</t>
  </si>
  <si>
    <t>21/02/2026 19:04</t>
  </si>
  <si>
    <t>GVI60</t>
  </si>
  <si>
    <t>ร***ี โ***สาร</t>
  </si>
  <si>
    <t>21/02/2026 18:56</t>
  </si>
  <si>
    <t>792075968736</t>
  </si>
  <si>
    <t>GVI59</t>
  </si>
  <si>
    <t>ท******ู</t>
  </si>
  <si>
    <t>******ตำบลน้ำพ่น, อำเภอหนองวัวซอ ตำบลน้ำพ่น อำเภอหนองวัวซอ จังหวัดอุดรธานี 41360</t>
  </si>
  <si>
    <t>41360</t>
  </si>
  <si>
    <t>21/02/2026 18:53</t>
  </si>
  <si>
    <t>TH260868589186R</t>
  </si>
  <si>
    <t>21/02/2026 18:52</t>
  </si>
  <si>
    <t>GVI58</t>
  </si>
  <si>
    <t>21/02/2026 18:45</t>
  </si>
  <si>
    <t>792046079764</t>
  </si>
  <si>
    <t>GVI57</t>
  </si>
  <si>
    <t>21/02/2026 18:55</t>
  </si>
  <si>
    <t>792027722780</t>
  </si>
  <si>
    <t>21/02/2026 18:41</t>
  </si>
  <si>
    <t>GVI56</t>
  </si>
  <si>
    <t>21/02/2026 18:35</t>
  </si>
  <si>
    <t>792050858745</t>
  </si>
  <si>
    <t>GVI55</t>
  </si>
  <si>
    <t>21/02/2026 18:24</t>
  </si>
  <si>
    <t>792028043704</t>
  </si>
  <si>
    <t>GVI54</t>
  </si>
  <si>
    <t>เ***ณีย์ ท***ศ์</t>
  </si>
  <si>
    <t>21/02/2026 18:02</t>
  </si>
  <si>
    <t>792037544782</t>
  </si>
  <si>
    <t>GVI52</t>
  </si>
  <si>
    <t>ร******น</t>
  </si>
  <si>
    <t>******บลศีรษะจรเข้ใหญ่ ตำบลศีรษะจรเข้ใหญ่ อำเภอบางเสาธง จังหวัดสมุทรปราการ 10540</t>
  </si>
  <si>
    <t>21/02/2026 17:59</t>
  </si>
  <si>
    <t>TH266676128294I</t>
  </si>
  <si>
    <t>GVI50</t>
  </si>
  <si>
    <t>ค******​</t>
  </si>
  <si>
    <t>******แม่ปุ้ม รร.บ้านดอนธรรม ตำบลใหม่พัฒนา อำเภอเกาะคา จังหวัดลำปาง 52130</t>
  </si>
  <si>
    <t>52130</t>
  </si>
  <si>
    <t>21/02/2026 17:51</t>
  </si>
  <si>
    <t>TH269537721865L</t>
  </si>
  <si>
    <t>GVI49</t>
  </si>
  <si>
    <t>แ*** ช***า W*</t>
  </si>
  <si>
    <t>21/02/2026 17:33</t>
  </si>
  <si>
    <t>792050066706</t>
  </si>
  <si>
    <t>GVI48</t>
  </si>
  <si>
    <t>******ุ่งพัฒนา, ตำบลแม่สัน, อำเภอห้างฉัตร ตำบลแม่สัน อำเภอห้างฉัตร จังหวัดลำปาง 52190</t>
  </si>
  <si>
    <t>52190</t>
  </si>
  <si>
    <t>21/02/2026 18:00</t>
  </si>
  <si>
    <t>TH267391590537Z</t>
  </si>
  <si>
    <t>21/02/2026 17:30</t>
  </si>
  <si>
    <t>GVI47</t>
  </si>
  <si>
    <t>21/02/2026 17:28</t>
  </si>
  <si>
    <t>792063922790</t>
  </si>
  <si>
    <t>GVI46</t>
  </si>
  <si>
    <t>ธ******ย</t>
  </si>
  <si>
    <t>******ตำบลคูคต ตำบลคูคต อำเภอลำลูกกา จังหวัดปทุมธานี 12130</t>
  </si>
  <si>
    <t>21/02/2026 17:56</t>
  </si>
  <si>
    <t>TH2680656930183</t>
  </si>
  <si>
    <t>21/02/2026 17:25</t>
  </si>
  <si>
    <t>GVI45</t>
  </si>
  <si>
    <t>ภาคภูมิ ศรีโสภาพ</t>
  </si>
  <si>
    <t>พิษณุโลก-นครสวรรค์ 295 · มหาโพธิ/ Maha Phot
เก้าเลี้ยว/ Kao Liaoนครสวรรค์/ Nakhon Sawan
60230</t>
  </si>
  <si>
    <t>660994412459</t>
  </si>
  <si>
    <t>21/02/2026 17:24</t>
  </si>
  <si>
    <t>TH56068DAU967C</t>
  </si>
  <si>
    <t>GVI44</t>
  </si>
  <si>
    <t>n*</t>
  </si>
  <si>
    <t>******าสมนึก, ตำบลนายูง, อำเภอนายูง ตำบลนายูง อำเภอนายูง จังหวัดอุดรธานี 41380</t>
  </si>
  <si>
    <t>41380</t>
  </si>
  <si>
    <t>21/02/2026 17:35</t>
  </si>
  <si>
    <t>TH261262631980H</t>
  </si>
  <si>
    <t>21/02/2026 17:05</t>
  </si>
  <si>
    <t>GVI43</t>
  </si>
  <si>
    <t>21/02/2026 16:55</t>
  </si>
  <si>
    <t>792025054785</t>
  </si>
  <si>
    <t>GVI42</t>
  </si>
  <si>
    <t>ท***์วิมล ส***พราย</t>
  </si>
  <si>
    <t>21/02/2026 16:49</t>
  </si>
  <si>
    <t>792054167741</t>
  </si>
  <si>
    <t>GVI41</t>
  </si>
  <si>
    <t>ว***วัลย์ ร***สกล</t>
  </si>
  <si>
    <t>21/02/2026 16:36</t>
  </si>
  <si>
    <t>กาแฟ ฝอยทอง มะพร้าวน้ำหอมค่ะ</t>
  </si>
  <si>
    <t>792044032776</t>
  </si>
  <si>
    <t>GVI40</t>
  </si>
  <si>
    <t>ชนิดา</t>
  </si>
  <si>
    <t>หมู่บ้านพหลโยธินพาร์คถนนพหลโยธินซอยพหลโยธิน 14 เขตพญาไท กรุงเทพฯ สามเสนใน เลขที่บ้าน 109/21 10400</t>
  </si>
  <si>
    <t>0945692923</t>
  </si>
  <si>
    <t>WA094829505TH</t>
  </si>
  <si>
    <t>21/02/2026 16:35</t>
  </si>
  <si>
    <t>GVI39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</si>
  <si>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</si>
  <si>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</si>
  <si>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</si>
  <si>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21/02/2026 16:32</t>
  </si>
  <si>
    <t>LEXPU0659972152</t>
  </si>
  <si>
    <t>GVI38</t>
  </si>
  <si>
    <t>น** ว***ทนา ช***สัตย์</t>
  </si>
  <si>
    <t>21/02/2026 16:28</t>
  </si>
  <si>
    <t>792031849781</t>
  </si>
  <si>
    <t>GVI37</t>
  </si>
  <si>
    <t>21/02/2026 16:25</t>
  </si>
  <si>
    <t>792050803810</t>
  </si>
  <si>
    <t>GVI36</t>
  </si>
  <si>
    <t>21/02/2026 16:20</t>
  </si>
  <si>
    <t>792042646721</t>
  </si>
  <si>
    <t>GVI34</t>
  </si>
  <si>
    <t>น***้อย ท***าย</t>
  </si>
  <si>
    <t>21/02/2026 16:18</t>
  </si>
  <si>
    <t>792087255702</t>
  </si>
  <si>
    <t>GVI33</t>
  </si>
  <si>
    <t>ค***ิ จ***่ง</t>
  </si>
  <si>
    <t>21/02/2026 16:16</t>
  </si>
  <si>
    <t>792044757792</t>
  </si>
  <si>
    <t>GVI32</t>
  </si>
  <si>
    <t>21/02/2026 16:15</t>
  </si>
  <si>
    <t>792044268783</t>
  </si>
  <si>
    <t>GVI29</t>
  </si>
  <si>
    <t>พ***ดา ท***วี</t>
  </si>
  <si>
    <t>21/02/2026 15:46</t>
  </si>
  <si>
    <t>GVI26</t>
  </si>
  <si>
    <t>ว***า ส***ังยาง</t>
  </si>
  <si>
    <t>21/02/2026 15:33</t>
  </si>
  <si>
    <t>792047381786</t>
  </si>
  <si>
    <t>GVI25</t>
  </si>
  <si>
    <t>จ** ส***า</t>
  </si>
  <si>
    <t>21/02/2026 15:27</t>
  </si>
  <si>
    <t>792062385785</t>
  </si>
  <si>
    <t>21/02/2026 15:26</t>
  </si>
  <si>
    <t>GVI24</t>
  </si>
  <si>
    <t>21/02/2026 15:24</t>
  </si>
  <si>
    <t>792073453710</t>
  </si>
  <si>
    <t>GVI22</t>
  </si>
  <si>
    <t>ธ***มิ ว***ใหญ่</t>
  </si>
  <si>
    <t>21/02/2026 15:12</t>
  </si>
  <si>
    <t>792045747721</t>
  </si>
  <si>
    <t>GVI21</t>
  </si>
  <si>
    <t>ค***ู่</t>
  </si>
  <si>
    <t>21/02/2026 15:07</t>
  </si>
  <si>
    <t>792086433762</t>
  </si>
  <si>
    <t>GVI20</t>
  </si>
  <si>
    <t>ว***วัลย์ พ***ยอด บ***ร้านค้าบ้านเขื่อน</t>
  </si>
  <si>
    <t>21/02/2026 15:03</t>
  </si>
  <si>
    <t>792008275715</t>
  </si>
  <si>
    <t>GVI19</t>
  </si>
  <si>
    <t>21/02/2026 15:02</t>
  </si>
  <si>
    <t>792079747745</t>
  </si>
  <si>
    <t>GVI18</t>
  </si>
  <si>
    <t>J** K***sana</t>
  </si>
  <si>
    <t>21/02/2026 15:01</t>
  </si>
  <si>
    <t>792016842713</t>
  </si>
  <si>
    <t>21/02/2026 15:00</t>
  </si>
  <si>
    <t>GVI16</t>
  </si>
  <si>
    <t>บ***ง ส***ไชย</t>
  </si>
  <si>
    <t>21/02/2026 14:51</t>
  </si>
  <si>
    <t>792048850751</t>
  </si>
  <si>
    <t>GVI14</t>
  </si>
  <si>
    <t>N***ne P***ied</t>
  </si>
  <si>
    <t>21/02/2026 14:49</t>
  </si>
  <si>
    <t>ฝอยทอง1เนยนม1มะพร้าว1</t>
  </si>
  <si>
    <t>THT030654CHK69Z</t>
  </si>
  <si>
    <t>GVI13</t>
  </si>
  <si>
    <t>ช**</t>
  </si>
  <si>
    <t>21/02/2026 14:48</t>
  </si>
  <si>
    <t>792002651731</t>
  </si>
  <si>
    <t>GVI12</t>
  </si>
  <si>
    <t>เ***นภา</t>
  </si>
  <si>
    <t>792034360751</t>
  </si>
  <si>
    <t>GVI11</t>
  </si>
  <si>
    <t>ภ***ณีย์ ศ***ินดาภรณ์</t>
  </si>
  <si>
    <t>792010470786</t>
  </si>
  <si>
    <t>GVI10</t>
  </si>
  <si>
    <t>อ***ัตน์</t>
  </si>
  <si>
    <t>THT020354CHX53Z</t>
  </si>
  <si>
    <t>GVI9</t>
  </si>
  <si>
    <t>เ***ญาญ ป***าน</t>
  </si>
  <si>
    <t>21/02/2026 14:46</t>
  </si>
  <si>
    <t>792061967756</t>
  </si>
  <si>
    <t>GVI8</t>
  </si>
  <si>
    <t>ก***นา ป***ิมพาคม</t>
  </si>
  <si>
    <t>792013162754</t>
  </si>
  <si>
    <t>GVI7</t>
  </si>
  <si>
    <t>อ***ญา เ***ศิริ</t>
  </si>
  <si>
    <t>21/02/2026 14:45</t>
  </si>
  <si>
    <t>เอามะพร้าว 3 กล่องนะคะ</t>
  </si>
  <si>
    <t>792061037762</t>
  </si>
  <si>
    <t>GVI6</t>
  </si>
  <si>
    <t>P***tida23</t>
  </si>
  <si>
    <t>21/02/2026 14:44</t>
  </si>
  <si>
    <t>792034878773</t>
  </si>
  <si>
    <t>GVI5</t>
  </si>
  <si>
    <t>21/02/2026 14:42</t>
  </si>
  <si>
    <t>792028075786</t>
  </si>
  <si>
    <t>GVI4</t>
  </si>
  <si>
    <t>ภ***นิน น</t>
  </si>
  <si>
    <t>21/02/2026 14:38</t>
  </si>
  <si>
    <t>792041534723</t>
  </si>
  <si>
    <t>21/02/2026 14:37</t>
  </si>
  <si>
    <t>GVI3</t>
  </si>
  <si>
    <t>21/02/2026 14:36</t>
  </si>
  <si>
    <t>WA094829519TH</t>
  </si>
  <si>
    <t>GVI2</t>
  </si>
  <si>
    <t>ธ***ศักดิ์ บ***ิตย์</t>
  </si>
  <si>
    <t>21/02/2026 14:34</t>
  </si>
  <si>
    <t>792096001804</t>
  </si>
  <si>
    <t>GVI1</t>
  </si>
  <si>
    <t>จ***ันท์ โ***จันทร์</t>
  </si>
  <si>
    <t>792015338752</t>
  </si>
  <si>
    <t>GVI0</t>
  </si>
  <si>
    <t>ศ***ลักษณ์ เ***ยวประสงค์</t>
  </si>
  <si>
    <t>21/02/2026 14:28</t>
  </si>
  <si>
    <t>792043545790</t>
  </si>
  <si>
    <t>GVH99</t>
  </si>
  <si>
    <t>จ***สุดา​ ค***ศาสตรา ร***ล้างรถ 1** ถ***งบอน3</t>
  </si>
  <si>
    <t>792011386795</t>
  </si>
  <si>
    <t>GVH98</t>
  </si>
  <si>
    <t>ป***าภรณ์ บ***รัญ</t>
  </si>
  <si>
    <t>21/02/2026 14:26</t>
  </si>
  <si>
    <t>792095161756</t>
  </si>
  <si>
    <t>21/02/2026 14:25</t>
  </si>
  <si>
    <t>GVH97</t>
  </si>
  <si>
    <t>นิฤมล ยิ้มวิลัย</t>
  </si>
  <si>
    <t>หมู่บ้านอินดี้ศรีนครินทร์ 111/114
ซอยศรีด่าน 22, ต. บางแก้ว
, สมุทรปราการ 
 10540</t>
  </si>
  <si>
    <t>66951944282</t>
  </si>
  <si>
    <t>WA094829522TH</t>
  </si>
  <si>
    <t>21/02/2026 14:24</t>
  </si>
  <si>
    <t>GVH96</t>
  </si>
  <si>
    <t>ไ***น เ***ดี ด* ด*</t>
  </si>
  <si>
    <t>792044587795</t>
  </si>
  <si>
    <t>GVH94</t>
  </si>
  <si>
    <t>น***เบ็ญมาส  ร***บ</t>
  </si>
  <si>
    <t>21/02/2026 14:22</t>
  </si>
  <si>
    <t>792048063741</t>
  </si>
  <si>
    <t>GVH93</t>
  </si>
  <si>
    <t>เ***าภา   ท***มณี</t>
  </si>
  <si>
    <t>21/02/2026 14:19</t>
  </si>
  <si>
    <t>792011338775</t>
  </si>
  <si>
    <t>GVH92</t>
  </si>
  <si>
    <t>บ***ไทบ้าน</t>
  </si>
  <si>
    <t>792007415861</t>
  </si>
  <si>
    <t>GVH91</t>
  </si>
  <si>
    <t>ต***น ง***ูธร</t>
  </si>
  <si>
    <t>21/02/2026 14:18</t>
  </si>
  <si>
    <t>792014017863</t>
  </si>
  <si>
    <t>GVH90</t>
  </si>
  <si>
    <t>21/02/2026 14:17</t>
  </si>
  <si>
    <t>792087045783</t>
  </si>
  <si>
    <t>GVH89</t>
  </si>
  <si>
    <t>****** ร้านมะพร้าวเจ๊นา ตำบลคลองหนึ่ง อำเภอคลองหลวง จังหวัดปทุมธานี 12120</t>
  </si>
  <si>
    <t>21/02/2026 14:13</t>
  </si>
  <si>
    <t>TH2687253102440</t>
  </si>
  <si>
    <t>GVH88</t>
  </si>
  <si>
    <t>21/02/2026 14:11</t>
  </si>
  <si>
    <t>LEXDO0179068105</t>
  </si>
  <si>
    <t>GVH87</t>
  </si>
  <si>
    <t>21/02/2026 14:04</t>
  </si>
  <si>
    <t>792004212823</t>
  </si>
  <si>
    <t>21/02/2026 14:07</t>
  </si>
  <si>
    <t>GVH86</t>
  </si>
  <si>
    <t>น*** ด***ล</t>
  </si>
  <si>
    <t>21/02/2026 13:54</t>
  </si>
  <si>
    <t>792044545703</t>
  </si>
  <si>
    <t>GVH85</t>
  </si>
  <si>
    <t>น***รัตน์   ห***ุม</t>
  </si>
  <si>
    <t>792083738795</t>
  </si>
  <si>
    <t>GVH84</t>
  </si>
  <si>
    <t>******ง ตำบลกุดเสลา ตำบลกุดเสลา อำเภอกันทรลักษ์ จังหวัดศรีสะเกษ 33110</t>
  </si>
  <si>
    <t>TH30228DAVA34B</t>
  </si>
  <si>
    <t>21/02/2026 13:49</t>
  </si>
  <si>
    <t>GVH83</t>
  </si>
  <si>
    <t>H** M***ani</t>
  </si>
  <si>
    <t>21/02/2026 13:48</t>
  </si>
  <si>
    <t>792097758756</t>
  </si>
  <si>
    <t>GVH81</t>
  </si>
  <si>
    <t>21/02/2026 13:36</t>
  </si>
  <si>
    <t>792040274793</t>
  </si>
  <si>
    <t>GVH80</t>
  </si>
  <si>
    <t>ร***ษยา โ***วน</t>
  </si>
  <si>
    <t>21/02/2026 13:35</t>
  </si>
  <si>
    <t>792030257760</t>
  </si>
  <si>
    <t>GVH79</t>
  </si>
  <si>
    <t>ว***ียา ป***ญาวงศ์</t>
  </si>
  <si>
    <t>21/02/2026 13:28</t>
  </si>
  <si>
    <t>THT110154D1P58Z</t>
  </si>
  <si>
    <t>21/02/2026 13:29</t>
  </si>
  <si>
    <t>GVH78</t>
  </si>
  <si>
    <t>TH265657467012F</t>
  </si>
  <si>
    <t>21/02/2026 13:24</t>
  </si>
  <si>
    <t>GVH77</t>
  </si>
  <si>
    <t>ส***รณี.แก้วเพ็ชร</t>
  </si>
  <si>
    <t>จังหวัดสงขลา</t>
  </si>
  <si>
    <t>21/02/2026 13:19</t>
  </si>
  <si>
    <t>GVH76</t>
  </si>
  <si>
    <t>พ***ัย    พ***ชวงศ์</t>
  </si>
  <si>
    <t>21/02/2026 12:47</t>
  </si>
  <si>
    <t>792072632960</t>
  </si>
  <si>
    <t>21/02/2026 13:17</t>
  </si>
  <si>
    <t>GVH75</t>
  </si>
  <si>
    <t>21/02/2026 13:11</t>
  </si>
  <si>
    <t>เอาหน้าเนยนมกับกล้วยหอมมะพร้าวเผา</t>
  </si>
  <si>
    <t>792077722774</t>
  </si>
  <si>
    <t>GVH73</t>
  </si>
  <si>
    <t>ภ***ภร เ***าญจน์</t>
  </si>
  <si>
    <t>21/02/2026 12:51</t>
  </si>
  <si>
    <t>792035655736</t>
  </si>
  <si>
    <t>GVH72</t>
  </si>
  <si>
    <t>น***ิตย์ ฉ***ประโคน</t>
  </si>
  <si>
    <t>21/02/2026 12:49</t>
  </si>
  <si>
    <t>THT020354CHQG9Z</t>
  </si>
  <si>
    <t>21/02/2026 12:48</t>
  </si>
  <si>
    <t>GVH71</t>
  </si>
  <si>
    <t>ก***ระภัสสร์</t>
  </si>
  <si>
    <t>21/02/2026 12:44</t>
  </si>
  <si>
    <t>792024984796</t>
  </si>
  <si>
    <t>GVH70</t>
  </si>
  <si>
    <t>อ***ท์ ท***พิมาย</t>
  </si>
  <si>
    <t>21/02/2026 12:42</t>
  </si>
  <si>
    <t>792018003873</t>
  </si>
  <si>
    <t>21/02/2026 12:43</t>
  </si>
  <si>
    <t>GVH69</t>
  </si>
  <si>
    <t>ว*** ส***ะเสริฐ</t>
  </si>
  <si>
    <t>21/02/2026 12:33</t>
  </si>
  <si>
    <t>792077058780</t>
  </si>
  <si>
    <t>GVH67</t>
  </si>
  <si>
    <t>21/02/2026 12:24</t>
  </si>
  <si>
    <t>LEXPU0659960157</t>
  </si>
  <si>
    <t>GVH66</t>
  </si>
  <si>
    <t>ป***า บ***ิ่ม</t>
  </si>
  <si>
    <t>21/02/2026 12:23</t>
  </si>
  <si>
    <t>792053214842</t>
  </si>
  <si>
    <t>GVH65</t>
  </si>
  <si>
    <t>ร***คนธ์</t>
  </si>
  <si>
    <t>21/02/2026 12:07</t>
  </si>
  <si>
    <t>792050135741</t>
  </si>
  <si>
    <t>GVH64</t>
  </si>
  <si>
    <t>จ***ำเพลียหาญ</t>
  </si>
  <si>
    <t>792020267791</t>
  </si>
  <si>
    <t>GVH63</t>
  </si>
  <si>
    <t>21/02/2026 12:26</t>
  </si>
  <si>
    <t>TH268337872510Z</t>
  </si>
  <si>
    <t>21/02/2026 11:56</t>
  </si>
  <si>
    <t>GVH62</t>
  </si>
  <si>
    <t>ค******ร</t>
  </si>
  <si>
    <t>******ุม-ติวานนท์ ตำบลบางปรอก ตำบลบางปรอก อำเภอเมืองปทุมธานี จังหวัดปทุมธานี 12000</t>
  </si>
  <si>
    <t>21/02/2026 11:51</t>
  </si>
  <si>
    <t>TH262583170584V</t>
  </si>
  <si>
    <t>GVH61</t>
  </si>
  <si>
    <t>น***ช</t>
  </si>
  <si>
    <t>21/02/2026 11:40</t>
  </si>
  <si>
    <t>792008701466</t>
  </si>
  <si>
    <t>GVH60</t>
  </si>
  <si>
    <t>น***วรรณ แ***ิงห์ชัย</t>
  </si>
  <si>
    <t>21/02/2026 11:36</t>
  </si>
  <si>
    <t>792026425492</t>
  </si>
  <si>
    <t>21/02/2026 11:35</t>
  </si>
  <si>
    <t>GVH59</t>
  </si>
  <si>
    <t>21/02/2026 11:34</t>
  </si>
  <si>
    <t>792062013492</t>
  </si>
  <si>
    <t>GVH57</t>
  </si>
  <si>
    <t>ป***ยัด ม***เปลี่ยน</t>
  </si>
  <si>
    <t>21/02/2026 11:31</t>
  </si>
  <si>
    <t>792044905470</t>
  </si>
  <si>
    <t>GVH56</t>
  </si>
  <si>
    <t>จ***ิมา.บำรุงตา</t>
  </si>
  <si>
    <t>21/02/2026 11:27</t>
  </si>
  <si>
    <t>792004223415</t>
  </si>
  <si>
    <t>GVH55</t>
  </si>
  <si>
    <t>21/02/2026 11:22</t>
  </si>
  <si>
    <t>792040624465</t>
  </si>
  <si>
    <t>GVH54</t>
  </si>
  <si>
    <t>จ***รัตน์ เ***แจ่ม</t>
  </si>
  <si>
    <t>21/02/2026 11:21</t>
  </si>
  <si>
    <t>792092623464</t>
  </si>
  <si>
    <t>GVH53</t>
  </si>
  <si>
    <t>21/02/2026 11:19</t>
  </si>
  <si>
    <t>792041509464</t>
  </si>
  <si>
    <t>GVH52</t>
  </si>
  <si>
    <t>21/02/2026 11:16</t>
  </si>
  <si>
    <t>792003221472</t>
  </si>
  <si>
    <t>GVH51</t>
  </si>
  <si>
    <t>ถ******์</t>
  </si>
  <si>
    <t>21/02/2026 11:15</t>
  </si>
  <si>
    <t>TH266064674069X</t>
  </si>
  <si>
    <t>21/02/2026 11:14</t>
  </si>
  <si>
    <t>GVH50</t>
  </si>
  <si>
    <t>พ***์ภัสร์  จ***ร์เวช</t>
  </si>
  <si>
    <t>21/02/2026 11:12</t>
  </si>
  <si>
    <t>792084315400</t>
  </si>
  <si>
    <t>GVH48</t>
  </si>
  <si>
    <t>เ***มาส ร***บ</t>
  </si>
  <si>
    <t>21/02/2026 11:07</t>
  </si>
  <si>
    <t>792066301445</t>
  </si>
  <si>
    <t>GVH47</t>
  </si>
  <si>
    <t>ก***ิกา. เ***่วน</t>
  </si>
  <si>
    <t>21/02/2026 11:04</t>
  </si>
  <si>
    <t>792005424475</t>
  </si>
  <si>
    <t>GVH46</t>
  </si>
  <si>
    <t>******องนะ, อำเภอเชียงดาว ตำบลเมืองนะ อำเภอเชียงดาว จังหวัดเชียงใหม่ 50170</t>
  </si>
  <si>
    <t>TH260595924269Z</t>
  </si>
  <si>
    <t>21/02/2026 11:03</t>
  </si>
  <si>
    <t>GVH45</t>
  </si>
  <si>
    <t>******ขวงสนามบิน แขวงสนามบิน เขตดอนเมือง จังหวัดกรุงเทพมหานคร 10210</t>
  </si>
  <si>
    <t>21/02/2026 13:18</t>
  </si>
  <si>
    <t>TH260424257566W</t>
  </si>
  <si>
    <t>21/02/2026 11:02</t>
  </si>
  <si>
    <t>GVH44</t>
  </si>
  <si>
    <t>บ***สิริประสิทธิ์  ต***ทธิ์</t>
  </si>
  <si>
    <t>21/02/2026 11:00</t>
  </si>
  <si>
    <t>792022703452</t>
  </si>
  <si>
    <t>GVH43</t>
  </si>
  <si>
    <t>ร***ี  ป***ปี่ยมกิจ</t>
  </si>
  <si>
    <t>21/02/2026 10:58</t>
  </si>
  <si>
    <t>792096700452</t>
  </si>
  <si>
    <t>GVH42</t>
  </si>
  <si>
    <t>จ***ัฒน์ อ***เสรีเลิศ</t>
  </si>
  <si>
    <t>21/02/2026 10:50</t>
  </si>
  <si>
    <t>792076620403</t>
  </si>
  <si>
    <t>GVH41</t>
  </si>
  <si>
    <t>u***50760169298188</t>
  </si>
  <si>
    <t>21/02/2026 10:48</t>
  </si>
  <si>
    <t>792039823400</t>
  </si>
  <si>
    <t>GVH39</t>
  </si>
  <si>
    <t>ส***ณห์ ค***ะรังค์</t>
  </si>
  <si>
    <t>21/02/2026 10:34</t>
  </si>
  <si>
    <t>792002225416</t>
  </si>
  <si>
    <t>21/02/2026 10:33</t>
  </si>
  <si>
    <t>GVH38</t>
  </si>
  <si>
    <t>พ***ี  เ***บุตรโคตร</t>
  </si>
  <si>
    <t>21/02/2026 10:28</t>
  </si>
  <si>
    <t>792024026463</t>
  </si>
  <si>
    <t>GVH37</t>
  </si>
  <si>
    <t>ฉ***ชัย  ร***จ้ง</t>
  </si>
  <si>
    <t>792030027493</t>
  </si>
  <si>
    <t>GVH36</t>
  </si>
  <si>
    <t>21/02/2026 10:57</t>
  </si>
  <si>
    <t>TH263300444635H</t>
  </si>
  <si>
    <t>21/02/2026 10:27</t>
  </si>
  <si>
    <t>GVH35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</si>
  <si>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</si>
  <si>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</si>
  <si>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</si>
  <si>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LEXPU0659957506</t>
  </si>
  <si>
    <t>GVH34</t>
  </si>
  <si>
    <t>21/02/2026 10:23</t>
  </si>
  <si>
    <t>792023826440</t>
  </si>
  <si>
    <t>GVH33</t>
  </si>
  <si>
    <t>21/02/2026 10:05</t>
  </si>
  <si>
    <t>TH02058D8D1P5E0</t>
  </si>
  <si>
    <t>21/02/2026 10:17</t>
  </si>
  <si>
    <t>GVH32</t>
  </si>
  <si>
    <t>ป***ี ช***วัญ</t>
  </si>
  <si>
    <t>792048915416</t>
  </si>
  <si>
    <t>GVH30</t>
  </si>
  <si>
    <t>792097221440</t>
  </si>
  <si>
    <t>21/02/2026 10:06</t>
  </si>
  <si>
    <t>GVH28</t>
  </si>
  <si>
    <t>21/02/2026 09:58</t>
  </si>
  <si>
    <t>เอากาแฟ2นม1ค่ะ</t>
  </si>
  <si>
    <t>792002503412</t>
  </si>
  <si>
    <t>GVH27</t>
  </si>
  <si>
    <t>21/02/2026 09:55</t>
  </si>
  <si>
    <t>792014109493</t>
  </si>
  <si>
    <t>21/02/2026 09:54</t>
  </si>
  <si>
    <t>GVH26</t>
  </si>
  <si>
    <t>21/02/2026 09:52</t>
  </si>
  <si>
    <t>รับรสฝอยทอง1 เผือกมะพร้าว1 เนยนม1ค่ะ</t>
  </si>
  <si>
    <t>792089308404</t>
  </si>
  <si>
    <t>21/02/2026 09:51</t>
  </si>
  <si>
    <t>GVH25</t>
  </si>
  <si>
    <t>21/02/2026 09:46</t>
  </si>
  <si>
    <t>792010227433</t>
  </si>
  <si>
    <t>GVH24</t>
  </si>
  <si>
    <t>21/02/2026 09:45</t>
  </si>
  <si>
    <t>792006519404</t>
  </si>
  <si>
    <t>GVH23</t>
  </si>
  <si>
    <t>792013621453</t>
  </si>
  <si>
    <t>GVH22</t>
  </si>
  <si>
    <t>21/02/2026 09:42</t>
  </si>
  <si>
    <t>792022023450</t>
  </si>
  <si>
    <t>GVH21</t>
  </si>
  <si>
    <t>แ***ันทร์ ม***ีแก้ว</t>
  </si>
  <si>
    <t>792015108426</t>
  </si>
  <si>
    <t>GVH20</t>
  </si>
  <si>
    <t>21/02/2026 09:29</t>
  </si>
  <si>
    <t>792037424474</t>
  </si>
  <si>
    <t>GVH19</t>
  </si>
  <si>
    <t>ช***ปิ่นเอก</t>
  </si>
  <si>
    <t>21/02/2026 09:26</t>
  </si>
  <si>
    <t>792000027442</t>
  </si>
  <si>
    <t>GVH18</t>
  </si>
  <si>
    <t>ก***์ติมา บ***ลาง</t>
  </si>
  <si>
    <t>21/02/2026 09:40</t>
  </si>
  <si>
    <t>792029620480</t>
  </si>
  <si>
    <t>21/02/2026 09:25</t>
  </si>
  <si>
    <t>GVH17</t>
  </si>
  <si>
    <t>คุณทัศนาพร  พรไชย</t>
  </si>
  <si>
    <t>192 ม.1 ต.นิคมคำสร้อย
อ.นิคมคำสร้อย
จ.มุกดาหาร 
โทร 49130</t>
  </si>
  <si>
    <t>0818885747</t>
  </si>
  <si>
    <t>21/02/2026 09:24</t>
  </si>
  <si>
    <t>TH46028D8D1T0A</t>
  </si>
  <si>
    <t>21/02/2026 09:23</t>
  </si>
  <si>
    <t>GVH15</t>
  </si>
  <si>
    <t>ส***ิยา  อ***า</t>
  </si>
  <si>
    <t>21/02/2026 09:22</t>
  </si>
  <si>
    <t>792091824473</t>
  </si>
  <si>
    <t>GVH14</t>
  </si>
  <si>
    <t>ชื่อ ยุพิน รักเกียรติ์</t>
  </si>
  <si>
    <t>ที่อยู่ 
อาคาร 4(คอนโด) ม.เกษตรศาสตร์ วิทยาเขตศรีราชา เลขที่ 199 ม.6 ตำบลทุ่งสุขลา อำเภอศรีราชา จังหวัดชลบุรี 20230</t>
  </si>
  <si>
    <t>0809991938</t>
  </si>
  <si>
    <t>TH20078D8D1N6C0</t>
  </si>
  <si>
    <t>GVH13</t>
  </si>
  <si>
    <t>ค***ิริพร    ฝ***</t>
  </si>
  <si>
    <t>21/02/2026 09:19</t>
  </si>
  <si>
    <t>792099703463</t>
  </si>
  <si>
    <t>GVH12</t>
  </si>
  <si>
    <t>Siriluk Supawiriyakit</t>
  </si>
  <si>
    <t>129/48 วรารมย์เจริญเมือง  ต.สันกำแพง อ.สันกำแพง จ.เชียงใหม่ (โทร ) 50130</t>
  </si>
  <si>
    <t>0815946317</t>
  </si>
  <si>
    <t>21/02/2026 09:20</t>
  </si>
  <si>
    <t>TH47138D8D1S4A</t>
  </si>
  <si>
    <t>21/02/2026 09:17</t>
  </si>
  <si>
    <t>GVH10</t>
  </si>
  <si>
    <t>นายพิเชษฐ. สุขพัฒน์</t>
  </si>
  <si>
    <t>66 หมู่.7.ต.บ้านบุ่ง.อ.เมืองพิจิตร
จ.พิจิตร.
เก็บเงินปลายทาง.
 66000</t>
  </si>
  <si>
    <t>0850443508</t>
  </si>
  <si>
    <t>21/02/2026 09:13</t>
  </si>
  <si>
    <t>TH62018D8D1R6J</t>
  </si>
  <si>
    <t>21/02/2026 09:12</t>
  </si>
  <si>
    <t>GVH8</t>
  </si>
  <si>
    <t>******รรณภูมิ, ถนนร่มเกล้า, เขตมีนบุรี แขวงมีนบุรี เขตมีนบุรี จังหวัดกรุงเทพมหานคร 10510</t>
  </si>
  <si>
    <t>21/02/2026 09:02</t>
  </si>
  <si>
    <t>TH268269080119V</t>
  </si>
  <si>
    <t>GVH7</t>
  </si>
  <si>
    <t>สมพร</t>
  </si>
  <si>
    <t>147หมู่5 ต.สายห้วยแก้ว อ.บ้านหมี่ ลพบุรี โทร 15110</t>
  </si>
  <si>
    <t>0899031854</t>
  </si>
  <si>
    <t>20/02/2026 16:22</t>
  </si>
  <si>
    <t>TH07068D8D1M1Q</t>
  </si>
  <si>
    <t>21/02/2026 08:58</t>
  </si>
  <si>
    <t>GVH6</t>
  </si>
  <si>
    <t>21/02/2026 08:54</t>
  </si>
  <si>
    <t>TH263072210756P</t>
  </si>
  <si>
    <t>GVH5</t>
  </si>
  <si>
    <t>จ***ภรณ์  บ***ูรณ์</t>
  </si>
  <si>
    <t>21/02/2026 08:44</t>
  </si>
  <si>
    <t>792072820405</t>
  </si>
  <si>
    <t>GVH3</t>
  </si>
  <si>
    <t>****** ตำบลนางแล, อำเภอเมืองเชียงราย ตำบลนางแล อำเภอเมืองเชียงราย จังหวัดเชียงราย 57100</t>
  </si>
  <si>
    <t>21/02/2026 08:28</t>
  </si>
  <si>
    <t>TH260056642058T</t>
  </si>
  <si>
    <t>21/02/2026 08:27</t>
  </si>
  <si>
    <t>GVH1</t>
  </si>
  <si>
    <t>21/02/2026 08:13</t>
  </si>
  <si>
    <t>792015026401</t>
  </si>
  <si>
    <t>GVH0</t>
  </si>
  <si>
    <t>ส***า พ***ะบัวศรี</t>
  </si>
  <si>
    <t>21/02/2026 07:38</t>
  </si>
  <si>
    <t>792017227455</t>
  </si>
  <si>
    <t>GVG99</t>
  </si>
  <si>
    <t>21/02/2026 07:31</t>
  </si>
  <si>
    <t>792052718402</t>
  </si>
  <si>
    <t>GVG98</t>
  </si>
  <si>
    <t>พ***มล ท***เกตุ</t>
  </si>
  <si>
    <t>21/02/2026 07:18</t>
  </si>
  <si>
    <t>792087911414</t>
  </si>
  <si>
    <t>GVG97</t>
  </si>
  <si>
    <t>21/02/2026 07:43</t>
  </si>
  <si>
    <t>TH2645226712096</t>
  </si>
  <si>
    <t>21/02/2026 07:13</t>
  </si>
  <si>
    <t>GVG96</t>
  </si>
  <si>
    <t>21/02/2026 07:39</t>
  </si>
  <si>
    <t>TH262274955375P</t>
  </si>
  <si>
    <t>21/02/2026 07:10</t>
  </si>
  <si>
    <t>GVG95</t>
  </si>
  <si>
    <t>ก***ฏา</t>
  </si>
  <si>
    <t>เทศบาลนครนครสวรรค์</t>
  </si>
  <si>
    <t>21/02/2026 07:07</t>
  </si>
  <si>
    <t>792082517413</t>
  </si>
  <si>
    <t>GVG94</t>
  </si>
  <si>
    <t>น***นิตา​ ส***รชัฎ</t>
  </si>
  <si>
    <t>21/02/2026 06:56</t>
  </si>
  <si>
    <t>792078178242</t>
  </si>
  <si>
    <t>GVG93</t>
  </si>
  <si>
    <t>น***น เ***บุญมา</t>
  </si>
  <si>
    <t>21/02/2026 06:26</t>
  </si>
  <si>
    <t>792063377254</t>
  </si>
  <si>
    <t>21/02/2026 06:27</t>
  </si>
  <si>
    <t>GVG92</t>
  </si>
  <si>
    <t>น*** ก***ะวงค์</t>
  </si>
  <si>
    <t>21/02/2026 05:35</t>
  </si>
  <si>
    <t>792074536201</t>
  </si>
  <si>
    <t>GVG91</t>
  </si>
  <si>
    <t>m** g**</t>
  </si>
  <si>
    <t>21/02/2026 04:32</t>
  </si>
  <si>
    <t>792005578221</t>
  </si>
  <si>
    <t>GVG90</t>
  </si>
  <si>
    <t>792096042275</t>
  </si>
  <si>
    <t>GVG89</t>
  </si>
  <si>
    <t>21/02/2026 04:31</t>
  </si>
  <si>
    <t>792074728266</t>
  </si>
  <si>
    <t>GVG88</t>
  </si>
  <si>
    <t>w***iwan</t>
  </si>
  <si>
    <t>21/02/2026 03:08</t>
  </si>
  <si>
    <t>792074874242</t>
  </si>
  <si>
    <t>GVG87</t>
  </si>
  <si>
    <t>21/02/2026 01:46</t>
  </si>
  <si>
    <t>792058377213</t>
  </si>
  <si>
    <t>GVG86</t>
  </si>
  <si>
    <t>ส***ช</t>
  </si>
  <si>
    <t>21/02/2026 01:40</t>
  </si>
  <si>
    <t>792008835236</t>
  </si>
  <si>
    <t>GVG85</t>
  </si>
  <si>
    <t>ค***นธุ์ ค***บ</t>
  </si>
  <si>
    <t>21/02/2026 01:39</t>
  </si>
  <si>
    <t>792096124271</t>
  </si>
  <si>
    <t>GVG84</t>
  </si>
  <si>
    <t>u***4158363722169</t>
  </si>
  <si>
    <t>21/02/2026 01:38</t>
  </si>
  <si>
    <t>792037457223</t>
  </si>
  <si>
    <t>GVG83</t>
  </si>
  <si>
    <t>21/02/2026 01:37</t>
  </si>
  <si>
    <t>792030330265</t>
  </si>
  <si>
    <t>GVG82</t>
  </si>
  <si>
    <t>21/02/2026 01:13</t>
  </si>
  <si>
    <t>792004572262</t>
  </si>
  <si>
    <t>21/02/2026 01:17</t>
  </si>
  <si>
    <t>GVG81</t>
  </si>
  <si>
    <t>พ***ย์ ไ***ง</t>
  </si>
  <si>
    <t>21/02/2026 00:45</t>
  </si>
  <si>
    <t>792065534260</t>
  </si>
  <si>
    <t>GVG80</t>
  </si>
  <si>
    <t>บ***ิตา</t>
  </si>
  <si>
    <t>21/02/2026 00:09</t>
  </si>
  <si>
    <t>792062156270</t>
  </si>
  <si>
    <t>21/02/2026 00:19</t>
  </si>
  <si>
    <t>GVK65</t>
  </si>
  <si>
    <t>สแรกตหต</t>
  </si>
  <si>
    <t>ชุมชนร่มเย็น 28/499999 ซยแ 2/17 ดสกนนกนกน83377738288888822 · คูคต/ Khu Khot
ลำลูกกา/ Lam Luk Kaปทุมธานี/ Pathum Thani
12130</t>
  </si>
  <si>
    <t>660969724842</t>
  </si>
  <si>
    <t>22/02/2026 23:48</t>
  </si>
  <si>
    <t>GVK64</t>
  </si>
  <si>
    <t>ร***า ค***ค</t>
  </si>
  <si>
    <t>22/02/2026 23:11</t>
  </si>
  <si>
    <t>GVK63</t>
  </si>
  <si>
    <t>22/02/2026 22:58</t>
  </si>
  <si>
    <t>22/02/2026 22:57</t>
  </si>
  <si>
    <t>GVK62</t>
  </si>
  <si>
    <t>น******ส</t>
  </si>
  <si>
    <t>****** ตำบลหนองเหียง อำเภอพนัสนิคม จังหวัดชลบุรี 20140</t>
  </si>
  <si>
    <t>22/02/2026 23:09</t>
  </si>
  <si>
    <t>22/02/2026 22:39</t>
  </si>
  <si>
    <t>GVK61</t>
  </si>
  <si>
    <t>******บ.นาสีนวน ตำบลนาสีนวน ตำบลนาสีนวน อำเภอกันทรวิชัย จังหวัดมหาสารคาม 44150</t>
  </si>
  <si>
    <t>44150</t>
  </si>
  <si>
    <t>22/02/2026 22:37</t>
  </si>
  <si>
    <t>GVK59</t>
  </si>
  <si>
    <t>เอื้อย เทียมทัศน์</t>
  </si>
  <si>
    <t>เลขที่ 260 ซ.รามอินทรา 5  ( ใกล้สนามกีฬารามอินทรา ) ถ.รามอินทรา · ท่าแร้ง/ Tha Raeng
บางเขน/ Bang Khenกรุงเทพมหานคร/ Bangkok
10220</t>
  </si>
  <si>
    <t>660956601242</t>
  </si>
  <si>
    <t>22/02/2026 22:32</t>
  </si>
  <si>
    <t>GVK58</t>
  </si>
  <si>
    <t>22/02/2026 22:15</t>
  </si>
  <si>
    <t>ขอรสกาแฟ3กล่อง อีก3กล่องอะไรก็ได้</t>
  </si>
  <si>
    <t>GVK57</t>
  </si>
  <si>
    <t>ธ******ษ</t>
  </si>
  <si>
    <t>******นา ตำบลพังโคน ตำบลพังโคน อำเภอพังโคน จังหวัดสกลนคร 47160</t>
  </si>
  <si>
    <t>47160</t>
  </si>
  <si>
    <t>22/02/2026 22:12</t>
  </si>
  <si>
    <t>GVK56</t>
  </si>
  <si>
    <t>น***วงจันทร์ ก***ุญ</t>
  </si>
  <si>
    <t>22/02/2026 21:52</t>
  </si>
  <si>
    <t>GVK55</t>
  </si>
  <si>
    <t>น้อย</t>
  </si>
  <si>
    <t>กรูฟวิวล์3 29/18 ต.ธนู
อุทัย/ Uthaiพระนครศรีอยุธยา/ Phra Nakhon Si Ayutthaya
13210</t>
  </si>
  <si>
    <t>660615927369</t>
  </si>
  <si>
    <t>22/02/2026 21:28</t>
  </si>
  <si>
    <t>GVK54</t>
  </si>
  <si>
    <t>ส***ชญา ท***ย์วัฒนไพศาล</t>
  </si>
  <si>
    <t>22/02/2026 21:12</t>
  </si>
  <si>
    <t>GVK53</t>
  </si>
  <si>
    <t>ป***๋า ภ***สว</t>
  </si>
  <si>
    <t>22/02/2026 21:04</t>
  </si>
  <si>
    <t>GVK52</t>
  </si>
  <si>
    <t>ส***รณา อ***โชติ</t>
  </si>
  <si>
    <t>22/02/2026 20:52</t>
  </si>
  <si>
    <t>GVK51</t>
  </si>
  <si>
    <t>สุธิดา สุขชูวิเลิศ</t>
  </si>
  <si>
    <t>165 หมู่10 ต.เทพราช
สิชล/ Sichonนครศรีธรรมราช/ Nakhon Si Thammarat
80340</t>
  </si>
  <si>
    <t>80340</t>
  </si>
  <si>
    <t>660630810105</t>
  </si>
  <si>
    <t>22/02/2026 20:49</t>
  </si>
  <si>
    <t>22/02/2026 20:47</t>
  </si>
  <si>
    <t>GVK50</t>
  </si>
  <si>
    <t>โ***า</t>
  </si>
  <si>
    <t>22/02/2026 20:36</t>
  </si>
  <si>
    <t>GVK49</t>
  </si>
  <si>
    <t>ส***นทา</t>
  </si>
  <si>
    <t>22/02/2026 20:32</t>
  </si>
  <si>
    <t>GVK48</t>
  </si>
  <si>
    <t>22/02/2026 20:31</t>
  </si>
  <si>
    <t>GVK47</t>
  </si>
  <si>
    <t>ศ***านต์ ส***</t>
  </si>
  <si>
    <t>22/02/2026 20:28</t>
  </si>
  <si>
    <t>GVK46</t>
  </si>
  <si>
    <t>22/02/2026 20:26</t>
  </si>
  <si>
    <t>GVK44</t>
  </si>
  <si>
    <t>22/02/2026 19:55</t>
  </si>
  <si>
    <t>GVK43</t>
  </si>
  <si>
    <t>ว***ลักษณ์  ส***ุณอมรรัตน์</t>
  </si>
  <si>
    <t>22/02/2026 19:54</t>
  </si>
  <si>
    <t>GVK42</t>
  </si>
  <si>
    <t>******ยบาดาล จ.ลพบุรี ตำบลท่ามะนาว อำเภอชัยบาดาล จังหวัดลพบุรี 15130</t>
  </si>
  <si>
    <t>22/02/2026 19:50</t>
  </si>
  <si>
    <t>GVK41</t>
  </si>
  <si>
    <t>GVK40</t>
  </si>
  <si>
    <t>ค** ไ** ข***มา</t>
  </si>
  <si>
    <t>22/02/2026 19:45</t>
  </si>
  <si>
    <t>GVK39</t>
  </si>
  <si>
    <t>เ***ฐ น***ะ</t>
  </si>
  <si>
    <t>22/02/2026 19:23</t>
  </si>
  <si>
    <t>22/02/2026 19:22</t>
  </si>
  <si>
    <t>GVK37</t>
  </si>
  <si>
    <t>รัตนา เลิศอรุณชัย</t>
  </si>
  <si>
    <t>1/26 หมู่3 ซ.สมจิตร ถ.ท้ายบ้าน ต.ท้ายบ้าน.อ.เมือง
เมืองสมุทรปราการ/ Mueang Samut Prakanสมุทรปราการ/ Samut Prakan
10280</t>
  </si>
  <si>
    <t>660938989264</t>
  </si>
  <si>
    <t>22/02/2026 18:39</t>
  </si>
  <si>
    <t>GVK36</t>
  </si>
  <si>
    <t>จ***พร ส***คาม</t>
  </si>
  <si>
    <t>22/02/2026 18:28</t>
  </si>
  <si>
    <t>GVK34</t>
  </si>
  <si>
    <t>ส***ตร ม***่อน</t>
  </si>
  <si>
    <t>22/02/2026 17:52</t>
  </si>
  <si>
    <t>GVK32</t>
  </si>
  <si>
    <t>ช***ัฒน์ศิริบุญญานุภาพ</t>
  </si>
  <si>
    <t>22/02/2026 17:35</t>
  </si>
  <si>
    <t>22/02/2026 17:36</t>
  </si>
  <si>
    <t>GVK31</t>
  </si>
  <si>
    <t>ธ******ิ</t>
  </si>
  <si>
    <t>******ตรภาพ ปั๊มน้ำมัน ปตท.เลิศสวัสดิ์ปิโตรเลียม ตำบลลาดบัวขาว อำเภอสีคิ้ว จังหวัดนครราชสีมา 30340</t>
  </si>
  <si>
    <t>30340</t>
  </si>
  <si>
    <t>22/02/2026 16:41</t>
  </si>
  <si>
    <t>22/02/2026 17:02</t>
  </si>
  <si>
    <t>GVK30</t>
  </si>
  <si>
    <t>เ***าภา ท***จือ</t>
  </si>
  <si>
    <t>22/02/2026 16:38</t>
  </si>
  <si>
    <t>22/02/2026 16:39</t>
  </si>
  <si>
    <t>GVK29</t>
  </si>
  <si>
    <t>******ล โพธิ์กระสังข์, อำเภอขุนหาญ ตำบลโพธิ์กระสังข์ อำเภอขุนหาญ จังหวัดศรีสะเกษ 33150</t>
  </si>
  <si>
    <t>22/02/2026 16:37</t>
  </si>
  <si>
    <t>GVK27</t>
  </si>
  <si>
    <t>K***ญญลักษณ์</t>
  </si>
  <si>
    <t>GVK26</t>
  </si>
  <si>
    <t>ว***นันท์  ก***เธียรชัย</t>
  </si>
  <si>
    <t>22/02/2026 16:30</t>
  </si>
  <si>
    <t>GVK25</t>
  </si>
  <si>
    <t xml:space="preserve">ที่อยู่: 121/2หมู่.9.ซ. เกษตร6
ต.หนองลู อ.สังขละบุรี
จ.กาญจนบุรี 71240
เบอร์โทร: </t>
  </si>
  <si>
    <t>22/02/2026 16:21</t>
  </si>
  <si>
    <t>22/02/2026 16:29</t>
  </si>
  <si>
    <t>GVK24</t>
  </si>
  <si>
    <t>ป***าย ก***าญ</t>
  </si>
  <si>
    <t>GVK23</t>
  </si>
  <si>
    <t>ชนกันต์  เพ็งพืช</t>
  </si>
  <si>
    <t>93  ม.7  บ้านยาง  ต.บ้านยาง อ.ลำปลายมาศ  จ.บุรีรัมย์ 33110</t>
  </si>
  <si>
    <t>0864123537</t>
  </si>
  <si>
    <t>22/02/2026 16:25</t>
  </si>
  <si>
    <t>GVK22</t>
  </si>
  <si>
    <t xml:space="preserve">กนกวรรณ ชินธนกิจ </t>
  </si>
  <si>
    <t>44-46 ถนนสุขุมวิท ตำบลท่าประดู่ อำเภอเมืองระยอง จังหวัดระยอง 21000</t>
  </si>
  <si>
    <t>0877882545</t>
  </si>
  <si>
    <t>22/02/2026 16:24</t>
  </si>
  <si>
    <t>GVK21</t>
  </si>
  <si>
    <t>พิทักษ์ รักโข</t>
  </si>
  <si>
    <t>49 ม.4 ต.นาทวี อ.นาทวี จ.สงขลา 90160</t>
  </si>
  <si>
    <t>90160</t>
  </si>
  <si>
    <t>0897395087</t>
  </si>
  <si>
    <t>22/02/2026 16:23</t>
  </si>
  <si>
    <t>GVK20</t>
  </si>
  <si>
    <t>สมหมาย      รัศมีบรรพตกุล</t>
  </si>
  <si>
    <t>26   หมู่ 3  บ้านบางกระสั้น   อ บางปะอิน   พระนครศรีอยุธยา     โทร 13160</t>
  </si>
  <si>
    <t>0832443340</t>
  </si>
  <si>
    <t>22/02/2026 11:29</t>
  </si>
  <si>
    <t>GVK19</t>
  </si>
  <si>
    <t>22/02/2026 16:20</t>
  </si>
  <si>
    <t>GVK18</t>
  </si>
  <si>
    <t>GVK17</t>
  </si>
  <si>
    <t>22/02/2026 16:19</t>
  </si>
  <si>
    <t>GVK16</t>
  </si>
  <si>
    <t>22/02/2026 16:18</t>
  </si>
  <si>
    <t>GVK15</t>
  </si>
  <si>
    <t>นางสาว สายฝน ช่างหล่อ</t>
  </si>
  <si>
    <t>บ้านโสกดั่ง 140 หมู่ 3 บ้านโศกดั่ง ตำบลโคกงาม อำเภอบ้านฝาง จังหวัดขอนแก่น40270 · บ้านฝาง/ Ban Fang
บ้านฝาง/ Ban Fangขอนแก่น/ Khon Kaen
40270</t>
  </si>
  <si>
    <t>40270</t>
  </si>
  <si>
    <t>660813301244</t>
  </si>
  <si>
    <t>22/02/2026 16:15</t>
  </si>
  <si>
    <t>22/02/2026 16:13</t>
  </si>
  <si>
    <t>GVK14</t>
  </si>
  <si>
    <t>น***ร ข***อง</t>
  </si>
  <si>
    <t>22/02/2026 16:17</t>
  </si>
  <si>
    <t>22/02/2026 16:03</t>
  </si>
  <si>
    <t>GVK13</t>
  </si>
  <si>
    <t>ศ******ร</t>
  </si>
  <si>
    <t>******ม-ท่าอุเทน ต.หนองแสง ตำบลหนองแสง อำเภอเมืองนครพนม จังหวัดนครพนม 48000</t>
  </si>
  <si>
    <t>22/02/2026 16:10</t>
  </si>
  <si>
    <t>22/02/2026 16:01</t>
  </si>
  <si>
    <t>GVK12</t>
  </si>
  <si>
    <t>22/02/2026 16:00</t>
  </si>
  <si>
    <t>GVK11</t>
  </si>
  <si>
    <t>22/02/2026 15:58</t>
  </si>
  <si>
    <t>22/02/2026 15:57</t>
  </si>
  <si>
    <t>GVK10</t>
  </si>
  <si>
    <t>22/02/2026 15:55</t>
  </si>
  <si>
    <t>GVK9</t>
  </si>
  <si>
    <t>ส***ิ จ***ลาง</t>
  </si>
  <si>
    <t>22/02/2026 15:46</t>
  </si>
  <si>
    <t>GVK7</t>
  </si>
  <si>
    <t>ธ***นก  บ***ะนุ</t>
  </si>
  <si>
    <t>22/02/2026 15:39</t>
  </si>
  <si>
    <t>22/02/2026 15:36</t>
  </si>
  <si>
    <t>GVK6</t>
  </si>
  <si>
    <t>น***นตรี</t>
  </si>
  <si>
    <t>22/02/2026 15:30</t>
  </si>
  <si>
    <t>เผือกมะพร้าวอ่อน / กล้วยหอมมพร้าวเผา / มะพร้าวน้ำหอม</t>
  </si>
  <si>
    <t>22/02/2026 15:31</t>
  </si>
  <si>
    <t>GVK5</t>
  </si>
  <si>
    <t>ธ***รณ์</t>
  </si>
  <si>
    <t>22/02/2026 15:18</t>
  </si>
  <si>
    <t>ไม่เอากาแฟ</t>
  </si>
  <si>
    <t>22/02/2026 15:19</t>
  </si>
  <si>
    <t>GVK4</t>
  </si>
  <si>
    <t>ฐ******ร</t>
  </si>
  <si>
    <t>******้ว ตำบล ป่าซาง ตำบลป่าซาง อำเภอเวียงเชียงรุ้ง จังหวัดเชียงราย 57210</t>
  </si>
  <si>
    <t>57210</t>
  </si>
  <si>
    <t>22/02/2026 15:48</t>
  </si>
  <si>
    <t>GVK3</t>
  </si>
  <si>
    <t>22/02/2026 15:47</t>
  </si>
  <si>
    <t>22/02/2026 15:17</t>
  </si>
  <si>
    <t>GVK2</t>
  </si>
  <si>
    <t>n***hangchannga</t>
  </si>
  <si>
    <t>GVK1</t>
  </si>
  <si>
    <t>ณ***าญ เ***ิม</t>
  </si>
  <si>
    <t>22/02/2026 15:16</t>
  </si>
  <si>
    <t>GVJ99</t>
  </si>
  <si>
    <t>ประนอม สุขจิต</t>
  </si>
  <si>
    <t>1/1 หมู่12 บ้านยาง ต. เมืองลีง อ.จอมพระ · เมืองลีง/ Mueang Ling
จอมพระ/ Jom Phraสุรินทร์/ Surin
32180</t>
  </si>
  <si>
    <t>660902630445</t>
  </si>
  <si>
    <t>GVJ98</t>
  </si>
  <si>
    <t>u***66769633679154</t>
  </si>
  <si>
    <t>22/02/2026 15:11</t>
  </si>
  <si>
    <t>GVJ97</t>
  </si>
  <si>
    <t>ก***์ธิดา  แ***้อย</t>
  </si>
  <si>
    <t>22/02/2026 15:07</t>
  </si>
  <si>
    <t>22/02/2026 15:06</t>
  </si>
  <si>
    <t>GVJ96</t>
  </si>
  <si>
    <t>ว***ตรี ส***วัสดิ์</t>
  </si>
  <si>
    <t>22/02/2026 15:04</t>
  </si>
  <si>
    <t>22/02/2026 15:03</t>
  </si>
  <si>
    <t>GVJ95</t>
  </si>
  <si>
    <t>ส***ญญา​ เ***กษร</t>
  </si>
  <si>
    <t>22/02/2026 14:45</t>
  </si>
  <si>
    <t>GVJ94</t>
  </si>
  <si>
    <t>ส***ย</t>
  </si>
  <si>
    <t>******ทธมณฑลสาย4 ตำบลกระทุ่มล้ม ตำบลกระทุ่มล้ม อำเภอสามพราน จังหวัดนครปฐม 73220</t>
  </si>
  <si>
    <t>22/02/2026 15:12</t>
  </si>
  <si>
    <t>22/02/2026 14:41</t>
  </si>
  <si>
    <t>GVJ93</t>
  </si>
  <si>
    <t>บ***เบลล์</t>
  </si>
  <si>
    <t>22/02/2026 14:35</t>
  </si>
  <si>
    <t>GVJ92</t>
  </si>
  <si>
    <t>ส***สา ศ***สมบัติ</t>
  </si>
  <si>
    <t>22/02/2026 14:30</t>
  </si>
  <si>
    <t>GVJ91</t>
  </si>
  <si>
    <t>K***on j***a</t>
  </si>
  <si>
    <t>22/02/2026 14:27</t>
  </si>
  <si>
    <t>GVJ90</t>
  </si>
  <si>
    <t>ศ***ร   พ***อง</t>
  </si>
  <si>
    <t>22/02/2026 14:28</t>
  </si>
  <si>
    <t>22/02/2026 14:25</t>
  </si>
  <si>
    <t>GVJ89</t>
  </si>
  <si>
    <t>R******o</t>
  </si>
  <si>
    <t>******ลป่าอ้อดอนชัย อำเภอเมืองเชียงราย จังหวัดเชียงราย 57000</t>
  </si>
  <si>
    <t>22/02/2026 14:18</t>
  </si>
  <si>
    <t>GVJ88</t>
  </si>
  <si>
    <t>นมเนย 3 กล่อง</t>
  </si>
  <si>
    <t>22/02/2026 14:17</t>
  </si>
  <si>
    <t>GVJ87</t>
  </si>
  <si>
    <t>S***nnee41shop</t>
  </si>
  <si>
    <t>22/02/2026 14:24</t>
  </si>
  <si>
    <t>เอาเผือกมะพร้าวอ่อน 2 ฝอยทอง 1 ค่ะ</t>
  </si>
  <si>
    <t>GVJ86</t>
  </si>
  <si>
    <t>น***ปุ้ย</t>
  </si>
  <si>
    <t>22/02/2026 14:12</t>
  </si>
  <si>
    <t>22/02/2026 14:13</t>
  </si>
  <si>
    <t>GVJ85</t>
  </si>
  <si>
    <t>ล***า ค***แก้ว</t>
  </si>
  <si>
    <t>22/02/2026 14:11</t>
  </si>
  <si>
    <t>GVJ84</t>
  </si>
  <si>
    <t>22/02/2026 14:08</t>
  </si>
  <si>
    <t>22/02/2026 14:10</t>
  </si>
  <si>
    <t>GVJ83</t>
  </si>
  <si>
    <t>ว***ดา ค***ซิ่ว</t>
  </si>
  <si>
    <t>22/02/2026 13:53</t>
  </si>
  <si>
    <t>Chiffon Without Filling Box Type, 8 Pieces, Mixed Flavors</t>
  </si>
  <si>
    <t>GVJ81</t>
  </si>
  <si>
    <t>การุณ  คงตระกูลศรี</t>
  </si>
  <si>
    <t>888/40 ม.3 หมู่บ้าน คีรีราชา ซ.2 ถ.เก้ากิโล ต.สุรศักดิ์
ศรีราชา/ Si Rachaชลบุรี/ Chonburi
20110</t>
  </si>
  <si>
    <t>660814594642</t>
  </si>
  <si>
    <t>22/02/2026 13:37</t>
  </si>
  <si>
    <t>GVJ80</t>
  </si>
  <si>
    <t>ช***นิตยา ม***ร้อย</t>
  </si>
  <si>
    <t>22/02/2026 13:18</t>
  </si>
  <si>
    <t>GVJ78</t>
  </si>
  <si>
    <t>22/02/2026 13:35</t>
  </si>
  <si>
    <t>22/02/2026 13:05</t>
  </si>
  <si>
    <t>GVJ77</t>
  </si>
  <si>
    <t>22/02/2026 13:04</t>
  </si>
  <si>
    <t>GVJ76</t>
  </si>
  <si>
    <t>อ***ัย ศ***รุณลักษณ์</t>
  </si>
  <si>
    <t>22/02/2026 12:41</t>
  </si>
  <si>
    <t>22/02/2026 12:42</t>
  </si>
  <si>
    <t>GVJ74</t>
  </si>
  <si>
    <t>22/02/2026 12:25</t>
  </si>
  <si>
    <t>GVJ73</t>
  </si>
  <si>
    <t>ว***รณ์  ศ***าเพชร</t>
  </si>
  <si>
    <t>22/02/2026 12:23</t>
  </si>
  <si>
    <t>GVJ72</t>
  </si>
  <si>
    <t>******บลบ้านจีต อำเภอกู่แก้ว จังหวัดอุดรธานี 41130</t>
  </si>
  <si>
    <t>41130</t>
  </si>
  <si>
    <t>22/02/2026 12:11</t>
  </si>
  <si>
    <t>GVJ71</t>
  </si>
  <si>
    <t>น***าวธัญญารัตน์ ป***แพ</t>
  </si>
  <si>
    <t>22/02/2026 12:04</t>
  </si>
  <si>
    <t>GVJ69</t>
  </si>
  <si>
    <t>u***xjgewlw2i9</t>
  </si>
  <si>
    <t>22/02/2026 12:00</t>
  </si>
  <si>
    <t>792086862862</t>
  </si>
  <si>
    <t>GVJ68</t>
  </si>
  <si>
    <t>22/02/2026 11:58</t>
  </si>
  <si>
    <t>792063322923</t>
  </si>
  <si>
    <t>GVJ67</t>
  </si>
  <si>
    <t>22/02/2026 11:51</t>
  </si>
  <si>
    <t>792075750852</t>
  </si>
  <si>
    <t>GVJ66</t>
  </si>
  <si>
    <t>******ศุก ตำบลประศุก อำเภออินทร์บุรี จังหวัดสิงห์บุรี 16110</t>
  </si>
  <si>
    <t>GVJ65</t>
  </si>
  <si>
    <t>22/02/2026 12:12</t>
  </si>
  <si>
    <t>22/02/2026 11:42</t>
  </si>
  <si>
    <t>GVJ64</t>
  </si>
  <si>
    <t>เ***อย 4**</t>
  </si>
  <si>
    <t>792086364871</t>
  </si>
  <si>
    <t>GVJ63</t>
  </si>
  <si>
    <t>พ***พรรณ ส***รณโณ</t>
  </si>
  <si>
    <t>22/02/2026 11:39</t>
  </si>
  <si>
    <t>ไม่เอากาเเฟนนะค่ะ</t>
  </si>
  <si>
    <t>792095950833</t>
  </si>
  <si>
    <t>GVJ61</t>
  </si>
  <si>
    <t>ว***า น***ท้</t>
  </si>
  <si>
    <t>22/02/2026 11:36</t>
  </si>
  <si>
    <t>เผือกมะพร้าวอ่อน2/กล้วยมะพร้าวเผา1</t>
  </si>
  <si>
    <t>792079862851</t>
  </si>
  <si>
    <t>GVJ60</t>
  </si>
  <si>
    <t>น***ะ ส***</t>
  </si>
  <si>
    <t>22/02/2026 11:32</t>
  </si>
  <si>
    <t>792004273841</t>
  </si>
  <si>
    <t>GVJ59</t>
  </si>
  <si>
    <t>ว***ณี ป***ับแก้ว</t>
  </si>
  <si>
    <t>22/02/2026 11:30</t>
  </si>
  <si>
    <t>792002561825</t>
  </si>
  <si>
    <t>GVJ58</t>
  </si>
  <si>
    <t>22/02/2026 11:28</t>
  </si>
  <si>
    <t>792061561815</t>
  </si>
  <si>
    <t>GVJ57</t>
  </si>
  <si>
    <t>พ***นภัส</t>
  </si>
  <si>
    <t>22/02/2026 11:21</t>
  </si>
  <si>
    <t>792091284806</t>
  </si>
  <si>
    <t>GVJ56</t>
  </si>
  <si>
    <t>ว***า ห***ะเอม</t>
  </si>
  <si>
    <t>22/02/2026 11:20</t>
  </si>
  <si>
    <t>792020766806</t>
  </si>
  <si>
    <t>GVJ55</t>
  </si>
  <si>
    <t>ร***ล ย***งไชย</t>
  </si>
  <si>
    <t>22/02/2026 11:17</t>
  </si>
  <si>
    <t>792067669875</t>
  </si>
  <si>
    <t>22/02/2026 11:18</t>
  </si>
  <si>
    <t>GVJ54</t>
  </si>
  <si>
    <t>22/02/2026 11:15</t>
  </si>
  <si>
    <t>792053836954</t>
  </si>
  <si>
    <t>22/02/2026 11:14</t>
  </si>
  <si>
    <t>GVJ53</t>
  </si>
  <si>
    <t>22/02/2026 11:11</t>
  </si>
  <si>
    <t>792034360843</t>
  </si>
  <si>
    <t>GVJ52</t>
  </si>
  <si>
    <t>ธ***ชนก ล***ินดา</t>
  </si>
  <si>
    <t>22/02/2026 11:06</t>
  </si>
  <si>
    <t>22/02/2026 11:05</t>
  </si>
  <si>
    <t>GVJ50</t>
  </si>
  <si>
    <t>อ***ี พ***งาม</t>
  </si>
  <si>
    <t>22/02/2026 10:49</t>
  </si>
  <si>
    <t>792056569813</t>
  </si>
  <si>
    <t>22/02/2026 10:48</t>
  </si>
  <si>
    <t>GVJ49</t>
  </si>
  <si>
    <t>ต** ว***ลิน</t>
  </si>
  <si>
    <t>22/02/2026 10:46</t>
  </si>
  <si>
    <t>792065365814</t>
  </si>
  <si>
    <t>GVJ48</t>
  </si>
  <si>
    <t>22/02/2026 10:36</t>
  </si>
  <si>
    <t>792023679871</t>
  </si>
  <si>
    <t>GVJ47</t>
  </si>
  <si>
    <t>น***ันดี เ***มฉลาด</t>
  </si>
  <si>
    <t>792027958853</t>
  </si>
  <si>
    <t>GVJ46</t>
  </si>
  <si>
    <t>ว***กร  เ***้ยงเกลา</t>
  </si>
  <si>
    <t>22/02/2026 10:28</t>
  </si>
  <si>
    <t>792008674800</t>
  </si>
  <si>
    <t>GVJ45</t>
  </si>
  <si>
    <t>22/02/2026 10:27</t>
  </si>
  <si>
    <t>792014753876</t>
  </si>
  <si>
    <t>GVJ44</t>
  </si>
  <si>
    <t>22/02/2026 10:25</t>
  </si>
  <si>
    <t>792020477846</t>
  </si>
  <si>
    <t>GVJ42</t>
  </si>
  <si>
    <t>ก***ิยา ส***ะลับ</t>
  </si>
  <si>
    <t>22/02/2026 10:22</t>
  </si>
  <si>
    <t>792075267874</t>
  </si>
  <si>
    <t>GVJ41</t>
  </si>
  <si>
    <t>ชนิตา ชัยวารินทร์</t>
  </si>
  <si>
    <t>49/89
(เสนานคร)
หมู่ 4 ต.ท่าสาย
อ.เมือง
จ.เชียงราย 57000</t>
  </si>
  <si>
    <t>0928130333</t>
  </si>
  <si>
    <t>22/02/2026 10:19</t>
  </si>
  <si>
    <t>22/02/2026 10:18</t>
  </si>
  <si>
    <t>GVJ40</t>
  </si>
  <si>
    <t>คุณปราณี</t>
  </si>
  <si>
    <t>6/26 หมู่3 ตำบลคูคต อำเภอลำลูกกา จังหวัดปทุมธานี 12130</t>
  </si>
  <si>
    <t>0853400988</t>
  </si>
  <si>
    <t>22/02/2026 10:17</t>
  </si>
  <si>
    <t>GVJ39</t>
  </si>
  <si>
    <t>ไ***ร ว***ประทุม</t>
  </si>
  <si>
    <t>22/02/2026 10:10</t>
  </si>
  <si>
    <t>792080864875</t>
  </si>
  <si>
    <t>GVJ38</t>
  </si>
  <si>
    <t>น***พร ป***ง</t>
  </si>
  <si>
    <t>22/02/2026 10:08</t>
  </si>
  <si>
    <t>792001876853</t>
  </si>
  <si>
    <t>GVJ37</t>
  </si>
  <si>
    <t>อ******ย</t>
  </si>
  <si>
    <t>******่บุญหนา ซอย ช.500 ตำบลแก่งโดม ตำบลแก่งโดม อำเภอสว่างวีระวงศ์ จังหวัดอุบลราชธานี 34190</t>
  </si>
  <si>
    <t>22/02/2026 10:34</t>
  </si>
  <si>
    <t>22/02/2026 10:04</t>
  </si>
  <si>
    <t>GVJ36</t>
  </si>
  <si>
    <t>22/02/2026 09:59</t>
  </si>
  <si>
    <t>รสฝอยทอง</t>
  </si>
  <si>
    <t>792052152835</t>
  </si>
  <si>
    <t>GVJ35</t>
  </si>
  <si>
    <t>ล******ิ</t>
  </si>
  <si>
    <t>******ีบน, อำเภอบ้านเขว้า ตำบลชีบน อำเภอบ้านเขว้า จังหวัดชัยภูมิ 36170</t>
  </si>
  <si>
    <t>22/02/2026 09:57</t>
  </si>
  <si>
    <t>GVJ34</t>
  </si>
  <si>
    <t>******ล หาดใหญ่ ตำบลหาดใหญ่ อำเภอหาดใหญ่ จังหวัดสงขลา 90110</t>
  </si>
  <si>
    <t>GVJ33</t>
  </si>
  <si>
    <t>น***ิรา น***ล</t>
  </si>
  <si>
    <t>22/02/2026 09:55</t>
  </si>
  <si>
    <t>792020471804</t>
  </si>
  <si>
    <t>GVJ31</t>
  </si>
  <si>
    <t>อ***รา อ***เกียรติ</t>
  </si>
  <si>
    <t>22/02/2026 09:53</t>
  </si>
  <si>
    <t>792086755891</t>
  </si>
  <si>
    <t>GVJ30</t>
  </si>
  <si>
    <t>ภ***านิษฐ์ น***นทด</t>
  </si>
  <si>
    <t>22/02/2026 09:50</t>
  </si>
  <si>
    <t>792079150881</t>
  </si>
  <si>
    <t>GVJ29</t>
  </si>
  <si>
    <t>จ***ภา พ***ิริ</t>
  </si>
  <si>
    <t>22/02/2026 09:47</t>
  </si>
  <si>
    <t>792012665861</t>
  </si>
  <si>
    <t>22/02/2026 09:46</t>
  </si>
  <si>
    <t>GVJ28</t>
  </si>
  <si>
    <t>ส***ด บ***าค</t>
  </si>
  <si>
    <t>22/02/2026 09:35</t>
  </si>
  <si>
    <t>792031364880</t>
  </si>
  <si>
    <t>GVJ27</t>
  </si>
  <si>
    <t>จ***รัตน์​   ศ***หาดไทย</t>
  </si>
  <si>
    <t>22/02/2026 09:34</t>
  </si>
  <si>
    <t>792028674813</t>
  </si>
  <si>
    <t>GVJ26</t>
  </si>
  <si>
    <t>ว***ภรณ์</t>
  </si>
  <si>
    <t>22/02/2026 09:30</t>
  </si>
  <si>
    <t>792015666864</t>
  </si>
  <si>
    <t>GVJ25</t>
  </si>
  <si>
    <t>น***รณ์ ม***ิด</t>
  </si>
  <si>
    <t>22/02/2026 09:26</t>
  </si>
  <si>
    <t>792076871821</t>
  </si>
  <si>
    <t>GVJ23</t>
  </si>
  <si>
    <t>ว***า ท***้อย</t>
  </si>
  <si>
    <t>22/02/2026 09:17</t>
  </si>
  <si>
    <t>792062660885</t>
  </si>
  <si>
    <t>GVJ22</t>
  </si>
  <si>
    <t>ศ***ิดา บ***ี</t>
  </si>
  <si>
    <t>22/02/2026 09:15</t>
  </si>
  <si>
    <t>792021351892</t>
  </si>
  <si>
    <t>GVJ21</t>
  </si>
  <si>
    <t>z***i</t>
  </si>
  <si>
    <t>22/02/2026 08:52</t>
  </si>
  <si>
    <t>792062362803</t>
  </si>
  <si>
    <t>GVJ20</t>
  </si>
  <si>
    <t>พยนต์   นวนแตง</t>
  </si>
  <si>
    <t>38/4 ม.6 - · น้ำตาล/ Nam Tan
อินทร์บุรี/ In Buriสิงห์บุรี/ Sing Buri
16110</t>
  </si>
  <si>
    <t>660982784543</t>
  </si>
  <si>
    <t>22/02/2026 08:47</t>
  </si>
  <si>
    <t>GVJ19</t>
  </si>
  <si>
    <t>คุณเรณู สงเคราะห์</t>
  </si>
  <si>
    <t>93/1 หมู่ 1 ต.มหาพราหมณ์ อ.บางบาล จ.พระนครศรีอยุธยา
บางบาล/ Bang Banพระนครศรีอยุธยา/ Phra Nakhon Si Ayutthaya
13250</t>
  </si>
  <si>
    <t>13250</t>
  </si>
  <si>
    <t>660814342509</t>
  </si>
  <si>
    <t>22/02/2026 08:34</t>
  </si>
  <si>
    <t>GVJ18</t>
  </si>
  <si>
    <t>น***าววนิดา เ***เนตร</t>
  </si>
  <si>
    <t>22/02/2026 08:33</t>
  </si>
  <si>
    <t>792097761873</t>
  </si>
  <si>
    <t>GVJ17</t>
  </si>
  <si>
    <t>22/02/2026 08:28</t>
  </si>
  <si>
    <t>792022278810</t>
  </si>
  <si>
    <t>22/02/2026 08:29</t>
  </si>
  <si>
    <t>GVJ16</t>
  </si>
  <si>
    <t>ว*** ค***ุทธิ์</t>
  </si>
  <si>
    <t>22/02/2026 08:24</t>
  </si>
  <si>
    <t>792003466870</t>
  </si>
  <si>
    <t>GVJ15</t>
  </si>
  <si>
    <t>ต***ตา</t>
  </si>
  <si>
    <t>22/02/2026 07:57</t>
  </si>
  <si>
    <t>792091756886</t>
  </si>
  <si>
    <t>22/02/2026 07:58</t>
  </si>
  <si>
    <t>GVJ14</t>
  </si>
  <si>
    <t>22/02/2026 07:52</t>
  </si>
  <si>
    <t>792074929903</t>
  </si>
  <si>
    <t>GVJ13</t>
  </si>
  <si>
    <t>22/02/2026 07:33</t>
  </si>
  <si>
    <t>792000169822</t>
  </si>
  <si>
    <t>GVJ11</t>
  </si>
  <si>
    <t>22/02/2026 07:13</t>
  </si>
  <si>
    <t>792054673815</t>
  </si>
  <si>
    <t>GVJ10</t>
  </si>
  <si>
    <t>22/02/2026 07:00</t>
  </si>
  <si>
    <t>792036459771</t>
  </si>
  <si>
    <t>GVJ9</t>
  </si>
  <si>
    <t>ข***ทนา เ***รักษ์</t>
  </si>
  <si>
    <t>22/02/2026 06:48</t>
  </si>
  <si>
    <t>792004155703</t>
  </si>
  <si>
    <t>GVJ8</t>
  </si>
  <si>
    <t>K.ไวน์</t>
  </si>
  <si>
    <t>คอนโด แมกโนเลียส์ วอเตอร์ฟร้อนท์ เรสซิเดนเซส แอท ไอคอนสยาม   แขวง คลองต้นไทร ห้อง 19AC05 (259/89) · คลองต้นไทร/ Khlong Ton Sai
คลองสาน/ Khlong Sanกรุงเทพมหานคร/ Bangkok
10600</t>
  </si>
  <si>
    <t>660624619663</t>
  </si>
  <si>
    <t>22/02/2026 06:20</t>
  </si>
  <si>
    <t>LEXPU0659959557</t>
  </si>
  <si>
    <t>22/02/2026 06:19</t>
  </si>
  <si>
    <t>GVJ6</t>
  </si>
  <si>
    <t>u***8785295701459กุ้ง</t>
  </si>
  <si>
    <t>22/02/2026 03:03</t>
  </si>
  <si>
    <t>792005851744</t>
  </si>
  <si>
    <t>GVJ5</t>
  </si>
  <si>
    <t>22/02/2026 02:47</t>
  </si>
  <si>
    <t>792095931771</t>
  </si>
  <si>
    <t>22/02/2026 02:48</t>
  </si>
  <si>
    <t>GVJ4</t>
  </si>
  <si>
    <t>a***a</t>
  </si>
  <si>
    <t>22/02/2026 02:38</t>
  </si>
  <si>
    <t>792046666725</t>
  </si>
  <si>
    <t>GVJ3</t>
  </si>
  <si>
    <t>k**</t>
  </si>
  <si>
    <t>22/02/2026 02:16</t>
  </si>
  <si>
    <t>792098064726</t>
  </si>
  <si>
    <t>GVJ2</t>
  </si>
  <si>
    <t>ช***มา ป***าพล</t>
  </si>
  <si>
    <t>22/02/2026 01:14</t>
  </si>
  <si>
    <t>792084867792</t>
  </si>
  <si>
    <t>22/02/2026 01:17</t>
  </si>
  <si>
    <t>GVJ1</t>
  </si>
  <si>
    <t>22/02/2026 01:16</t>
  </si>
  <si>
    <t>TH2688861229564</t>
  </si>
  <si>
    <t>GVJ0</t>
  </si>
  <si>
    <t>******) ซ.อ่อนนุช 66 แยก 19-12-5 แขวงประเวศ แขวงประเวศ เขตประเวศ จังหวัดกรุงเทพมหานคร 10250</t>
  </si>
  <si>
    <t>22/02/2026 01:12</t>
  </si>
  <si>
    <t>TH267562212641O</t>
  </si>
  <si>
    <t>22/02/2026 00:57</t>
  </si>
  <si>
    <t>GVI99</t>
  </si>
  <si>
    <t>22/02/2026 01:23</t>
  </si>
  <si>
    <t>TH269297727448Q</t>
  </si>
  <si>
    <t>22/02/2026 00:51</t>
  </si>
  <si>
    <t>GVI98</t>
  </si>
  <si>
    <t>22/02/2026 00:28</t>
  </si>
  <si>
    <t>792079647741</t>
  </si>
  <si>
    <t>GVI97</t>
  </si>
  <si>
    <t>22/02/2026 00:20</t>
  </si>
  <si>
    <t>792050535732</t>
  </si>
  <si>
    <t>22/02/2026 00:22</t>
  </si>
  <si>
    <t>GVI96</t>
  </si>
  <si>
    <t>22/02/2026 00:19</t>
  </si>
  <si>
    <t>792046244754</t>
  </si>
  <si>
    <t>GVI95</t>
  </si>
  <si>
    <t>น***ัตน์พงษ์ บ***รอง</t>
  </si>
  <si>
    <t>22/02/2026 00:17</t>
  </si>
  <si>
    <t>792013855706</t>
  </si>
  <si>
    <t>GVM27</t>
  </si>
  <si>
    <t>น***าวยุพาพร  แ***ทอง</t>
  </si>
  <si>
    <t>23/02/2026 23:45</t>
  </si>
  <si>
    <t>792147950963</t>
  </si>
  <si>
    <t>GVM26</t>
  </si>
  <si>
    <t>เ***ิราศรีมงคล</t>
  </si>
  <si>
    <t>23/02/2026 23:36</t>
  </si>
  <si>
    <t>792142462996</t>
  </si>
  <si>
    <t>GVM24</t>
  </si>
  <si>
    <t>น******ถ</t>
  </si>
  <si>
    <t>******นนสุขุมวิท 105 บางนา กทม. 10260 แขวงบางนาใต้ เขตบางนา จังหวัดกรุงเทพมหานคร 10260</t>
  </si>
  <si>
    <t>23/02/2026 23:21</t>
  </si>
  <si>
    <t>TH2688351030816</t>
  </si>
  <si>
    <t>23/02/2026 23:20</t>
  </si>
  <si>
    <t>GVM23</t>
  </si>
  <si>
    <t>******ยอ, ตำบลเหล่าหมี, อำเภอดอนตาล49120 ตำบลเหล่าหมี อำเภอดอนตาล จังหวัดมุกดาหาร 49120</t>
  </si>
  <si>
    <t>49120</t>
  </si>
  <si>
    <t>23/02/2026 23:18</t>
  </si>
  <si>
    <t>TH266596904895N</t>
  </si>
  <si>
    <t>23/02/2026 22:47</t>
  </si>
  <si>
    <t>GVM22</t>
  </si>
  <si>
    <t>แ******น</t>
  </si>
  <si>
    <t>******ำบลไผ่ท่าโพ อำเภอโพธิ์ประทับช้าง จังหวัดพิจิตร 66190</t>
  </si>
  <si>
    <t>23/02/2026 22:32</t>
  </si>
  <si>
    <t>TH265973924569N</t>
  </si>
  <si>
    <t>23/02/2026 22:31</t>
  </si>
  <si>
    <t>GVM21</t>
  </si>
  <si>
    <t>อ******​</t>
  </si>
  <si>
    <t>******สนามบิน เขตดอนเมือง กทม แขวงสนามบิน เขตดอนเมือง จังหวัดกรุงเทพมหานคร 10210</t>
  </si>
  <si>
    <t>25</t>
  </si>
  <si>
    <t>23/02/2026 22:50</t>
  </si>
  <si>
    <t>TH268117616576E</t>
  </si>
  <si>
    <t>23/02/2026 22:20</t>
  </si>
  <si>
    <t>GVM20</t>
  </si>
  <si>
    <t>23/02/2026 22:06</t>
  </si>
  <si>
    <t>792163407980</t>
  </si>
  <si>
    <t>GVM19</t>
  </si>
  <si>
    <t>23/02/2026 22:04</t>
  </si>
  <si>
    <t>792142169910</t>
  </si>
  <si>
    <t>GVM18</t>
  </si>
  <si>
    <t>ว***า บ***ันทร์</t>
  </si>
  <si>
    <t>23/02/2026 21:53</t>
  </si>
  <si>
    <t>THT020354HPCD0Z</t>
  </si>
  <si>
    <t>GVM17</t>
  </si>
  <si>
    <t>ศ******ง</t>
  </si>
  <si>
    <t>******ิญกรุง 34(วัดม่วงแค) ถ.เจริญกรุง แขวงบางรัก เขตบางรัก จังหวัดกรุงเทพมหานคร 10500</t>
  </si>
  <si>
    <t>23/02/2026 21:41</t>
  </si>
  <si>
    <t>TH263846217257O</t>
  </si>
  <si>
    <t>23/02/2026 21:39</t>
  </si>
  <si>
    <t>GVM16</t>
  </si>
  <si>
    <t>ห***ัง ช***คิด</t>
  </si>
  <si>
    <t>23/02/2026 21:30</t>
  </si>
  <si>
    <t>792172060923</t>
  </si>
  <si>
    <t>GVM15</t>
  </si>
  <si>
    <t>******ลควนพัง อำเภอร่อนพิบูลย์ จังหวัดนครศรีธรรมราช 80130</t>
  </si>
  <si>
    <t>23/02/2026 21:29</t>
  </si>
  <si>
    <t>TH2693816531400</t>
  </si>
  <si>
    <t>GVM14</t>
  </si>
  <si>
    <t>23/02/2026 21:28</t>
  </si>
  <si>
    <t>792115873905</t>
  </si>
  <si>
    <t>GVM13</t>
  </si>
  <si>
    <t>ว***ชัย</t>
  </si>
  <si>
    <t>23/02/2026 21:16</t>
  </si>
  <si>
    <t>792166358944</t>
  </si>
  <si>
    <t>GVM12</t>
  </si>
  <si>
    <t>******ตำบลประจันตคาม ตำบลประจันตคาม อำเภอประจันตคาม จังหวัดปราจีนบุรี 25130</t>
  </si>
  <si>
    <t>23/02/2026 21:11</t>
  </si>
  <si>
    <t>TH2632054660566</t>
  </si>
  <si>
    <t>GVM11</t>
  </si>
  <si>
    <t>ส***มล</t>
  </si>
  <si>
    <t>23/02/2026 21:01</t>
  </si>
  <si>
    <t>792159181940</t>
  </si>
  <si>
    <t>GVM10</t>
  </si>
  <si>
    <t>23/02/2026 20:53</t>
  </si>
  <si>
    <t>ไม่เอากาแฟ เอาฝอยทองแทน</t>
  </si>
  <si>
    <t>792174099813</t>
  </si>
  <si>
    <t>GVM9</t>
  </si>
  <si>
    <t>ส*ิ</t>
  </si>
  <si>
    <t>******บลปราสาท อำเภอขุขันธ์ จังหวัดศรีสะเกษ 33140</t>
  </si>
  <si>
    <t>23/02/2026 20:48</t>
  </si>
  <si>
    <t>TH30048DK5VR1O</t>
  </si>
  <si>
    <t>23/02/2026 20:46</t>
  </si>
  <si>
    <t>GVM8</t>
  </si>
  <si>
    <t>M***nee r***anakon</t>
  </si>
  <si>
    <t>792192789861</t>
  </si>
  <si>
    <t>GVM7</t>
  </si>
  <si>
    <t>ชาญวิชญ์ คุ้มโพน</t>
  </si>
  <si>
    <t>เลขที่ 147 หมู่ 5 บ้านโสกพอก · บึงโขงหลง/ Bueng Khong Long
บึงโขงหลง/ Bueng Khong Longบึงกาฬ/ Bueng Kan
38220</t>
  </si>
  <si>
    <t>38220</t>
  </si>
  <si>
    <t>660962526191</t>
  </si>
  <si>
    <t>23/02/2026 20:33</t>
  </si>
  <si>
    <t>TH35048DKDEA7C</t>
  </si>
  <si>
    <t>GVM6</t>
  </si>
  <si>
    <t>******องปรือ ตำบลโคกม้า ตำบลโคกม้า อำเภอประโคนชัย จังหวัดบุรีรัมย์ 31140</t>
  </si>
  <si>
    <t>23/02/2026 20:18</t>
  </si>
  <si>
    <t>TH260653086959P</t>
  </si>
  <si>
    <t>GVM5</t>
  </si>
  <si>
    <t>******มน้อย อำเภอกระทุ่มแบน จังหวัดสมุทรสาคร 74130</t>
  </si>
  <si>
    <t>23/02/2026 20:22</t>
  </si>
  <si>
    <t>TH269466944496R</t>
  </si>
  <si>
    <t>23/02/2026 19:52</t>
  </si>
  <si>
    <t>GVM3</t>
  </si>
  <si>
    <t>น******ฎ</t>
  </si>
  <si>
    <t>****** 7 ถนน โนนภู่ทอง     ประเทศไทย (335/19 หมู่ 11 ซอยโชคทวีคูณ 7 จ.อุดรธานี) ตำบลบ้านจั่น อำเภอเมืองอุดรธานี จังหวัดอุดรธานี 41000</t>
  </si>
  <si>
    <t>23/02/2026 19:49</t>
  </si>
  <si>
    <t>TH261995307492P</t>
  </si>
  <si>
    <t>23/02/2026 19:48</t>
  </si>
  <si>
    <t>GVL98</t>
  </si>
  <si>
    <t>23/02/2026 19:22</t>
  </si>
  <si>
    <t>792148697852</t>
  </si>
  <si>
    <t>GVL97</t>
  </si>
  <si>
    <t>ท*** เ***ะผาบ</t>
  </si>
  <si>
    <t>THT100354HPW16Z</t>
  </si>
  <si>
    <t>23/02/2026 19:21</t>
  </si>
  <si>
    <t>GVL96</t>
  </si>
  <si>
    <t>น***กษณ์ พ***ี</t>
  </si>
  <si>
    <t>23/02/2026 19:18</t>
  </si>
  <si>
    <t>792118826973</t>
  </si>
  <si>
    <t>23/02/2026 19:19</t>
  </si>
  <si>
    <t>GVL95</t>
  </si>
  <si>
    <t>23/02/2026 19:12</t>
  </si>
  <si>
    <t>TH62058DKD0Z4C</t>
  </si>
  <si>
    <t>GVL93</t>
  </si>
  <si>
    <t>ส***ก เ***ญสุข</t>
  </si>
  <si>
    <t>23/02/2026 18:59</t>
  </si>
  <si>
    <t>792183505956</t>
  </si>
  <si>
    <t>GVL92</t>
  </si>
  <si>
    <t>ห******ว</t>
  </si>
  <si>
    <t>******ุแค อำเภอเฉลิมพระเกียรติ จังหวัดสระบุรี 18240</t>
  </si>
  <si>
    <t>23/02/2026 19:24</t>
  </si>
  <si>
    <t>TH267372839311W</t>
  </si>
  <si>
    <t>23/02/2026 18:54</t>
  </si>
  <si>
    <t>GVL91</t>
  </si>
  <si>
    <t>ย***น จ***ต</t>
  </si>
  <si>
    <t>23/02/2026 18:50</t>
  </si>
  <si>
    <t>792169153915</t>
  </si>
  <si>
    <t>GVL90</t>
  </si>
  <si>
    <t>ค***ินิจ  ม***ะคู</t>
  </si>
  <si>
    <t>23/02/2026 18:49</t>
  </si>
  <si>
    <t>792152155911</t>
  </si>
  <si>
    <t>GVL89</t>
  </si>
  <si>
    <t>ม***า เ***วใจมา</t>
  </si>
  <si>
    <t>23/02/2026 18:47</t>
  </si>
  <si>
    <t>792139229000</t>
  </si>
  <si>
    <t>GVL88</t>
  </si>
  <si>
    <t>23/02/2026 18:45</t>
  </si>
  <si>
    <t>792134583940</t>
  </si>
  <si>
    <t>GVL87</t>
  </si>
  <si>
    <t>อ***็ก</t>
  </si>
  <si>
    <t>23/02/2026 18:43</t>
  </si>
  <si>
    <t>792162062930</t>
  </si>
  <si>
    <t>GVL86</t>
  </si>
  <si>
    <t>23/02/2026 18:37</t>
  </si>
  <si>
    <t>THT040654HP6U8Z</t>
  </si>
  <si>
    <t>23/02/2026 18:36</t>
  </si>
  <si>
    <t>GVL85</t>
  </si>
  <si>
    <t>******58 แยก 1 ถนน สุขสวัสดิ์ แขวงราษฎร์บูรณะ เขตราษฎร์บูรณะ จังหวัดกรุงเทพมหานคร 10140</t>
  </si>
  <si>
    <t>23/02/2026 18:16</t>
  </si>
  <si>
    <t>TH01388DKAW17B</t>
  </si>
  <si>
    <t>GVL84</t>
  </si>
  <si>
    <t>23/02/2026 17:38</t>
  </si>
  <si>
    <t>792156613942</t>
  </si>
  <si>
    <t>GVL83</t>
  </si>
  <si>
    <t>23/02/2026 17:05</t>
  </si>
  <si>
    <t>TH2692246733827</t>
  </si>
  <si>
    <t>23/02/2026 17:03</t>
  </si>
  <si>
    <t>GVL82</t>
  </si>
  <si>
    <t>23/02/2026 17:01</t>
  </si>
  <si>
    <t>TH69018DKFVR5D</t>
  </si>
  <si>
    <t>GVL81</t>
  </si>
  <si>
    <t>คุณ จารีวรรณ ตุลาพันธุ์</t>
  </si>
  <si>
    <t>บ้านเลขที่ 3/2 ม.5 ต.ละแม อ.ละแม จ.ชุมพร 86170 · ละแม/ Lamae
ละแม/ Lamaeชุมพร/ Chumphon
86170</t>
  </si>
  <si>
    <t>660879840815</t>
  </si>
  <si>
    <t>23/02/2026 16:47</t>
  </si>
  <si>
    <t>TH70058DKECR6A</t>
  </si>
  <si>
    <t>GVL80</t>
  </si>
  <si>
    <t>23/02/2026 16:33</t>
  </si>
  <si>
    <t>792190796880</t>
  </si>
  <si>
    <t>23/02/2026 16:43</t>
  </si>
  <si>
    <t>GVL79</t>
  </si>
  <si>
    <t>23/02/2026 16:28</t>
  </si>
  <si>
    <t>792160199891</t>
  </si>
  <si>
    <t>GVL78</t>
  </si>
  <si>
    <t>อ***รา เ***วัสดิ์</t>
  </si>
  <si>
    <t>23/02/2026 16:22</t>
  </si>
  <si>
    <t>792129624053</t>
  </si>
  <si>
    <t>GVL76</t>
  </si>
  <si>
    <t>23/02/2026 16:14</t>
  </si>
  <si>
    <t>792198276962</t>
  </si>
  <si>
    <t>23/02/2026 16:15</t>
  </si>
  <si>
    <t>GVL75</t>
  </si>
  <si>
    <t>23/02/2026 15:57</t>
  </si>
  <si>
    <t>792179454964</t>
  </si>
  <si>
    <t>GVL74</t>
  </si>
  <si>
    <t>e***ka</t>
  </si>
  <si>
    <t>23/02/2026 15:43</t>
  </si>
  <si>
    <t>792182320064</t>
  </si>
  <si>
    <t>GVL73</t>
  </si>
  <si>
    <t>ส***พรใจกลม</t>
  </si>
  <si>
    <t>23/02/2026 15:42</t>
  </si>
  <si>
    <t>792102007944</t>
  </si>
  <si>
    <t>GVL72</t>
  </si>
  <si>
    <t>น***นแสงแก้ว</t>
  </si>
  <si>
    <t>23/02/2026 15:39</t>
  </si>
  <si>
    <t>792155914093</t>
  </si>
  <si>
    <t>GVL71</t>
  </si>
  <si>
    <t>23/02/2026 15:37</t>
  </si>
  <si>
    <t>792163320056</t>
  </si>
  <si>
    <t>GVL70</t>
  </si>
  <si>
    <t>ค***ม่ลูก4ขายทุกอย่าง</t>
  </si>
  <si>
    <t>23/02/2026 15:32</t>
  </si>
  <si>
    <t>792132226045</t>
  </si>
  <si>
    <t>GVL69</t>
  </si>
  <si>
    <t>เ***ศรี น***นำ</t>
  </si>
  <si>
    <t>23/02/2026 15:31</t>
  </si>
  <si>
    <t>792145055973</t>
  </si>
  <si>
    <t>GVL68</t>
  </si>
  <si>
    <t>ม***ุช ง***่ง</t>
  </si>
  <si>
    <t>23/02/2026 15:29</t>
  </si>
  <si>
    <t>792123269943</t>
  </si>
  <si>
    <t>GVL67</t>
  </si>
  <si>
    <t>ว***ญา  ส***ิลป์</t>
  </si>
  <si>
    <t>23/02/2026 15:26</t>
  </si>
  <si>
    <t>792186116035</t>
  </si>
  <si>
    <t>GVL66</t>
  </si>
  <si>
    <t>23/02/2026 15:25</t>
  </si>
  <si>
    <t>792192230071</t>
  </si>
  <si>
    <t>GVL65</t>
  </si>
  <si>
    <t>น***พทูลย์ ต***ก</t>
  </si>
  <si>
    <t>23/02/2026 15:23</t>
  </si>
  <si>
    <t>792151713032</t>
  </si>
  <si>
    <t>GVL64</t>
  </si>
  <si>
    <t>พ***า แ***สงวน</t>
  </si>
  <si>
    <t>23/02/2026 15:20</t>
  </si>
  <si>
    <t>792186069905</t>
  </si>
  <si>
    <t>GVL62</t>
  </si>
  <si>
    <t>THT130654H8593Z</t>
  </si>
  <si>
    <t>GVL61</t>
  </si>
  <si>
    <t>******บูเลอวาร์ด รามอินทรา-เกษตรนวมินทร์ แขวงคันนายาว เขตคันนายาว จังหวัดกรุงเทพมหานคร 10230</t>
  </si>
  <si>
    <t>23/02/2026 15:19</t>
  </si>
  <si>
    <t>TH2669611689230</t>
  </si>
  <si>
    <t>GVL60</t>
  </si>
  <si>
    <t>น***ิดา</t>
  </si>
  <si>
    <t>792131826065</t>
  </si>
  <si>
    <t>GVL59</t>
  </si>
  <si>
    <t>ศ***ิมล เ***นคำ</t>
  </si>
  <si>
    <t>23/02/2026 15:18</t>
  </si>
  <si>
    <t>792120222014</t>
  </si>
  <si>
    <t>GVL58</t>
  </si>
  <si>
    <t>******ล้าน, อำเภอทับสะแก ตำบลเขาล้าน อำเภอทับสะแก จังหวัดประจวบคีรีขันธ์ 77130</t>
  </si>
  <si>
    <t>23/02/2026 15:17</t>
  </si>
  <si>
    <t>TH261931345171R</t>
  </si>
  <si>
    <t>GVL56</t>
  </si>
  <si>
    <t>น***้อย แ***ฮง</t>
  </si>
  <si>
    <t>23/02/2026 15:13</t>
  </si>
  <si>
    <t>792119593856</t>
  </si>
  <si>
    <t>GVL55</t>
  </si>
  <si>
    <t>เ***รัตน์   น***หงษ์</t>
  </si>
  <si>
    <t>792143227061</t>
  </si>
  <si>
    <t>GVL54</t>
  </si>
  <si>
    <t>ภ***ิน ม***ินทร์</t>
  </si>
  <si>
    <t>23/02/2026 15:12</t>
  </si>
  <si>
    <t>792131365970</t>
  </si>
  <si>
    <t>GVL53</t>
  </si>
  <si>
    <t>ก***นาภรณ์  อ***เจตแจ่ม</t>
  </si>
  <si>
    <t>23/02/2026 15:10</t>
  </si>
  <si>
    <t>792195516066</t>
  </si>
  <si>
    <t>GVL52</t>
  </si>
  <si>
    <t>ว***พ็ญ    บ***ีสนม์</t>
  </si>
  <si>
    <t>23/02/2026 15:08</t>
  </si>
  <si>
    <t>792136404990</t>
  </si>
  <si>
    <t>GVL51</t>
  </si>
  <si>
    <t>ส******2</t>
  </si>
  <si>
    <t>******พญาไท เขตพญาไท กรุงเทพมหานคร 10400 0885814359 แขวงพญาไท เขตพญาไท จังหวัดกรุงเทพมหานคร 10400</t>
  </si>
  <si>
    <t>23/02/2026 15:01</t>
  </si>
  <si>
    <t>TH263972082711S</t>
  </si>
  <si>
    <t>23/02/2026 15:00</t>
  </si>
  <si>
    <t>GVL50</t>
  </si>
  <si>
    <t>23/02/2026 14:58</t>
  </si>
  <si>
    <t>792139626062</t>
  </si>
  <si>
    <t>GVL49</t>
  </si>
  <si>
    <t>ต***ตา ป***สริฐสม</t>
  </si>
  <si>
    <t>792142879953</t>
  </si>
  <si>
    <t>23/02/2026 14:57</t>
  </si>
  <si>
    <t>GVL48</t>
  </si>
  <si>
    <t xml:space="preserve">เ***ฤดี ห***าน 1***ับ1 ห***4 ห***บ้านควนกาแม ต***่ดง </t>
  </si>
  <si>
    <t>23/02/2026 14:55</t>
  </si>
  <si>
    <t>792190994873</t>
  </si>
  <si>
    <t>GVL46</t>
  </si>
  <si>
    <t>p***anmathawong</t>
  </si>
  <si>
    <t>23/02/2026 14:53</t>
  </si>
  <si>
    <t>792163117992</t>
  </si>
  <si>
    <t>23/02/2026 14:54</t>
  </si>
  <si>
    <t>GVL45</t>
  </si>
  <si>
    <t>792109014911</t>
  </si>
  <si>
    <t>GVL44</t>
  </si>
  <si>
    <t>23/02/2026 14:44</t>
  </si>
  <si>
    <t>792190228023</t>
  </si>
  <si>
    <t>GVL43</t>
  </si>
  <si>
    <t>ส***รัตน์ ร***ันธ์</t>
  </si>
  <si>
    <t>23/02/2026 14:39</t>
  </si>
  <si>
    <t>792139313022</t>
  </si>
  <si>
    <t>GVL40</t>
  </si>
  <si>
    <t>23/02/2026 14:32</t>
  </si>
  <si>
    <t>792149428011</t>
  </si>
  <si>
    <t>GVL38</t>
  </si>
  <si>
    <t>ค***ินดิน จ***บินได้ไง</t>
  </si>
  <si>
    <t>23/02/2026 14:31</t>
  </si>
  <si>
    <t>792156765960</t>
  </si>
  <si>
    <t>GVL37</t>
  </si>
  <si>
    <t>23/02/2026 14:30</t>
  </si>
  <si>
    <t>792106313025</t>
  </si>
  <si>
    <t>GVL36</t>
  </si>
  <si>
    <t>******หมู่ที่ 4 ตำบลพานทอง ตำบลพานทอง อำเภอพานทอง จังหวัดชลบุรี 20160</t>
  </si>
  <si>
    <t>23/02/2026 14:52</t>
  </si>
  <si>
    <t>TH261827851781S</t>
  </si>
  <si>
    <t>23/02/2026 14:22</t>
  </si>
  <si>
    <t>GVL35</t>
  </si>
  <si>
    <t>ว***พรรณ ด***ลือ</t>
  </si>
  <si>
    <t>792176319970</t>
  </si>
  <si>
    <t>GVL34</t>
  </si>
  <si>
    <t>บ***ร ท***ย์แก้วยอด</t>
  </si>
  <si>
    <t>23/02/2026 14:20</t>
  </si>
  <si>
    <t>792127122905</t>
  </si>
  <si>
    <t>GVL33</t>
  </si>
  <si>
    <t>ส** ว***ใส</t>
  </si>
  <si>
    <t>23/02/2026 14:16</t>
  </si>
  <si>
    <t>792160359933</t>
  </si>
  <si>
    <t>23/02/2026 14:17</t>
  </si>
  <si>
    <t>GVL31</t>
  </si>
  <si>
    <t>ก***รรณ พ***สน</t>
  </si>
  <si>
    <t>23/02/2026 14:12</t>
  </si>
  <si>
    <t>792126707945</t>
  </si>
  <si>
    <t>23/02/2026 14:15</t>
  </si>
  <si>
    <t>GVL30</t>
  </si>
  <si>
    <t>อ***ดี  แ***ุข</t>
  </si>
  <si>
    <t>23/02/2026 14:06</t>
  </si>
  <si>
    <t>792176401936</t>
  </si>
  <si>
    <t>GVL29</t>
  </si>
  <si>
    <t>******.เฝ้าไร่ 043120 ตำบลเฝ้าไร่ อำเภอเฝ้าไร่ จังหวัดหนองคาย 43230</t>
  </si>
  <si>
    <t>23/02/2026 13:50</t>
  </si>
  <si>
    <t>TH268508613947N</t>
  </si>
  <si>
    <t>GVL28</t>
  </si>
  <si>
    <t>23/02/2026 13:42</t>
  </si>
  <si>
    <t>792152622962</t>
  </si>
  <si>
    <t>GVL26</t>
  </si>
  <si>
    <t>23/02/2026 14:08</t>
  </si>
  <si>
    <t>TH261601881999K</t>
  </si>
  <si>
    <t>23/02/2026 13:34</t>
  </si>
  <si>
    <t>GVL25</t>
  </si>
  <si>
    <t>23/02/2026 13:31</t>
  </si>
  <si>
    <t>792197114085</t>
  </si>
  <si>
    <t>GVL23</t>
  </si>
  <si>
    <t>******ียง ตำบลเวียง อำเภอเชียงของ จังหวัดเชียงราย 57140</t>
  </si>
  <si>
    <t>23/02/2026 13:28</t>
  </si>
  <si>
    <t>TH263134867720Y</t>
  </si>
  <si>
    <t>GVL22</t>
  </si>
  <si>
    <t>น***์ ก***ัค</t>
  </si>
  <si>
    <t>23/02/2026 13:16</t>
  </si>
  <si>
    <t>792171659996</t>
  </si>
  <si>
    <t>GVL21</t>
  </si>
  <si>
    <t>TH69018DKFSN0D</t>
  </si>
  <si>
    <t>23/02/2026 13:01</t>
  </si>
  <si>
    <t>GVL20</t>
  </si>
  <si>
    <t>น*** ส***นดา ด***ง</t>
  </si>
  <si>
    <t>23/02/2026 12:56</t>
  </si>
  <si>
    <t>THT130654HP746Z</t>
  </si>
  <si>
    <t>GVL18</t>
  </si>
  <si>
    <t>23/02/2026 12:46</t>
  </si>
  <si>
    <t>LEXPU0660631754</t>
  </si>
  <si>
    <t>GVL17</t>
  </si>
  <si>
    <t>พ***ภา ม***บุญ</t>
  </si>
  <si>
    <t>23/02/2026 12:42</t>
  </si>
  <si>
    <t>792160499896</t>
  </si>
  <si>
    <t>GVL16</t>
  </si>
  <si>
    <t>******ตำบลเรือง อำเภอเมืองน่าน จังหวัดน่าน 55000</t>
  </si>
  <si>
    <t>23/02/2026 12:51</t>
  </si>
  <si>
    <t>TH265461404276G</t>
  </si>
  <si>
    <t>GVL15</t>
  </si>
  <si>
    <t>23/02/2026 12:35</t>
  </si>
  <si>
    <t>792101828055</t>
  </si>
  <si>
    <t>GVL14</t>
  </si>
  <si>
    <t>อ***์นาฎ ฟ***ระไพ</t>
  </si>
  <si>
    <t>23/02/2026 12:27</t>
  </si>
  <si>
    <t>792107806906</t>
  </si>
  <si>
    <t>GVL13</t>
  </si>
  <si>
    <t>******มือง ตำบลทับตีเหล็ก อำเภอเมืองสุพรรณบุรี จังหวัดสุพรรณบุรี 72000</t>
  </si>
  <si>
    <t>23/02/2026 12:24</t>
  </si>
  <si>
    <t>TH262626096596L</t>
  </si>
  <si>
    <t>GVL12</t>
  </si>
  <si>
    <t>****** 8 ถนนติวานนท์, อำเภอปากเกร็ด ตำบลปากเกร็ด อำเภอปากเกร็ด จังหวัดนนทบุรี 11120</t>
  </si>
  <si>
    <t>23/02/2026 12:37</t>
  </si>
  <si>
    <t>TH267128198502N</t>
  </si>
  <si>
    <t>23/02/2026 12:07</t>
  </si>
  <si>
    <t>GVL11</t>
  </si>
  <si>
    <t>H***ar</t>
  </si>
  <si>
    <t>Pathum Thani</t>
  </si>
  <si>
    <t>23/02/2026 11:54</t>
  </si>
  <si>
    <t>792125328551</t>
  </si>
  <si>
    <t>GVL10</t>
  </si>
  <si>
    <t>23/02/2026 11:52</t>
  </si>
  <si>
    <t>792159127502</t>
  </si>
  <si>
    <t>GVL9</t>
  </si>
  <si>
    <t>ม***ส ร***ร</t>
  </si>
  <si>
    <t>23/02/2026 11:49</t>
  </si>
  <si>
    <t>792198124572</t>
  </si>
  <si>
    <t>GVL8</t>
  </si>
  <si>
    <t>อรรพรรณ ท้วมพลอย</t>
  </si>
  <si>
    <t>19/4 หมู่6 ถนนเศรษฐกิจ ตำบลนาดี
เมืองสมุทรสาคร/ Mueang Samut Sakhonสมุทรสาคร/ Samut Sakhon
74000</t>
  </si>
  <si>
    <t>660877607162</t>
  </si>
  <si>
    <t>23/02/2026 11:42</t>
  </si>
  <si>
    <t>LEXPU0660635712</t>
  </si>
  <si>
    <t>GVL6</t>
  </si>
  <si>
    <t>พลวิวัฒน์ บัณฑิตภักดิ์</t>
  </si>
  <si>
    <t>173/1  ม12  บ.ผาสุข · ขนงพระ/ Khanong Phra
ปากช่อง/ Pak Chongนครราชสีมา/ Nakhon Ratchasima
30450</t>
  </si>
  <si>
    <t>30450</t>
  </si>
  <si>
    <t>660927369018</t>
  </si>
  <si>
    <t>23/02/2026 11:21</t>
  </si>
  <si>
    <t>LEXPU0660615839</t>
  </si>
  <si>
    <t>GVL4</t>
  </si>
  <si>
    <t>23/02/2026 11:00</t>
  </si>
  <si>
    <t>792170122564</t>
  </si>
  <si>
    <t>23/02/2026 11:01</t>
  </si>
  <si>
    <t>GVL3</t>
  </si>
  <si>
    <t>น***าตรี เ***ศิป์</t>
  </si>
  <si>
    <t>23/02/2026 10:45</t>
  </si>
  <si>
    <t>792105821592</t>
  </si>
  <si>
    <t>GVL2</t>
  </si>
  <si>
    <t>ป***า เ***เครือ</t>
  </si>
  <si>
    <t>23/02/2026 10:44</t>
  </si>
  <si>
    <t>792113323573</t>
  </si>
  <si>
    <t>GVL1</t>
  </si>
  <si>
    <t>น***าวสกาวเดือน  อ***มานะ</t>
  </si>
  <si>
    <t>23/02/2026 10:41</t>
  </si>
  <si>
    <t>792166123534</t>
  </si>
  <si>
    <t>GVK97</t>
  </si>
  <si>
    <t>23/02/2026 10:25</t>
  </si>
  <si>
    <t>792147926511</t>
  </si>
  <si>
    <t>GVK96</t>
  </si>
  <si>
    <t>23/02/2026 10:18</t>
  </si>
  <si>
    <t>792112125501</t>
  </si>
  <si>
    <t>GVK95</t>
  </si>
  <si>
    <t>เ******ญ</t>
  </si>
  <si>
    <t>******ต.ช่องสามหมอ อ.แก้งคร้อ จ.ชัยภูมิ ตำบลช่องสามหมอ อำเภอแก้งคร้อ จังหวัดชัยภูมิ 36150</t>
  </si>
  <si>
    <t>36150</t>
  </si>
  <si>
    <t>73</t>
  </si>
  <si>
    <t>TH261903485855J</t>
  </si>
  <si>
    <t>23/02/2026 10:11</t>
  </si>
  <si>
    <t>GVK94</t>
  </si>
  <si>
    <t>บ***ำ ร***า</t>
  </si>
  <si>
    <t>23/02/2026 10:08</t>
  </si>
  <si>
    <t>792187636520</t>
  </si>
  <si>
    <t>GVK93</t>
  </si>
  <si>
    <t>ข***ใจ ว***า</t>
  </si>
  <si>
    <t>23/02/2026 10:07</t>
  </si>
  <si>
    <t>792170237526</t>
  </si>
  <si>
    <t>GVK92</t>
  </si>
  <si>
    <t>23/02/2026 10:06</t>
  </si>
  <si>
    <t>792142632503</t>
  </si>
  <si>
    <t>GVK91</t>
  </si>
  <si>
    <t>ศ***พร บ***าน</t>
  </si>
  <si>
    <t>23/02/2026 10:03</t>
  </si>
  <si>
    <t>792126523543</t>
  </si>
  <si>
    <t>GVK90</t>
  </si>
  <si>
    <t>ภ***ธิตา ส***วัสดิ์</t>
  </si>
  <si>
    <t>23/02/2026 09:59</t>
  </si>
  <si>
    <t>792168917595</t>
  </si>
  <si>
    <t>GVK89</t>
  </si>
  <si>
    <t>ก***าภัทร ภ***ี</t>
  </si>
  <si>
    <t>23/02/2026 09:48</t>
  </si>
  <si>
    <t>792175529563</t>
  </si>
  <si>
    <t>GVK88</t>
  </si>
  <si>
    <t>23/02/2026 09:26</t>
  </si>
  <si>
    <t>792141120540</t>
  </si>
  <si>
    <t>GVK87</t>
  </si>
  <si>
    <t>ร** ม***ภคทรัพย์</t>
  </si>
  <si>
    <t>23/02/2026 09:13</t>
  </si>
  <si>
    <t>792162520564</t>
  </si>
  <si>
    <t>23/02/2026 09:14</t>
  </si>
  <si>
    <t>GVK86</t>
  </si>
  <si>
    <t>******ลทุ่งทอง อำเภอทรายทองวัฒนา จังหวัดกำแพงเพชร 62190</t>
  </si>
  <si>
    <t>23/02/2026 09:11</t>
  </si>
  <si>
    <t>TH268121538127T</t>
  </si>
  <si>
    <t>GVK83</t>
  </si>
  <si>
    <t>23/02/2026 08:55</t>
  </si>
  <si>
    <t>792115038514</t>
  </si>
  <si>
    <t>GVK82</t>
  </si>
  <si>
    <t>23/02/2026 08:52</t>
  </si>
  <si>
    <t>TH60018DK4MZ2F</t>
  </si>
  <si>
    <t>GVK81</t>
  </si>
  <si>
    <t>23/02/2026 08:37</t>
  </si>
  <si>
    <t>792114123500</t>
  </si>
  <si>
    <t>GVK80</t>
  </si>
  <si>
    <t>เ******ิ</t>
  </si>
  <si>
    <t>****** อ.เมือง จ.กำแพงเพชร ตำบลนครชุม อำเภอเมืองกำแพงเพชร จังหวัดกำแพงเพชร 62000</t>
  </si>
  <si>
    <t>23/02/2026 08:27</t>
  </si>
  <si>
    <t>TH260113940360O</t>
  </si>
  <si>
    <t>GVK79</t>
  </si>
  <si>
    <t>23/02/2026 08:11</t>
  </si>
  <si>
    <t>792128911593</t>
  </si>
  <si>
    <t>GVK78</t>
  </si>
  <si>
    <t>ส***มา เ***อกูล</t>
  </si>
  <si>
    <t>23/02/2026 08:00</t>
  </si>
  <si>
    <t>792139724563</t>
  </si>
  <si>
    <t>23/02/2026 07:59</t>
  </si>
  <si>
    <t>GVK77</t>
  </si>
  <si>
    <t>ธ***ลย์ เ***</t>
  </si>
  <si>
    <t>23/02/2026 07:57</t>
  </si>
  <si>
    <t>792144634503</t>
  </si>
  <si>
    <t>GVK74</t>
  </si>
  <si>
    <t>******หมู่บ้าน บ้านห้วยยาง ตำบล บางบุตร ตำบลบางบุตร อำเภอบ้านค่าย จังหวัดระยอง 21120</t>
  </si>
  <si>
    <t>23/02/2026 06:30</t>
  </si>
  <si>
    <t>TH263667944521S</t>
  </si>
  <si>
    <t>23/02/2026 06:16</t>
  </si>
  <si>
    <t>GVK73</t>
  </si>
  <si>
    <t>T***an S*</t>
  </si>
  <si>
    <t>23/02/2026 05:01</t>
  </si>
  <si>
    <t>792157830380</t>
  </si>
  <si>
    <t>GVK72</t>
  </si>
  <si>
    <t>s***ot</t>
  </si>
  <si>
    <t>23/02/2026 04:38</t>
  </si>
  <si>
    <t>792123696291</t>
  </si>
  <si>
    <t>GVK71</t>
  </si>
  <si>
    <t>ก***์วรา</t>
  </si>
  <si>
    <t>23/02/2026 03:27</t>
  </si>
  <si>
    <t>792145905482</t>
  </si>
  <si>
    <t>GVK70</t>
  </si>
  <si>
    <t>792155176223</t>
  </si>
  <si>
    <t>GVK69</t>
  </si>
  <si>
    <t>******ตำบลห้วยหมอนทอง, อำเภอกำแพงแสน ตำบลห้วยหมอนทอง อำเภอกำแพงแสน จังหวัดนครปฐม 73140</t>
  </si>
  <si>
    <t>23/02/2026 01:24</t>
  </si>
  <si>
    <t>TH263056681815R</t>
  </si>
  <si>
    <t>GVK67</t>
  </si>
  <si>
    <t>23/02/2026 00:19</t>
  </si>
  <si>
    <t>792187316432</t>
  </si>
  <si>
    <t>23/02/2026 00:23</t>
  </si>
  <si>
    <t>GVO79</t>
  </si>
  <si>
    <t>น***าวศุภวรรณ บ***กิง</t>
  </si>
  <si>
    <t>24/02/2026 23:59</t>
  </si>
  <si>
    <t>792200335684</t>
  </si>
  <si>
    <t>GVO78</t>
  </si>
  <si>
    <t>น***นดร ส***จันทร์</t>
  </si>
  <si>
    <t>24/02/2026 23:51</t>
  </si>
  <si>
    <t>792278188553</t>
  </si>
  <si>
    <t>GVO77</t>
  </si>
  <si>
    <t>น***าชันย์ ท***ูล</t>
  </si>
  <si>
    <t>24/02/2026 23:40</t>
  </si>
  <si>
    <t>792209643680</t>
  </si>
  <si>
    <t>GVO76</t>
  </si>
  <si>
    <t>ป***ดา บ***้วม</t>
  </si>
  <si>
    <t>24/02/2026 23:24</t>
  </si>
  <si>
    <t>792257418643</t>
  </si>
  <si>
    <t>GVO75</t>
  </si>
  <si>
    <t>24/02/2026 22:52</t>
  </si>
  <si>
    <t>792279410602</t>
  </si>
  <si>
    <t>GVO74</t>
  </si>
  <si>
    <t>พ***ชร</t>
  </si>
  <si>
    <t>24/02/2026 22:42</t>
  </si>
  <si>
    <t>792262861644</t>
  </si>
  <si>
    <t>GVO73</t>
  </si>
  <si>
    <t>ป***ยามวู๊ดเทค</t>
  </si>
  <si>
    <t>24/02/2026 22:38</t>
  </si>
  <si>
    <t>792232958602</t>
  </si>
  <si>
    <t>GVO72</t>
  </si>
  <si>
    <t>สมเกียรติ เลี่ยวเส็ง</t>
  </si>
  <si>
    <t>111 หมู่ 7 บ้านสุขเสงี่ยม   ต.หนองตาแต้ม · หนองตาแต้ม
ปราณบุรี/ Pran Buriประจวบคีรีขันธ์/ Prachuap Khiri Khan
77120</t>
  </si>
  <si>
    <t>660655919639</t>
  </si>
  <si>
    <t>24/02/2026 22:14</t>
  </si>
  <si>
    <t>LEXPU0661097897</t>
  </si>
  <si>
    <t>GVO71</t>
  </si>
  <si>
    <t>ก***ิรา    น***งษ์</t>
  </si>
  <si>
    <t>24/02/2026 22:12</t>
  </si>
  <si>
    <t>792217895560</t>
  </si>
  <si>
    <t>GVO70</t>
  </si>
  <si>
    <t>ก***นก ว***กดี</t>
  </si>
  <si>
    <t>24/02/2026 22:06</t>
  </si>
  <si>
    <t>792292242696</t>
  </si>
  <si>
    <t>GVO69</t>
  </si>
  <si>
    <t>24/02/2026 22:25</t>
  </si>
  <si>
    <t>TH14088DSPU28D</t>
  </si>
  <si>
    <t>24/02/2026 21:55</t>
  </si>
  <si>
    <t>GVO68</t>
  </si>
  <si>
    <t>อ*** ท***นทร์ดี</t>
  </si>
  <si>
    <t>24/02/2026 21:54</t>
  </si>
  <si>
    <t>792262998516</t>
  </si>
  <si>
    <t>GVO67</t>
  </si>
  <si>
    <t>ม***วัลย์  แ***มบูรณ์</t>
  </si>
  <si>
    <t>24/02/2026 21:33</t>
  </si>
  <si>
    <t>792264842692</t>
  </si>
  <si>
    <t>GVO66</t>
  </si>
  <si>
    <t>ส***ดา เ***อดิน</t>
  </si>
  <si>
    <t>792265306604</t>
  </si>
  <si>
    <t>GVO65</t>
  </si>
  <si>
    <t>24/02/2026 21:31</t>
  </si>
  <si>
    <t>792210606644</t>
  </si>
  <si>
    <t>GVO64</t>
  </si>
  <si>
    <t>อ***ญา ร***เทพ</t>
  </si>
  <si>
    <t>24/02/2026 21:24</t>
  </si>
  <si>
    <t>792254381590</t>
  </si>
  <si>
    <t>GVO63</t>
  </si>
  <si>
    <t>ย*** อ***หะ</t>
  </si>
  <si>
    <t>24/02/2026 21:23</t>
  </si>
  <si>
    <t>792278935652</t>
  </si>
  <si>
    <t>GVO62</t>
  </si>
  <si>
    <t>อ***ักดิ์ - ง***ล็ก</t>
  </si>
  <si>
    <t>24/02/2026 21:17</t>
  </si>
  <si>
    <t>792242224620</t>
  </si>
  <si>
    <t>GVO61</t>
  </si>
  <si>
    <t>ท***์ศรา เ***ศิระทิตย์</t>
  </si>
  <si>
    <t>24/02/2026 21:12</t>
  </si>
  <si>
    <t>792267644696</t>
  </si>
  <si>
    <t>GVO60</t>
  </si>
  <si>
    <t>z**</t>
  </si>
  <si>
    <t>24/02/2026 21:02</t>
  </si>
  <si>
    <t>792262829632</t>
  </si>
  <si>
    <t>GVO59</t>
  </si>
  <si>
    <t>พ***ข่</t>
  </si>
  <si>
    <t>24/02/2026 20:58</t>
  </si>
  <si>
    <t>792256852693</t>
  </si>
  <si>
    <t>GVO58</t>
  </si>
  <si>
    <t>24/02/2026 20:57</t>
  </si>
  <si>
    <t>792286267614</t>
  </si>
  <si>
    <t>GVO57</t>
  </si>
  <si>
    <t>น***ิรัตน์ อ***ดอนไพร</t>
  </si>
  <si>
    <t>24/02/2026 20:48</t>
  </si>
  <si>
    <t>792252898581</t>
  </si>
  <si>
    <t>GVO55</t>
  </si>
  <si>
    <t>ป******ำ</t>
  </si>
  <si>
    <t>******ก อ.เมือง จ.นครพนม. ตำบลโพธิ์ตาก อำเภอเมืองนครพนม จังหวัดนครพนม 48000</t>
  </si>
  <si>
    <t>24/02/2026 21:11</t>
  </si>
  <si>
    <t>TH266293601486T</t>
  </si>
  <si>
    <t>24/02/2026 20:39</t>
  </si>
  <si>
    <t>GVO54</t>
  </si>
  <si>
    <t>ว***พ็ญ ศ***าลา</t>
  </si>
  <si>
    <t>24/02/2026 20:36</t>
  </si>
  <si>
    <t>792222000625</t>
  </si>
  <si>
    <t>GVO53</t>
  </si>
  <si>
    <t>น***า น***อง</t>
  </si>
  <si>
    <t>24/02/2026 20:32</t>
  </si>
  <si>
    <t>792200210686</t>
  </si>
  <si>
    <t>GVO52</t>
  </si>
  <si>
    <t>24/02/2026 20:30</t>
  </si>
  <si>
    <t>792224601674</t>
  </si>
  <si>
    <t>GVO51</t>
  </si>
  <si>
    <t>792233295523</t>
  </si>
  <si>
    <t>GVO50</t>
  </si>
  <si>
    <t>K***ae T***aya</t>
  </si>
  <si>
    <t>24/02/2026 20:28</t>
  </si>
  <si>
    <t>792210597533</t>
  </si>
  <si>
    <t>GVO49</t>
  </si>
  <si>
    <t>J***rong</t>
  </si>
  <si>
    <t>792256507674</t>
  </si>
  <si>
    <t>GVO48</t>
  </si>
  <si>
    <t>792226191503</t>
  </si>
  <si>
    <t>GVO46</t>
  </si>
  <si>
    <t>ไ***ุปต์  ใ***็น</t>
  </si>
  <si>
    <t>24/02/2026 20:25</t>
  </si>
  <si>
    <t>792232959615</t>
  </si>
  <si>
    <t>24/02/2026 20:24</t>
  </si>
  <si>
    <t>GVO45</t>
  </si>
  <si>
    <t>ช***์นันท์ น***ะ</t>
  </si>
  <si>
    <t>24/02/2026 20:21</t>
  </si>
  <si>
    <t>THT100354N0R52Z</t>
  </si>
  <si>
    <t>GVO44</t>
  </si>
  <si>
    <t>24/02/2026 20:38</t>
  </si>
  <si>
    <t>TH264472265160E</t>
  </si>
  <si>
    <t>24/02/2026 20:08</t>
  </si>
  <si>
    <t>GVO42</t>
  </si>
  <si>
    <t>ผ***ี</t>
  </si>
  <si>
    <t>24/02/2026 20:02</t>
  </si>
  <si>
    <t>792213669612</t>
  </si>
  <si>
    <t>GVO41</t>
  </si>
  <si>
    <t>24/02/2026 20:01</t>
  </si>
  <si>
    <t>792298856694</t>
  </si>
  <si>
    <t>GVO39</t>
  </si>
  <si>
    <t>น***ณัฐติกานต์ เ***งแก้ว  ป***แป้ง</t>
  </si>
  <si>
    <t>24/02/2026 19:54</t>
  </si>
  <si>
    <t>792254770591</t>
  </si>
  <si>
    <t>GVO37</t>
  </si>
  <si>
    <t>ส***รัตน์ จ***วล</t>
  </si>
  <si>
    <t>24/02/2026 19:53</t>
  </si>
  <si>
    <t>792236307634</t>
  </si>
  <si>
    <t>GVO36</t>
  </si>
  <si>
    <t>ร***ตังค์​ตังค์​โมบาย​2​</t>
  </si>
  <si>
    <t>792241663614</t>
  </si>
  <si>
    <t>GVO35</t>
  </si>
  <si>
    <t>น้ำผึ้ง. รอดเสียงล้ำ</t>
  </si>
  <si>
    <t>90/1 หมู่11 หมู่บ้านสีฟ้า  1 · เสนา/ Sena
เสนา/ Senaพระนครศรีอยุธยา/ Phra Nakhon Si Ayutthaya
13110</t>
  </si>
  <si>
    <t>660808606958</t>
  </si>
  <si>
    <t>24/02/2026 19:47</t>
  </si>
  <si>
    <t>LEXPU0661097441</t>
  </si>
  <si>
    <t>GVO34</t>
  </si>
  <si>
    <t>ณ***รรณ จ***ร์วงค์</t>
  </si>
  <si>
    <t>24/02/2026 19:45</t>
  </si>
  <si>
    <t>792250864661</t>
  </si>
  <si>
    <t>GVO33</t>
  </si>
  <si>
    <t>นางสาววิไล  จงประสบโชค</t>
  </si>
  <si>
    <t>144/1 ม4ต.ท่าฬ่ออ.เมืองจ.พิจิตร66000 · ท่าฬ่อ/ Tha Lo
เมืองพิจิตร/ Mueang Phichitพิจิตร/ Phichit
66000</t>
  </si>
  <si>
    <t>660972376507</t>
  </si>
  <si>
    <t>24/02/2026 19:42</t>
  </si>
  <si>
    <t>LEXPU0661097700</t>
  </si>
  <si>
    <t>GVO32</t>
  </si>
  <si>
    <t>น***กษณ์​ ก***​เกตุ​</t>
  </si>
  <si>
    <t>792245551613</t>
  </si>
  <si>
    <t>GVO31</t>
  </si>
  <si>
    <t>ชนัญญา กู้เจริญศิริสุข</t>
  </si>
  <si>
    <t>ลักซ์ คอนโด 95/34 ม 5 · โคกขาม/ Khok Kham
เมืองสมุทรสาคร/ Mueang Samut Sakhonสมุทรสาคร/ Samut Sakhon
74000</t>
  </si>
  <si>
    <t>660898935425</t>
  </si>
  <si>
    <t>24/02/2026 19:34</t>
  </si>
  <si>
    <t>LEXPU0661097604</t>
  </si>
  <si>
    <t>GVO30</t>
  </si>
  <si>
    <t>น***าวประภัสสร  ห***เย้ม</t>
  </si>
  <si>
    <t>24/02/2026 19:33</t>
  </si>
  <si>
    <t>792278899576</t>
  </si>
  <si>
    <t>24/02/2026 19:32</t>
  </si>
  <si>
    <t>GVO29</t>
  </si>
  <si>
    <t>24/02/2026 19:29</t>
  </si>
  <si>
    <t>792297296523</t>
  </si>
  <si>
    <t>24/02/2026 19:30</t>
  </si>
  <si>
    <t>GVO27</t>
  </si>
  <si>
    <t>i**</t>
  </si>
  <si>
    <t>24/02/2026 19:16</t>
  </si>
  <si>
    <t>792260178570</t>
  </si>
  <si>
    <t>GVO26</t>
  </si>
  <si>
    <t>I* i*</t>
  </si>
  <si>
    <t>24/02/2026 18:56</t>
  </si>
  <si>
    <t>792297988510</t>
  </si>
  <si>
    <t>GVO24</t>
  </si>
  <si>
    <t>ก***ร ส***วช</t>
  </si>
  <si>
    <t>24/02/2026 18:41</t>
  </si>
  <si>
    <t>792287266632</t>
  </si>
  <si>
    <t>GVO23</t>
  </si>
  <si>
    <t>52/53 หมู่4 · ท่าตลาด/ Tha Talat
สามพราน/ Sam Phranนครปฐม/ Nakhon Pathom
73110</t>
  </si>
  <si>
    <t>24/02/2026 18:36</t>
  </si>
  <si>
    <t>LEXPU0661098106</t>
  </si>
  <si>
    <t>GVO22</t>
  </si>
  <si>
    <t>อ***เปา ธ***ติ</t>
  </si>
  <si>
    <t>จังหวัดนครศรีธรรมราช</t>
  </si>
  <si>
    <t>24/02/2026 18:25</t>
  </si>
  <si>
    <t>792295062661</t>
  </si>
  <si>
    <t>24/02/2026 18:24</t>
  </si>
  <si>
    <t>GVO21</t>
  </si>
  <si>
    <t>ธ***พงษ์  ใ***รีย์</t>
  </si>
  <si>
    <t>24/02/2026 18:23</t>
  </si>
  <si>
    <t>792225805652</t>
  </si>
  <si>
    <t>GVO20</t>
  </si>
  <si>
    <t>24/02/2026 18:21</t>
  </si>
  <si>
    <t>792260061600</t>
  </si>
  <si>
    <t>GVO19</t>
  </si>
  <si>
    <t>24/02/2026 18:18</t>
  </si>
  <si>
    <t>792200219646</t>
  </si>
  <si>
    <t>GVO18</t>
  </si>
  <si>
    <t>ณ***ุจา</t>
  </si>
  <si>
    <t>24/02/2026 18:16</t>
  </si>
  <si>
    <t>792292990580</t>
  </si>
  <si>
    <t>GVO17</t>
  </si>
  <si>
    <t>24/02/2026 18:08</t>
  </si>
  <si>
    <t>THT040254MTW20Z</t>
  </si>
  <si>
    <t>24/02/2026 18:11</t>
  </si>
  <si>
    <t>GVO16</t>
  </si>
  <si>
    <t>ห***ิน</t>
  </si>
  <si>
    <t>24/02/2026 17:59</t>
  </si>
  <si>
    <t>792270605604</t>
  </si>
  <si>
    <t>GVO15</t>
  </si>
  <si>
    <t>น**   ร***ี</t>
  </si>
  <si>
    <t>24/02/2026 17:55</t>
  </si>
  <si>
    <t>792248214660</t>
  </si>
  <si>
    <t>GVO14</t>
  </si>
  <si>
    <t>ส***รีย์ ฟ***้ง</t>
  </si>
  <si>
    <t>24/02/2026 17:49</t>
  </si>
  <si>
    <t>792271459626</t>
  </si>
  <si>
    <t>GVO13</t>
  </si>
  <si>
    <t>ใ***่ม</t>
  </si>
  <si>
    <t>24/02/2026 17:38</t>
  </si>
  <si>
    <t>792217145646</t>
  </si>
  <si>
    <t>GVO12</t>
  </si>
  <si>
    <t>******อหมก, อำเภอบางไทร ตำบลห่อหมก อำเภอบางไทร จังหวัดพระนครศรีอยุธยา 13190</t>
  </si>
  <si>
    <t>13190</t>
  </si>
  <si>
    <t>24/02/2026 17:37</t>
  </si>
  <si>
    <t>TH264378338385F</t>
  </si>
  <si>
    <t>GVO11</t>
  </si>
  <si>
    <t>อ***รก ค***ม</t>
  </si>
  <si>
    <t>24/02/2026 17:35</t>
  </si>
  <si>
    <t>792264862653</t>
  </si>
  <si>
    <t>GVO10</t>
  </si>
  <si>
    <t>24/02/2026 16:56</t>
  </si>
  <si>
    <t>792244908626</t>
  </si>
  <si>
    <t>GVO9</t>
  </si>
  <si>
    <t xml:space="preserve">คุณบาส </t>
  </si>
  <si>
    <t>สตูดิโอไลฟ์สด 24 ชั่วโมงแม่เบิร์ด
314 ม.1 ต.เกาะพลับพลา อ.เมืองราชบุรี จ.ราชบุรี 70000</t>
  </si>
  <si>
    <t>0982545843</t>
  </si>
  <si>
    <t>24/02/2026 16:37</t>
  </si>
  <si>
    <t>ส่งให้อินฟลู ***</t>
  </si>
  <si>
    <t>WB171196507TH</t>
  </si>
  <si>
    <t>GVO8</t>
  </si>
  <si>
    <t>ส***า เ***พุฒ</t>
  </si>
  <si>
    <t>24/02/2026 16:28</t>
  </si>
  <si>
    <t>792276660652</t>
  </si>
  <si>
    <t>GVO7</t>
  </si>
  <si>
    <t>ว***ดา   เ***เชื้อ</t>
  </si>
  <si>
    <t>24/02/2026 16:21</t>
  </si>
  <si>
    <t>792266300626</t>
  </si>
  <si>
    <t>GVO6</t>
  </si>
  <si>
    <t>น***เก่งยายแพง</t>
  </si>
  <si>
    <t>24/02/2026 16:15</t>
  </si>
  <si>
    <t>792250614665</t>
  </si>
  <si>
    <t>GVO5</t>
  </si>
  <si>
    <t>ช***ง  ว***ัฒน์</t>
  </si>
  <si>
    <t>24/02/2026 16:05</t>
  </si>
  <si>
    <t>792242664651</t>
  </si>
  <si>
    <t>GVO4</t>
  </si>
  <si>
    <t>24/02/2026 16:03</t>
  </si>
  <si>
    <t>792244647655</t>
  </si>
  <si>
    <t>GVO3</t>
  </si>
  <si>
    <t>ส***ิง ก***งกระโทก</t>
  </si>
  <si>
    <t>24/02/2026 16:00</t>
  </si>
  <si>
    <t>792282138620</t>
  </si>
  <si>
    <t>GVO2</t>
  </si>
  <si>
    <t>24/02/2026 16:30</t>
  </si>
  <si>
    <t>TH69018DSMRH4D</t>
  </si>
  <si>
    <t>GVO1</t>
  </si>
  <si>
    <t>คุณฐิติมา  เพชรคำ</t>
  </si>
  <si>
    <t>บริษัทซิสเต็มฟอร์มจำกัด
28/9 หมู่ 1 คลองอุดมชลจร ถนนสุวินทวงศ์  อำเภอเมือง จังหวัดฉะเชิงเทรา 
 24000</t>
  </si>
  <si>
    <t>0842593421</t>
  </si>
  <si>
    <t>24/02/2026 15:58</t>
  </si>
  <si>
    <t>WA095754193TH</t>
  </si>
  <si>
    <t>GVO0</t>
  </si>
  <si>
    <t>န*** ဆ***</t>
  </si>
  <si>
    <t>24/02/2026 15:49</t>
  </si>
  <si>
    <t>792291003615</t>
  </si>
  <si>
    <t>24/02/2026 15:50</t>
  </si>
  <si>
    <t>GVN99</t>
  </si>
  <si>
    <t>บ***า บ***งศรี</t>
  </si>
  <si>
    <t>24/02/2026 15:48</t>
  </si>
  <si>
    <t>THT030654MHBJ6Z</t>
  </si>
  <si>
    <t>GVN98</t>
  </si>
  <si>
    <t>ร***โอ๊ดโมบาย</t>
  </si>
  <si>
    <t>24/02/2026 15:46</t>
  </si>
  <si>
    <t>792235861620</t>
  </si>
  <si>
    <t>GVN97</t>
  </si>
  <si>
    <t>24/02/2026 15:42</t>
  </si>
  <si>
    <t>792209186565</t>
  </si>
  <si>
    <t>GVN95</t>
  </si>
  <si>
    <t>ศ***ัย ม***ัตน์</t>
  </si>
  <si>
    <t>24/02/2026 15:29</t>
  </si>
  <si>
    <t>792255814652</t>
  </si>
  <si>
    <t>GVN94</t>
  </si>
  <si>
    <t>ซ***ิพลี ว***ะ</t>
  </si>
  <si>
    <t>24/02/2026 15:27</t>
  </si>
  <si>
    <t>792299946675</t>
  </si>
  <si>
    <t>GVN93</t>
  </si>
  <si>
    <t>ด*** แ***กระจ่าง</t>
  </si>
  <si>
    <t>24/02/2026 15:20</t>
  </si>
  <si>
    <t>792273408695</t>
  </si>
  <si>
    <t>24/02/2026 15:21</t>
  </si>
  <si>
    <t>GVN92</t>
  </si>
  <si>
    <t>น***เพชรรัตน์  เ***งรอง</t>
  </si>
  <si>
    <t>792277752604</t>
  </si>
  <si>
    <t>24/02/2026 15:19</t>
  </si>
  <si>
    <t>GVN91</t>
  </si>
  <si>
    <t>ก***ฟิลด์  ต***</t>
  </si>
  <si>
    <t>24/02/2026 15:16</t>
  </si>
  <si>
    <t>792253825646</t>
  </si>
  <si>
    <t>24/02/2026 15:17</t>
  </si>
  <si>
    <t>GVN90</t>
  </si>
  <si>
    <t>แ***ร</t>
  </si>
  <si>
    <t>792291740660</t>
  </si>
  <si>
    <t>GVN89</t>
  </si>
  <si>
    <t>ว******ส</t>
  </si>
  <si>
    <t>******ิมพระเกียรติ ถนน ชาญอุทิศ ตำบลบางนาค ตำบลบางนาค อำเภอเมืองนราธิวาส จังหวัดนราธิวาส 96000</t>
  </si>
  <si>
    <t>24/02/2026 15:10</t>
  </si>
  <si>
    <t>TH268329177027D</t>
  </si>
  <si>
    <t>GVN88</t>
  </si>
  <si>
    <t>24/02/2026 15:09</t>
  </si>
  <si>
    <t>792211149660</t>
  </si>
  <si>
    <t>GVN87</t>
  </si>
  <si>
    <t>792247331610</t>
  </si>
  <si>
    <t>GVN85</t>
  </si>
  <si>
    <t>ณ***ดี จ***ร์ศรี</t>
  </si>
  <si>
    <t>24/02/2026 15:06</t>
  </si>
  <si>
    <t>อยากได้ฝอยทอง 1 กล่อง ที่เหลือคละได้เลยแต่ไม่เอากาแฟ ขอบคุณค่ะ</t>
  </si>
  <si>
    <t>792290099565</t>
  </si>
  <si>
    <t>GVN84</t>
  </si>
  <si>
    <t>น** ว***พ็ญ ส***ี</t>
  </si>
  <si>
    <t>24/02/2026 15:05</t>
  </si>
  <si>
    <t>792283393591</t>
  </si>
  <si>
    <t>GVN81</t>
  </si>
  <si>
    <t>น***รณ เ***วสกุล</t>
  </si>
  <si>
    <t>24/02/2026 15:01</t>
  </si>
  <si>
    <t>792252013615</t>
  </si>
  <si>
    <t>GVN79</t>
  </si>
  <si>
    <t>ด** ด***า</t>
  </si>
  <si>
    <t>24/02/2026 14:56</t>
  </si>
  <si>
    <t>792215196581</t>
  </si>
  <si>
    <t>GVN78</t>
  </si>
  <si>
    <t>24/02/2026 14:55</t>
  </si>
  <si>
    <t>792281738662</t>
  </si>
  <si>
    <t>GVN77</t>
  </si>
  <si>
    <t>พ***พร เ***มุก</t>
  </si>
  <si>
    <t>792231794561</t>
  </si>
  <si>
    <t>GVN75</t>
  </si>
  <si>
    <t>24/02/2026 14:43</t>
  </si>
  <si>
    <t>792213460640</t>
  </si>
  <si>
    <t>GVN74</t>
  </si>
  <si>
    <t>ศ***ิ์ครินทร์ ด***ี</t>
  </si>
  <si>
    <t>24/02/2026 14:39</t>
  </si>
  <si>
    <t>792210302660</t>
  </si>
  <si>
    <t>GVN73</t>
  </si>
  <si>
    <t>24/02/2026 14:34</t>
  </si>
  <si>
    <t>792272068630</t>
  </si>
  <si>
    <t>GVN72</t>
  </si>
  <si>
    <t>ด******น</t>
  </si>
  <si>
    <t>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</t>
  </si>
  <si>
    <t>24/02/2026 14:33</t>
  </si>
  <si>
    <t>TH261306852613F</t>
  </si>
  <si>
    <t>GVN71</t>
  </si>
  <si>
    <t>กาญจนา จีนขุ้ย</t>
  </si>
  <si>
    <t>145 ม.2 ต.ลำภู อ.เมือง จ.นราธิวาส 96000</t>
  </si>
  <si>
    <t>0869614738</t>
  </si>
  <si>
    <t>24/02/2026 14:29</t>
  </si>
  <si>
    <t>WB171196498TH</t>
  </si>
  <si>
    <t>24/02/2026 14:32</t>
  </si>
  <si>
    <t>GVN70</t>
  </si>
  <si>
    <t xml:space="preserve">N***hakan </t>
  </si>
  <si>
    <t>24/02/2026 14:31</t>
  </si>
  <si>
    <t>792286706610</t>
  </si>
  <si>
    <t>GVN69</t>
  </si>
  <si>
    <t>น** จ***ศักดิ์ ธ***ม</t>
  </si>
  <si>
    <t>24/02/2026 14:28</t>
  </si>
  <si>
    <t>792248469622</t>
  </si>
  <si>
    <t>GVN67</t>
  </si>
  <si>
    <t>24/02/2026 14:27</t>
  </si>
  <si>
    <t>WA095754180TH</t>
  </si>
  <si>
    <t>24/02/2026 14:26</t>
  </si>
  <si>
    <t>GVN66</t>
  </si>
  <si>
    <t>ขนิษฐา ฤทธิ์รายา</t>
  </si>
  <si>
    <t>48/3  หมู่ 9   ต ลำไทร อ.ลำลูกกา  จ.ปทุทธานี  
 12150</t>
  </si>
  <si>
    <t>0967798974</t>
  </si>
  <si>
    <t>24/02/2026 14:24</t>
  </si>
  <si>
    <t>WA095754176TH</t>
  </si>
  <si>
    <t>GVN65</t>
  </si>
  <si>
    <t>ไ***ล  พ***ุรัตน์</t>
  </si>
  <si>
    <t>24/02/2026 14:23</t>
  </si>
  <si>
    <t>792247609694</t>
  </si>
  <si>
    <t>GVN64</t>
  </si>
  <si>
    <t>792244050614</t>
  </si>
  <si>
    <t>GVN63</t>
  </si>
  <si>
    <t>ข*** ว***ขวัญเมือง</t>
  </si>
  <si>
    <t>792252424644</t>
  </si>
  <si>
    <t>GVN62</t>
  </si>
  <si>
    <t>24/02/2026 14:20</t>
  </si>
  <si>
    <t>792261931672</t>
  </si>
  <si>
    <t>24/02/2026 14:21</t>
  </si>
  <si>
    <t>GVN61</t>
  </si>
  <si>
    <t>จ***พัต บ***ง</t>
  </si>
  <si>
    <t>792239937661</t>
  </si>
  <si>
    <t>GVN60</t>
  </si>
  <si>
    <t>ส้ำเถา รอดเสียงล้ำ</t>
  </si>
  <si>
    <t>33หมู่3  ตรงแท่งน้ำ หมู่บ้านทองขาหยั่ง · องครักษ์/ Ongkharak
บางปลาม้า/ Bang Pla Maสุพรรณบุรี/ Suphanburi
72150</t>
  </si>
  <si>
    <t>660953747982</t>
  </si>
  <si>
    <t>24/02/2026 14:12</t>
  </si>
  <si>
    <t>LEXPU0661097967</t>
  </si>
  <si>
    <t>GVN59</t>
  </si>
  <si>
    <t>******อย พัฒนาสุข, ตำบล บางเมือง, อำเภอเมืองสมุทรปราการ ตำบลบางเมือง อำเภอเมืองสมุทรปราการ จังหวัดสมุทรปราการ 10270</t>
  </si>
  <si>
    <t>TH260632657699R</t>
  </si>
  <si>
    <t>GVN58</t>
  </si>
  <si>
    <t>แม่อรุณ พรมวงษา</t>
  </si>
  <si>
    <t>ทมนาดี · ทมนางาม/ Thom Na Ngam
โนนสะอาด/ Non Sa-atอุดรธานี/ Udon Thani
41240</t>
  </si>
  <si>
    <t>41240</t>
  </si>
  <si>
    <t>660825489197</t>
  </si>
  <si>
    <t>24/02/2026 14:09</t>
  </si>
  <si>
    <t>TH38058DSP6S1D</t>
  </si>
  <si>
    <t>GVN57</t>
  </si>
  <si>
    <t>******นคา, อำเภอบางแพ จ.ราชบุรี ตำบลดอนคา อำเภอบางแพ จังหวัดราชบุรี 70160</t>
  </si>
  <si>
    <t>24/02/2026 14:00</t>
  </si>
  <si>
    <t>TH262524954905T</t>
  </si>
  <si>
    <t>GVN56</t>
  </si>
  <si>
    <t>บี</t>
  </si>
  <si>
    <t>Ps home  เหล่านาดี 4 ซ.7 ม.8 889/189 · เมืองเก่า/ Mueang Kao
เมืองขอนแก่น/ Mueang Khon Kaenขอนแก่น/ Khon Kaen
40000</t>
  </si>
  <si>
    <t>660951467392</t>
  </si>
  <si>
    <t>24/02/2026 13:55</t>
  </si>
  <si>
    <t>LEXPU0661097628</t>
  </si>
  <si>
    <t>ชิฟฟ่อนรวมรส ยอดฮิต 1 กล่องมี 8 ชิ้น มัลเบอรี่ ชีสเค้ก เมล่อน น้ำผึ้ง (main)</t>
  </si>
  <si>
    <t>GVN55</t>
  </si>
  <si>
    <t>ป***พร. ช***าช</t>
  </si>
  <si>
    <t>792278307645</t>
  </si>
  <si>
    <t>GVN53</t>
  </si>
  <si>
    <t>เ******า</t>
  </si>
  <si>
    <t>******สาธุประดิษฐ์ แขวงทุ่งวัดดอน  แขวงทุ่งวัดดอน เขตสาทร จังหวัดกรุงเทพมหานคร 10120</t>
  </si>
  <si>
    <t>24/02/2026 13:51</t>
  </si>
  <si>
    <t>TH269712059480D</t>
  </si>
  <si>
    <t>24/02/2026 13:50</t>
  </si>
  <si>
    <t>GVN52</t>
  </si>
  <si>
    <t>ส***พร  ต***ินชัย</t>
  </si>
  <si>
    <t>792213700633</t>
  </si>
  <si>
    <t>GVN51</t>
  </si>
  <si>
    <t>24/02/2026 13:46</t>
  </si>
  <si>
    <t>792278214630</t>
  </si>
  <si>
    <t>GVN50</t>
  </si>
  <si>
    <t>24/02/2026 13:41</t>
  </si>
  <si>
    <t>792297029624</t>
  </si>
  <si>
    <t>GVN49</t>
  </si>
  <si>
    <t>24/02/2026 14:13</t>
  </si>
  <si>
    <t>TH264592487823E</t>
  </si>
  <si>
    <t>24/02/2026 13:38</t>
  </si>
  <si>
    <t>GVN48</t>
  </si>
  <si>
    <t>ค***นน</t>
  </si>
  <si>
    <t>24/02/2026 13:37</t>
  </si>
  <si>
    <t>792282415680</t>
  </si>
  <si>
    <t>GVN47</t>
  </si>
  <si>
    <t>THT130654MK1R2Z</t>
  </si>
  <si>
    <t>GVN46</t>
  </si>
  <si>
    <t>24/02/2026 13:34</t>
  </si>
  <si>
    <t>TH268859751844D</t>
  </si>
  <si>
    <t>GVN45</t>
  </si>
  <si>
    <t>น** อ***ญา ส***ดิ์สุขข</t>
  </si>
  <si>
    <t>792211784560</t>
  </si>
  <si>
    <t>GVN44</t>
  </si>
  <si>
    <t>792220413655</t>
  </si>
  <si>
    <t>GVN43</t>
  </si>
  <si>
    <t>น***รณ  ศ***ัย</t>
  </si>
  <si>
    <t>24/02/2026 13:31</t>
  </si>
  <si>
    <t>792221257693</t>
  </si>
  <si>
    <t>GVN42</t>
  </si>
  <si>
    <t>24/02/2026 13:29</t>
  </si>
  <si>
    <t>792298754612</t>
  </si>
  <si>
    <t>GVN40</t>
  </si>
  <si>
    <t>เพ็ญ หลากสี</t>
  </si>
  <si>
    <t>201/560 ซ.9(ร้านข้าวสาร)
เคหะเมืองใหม่บางพลี
บางเสาธง
สมุทรปราการ
 10570</t>
  </si>
  <si>
    <t>0894828390</t>
  </si>
  <si>
    <t>24/02/2026 13:19</t>
  </si>
  <si>
    <t>WA095754162TH</t>
  </si>
  <si>
    <t>GVN39</t>
  </si>
  <si>
    <t>ปราณี,สัตตะรัตน</t>
  </si>
  <si>
    <t>264หม่4ตำบลเขาครามอำเภอเมืองจังหวัดกระบี่
 81000</t>
  </si>
  <si>
    <t>0611745199</t>
  </si>
  <si>
    <t>24/02/2026 13:18</t>
  </si>
  <si>
    <t>WA095754159TH</t>
  </si>
  <si>
    <t>GVN38</t>
  </si>
  <si>
    <t>ประวัติ ถาวรวรานนท์</t>
  </si>
  <si>
    <t>29/60 ม.5 ม. สรานนท์ ซ.7 ถ. ติวานนท์
ต. ปากเกร็ด อ. ปากเกร็ด จ. นนทบุรี
 11120</t>
  </si>
  <si>
    <t>0847213216</t>
  </si>
  <si>
    <t>24/02/2026 13:17</t>
  </si>
  <si>
    <t>WA095754131TH</t>
  </si>
  <si>
    <t>GVN37</t>
  </si>
  <si>
    <t>วิไลวรรณ  ไทยใหม่</t>
  </si>
  <si>
    <t>45/17 ม.6 ถ.อัมพวัน ต.คลองแห อ.หาดใหญ่ จ.สงขลา 90110</t>
  </si>
  <si>
    <t>0969279003</t>
  </si>
  <si>
    <t>WA095754145TH</t>
  </si>
  <si>
    <t>24/02/2026 13:16</t>
  </si>
  <si>
    <t>GVN36</t>
  </si>
  <si>
    <t>อานน รักภูมิ</t>
  </si>
  <si>
    <t>ซอยสุขสวัสดื์60 150/1 · ราษฎร์บูรณะ/ Rat Burana
ราษฎร์บูรณะ/ Rat Buranaกรุงเทพมหานคร/ Bangkok
10140</t>
  </si>
  <si>
    <t>LEXPU0661098457</t>
  </si>
  <si>
    <t>GVN35</t>
  </si>
  <si>
    <t xml:space="preserve">อภินันท์ อุดมอานุภาพสุข </t>
  </si>
  <si>
    <t>95/124หมู่บ้านบัวทอง ซ.13/11 ถ.กาญจนาภิเษก ต.บางรักพัฒนา อ.บางบัวทอง นนทบุรี 
 11110</t>
  </si>
  <si>
    <t>0814530647</t>
  </si>
  <si>
    <t>WA095754202TH</t>
  </si>
  <si>
    <t>24/02/2026 13:15</t>
  </si>
  <si>
    <t>GVN34</t>
  </si>
  <si>
    <t>24/02/2026 12:56</t>
  </si>
  <si>
    <t>792286795543</t>
  </si>
  <si>
    <t>24/02/2026 12:55</t>
  </si>
  <si>
    <t>GVN33</t>
  </si>
  <si>
    <t>น***วี ส***วัสดิ์</t>
  </si>
  <si>
    <t>24/02/2026 12:52</t>
  </si>
  <si>
    <t>792236465646</t>
  </si>
  <si>
    <t>GVN32</t>
  </si>
  <si>
    <t>โ***ง</t>
  </si>
  <si>
    <t>792236195586</t>
  </si>
  <si>
    <t>GVN31</t>
  </si>
  <si>
    <t>24/02/2026 12:51</t>
  </si>
  <si>
    <t>792241180500</t>
  </si>
  <si>
    <t>GVN30</t>
  </si>
  <si>
    <t>24/02/2026 12:48</t>
  </si>
  <si>
    <t>LEXPU0661098347</t>
  </si>
  <si>
    <t>GVN29</t>
  </si>
  <si>
    <t>พิกุล ทองฤกษ์</t>
  </si>
  <si>
    <t>หมู่บ้านพฤกษาC เลจที่43/121 ซอย12/2 หมู่4 ถนนเลียบคลองสาม ตำบลคลองสาม อำเภอคลองหลวง ปทุมธานี
คลองหลวง/ Khlong Luangปทุมธานี/ Pathum Thani
12120</t>
  </si>
  <si>
    <t>660928191529</t>
  </si>
  <si>
    <t>24/02/2026 12:41</t>
  </si>
  <si>
    <t>LEXPU0661098251</t>
  </si>
  <si>
    <t>GVN28</t>
  </si>
  <si>
    <t>จ***า ก***ย</t>
  </si>
  <si>
    <t>24/02/2026 12:37</t>
  </si>
  <si>
    <t>792280813682</t>
  </si>
  <si>
    <t>24/02/2026 12:36</t>
  </si>
  <si>
    <t>GVN27</t>
  </si>
  <si>
    <t>น***ิมลรัตน์   ร***ัตนา</t>
  </si>
  <si>
    <t>24/02/2026 12:35</t>
  </si>
  <si>
    <t>792238096580</t>
  </si>
  <si>
    <t>GVN26</t>
  </si>
  <si>
    <t>THT100354MCJZ5Z</t>
  </si>
  <si>
    <t>GVN25</t>
  </si>
  <si>
    <t>โ***ศ  พ***สวัสดิ์</t>
  </si>
  <si>
    <t>24/02/2026 12:30</t>
  </si>
  <si>
    <t>792293303653</t>
  </si>
  <si>
    <t>24/02/2026 12:29</t>
  </si>
  <si>
    <t>GVN24</t>
  </si>
  <si>
    <t>****** ตำบลตลุกดู่ อำเภอทัพทัน จังหวัดอุทัยธานี 61120</t>
  </si>
  <si>
    <t>24/02/2026 12:28</t>
  </si>
  <si>
    <t>TH2672372498728</t>
  </si>
  <si>
    <t>GVN23</t>
  </si>
  <si>
    <t>LEXPU0661097988</t>
  </si>
  <si>
    <t>GVN22</t>
  </si>
  <si>
    <t>****** 7 ตำบลลอ ตำบลลอ อำเภอจุน จังหวัดพะเยา 56150</t>
  </si>
  <si>
    <t>56150</t>
  </si>
  <si>
    <t>TH269279770199H</t>
  </si>
  <si>
    <t>24/02/2026 12:11</t>
  </si>
  <si>
    <t>GVN20</t>
  </si>
  <si>
    <t>24/02/2026 12:07</t>
  </si>
  <si>
    <t>792275983520</t>
  </si>
  <si>
    <t>GVN19</t>
  </si>
  <si>
    <t>น** ร***เดชประทีป</t>
  </si>
  <si>
    <t>24/02/2026 12:00</t>
  </si>
  <si>
    <t>792288267632</t>
  </si>
  <si>
    <t>GVN18</t>
  </si>
  <si>
    <t>วิรัตน์</t>
  </si>
  <si>
    <t>วัดป่าอรัญญาวิเวกธรรม ม.4 บ้านสงเปลือย ต.จำปี อ.ศรีธาตุ จ.อดรธานี  41230</t>
  </si>
  <si>
    <t>24/02/2026 11:50</t>
  </si>
  <si>
    <t>WA095600988TH</t>
  </si>
  <si>
    <t>24/02/2026 11:49</t>
  </si>
  <si>
    <t>GVN17</t>
  </si>
  <si>
    <t>นาย อภินันต์ บุญวิจิตร</t>
  </si>
  <si>
    <t>179 หมู่4 ต.รังงาม อ.เนินสง่า จ.ชัยภูมิ
 36130</t>
  </si>
  <si>
    <t>36130</t>
  </si>
  <si>
    <t>0842210948</t>
  </si>
  <si>
    <t>24/02/2026 11:38</t>
  </si>
  <si>
    <t>WB171132002TH</t>
  </si>
  <si>
    <t>24/02/2026 11:44</t>
  </si>
  <si>
    <t>GVN16</t>
  </si>
  <si>
    <t>K สุดใจ ทันกลาง</t>
  </si>
  <si>
    <t>หมู่บ้าน มอตโต้
บ้านเลขที่ 5/12 ซอย A
ถ. กาญจนาพิเศษ
แขวง บางบอนใต้ เขต บางบอน
กทม 
 10150</t>
  </si>
  <si>
    <t>0948242636</t>
  </si>
  <si>
    <t>WB171131996TH</t>
  </si>
  <si>
    <t>24/02/2026 11:41</t>
  </si>
  <si>
    <t>GVN15</t>
  </si>
  <si>
    <t>น.ส.อลิษา รัตนถาวร</t>
  </si>
  <si>
    <t>บ้านเลขที่ 339 หมู่ 8 ตำบลวังตะกออำเภอหลังสวนจังหวัดชุมพรรหัสไปรษณีย์  86110</t>
  </si>
  <si>
    <t>86110</t>
  </si>
  <si>
    <t>0881298621</t>
  </si>
  <si>
    <t>24/02/2026 11:40</t>
  </si>
  <si>
    <t>WA095601008TH</t>
  </si>
  <si>
    <t>GVN14</t>
  </si>
  <si>
    <t>ม** ม***</t>
  </si>
  <si>
    <t>24/02/2026 11:39</t>
  </si>
  <si>
    <t>792289202132</t>
  </si>
  <si>
    <t>GVN13</t>
  </si>
  <si>
    <t>วัสสิกา รัตนขวัญ</t>
  </si>
  <si>
    <t xml:space="preserve"> 27 หมู่3 ต.ท่ามิหรำ อ.เมือง จ.พัทลุง  93000</t>
  </si>
  <si>
    <t>0908814643</t>
  </si>
  <si>
    <t>24/02/2026 11:37</t>
  </si>
  <si>
    <t>WA095600991TH</t>
  </si>
  <si>
    <t>GVN12</t>
  </si>
  <si>
    <t>น***ิยา  บ***ิตย์</t>
  </si>
  <si>
    <t>24/02/2026 11:32</t>
  </si>
  <si>
    <t>792153693004</t>
  </si>
  <si>
    <t>GVN11</t>
  </si>
  <si>
    <t>กระแต</t>
  </si>
  <si>
    <t>21/1ม.3 ซุ้มกาแฟสด ต.บางแก้ว อ.เมือง จ.ฉะเชิงเทรา 24000</t>
  </si>
  <si>
    <t>0864969616</t>
  </si>
  <si>
    <t>24/02/2026 11:30</t>
  </si>
  <si>
    <t>WA095601056TH</t>
  </si>
  <si>
    <t>GVN10</t>
  </si>
  <si>
    <t>จุไรรัตน์</t>
  </si>
  <si>
    <t>149 ม.1 บ้านสบาย ต.แม่คือ อ.ดอยสะเก็ด จ.เชียงใหม่  50220</t>
  </si>
  <si>
    <t>0837742639</t>
  </si>
  <si>
    <t>24/02/2026 11:29</t>
  </si>
  <si>
    <t>WA095601042TH</t>
  </si>
  <si>
    <t>24/02/2026 11:28</t>
  </si>
  <si>
    <t>GVN9</t>
  </si>
  <si>
    <t>24/02/2026 11:22</t>
  </si>
  <si>
    <t>LEXPU0661097273</t>
  </si>
  <si>
    <t>24/02/2026 11:21</t>
  </si>
  <si>
    <t>GVN8</t>
  </si>
  <si>
    <t>24/02/2026 11:18</t>
  </si>
  <si>
    <t>TH269791057797E</t>
  </si>
  <si>
    <t>GVN7</t>
  </si>
  <si>
    <t>นิติพง นามจันทร์</t>
  </si>
  <si>
    <t>58/21ม.3
ต.ตาขัน
อ.บ้านค่าย
จ.ระยอง
Thailand 21120</t>
  </si>
  <si>
    <t>66660731385</t>
  </si>
  <si>
    <t>24/02/2026 11:12</t>
  </si>
  <si>
    <t>WA095601039TH</t>
  </si>
  <si>
    <t>24/02/2026 11:11</t>
  </si>
  <si>
    <t>GVN6</t>
  </si>
  <si>
    <t>24/02/2026 11:10</t>
  </si>
  <si>
    <t>ขอ ฝอย1 เนย1 เผือก1 ขอบคุณค่ะ</t>
  </si>
  <si>
    <t>792135196016</t>
  </si>
  <si>
    <t>GVN5</t>
  </si>
  <si>
    <t>792111577095</t>
  </si>
  <si>
    <t>GVN3</t>
  </si>
  <si>
    <t>24/02/2026 11:08</t>
  </si>
  <si>
    <t>WA095601025TH</t>
  </si>
  <si>
    <t>GVN2</t>
  </si>
  <si>
    <t>24/02/2026 11:07</t>
  </si>
  <si>
    <t>792297442156</t>
  </si>
  <si>
    <t>GVN1</t>
  </si>
  <si>
    <t>WA095601011TH</t>
  </si>
  <si>
    <t>24/02/2026 11:06</t>
  </si>
  <si>
    <t>GVN0</t>
  </si>
  <si>
    <t xml:space="preserve">เ***ม  ส***อน </t>
  </si>
  <si>
    <t>24/02/2026 10:58</t>
  </si>
  <si>
    <t>792113982004</t>
  </si>
  <si>
    <t>24/02/2026 10:57</t>
  </si>
  <si>
    <t>GVM99</t>
  </si>
  <si>
    <t>สุวรรณา ครูยานนท์</t>
  </si>
  <si>
    <t>189ซอยอ่อนนุช27 แขวง/เขตสวนหลวง กทม. 10250</t>
  </si>
  <si>
    <t>0865222099</t>
  </si>
  <si>
    <t>24/02/2026 10:54</t>
  </si>
  <si>
    <t>WB171132020TH</t>
  </si>
  <si>
    <t>24/02/2026 10:56</t>
  </si>
  <si>
    <t>GVM98</t>
  </si>
  <si>
    <t>สมบัติ เลิศหิรัญวงศ์</t>
  </si>
  <si>
    <t>236/4 ซอย 36 ถนนเทศบาลนิมิตรเหนือ   ลาดยาว  จตุจักร
กทม.
 10900</t>
  </si>
  <si>
    <t>0886848085</t>
  </si>
  <si>
    <t>24/02/2026 10:53</t>
  </si>
  <si>
    <t>WA095601073TH</t>
  </si>
  <si>
    <t>24/02/2026 10:52</t>
  </si>
  <si>
    <t>GVM97</t>
  </si>
  <si>
    <t>สุมิตรา  เจริญพร</t>
  </si>
  <si>
    <t>92 หมู่ 3 ป่าสักน้อย
ต.ป่าสัก
อ.เชียงแสน
จ.เชียงราย 57150</t>
  </si>
  <si>
    <t>0612780139</t>
  </si>
  <si>
    <t>24/02/2026 10:48</t>
  </si>
  <si>
    <t>WB171132016TH</t>
  </si>
  <si>
    <t>GVM96</t>
  </si>
  <si>
    <t>24/02/2026 10:50</t>
  </si>
  <si>
    <t>792184595053</t>
  </si>
  <si>
    <t>GVM95</t>
  </si>
  <si>
    <t>24/02/2026 10:47</t>
  </si>
  <si>
    <t>LEXPU0661097233</t>
  </si>
  <si>
    <t>GVM94</t>
  </si>
  <si>
    <t>******7/196 หมู่3 ตำบลบางพูน อำเภอเมืองปทุมธานี จังหวัดปทุมธานี 12000</t>
  </si>
  <si>
    <t>24/02/2026 11:16</t>
  </si>
  <si>
    <t>TH266525330797D</t>
  </si>
  <si>
    <t>24/02/2026 10:46</t>
  </si>
  <si>
    <t>GVM93</t>
  </si>
  <si>
    <t xml:space="preserve">เกียง </t>
  </si>
  <si>
    <t>115/7พระราม6 ซอย7  แขวงรองเมือง เขตปทุมวันกรุงเทพ 10330</t>
  </si>
  <si>
    <t>0892031928</t>
  </si>
  <si>
    <t>24/02/2026 10:42</t>
  </si>
  <si>
    <t>WA095601060TH</t>
  </si>
  <si>
    <t>GVM92</t>
  </si>
  <si>
    <t>พี่เจี๊ยบ #10</t>
  </si>
  <si>
    <t>3337/24 ม.3 
บ้านดีแฮล์ม กม23  333/14 
บางเสาธง 
บางเสาธง
สมุทรปราการ
 10540</t>
  </si>
  <si>
    <t>0905615698</t>
  </si>
  <si>
    <t>24/02/2026 10:39</t>
  </si>
  <si>
    <t>WA095601113TH</t>
  </si>
  <si>
    <t>24/02/2026 10:38</t>
  </si>
  <si>
    <t>GVM91</t>
  </si>
  <si>
    <t>เสาวนีย์ รุ่งเรือง</t>
  </si>
  <si>
    <t>300/402ตึกจี
สุขสวัสดิ์38
แขวงบางปะกอก
เขตราษฎร์บูรณะ
กรุงเทพฯ 
 10140</t>
  </si>
  <si>
    <t>0815619596</t>
  </si>
  <si>
    <t>WA095601100TH</t>
  </si>
  <si>
    <t>24/02/2026 10:37</t>
  </si>
  <si>
    <t>GVM90</t>
  </si>
  <si>
    <t>ภาพิมล. วรสุข</t>
  </si>
  <si>
    <t>82/324. ชิเมนต์ไทย 20 ถ.ประชาชื่น เขตจตุจักร แขวงลาดยาว กรุงเทพ 10900</t>
  </si>
  <si>
    <t>0891585536</t>
  </si>
  <si>
    <t>WA095601095TH</t>
  </si>
  <si>
    <t>24/02/2026 10:36</t>
  </si>
  <si>
    <t>GVM89</t>
  </si>
  <si>
    <t>ภ***  ห***ให้สุข</t>
  </si>
  <si>
    <t>24/02/2026 10:31</t>
  </si>
  <si>
    <t>792105984014</t>
  </si>
  <si>
    <t>24/02/2026 10:30</t>
  </si>
  <si>
    <t>GVM88</t>
  </si>
  <si>
    <t>24/02/2026 10:26</t>
  </si>
  <si>
    <t>792188596054</t>
  </si>
  <si>
    <t>24/02/2026 10:27</t>
  </si>
  <si>
    <t>GVM86</t>
  </si>
  <si>
    <t>ไ***ณ​ ท***พง</t>
  </si>
  <si>
    <t>24/02/2026 10:25</t>
  </si>
  <si>
    <t>792134683093</t>
  </si>
  <si>
    <t>GVM85</t>
  </si>
  <si>
    <t>แ** น***รพงศ์</t>
  </si>
  <si>
    <t>24/02/2026 10:24</t>
  </si>
  <si>
    <t>792270847185</t>
  </si>
  <si>
    <t>GVM84</t>
  </si>
  <si>
    <t>จารุวรรณ  สุขสำเภา</t>
  </si>
  <si>
    <t>ที่ว่าการอำเภอท่าแซะ 
ตำบลท่าแซะ อำเภอท่าแซะ
จังหวัดชุมพร 86140</t>
  </si>
  <si>
    <t>86140</t>
  </si>
  <si>
    <t>0817283651</t>
  </si>
  <si>
    <t>24/02/2026 10:20</t>
  </si>
  <si>
    <t>WA095601087TH</t>
  </si>
  <si>
    <t>24/02/2026 10:19</t>
  </si>
  <si>
    <t>GVM83</t>
  </si>
  <si>
    <t>24/02/2026 10:17</t>
  </si>
  <si>
    <t>792152684083</t>
  </si>
  <si>
    <t>GVM82</t>
  </si>
  <si>
    <t>น***้ม ส***้านบูม</t>
  </si>
  <si>
    <t>792100881095</t>
  </si>
  <si>
    <t>GVM81</t>
  </si>
  <si>
    <t>ส่ง เสมอเทพ เสมอตน</t>
  </si>
  <si>
    <t xml:space="preserve"> 100 ม.7 บ้านเสม็ด ต.เชื้อเพลิง อ.ปราสาท จ.สุรินทร์  32140</t>
  </si>
  <si>
    <t>0927823748</t>
  </si>
  <si>
    <t>WA095601144TH</t>
  </si>
  <si>
    <t>24/02/2026 10:16</t>
  </si>
  <si>
    <t>GVM80</t>
  </si>
  <si>
    <t>****** 9, ตำบล หลุมรัง, อำเภอบ่อพลอย ตำบลหลุมรัง อำเภอบ่อพลอย จังหวัดกาญจนบุรี 71160</t>
  </si>
  <si>
    <t>71160</t>
  </si>
  <si>
    <t>24/02/2026 10:13</t>
  </si>
  <si>
    <t>TH264994372965N</t>
  </si>
  <si>
    <t>GVM79</t>
  </si>
  <si>
    <t>จ***า ร***าญ  น**</t>
  </si>
  <si>
    <t>792225200141</t>
  </si>
  <si>
    <t>GVM77</t>
  </si>
  <si>
    <t>สกาวเดือน ระวังสำโรง</t>
  </si>
  <si>
    <t>บ.PEC 64/29 ม.4 ซอย 5
ต.ปลวกแดง อ.ปลวกแดง
จ.ระยอง  
 21140</t>
  </si>
  <si>
    <t>0939701002</t>
  </si>
  <si>
    <t>24/02/2026 10:03</t>
  </si>
  <si>
    <t>WB171132047TH</t>
  </si>
  <si>
    <t>24/02/2026 10:07</t>
  </si>
  <si>
    <t>GVM76</t>
  </si>
  <si>
    <t>นายเชาวน์ ลิขนะจุล</t>
  </si>
  <si>
    <t>บ้านเลขที่ 9/177 หมู่บ้านลลิลอินเดอร์พาร์ค ซอยวัชรพล 3 แขวงคลองถนน กทม. 10220</t>
  </si>
  <si>
    <t>0832607260</t>
  </si>
  <si>
    <t>24/02/2026 10:06</t>
  </si>
  <si>
    <t>WA095601135TH</t>
  </si>
  <si>
    <t>GVM75</t>
  </si>
  <si>
    <t>24/02/2026 10:05</t>
  </si>
  <si>
    <t>เอา กาแฟ เนยนม  เผือก</t>
  </si>
  <si>
    <t>792283600102</t>
  </si>
  <si>
    <t>GVM74</t>
  </si>
  <si>
    <t>ม***ยา แ***ิรุณ</t>
  </si>
  <si>
    <t>24/02/2026 10:04</t>
  </si>
  <si>
    <t>792247006106</t>
  </si>
  <si>
    <t>GVM73</t>
  </si>
  <si>
    <t>ก***ร โ***</t>
  </si>
  <si>
    <t>24/02/2026 10:00</t>
  </si>
  <si>
    <t xml:space="preserve"> กาแฟ เนยนม ละ ฝอยทอง นะคะ</t>
  </si>
  <si>
    <t>792240607104</t>
  </si>
  <si>
    <t>GVM72</t>
  </si>
  <si>
    <t>ป***ชาต.</t>
  </si>
  <si>
    <t>24/02/2026 09:59</t>
  </si>
  <si>
    <t>792156981000</t>
  </si>
  <si>
    <t>GVM71</t>
  </si>
  <si>
    <t>อรนภา เนาว์สา</t>
  </si>
  <si>
    <t>63/1 ม.11 ต.หนองรี  อ.ลำสนธิ จ.ลพบุรี  15190
หนองรี
ลพบุรี
 15190</t>
  </si>
  <si>
    <t>15190</t>
  </si>
  <si>
    <t>0828712691</t>
  </si>
  <si>
    <t>WA095601127TH</t>
  </si>
  <si>
    <t>GVM69</t>
  </si>
  <si>
    <t>อ***ัตน์ ฉ***แก้วสมบูรณ์</t>
  </si>
  <si>
    <t>24/02/2026 09:49</t>
  </si>
  <si>
    <t>792157187010</t>
  </si>
  <si>
    <t>GVM68</t>
  </si>
  <si>
    <t>ศ***ล บ***ับ</t>
  </si>
  <si>
    <t>24/02/2026 09:48</t>
  </si>
  <si>
    <t>792110583025</t>
  </si>
  <si>
    <t>24/02/2026 09:47</t>
  </si>
  <si>
    <t>GVM67</t>
  </si>
  <si>
    <t>792105691005</t>
  </si>
  <si>
    <t>24/02/2026 09:46</t>
  </si>
  <si>
    <t>GVM66</t>
  </si>
  <si>
    <t>อ***ัตน์ น***าน</t>
  </si>
  <si>
    <t>24/02/2026 09:44</t>
  </si>
  <si>
    <t>792285408106</t>
  </si>
  <si>
    <t>GVM65</t>
  </si>
  <si>
    <t>ส***ตน์ ว***ธนู</t>
  </si>
  <si>
    <t>24/02/2026 09:43</t>
  </si>
  <si>
    <t>792161988015</t>
  </si>
  <si>
    <t>GVM64</t>
  </si>
  <si>
    <t>รุ่งอรุณ ปรีประเสริฐ</t>
  </si>
  <si>
    <t>116/1หมู่6
ซ่อนกลิ่นอพาทเมนท์
ต.บางพลีน้อย
อ.บางบ่อ
จ สมุทรปราการ 10560</t>
  </si>
  <si>
    <t>0983290089</t>
  </si>
  <si>
    <t>15/02/2026 17:13</t>
  </si>
  <si>
    <t>WB171132033TH</t>
  </si>
  <si>
    <t>24/02/2026 09:38</t>
  </si>
  <si>
    <t>GVM63</t>
  </si>
  <si>
    <t>24/02/2026 09:29</t>
  </si>
  <si>
    <t>792126977095</t>
  </si>
  <si>
    <t>GVM62</t>
  </si>
  <si>
    <t>น***ังอร  ช***บุดดา</t>
  </si>
  <si>
    <t>24/02/2026 09:17</t>
  </si>
  <si>
    <t>792246319104</t>
  </si>
  <si>
    <t>GVM61</t>
  </si>
  <si>
    <t>24/02/2026 09:14</t>
  </si>
  <si>
    <t>TH266112215566Z</t>
  </si>
  <si>
    <t>24/02/2026 09:13</t>
  </si>
  <si>
    <t>กล่องขนมเปล่า (กล่องเปล่าเปี๊ยะ ญ)</t>
  </si>
  <si>
    <t>GVM60</t>
  </si>
  <si>
    <t>พรทิพย์ สะศรีสม</t>
  </si>
  <si>
    <t xml:space="preserve">30/1 หมู่1
ไทรโยค กาญจนบุรี
71150
</t>
  </si>
  <si>
    <t>0972423262</t>
  </si>
  <si>
    <t>24/02/2026 09:10</t>
  </si>
  <si>
    <t>เคลม Tiktok  เลขออเดอร์ 582625833828714329 เนื่องจากกล่องขนมเสียหายระหว่างขนส่ง</t>
  </si>
  <si>
    <t>WB171132078TH</t>
  </si>
  <si>
    <t>GVM59</t>
  </si>
  <si>
    <t>24/02/2026 09:08</t>
  </si>
  <si>
    <t>792202005151</t>
  </si>
  <si>
    <t>GVM58</t>
  </si>
  <si>
    <t>เคลม ปณ กล่องบุบ GUT57</t>
  </si>
  <si>
    <t>WB171132064TH</t>
  </si>
  <si>
    <t>GVM57</t>
  </si>
  <si>
    <t>ฟองเพียร  ใจติ๊บ</t>
  </si>
  <si>
    <t>135 หมู่ 9  ต.แม่สุก อ.แม่ใจ
จ.พะเยา
 56130</t>
  </si>
  <si>
    <t>56130</t>
  </si>
  <si>
    <t>0898532258</t>
  </si>
  <si>
    <t>18/02/2026 12:02</t>
  </si>
  <si>
    <t>WB171132055TH</t>
  </si>
  <si>
    <t>24/02/2026 09:05</t>
  </si>
  <si>
    <t>GVM56</t>
  </si>
  <si>
    <t>ญาตินันท์ เวียงทองชุติไชย</t>
  </si>
  <si>
    <t>38/3 หมู่ที่ 5 ตำบลแพรกศรีราชา อำเภอสรรคบุรี จังหวัดชัยนาท 
 17140</t>
  </si>
  <si>
    <t>0819718244</t>
  </si>
  <si>
    <t>24/02/2026 09:04</t>
  </si>
  <si>
    <t>WA095601158TH</t>
  </si>
  <si>
    <t>24/02/2026 09:03</t>
  </si>
  <si>
    <t>GVM55</t>
  </si>
  <si>
    <t>ส***ษ์ ช***</t>
  </si>
  <si>
    <t>24/02/2026 19:15</t>
  </si>
  <si>
    <t>792250700651</t>
  </si>
  <si>
    <t>24/02/2026 09:02</t>
  </si>
  <si>
    <t>GVM54</t>
  </si>
  <si>
    <t>กันยา  อ่อนอินทร์</t>
  </si>
  <si>
    <t>147/209หมู่บ้านรุ่งอรุณ3 หมู่2 ซ.14 ต.หางดง อ.หางดง จ.เชียงใหม่  50230</t>
  </si>
  <si>
    <t>0819846265</t>
  </si>
  <si>
    <t>24/02/2026 09:01</t>
  </si>
  <si>
    <t>WA095601189TH</t>
  </si>
  <si>
    <t>GVM53</t>
  </si>
  <si>
    <t>คุณสุทธิศักดิ์ เลี่ยวเส็ง</t>
  </si>
  <si>
    <t>68/290 มบ.เพอร์เฟคเพลส ซ.12 ถ.รามคำแหง164 
แขวงมีนบุรี เขตมีนบุรี 
กทม. 
 10510</t>
  </si>
  <si>
    <t>0863056886</t>
  </si>
  <si>
    <t>24/02/2026 09:00</t>
  </si>
  <si>
    <t>WA095601175TH</t>
  </si>
  <si>
    <t>GVM52</t>
  </si>
  <si>
    <t>พ***า ส***่ำ</t>
  </si>
  <si>
    <t>24/02/2026 08:49</t>
  </si>
  <si>
    <t>792166782061</t>
  </si>
  <si>
    <t>GVM51</t>
  </si>
  <si>
    <t>24/02/2026 08:41</t>
  </si>
  <si>
    <t>LEXPU0661097401</t>
  </si>
  <si>
    <t>GVM50</t>
  </si>
  <si>
    <t>24/02/2026 08:39</t>
  </si>
  <si>
    <t>792267339135</t>
  </si>
  <si>
    <t>GVM49</t>
  </si>
  <si>
    <t>น***ัฐพงษ์ ศ***วัสดิ์</t>
  </si>
  <si>
    <t>24/02/2026 08:38</t>
  </si>
  <si>
    <t>ฝอยทอง  10
เนยนม 10
รวม 10</t>
  </si>
  <si>
    <t>792149291080</t>
  </si>
  <si>
    <t>24/02/2026 08:37</t>
  </si>
  <si>
    <t>GVM48</t>
  </si>
  <si>
    <t>792287004143</t>
  </si>
  <si>
    <t>GVM47</t>
  </si>
  <si>
    <t>24/02/2026 08:33</t>
  </si>
  <si>
    <t>LEXPU0661098366</t>
  </si>
  <si>
    <t>GVM46</t>
  </si>
  <si>
    <t>สาลี่_เกิดเทศ</t>
  </si>
  <si>
    <t>25/20ซส,อุดมทรัพย์7ตบางเสาธงอบางเสาธงจสมุทรปราการ 10570</t>
  </si>
  <si>
    <t>0894101726</t>
  </si>
  <si>
    <t>24/02/2026 08:31</t>
  </si>
  <si>
    <t>WA095601161TH</t>
  </si>
  <si>
    <t>24/02/2026 08:30</t>
  </si>
  <si>
    <t>GVM45</t>
  </si>
  <si>
    <t>******าส่งสินค้ากรุณาโทรแจ้งก่อนด้วยนะค่ะ ขอบคุณมากค่ะ) ตำบลบ้านสวน อำเภอเมืองชลบุรี จังหวัดชลบุรี 20000</t>
  </si>
  <si>
    <t>24/02/2026 08:29</t>
  </si>
  <si>
    <t>TH2655801696378</t>
  </si>
  <si>
    <t>GVM44</t>
  </si>
  <si>
    <t xml:space="preserve">ส่งที่ วัลภา รักกตัญญู </t>
  </si>
  <si>
    <t>60/14 ม.3 มบ.พฤกษา14 ซอย วัดลาดปลาดุก บางคูรัด บางบัวทอง นนทบุรี 11110</t>
  </si>
  <si>
    <t>0868887866</t>
  </si>
  <si>
    <t>23/02/2026 08:48</t>
  </si>
  <si>
    <t>WB171132095TH</t>
  </si>
  <si>
    <t>GVM43</t>
  </si>
  <si>
    <t>ณ***ชา</t>
  </si>
  <si>
    <t>24/02/2026 08:28</t>
  </si>
  <si>
    <t>792280604146</t>
  </si>
  <si>
    <t>GVM41</t>
  </si>
  <si>
    <t xml:space="preserve">ศุลีวรรณ </t>
  </si>
  <si>
    <t xml:space="preserve">  481/739  จรัญ37  จรัญสนิทวงศ์บางขุนศรี  บางกอกน้อย  กทม  10700</t>
  </si>
  <si>
    <t>0934426466</t>
  </si>
  <si>
    <t>23/02/2026 09:58</t>
  </si>
  <si>
    <t>WB171132081TH</t>
  </si>
  <si>
    <t>GVM39</t>
  </si>
  <si>
    <t>24/02/2026 08:43</t>
  </si>
  <si>
    <t>TH266485033635A</t>
  </si>
  <si>
    <t>24/02/2026 08:13</t>
  </si>
  <si>
    <t>GVM38</t>
  </si>
  <si>
    <t>24/02/2026 08:01</t>
  </si>
  <si>
    <t>THT012054J5EP7Z</t>
  </si>
  <si>
    <t>GVM37</t>
  </si>
  <si>
    <t>24/02/2026 07:56</t>
  </si>
  <si>
    <t>792238530134</t>
  </si>
  <si>
    <t>GVM36</t>
  </si>
  <si>
    <t>S******k</t>
  </si>
  <si>
    <t>******์ค ซอย 3 ตำบลหนองบัวศาลา ตำบลหนองบัวศาลา อำเภอเมืองนครราชสีมา จังหวัดนครราชสีมา 30000</t>
  </si>
  <si>
    <t>24/02/2026 06:49</t>
  </si>
  <si>
    <t>TH2630966285062</t>
  </si>
  <si>
    <t>24/02/2026 06:48</t>
  </si>
  <si>
    <t>GVM35</t>
  </si>
  <si>
    <t>ม***งค์ ส***์สุดี</t>
  </si>
  <si>
    <t>24/02/2026 05:05</t>
  </si>
  <si>
    <t>792172052980</t>
  </si>
  <si>
    <t>GVM34</t>
  </si>
  <si>
    <t>เ***ตา เ***มพรสกุล</t>
  </si>
  <si>
    <t>24/02/2026 04:47</t>
  </si>
  <si>
    <t>รับเป็นเนยนม3กล่อง
  ฝอยทอง3กล่อง
ได้มั้ยค่ะเพราะทานแต่2รสนี้ค่ะ
ถ้าได้ก็รับค่ะ</t>
  </si>
  <si>
    <t>792178497865</t>
  </si>
  <si>
    <t>GVM33</t>
  </si>
  <si>
    <t>ก*** ม***องทอง</t>
  </si>
  <si>
    <t>24/02/2026 04:35</t>
  </si>
  <si>
    <t>792177067942</t>
  </si>
  <si>
    <t>24/02/2026 04:36</t>
  </si>
  <si>
    <t>GVM32</t>
  </si>
  <si>
    <t>เจริญขวัญ    วงศ์วาณิชวัฒนา</t>
  </si>
  <si>
    <t>27/70  the plant คันนายาว ซอย 4/3 · คันนายาว/ Khan Na Yao
คันนายาว/ Khan Na Yaoกรุงเทพมหานคร/ Bangkok
10230</t>
  </si>
  <si>
    <t>660813377816</t>
  </si>
  <si>
    <t>24/02/2026 03:39</t>
  </si>
  <si>
    <t>LEXPU0660617282</t>
  </si>
  <si>
    <t>GVM31</t>
  </si>
  <si>
    <t>24/02/2026 03:26</t>
  </si>
  <si>
    <t>792152380891</t>
  </si>
  <si>
    <t>GVM30</t>
  </si>
  <si>
    <t>sirirak siripong</t>
  </si>
  <si>
    <t>11 ม.8 ต.อิสาณ
เมืองบุรีรัมย์/ Mueang Buri Ramบุรีรัมย์/ Buriram
31000</t>
  </si>
  <si>
    <t>660986603566</t>
  </si>
  <si>
    <t>24/02/2026 01:38</t>
  </si>
  <si>
    <t>LEXPU0660616874</t>
  </si>
  <si>
    <t>GVM29</t>
  </si>
  <si>
    <t>เ***า ร***เรือง</t>
  </si>
  <si>
    <t>24/02/2026 01:03</t>
  </si>
  <si>
    <t>792100228043</t>
  </si>
  <si>
    <t>24/02/2026 01:05</t>
  </si>
  <si>
    <t>GVM28</t>
  </si>
  <si>
    <t>ร***ียบ   ค***น</t>
  </si>
  <si>
    <t>24/02/2026 00:10</t>
  </si>
  <si>
    <t>792160417941</t>
  </si>
  <si>
    <t>24/02/2026 00:20</t>
  </si>
  <si>
    <t>GVQ94</t>
  </si>
  <si>
    <t>น******ค</t>
  </si>
  <si>
    <t>****** รามอินทรา เขต คันนายาว กทม. 10230 แขวงรามอินทรา เขตคันนายาว จังหวัดกรุงเทพมหานคร 10230</t>
  </si>
  <si>
    <t>26/02/2026 00:22</t>
  </si>
  <si>
    <t>25/02/2026 23:51</t>
  </si>
  <si>
    <t>GVQ93</t>
  </si>
  <si>
    <t>25/02/2026 23:44</t>
  </si>
  <si>
    <t>GVQ92</t>
  </si>
  <si>
    <t>25/02/2026 23:34</t>
  </si>
  <si>
    <t>GVQ91</t>
  </si>
  <si>
    <t>25/02/2026 23:32</t>
  </si>
  <si>
    <t>GVQ89</t>
  </si>
  <si>
    <t>25/02/2026 23:13</t>
  </si>
  <si>
    <t>GVQ88</t>
  </si>
  <si>
    <t>25/02/2026 23:03</t>
  </si>
  <si>
    <t>GVQ87</t>
  </si>
  <si>
    <t>ส***ลี ต***วงศ์</t>
  </si>
  <si>
    <t>25/02/2026 22:52</t>
  </si>
  <si>
    <t>GVQ86</t>
  </si>
  <si>
    <t>ค***อ๋</t>
  </si>
  <si>
    <t>25/02/2026 22:40</t>
  </si>
  <si>
    <t>GVQ85</t>
  </si>
  <si>
    <t>A***u</t>
  </si>
  <si>
    <t>25/02/2026 22:31</t>
  </si>
  <si>
    <t>GVQ84</t>
  </si>
  <si>
    <t>ลัดดา พิริยธนาลัย</t>
  </si>
  <si>
    <t>242/18 ม.ศุภลักษณ์ ซอยวิภาวดีรังสิต 82 ถ.วิภา · ดอนเมือง/ Don Mueang
ดอนเมือง/ Don Mueangกรุงเทพมหานคร/ Bangkok
10210</t>
  </si>
  <si>
    <t>660851340120</t>
  </si>
  <si>
    <t>25/02/2026 22:27</t>
  </si>
  <si>
    <t>GVQ82</t>
  </si>
  <si>
    <t>ก***ณี  ก***ระบี่</t>
  </si>
  <si>
    <t>25/02/2026 22:23</t>
  </si>
  <si>
    <t>25/02/2026 22:24</t>
  </si>
  <si>
    <t>GVQ81</t>
  </si>
  <si>
    <t>บ***หรียญ ด***ุยาวัตร</t>
  </si>
  <si>
    <t>25/02/2026 22:16</t>
  </si>
  <si>
    <t>GVQ80</t>
  </si>
  <si>
    <t>ส*** เ***หนองคู่</t>
  </si>
  <si>
    <t>25/02/2026 22:14</t>
  </si>
  <si>
    <t>GVQ79</t>
  </si>
  <si>
    <t>จ***ิรา ไ***ชติ</t>
  </si>
  <si>
    <t>25/02/2026 22:09</t>
  </si>
  <si>
    <t>25/02/2026 22:08</t>
  </si>
  <si>
    <t>GVQ77</t>
  </si>
  <si>
    <t>ณ***ิชา</t>
  </si>
  <si>
    <t>25/02/2026 22:02</t>
  </si>
  <si>
    <t>GVQ75</t>
  </si>
  <si>
    <t>ศ***รรณ  น***ช้าง</t>
  </si>
  <si>
    <t>25/02/2026 21:50</t>
  </si>
  <si>
    <t>GVQ74</t>
  </si>
  <si>
    <t>ม***ส  ศ***งคล</t>
  </si>
  <si>
    <t>25/02/2026 21:45</t>
  </si>
  <si>
    <t>GVQ73</t>
  </si>
  <si>
    <t>จ***รรณ ท***สม</t>
  </si>
  <si>
    <t>25/02/2026 21:36</t>
  </si>
  <si>
    <t>25/02/2026 21:37</t>
  </si>
  <si>
    <t>GVQ72</t>
  </si>
  <si>
    <t>ว***พร ส***ยิ่ง</t>
  </si>
  <si>
    <t>25/02/2026 21:35</t>
  </si>
  <si>
    <t>GVQ71</t>
  </si>
  <si>
    <t>น***าวโชติกา ธ***ยประดิษฐ์</t>
  </si>
  <si>
    <t>25/02/2026 21:34</t>
  </si>
  <si>
    <t>GVQ70</t>
  </si>
  <si>
    <t>ก***ง โ***ลาย</t>
  </si>
  <si>
    <t>GVQ69</t>
  </si>
  <si>
    <t>25/02/2026 21:33</t>
  </si>
  <si>
    <t>GVQ68</t>
  </si>
  <si>
    <t>ภ***ณี</t>
  </si>
  <si>
    <t>25/02/2026 21:32</t>
  </si>
  <si>
    <t>GVQ67</t>
  </si>
  <si>
    <t>GVQ66</t>
  </si>
  <si>
    <t>GVQ65</t>
  </si>
  <si>
    <t>25/02/2026 21:31</t>
  </si>
  <si>
    <t>GVQ64</t>
  </si>
  <si>
    <t>อ***ญา พ***านนท์</t>
  </si>
  <si>
    <t>25/02/2026 21:29</t>
  </si>
  <si>
    <t>GVQ63</t>
  </si>
  <si>
    <t>25/02/2026 21:28</t>
  </si>
  <si>
    <t>GVQ62</t>
  </si>
  <si>
    <t>GVQ60</t>
  </si>
  <si>
    <t>น***ุญล้วน  พ***ช</t>
  </si>
  <si>
    <t>25/02/2026 21:15</t>
  </si>
  <si>
    <t>GVQ59</t>
  </si>
  <si>
    <t>พ***าภา ส***รณ์จันทร์</t>
  </si>
  <si>
    <t>25/02/2026 21:08</t>
  </si>
  <si>
    <t>25/02/2026 21:10</t>
  </si>
  <si>
    <t>GVQ58</t>
  </si>
  <si>
    <t>หวาน บ้านห้วยขี้เหล็กใหม่</t>
  </si>
  <si>
    <t>บ้านห้วยขี้เหล็กใหม่ (ร้านกาแฟ)ม.6 ต.วาวี อ.แม่สรวย จ.เชียงราย · ห้วยชมภู/ Huai Chomphu
เมืองเชียงราย/ Mueang Chiang Raiเชียงราย/ Chiang Rai
57000</t>
  </si>
  <si>
    <t>660631075437</t>
  </si>
  <si>
    <t>25/02/2026 20:55</t>
  </si>
  <si>
    <t>GVQ57</t>
  </si>
  <si>
    <t>ศ***เกตุ ม***</t>
  </si>
  <si>
    <t>GVQ56</t>
  </si>
  <si>
    <t>25/02/2026 20:41</t>
  </si>
  <si>
    <t>ฝอยทอง3กล้วยหอม2เผือก1</t>
  </si>
  <si>
    <t>GVQ55</t>
  </si>
  <si>
    <t>S*M</t>
  </si>
  <si>
    <t>******ว่างแดนดิน, อำเภอสว่างแดนดิน ตำบลสว่างแดนดิน อำเภอสว่างแดนดิน จังหวัดสกลนคร 47110</t>
  </si>
  <si>
    <t>25/02/2026 21:11</t>
  </si>
  <si>
    <t>25/02/2026 20:39</t>
  </si>
  <si>
    <t>GVQ54</t>
  </si>
  <si>
    <t>ย***้อย น***าวทองหมาย  ช***ูอินทร์</t>
  </si>
  <si>
    <t>25/02/2026 20:29</t>
  </si>
  <si>
    <t>GVQ53</t>
  </si>
  <si>
    <t>ก***ัฐฐ์  แ***เพชร</t>
  </si>
  <si>
    <t>25/02/2026 20:27</t>
  </si>
  <si>
    <t>GVQ51</t>
  </si>
  <si>
    <t>ว******ิ</t>
  </si>
  <si>
    <t>******่ จังหวัดนครศรีธรรมราช 80240 ตำบลกรุงหยัน อำเภอทุ่งใหญ่ จังหวัดนครศรีธรรมราช 80240</t>
  </si>
  <si>
    <t>25/02/2026 20:11</t>
  </si>
  <si>
    <t>GVQ49</t>
  </si>
  <si>
    <t>ส***าร ช***ัตน์</t>
  </si>
  <si>
    <t>25/02/2026 20:05</t>
  </si>
  <si>
    <t>25/02/2026 20:06</t>
  </si>
  <si>
    <t>GVQ48</t>
  </si>
  <si>
    <t>25/02/2026 19:48</t>
  </si>
  <si>
    <t>GVQ47</t>
  </si>
  <si>
    <t>จ***า น***ีย์</t>
  </si>
  <si>
    <t>GVQ46</t>
  </si>
  <si>
    <t>อ***รัตน์ บ***ันทร์</t>
  </si>
  <si>
    <t>25/02/2026 19:42</t>
  </si>
  <si>
    <t>GVQ45</t>
  </si>
  <si>
    <t>ม*** เ***อพิมาย</t>
  </si>
  <si>
    <t>25/02/2026 19:36</t>
  </si>
  <si>
    <t>GVQ44</t>
  </si>
  <si>
    <t>ส***ธ์ช่วยคำ้</t>
  </si>
  <si>
    <t>25/02/2026 19:35</t>
  </si>
  <si>
    <t>GVQ43</t>
  </si>
  <si>
    <t>ช***ร ค***กระโทก</t>
  </si>
  <si>
    <t>25/02/2026 19:15</t>
  </si>
  <si>
    <t>25/02/2026 19:16</t>
  </si>
  <si>
    <t>GVQ42</t>
  </si>
  <si>
    <t>V***ee C***kota</t>
  </si>
  <si>
    <t>25/02/2026 18:54</t>
  </si>
  <si>
    <t>GVQ40</t>
  </si>
  <si>
    <t>ก***ก้ว</t>
  </si>
  <si>
    <t>25/02/2026 18:43</t>
  </si>
  <si>
    <t>25/02/2026 18:44</t>
  </si>
  <si>
    <t>GVQ39</t>
  </si>
  <si>
    <t>25/02/2026 18:35</t>
  </si>
  <si>
    <t>GVQ38</t>
  </si>
  <si>
    <t>เ***า เ***รหม</t>
  </si>
  <si>
    <t>25/02/2026 18:25</t>
  </si>
  <si>
    <t>25/02/2026 18:26</t>
  </si>
  <si>
    <t>GVQ37</t>
  </si>
  <si>
    <t>K*** S***nta</t>
  </si>
  <si>
    <t>25/02/2026 18:18</t>
  </si>
  <si>
    <t>25/02/2026 18:19</t>
  </si>
  <si>
    <t>GVQ36</t>
  </si>
  <si>
    <t>น***รัตน์</t>
  </si>
  <si>
    <t>25/02/2026 18:11</t>
  </si>
  <si>
    <t>GVQ34</t>
  </si>
  <si>
    <t>ช****ก</t>
  </si>
  <si>
    <t>******ภอคลองลาน จังหวัดกำแพงเพชร 62180</t>
  </si>
  <si>
    <t>25/02/2026 17:47</t>
  </si>
  <si>
    <t>GVQ33</t>
  </si>
  <si>
    <t>25/02/2026 17:41</t>
  </si>
  <si>
    <t>ขอฝอยทอง 3 อีก3 คละให้ค่ะ</t>
  </si>
  <si>
    <t>GVQ30</t>
  </si>
  <si>
    <t>อ***์ อ***</t>
  </si>
  <si>
    <t>25/02/2026 17:21</t>
  </si>
  <si>
    <t>GVQ29</t>
  </si>
  <si>
    <t>ส***นา.เหมะ</t>
  </si>
  <si>
    <t>25/02/2026 17:18</t>
  </si>
  <si>
    <t>GVQ28</t>
  </si>
  <si>
    <t>ธ***ญา</t>
  </si>
  <si>
    <t>25/02/2026 17:15</t>
  </si>
  <si>
    <t>25/02/2026 17:16</t>
  </si>
  <si>
    <t>GVQ27</t>
  </si>
  <si>
    <t>D** S***it</t>
  </si>
  <si>
    <t>GVQ26</t>
  </si>
  <si>
    <t>ส******ว</t>
  </si>
  <si>
    <t>******ง ตำบล ทุ่งฝน ตำบลทุ่งฝน อำเภอทุ่งฝน จังหวัดอุดรธานี 41310</t>
  </si>
  <si>
    <t>41310</t>
  </si>
  <si>
    <t>25/02/2026 17:14</t>
  </si>
  <si>
    <t>GVQ25</t>
  </si>
  <si>
    <t>25/02/2026 17:13</t>
  </si>
  <si>
    <t>GVQ24</t>
  </si>
  <si>
    <t>25/02/2026 17:12</t>
  </si>
  <si>
    <t>GVQ23</t>
  </si>
  <si>
    <t>ร***ิมา    โ***์ซิโรจน์</t>
  </si>
  <si>
    <t>25/02/2026 17:09</t>
  </si>
  <si>
    <t>GVQ22</t>
  </si>
  <si>
    <t>ว***วรรณ ห***ทอง</t>
  </si>
  <si>
    <t>25/02/2026 16:54</t>
  </si>
  <si>
    <t>GVQ21</t>
  </si>
  <si>
    <t>P  P***</t>
  </si>
  <si>
    <t>25/02/2026 16:44</t>
  </si>
  <si>
    <t>GVQ20</t>
  </si>
  <si>
    <t>25/02/2026 16:28</t>
  </si>
  <si>
    <t>GVQ19</t>
  </si>
  <si>
    <t>25/02/2026 16:25</t>
  </si>
  <si>
    <t>GVQ18</t>
  </si>
  <si>
    <t>25/02/2026 16:00</t>
  </si>
  <si>
    <t>GVQ17</t>
  </si>
  <si>
    <t>******าสะแก ตำบลท่าสะแก อำเภอชาติตระการ จังหวัดพิษณุโลก 65170</t>
  </si>
  <si>
    <t>65170</t>
  </si>
  <si>
    <t>25/02/2026 15:58</t>
  </si>
  <si>
    <t>GVQ16</t>
  </si>
  <si>
    <t>ฐ***รัพ</t>
  </si>
  <si>
    <t>GVQ14</t>
  </si>
  <si>
    <t>25/02/2026 15:47</t>
  </si>
  <si>
    <t>25/02/2026 15:48</t>
  </si>
  <si>
    <t>GVQ13</t>
  </si>
  <si>
    <t>ไ******)</t>
  </si>
  <si>
    <t>******ิมิต อ.เมืองจันทบุรี ตำบลจันทนิมิต อำเภอเมืองจันทบุรี จังหวัดจันทบุรี 22000</t>
  </si>
  <si>
    <t>25/02/2026 15:43</t>
  </si>
  <si>
    <t>GVQ12</t>
  </si>
  <si>
    <t>25/02/2026 15:32</t>
  </si>
  <si>
    <t>GVQ11</t>
  </si>
  <si>
    <t>แ***ดือน  ค***</t>
  </si>
  <si>
    <t>25/02/2026 15:27</t>
  </si>
  <si>
    <t>25/02/2026 15:29</t>
  </si>
  <si>
    <t>GVQ10</t>
  </si>
  <si>
    <t>25/02/2026 15:22</t>
  </si>
  <si>
    <t>GVQ8</t>
  </si>
  <si>
    <t>น***อุทัย.ตะไลชั่ง</t>
  </si>
  <si>
    <t>25/02/2026 15:07</t>
  </si>
  <si>
    <t>GVQ7</t>
  </si>
  <si>
    <t>สมบัติ สิริพัลลภ</t>
  </si>
  <si>
    <t>ร้านกันเอง 301 ถนนจรดวิถีถ่อง ตำบลธานี
เมืองสุโขทัย/ Mueang Sukhothaiสุโขทัย/ Sukhothai
64000</t>
  </si>
  <si>
    <t>660881535565</t>
  </si>
  <si>
    <t>25/02/2026 15:04</t>
  </si>
  <si>
    <t>GVQ6</t>
  </si>
  <si>
    <t>ญ***ิภา  ห***บัว</t>
  </si>
  <si>
    <t>25/02/2026 14:56</t>
  </si>
  <si>
    <t>GVQ5</t>
  </si>
  <si>
    <t>25/02/2026 14:53</t>
  </si>
  <si>
    <t>GVQ4</t>
  </si>
  <si>
    <t>ค***ิมลศิริ ม***ย</t>
  </si>
  <si>
    <t>25/02/2026 14:51</t>
  </si>
  <si>
    <t>GVQ3</t>
  </si>
  <si>
    <t>ธ***วัฒน์</t>
  </si>
  <si>
    <t>GVQ2</t>
  </si>
  <si>
    <t>พ***า  เ***อคนแข็ง</t>
  </si>
  <si>
    <t>GVQ1</t>
  </si>
  <si>
    <t>ส***กษณ์​       ส***ิลา</t>
  </si>
  <si>
    <t>25/02/2026 14:50</t>
  </si>
  <si>
    <t>GVQ0</t>
  </si>
  <si>
    <t>ธ******ง</t>
  </si>
  <si>
    <t>******7  ต.พรสำราญ ตำบลพรสำราญ อำเภอคูเมือง จังหวัดบุรีรัมย์ 31190</t>
  </si>
  <si>
    <t>31190</t>
  </si>
  <si>
    <t>25/02/2026 14:49</t>
  </si>
  <si>
    <t>GVP99</t>
  </si>
  <si>
    <t>ส***า ว***ุญคง</t>
  </si>
  <si>
    <t>25/02/2026 14:48</t>
  </si>
  <si>
    <t>GVP98</t>
  </si>
  <si>
    <t>B***e11 ท***์วรรณ บ***รหม</t>
  </si>
  <si>
    <t>25/02/2026 14:46</t>
  </si>
  <si>
    <t>GVP97</t>
  </si>
  <si>
    <t>เ***อวัลย์  ส***ณี</t>
  </si>
  <si>
    <t>GVP95</t>
  </si>
  <si>
    <t>ว***ากร</t>
  </si>
  <si>
    <t>25/02/2026 14:42</t>
  </si>
  <si>
    <t>GVP94</t>
  </si>
  <si>
    <t>ณ***ิดา ม***บูรณ์</t>
  </si>
  <si>
    <t>25/02/2026 14:40</t>
  </si>
  <si>
    <t>GVP93</t>
  </si>
  <si>
    <t>ก***ัธน์   แ***ระสิทธิ์</t>
  </si>
  <si>
    <t>25/02/2026 14:39</t>
  </si>
  <si>
    <t>GVP92</t>
  </si>
  <si>
    <t>ว***ลย์ศยา​ โ***า​</t>
  </si>
  <si>
    <t>25/02/2026 14:37</t>
  </si>
  <si>
    <t>25/02/2026 14:38</t>
  </si>
  <si>
    <t>GVP91</t>
  </si>
  <si>
    <t>ก***ิพย์</t>
  </si>
  <si>
    <t>25/02/2026 14:36</t>
  </si>
  <si>
    <t>GVP90</t>
  </si>
  <si>
    <t>น***าญจนาภา เ***ระสิทธิ์</t>
  </si>
  <si>
    <t>Lop Buri</t>
  </si>
  <si>
    <t>25/02/2026 14:35</t>
  </si>
  <si>
    <t>GVP88</t>
  </si>
  <si>
    <t>จ***รัตน์ ว***อ้ายตาล</t>
  </si>
  <si>
    <t>25/02/2026 14:26</t>
  </si>
  <si>
    <t>GVP87</t>
  </si>
  <si>
    <t>้***ฐพงษ์ ล***กุล</t>
  </si>
  <si>
    <t>25/02/2026 14:28</t>
  </si>
  <si>
    <t>25/02/2026 14:24</t>
  </si>
  <si>
    <t>GVP84</t>
  </si>
  <si>
    <t>น***าวสุนิตา ข***ันเทียะ</t>
  </si>
  <si>
    <t>25/02/2026 14:16</t>
  </si>
  <si>
    <t>25/02/2026 14:17</t>
  </si>
  <si>
    <t>GVP83</t>
  </si>
  <si>
    <t>25/02/2026 14:13</t>
  </si>
  <si>
    <t>25/02/2026 14:15</t>
  </si>
  <si>
    <t>GVP82</t>
  </si>
  <si>
    <t>W***ai w***aya จ** ใ***ัว</t>
  </si>
  <si>
    <t>25/02/2026 14:11</t>
  </si>
  <si>
    <t>25/02/2026 14:14</t>
  </si>
  <si>
    <t>GVP81</t>
  </si>
  <si>
    <t>ป***ี แ***แท้</t>
  </si>
  <si>
    <t>25/02/2026 14:09</t>
  </si>
  <si>
    <t>GVP80</t>
  </si>
  <si>
    <t>น***ี้ ส** ช***3</t>
  </si>
  <si>
    <t>GVP79</t>
  </si>
  <si>
    <t>ส***พร ป***านสุข</t>
  </si>
  <si>
    <t>25/02/2026 14:07</t>
  </si>
  <si>
    <t>25/02/2026 14:12</t>
  </si>
  <si>
    <t>GVP78</t>
  </si>
  <si>
    <t>พ***นทร์ พ***าภรณ์</t>
  </si>
  <si>
    <t>25/02/2026 14:05</t>
  </si>
  <si>
    <t>GVP77</t>
  </si>
  <si>
    <t>น***า พ***ดี</t>
  </si>
  <si>
    <t>25/02/2026 14:04</t>
  </si>
  <si>
    <t>GVP76</t>
  </si>
  <si>
    <t>ด* ด*</t>
  </si>
  <si>
    <t>25/02/2026 14:03</t>
  </si>
  <si>
    <t>GVP75</t>
  </si>
  <si>
    <t>จ***ร์จิรา   บ***าใจ</t>
  </si>
  <si>
    <t>25/02/2026 14:01</t>
  </si>
  <si>
    <t>GVP74</t>
  </si>
  <si>
    <t>GVP73</t>
  </si>
  <si>
    <t>25/02/2026 13:59</t>
  </si>
  <si>
    <t>25/02/2026 14:00</t>
  </si>
  <si>
    <t>GVP72</t>
  </si>
  <si>
    <t>เ***นีย์  ศ***ัว</t>
  </si>
  <si>
    <t>25/02/2026 13:58</t>
  </si>
  <si>
    <t>GVP71</t>
  </si>
  <si>
    <t>เ***พิชชา พ***พวง</t>
  </si>
  <si>
    <t>25/02/2026 13:56</t>
  </si>
  <si>
    <t>GVP69</t>
  </si>
  <si>
    <t>ผ***าว ข***หล้า</t>
  </si>
  <si>
    <t>25/02/2026 13:45</t>
  </si>
  <si>
    <t>GVP68</t>
  </si>
  <si>
    <t>25/02/2026 13:30</t>
  </si>
  <si>
    <t>GVP67</t>
  </si>
  <si>
    <t>(บ้านข้างร้านมอเตอร์ไซค์ )
69/5 ม.3 ต.ทุ่งสุขลา อ.ศรีราชาจ.ชลบุรี 20230</t>
  </si>
  <si>
    <t>25/02/2026 13:27</t>
  </si>
  <si>
    <t>GVP66</t>
  </si>
  <si>
    <t>25/02/2026 13:16</t>
  </si>
  <si>
    <t>GVP65</t>
  </si>
  <si>
    <t>25/02/2026 13:00</t>
  </si>
  <si>
    <t>GVP64</t>
  </si>
  <si>
    <t>พ***พร ช***</t>
  </si>
  <si>
    <t>25/02/2026 12:56</t>
  </si>
  <si>
    <t>25/02/2026 12:55</t>
  </si>
  <si>
    <t>GVP63</t>
  </si>
  <si>
    <t>ส*** เ***พินิจ</t>
  </si>
  <si>
    <t>25/02/2026 12:52</t>
  </si>
  <si>
    <t>792277811754</t>
  </si>
  <si>
    <t>25/02/2026 12:50</t>
  </si>
  <si>
    <t>GVP62</t>
  </si>
  <si>
    <t>น***า  จ***ียรการ</t>
  </si>
  <si>
    <t>792240813744</t>
  </si>
  <si>
    <t>GVP61</t>
  </si>
  <si>
    <t>25/02/2026 12:49</t>
  </si>
  <si>
    <t>792287594685</t>
  </si>
  <si>
    <t>GVP60</t>
  </si>
  <si>
    <t>25/02/2026 12:46</t>
  </si>
  <si>
    <t>792218612710</t>
  </si>
  <si>
    <t>GVP59</t>
  </si>
  <si>
    <t>จ***วัฒน์ ป***ตัง</t>
  </si>
  <si>
    <t>25/02/2026 12:47</t>
  </si>
  <si>
    <t>792238811755</t>
  </si>
  <si>
    <t>GVP58</t>
  </si>
  <si>
    <t>ป*** ส***้านาง</t>
  </si>
  <si>
    <t>25/02/2026 12:45</t>
  </si>
  <si>
    <t>792276017735</t>
  </si>
  <si>
    <t>GVP57</t>
  </si>
  <si>
    <t>ล* ค***เศษ</t>
  </si>
  <si>
    <t>25/02/2026 12:42</t>
  </si>
  <si>
    <t>792298902710</t>
  </si>
  <si>
    <t>GVP56</t>
  </si>
  <si>
    <t>น***น อ***ปัต</t>
  </si>
  <si>
    <t>25/02/2026 12:40</t>
  </si>
  <si>
    <t>792212213704</t>
  </si>
  <si>
    <t>GVP55</t>
  </si>
  <si>
    <t>ค** บ***  แ*** Q*</t>
  </si>
  <si>
    <t>25/02/2026 12:39</t>
  </si>
  <si>
    <t>792216818735</t>
  </si>
  <si>
    <t>GVP54</t>
  </si>
  <si>
    <t>25/02/2026 12:38</t>
  </si>
  <si>
    <t>792201614702</t>
  </si>
  <si>
    <t>GVP53</t>
  </si>
  <si>
    <t>ท***ิม เ***พลับ</t>
  </si>
  <si>
    <t>25/02/2026 12:28</t>
  </si>
  <si>
    <t>792287524755</t>
  </si>
  <si>
    <t>GVP52</t>
  </si>
  <si>
    <t>ส***กดิ์  ร***ค้า</t>
  </si>
  <si>
    <t>25/02/2026 12:26</t>
  </si>
  <si>
    <t>792221109713</t>
  </si>
  <si>
    <t>GVP51</t>
  </si>
  <si>
    <t>R***e K***kiew</t>
  </si>
  <si>
    <t>25/02/2026 12:23</t>
  </si>
  <si>
    <t>792246706705</t>
  </si>
  <si>
    <t>GVP50</t>
  </si>
  <si>
    <t>ณ****า</t>
  </si>
  <si>
    <t>****** (เข้าทางระหว่างตึก2ตึก ทางเข้ามองที่เสารั้วติดป้าย137 /ไม่มีหมา) ตำบลในเมือง อำเภอเมืองพิษณุโลก จังหวัดพิษณุโลก 65000</t>
  </si>
  <si>
    <t>TH2699996957133</t>
  </si>
  <si>
    <t>25/02/2026 12:11</t>
  </si>
  <si>
    <t>GVP49</t>
  </si>
  <si>
    <t>d***i</t>
  </si>
  <si>
    <t>25/02/2026 12:09</t>
  </si>
  <si>
    <t>792297214763</t>
  </si>
  <si>
    <t>GVP48</t>
  </si>
  <si>
    <t>ใ******ี</t>
  </si>
  <si>
    <t>******ซอย อยู่วิทยา16 แขวงกระทุ่มราย แขวงกระทุ่มราย เขตหนองจอก จังหวัดกรุงเทพมหานคร 10530</t>
  </si>
  <si>
    <t>25/02/2026 11:53</t>
  </si>
  <si>
    <t>TH2605562674589</t>
  </si>
  <si>
    <t>GVP47</t>
  </si>
  <si>
    <t>ว***า เ***่ยมกลาง</t>
  </si>
  <si>
    <t>792273906712</t>
  </si>
  <si>
    <t>GVP46</t>
  </si>
  <si>
    <t>ณ***  ส***ก</t>
  </si>
  <si>
    <t>25/02/2026 11:47</t>
  </si>
  <si>
    <t>792220999662</t>
  </si>
  <si>
    <t>GVP45</t>
  </si>
  <si>
    <t>น***าวสาวิตรี  เ***เล</t>
  </si>
  <si>
    <t>25/02/2026 11:45</t>
  </si>
  <si>
    <t>792272191653</t>
  </si>
  <si>
    <t>GVP44</t>
  </si>
  <si>
    <t>จ***นันท์ ศ***ุพรรณ์</t>
  </si>
  <si>
    <t>25/02/2026 11:35</t>
  </si>
  <si>
    <t>792229103713</t>
  </si>
  <si>
    <t>GVP43</t>
  </si>
  <si>
    <t>จ***ร์เพ็ญ ค***</t>
  </si>
  <si>
    <t>25/02/2026 11:13</t>
  </si>
  <si>
    <t>792240105705</t>
  </si>
  <si>
    <t>GVP42</t>
  </si>
  <si>
    <t>25/02/2026 11:05</t>
  </si>
  <si>
    <t>792224390694</t>
  </si>
  <si>
    <t>GVP41</t>
  </si>
  <si>
    <t>ส***ง ห***ิจ</t>
  </si>
  <si>
    <t>25/02/2026 11:00</t>
  </si>
  <si>
    <t>792299991696</t>
  </si>
  <si>
    <t>GVP40</t>
  </si>
  <si>
    <t>ต*** น***ก้ว</t>
  </si>
  <si>
    <t>25/02/2026 10:58</t>
  </si>
  <si>
    <t>792205304715</t>
  </si>
  <si>
    <t>25/02/2026 10:59</t>
  </si>
  <si>
    <t>GVP39</t>
  </si>
  <si>
    <t>รัชนา  รอดเกิด</t>
  </si>
  <si>
    <t>293/1 หมู่10 บ้านจอมทองพัฒนา ต  หินดาต อ ปางศิลาทอง จกำแพงเพชร62120 · หินดาต/ Hin Dat
ปางศิลาทอง/ Pang Sila Thongกำแพงเพชร/ Kamphaeng Phet
62120</t>
  </si>
  <si>
    <t>62120</t>
  </si>
  <si>
    <t>660829707768</t>
  </si>
  <si>
    <t>25/02/2026 10:53</t>
  </si>
  <si>
    <t>GVP38</t>
  </si>
  <si>
    <t>25/02/2026 10:36</t>
  </si>
  <si>
    <t>792258991646</t>
  </si>
  <si>
    <t>GVP37</t>
  </si>
  <si>
    <t>25/02/2026 10:35</t>
  </si>
  <si>
    <t>792286812715</t>
  </si>
  <si>
    <t>GVP36</t>
  </si>
  <si>
    <t>ป***ิทธิ์ ท***วัสดิ์</t>
  </si>
  <si>
    <t>25/02/2026 10:32</t>
  </si>
  <si>
    <t>792214007793</t>
  </si>
  <si>
    <t>25/02/2026 10:31</t>
  </si>
  <si>
    <t>GVP35</t>
  </si>
  <si>
    <t>******ุรี แขวงทุ่งพญาไท แขวงทุ่งพญาไท เขตราชเทวี จังหวัดกรุงเทพมหานคร 10400</t>
  </si>
  <si>
    <t>25/02/2026 10:50</t>
  </si>
  <si>
    <t>TH01378DSNET5C</t>
  </si>
  <si>
    <t>GVP34</t>
  </si>
  <si>
    <t>พ***ศรา ส***์ทอง</t>
  </si>
  <si>
    <t>25/02/2026 10:26</t>
  </si>
  <si>
    <t>792262817754</t>
  </si>
  <si>
    <t>GVP33</t>
  </si>
  <si>
    <t>25/02/2026 10:25</t>
  </si>
  <si>
    <t>792209394664</t>
  </si>
  <si>
    <t>GVP32</t>
  </si>
  <si>
    <t>บ******บ</t>
  </si>
  <si>
    <t>******่านทับตะโก ตำบลด่านทับตะโก อำเภอจอมบึง จังหวัดราชบุรี 70150</t>
  </si>
  <si>
    <t>TH2621175657621</t>
  </si>
  <si>
    <t>GVP29</t>
  </si>
  <si>
    <t>โชคชัยตั้งพงษ์จำเริญ</t>
  </si>
  <si>
    <t>873/3ซอย  สามเสน 21 ถ.สามเสน แขวงถนนนครไชยศรี · ดุสิต/ Dusit
ดุสิต/ Dusitกรุงเทพมหานคร/ Bangkok
10300</t>
  </si>
  <si>
    <t>660886708275</t>
  </si>
  <si>
    <t>25/02/2026 10:00</t>
  </si>
  <si>
    <t>25/02/2026 10:01</t>
  </si>
  <si>
    <t>GVP28</t>
  </si>
  <si>
    <t>25/02/2026 10:28</t>
  </si>
  <si>
    <t>TH2621998571727</t>
  </si>
  <si>
    <t>25/02/2026 09:58</t>
  </si>
  <si>
    <t>GVP27</t>
  </si>
  <si>
    <t>ว***ค์ ท***รจน์ขจร</t>
  </si>
  <si>
    <t>25/02/2026 09:42</t>
  </si>
  <si>
    <t>792267591651</t>
  </si>
  <si>
    <t>GVP26</t>
  </si>
  <si>
    <t>ท***รรณ พ***พวง</t>
  </si>
  <si>
    <t>25/02/2026 09:40</t>
  </si>
  <si>
    <t>792209393684</t>
  </si>
  <si>
    <t>GVP25</t>
  </si>
  <si>
    <t>ว***ิสา จ***ร์เรือง</t>
  </si>
  <si>
    <t>25/02/2026 09:38</t>
  </si>
  <si>
    <t>792269614754</t>
  </si>
  <si>
    <t>GVP24</t>
  </si>
  <si>
    <t>อ**   อ***เมือง</t>
  </si>
  <si>
    <t>25/02/2026 09:29</t>
  </si>
  <si>
    <t>792254016750</t>
  </si>
  <si>
    <t>GVP23</t>
  </si>
  <si>
    <t>พ***ะ น***อี่ยม</t>
  </si>
  <si>
    <t>792288610702</t>
  </si>
  <si>
    <t>GVP22</t>
  </si>
  <si>
    <t>น** ฐ***กานต์ ป***วิชิต</t>
  </si>
  <si>
    <t>25/02/2026 09:28</t>
  </si>
  <si>
    <t>792231017712</t>
  </si>
  <si>
    <t>GVP21</t>
  </si>
  <si>
    <t>จ***ิรา ผ***ันทร์</t>
  </si>
  <si>
    <t>25/02/2026 09:26</t>
  </si>
  <si>
    <t>เผือก 2 ฝอยทอง 1</t>
  </si>
  <si>
    <t>792244102705</t>
  </si>
  <si>
    <t>GVP20</t>
  </si>
  <si>
    <t>25/02/2026 09:23</t>
  </si>
  <si>
    <t>GVP19</t>
  </si>
  <si>
    <t>25/02/2026 09:20</t>
  </si>
  <si>
    <t>GVP18</t>
  </si>
  <si>
    <t>ค***นุสรณ์ ด***ข   ป*</t>
  </si>
  <si>
    <t>25/02/2026 09:19</t>
  </si>
  <si>
    <t>792219211766</t>
  </si>
  <si>
    <t>GVP17</t>
  </si>
  <si>
    <t>นายศักดิ์ชัย โพธิพิทักษ์</t>
  </si>
  <si>
    <t>175 ม.4 ซอย8 
บ้านทุ่งดินดำ
ต.บ้านโข้ง อ.อู่ทอง 
จ.สุพรรณบุรี 72160</t>
  </si>
  <si>
    <t>0815159643</t>
  </si>
  <si>
    <t>25/02/2026 09:16</t>
  </si>
  <si>
    <t>GVP16</t>
  </si>
  <si>
    <t>ม***พงษ์ ค***็ง ต***ห้อง1</t>
  </si>
  <si>
    <t>25/02/2026 09:17</t>
  </si>
  <si>
    <t>792205992653</t>
  </si>
  <si>
    <t>GVP15</t>
  </si>
  <si>
    <t>บ***ักษา ค***นเมือง</t>
  </si>
  <si>
    <t>25/02/2026 09:14</t>
  </si>
  <si>
    <t>792229399651</t>
  </si>
  <si>
    <t>GVP14</t>
  </si>
  <si>
    <t>25/02/2026 09:09</t>
  </si>
  <si>
    <t>792286615746</t>
  </si>
  <si>
    <t>GVP13</t>
  </si>
  <si>
    <t>ณชญาดา พรรัตนอุดม</t>
  </si>
  <si>
    <t>อภิญญาเรสซิเดนซ์ พะเยา ห้อง 211 · ท่าวังทอง/ Tha Wang Thong
เมืองพะเยา/ Mueang Phayaoพะเยา/ Phayao
56000</t>
  </si>
  <si>
    <t>660618928223</t>
  </si>
  <si>
    <t>25/02/2026 08:57</t>
  </si>
  <si>
    <t>GVP12</t>
  </si>
  <si>
    <t>ว** ช***ศรี</t>
  </si>
  <si>
    <t>25/02/2026 08:54</t>
  </si>
  <si>
    <t>792290591691</t>
  </si>
  <si>
    <t>25/02/2026 08:51</t>
  </si>
  <si>
    <t>GVP11</t>
  </si>
  <si>
    <t>ปิยมาศ</t>
  </si>
  <si>
    <t>136/167 ต บางคูวัด อ.เมือง ปทุม คอนโดกมลพรรณ
เมืองปทุมธานี/ Mueang Pathum Thaniปทุมธานี/ Pathum Thani
12000</t>
  </si>
  <si>
    <t>660959355657</t>
  </si>
  <si>
    <t>25/02/2026 08:50</t>
  </si>
  <si>
    <t>GVP9</t>
  </si>
  <si>
    <t>นฤบล ยิ้มนิยม</t>
  </si>
  <si>
    <t>ซอย ช่างอากาศอุทิศ 27 แยก 2 ซอย ช่างอากาศอุทิศ 27 แยก 2 110/58 · ดอนเมือง/ Don Mueang
ดอนเมือง/ Don Mueangกรุงเทพมหานคร/ Bangkok
10210</t>
  </si>
  <si>
    <t>660980608399</t>
  </si>
  <si>
    <t>25/02/2026 08:29</t>
  </si>
  <si>
    <t>GVP8</t>
  </si>
  <si>
    <t>น***  จ***ส</t>
  </si>
  <si>
    <t>25/02/2026 08:25</t>
  </si>
  <si>
    <t>792229413710</t>
  </si>
  <si>
    <t>GVP7</t>
  </si>
  <si>
    <t>******ิ์ แขวงราษฎร์บูรณะ แขวงราษฎร์บูรณะ เขตราษฎร์บูรณะ จังหวัดกรุงเทพมหานคร 10140</t>
  </si>
  <si>
    <t>TH01388DSPCP6B</t>
  </si>
  <si>
    <t>GVP6</t>
  </si>
  <si>
    <t xml:space="preserve">จารุณี สมน้อย </t>
  </si>
  <si>
    <t>344 ถ.โพธิ์กลาง ต.ในเมือง อ.เมือง จ.นครราชสีมา
 30000</t>
  </si>
  <si>
    <t>0933296490</t>
  </si>
  <si>
    <t>25/02/2026 08:23</t>
  </si>
  <si>
    <t>GVP5</t>
  </si>
  <si>
    <t>ปัญญา กฤตหัสต์</t>
  </si>
  <si>
    <t>75ม.13บ้านสันหนองเขียวต.สันทราย
อ.ฝางจ.เชียงใหม่
 50110</t>
  </si>
  <si>
    <t>50110</t>
  </si>
  <si>
    <t>0857229857</t>
  </si>
  <si>
    <t>25/02/2026 08:22</t>
  </si>
  <si>
    <t>GVP4</t>
  </si>
  <si>
    <t>รุ้งฟ้า หอมภู่</t>
  </si>
  <si>
    <t>78หมู่8 ต.นาพันสาม · นาพันสาม/ Na Phan Sam
เมืองเพชรบุรี/ Mueang Phetchaburiเพชรบุรี/ Phetchaburi
76000</t>
  </si>
  <si>
    <t>660802215402</t>
  </si>
  <si>
    <t>25/02/2026 08:08</t>
  </si>
  <si>
    <t>GVP3</t>
  </si>
  <si>
    <t>พ*** โ***ง</t>
  </si>
  <si>
    <t>25/02/2026 08:05</t>
  </si>
  <si>
    <t>THT030654MK971Z</t>
  </si>
  <si>
    <t>GVP2</t>
  </si>
  <si>
    <t>ม*** ​***​ทะ​มูล​</t>
  </si>
  <si>
    <t>25/02/2026 07:56</t>
  </si>
  <si>
    <t>792268798694</t>
  </si>
  <si>
    <t>GVP1</t>
  </si>
  <si>
    <t>ณ******ว</t>
  </si>
  <si>
    <t>******รเคหะ ตำบลหันตรา ตำบลหันตรา อำเภอพระนครศรีอยุธยา จังหวัดพระนครศรีอยุธยา 13000</t>
  </si>
  <si>
    <t>25/02/2026 07:41</t>
  </si>
  <si>
    <t>TH05018DSPNH9M</t>
  </si>
  <si>
    <t>25/02/2026 07:40</t>
  </si>
  <si>
    <t>GVP0</t>
  </si>
  <si>
    <t>99/190 หมู่1 หมู่บ้านสิวารัตน์10 ตำบลบางภาษี · บางภาษี/ Bang Phasi
บางเลน/ Bang Lenนครปฐม/ Nakhon Pathom
73130</t>
  </si>
  <si>
    <t>660632642936</t>
  </si>
  <si>
    <t>25/02/2026 07:39</t>
  </si>
  <si>
    <t>GVO99</t>
  </si>
  <si>
    <t>ส***าย ค***ยโพธิ์ศรี</t>
  </si>
  <si>
    <t>25/02/2026 07:24</t>
  </si>
  <si>
    <t>792241610720</t>
  </si>
  <si>
    <t>GVO98</t>
  </si>
  <si>
    <t>25/02/2026 07:16</t>
  </si>
  <si>
    <t>GVO97</t>
  </si>
  <si>
    <t>a**</t>
  </si>
  <si>
    <t>25/02/2026 07:11</t>
  </si>
  <si>
    <t>792205009794</t>
  </si>
  <si>
    <t>GVO96</t>
  </si>
  <si>
    <t>ส***ย พ***รขา</t>
  </si>
  <si>
    <t>25/02/2026 06:47</t>
  </si>
  <si>
    <t>792268194535</t>
  </si>
  <si>
    <t>GVO95</t>
  </si>
  <si>
    <t>ว******น</t>
  </si>
  <si>
    <t>******อ.ท่าตูม จ.สุรินทร์ 32120 ตำบลเมืองแก อำเภอท่าตูม จังหวัดสุรินทร์ 32120</t>
  </si>
  <si>
    <t>25/02/2026 06:46</t>
  </si>
  <si>
    <t>TH261740905691B</t>
  </si>
  <si>
    <t>GVO94</t>
  </si>
  <si>
    <t>ภ***ินทร์ เ***ใจ</t>
  </si>
  <si>
    <t>792251592506</t>
  </si>
  <si>
    <t>GVO93</t>
  </si>
  <si>
    <t>พ***งิน ช***ุทรา</t>
  </si>
  <si>
    <t>25/02/2026 06:13</t>
  </si>
  <si>
    <t>792268781592</t>
  </si>
  <si>
    <t>GVO92</t>
  </si>
  <si>
    <t>คิมนิ๊ก</t>
  </si>
  <si>
    <t>286/2 ถนน สันโค้งน้อย ซอย3 · รอบเวียง/ Rop Wiang
เมืองเชียงราย/ Mueang Chiang Raiเชียงราย/ Chiang Rai
57000</t>
  </si>
  <si>
    <t>660943267198</t>
  </si>
  <si>
    <t>25/02/2026 05:58</t>
  </si>
  <si>
    <t>LEXPU0661097417</t>
  </si>
  <si>
    <t>GVO91</t>
  </si>
  <si>
    <t>ศ***วรรณ ศ***กดิ์วนิช</t>
  </si>
  <si>
    <t>25/02/2026 05:36</t>
  </si>
  <si>
    <t>792293818621</t>
  </si>
  <si>
    <t>GVO90</t>
  </si>
  <si>
    <t>ส***,จิตรีงาม</t>
  </si>
  <si>
    <t>25/02/2026 05:30</t>
  </si>
  <si>
    <t>792266231794</t>
  </si>
  <si>
    <t>25/02/2026 05:31</t>
  </si>
  <si>
    <t>GVO89</t>
  </si>
  <si>
    <t>25/02/2026 05:16</t>
  </si>
  <si>
    <t>792228397590</t>
  </si>
  <si>
    <t>25/02/2026 05:17</t>
  </si>
  <si>
    <t>GVO88</t>
  </si>
  <si>
    <t>A** C*** M***t M*</t>
  </si>
  <si>
    <t>Kanchanaburi</t>
  </si>
  <si>
    <t>25/02/2026 05:12</t>
  </si>
  <si>
    <t>792232011631</t>
  </si>
  <si>
    <t>GVO87</t>
  </si>
  <si>
    <t>ท***พร ด***ศาสตร์</t>
  </si>
  <si>
    <t>25/02/2026 04:58</t>
  </si>
  <si>
    <t>792266101690</t>
  </si>
  <si>
    <t>GVO85</t>
  </si>
  <si>
    <t>น** อ***ลี แ***ักดี</t>
  </si>
  <si>
    <t>25/02/2026 03:17</t>
  </si>
  <si>
    <t>792215615623</t>
  </si>
  <si>
    <t>GVO84</t>
  </si>
  <si>
    <t>25/02/2026 03:04</t>
  </si>
  <si>
    <t>ฝอยทอง 3 มะพร้าว 2 กล้วยหอม 1</t>
  </si>
  <si>
    <t>792295981503</t>
  </si>
  <si>
    <t>GVO83</t>
  </si>
  <si>
    <t>25/02/2026 02:58</t>
  </si>
  <si>
    <t>ขอฝอยทอง 3 มะพร้าว 2 กล้วยหอม 1 ค่ะ</t>
  </si>
  <si>
    <t>792204988514</t>
  </si>
  <si>
    <t>GVO82</t>
  </si>
  <si>
    <t>ย******ช</t>
  </si>
  <si>
    <t>****** ถ.แจ้งวัฒนะ14 แขวงทุ่งสองห้อง เขตหลักสี่ จังหวัดกรุงเทพมหานคร 10210</t>
  </si>
  <si>
    <t>25/02/2026 02:44</t>
  </si>
  <si>
    <t>TH263322447037A</t>
  </si>
  <si>
    <t>25/02/2026 02:43</t>
  </si>
  <si>
    <t>GVO81</t>
  </si>
  <si>
    <t>25/02/2026 11:44</t>
  </si>
  <si>
    <t>TH2642544607120</t>
  </si>
  <si>
    <t>25/02/2026 00:18</t>
  </si>
  <si>
    <t>GVS76</t>
  </si>
  <si>
    <t>26/02/2026 23:51</t>
  </si>
  <si>
    <t>792376583600</t>
  </si>
  <si>
    <t>GVS75</t>
  </si>
  <si>
    <t>เ*</t>
  </si>
  <si>
    <t>******ลองหิน, อำเภออ่าวลึก ตำบลคลองหิน อำเภออ่าวลึก จังหวัดกระบี่ 81110</t>
  </si>
  <si>
    <t>81110</t>
  </si>
  <si>
    <t>26/02/2026 23:19</t>
  </si>
  <si>
    <t>26/02/2026 22:49</t>
  </si>
  <si>
    <t>GVS74</t>
  </si>
  <si>
    <t>นางสาวบังอร เศรฐธัญกิจ</t>
  </si>
  <si>
    <t>128/9 ม.9 ต.ทุ่งโพ · ทุ่งโพ/ Thung Pho
หนองฉาง/ Nong Changอุทัยธานี/ Uthai Thani
61110</t>
  </si>
  <si>
    <t>660614470541</t>
  </si>
  <si>
    <t>26/02/2026 22:40</t>
  </si>
  <si>
    <t>GVS73</t>
  </si>
  <si>
    <t>26/02/2026 22:38</t>
  </si>
  <si>
    <t>GVS72</t>
  </si>
  <si>
    <t>กฤษณะ  ถนอมญาติ  แนนนี่</t>
  </si>
  <si>
    <t>176 ม.6 อ.เมืองระยอง   ต.แกลง · แกลง
เมืองระยอง/ Mueang Rayongระยอง/ Rayong
21160</t>
  </si>
  <si>
    <t>660962657961</t>
  </si>
  <si>
    <t>26/02/2026 22:30</t>
  </si>
  <si>
    <t>LEXPU0661632266</t>
  </si>
  <si>
    <t>GVS71</t>
  </si>
  <si>
    <t>ท***ำ ศ***น</t>
  </si>
  <si>
    <t>26/02/2026 22:28</t>
  </si>
  <si>
    <t>792360712636</t>
  </si>
  <si>
    <t>GVS70</t>
  </si>
  <si>
    <t>26/02/2026 22:27</t>
  </si>
  <si>
    <t>GVS69</t>
  </si>
  <si>
    <t>ม***ร    ห***จีน</t>
  </si>
  <si>
    <t>26/02/2026 22:25</t>
  </si>
  <si>
    <t>792399979641</t>
  </si>
  <si>
    <t>GVS67</t>
  </si>
  <si>
    <t>สมชาย ชาตะวนิช</t>
  </si>
  <si>
    <t>136/84 ม.6 ต.คลองมะเดื่อ อ.กระทุ่มแบน จ.สมุทรสาคร · คลองมะเดื่อ/ Khlong Ma Duea
กระทุ่มแบน/ Krathum Baenสมุทรสาคร/ Samut Sakhon
74110</t>
  </si>
  <si>
    <t>660894355998</t>
  </si>
  <si>
    <t>26/02/2026 22:18</t>
  </si>
  <si>
    <t>GVS66</t>
  </si>
  <si>
    <t>ส***า พ***เสน</t>
  </si>
  <si>
    <t>26/02/2026 22:14</t>
  </si>
  <si>
    <t>792389315664</t>
  </si>
  <si>
    <t>GVS65</t>
  </si>
  <si>
    <t>K***ana K</t>
  </si>
  <si>
    <t>26/02/2026 21:57</t>
  </si>
  <si>
    <t>792341037633</t>
  </si>
  <si>
    <t>GVS64</t>
  </si>
  <si>
    <t>26/02/2026 21:34</t>
  </si>
  <si>
    <t>GVS63</t>
  </si>
  <si>
    <t>26/02/2026 21:22</t>
  </si>
  <si>
    <t>792391644682</t>
  </si>
  <si>
    <t>26/02/2026 21:23</t>
  </si>
  <si>
    <t>GVS62</t>
  </si>
  <si>
    <t>ม***ีย ย***</t>
  </si>
  <si>
    <t>26/02/2026 20:59</t>
  </si>
  <si>
    <t>792357630680</t>
  </si>
  <si>
    <t>GVS61</t>
  </si>
  <si>
    <t>พ******ศ</t>
  </si>
  <si>
    <t>******ชียงยืน ตำบลเชียงยืน อำเภอเชียงยืน จังหวัดมหาสารคาม 44160</t>
  </si>
  <si>
    <t>44160</t>
  </si>
  <si>
    <t>26/02/2026 20:39</t>
  </si>
  <si>
    <t>GVS60</t>
  </si>
  <si>
    <t>26/02/2026 20:24</t>
  </si>
  <si>
    <t>792369854603</t>
  </si>
  <si>
    <t>GVS59</t>
  </si>
  <si>
    <t>26/02/2026 20:13</t>
  </si>
  <si>
    <t>GVS58</t>
  </si>
  <si>
    <t xml:space="preserve">  T***at</t>
  </si>
  <si>
    <t>26/02/2026 20:08</t>
  </si>
  <si>
    <t>792372165664</t>
  </si>
  <si>
    <t>GVS57</t>
  </si>
  <si>
    <t>****** เลขที่ 406 ชั้น 4 ถนน พระราม 4 แขวงมหาพฤฒาราม แขวงมหาพฤฒาราม เขตบางรัก จังหวัดกรุงเทพมหานคร 10500</t>
  </si>
  <si>
    <t>26/02/2026 20:03</t>
  </si>
  <si>
    <t>GVS56</t>
  </si>
  <si>
    <t>******ังแดง, อำเภอท่าเรือ ตำบลวังแดง อำเภอท่าเรือ จังหวัดพระนครศรีอยุธยา 13130</t>
  </si>
  <si>
    <t>13130</t>
  </si>
  <si>
    <t>27/02/2026 06:57</t>
  </si>
  <si>
    <t>TH2682239926395</t>
  </si>
  <si>
    <t>26/02/2026 19:58</t>
  </si>
  <si>
    <t>GVS55</t>
  </si>
  <si>
    <t>26/02/2026 19:48</t>
  </si>
  <si>
    <t>792322538615</t>
  </si>
  <si>
    <t>GVS52</t>
  </si>
  <si>
    <t>W*** W***</t>
  </si>
  <si>
    <t>26/02/2026 19:00</t>
  </si>
  <si>
    <t>GVS51</t>
  </si>
  <si>
    <t>ค***ุภสชา ต***รัพย์</t>
  </si>
  <si>
    <t>26/02/2026 18:59</t>
  </si>
  <si>
    <t>GVS50</t>
  </si>
  <si>
    <t>ธ***ร โ***รี</t>
  </si>
  <si>
    <t>26/02/2026 18:52</t>
  </si>
  <si>
    <t>THT030654S8BZ4Z</t>
  </si>
  <si>
    <t>GVS49</t>
  </si>
  <si>
    <t>26/02/2026 18:19</t>
  </si>
  <si>
    <t>26/02/2026 18:18</t>
  </si>
  <si>
    <t>GVS48</t>
  </si>
  <si>
    <t>ส***ดิ์ ย***ิด</t>
  </si>
  <si>
    <t>26/02/2026 18:17</t>
  </si>
  <si>
    <t>792371657630</t>
  </si>
  <si>
    <t>GVS47</t>
  </si>
  <si>
    <t>26/02/2026 18:15</t>
  </si>
  <si>
    <t>GVS46</t>
  </si>
  <si>
    <t>ป***ริม</t>
  </si>
  <si>
    <t>26/02/2026 18:14</t>
  </si>
  <si>
    <t>792368794582</t>
  </si>
  <si>
    <t>GVS45</t>
  </si>
  <si>
    <t>น***ชคชัย ค***นจะ</t>
  </si>
  <si>
    <t>26/02/2026 18:09</t>
  </si>
  <si>
    <t>792394054653</t>
  </si>
  <si>
    <t>GVS44</t>
  </si>
  <si>
    <t>ว***ภา โ***กุล</t>
  </si>
  <si>
    <t>26/02/2026 17:56</t>
  </si>
  <si>
    <t>GVS43</t>
  </si>
  <si>
    <t>26/02/2026 17:52</t>
  </si>
  <si>
    <t>792305245690</t>
  </si>
  <si>
    <t>GVS42</t>
  </si>
  <si>
    <t>ม***ศวินะ</t>
  </si>
  <si>
    <t>26/02/2026 17:51</t>
  </si>
  <si>
    <t>792334965671</t>
  </si>
  <si>
    <t>GVS41</t>
  </si>
  <si>
    <t>โ*</t>
  </si>
  <si>
    <t>****** แขวง วัดพระยาไกร, เขตบางคอแหลม แขวงวัดพระยาไกร เขตบางคอแหลม จังหวัดกรุงเทพมหานคร 10120</t>
  </si>
  <si>
    <t>26/02/2026 17:47</t>
  </si>
  <si>
    <t>GVS39</t>
  </si>
  <si>
    <t>26/02/2026 17:37</t>
  </si>
  <si>
    <t>GVS38</t>
  </si>
  <si>
    <t>ส***ง</t>
  </si>
  <si>
    <t>26/02/2026 17:33</t>
  </si>
  <si>
    <t>792370606613</t>
  </si>
  <si>
    <t>GVS37</t>
  </si>
  <si>
    <t>26/02/2026 17:18</t>
  </si>
  <si>
    <t>792378665691</t>
  </si>
  <si>
    <t>GVS36</t>
  </si>
  <si>
    <t>26/02/2026 17:17</t>
  </si>
  <si>
    <t>GVS35</t>
  </si>
  <si>
    <t>ณ***ุฒิ จ***ุเรือง</t>
  </si>
  <si>
    <t>26/02/2026 17:16</t>
  </si>
  <si>
    <t>GVS34</t>
  </si>
  <si>
    <t>J***a K***hong</t>
  </si>
  <si>
    <t>26/02/2026 17:15</t>
  </si>
  <si>
    <t>792392738664</t>
  </si>
  <si>
    <t>GVS33</t>
  </si>
  <si>
    <t>จ***พร ท***ัยเจริญ</t>
  </si>
  <si>
    <t>26/02/2026 16:58</t>
  </si>
  <si>
    <t>792378256666</t>
  </si>
  <si>
    <t>26/02/2026 16:59</t>
  </si>
  <si>
    <t>GVS32</t>
  </si>
  <si>
    <t>พ***า ป***าร</t>
  </si>
  <si>
    <t>26/02/2026 16:48</t>
  </si>
  <si>
    <t>792346548674</t>
  </si>
  <si>
    <t>GVS31</t>
  </si>
  <si>
    <t xml:space="preserve">แสงดาว  ละเมิด </t>
  </si>
  <si>
    <t>129 ม 7 ต บ้านขอ อ เมืองปาน จ ลำปาง เบอร์ 52240</t>
  </si>
  <si>
    <t>52240</t>
  </si>
  <si>
    <t>0849483928</t>
  </si>
  <si>
    <t>26/02/2026 16:34</t>
  </si>
  <si>
    <t>GVS30</t>
  </si>
  <si>
    <t>สุพันธ์ โฆษา</t>
  </si>
  <si>
    <t>24/141หมู่3ถนนสหกรณ์
บางหญ้าแพรก
อำเภอเมือง
สมุทรสาคร
Thailand 74000</t>
  </si>
  <si>
    <t>66620089044</t>
  </si>
  <si>
    <t>26/02/2026 12:50</t>
  </si>
  <si>
    <t>26/02/2026 16:31</t>
  </si>
  <si>
    <t>GVS29</t>
  </si>
  <si>
    <t>ศศิกานต์  พรหมมี</t>
  </si>
  <si>
    <t>84/138 หมู่ 1 
หมู่บ้านรพีร์นคร ซอย 2 
บางกรวย-ไทรน้อย 48
ตำบลบางกร่าง อำเภอเมืองนนทบุรี จังหวัดนนทบุรี 
โทร 11000</t>
  </si>
  <si>
    <t>0843616703</t>
  </si>
  <si>
    <t>26/02/2026 16:29</t>
  </si>
  <si>
    <t>GVS28</t>
  </si>
  <si>
    <t>น.ส.สุพรรษา ปิยะวงษ์</t>
  </si>
  <si>
    <t>ที่อยู่จัดส่ง 
(หจก.ท่าทรายพนมศักดิ์ ราษีสินฯ)
3-3/1 ม.1 ถ.บริหาร ต.เมืองคง อ.ราษีไศล จ.ศรีสะเกษ 
โทร. 33160</t>
  </si>
  <si>
    <t>33160</t>
  </si>
  <si>
    <t>0930748806</t>
  </si>
  <si>
    <t>26/02/2026 16:28</t>
  </si>
  <si>
    <t>26/02/2026 16:27</t>
  </si>
  <si>
    <t>GVS27</t>
  </si>
  <si>
    <t>จิตติมา กุลกั้ง</t>
  </si>
  <si>
    <t>19ม.4บ้านคำกั้งต.เหล่าใหญ่อ.กุฉินารายณ์จ.กาฬสินธุ์ 46110</t>
  </si>
  <si>
    <t>0910640843</t>
  </si>
  <si>
    <t>26/02/2026 16:26</t>
  </si>
  <si>
    <t>GVS26</t>
  </si>
  <si>
    <t>Nit Joเรณู.อยู่สบาย</t>
  </si>
  <si>
    <t>36/1ม.7 ถ.ระแงะมรรคา36
กรีนสกายค้าเหล็ก&amp;รีไซเคิล
ต.ตันหยงมัส
อ.ระแงะ
จ.นราธิวาส 96130</t>
  </si>
  <si>
    <t>96130</t>
  </si>
  <si>
    <t>66959957358</t>
  </si>
  <si>
    <t>26/02/2026 16:25</t>
  </si>
  <si>
    <t>GVS25</t>
  </si>
  <si>
    <t>WA096397833TH</t>
  </si>
  <si>
    <t>GVS24</t>
  </si>
  <si>
    <t>รุ่งทิวา  ถาวร</t>
  </si>
  <si>
    <t>4 ซ.อนุศาสตร์ประดิษฐ์ ต.ในเมือง อ.เมือง จ.นครพนม โทร. 48000</t>
  </si>
  <si>
    <t>0803959354</t>
  </si>
  <si>
    <t>26/02/2026 16:24</t>
  </si>
  <si>
    <t>GVS23</t>
  </si>
  <si>
    <t>******ำบล พุขาม, อำเภอวิเชียรบุรี ตำบลพุขาม อำเภอวิเชียรบุรี จังหวัดเพชรบูรณ์ 67180</t>
  </si>
  <si>
    <t>26/02/2026 16:23</t>
  </si>
  <si>
    <t>TH267002158396V</t>
  </si>
  <si>
    <t>GVS22</t>
  </si>
  <si>
    <t>25/02/2026 16:10</t>
  </si>
  <si>
    <t>26/02/2026 16:20</t>
  </si>
  <si>
    <t>GVS21</t>
  </si>
  <si>
    <t>K***ไร</t>
  </si>
  <si>
    <t>792397340626</t>
  </si>
  <si>
    <t>26/02/2026 16:19</t>
  </si>
  <si>
    <t>GVS20</t>
  </si>
  <si>
    <t>แพรวพรรณ  มณีโชติ</t>
  </si>
  <si>
    <t>59หมู่5  ต.บางขนาก  อ.บางน้ำเปรี้ยว  จ.ฉะเชิงเทรา    24150</t>
  </si>
  <si>
    <t>0658969109</t>
  </si>
  <si>
    <t>WA096397780TH</t>
  </si>
  <si>
    <t>GVS19</t>
  </si>
  <si>
    <t>26/02/2026 16:13</t>
  </si>
  <si>
    <t>TH47248DZQKH6A</t>
  </si>
  <si>
    <t>26/02/2026 16:12</t>
  </si>
  <si>
    <t>GVS18</t>
  </si>
  <si>
    <t>ล** ส***สุนทร</t>
  </si>
  <si>
    <t>26/02/2026 16:10</t>
  </si>
  <si>
    <t>GVS16</t>
  </si>
  <si>
    <t>ช***า อ***ตีบ</t>
  </si>
  <si>
    <t>26/02/2026 16:08</t>
  </si>
  <si>
    <t>26/02/2026 16:03</t>
  </si>
  <si>
    <t>GVS15</t>
  </si>
  <si>
    <t>เ***เนียร์</t>
  </si>
  <si>
    <t>26/02/2026 15:54</t>
  </si>
  <si>
    <t>GVS14</t>
  </si>
  <si>
    <t>26/02/2026 15:53</t>
  </si>
  <si>
    <t>792335728660</t>
  </si>
  <si>
    <t>GVS13</t>
  </si>
  <si>
    <t>M***644</t>
  </si>
  <si>
    <t>26/02/2026 15:50</t>
  </si>
  <si>
    <t>792398304633</t>
  </si>
  <si>
    <t>GVS12</t>
  </si>
  <si>
    <t>เ***พยอม ก***กลา</t>
  </si>
  <si>
    <t>GVS11</t>
  </si>
  <si>
    <t>ต***าม ต***ำนา</t>
  </si>
  <si>
    <t>26/02/2026 15:42</t>
  </si>
  <si>
    <t>26/02/2026 15:40</t>
  </si>
  <si>
    <t>GVS10</t>
  </si>
  <si>
    <t>26/02/2026 15:39</t>
  </si>
  <si>
    <t>GVS9</t>
  </si>
  <si>
    <t>ส***ลุย</t>
  </si>
  <si>
    <t>26/02/2026 15:32</t>
  </si>
  <si>
    <t>792334707625</t>
  </si>
  <si>
    <t>GVS8</t>
  </si>
  <si>
    <t>ค***สงรุ่ง ป***ีบุตร</t>
  </si>
  <si>
    <t>26/02/2026 15:23</t>
  </si>
  <si>
    <t>GVS7</t>
  </si>
  <si>
    <t>792395575650</t>
  </si>
  <si>
    <t>GVS6</t>
  </si>
  <si>
    <t>ร***ี ไ***องพันธ์</t>
  </si>
  <si>
    <t>26/02/2026 15:15</t>
  </si>
  <si>
    <t>26/02/2026 15:14</t>
  </si>
  <si>
    <t>GVS5</t>
  </si>
  <si>
    <t>บุศรา​ คงนิ่ม</t>
  </si>
  <si>
    <t>ซอยสุขสวัสดิ์60 150/1ซอยาุขสวัสดิ์60 · ราษฎร์บูรณะ/ Rat Burana
ราษฎร์บูรณะ/ Rat Buranaกรุงเทพมหานคร/ Bangkok
10140</t>
  </si>
  <si>
    <t>LEXPU0661633613</t>
  </si>
  <si>
    <t>GVS4</t>
  </si>
  <si>
    <t>******งจิก, ตำบลชุมแพ, อำเภอชุมแพ ตำบลชุมแพ อำเภอชุมแพ จังหวัดขอนแก่น 40130</t>
  </si>
  <si>
    <t>40130</t>
  </si>
  <si>
    <t>26/02/2026 15:11</t>
  </si>
  <si>
    <t>GVS3</t>
  </si>
  <si>
    <t>ว***า เ***งฤทธิ์</t>
  </si>
  <si>
    <t>26/02/2026 14:58</t>
  </si>
  <si>
    <t>792398231612</t>
  </si>
  <si>
    <t>Stuffed Dumplings with Salted Egg Yolk, 3 Pieces, Available in 4 Flavors, Size 450 Grams, Wanwanach</t>
  </si>
  <si>
    <t>GVS2</t>
  </si>
  <si>
    <t>เบญจมาศ จันทคุปต์</t>
  </si>
  <si>
    <t>98 ซอยสุขุมวิท 66/1 อัคนาท พลาซ่า ห้อง 11 ชั้น ร้านเบทซาลอน · บางนาเหนือ/ Bang Na Nuea
บางนา/ Bang Naกรุงเทพมหานคร/ Bangkok
10260</t>
  </si>
  <si>
    <t>660824474979</t>
  </si>
  <si>
    <t>26/02/2026 14:57</t>
  </si>
  <si>
    <t>LEXPU0661634786</t>
  </si>
  <si>
    <t>26/02/2026 14:56</t>
  </si>
  <si>
    <t>GVS1</t>
  </si>
  <si>
    <t>26/02/2026 14:54</t>
  </si>
  <si>
    <t>GVR98</t>
  </si>
  <si>
    <t>n***h126</t>
  </si>
  <si>
    <t>26/02/2026 14:41</t>
  </si>
  <si>
    <t>GVR97</t>
  </si>
  <si>
    <t>26/02/2026 14:28</t>
  </si>
  <si>
    <t>GVR96</t>
  </si>
  <si>
    <t>26/02/2026 14:22</t>
  </si>
  <si>
    <t>GVR94</t>
  </si>
  <si>
    <t>เ***ฤทัยแก้วเจือ</t>
  </si>
  <si>
    <t>26/02/2026 14:09</t>
  </si>
  <si>
    <t>26/02/2026 14:13</t>
  </si>
  <si>
    <t>GVR93</t>
  </si>
  <si>
    <t>ล***า อ***วัง</t>
  </si>
  <si>
    <t>26/02/2026 14:06</t>
  </si>
  <si>
    <t>26/02/2026 14:10</t>
  </si>
  <si>
    <t>GVR92</t>
  </si>
  <si>
    <t>26/02/2026 14:00</t>
  </si>
  <si>
    <t>792323930672</t>
  </si>
  <si>
    <t>GVR91</t>
  </si>
  <si>
    <t>26/02/2026 13:57</t>
  </si>
  <si>
    <t>GVR90</t>
  </si>
  <si>
    <t>อ***จ แ***ยาง</t>
  </si>
  <si>
    <t>26/02/2026 13:56</t>
  </si>
  <si>
    <t>GVR89</t>
  </si>
  <si>
    <t>ท***รรณ   ม***เจริญ</t>
  </si>
  <si>
    <t>26/02/2026 13:51</t>
  </si>
  <si>
    <t>GVR88</t>
  </si>
  <si>
    <t>ข******ย</t>
  </si>
  <si>
    <t>******องสามวัง อ.หนองเสือ จ.ปทุมธานี 12170 ตำบลหนองสามวัง อำเภอหนองเสือ จังหวัดปทุมธานี 12170</t>
  </si>
  <si>
    <t>26/02/2026 13:42</t>
  </si>
  <si>
    <t>GVR86</t>
  </si>
  <si>
    <t>ข***ฐา  ง***ถื่อน</t>
  </si>
  <si>
    <t>26/02/2026 13:39</t>
  </si>
  <si>
    <t>792373443665</t>
  </si>
  <si>
    <t>GVR85</t>
  </si>
  <si>
    <t>เ***ี ร***์อารี</t>
  </si>
  <si>
    <t>26/02/2026 13:36</t>
  </si>
  <si>
    <t>792331251600</t>
  </si>
  <si>
    <t>GVR84</t>
  </si>
  <si>
    <t>ม***รชัย โ***า</t>
  </si>
  <si>
    <t>26/02/2026 13:34</t>
  </si>
  <si>
    <t xml:space="preserve">เผือกมะพร้าวอ่อน มะพร้าวน้ำหอม </t>
  </si>
  <si>
    <t>792359609661</t>
  </si>
  <si>
    <t>GVR81</t>
  </si>
  <si>
    <t>26/02/2026 14:01</t>
  </si>
  <si>
    <t>TH269353602465B</t>
  </si>
  <si>
    <t>26/02/2026 13:31</t>
  </si>
  <si>
    <t>GVR80</t>
  </si>
  <si>
    <t>จ***ร์ทิมา แ***จันทร์</t>
  </si>
  <si>
    <t>26/02/2026 13:30</t>
  </si>
  <si>
    <t>792381806683</t>
  </si>
  <si>
    <t>GVR78</t>
  </si>
  <si>
    <t>ส***สรา ม***</t>
  </si>
  <si>
    <t>26/02/2026 13:25</t>
  </si>
  <si>
    <t>GVR77</t>
  </si>
  <si>
    <t>นครินทร์ หัสดินทร ณ อยุธยา</t>
  </si>
  <si>
    <t>41/108 ซอยนวลจันทร์ 27 41/108 · นวลจันทร์/ Nuan Chan
บึงกุ่ม/ Bueng Kumกรุงเทพมหานคร/ Bangkok
10230</t>
  </si>
  <si>
    <t>660863800784</t>
  </si>
  <si>
    <t>26/02/2026 13:23</t>
  </si>
  <si>
    <t>LEXPU0661633171</t>
  </si>
  <si>
    <t>GVR76</t>
  </si>
  <si>
    <t>แจ๋วมณี ชานุชิต</t>
  </si>
  <si>
    <t xml:space="preserve">384/12 ต.บึงโขงหลง 
อ.บึงโขงหลง
จ.บึงกาฬ 
38230 
</t>
  </si>
  <si>
    <t>38230</t>
  </si>
  <si>
    <t>0897154471</t>
  </si>
  <si>
    <t>26/02/2026 11:12</t>
  </si>
  <si>
    <t>26/02/2026 13:15</t>
  </si>
  <si>
    <t>GVR75</t>
  </si>
  <si>
    <t>26/02/2026 12:43</t>
  </si>
  <si>
    <t>GVR74</t>
  </si>
  <si>
    <t>ส***นดา ส***ารัตน์</t>
  </si>
  <si>
    <t>26/02/2026 12:40</t>
  </si>
  <si>
    <t>792397107666</t>
  </si>
  <si>
    <t>GVR73</t>
  </si>
  <si>
    <t>26/02/2026 12:33</t>
  </si>
  <si>
    <t>26/02/2026 12:32</t>
  </si>
  <si>
    <t>GVR72</t>
  </si>
  <si>
    <t>รุ่งฤดี โพธิ์ตะวัฒน์</t>
  </si>
  <si>
    <t>1133/8 หมู่4 ถนนประจักษ์ · ในเมือง/ Nai Mueang
เมืองหนองคาย/ Mueang Nong Khaiหนองคาย/ Nong Khai
43000</t>
  </si>
  <si>
    <t>660629399486</t>
  </si>
  <si>
    <t>26/02/2026 12:28</t>
  </si>
  <si>
    <t>GVR71</t>
  </si>
  <si>
    <t>น*** ก***ัว</t>
  </si>
  <si>
    <t>26/02/2026 12:22</t>
  </si>
  <si>
    <t>GVR70</t>
  </si>
  <si>
    <t>อำไพ แซ่เล้า</t>
  </si>
  <si>
    <t>131 ม.5 · ประสาทสิทธิ์/ Prasat Sit
ดำเนินสะดวก/ Damnoen Saduakราชบุรี/ Ratchaburi
70210</t>
  </si>
  <si>
    <t>70210</t>
  </si>
  <si>
    <t>660958356905</t>
  </si>
  <si>
    <t>26/02/2026 12:21</t>
  </si>
  <si>
    <t>GVR69</t>
  </si>
  <si>
    <t>ร***ิกาล จ***พราหมณ์</t>
  </si>
  <si>
    <t>26/02/2026 12:15</t>
  </si>
  <si>
    <t>792340337681</t>
  </si>
  <si>
    <t>GVR68</t>
  </si>
  <si>
    <t>26/02/2026 11:50</t>
  </si>
  <si>
    <t>792360713244</t>
  </si>
  <si>
    <t>GVR67</t>
  </si>
  <si>
    <t>26/02/2026 11:48</t>
  </si>
  <si>
    <t>ขอเป็นฝอยทอง 2 เผือกมะพร้าว 1 ค่ะขอบคุณค่ะ</t>
  </si>
  <si>
    <t>792316012294</t>
  </si>
  <si>
    <t>GVR66</t>
  </si>
  <si>
    <t>น***ลวัฒน์ ข***ำ</t>
  </si>
  <si>
    <t>26/02/2026 15:05</t>
  </si>
  <si>
    <t>มะพร้าวน้ำหอม,ฝอยทอง,เผือกมะพร้าวอ่อน</t>
  </si>
  <si>
    <t>792306277674</t>
  </si>
  <si>
    <t>GVR65</t>
  </si>
  <si>
    <t>26/02/2026 11:46</t>
  </si>
  <si>
    <t>792328514235</t>
  </si>
  <si>
    <t>GVR64</t>
  </si>
  <si>
    <t>26/02/2026 11:43</t>
  </si>
  <si>
    <t>792321864261</t>
  </si>
  <si>
    <t>26/02/2026 11:44</t>
  </si>
  <si>
    <t>GVR63</t>
  </si>
  <si>
    <t xml:space="preserve"> อ***ทิพย์. ป***ังสิต</t>
  </si>
  <si>
    <t>792325663264</t>
  </si>
  <si>
    <t>GVR62</t>
  </si>
  <si>
    <t>ย***คงเจริญโภค</t>
  </si>
  <si>
    <t>792335428253</t>
  </si>
  <si>
    <t>GVR61</t>
  </si>
  <si>
    <t>26/02/2026 11:40</t>
  </si>
  <si>
    <t>792333956245</t>
  </si>
  <si>
    <t>GVR59</t>
  </si>
  <si>
    <t>N***iporn</t>
  </si>
  <si>
    <t>26/02/2026 11:20</t>
  </si>
  <si>
    <t>792377243291</t>
  </si>
  <si>
    <t>GVR58</t>
  </si>
  <si>
    <t>ร***ี ธ***กุล</t>
  </si>
  <si>
    <t>26/02/2026 11:19</t>
  </si>
  <si>
    <t>792364338290</t>
  </si>
  <si>
    <t>GVR57</t>
  </si>
  <si>
    <t>26/02/2026 11:16</t>
  </si>
  <si>
    <t>792323946212</t>
  </si>
  <si>
    <t>GVR56</t>
  </si>
  <si>
    <t>ล***ย ส***ญรอด</t>
  </si>
  <si>
    <t>26/02/2026 11:14</t>
  </si>
  <si>
    <t>792338300283</t>
  </si>
  <si>
    <t>GVR55</t>
  </si>
  <si>
    <t>26/02/2026 11:11</t>
  </si>
  <si>
    <t>GVR54</t>
  </si>
  <si>
    <t>26/02/2026 11:10</t>
  </si>
  <si>
    <t>792379908294</t>
  </si>
  <si>
    <t>GVR53</t>
  </si>
  <si>
    <t>ม******ย</t>
  </si>
  <si>
    <t>******ล่า ตำบลหนองเหล่า อำเภอเขื่องใน จังหวัดอุบลราชธานี 34150</t>
  </si>
  <si>
    <t>26/02/2026 11:04</t>
  </si>
  <si>
    <t>GVR52</t>
  </si>
  <si>
    <t>26/02/2026 10:48</t>
  </si>
  <si>
    <t>792349303281</t>
  </si>
  <si>
    <t>GVR51</t>
  </si>
  <si>
    <t>******าดี อำเภอเมืองสมุทรสาคร จังหวัดสมุทรสาคร 74000</t>
  </si>
  <si>
    <t>TH268429637330Z</t>
  </si>
  <si>
    <t>26/02/2026 10:41</t>
  </si>
  <si>
    <t>GVR50</t>
  </si>
  <si>
    <t>เ***ก๋</t>
  </si>
  <si>
    <t>26/02/2026 10:35</t>
  </si>
  <si>
    <t>792351882206</t>
  </si>
  <si>
    <t>GVR49</t>
  </si>
  <si>
    <t>ท***ิจ</t>
  </si>
  <si>
    <t>26/02/2026 10:34</t>
  </si>
  <si>
    <t>792306110212</t>
  </si>
  <si>
    <t>GVR48</t>
  </si>
  <si>
    <t>26/02/2026 10:32</t>
  </si>
  <si>
    <t>792359556236</t>
  </si>
  <si>
    <t>GVR46</t>
  </si>
  <si>
    <t>26/02/2026 10:31</t>
  </si>
  <si>
    <t>792382063266</t>
  </si>
  <si>
    <t>GVR45</t>
  </si>
  <si>
    <t>ส***ยา ล***กนสัน</t>
  </si>
  <si>
    <t>26/02/2026 10:30</t>
  </si>
  <si>
    <t>792348718206</t>
  </si>
  <si>
    <t>GVR44</t>
  </si>
  <si>
    <t>พ***ร จ***น์หอม</t>
  </si>
  <si>
    <t>792369620232</t>
  </si>
  <si>
    <t>GVR43</t>
  </si>
  <si>
    <t>26/02/2026 10:19</t>
  </si>
  <si>
    <t>792308225214</t>
  </si>
  <si>
    <t>GVR42</t>
  </si>
  <si>
    <t>ส*** ป***ันเทียะ</t>
  </si>
  <si>
    <t>26/02/2026 15:06</t>
  </si>
  <si>
    <t>มะพร้าวน้ำหอม,เผือกมะพร้าวอ่อน,ฝอยทอง</t>
  </si>
  <si>
    <t>792385795574</t>
  </si>
  <si>
    <t>26/02/2026 10:18</t>
  </si>
  <si>
    <t>GVR40</t>
  </si>
  <si>
    <t>ร***ี เ***บุญ</t>
  </si>
  <si>
    <t>26/02/2026 10:14</t>
  </si>
  <si>
    <t>792379714210</t>
  </si>
  <si>
    <t>26/02/2026 10:13</t>
  </si>
  <si>
    <t>GVR39</t>
  </si>
  <si>
    <t>26/02/2026 10:10</t>
  </si>
  <si>
    <t>เผือกมะพร้าวอ่อน3เลยค่ะ</t>
  </si>
  <si>
    <t>792322011294</t>
  </si>
  <si>
    <t>GVR38</t>
  </si>
  <si>
    <t>พ***ล บ***ง</t>
  </si>
  <si>
    <t>26/02/2026 10:08</t>
  </si>
  <si>
    <t>THT020354Q6XT4Z</t>
  </si>
  <si>
    <t>GVR37</t>
  </si>
  <si>
    <t>ท*** น***</t>
  </si>
  <si>
    <t>792398228204</t>
  </si>
  <si>
    <t>GVR36</t>
  </si>
  <si>
    <t>น***าว ศ***พร ล***ตี้</t>
  </si>
  <si>
    <t>26/02/2026 10:06</t>
  </si>
  <si>
    <t>792338027224</t>
  </si>
  <si>
    <t>GVR35</t>
  </si>
  <si>
    <t>ภ***วดี</t>
  </si>
  <si>
    <t>26/02/2026 10:05</t>
  </si>
  <si>
    <t>792385826245</t>
  </si>
  <si>
    <t>GVR34</t>
  </si>
  <si>
    <t>ส***ุธ</t>
  </si>
  <si>
    <t>26/02/2026 10:01</t>
  </si>
  <si>
    <t>792302223226</t>
  </si>
  <si>
    <t>GVR33</t>
  </si>
  <si>
    <t>น** ภ***า ม***เมือง</t>
  </si>
  <si>
    <t>26/02/2026 10:00</t>
  </si>
  <si>
    <t>792356220224</t>
  </si>
  <si>
    <t>GVR32</t>
  </si>
  <si>
    <t>******ง ตำบลหัวดง อำเภอนาดูน จังหวัดมหาสารคาม 44180</t>
  </si>
  <si>
    <t>44180</t>
  </si>
  <si>
    <t>26/02/2026 19:47</t>
  </si>
  <si>
    <t>GVR31</t>
  </si>
  <si>
    <t>พ***ณ ฉ***รูญ</t>
  </si>
  <si>
    <t>26/02/2026 09:58</t>
  </si>
  <si>
    <t>792319829243</t>
  </si>
  <si>
    <t>GVR30</t>
  </si>
  <si>
    <t>ศ***ินทร์ น***ิเศษ</t>
  </si>
  <si>
    <t>26/02/2026 09:57</t>
  </si>
  <si>
    <t>792355106292</t>
  </si>
  <si>
    <t>GVR29</t>
  </si>
  <si>
    <t>เ***แข ส***ทอง</t>
  </si>
  <si>
    <t>26/02/2026 09:49</t>
  </si>
  <si>
    <t>792323422240</t>
  </si>
  <si>
    <t>GVR28</t>
  </si>
  <si>
    <t>ส*** พ***าลา</t>
  </si>
  <si>
    <t>26/02/2026 09:46</t>
  </si>
  <si>
    <t>THT100454Q6SZ6Z</t>
  </si>
  <si>
    <t>GVR27</t>
  </si>
  <si>
    <t>26/02/2026 09:40</t>
  </si>
  <si>
    <t>792315715240</t>
  </si>
  <si>
    <t>GVR25</t>
  </si>
  <si>
    <t>******ลแก้วแสน อำเภอนาบอน จังหวัดนครศรีธรรมราช 80220</t>
  </si>
  <si>
    <t>26/02/2026 09:20</t>
  </si>
  <si>
    <t>GVR24</t>
  </si>
  <si>
    <t>******.เมือง จ.แพร่ 54000 ตำบลทุ่งโฮ้ง อำเภอเมืองแพร่ จังหวัดแพร่ 54000</t>
  </si>
  <si>
    <t>26/02/2026 09:17</t>
  </si>
  <si>
    <t>TH260340289835Y</t>
  </si>
  <si>
    <t>GVR23</t>
  </si>
  <si>
    <t>26/02/2026 09:15</t>
  </si>
  <si>
    <t>792334721205</t>
  </si>
  <si>
    <t>GVR22</t>
  </si>
  <si>
    <t>******ขัน อำเภอ บางขัน ตำบลบางขัน อำเภอบางขัน จังหวัดนครศรีธรรมราช 80360</t>
  </si>
  <si>
    <t>80360</t>
  </si>
  <si>
    <t>26/02/2026 09:14</t>
  </si>
  <si>
    <t>26/02/2026 09:13</t>
  </si>
  <si>
    <t>GVR21</t>
  </si>
  <si>
    <t>ก***แก้ว โ***กุล - ค***องคำ ว***ด 1*</t>
  </si>
  <si>
    <t>26/02/2026 09:11</t>
  </si>
  <si>
    <t>792302454215</t>
  </si>
  <si>
    <t>26/02/2026 09:10</t>
  </si>
  <si>
    <t>GVR19</t>
  </si>
  <si>
    <t>26/02/2026 08:32</t>
  </si>
  <si>
    <t>792370711204</t>
  </si>
  <si>
    <t>26/02/2026 08:33</t>
  </si>
  <si>
    <t>GVR17</t>
  </si>
  <si>
    <t>26/02/2026 08:23</t>
  </si>
  <si>
    <t>792330629204</t>
  </si>
  <si>
    <t>GVR16</t>
  </si>
  <si>
    <t>น***ันทร์ ญ***รณศรี</t>
  </si>
  <si>
    <t>26/02/2026 08:06</t>
  </si>
  <si>
    <t>792324824211</t>
  </si>
  <si>
    <t>GVR15</t>
  </si>
  <si>
    <t>26/02/2026 08:05</t>
  </si>
  <si>
    <t>TH2646217403265</t>
  </si>
  <si>
    <t>GVR14</t>
  </si>
  <si>
    <t>ส***ันธ์ น***้อย</t>
  </si>
  <si>
    <t>26/02/2026 07:49</t>
  </si>
  <si>
    <t>792312823256</t>
  </si>
  <si>
    <t>GVR13</t>
  </si>
  <si>
    <t>******ู่ที่ 23, ตำบลเหนือเมือง, อำเภอเมืองร้อยเอ็ด ตำบลในเมือง อำเภอเมืองร้อยเอ็ด จังหวัดร้อยเอ็ด 45000</t>
  </si>
  <si>
    <t>26/02/2026 07:57</t>
  </si>
  <si>
    <t>26/02/2026 07:28</t>
  </si>
  <si>
    <t>GVR12</t>
  </si>
  <si>
    <t>******้ เขต/แขวงหนองแขม แขวงหนองแขม เขตหนองแขม จังหวัดกรุงเทพมหานคร 10160</t>
  </si>
  <si>
    <t>26/02/2026 06:52</t>
  </si>
  <si>
    <t>TH267960067767L</t>
  </si>
  <si>
    <t>GVR11</t>
  </si>
  <si>
    <t>ช******น</t>
  </si>
  <si>
    <t>****** ตำบลบ่อยาง อำเภอเมืองสงขลา จังหวัดสงขลา 90000</t>
  </si>
  <si>
    <t>26/02/2026 06:53</t>
  </si>
  <si>
    <t>TH261467429565L</t>
  </si>
  <si>
    <t>GVR10</t>
  </si>
  <si>
    <t>บ***ี่</t>
  </si>
  <si>
    <t>26/02/2026 05:57</t>
  </si>
  <si>
    <t>792228887015</t>
  </si>
  <si>
    <t>GVR9</t>
  </si>
  <si>
    <t>26/02/2026 05:42</t>
  </si>
  <si>
    <t>792374717105</t>
  </si>
  <si>
    <t>26/02/2026 05:43</t>
  </si>
  <si>
    <t>GVR8</t>
  </si>
  <si>
    <t>ส***ญญา  ช***ำราญ</t>
  </si>
  <si>
    <t>26/02/2026 05:12</t>
  </si>
  <si>
    <t>792236489052</t>
  </si>
  <si>
    <t>GVR7</t>
  </si>
  <si>
    <t>26/02/2026 04:02</t>
  </si>
  <si>
    <t>792275067006</t>
  </si>
  <si>
    <t>GVR6</t>
  </si>
  <si>
    <t>คมสัน ฤทธิไชย</t>
  </si>
  <si>
    <t>20/1 หมู่ 7 ต มะกอกเหนือ
ควนขนุน/ Khuan Khanunพัทลุง/ Phatthalung
93110</t>
  </si>
  <si>
    <t>93110</t>
  </si>
  <si>
    <t>660943037653</t>
  </si>
  <si>
    <t>26/02/2026 03:00</t>
  </si>
  <si>
    <t>LEXPU0661359276</t>
  </si>
  <si>
    <t>GVR5</t>
  </si>
  <si>
    <t>บ***ักษ์ ค***เสน</t>
  </si>
  <si>
    <t>26/02/2026 02:40</t>
  </si>
  <si>
    <t>792214979043</t>
  </si>
  <si>
    <t>GVR4</t>
  </si>
  <si>
    <t>ป***ฉัตร ห***งลำปาง</t>
  </si>
  <si>
    <t>26/02/2026 02:35</t>
  </si>
  <si>
    <t>792285657026</t>
  </si>
  <si>
    <t>GVR3</t>
  </si>
  <si>
    <t>26/02/2026 02:21</t>
  </si>
  <si>
    <t>TH261011227064V</t>
  </si>
  <si>
    <t>26/02/2026 01:51</t>
  </si>
  <si>
    <t>GVR2</t>
  </si>
  <si>
    <t>26/02/2026 01:42</t>
  </si>
  <si>
    <t>792298179035</t>
  </si>
  <si>
    <t>GVR1</t>
  </si>
  <si>
    <t>26/02/2026 01:41</t>
  </si>
  <si>
    <t>792276077040</t>
  </si>
  <si>
    <t>GVR0</t>
  </si>
  <si>
    <t>ท***ย์สิริ</t>
  </si>
  <si>
    <t>792346427154</t>
  </si>
  <si>
    <t>GVQ99</t>
  </si>
  <si>
    <t>น***ักคเดช ก***า</t>
  </si>
  <si>
    <t>26/02/2026 01:39</t>
  </si>
  <si>
    <t>792217168046</t>
  </si>
  <si>
    <t>GVQ97</t>
  </si>
  <si>
    <t>26/02/2026 00:13</t>
  </si>
  <si>
    <t>THT110154PUR00Z</t>
  </si>
  <si>
    <t>26/02/2026 00:23</t>
  </si>
  <si>
    <t>GVQ96</t>
  </si>
  <si>
    <t>26/02/2026 00:20</t>
  </si>
  <si>
    <t>LEXPU0661363183</t>
  </si>
  <si>
    <t>GVQ95</t>
  </si>
  <si>
    <t>******กล้า 54 ถนนร่มเกล้า แขวงคลองสามประเวศ เขตลาดกระบัง จังหวัดกรุงเทพมหานคร 10520</t>
  </si>
  <si>
    <t>26/02/2026 00:02</t>
  </si>
  <si>
    <t>TH01398DVYKC9G</t>
  </si>
  <si>
    <t>*</t>
  </si>
  <si>
    <t>GVU80</t>
  </si>
  <si>
    <t>ส***ิทย์ แ***ำ</t>
  </si>
  <si>
    <t>27/02/2026 23:48</t>
  </si>
  <si>
    <t>792431592223</t>
  </si>
  <si>
    <t>GVU79</t>
  </si>
  <si>
    <t>ร***า  ย***</t>
  </si>
  <si>
    <t>792424495295</t>
  </si>
  <si>
    <t>GVU78</t>
  </si>
  <si>
    <t>ร******ิ</t>
  </si>
  <si>
    <t>******รนด้ารามคำแหง แขวงหัวหมาก เขตบางกะปิ จังหวัดกรุงเทพมหานคร 10240</t>
  </si>
  <si>
    <t>27/02/2026 23:31</t>
  </si>
  <si>
    <t>TH01168E53N73B2</t>
  </si>
  <si>
    <t>GVU77</t>
  </si>
  <si>
    <t>ย******ณ</t>
  </si>
  <si>
    <t>******ยกกระบัตร, อำเภอสามเงา ตำบลยกกระบัตร อำเภอสามเงา จังหวัดตาก 63130</t>
  </si>
  <si>
    <t>27/02/2026 23:36</t>
  </si>
  <si>
    <t>TH59038E3YQB8C</t>
  </si>
  <si>
    <t>27/02/2026 23:06</t>
  </si>
  <si>
    <t>GVU76</t>
  </si>
  <si>
    <t>ก***ะ  ส***วงค์</t>
  </si>
  <si>
    <t>27/02/2026 23:05</t>
  </si>
  <si>
    <t>792420483201</t>
  </si>
  <si>
    <t>GVU75</t>
  </si>
  <si>
    <t>******ิลล่า8 ตำบลดอนหัวฬ่อ อำเภอเมืองชลบุรี จังหวัดชลบุรี 20000</t>
  </si>
  <si>
    <t>27/02/2026 22:47</t>
  </si>
  <si>
    <t>TH2635363234579</t>
  </si>
  <si>
    <t>GVU74</t>
  </si>
  <si>
    <t>ว***ิศา โ***</t>
  </si>
  <si>
    <t>27/02/2026 22:45</t>
  </si>
  <si>
    <t>792449192205</t>
  </si>
  <si>
    <t>GVU73</t>
  </si>
  <si>
    <t>s***hanee42</t>
  </si>
  <si>
    <t>27/02/2026 22:36</t>
  </si>
  <si>
    <t>792420740355</t>
  </si>
  <si>
    <t>GVU72</t>
  </si>
  <si>
    <t>น** ช***ิทย์ ช***ต</t>
  </si>
  <si>
    <t>27/02/2026 22:33</t>
  </si>
  <si>
    <t>792460772261</t>
  </si>
  <si>
    <t>GVU71</t>
  </si>
  <si>
    <t>บ******ส</t>
  </si>
  <si>
    <t>******-Am ATV Park ซอย บ้านอัญมณี ต.ชะอำ อ.ชะอำ จ.เพชรบุรี 76120 al : 0837787829 ตำบลชะอำ อำเภอชะอำ จังหวัดเพชรบุรี 76120</t>
  </si>
  <si>
    <t>27/02/2026 22:58</t>
  </si>
  <si>
    <t>TH268862315098J</t>
  </si>
  <si>
    <t>27/02/2026 22:28</t>
  </si>
  <si>
    <t>GVU70</t>
  </si>
  <si>
    <t>******.หนองวัวซอ จ.อุดรธานี ตำบลโนนหวาย อำเภอหนองวัวซอ จังหวัดอุดรธานี 41220</t>
  </si>
  <si>
    <t>41220</t>
  </si>
  <si>
    <t>27/02/2026 22:21</t>
  </si>
  <si>
    <t>TH266883928163D</t>
  </si>
  <si>
    <t>GVU69</t>
  </si>
  <si>
    <t>******ปี อำเภอกุมภวาปี จังหวัดอุดรธานี 41110</t>
  </si>
  <si>
    <t>41110</t>
  </si>
  <si>
    <t>27/02/2026 22:19</t>
  </si>
  <si>
    <t>TH266902067900F</t>
  </si>
  <si>
    <t>27/02/2026 22:18</t>
  </si>
  <si>
    <t>GVU68</t>
  </si>
  <si>
    <t>27/02/2026 22:11</t>
  </si>
  <si>
    <t>TH264516517962I</t>
  </si>
  <si>
    <t>27/02/2026 22:10</t>
  </si>
  <si>
    <t>GVU67</t>
  </si>
  <si>
    <t>P***an C***oensuk</t>
  </si>
  <si>
    <t>27/02/2026 22:05</t>
  </si>
  <si>
    <t>792483996231</t>
  </si>
  <si>
    <t>GVU66</t>
  </si>
  <si>
    <t>น***มาน เ***วารี</t>
  </si>
  <si>
    <t>27/02/2026 21:06</t>
  </si>
  <si>
    <t>792467386270</t>
  </si>
  <si>
    <t>27/02/2026 21:11</t>
  </si>
  <si>
    <t>GVU65</t>
  </si>
  <si>
    <t>อ***รัตน์  ช***ริญ</t>
  </si>
  <si>
    <t>27/02/2026 21:05</t>
  </si>
  <si>
    <t>792440605316</t>
  </si>
  <si>
    <t>27/02/2026 21:10</t>
  </si>
  <si>
    <t>GVU64</t>
  </si>
  <si>
    <t>แ** ว***นทร์</t>
  </si>
  <si>
    <t>27/02/2026 20:56</t>
  </si>
  <si>
    <t>792405899235</t>
  </si>
  <si>
    <t>27/02/2026 20:55</t>
  </si>
  <si>
    <t>GVU63</t>
  </si>
  <si>
    <t>ย*** บ***ึก</t>
  </si>
  <si>
    <t>27/02/2026 20:47</t>
  </si>
  <si>
    <t>792426596275</t>
  </si>
  <si>
    <t>GVU62</t>
  </si>
  <si>
    <t>ก***ร์ ค***ภัย</t>
  </si>
  <si>
    <t>27/02/2026 20:44</t>
  </si>
  <si>
    <t>792448534382</t>
  </si>
  <si>
    <t>27/02/2026 20:43</t>
  </si>
  <si>
    <t>GVU61</t>
  </si>
  <si>
    <t>อ***ร พ***นองนาง</t>
  </si>
  <si>
    <t>27/02/2026 20:41</t>
  </si>
  <si>
    <t>792468150331</t>
  </si>
  <si>
    <t>27/02/2026 20:40</t>
  </si>
  <si>
    <t>GVU60</t>
  </si>
  <si>
    <t>******กสลุง, อำเภอพัฒนานิคม ตำบลโคกสลุง อำเภอพัฒนานิคม จังหวัดลพบุรี 15140</t>
  </si>
  <si>
    <t>15140</t>
  </si>
  <si>
    <t>TH2635007597619</t>
  </si>
  <si>
    <t>27/02/2026 20:39</t>
  </si>
  <si>
    <t>GVU59</t>
  </si>
  <si>
    <t>ปัทมา งามสมศรี</t>
  </si>
  <si>
    <t>คลองหกตัน 8/1 ม.4ต.หนองแขม อ.กนองแค จ.สระบุรี · หนองแขม/ Nong Khaem
หนองแค/ Nong Khaeสระบุรี/ Saraburi
18140</t>
  </si>
  <si>
    <t>660928896318</t>
  </si>
  <si>
    <t>27/02/2026 20:37</t>
  </si>
  <si>
    <t>LEXPU0661963846</t>
  </si>
  <si>
    <t>GVU58</t>
  </si>
  <si>
    <t>h***thaisanthitip</t>
  </si>
  <si>
    <t>27/02/2026 20:26</t>
  </si>
  <si>
    <t>792456137395</t>
  </si>
  <si>
    <t>GVU57</t>
  </si>
  <si>
    <t>27/02/2026 20:24</t>
  </si>
  <si>
    <t>792474406360</t>
  </si>
  <si>
    <t>GVU56</t>
  </si>
  <si>
    <t>น*** แ***พินิจ</t>
  </si>
  <si>
    <t>27/02/2026 20:23</t>
  </si>
  <si>
    <t>792448301385</t>
  </si>
  <si>
    <t>27/02/2026 20:22</t>
  </si>
  <si>
    <t>GVU55</t>
  </si>
  <si>
    <t>อ***พล ส***บุญญาพร</t>
  </si>
  <si>
    <t>792459209312</t>
  </si>
  <si>
    <t>GVU54</t>
  </si>
  <si>
    <t>ธ** ค***ยประยูร</t>
  </si>
  <si>
    <t>27/02/2026 20:06</t>
  </si>
  <si>
    <t>792427113376</t>
  </si>
  <si>
    <t>GVU53</t>
  </si>
  <si>
    <t>A*g</t>
  </si>
  <si>
    <t>******ู่ที่5 ต ยะรัง จ ปัตตานี(ตั้งหน้าศาลา) ตำบลยะรัง อำเภอยะรัง จังหวัดปัตตานี 94160</t>
  </si>
  <si>
    <t>94160</t>
  </si>
  <si>
    <t>27/02/2026 19:42</t>
  </si>
  <si>
    <t>TH267998859416S</t>
  </si>
  <si>
    <t>27/02/2026 19:41</t>
  </si>
  <si>
    <t>GVU52</t>
  </si>
  <si>
    <t>ส***ตต์ น***ันธุ์</t>
  </si>
  <si>
    <t>792467042371</t>
  </si>
  <si>
    <t>GVU51</t>
  </si>
  <si>
    <t>อ***ุอร แ***ึง</t>
  </si>
  <si>
    <t>27/02/2026 19:37</t>
  </si>
  <si>
    <t>792403326330</t>
  </si>
  <si>
    <t>GVU50</t>
  </si>
  <si>
    <t>******มู่ที่2 ตำบลเวียง ตำบลเวียง อำเภอไชยา จังหวัดสุราษฎร์ธานี 84110</t>
  </si>
  <si>
    <t>TH261370966234T</t>
  </si>
  <si>
    <t>27/02/2026 19:36</t>
  </si>
  <si>
    <t>GVU49</t>
  </si>
  <si>
    <t>27/02/2026 19:34</t>
  </si>
  <si>
    <t>792441112315</t>
  </si>
  <si>
    <t>GVU48</t>
  </si>
  <si>
    <t>ส***มาศ</t>
  </si>
  <si>
    <t>792441614370</t>
  </si>
  <si>
    <t>GVU46</t>
  </si>
  <si>
    <t>******ต.บางริ้น อ.เมือง จ.ระนอง 85000 ตำบลบางริ้น อำเภอเมืองระนอง จังหวัดระนอง 85000</t>
  </si>
  <si>
    <t>27/02/2026 19:20</t>
  </si>
  <si>
    <t>TH69018E55VG3D</t>
  </si>
  <si>
    <t>GVU45</t>
  </si>
  <si>
    <t>ส***รษา ศ***ศัลย์</t>
  </si>
  <si>
    <t>27/02/2026 19:14</t>
  </si>
  <si>
    <t>792459389260</t>
  </si>
  <si>
    <t>GVU44</t>
  </si>
  <si>
    <t>ป***า พ***ัสดิ์</t>
  </si>
  <si>
    <t>27/02/2026 19:01</t>
  </si>
  <si>
    <t>792480194273</t>
  </si>
  <si>
    <t>GVU43</t>
  </si>
  <si>
    <t>ร***า ห***ครือ</t>
  </si>
  <si>
    <t>27/02/2026 18:56</t>
  </si>
  <si>
    <t>792447857305</t>
  </si>
  <si>
    <t>GVU42</t>
  </si>
  <si>
    <t>27/02/2026 18:45</t>
  </si>
  <si>
    <t>792476848380</t>
  </si>
  <si>
    <t>GVU41</t>
  </si>
  <si>
    <t>น*** ช***ัญ</t>
  </si>
  <si>
    <t>27/02/2026 18:44</t>
  </si>
  <si>
    <t>792454307385</t>
  </si>
  <si>
    <t>GVU40</t>
  </si>
  <si>
    <t>อ******ก</t>
  </si>
  <si>
    <t>******วนถานี92110,กันตัง,ตรัง,ไทย ตำบลควนธานี อำเภอกันตัง จังหวัดตรัง 92110</t>
  </si>
  <si>
    <t>92110</t>
  </si>
  <si>
    <t>27/02/2026 19:13</t>
  </si>
  <si>
    <t>TH268598026927T</t>
  </si>
  <si>
    <t>27/02/2026 18:43</t>
  </si>
  <si>
    <t>GVU39</t>
  </si>
  <si>
    <t>****** ตำบล ปลาโหล ตำบลปลาโหล อำเภอวาริชภูมิ จังหวัดสกลนคร 47150</t>
  </si>
  <si>
    <t>27/02/2026 18:32</t>
  </si>
  <si>
    <t>TH2682990454690</t>
  </si>
  <si>
    <t>27/02/2026 18:29</t>
  </si>
  <si>
    <t>GVU38</t>
  </si>
  <si>
    <t>จ***ร์แก้ว</t>
  </si>
  <si>
    <t>27/02/2026 18:30</t>
  </si>
  <si>
    <t>792434700385</t>
  </si>
  <si>
    <t>GVU37</t>
  </si>
  <si>
    <t>ว***พ็ญ จ***จักกฤษ</t>
  </si>
  <si>
    <t>27/02/2026 18:27</t>
  </si>
  <si>
    <t>792475137366</t>
  </si>
  <si>
    <t>GVU36</t>
  </si>
  <si>
    <t>792431912381</t>
  </si>
  <si>
    <t>GVU35</t>
  </si>
  <si>
    <t>27/02/2026 18:26</t>
  </si>
  <si>
    <t>792426828336</t>
  </si>
  <si>
    <t>GVU34</t>
  </si>
  <si>
    <t>f***nutida</t>
  </si>
  <si>
    <t>27/02/2026 18:13</t>
  </si>
  <si>
    <t>792471883280</t>
  </si>
  <si>
    <t>27/02/2026 18:12</t>
  </si>
  <si>
    <t>GVU32</t>
  </si>
  <si>
    <t>พิเศษ เรืองวงค์</t>
  </si>
  <si>
    <t>236/264 ซ.สรนคมน์13แขวงสีกัน
ดอนเมือง/ Don Mueangกรุงเทพมหานคร/ Bangkok
10210</t>
  </si>
  <si>
    <t>660892331819</t>
  </si>
  <si>
    <t>27/02/2026 17:49</t>
  </si>
  <si>
    <t>LEXPU0661921120</t>
  </si>
  <si>
    <t>27/02/2026 17:47</t>
  </si>
  <si>
    <t>GVU31</t>
  </si>
  <si>
    <t>น***รัตน์ ข***หลิม</t>
  </si>
  <si>
    <t>27/02/2026 17:45</t>
  </si>
  <si>
    <t>792455503335</t>
  </si>
  <si>
    <t>GVU30</t>
  </si>
  <si>
    <t>โ***เอ</t>
  </si>
  <si>
    <t>27/02/2026 17:44</t>
  </si>
  <si>
    <t>792422825331</t>
  </si>
  <si>
    <t>GVU29</t>
  </si>
  <si>
    <t>ก***า ส***ิสงคราม</t>
  </si>
  <si>
    <t>27/02/2026 17:42</t>
  </si>
  <si>
    <t>792437710326</t>
  </si>
  <si>
    <t>GVU28</t>
  </si>
  <si>
    <t>พ******ข</t>
  </si>
  <si>
    <t>******ีด, อำเภอบรรพตพิสัย ตำบลตาขีด อำเภอบรรพตพิสัย จังหวัดนครสวรรค์ 60180</t>
  </si>
  <si>
    <t>60180</t>
  </si>
  <si>
    <t>27/02/2026 17:37</t>
  </si>
  <si>
    <t>TH265660625397J</t>
  </si>
  <si>
    <t>GVU27</t>
  </si>
  <si>
    <t>น***ลิง เ***์สไตล์</t>
  </si>
  <si>
    <t>27/02/2026 17:35</t>
  </si>
  <si>
    <t>792467008373</t>
  </si>
  <si>
    <t>GVU26</t>
  </si>
  <si>
    <t>27/02/2026 17:22</t>
  </si>
  <si>
    <t>ฝอยทอง 3 กาแฟ 1 กล้วยหอม 1 มะพร้าว 1</t>
  </si>
  <si>
    <t>792493243231</t>
  </si>
  <si>
    <t>GVU25</t>
  </si>
  <si>
    <t>ก***ัย  ว***พันธุ์</t>
  </si>
  <si>
    <t>27/02/2026 17:20</t>
  </si>
  <si>
    <t>792463492240</t>
  </si>
  <si>
    <t>GVU24</t>
  </si>
  <si>
    <t>27/02/2026 17:18</t>
  </si>
  <si>
    <t>THT100354U7YH5Z</t>
  </si>
  <si>
    <t>27/02/2026 17:17</t>
  </si>
  <si>
    <t>GVU23</t>
  </si>
  <si>
    <t>ธ***ฒน์ แ***ล้า</t>
  </si>
  <si>
    <t>27/02/2026 16:47</t>
  </si>
  <si>
    <t>792401466360</t>
  </si>
  <si>
    <t>GVU22</t>
  </si>
  <si>
    <t>อ***า ด***้ำแก้ว</t>
  </si>
  <si>
    <t>27/02/2026 16:46</t>
  </si>
  <si>
    <t>792488226342</t>
  </si>
  <si>
    <t>GVU21</t>
  </si>
  <si>
    <t>27/02/2026 16:45</t>
  </si>
  <si>
    <t>792474930391</t>
  </si>
  <si>
    <t>GVU20</t>
  </si>
  <si>
    <t>ฉันทนา วิริยะสัจจะ</t>
  </si>
  <si>
    <t>111/118 หมู่4 
หมู่บ้านเดอะพราว ซอย5/8
ต.โคกขาม
อ.เมืองสมุทรสาคร
จ.สมุทรสาคร 74000</t>
  </si>
  <si>
    <t>0863862812</t>
  </si>
  <si>
    <t>27/02/2026 11:22</t>
  </si>
  <si>
    <t>WB171537245TH</t>
  </si>
  <si>
    <t>27/02/2026 16:42</t>
  </si>
  <si>
    <t>GVU19</t>
  </si>
  <si>
    <t>27/02/2026 16:40</t>
  </si>
  <si>
    <t>ฝอยทอง3กล่อง/เผือก3 ค่ะ</t>
  </si>
  <si>
    <t>792420244232</t>
  </si>
  <si>
    <t>27/02/2026 16:41</t>
  </si>
  <si>
    <t>GVU18</t>
  </si>
  <si>
    <t>เดชา เชื้อบุญมี</t>
  </si>
  <si>
    <t>ตลาดนัดชุมชนบ้านกลาง ม.4
ต.บ้านกลาง อ.วังทอง จ.พิษณุโลก
โทร  65220</t>
  </si>
  <si>
    <t>0924826111</t>
  </si>
  <si>
    <t>WA096677921TH</t>
  </si>
  <si>
    <t>GVU17</t>
  </si>
  <si>
    <t>เ***งสวรรค์ จ***ะวงศ์</t>
  </si>
  <si>
    <t>รสชาติกาแฟ  เผือกมะพร้าวอ่อน กล้วยหอมมะพร้าวเผา</t>
  </si>
  <si>
    <t>792426240222</t>
  </si>
  <si>
    <t>GVU16</t>
  </si>
  <si>
    <t>ปราโมทย์ บุญเขต</t>
  </si>
  <si>
    <t>52/2หมู่4 ต.อมฤต
อ.ผักไห่ จ.อยุธยา 
โทร. 13120</t>
  </si>
  <si>
    <t>13120</t>
  </si>
  <si>
    <t>0951638809</t>
  </si>
  <si>
    <t>27/02/2026 16:39</t>
  </si>
  <si>
    <t>WA096677918TH</t>
  </si>
  <si>
    <t>27/02/2026 16:38</t>
  </si>
  <si>
    <t>GVU13</t>
  </si>
  <si>
    <t>Sirawut Sarai</t>
  </si>
  <si>
    <t>6หมู่3
หนองม่วงไข่
หนองม่วงไข่
แพร่
Thailand 54170</t>
  </si>
  <si>
    <t>54170</t>
  </si>
  <si>
    <t>66813874019</t>
  </si>
  <si>
    <t>27/02/2026 08:51</t>
  </si>
  <si>
    <t>WB171537237TH</t>
  </si>
  <si>
    <t>27/02/2026 16:36</t>
  </si>
  <si>
    <t>GVU12</t>
  </si>
  <si>
    <t xml:space="preserve"> ศิราภรณ์ผิวงาม</t>
  </si>
  <si>
    <t>90 หมู่ 1 ตำบลดอนกระเบื้อง อำเภอโพธาราม จังหวัดราชบุรี 70120</t>
  </si>
  <si>
    <t>0847073987</t>
  </si>
  <si>
    <t>WA096677895TH</t>
  </si>
  <si>
    <t>27/02/2026 16:35</t>
  </si>
  <si>
    <t>GVU11</t>
  </si>
  <si>
    <t>พ** โ***รัตนางกูร</t>
  </si>
  <si>
    <t>792436625315</t>
  </si>
  <si>
    <t>GVU10</t>
  </si>
  <si>
    <t>เอาเนยมน3กล่องคะ</t>
  </si>
  <si>
    <t>792458848215</t>
  </si>
  <si>
    <t>27/02/2026 16:34</t>
  </si>
  <si>
    <t>GVU8</t>
  </si>
  <si>
    <t>ณ***์ ป***ะจินดา</t>
  </si>
  <si>
    <t>27/02/2026 16:30</t>
  </si>
  <si>
    <t>792497518341</t>
  </si>
  <si>
    <t>GVU6</t>
  </si>
  <si>
    <t>N***n R***ung</t>
  </si>
  <si>
    <t>27/02/2026 16:22</t>
  </si>
  <si>
    <t>792404647381</t>
  </si>
  <si>
    <t>GVU5</t>
  </si>
  <si>
    <t>792415347360</t>
  </si>
  <si>
    <t>GVU4</t>
  </si>
  <si>
    <t>27/02/2026 16:20</t>
  </si>
  <si>
    <t>792411796282</t>
  </si>
  <si>
    <t>GVU3</t>
  </si>
  <si>
    <t>ช***ร ฆ***เนียม</t>
  </si>
  <si>
    <t>27/02/2026 16:13</t>
  </si>
  <si>
    <t>792467513364</t>
  </si>
  <si>
    <t>GVU2</t>
  </si>
  <si>
    <t>ว***พร น***พชร</t>
  </si>
  <si>
    <t>27/02/2026 16:15</t>
  </si>
  <si>
    <t>THT020354UM3V8Z</t>
  </si>
  <si>
    <t>GVU0</t>
  </si>
  <si>
    <t>ก***มา เ***ญดง</t>
  </si>
  <si>
    <t>27/02/2026 16:07</t>
  </si>
  <si>
    <t>792463314366</t>
  </si>
  <si>
    <t>27/02/2026 16:08</t>
  </si>
  <si>
    <t>GVT99</t>
  </si>
  <si>
    <t>N** D**</t>
  </si>
  <si>
    <t>27/02/2026 16:03</t>
  </si>
  <si>
    <t>792417405382</t>
  </si>
  <si>
    <t>27/02/2026 16:04</t>
  </si>
  <si>
    <t>GVT98</t>
  </si>
  <si>
    <t>ป***ดา  จ***งาม</t>
  </si>
  <si>
    <t>27/02/2026 16:02</t>
  </si>
  <si>
    <t>792432003392</t>
  </si>
  <si>
    <t>GVT97</t>
  </si>
  <si>
    <t>น***ปลา</t>
  </si>
  <si>
    <t>27/02/2026 16:00</t>
  </si>
  <si>
    <t>ไส้ถั่วฝอยทองไข่เค็ม</t>
  </si>
  <si>
    <t>792463904304</t>
  </si>
  <si>
    <t>GVT96</t>
  </si>
  <si>
    <t>27/02/2026 15:56</t>
  </si>
  <si>
    <t>792488417346</t>
  </si>
  <si>
    <t>27/02/2026 15:57</t>
  </si>
  <si>
    <t>GVT95</t>
  </si>
  <si>
    <t>792488709320</t>
  </si>
  <si>
    <t>GVT94</t>
  </si>
  <si>
    <t>ภ***์ชลินทร์  ผ***กิจ</t>
  </si>
  <si>
    <t>27/02/2026 15:53</t>
  </si>
  <si>
    <t>792434905360</t>
  </si>
  <si>
    <t>GVT93</t>
  </si>
  <si>
    <t>27/02/2026 15:52</t>
  </si>
  <si>
    <t>792434135382</t>
  </si>
  <si>
    <t>GVT92</t>
  </si>
  <si>
    <t>จ***ศักดิ์ ว***ระทุม</t>
  </si>
  <si>
    <t>792415027353</t>
  </si>
  <si>
    <t>GVT91</t>
  </si>
  <si>
    <t>27/02/2026 15:50</t>
  </si>
  <si>
    <t>792498536362</t>
  </si>
  <si>
    <t>GVT90</t>
  </si>
  <si>
    <t>ร***ุฒิ พ***ตุ้ย</t>
  </si>
  <si>
    <t>27/02/2026 15:45</t>
  </si>
  <si>
    <t>792469418370</t>
  </si>
  <si>
    <t>GVT89</t>
  </si>
  <si>
    <t>น***ย์     ม***</t>
  </si>
  <si>
    <t>27/02/2026 15:44</t>
  </si>
  <si>
    <t>792425917360</t>
  </si>
  <si>
    <t>GVT88</t>
  </si>
  <si>
    <t>792431717324</t>
  </si>
  <si>
    <t>27/02/2026 15:43</t>
  </si>
  <si>
    <t>GVT87</t>
  </si>
  <si>
    <t>K***๊</t>
  </si>
  <si>
    <t>27/02/2026 15:36</t>
  </si>
  <si>
    <t>792436858231</t>
  </si>
  <si>
    <t>GVT86</t>
  </si>
  <si>
    <t>ก***ร ส***พิมพ์</t>
  </si>
  <si>
    <t>27/02/2026 15:32</t>
  </si>
  <si>
    <t>792437113355</t>
  </si>
  <si>
    <t>GVT85</t>
  </si>
  <si>
    <t>ป***วรรณ</t>
  </si>
  <si>
    <t>27/02/2026 15:24</t>
  </si>
  <si>
    <t>792450397292</t>
  </si>
  <si>
    <t>27/02/2026 15:23</t>
  </si>
  <si>
    <t>GVT84</t>
  </si>
  <si>
    <t>ค***้ำฝน</t>
  </si>
  <si>
    <t>27/02/2026 15:21</t>
  </si>
  <si>
    <t>792441080244</t>
  </si>
  <si>
    <t>GVT83</t>
  </si>
  <si>
    <t>ก*</t>
  </si>
  <si>
    <t>******ลแม่วิน อำเภอแม่วาง จังหวัดเชียงใหม่ 50360</t>
  </si>
  <si>
    <t>50360</t>
  </si>
  <si>
    <t>27/02/2026 15:47</t>
  </si>
  <si>
    <t>TH2640686442238</t>
  </si>
  <si>
    <t>27/02/2026 15:17</t>
  </si>
  <si>
    <t>GVT82</t>
  </si>
  <si>
    <t>น***นูญ</t>
  </si>
  <si>
    <t>Songkhla</t>
  </si>
  <si>
    <t>27/02/2026 15:08</t>
  </si>
  <si>
    <t>792478245366</t>
  </si>
  <si>
    <t>GVT80</t>
  </si>
  <si>
    <t>ค***มู</t>
  </si>
  <si>
    <t>27/02/2026 14:56</t>
  </si>
  <si>
    <t>792451334393</t>
  </si>
  <si>
    <t>GVT79</t>
  </si>
  <si>
    <t>27/02/2026 14:52</t>
  </si>
  <si>
    <t>792495776236</t>
  </si>
  <si>
    <t>27/02/2026 14:51</t>
  </si>
  <si>
    <t>GVT77</t>
  </si>
  <si>
    <t>27/02/2026 14:45</t>
  </si>
  <si>
    <t>792466452363</t>
  </si>
  <si>
    <t>GVT76</t>
  </si>
  <si>
    <t>******บลมะขุนหวาน ตำบลมะขุนหวาน อำเภอสันป่าตอง จังหวัดเชียงใหม่ 50120</t>
  </si>
  <si>
    <t>27/02/2026 14:46</t>
  </si>
  <si>
    <t>TH2669142805357</t>
  </si>
  <si>
    <t>27/02/2026 14:44</t>
  </si>
  <si>
    <t>GVT74</t>
  </si>
  <si>
    <t>27/02/2026 14:30</t>
  </si>
  <si>
    <t>792437319332</t>
  </si>
  <si>
    <t>GVT73</t>
  </si>
  <si>
    <t>27/02/2026 14:21</t>
  </si>
  <si>
    <t>792463249395</t>
  </si>
  <si>
    <t>GVT72</t>
  </si>
  <si>
    <t>พ***า  ก***ธร ป*</t>
  </si>
  <si>
    <t>27/02/2026 14:14</t>
  </si>
  <si>
    <t>792490042396</t>
  </si>
  <si>
    <t>27/02/2026 14:16</t>
  </si>
  <si>
    <t>GVT71</t>
  </si>
  <si>
    <t>27/02/2026 14:15</t>
  </si>
  <si>
    <t>TH2642000953431</t>
  </si>
  <si>
    <t>GVT70</t>
  </si>
  <si>
    <t>27/02/2026 14:07</t>
  </si>
  <si>
    <t>792480333385</t>
  </si>
  <si>
    <t>27/02/2026 14:12</t>
  </si>
  <si>
    <t>GVT69</t>
  </si>
  <si>
    <t>c***g555สมชาย</t>
  </si>
  <si>
    <t>27/02/2026 14:03</t>
  </si>
  <si>
    <t>792480615312</t>
  </si>
  <si>
    <t>GVT68</t>
  </si>
  <si>
    <t>27/02/2026 13:38</t>
  </si>
  <si>
    <t>792479625350</t>
  </si>
  <si>
    <t>GVT67</t>
  </si>
  <si>
    <t>บ***ิตา ภ***ศรี</t>
  </si>
  <si>
    <t>27/02/2026 13:37</t>
  </si>
  <si>
    <t>792446016353</t>
  </si>
  <si>
    <t>GVT66</t>
  </si>
  <si>
    <t>******.แม่ทะ จ.ลำปาง ตำบลบ้านบอม อำเภอแม่ทะ จังหวัดลำปาง 52150</t>
  </si>
  <si>
    <t>52150</t>
  </si>
  <si>
    <t>27/02/2026 13:50</t>
  </si>
  <si>
    <t>TH268678530104O</t>
  </si>
  <si>
    <t>27/02/2026 13:27</t>
  </si>
  <si>
    <t>GVT65</t>
  </si>
  <si>
    <t>ค***สรี ป***</t>
  </si>
  <si>
    <t>27/02/2026 13:22</t>
  </si>
  <si>
    <t>792440018344</t>
  </si>
  <si>
    <t>27/02/2026 13:21</t>
  </si>
  <si>
    <t>GVT64</t>
  </si>
  <si>
    <t>g***06160</t>
  </si>
  <si>
    <t>27/02/2026 13:16</t>
  </si>
  <si>
    <t>792427339395</t>
  </si>
  <si>
    <t>GVT63</t>
  </si>
  <si>
    <t>27/02/2026 12:56</t>
  </si>
  <si>
    <t>792423112342</t>
  </si>
  <si>
    <t>GVT62</t>
  </si>
  <si>
    <t>27/02/2026 12:55</t>
  </si>
  <si>
    <t>792434656366</t>
  </si>
  <si>
    <t>GVT61</t>
  </si>
  <si>
    <t>27/02/2026 12:50</t>
  </si>
  <si>
    <t>TH264685698721I</t>
  </si>
  <si>
    <t>27/02/2026 12:49</t>
  </si>
  <si>
    <t>GVT60</t>
  </si>
  <si>
    <t>ร***ี ไ***ลย์</t>
  </si>
  <si>
    <t>27/02/2026 12:37</t>
  </si>
  <si>
    <t>792442840383</t>
  </si>
  <si>
    <t>GVT59</t>
  </si>
  <si>
    <t>27/02/2026 12:36</t>
  </si>
  <si>
    <t>792428451382</t>
  </si>
  <si>
    <t>GVT57</t>
  </si>
  <si>
    <t>ไ***า ก***รมมา</t>
  </si>
  <si>
    <t>27/02/2026 12:16</t>
  </si>
  <si>
    <t>792405018370</t>
  </si>
  <si>
    <t>GVT54</t>
  </si>
  <si>
    <t>27/02/2026 12:05</t>
  </si>
  <si>
    <t>792423451385</t>
  </si>
  <si>
    <t>GVT53</t>
  </si>
  <si>
    <t>พ***มล พ***กทม</t>
  </si>
  <si>
    <t>27/02/2026 12:02</t>
  </si>
  <si>
    <t>792479900310</t>
  </si>
  <si>
    <t>GVT52</t>
  </si>
  <si>
    <t>ท******์</t>
  </si>
  <si>
    <t>******ยาบาลบรมราชชนนี) ต.ปากนคร อ.เมือง ตำบลปากนคร อำเภอเมืองนครศรีธรรมราช จังหวัดนครศรีธรรมราช 80000</t>
  </si>
  <si>
    <t>27/02/2026 11:59</t>
  </si>
  <si>
    <t>TH268557216313T</t>
  </si>
  <si>
    <t>GVT51</t>
  </si>
  <si>
    <t>บ***ิชา ค***ภัย</t>
  </si>
  <si>
    <t>27/02/2026 11:45</t>
  </si>
  <si>
    <t>792307890791</t>
  </si>
  <si>
    <t>GVT50</t>
  </si>
  <si>
    <t>ม***ย ไ***ร</t>
  </si>
  <si>
    <t>27/02/2026 11:21</t>
  </si>
  <si>
    <t>THT020354SQ1J2Z</t>
  </si>
  <si>
    <t>27/02/2026 11:20</t>
  </si>
  <si>
    <t>GVT49</t>
  </si>
  <si>
    <t>อ***ญา เ***ระทุมมา</t>
  </si>
  <si>
    <t>27/02/2026 11:16</t>
  </si>
  <si>
    <t>792325218845</t>
  </si>
  <si>
    <t>GVT48</t>
  </si>
  <si>
    <t>27/02/2026 11:10</t>
  </si>
  <si>
    <t>792309117810</t>
  </si>
  <si>
    <t>GVT47</t>
  </si>
  <si>
    <t>น***ันท์ ส***หลี</t>
  </si>
  <si>
    <t>นับฝอยทอง​ เผือกมะพร้าวอ่อน​ กาแฟ</t>
  </si>
  <si>
    <t>792331896753</t>
  </si>
  <si>
    <t>GVT46</t>
  </si>
  <si>
    <t>น** จ***ง แ***เขียว</t>
  </si>
  <si>
    <t>792381301806</t>
  </si>
  <si>
    <t>GVT45</t>
  </si>
  <si>
    <t>ร***นก ม***ีน</t>
  </si>
  <si>
    <t>792339790771</t>
  </si>
  <si>
    <t>GVT44</t>
  </si>
  <si>
    <t>******ชรบูรณ์ 67180 (ฟาร์มวิเชียรบุรี) ตำบลพุขาม อำเภอวิเชียรบุรี จังหวัดเพชรบูรณ์ 67180</t>
  </si>
  <si>
    <t>27/02/2026 11:08</t>
  </si>
  <si>
    <t>TH261360093819Z</t>
  </si>
  <si>
    <t>GVT42</t>
  </si>
  <si>
    <t>27/02/2026 11:29</t>
  </si>
  <si>
    <t>TH69018E4SYR1D</t>
  </si>
  <si>
    <t>27/02/2026 10:59</t>
  </si>
  <si>
    <t>GVT41</t>
  </si>
  <si>
    <t>ช***ภา บ***าญ</t>
  </si>
  <si>
    <t>27/02/2026 10:53</t>
  </si>
  <si>
    <t>792324212816</t>
  </si>
  <si>
    <t>GVT37</t>
  </si>
  <si>
    <t>เ***รร อ***าค</t>
  </si>
  <si>
    <t>27/02/2026 10:42</t>
  </si>
  <si>
    <t>792335000833</t>
  </si>
  <si>
    <t>GVT36</t>
  </si>
  <si>
    <t>ร***ต.สถิต อ***ิ</t>
  </si>
  <si>
    <t>792339497795</t>
  </si>
  <si>
    <t>GVT34</t>
  </si>
  <si>
    <t>น***สุกัญญา พ***า</t>
  </si>
  <si>
    <t>27/02/2026 10:30</t>
  </si>
  <si>
    <t>792394114890</t>
  </si>
  <si>
    <t>27/02/2026 10:29</t>
  </si>
  <si>
    <t>GVT33</t>
  </si>
  <si>
    <t>ชยพัทธ์ ภัทรพิบูลย์ศิลป์</t>
  </si>
  <si>
    <t>โลตัสสาขากำแพงแสน 9/2 ม.7 ต.ทุ่งกระพังโหม อ.กำแพงแสน จ.นครปฐม · กำแพงแสน/ Kamphaeng Saen
กำแพงแสน/ Kamphaeng Saenนครปฐม/ Nakhon Pathom
73140</t>
  </si>
  <si>
    <t>660979926161</t>
  </si>
  <si>
    <t>27/02/2026 10:27</t>
  </si>
  <si>
    <t>LEXPU0661920675</t>
  </si>
  <si>
    <t>GVT30</t>
  </si>
  <si>
    <t>******ัยมงคล ตำบลชัยมงคล อำเภอเมืองสมุทรสาคร จังหวัดสมุทรสาคร 74000</t>
  </si>
  <si>
    <t>27/02/2026 10:46</t>
  </si>
  <si>
    <t>TH265187853882Y</t>
  </si>
  <si>
    <t>27/02/2026 10:16</t>
  </si>
  <si>
    <t>GVT29</t>
  </si>
  <si>
    <t>อ***รนด์Coffee 6* ม** ต***านนอก</t>
  </si>
  <si>
    <t>27/02/2026 10:15</t>
  </si>
  <si>
    <t>792343091746</t>
  </si>
  <si>
    <t>GVT28</t>
  </si>
  <si>
    <t>******2 แขวง แสนแสบ ถ.ร่มเกล้า แขวงแสนแสบ เขตมีนบุรี จังหวัดกรุงเทพมหานคร 10510</t>
  </si>
  <si>
    <t>27/02/2026 10:12</t>
  </si>
  <si>
    <t>TH2680456798260</t>
  </si>
  <si>
    <t>27/02/2026 09:57</t>
  </si>
  <si>
    <t>GVT27</t>
  </si>
  <si>
    <t>ธ***า      จ***ร์หอม</t>
  </si>
  <si>
    <t>27/02/2026 09:55</t>
  </si>
  <si>
    <t>792343808804</t>
  </si>
  <si>
    <t>GVT25</t>
  </si>
  <si>
    <t>อ***วรรณ์ ป***ะเสาร์</t>
  </si>
  <si>
    <t>27/02/2026 09:40</t>
  </si>
  <si>
    <t>792385208801</t>
  </si>
  <si>
    <t>GVT24</t>
  </si>
  <si>
    <t>ช***ุช  ล***ตั้ง</t>
  </si>
  <si>
    <t>27/02/2026 09:33</t>
  </si>
  <si>
    <t>792397201820</t>
  </si>
  <si>
    <t>GVT23</t>
  </si>
  <si>
    <t>S******A</t>
  </si>
  <si>
    <t>******ญ, แขวงสามเสนนอก, เขตห้วยขวาง แขวงสามเสนนอก เขตห้วยขวาง จังหวัดกรุงเทพมหานคร 10310</t>
  </si>
  <si>
    <t>TH01518E4DHH6B</t>
  </si>
  <si>
    <t>GVT22</t>
  </si>
  <si>
    <t>792330193734</t>
  </si>
  <si>
    <t>GVT21</t>
  </si>
  <si>
    <t>ป***ี เ***อร่าม</t>
  </si>
  <si>
    <t>27/02/2026 09:26</t>
  </si>
  <si>
    <t>792341408854</t>
  </si>
  <si>
    <t>27/02/2026 09:27</t>
  </si>
  <si>
    <t>GVT20</t>
  </si>
  <si>
    <t>โ***น</t>
  </si>
  <si>
    <t>792377399763</t>
  </si>
  <si>
    <t>GVT19</t>
  </si>
  <si>
    <t>27/02/2026 09:24</t>
  </si>
  <si>
    <t>792361618834</t>
  </si>
  <si>
    <t>GVT18</t>
  </si>
  <si>
    <t>พ***ศักดิ์ น***แก้ว</t>
  </si>
  <si>
    <t>27/02/2026 09:20</t>
  </si>
  <si>
    <t>792317229826</t>
  </si>
  <si>
    <t>GVT16</t>
  </si>
  <si>
    <t>u***2582856255122</t>
  </si>
  <si>
    <t>27/02/2026 08:22</t>
  </si>
  <si>
    <t>792344517801</t>
  </si>
  <si>
    <t>GVT14</t>
  </si>
  <si>
    <t>27/02/2026 08:20</t>
  </si>
  <si>
    <t>792365593784</t>
  </si>
  <si>
    <t>GVT13</t>
  </si>
  <si>
    <t>น***ข็มพร ค***ียร</t>
  </si>
  <si>
    <t>27/02/2026 08:17</t>
  </si>
  <si>
    <t>792361804835</t>
  </si>
  <si>
    <t>GVT12</t>
  </si>
  <si>
    <t>ร*** ค***ข</t>
  </si>
  <si>
    <t>27/02/2026 08:14</t>
  </si>
  <si>
    <t>792319694725</t>
  </si>
  <si>
    <t>GVT10</t>
  </si>
  <si>
    <t>******านวังบ่อ, ตำบลวังบ่อ, อำเภอหนองบัว ตำบลวังบ่อ อำเภอหนองบัว จังหวัดนครสวรรค์ 60110</t>
  </si>
  <si>
    <t>27/02/2026 08:08</t>
  </si>
  <si>
    <t>TH2620888817538</t>
  </si>
  <si>
    <t>GVT9</t>
  </si>
  <si>
    <t>******ชวิถี  แขวงทุ่งพญาไท แขวงทุ่งพญาไท เขตราชเทวี จังหวัดกรุงเทพมหานคร 10400</t>
  </si>
  <si>
    <t>27/02/2026 08:02</t>
  </si>
  <si>
    <t>TH01378E4BW76C</t>
  </si>
  <si>
    <t>27/02/2026 08:01</t>
  </si>
  <si>
    <t>GVT8</t>
  </si>
  <si>
    <t>ย***ดา  ป***ันธ์</t>
  </si>
  <si>
    <t>27/02/2026 07:56</t>
  </si>
  <si>
    <t>792340209813</t>
  </si>
  <si>
    <t>GVT7</t>
  </si>
  <si>
    <t>น*** ว***กรรณ์</t>
  </si>
  <si>
    <t>27/02/2026 07:19</t>
  </si>
  <si>
    <t>792398329800</t>
  </si>
  <si>
    <t>GVT6</t>
  </si>
  <si>
    <t>28/02/2026 06:57</t>
  </si>
  <si>
    <t>TH266409527740Q</t>
  </si>
  <si>
    <t>27/02/2026 07:16</t>
  </si>
  <si>
    <t>GVT5</t>
  </si>
  <si>
    <t>ท***์กมล ก***ร้าง</t>
  </si>
  <si>
    <t>27/02/2026 06:58</t>
  </si>
  <si>
    <t>792388010665</t>
  </si>
  <si>
    <t>GVT4</t>
  </si>
  <si>
    <t>27/02/2026 06:48</t>
  </si>
  <si>
    <t>792322427676</t>
  </si>
  <si>
    <t>GVT3</t>
  </si>
  <si>
    <t>27/02/2026 06:39</t>
  </si>
  <si>
    <t>TH262914195695P</t>
  </si>
  <si>
    <t>GVT2</t>
  </si>
  <si>
    <t>27/02/2026 06:36</t>
  </si>
  <si>
    <t>792384521622</t>
  </si>
  <si>
    <t>GVT1</t>
  </si>
  <si>
    <t>อ******ู</t>
  </si>
  <si>
    <t>******จ.สระแก้ว 27260 ตำบลคลองหาด อำเภอคลองหาด จังหวัดสระแก้ว 27260</t>
  </si>
  <si>
    <t>27260</t>
  </si>
  <si>
    <t>TH267159225939Q</t>
  </si>
  <si>
    <t>GVT0</t>
  </si>
  <si>
    <t>น*** ล***ดี</t>
  </si>
  <si>
    <t>27/02/2026 06:18</t>
  </si>
  <si>
    <t>792324829774</t>
  </si>
  <si>
    <t>GVS99</t>
  </si>
  <si>
    <t>******อง จ.พิษณุโลก ตำบลบ้านกลาง อำเภอวังทอง จังหวัดพิษณุโลก 65220</t>
  </si>
  <si>
    <t>27/02/2026 06:32</t>
  </si>
  <si>
    <t>TH61088E06PC6D</t>
  </si>
  <si>
    <t>27/02/2026 06:02</t>
  </si>
  <si>
    <t>GVS98</t>
  </si>
  <si>
    <t>u***3280541595708</t>
  </si>
  <si>
    <t>27/02/2026 05:27</t>
  </si>
  <si>
    <t>THT020354RSZD1Z</t>
  </si>
  <si>
    <t>GVS97</t>
  </si>
  <si>
    <t>ธ***ัย ป***ามา</t>
  </si>
  <si>
    <t>792363628652</t>
  </si>
  <si>
    <t>GVS95</t>
  </si>
  <si>
    <t>ส***ี แ***โชติ</t>
  </si>
  <si>
    <t>27/02/2026 04:13</t>
  </si>
  <si>
    <t>792391893786</t>
  </si>
  <si>
    <t>27/02/2026 04:14</t>
  </si>
  <si>
    <t>GVS93</t>
  </si>
  <si>
    <t>******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</t>
  </si>
  <si>
    <t>27/02/2026 04:00</t>
  </si>
  <si>
    <t>TH264580595482O</t>
  </si>
  <si>
    <t>GVS92</t>
  </si>
  <si>
    <t>ลัดดาวัลย์ รุ่งอรุณศรีสุข</t>
  </si>
  <si>
    <t>113/9..ช.เอกชัย8 · บางขุนเทียน/ Bang Khun Thian
จอมทอง/ Chom Thongกรุงเทพมหานคร/ Bangkok
10150</t>
  </si>
  <si>
    <t>660997340521</t>
  </si>
  <si>
    <t>27/02/2026 03:52</t>
  </si>
  <si>
    <t>LEXPU0661697363</t>
  </si>
  <si>
    <t>GVS91</t>
  </si>
  <si>
    <t>จ***จ  ร***ันเทียะ</t>
  </si>
  <si>
    <t>27/02/2026 03:39</t>
  </si>
  <si>
    <t>792371627644</t>
  </si>
  <si>
    <t>GVS90</t>
  </si>
  <si>
    <t>******ำปาดง, ตำบล กุดเรือคำ, อำเภอวานรนิวาส ตำบลกุดเรือคำ อำเภอวานรนิวาส จังหวัดสกลนคร 47120</t>
  </si>
  <si>
    <t>27/02/2026 03:36</t>
  </si>
  <si>
    <t>TH263161782332W</t>
  </si>
  <si>
    <t>27/02/2026 03:35</t>
  </si>
  <si>
    <t>GVS89</t>
  </si>
  <si>
    <t>******ุมวิทพัทยา 75 ถนน พัทยาใต้ ตำบลหนองปรือ อำเภอบางละมุง จังหวัดชลบุรี 20150</t>
  </si>
  <si>
    <t>27/02/2026 20:10</t>
  </si>
  <si>
    <t>TH265314990021K</t>
  </si>
  <si>
    <t>27/02/2026 02:59</t>
  </si>
  <si>
    <t>GVS88</t>
  </si>
  <si>
    <t>บ******า</t>
  </si>
  <si>
    <t>******ะชาอุทิศ 2 ซ. 5 ตำบลในคลองบางปลากด อำเภอพระสมุทรเจดีย์ จังหวัดสมุทรปราการ 10290</t>
  </si>
  <si>
    <t>27/02/2026 03:11</t>
  </si>
  <si>
    <t>TH269982869675O</t>
  </si>
  <si>
    <t>27/02/2026 02:41</t>
  </si>
  <si>
    <t>GVS87</t>
  </si>
  <si>
    <t>ส***ิโชค ค***วร</t>
  </si>
  <si>
    <t>27/02/2026 02:31</t>
  </si>
  <si>
    <t>792379917674</t>
  </si>
  <si>
    <t>GVS86</t>
  </si>
  <si>
    <t>W**</t>
  </si>
  <si>
    <t>27/02/2026 02:06</t>
  </si>
  <si>
    <t>792355110632</t>
  </si>
  <si>
    <t>GVS85</t>
  </si>
  <si>
    <t>ศ******ษ</t>
  </si>
  <si>
    <t>******ลเขาน้อย ตำบลเขาน้อย อำเภอเวียงเก่า จังหวัดขอนแก่น 40150</t>
  </si>
  <si>
    <t>27/02/2026 01:39</t>
  </si>
  <si>
    <t>TH37268E0YQU9C</t>
  </si>
  <si>
    <t>GVS84</t>
  </si>
  <si>
    <t>ช***อั้ม อ***ล่ซิ่งงง</t>
  </si>
  <si>
    <t>27/02/2026 01:34</t>
  </si>
  <si>
    <t>792358485881</t>
  </si>
  <si>
    <t>GVS83</t>
  </si>
  <si>
    <t>******เจริญ ตำบลคำนาดี อำเภอเมืองบึงกาฬ จังหวัดบึงกาฬ 38000</t>
  </si>
  <si>
    <t>27/02/2026 01:19</t>
  </si>
  <si>
    <t>TH2696469515098</t>
  </si>
  <si>
    <t>GVS82</t>
  </si>
  <si>
    <t>27/02/2026 01:17</t>
  </si>
  <si>
    <t>TH2632554997148</t>
  </si>
  <si>
    <t>GVS81</t>
  </si>
  <si>
    <t>27/02/2026 01:16</t>
  </si>
  <si>
    <t>792397218771</t>
  </si>
  <si>
    <t>GVS80</t>
  </si>
  <si>
    <t>******อง ต.ตราด ตำบลวังกระแจะ อำเภอเมืองตราด จังหวัดตราด 23000</t>
  </si>
  <si>
    <t>27/02/2026 00:30</t>
  </si>
  <si>
    <t>TH2690380728117</t>
  </si>
  <si>
    <t>GVS79</t>
  </si>
  <si>
    <t>27/02/2026 00:25</t>
  </si>
  <si>
    <t>792377610625</t>
  </si>
  <si>
    <t>GVS78</t>
  </si>
  <si>
    <t>จันทร์จีรา ปิยทัศสี</t>
  </si>
  <si>
    <t>159 ม.9 คูลลิ่งฮอร์สเฮ้าส์ บ้านป่าครองชีพ เทพกระษัตรี ห้อง 3 ฝั่งหน้า
ถลาง/ Thalangภูเก็ต/ Phuket
83110</t>
  </si>
  <si>
    <t>660855753927</t>
  </si>
  <si>
    <t>27/02/2026 00:23</t>
  </si>
  <si>
    <t>LEXPU0661677229</t>
  </si>
  <si>
    <t>GVS77</t>
  </si>
  <si>
    <t>******บลตากูก อำเภอเขวาสินรินทร์ จังหวัดสุรินทร์ 32000</t>
  </si>
  <si>
    <t>27/02/2026 00:22</t>
  </si>
  <si>
    <t>TH2670453044894</t>
  </si>
  <si>
    <t>27/02/2026 00:00</t>
  </si>
  <si>
    <t>GVW75</t>
  </si>
  <si>
    <t>ก***รรณ บ***ินทร์</t>
  </si>
  <si>
    <t>28/02/2026 23:50</t>
  </si>
  <si>
    <t>THT040654WR6S9Z</t>
  </si>
  <si>
    <t>GVW74</t>
  </si>
  <si>
    <t>ส***ิกานต์ ส***ยี่ยม</t>
  </si>
  <si>
    <t>28/02/2026 23:32</t>
  </si>
  <si>
    <t>792472287795</t>
  </si>
  <si>
    <t>GVW73</t>
  </si>
  <si>
    <t>ก***ต</t>
  </si>
  <si>
    <t>28/02/2026 23:31</t>
  </si>
  <si>
    <t>792434710826</t>
  </si>
  <si>
    <t>GVW72</t>
  </si>
  <si>
    <t>น***รวุฒิ  ม***ค์</t>
  </si>
  <si>
    <t>28/02/2026 23:20</t>
  </si>
  <si>
    <t>792492368835</t>
  </si>
  <si>
    <t>GVW71</t>
  </si>
  <si>
    <t>ส***ยากร ส***รณฤทธิ์</t>
  </si>
  <si>
    <t>28/02/2026 23:18</t>
  </si>
  <si>
    <t>792440852884</t>
  </si>
  <si>
    <t>GVW70</t>
  </si>
  <si>
    <t>S***ASEXX</t>
  </si>
  <si>
    <t>28/02/2026 23:15</t>
  </si>
  <si>
    <t>792425406824</t>
  </si>
  <si>
    <t>GVW68</t>
  </si>
  <si>
    <t>ฉ***ชัย ค***</t>
  </si>
  <si>
    <t>28/02/2026 23:09</t>
  </si>
  <si>
    <t>792434263865</t>
  </si>
  <si>
    <t>28/02/2026 23:10</t>
  </si>
  <si>
    <t>GVW67</t>
  </si>
  <si>
    <t>ธ***า เ***รละออ</t>
  </si>
  <si>
    <t>28/02/2026 23:03</t>
  </si>
  <si>
    <t>792438963805</t>
  </si>
  <si>
    <t>GVW66</t>
  </si>
  <si>
    <t>ฝ******า</t>
  </si>
  <si>
    <t>******ตย อ.กุดรัง ตำบลห้วยเตย อำเภอกุดรัง จังหวัดมหาสารคาม 44130</t>
  </si>
  <si>
    <t>28/02/2026 22:24</t>
  </si>
  <si>
    <t>TH41128E7Q5Z9E</t>
  </si>
  <si>
    <t>28/02/2026 22:23</t>
  </si>
  <si>
    <t>GVW65</t>
  </si>
  <si>
    <t>28/02/2026 22:08</t>
  </si>
  <si>
    <t>792440408885</t>
  </si>
  <si>
    <t>GVW64</t>
  </si>
  <si>
    <t>Z** Z** H***</t>
  </si>
  <si>
    <t>28/02/2026 21:58</t>
  </si>
  <si>
    <t>792444817824</t>
  </si>
  <si>
    <t>GVW63</t>
  </si>
  <si>
    <t>28/02/2026 21:55</t>
  </si>
  <si>
    <t>792445991746</t>
  </si>
  <si>
    <t>GVW62</t>
  </si>
  <si>
    <t>******rand Indeed Condo , ถ.สุขุมวิท ตำบลสุรศักดิ์ อำเภอศรีราชา จังหวัดชลบุรี 20110</t>
  </si>
  <si>
    <t>28/02/2026 21:48</t>
  </si>
  <si>
    <t>TH269209334242G</t>
  </si>
  <si>
    <t>28/02/2026 21:44</t>
  </si>
  <si>
    <t>GVW61</t>
  </si>
  <si>
    <t>28/02/2026 22:12</t>
  </si>
  <si>
    <t>TH16018E7EAU7I</t>
  </si>
  <si>
    <t>28/02/2026 21:42</t>
  </si>
  <si>
    <t>GVW59</t>
  </si>
  <si>
    <t>วิทยา  พุทธภิญโญ</t>
  </si>
  <si>
    <t>2/149 พฤกษาวิลล์ 48 ซอยวัดเวฬุวนาราม 32 ถนนวัดเวฬุวนาราม (แยกจากถนนสรงประภา) แขวงดอนเมือง
ดอนเมือง/ Don Mueangกรุงเทพมหานคร/ Bangkok
10210</t>
  </si>
  <si>
    <t>660869716858</t>
  </si>
  <si>
    <t>28/02/2026 21:32</t>
  </si>
  <si>
    <t>LEXPU0662170114</t>
  </si>
  <si>
    <t>28/02/2026 21:31</t>
  </si>
  <si>
    <t>GVW58</t>
  </si>
  <si>
    <t>นุชจรี-เอี่ยองค์</t>
  </si>
  <si>
    <t>1594 สุรชาติคอทร์ ซอย สมานมิตร ถนน  สุทธิสารวินิจฉัย,  -
ห้วยขวาง/ Huai Khwangกรุงเทพมหานคร/ Bangkok
10310</t>
  </si>
  <si>
    <t>660949575796</t>
  </si>
  <si>
    <t>28/02/2026 21:26</t>
  </si>
  <si>
    <t>LEXPU0662173141</t>
  </si>
  <si>
    <t>GVW57</t>
  </si>
  <si>
    <t>THT100354X36C8Z</t>
  </si>
  <si>
    <t>GVW56</t>
  </si>
  <si>
    <t>บ******อ</t>
  </si>
  <si>
    <t>****** อ.แม่ลาว  จ.เชียงราย 57250 ตำบลดงมะดะ อำเภอแม่ลาว จังหวัดเชียงราย 57250</t>
  </si>
  <si>
    <t>57250</t>
  </si>
  <si>
    <t>28/02/2026 21:25</t>
  </si>
  <si>
    <t>TH2622393628417</t>
  </si>
  <si>
    <t>GVW55</t>
  </si>
  <si>
    <t>น***กษณ์ เ***พรหม</t>
  </si>
  <si>
    <t>28/02/2026 21:18</t>
  </si>
  <si>
    <t>THT110154WR5R9Z</t>
  </si>
  <si>
    <t>GVW54</t>
  </si>
  <si>
    <t>ป***ร</t>
  </si>
  <si>
    <t>28/02/2026 21:14</t>
  </si>
  <si>
    <t>ขอเนยนม3 กาแฟ3 กล่องค่ะ อย่างอื่นแล้วจัดให้ค่ะ ขอบคุณค่ะ</t>
  </si>
  <si>
    <t>792484878765</t>
  </si>
  <si>
    <t>GVW53</t>
  </si>
  <si>
    <t>ม***า ก***่อน</t>
  </si>
  <si>
    <t>28/02/2026 21:07</t>
  </si>
  <si>
    <t>792464807831</t>
  </si>
  <si>
    <t>GVW52</t>
  </si>
  <si>
    <t>******น์ ตำบลพงศ์ประศาสน์ อำเภอบางสะพาน จังหวัดประจวบคีรีขันธ์ 77140</t>
  </si>
  <si>
    <t>77140</t>
  </si>
  <si>
    <t>28/02/2026 21:01</t>
  </si>
  <si>
    <t>TH2670017554820</t>
  </si>
  <si>
    <t>GVW51</t>
  </si>
  <si>
    <t>ก***ุงกะหนิง</t>
  </si>
  <si>
    <t>28/02/2026 20:51</t>
  </si>
  <si>
    <t>792452571805</t>
  </si>
  <si>
    <t>GVW50</t>
  </si>
  <si>
    <t>******ตำบลโพธิ์ชัย, อำเภอพนมไพร ตำบลโพธิ์ชัย อำเภอพนมไพร จังหวัดร้อยเอ็ด 45140</t>
  </si>
  <si>
    <t>45140</t>
  </si>
  <si>
    <t>28/02/2026 20:33</t>
  </si>
  <si>
    <t>TH2627613566043</t>
  </si>
  <si>
    <t>28/02/2026 20:31</t>
  </si>
  <si>
    <t>GVW48</t>
  </si>
  <si>
    <t>รินทร์รวี​ ล้อตระกูลนุกิจ​</t>
  </si>
  <si>
    <t>516/5   ถนนบ้านค่าย-บ้านบึง ม.1 ต.ละหาร
ปลวกแดง/ Pluak Daengระยอง/ Rayong
21140</t>
  </si>
  <si>
    <t>660829796678</t>
  </si>
  <si>
    <t>28/02/2026 20:24</t>
  </si>
  <si>
    <t>LEXPU0662173765</t>
  </si>
  <si>
    <t>GVW47</t>
  </si>
  <si>
    <t>ง*ม</t>
  </si>
  <si>
    <t>******ผ่ทองอพาร์ตเม้นส์2 แขวงอนุสาวรีย์ เขตบางเขน จังหวัดกรุงเทพมหานคร 10220</t>
  </si>
  <si>
    <t>28/02/2026 20:44</t>
  </si>
  <si>
    <t>TH2651910582487</t>
  </si>
  <si>
    <t>28/02/2026 20:14</t>
  </si>
  <si>
    <t>GVW46</t>
  </si>
  <si>
    <t>******ขีด, อำเภอบรรพตพิสัย ตำบลตาขีด อำเภอบรรพตพิสัย จังหวัดนครสวรรค์ 60180</t>
  </si>
  <si>
    <t>28/02/2026 20:42</t>
  </si>
  <si>
    <t>TH261340529575R</t>
  </si>
  <si>
    <t>28/02/2026 20:12</t>
  </si>
  <si>
    <t>GVW45</t>
  </si>
  <si>
    <t>พ***ุญเตียง  พ***ินิจ</t>
  </si>
  <si>
    <t>28/02/2026 20:01</t>
  </si>
  <si>
    <t>792409158892</t>
  </si>
  <si>
    <t>GVW44</t>
  </si>
  <si>
    <t>28/02/2026 20:30</t>
  </si>
  <si>
    <t>TH69018E7RQA1D</t>
  </si>
  <si>
    <t>28/02/2026 20:00</t>
  </si>
  <si>
    <t>GVW43</t>
  </si>
  <si>
    <t>นาถินี เวชมี</t>
  </si>
  <si>
    <t>หมู่บ้านพฤกษา20 หมู่บ้านพฤษา20 53/970 ม.2 ซอย 4/3 ต.คูคต อ.ลำลูกกา จ.ปทุมธานี 12130    0983236824 · คูคต/ Khu Khot
ลำลูกกา/ Lam Luk Kaปทุมธานี/ Pathum Thani
12130</t>
  </si>
  <si>
    <t>660983236824</t>
  </si>
  <si>
    <t>28/02/2026 19:54</t>
  </si>
  <si>
    <t>LEXPU0662150531</t>
  </si>
  <si>
    <t>GVW42</t>
  </si>
  <si>
    <t>28/02/2026 19:44</t>
  </si>
  <si>
    <t>792467914814</t>
  </si>
  <si>
    <t>28/02/2026 19:43</t>
  </si>
  <si>
    <t>GVW41</t>
  </si>
  <si>
    <t>ร้านคค้ารอนรดา</t>
  </si>
  <si>
    <t>ม...ที่..9กงตอ · คลองสระ/ Khlong Sa
กาญจนดิษฐ์/ Kanchanaditสุราษฎร์ธานี/ Surat Thani
84160</t>
  </si>
  <si>
    <t>660984564658</t>
  </si>
  <si>
    <t>28/02/2026 19:36</t>
  </si>
  <si>
    <t>TH68028E7EE08M</t>
  </si>
  <si>
    <t>GVW40</t>
  </si>
  <si>
    <t>ส***รัตน์ น***์ธนะวานิช</t>
  </si>
  <si>
    <t>28/02/2026 19:31</t>
  </si>
  <si>
    <t>792430014832</t>
  </si>
  <si>
    <t>28/02/2026 19:30</t>
  </si>
  <si>
    <t>GVW39</t>
  </si>
  <si>
    <t>******รพนม ตำบลนาคู่ อำเภอนาแก จังหวัดนครพนม 48130</t>
  </si>
  <si>
    <t>28/02/2026 19:29</t>
  </si>
  <si>
    <t>TH2620977259275</t>
  </si>
  <si>
    <t>GVW38</t>
  </si>
  <si>
    <t>เด็กชาย ณัฐวัฒน์ พลวาปี</t>
  </si>
  <si>
    <t>บ้านเลขที่ 38 หมู่ที่ 2 บ้านดอนคง ต.อุ่มจาน · อุ่มจาน/ Um Chan
ประจักษ์ศิลปาคม/ Prachaksinlapakhomอุดรธานี/ Udon Thani
41110</t>
  </si>
  <si>
    <t>660655973078</t>
  </si>
  <si>
    <t>28/02/2026 19:26</t>
  </si>
  <si>
    <t>TH38208E7TQ28C</t>
  </si>
  <si>
    <t>GVW37</t>
  </si>
  <si>
    <t>อ***ตรา แ***ัก</t>
  </si>
  <si>
    <t>792410103800</t>
  </si>
  <si>
    <t>28/02/2026 19:24</t>
  </si>
  <si>
    <t>GVW36</t>
  </si>
  <si>
    <t>******รูณ์ ตำบล หนองหญ้าไซ ตำบลหนองหญ้าไซ อำเภอวังสามหมอ จังหวัดอุดรธานี 41280</t>
  </si>
  <si>
    <t>41280</t>
  </si>
  <si>
    <t>28/02/2026 19:22</t>
  </si>
  <si>
    <t>TH263447195278A</t>
  </si>
  <si>
    <t>28/02/2026 19:21</t>
  </si>
  <si>
    <t>GVW35</t>
  </si>
  <si>
    <t>ธันย์สิตา ปภัสร์กาญจนนท์</t>
  </si>
  <si>
    <t>125/10 มบ.บัวแก้ว ถ.ศูนย์ศิลปชีพบางไทร ต.บ้านปทุม
สามโคก/ Sam Khokปทุมธานี/ Pathum Thani
12160</t>
  </si>
  <si>
    <t>660640768479</t>
  </si>
  <si>
    <t>28/02/2026 19:20</t>
  </si>
  <si>
    <t>LEXPU0662173880</t>
  </si>
  <si>
    <t>GVW34</t>
  </si>
  <si>
    <t>ส***นท์  ด***์สง่างาม</t>
  </si>
  <si>
    <t>28/02/2026 19:03</t>
  </si>
  <si>
    <t>792411965800</t>
  </si>
  <si>
    <t>GVW33</t>
  </si>
  <si>
    <t>28/02/2026 18:40</t>
  </si>
  <si>
    <t>792403790732</t>
  </si>
  <si>
    <t>GVW32</t>
  </si>
  <si>
    <t>28/02/2026 18:29</t>
  </si>
  <si>
    <t>792462580700</t>
  </si>
  <si>
    <t>GVW31</t>
  </si>
  <si>
    <t>****** แยก 3-2, ถนน แจ้งวัฒนะ, แขวงทุ่งสองห้อง, เขตหลักสี่ แขวงทุ่งสองห้อง เขตหลักสี่ จังหวัดกรุงเทพมหานคร 10210</t>
  </si>
  <si>
    <t>28/02/2026 18:28</t>
  </si>
  <si>
    <t>TH261691542289H</t>
  </si>
  <si>
    <t>28/02/2026 18:27</t>
  </si>
  <si>
    <t>GVW29</t>
  </si>
  <si>
    <t>28/02/2026 18:06</t>
  </si>
  <si>
    <t>LEXDO0179485124</t>
  </si>
  <si>
    <t>GVW28</t>
  </si>
  <si>
    <t>ส***ฑา บ***รืองขาว</t>
  </si>
  <si>
    <t>28/02/2026 17:55</t>
  </si>
  <si>
    <t>792499806884</t>
  </si>
  <si>
    <t>GVW27</t>
  </si>
  <si>
    <t>******บลตลาดน้อย ตำบลตลาดน้อย อำเภอบ้านหมอ จังหวัดสระบุรี 18130</t>
  </si>
  <si>
    <t>28/02/2026 17:10</t>
  </si>
  <si>
    <t>TH2614007020777</t>
  </si>
  <si>
    <t>GVW26</t>
  </si>
  <si>
    <t>ด***พ็ญ ด***่น</t>
  </si>
  <si>
    <t>28/02/2026 16:57</t>
  </si>
  <si>
    <t>792498376751</t>
  </si>
  <si>
    <t>28/02/2026 16:56</t>
  </si>
  <si>
    <t>GVW24</t>
  </si>
  <si>
    <t>ส***ชา ว***ษสินธุ์</t>
  </si>
  <si>
    <t>28/02/2026 16:32</t>
  </si>
  <si>
    <t>792429806825</t>
  </si>
  <si>
    <t>GVW23</t>
  </si>
  <si>
    <t>792452813843</t>
  </si>
  <si>
    <t>GVW22</t>
  </si>
  <si>
    <t>ชื่อนางสาวนงเยาว์ พูลท้วม</t>
  </si>
  <si>
    <t>บ้านเลขที่21/233การเคหะคลองจั่นหลังที่21แขวงคลองจั่น เขตบางกะปิ ก.ท ม 10240</t>
  </si>
  <si>
    <t>0635983290</t>
  </si>
  <si>
    <t>28/02/2026 16:23</t>
  </si>
  <si>
    <t>GVW21</t>
  </si>
  <si>
    <t>พ***าลน้ำตาล</t>
  </si>
  <si>
    <t>28/02/2026 16:19</t>
  </si>
  <si>
    <t>THT320654WRF51Z</t>
  </si>
  <si>
    <t>GVW19</t>
  </si>
  <si>
    <t>ม***ี ป***ำมา</t>
  </si>
  <si>
    <t>28/02/2026 16:16</t>
  </si>
  <si>
    <t>792432977733</t>
  </si>
  <si>
    <t>GVW18</t>
  </si>
  <si>
    <t>28/02/2026 16:11</t>
  </si>
  <si>
    <t>792499313815</t>
  </si>
  <si>
    <t>GVW16</t>
  </si>
  <si>
    <t>ภ***พล ส***นนท์</t>
  </si>
  <si>
    <t>28/02/2026 16:07</t>
  </si>
  <si>
    <t>792472206864</t>
  </si>
  <si>
    <t>GVW14</t>
  </si>
  <si>
    <t>ม***ูด</t>
  </si>
  <si>
    <t>28/02/2026 16:04</t>
  </si>
  <si>
    <t>792406481790</t>
  </si>
  <si>
    <t>28/02/2026 16:05</t>
  </si>
  <si>
    <t>GVW13</t>
  </si>
  <si>
    <t>792436192730</t>
  </si>
  <si>
    <t>GVW12</t>
  </si>
  <si>
    <t>ส***านต์ ถ***เมืองแพน</t>
  </si>
  <si>
    <t>28/02/2026 16:02</t>
  </si>
  <si>
    <t>792405818853</t>
  </si>
  <si>
    <t>GVW11</t>
  </si>
  <si>
    <t>******ยายทอง, ตำบลวังยายทอง, อำเภอเทพารักษ์ ตำบลวังยายทอง อำเภอเทพารักษ์ จังหวัดนครราชสีมา 30210</t>
  </si>
  <si>
    <t>28/02/2026 16:26</t>
  </si>
  <si>
    <t>TH267580108124E</t>
  </si>
  <si>
    <t>28/02/2026 16:01</t>
  </si>
  <si>
    <t>GVW10</t>
  </si>
  <si>
    <t>เพลินตา วิชาชัย (บ้านลุงอยู่ หลังแรกทางซ้ายมือ)</t>
  </si>
  <si>
    <t>27 ม.6 ตำบลวังน้ำเย็น อำเภอวังน้ำเย็น · วังน้ำเย็น/ Wang Nam Yen
วังน้ำเย็น/ Wang Nam Yenสระแก้ว/ Sa Kaeo
27210</t>
  </si>
  <si>
    <t>660871001109</t>
  </si>
  <si>
    <t>28/02/2026 16:00</t>
  </si>
  <si>
    <t>TH26048E7T888A</t>
  </si>
  <si>
    <t>GVW9</t>
  </si>
  <si>
    <t>รุ่งนภา จันทรา</t>
  </si>
  <si>
    <t>90 หมู่ 4 ตำบลบางลี่อำเภอท่าวุ้งจังหวัดลพบุรี  โทร 15150</t>
  </si>
  <si>
    <t>15150</t>
  </si>
  <si>
    <t>0854241297</t>
  </si>
  <si>
    <t>27/02/2026 12:53</t>
  </si>
  <si>
    <t>WB171628940TH</t>
  </si>
  <si>
    <t>28/02/2026 15:56</t>
  </si>
  <si>
    <t>GVW8</t>
  </si>
  <si>
    <t>28/02/2026 15:51</t>
  </si>
  <si>
    <t>792408009842</t>
  </si>
  <si>
    <t>GVW7</t>
  </si>
  <si>
    <t>อ***ุข ช***น</t>
  </si>
  <si>
    <t>28/02/2026 15:53</t>
  </si>
  <si>
    <t>792464790751</t>
  </si>
  <si>
    <t>28/02/2026 15:49</t>
  </si>
  <si>
    <t>GVW6</t>
  </si>
  <si>
    <t>สุกัญญา</t>
  </si>
  <si>
    <t>9 ซอยอินทาราพิทักษ์เจ็ดถนนอินทระพิทักษ์ แขวงบางยี่เรือ เขตธนบุรี กทม. 10600</t>
  </si>
  <si>
    <t>0841331020</t>
  </si>
  <si>
    <t>28/02/2026 15:47</t>
  </si>
  <si>
    <t>WA096938825TH</t>
  </si>
  <si>
    <t>GVW5</t>
  </si>
  <si>
    <t>G***n</t>
  </si>
  <si>
    <t>28/02/2026 15:46</t>
  </si>
  <si>
    <t>ฝอยทอง =2
เผือก =2
กล้วยหอมมะพร้าวเผา =2</t>
  </si>
  <si>
    <t>792409271754</t>
  </si>
  <si>
    <t>GVW3</t>
  </si>
  <si>
    <t>วิศรุต อิทธะรงค์</t>
  </si>
  <si>
    <t>38/7 ม.1   ซอย.เทศบาล 60/1 
ต.บ้านฉาง อ.บ้านฉาง จ.ระยอง 21130</t>
  </si>
  <si>
    <t>0811699694</t>
  </si>
  <si>
    <t>28/02/2026 15:44</t>
  </si>
  <si>
    <t>WA096938967TH</t>
  </si>
  <si>
    <t>28/02/2026 15:43</t>
  </si>
  <si>
    <t>GVW2</t>
  </si>
  <si>
    <t>ชุติกาญจน์ ศรีแสวงทรัพย์</t>
  </si>
  <si>
    <t>35 ม.5 ถ.อู่ทอง หน้าวัดประสาท ร้านหมงจักรยาน ต.หอรัตนไชย อ.เมือง จ.อยุธยา 13000</t>
  </si>
  <si>
    <t>0942695561</t>
  </si>
  <si>
    <t>28/02/2026 15:42</t>
  </si>
  <si>
    <t>GVW1</t>
  </si>
  <si>
    <t>28/02/2026 15:41</t>
  </si>
  <si>
    <t>TH267313741976S</t>
  </si>
  <si>
    <t>GVW0</t>
  </si>
  <si>
    <t>H***WaiLin</t>
  </si>
  <si>
    <t>Phetchabun</t>
  </si>
  <si>
    <t>28/02/2026 15:38</t>
  </si>
  <si>
    <t>792404003871</t>
  </si>
  <si>
    <t>GVV99</t>
  </si>
  <si>
    <t>สว.ตู่ พื้นผา</t>
  </si>
  <si>
    <t>สภ.บางศรีเมือง
งานอำนวยการ
บางกร่าง
เมืองนนทบุรี
นนทบุรี
Thailand 11000</t>
  </si>
  <si>
    <t>66639477748</t>
  </si>
  <si>
    <t>GVV97</t>
  </si>
  <si>
    <t>R*** P***anee</t>
  </si>
  <si>
    <t>28/02/2026 15:36</t>
  </si>
  <si>
    <t>รสเผือกมะพร้าว</t>
  </si>
  <si>
    <t>792489470791</t>
  </si>
  <si>
    <t>GVV96</t>
  </si>
  <si>
    <t>น***าวอรุณรัตน์  เ***และ</t>
  </si>
  <si>
    <t>28/02/2026 15:34</t>
  </si>
  <si>
    <t>792431219834</t>
  </si>
  <si>
    <t>28/02/2026 15:35</t>
  </si>
  <si>
    <t>GVV95</t>
  </si>
  <si>
    <t>ว***ชชา ม***ย</t>
  </si>
  <si>
    <t>792495191714</t>
  </si>
  <si>
    <t>GVV94</t>
  </si>
  <si>
    <t>น** ส***ง เ***ก้ว</t>
  </si>
  <si>
    <t>792416205851</t>
  </si>
  <si>
    <t>GVV93</t>
  </si>
  <si>
    <t>ศ***ักษณ์ ท***ตน์</t>
  </si>
  <si>
    <t>792497906863</t>
  </si>
  <si>
    <t>GVV92</t>
  </si>
  <si>
    <t>28/02/2026 15:33</t>
  </si>
  <si>
    <t>792477985714</t>
  </si>
  <si>
    <t>28/02/2026 15:32</t>
  </si>
  <si>
    <t>GVV91</t>
  </si>
  <si>
    <t>้***นิดา ผ***ธิ์</t>
  </si>
  <si>
    <t>28/02/2026 15:31</t>
  </si>
  <si>
    <t>792479703864</t>
  </si>
  <si>
    <t>GVV90</t>
  </si>
  <si>
    <t>ป***า ม***ด</t>
  </si>
  <si>
    <t>28/02/2026 15:27</t>
  </si>
  <si>
    <t>792440500880</t>
  </si>
  <si>
    <t>28/02/2026 15:28</t>
  </si>
  <si>
    <t>GVV88</t>
  </si>
  <si>
    <t>เ***ดาว  อ***ตภัทร์</t>
  </si>
  <si>
    <t>28/02/2026 15:12</t>
  </si>
  <si>
    <t>792408101800</t>
  </si>
  <si>
    <t>GVV87</t>
  </si>
  <si>
    <t>******านหนองรัง, ตำบล พยุห์, อำเภอพยุห์ ตำบลพยุห์ อำเภอพยุห์ จังหวัดศรีสะเกษ 33230</t>
  </si>
  <si>
    <t>TH2664122420896</t>
  </si>
  <si>
    <t>28/02/2026 15:11</t>
  </si>
  <si>
    <t>GVV86</t>
  </si>
  <si>
    <t>พ***์ชนก</t>
  </si>
  <si>
    <t>28/02/2026 15:06</t>
  </si>
  <si>
    <t>รส 1. ฝอยทอง 2. มะพร้าวน้ำหอม 3. กล้วยหอมมะพร้าวเผา</t>
  </si>
  <si>
    <t>792417088702</t>
  </si>
  <si>
    <t>GVV85</t>
  </si>
  <si>
    <t>28/02/2026 15:04</t>
  </si>
  <si>
    <t>792436405806</t>
  </si>
  <si>
    <t>GVV84</t>
  </si>
  <si>
    <t>ภ***พร</t>
  </si>
  <si>
    <t>28/02/2026 14:53</t>
  </si>
  <si>
    <t>792475067856</t>
  </si>
  <si>
    <t>GVV83</t>
  </si>
  <si>
    <t>ว***า แ***ยชน์</t>
  </si>
  <si>
    <t>28/02/2026 14:50</t>
  </si>
  <si>
    <t>792464993725</t>
  </si>
  <si>
    <t>GVV82</t>
  </si>
  <si>
    <t>28/02/2026 14:48</t>
  </si>
  <si>
    <t>792464968816</t>
  </si>
  <si>
    <t>GVV81</t>
  </si>
  <si>
    <t>******หนองแมว, ตำบล หนองขาม, อำเภอจักราช ตำบลหนองขาม อำเภอจักราช จังหวัดนครราชสีมา 30230</t>
  </si>
  <si>
    <t>28/02/2026 15:18</t>
  </si>
  <si>
    <t>TH2609215934415</t>
  </si>
  <si>
    <t>GVV80</t>
  </si>
  <si>
    <t>ร***น ศ***ระจักษ์</t>
  </si>
  <si>
    <t>28/02/2026 14:46</t>
  </si>
  <si>
    <t>792472506814</t>
  </si>
  <si>
    <t>GVV78</t>
  </si>
  <si>
    <t>น***ี เ***ไกร</t>
  </si>
  <si>
    <t>28/02/2026 14:44</t>
  </si>
  <si>
    <t>792457971804</t>
  </si>
  <si>
    <t>GVV77</t>
  </si>
  <si>
    <t>ธ**ล</t>
  </si>
  <si>
    <t>****** ตำบลหนองหว้า, อำเภอเขาฉกรรจ์ ตำบลหนองหว้า อำเภอเขาฉกรรจ์ จังหวัดสระแก้ว 27000</t>
  </si>
  <si>
    <t>28/02/2026 15:03</t>
  </si>
  <si>
    <t>TH265709598388I</t>
  </si>
  <si>
    <t>28/02/2026 14:33</t>
  </si>
  <si>
    <t>GVV76</t>
  </si>
  <si>
    <t>792483558893</t>
  </si>
  <si>
    <t>GVV74</t>
  </si>
  <si>
    <t>จ***ร ท***ันธุ์</t>
  </si>
  <si>
    <t>28/02/2026 14:14</t>
  </si>
  <si>
    <t>792475598784</t>
  </si>
  <si>
    <t>28/02/2026 14:15</t>
  </si>
  <si>
    <t>GVV73</t>
  </si>
  <si>
    <t>เมธินี  สุภาวณิชย์</t>
  </si>
  <si>
    <t>คอนโดบ้านสวนริมน้ำ 151/747 ตึก3
ซ.33(วัดยายร่ม)
ถ.พระราม2
ขว.บางมด
ข.จอมทอง
กทม. 10150</t>
  </si>
  <si>
    <t>0917463356</t>
  </si>
  <si>
    <t>28/02/2026 13:57</t>
  </si>
  <si>
    <t>GVV72</t>
  </si>
  <si>
    <t xml:space="preserve">พรพุฒิ ศุภรักษ์ </t>
  </si>
  <si>
    <t>256/8 ถนนพานิชสัมพันธ์ ตำบลปากพนังฝั่งตะวันออก อำเภอปากพนัง จังหวัดนครศรีธรรมราช 80140</t>
  </si>
  <si>
    <t>80140</t>
  </si>
  <si>
    <t>0832051878</t>
  </si>
  <si>
    <t>28/02/2026 13:51</t>
  </si>
  <si>
    <t>WA096938936TH</t>
  </si>
  <si>
    <t>GVV71</t>
  </si>
  <si>
    <t>น***ล ห***อา</t>
  </si>
  <si>
    <t>28/02/2026 13:49</t>
  </si>
  <si>
    <t>792409160804</t>
  </si>
  <si>
    <t>GVV70</t>
  </si>
  <si>
    <t>28/02/2026 13:43</t>
  </si>
  <si>
    <t>28/02/2026 13:42</t>
  </si>
  <si>
    <t>GVV69</t>
  </si>
  <si>
    <t xml:space="preserve">นายนิพันธ รุทธพิชัย. </t>
  </si>
  <si>
    <t>ส่งที่.   101/190 ม.4 หมู่บ้านชลลดา ซอย 11A ต.โสนลอย อ.บางบัวทอง จ.นนมบุรี โทร 11110</t>
  </si>
  <si>
    <t>0851512047</t>
  </si>
  <si>
    <t>28/02/2026 13:38</t>
  </si>
  <si>
    <t>28/02/2026 13:37</t>
  </si>
  <si>
    <t>GVV68</t>
  </si>
  <si>
    <t xml:space="preserve">อมรรัตน์  รัตนะ </t>
  </si>
  <si>
    <t>268 หมู่ 4 ต. ท่าตูม 
อ.ศรีมหาโพธิ์ จ. ปราจีนบุรี 25140</t>
  </si>
  <si>
    <t>0927015849</t>
  </si>
  <si>
    <t>28/02/2026 10:09</t>
  </si>
  <si>
    <t>WB171628967TH</t>
  </si>
  <si>
    <t>28/02/2026 13:36</t>
  </si>
  <si>
    <t>GVV67</t>
  </si>
  <si>
    <t>ป***ดา ส***ัญญา</t>
  </si>
  <si>
    <t>28/02/2026 13:34</t>
  </si>
  <si>
    <t>792499194771</t>
  </si>
  <si>
    <t>GVV66</t>
  </si>
  <si>
    <t>ช่อผกา จงใจสิทธิ์</t>
  </si>
  <si>
    <t>133 ม.6 บ้านดอนหอ ต.ข้าวสาร อ.บ้านผือ จ.อุดรธานี 41160</t>
  </si>
  <si>
    <t>0628638493</t>
  </si>
  <si>
    <t>28/02/2026 09:50</t>
  </si>
  <si>
    <t>WB171628975TH</t>
  </si>
  <si>
    <t>28/02/2026 13:33</t>
  </si>
  <si>
    <t>GVV65</t>
  </si>
  <si>
    <t>ศุภชัย บุญรอด</t>
  </si>
  <si>
    <t xml:space="preserve"> 72/2
ชุมชนหนองแคเก่า
ตำบลหนองแค อำเภอหนองแค จังหวัดสระบุรี 18140</t>
  </si>
  <si>
    <t>0654467962</t>
  </si>
  <si>
    <t>28/02/2026 13:32</t>
  </si>
  <si>
    <t>GVV64</t>
  </si>
  <si>
    <t>วิลาวัลย์_ พรชัยวรรณาชาติ</t>
  </si>
  <si>
    <t>_10 ถนนสุนทรที่_อ_ เมือง_ต_ ในเมือง_จ_ บุรีรัมย์  โทร 31000</t>
  </si>
  <si>
    <t>0853152436</t>
  </si>
  <si>
    <t>28/02/2026 13:31</t>
  </si>
  <si>
    <t>WA096938919TH</t>
  </si>
  <si>
    <t>28/02/2026 13:30</t>
  </si>
  <si>
    <t>GVV63</t>
  </si>
  <si>
    <t>จิราภรณ์ สสิกาญจน์</t>
  </si>
  <si>
    <t>80/7ม.1 ต.บ้านเกาะ
อ.พระนครศรีอยุธยา
พระนครศรีอยุธยา 13000</t>
  </si>
  <si>
    <t>0872672885</t>
  </si>
  <si>
    <t>28/02/2026 13:29</t>
  </si>
  <si>
    <t>WA096938865TH</t>
  </si>
  <si>
    <t>28/02/2026 13:28</t>
  </si>
  <si>
    <t>GVV62</t>
  </si>
  <si>
    <t>GVV61</t>
  </si>
  <si>
    <t>28/02/2026 13:26</t>
  </si>
  <si>
    <t>WA096938882TH</t>
  </si>
  <si>
    <t>28/02/2026 13:25</t>
  </si>
  <si>
    <t>GVV60</t>
  </si>
  <si>
    <t>เปรมวดี สงวนสัตย์</t>
  </si>
  <si>
    <t>ส่งที่ 
ที่อยู่ 47/3 หมู่8 ต.ท่าสะอ้าน อ.บางปะกง จ.ฉะเชิงเทรา 24130</t>
  </si>
  <si>
    <t>0972354156</t>
  </si>
  <si>
    <t>WA096938896TH</t>
  </si>
  <si>
    <t>28/02/2026 13:24</t>
  </si>
  <si>
    <t>GVV59</t>
  </si>
  <si>
    <t>หรั่ง</t>
  </si>
  <si>
    <t>วัดบ้านไร่ อำเภอ ด่านขุนทด จังหวัดนครราชสีมา 30210</t>
  </si>
  <si>
    <t>0962356530</t>
  </si>
  <si>
    <t>WA096938848TH</t>
  </si>
  <si>
    <t>28/02/2026 13:23</t>
  </si>
  <si>
    <t>GVV58</t>
  </si>
  <si>
    <t>สุพรรณนีย์ ปวีณาภรณ์</t>
  </si>
  <si>
    <t>339 ม.9 ถนนอำนวยลิขิต
บ้านขอนขว้าง
เมืองปัก
อำเภอปักธงชัย
นครราชสีมา
Thailand 30150</t>
  </si>
  <si>
    <t>30150</t>
  </si>
  <si>
    <t>66826695915</t>
  </si>
  <si>
    <t>28/02/2026 13:22</t>
  </si>
  <si>
    <t>WA096938834TH</t>
  </si>
  <si>
    <t>GVV57</t>
  </si>
  <si>
    <t>สุภัทรา  กิตติวาส</t>
  </si>
  <si>
    <t xml:space="preserve">   689/996 ศุภาลัยเวอเรนด้า. เขต. บางฃื่อ  แขวง. บางฃื่อ   กทม  10800</t>
  </si>
  <si>
    <t>0969394914</t>
  </si>
  <si>
    <t>28/02/2026 13:19</t>
  </si>
  <si>
    <t>WA096938851TH</t>
  </si>
  <si>
    <t>GVV56</t>
  </si>
  <si>
    <t>******ลหัวช้าง อำเภอจตุรพักตรพิมาน จังหวัดร้อยเอ็ด 45180</t>
  </si>
  <si>
    <t>28/02/2026 13:13</t>
  </si>
  <si>
    <t>TH265410050777X</t>
  </si>
  <si>
    <t>28/02/2026 13:12</t>
  </si>
  <si>
    <t>GVV55</t>
  </si>
  <si>
    <t>อ***  ค***ะกอบ</t>
  </si>
  <si>
    <t>28/02/2026 13:06</t>
  </si>
  <si>
    <t>792437507816</t>
  </si>
  <si>
    <t>GVV54</t>
  </si>
  <si>
    <t>******หนองคูโคก ตำบล หนองแวงควง ตำบลหนองแวงควง อำเภอศรีสมเด็จ จังหวัดร้อยเอ็ด 45000</t>
  </si>
  <si>
    <t>28/02/2026 13:04</t>
  </si>
  <si>
    <t>TH268979624276C</t>
  </si>
  <si>
    <t>GVV53</t>
  </si>
  <si>
    <t>ณ***รา ว***จำนง</t>
  </si>
  <si>
    <t>792478604853</t>
  </si>
  <si>
    <t>GVV51</t>
  </si>
  <si>
    <t>น** พ***ัสร์ ศ***วัสดิ์</t>
  </si>
  <si>
    <t>28/02/2026 12:56</t>
  </si>
  <si>
    <t>792428794706</t>
  </si>
  <si>
    <t>GVV50</t>
  </si>
  <si>
    <t>28/02/2026 12:46</t>
  </si>
  <si>
    <t>792417497782</t>
  </si>
  <si>
    <t>GVV49</t>
  </si>
  <si>
    <t>******รัพย์สมบูรณ์, ตำบลกุดน้ำใส, อำเภอน้ำพอง ตำบลกุดน้ำใส อำเภอน้ำพอง จังหวัดขอนแก่น 40310</t>
  </si>
  <si>
    <t>40310</t>
  </si>
  <si>
    <t>TH2657835430911</t>
  </si>
  <si>
    <t>28/02/2026 12:43</t>
  </si>
  <si>
    <t>GVV48</t>
  </si>
  <si>
    <t>คุณจัรพงษ์ อาศัยสงฆ์</t>
  </si>
  <si>
    <t>เลขที่200 หมู่6 หมู่บ้านหนองชุม · โคกนาโก/ Khok Na Ko
ป่าติ้ว/ Pa Tioยโสธร/ Yasothon
35150</t>
  </si>
  <si>
    <t>660989219921</t>
  </si>
  <si>
    <t>28/02/2026 12:42</t>
  </si>
  <si>
    <t>LEXPU0662187986</t>
  </si>
  <si>
    <t>GVV47</t>
  </si>
  <si>
    <t>28/02/2026 12:41</t>
  </si>
  <si>
    <t>792420013814</t>
  </si>
  <si>
    <t>GVV46</t>
  </si>
  <si>
    <t>28/02/2026 12:33</t>
  </si>
  <si>
    <t>792496812833</t>
  </si>
  <si>
    <t>GVV45</t>
  </si>
  <si>
    <t>****** โพธิ์กระสังข์ ตำบลโพธิ์กระสังข์ อำเภอขุนหาญ จังหวัดศรีสะเกษ 33150</t>
  </si>
  <si>
    <t>TH2609649962782</t>
  </si>
  <si>
    <t>GVV44</t>
  </si>
  <si>
    <t>ส***ย ท***ประโคน</t>
  </si>
  <si>
    <t>28/02/2026 12:26</t>
  </si>
  <si>
    <t>792406186795</t>
  </si>
  <si>
    <t>28/02/2026 12:25</t>
  </si>
  <si>
    <t>GVV43</t>
  </si>
  <si>
    <t>TH262495683856T</t>
  </si>
  <si>
    <t>28/02/2026 12:12</t>
  </si>
  <si>
    <t>GVV42</t>
  </si>
  <si>
    <t>ไ***น แ***ั้น</t>
  </si>
  <si>
    <t>อำเภอเมืองเพชรบูรณ์</t>
  </si>
  <si>
    <t>28/02/2026 12:06</t>
  </si>
  <si>
    <t>792466415801</t>
  </si>
  <si>
    <t>GVV41</t>
  </si>
  <si>
    <t>28/02/2026 11:53</t>
  </si>
  <si>
    <t>792427439425</t>
  </si>
  <si>
    <t>GVV40</t>
  </si>
  <si>
    <t>ว***ิริ​   น***สวัสดิ์</t>
  </si>
  <si>
    <t>28/02/2026 11:37</t>
  </si>
  <si>
    <t>792413936425</t>
  </si>
  <si>
    <t>28/02/2026 11:38</t>
  </si>
  <si>
    <t>GVV39</t>
  </si>
  <si>
    <t>28/02/2026 11:35</t>
  </si>
  <si>
    <t>792414654426</t>
  </si>
  <si>
    <t>GVV38</t>
  </si>
  <si>
    <t>c***chi c***a</t>
  </si>
  <si>
    <t>28/02/2026 11:33</t>
  </si>
  <si>
    <t>792453436460</t>
  </si>
  <si>
    <t>GVV37</t>
  </si>
  <si>
    <t>ส***ญญา ค***</t>
  </si>
  <si>
    <t>28/02/2026 11:26</t>
  </si>
  <si>
    <t>ระบุห้ามโยน</t>
  </si>
  <si>
    <t>792444923432</t>
  </si>
  <si>
    <t>GVV36</t>
  </si>
  <si>
    <t>******ำบลจอมปลวก อำเภอบางคนที จังหวัดสมุทรสงคราม 75120</t>
  </si>
  <si>
    <t>28/02/2026 11:48</t>
  </si>
  <si>
    <t>TH266849190249N</t>
  </si>
  <si>
    <t>28/02/2026 11:18</t>
  </si>
  <si>
    <t>GVV35</t>
  </si>
  <si>
    <t>28/02/2026 11:01</t>
  </si>
  <si>
    <t>792465528455</t>
  </si>
  <si>
    <t>GVV34</t>
  </si>
  <si>
    <t>ส***ง ท***ิบไทย</t>
  </si>
  <si>
    <t>28/02/2026 10:59</t>
  </si>
  <si>
    <t>792485514494</t>
  </si>
  <si>
    <t>28/02/2026 10:58</t>
  </si>
  <si>
    <t>GVV33</t>
  </si>
  <si>
    <t>792472228494</t>
  </si>
  <si>
    <t>GVV32</t>
  </si>
  <si>
    <t>28/02/2026 10:50</t>
  </si>
  <si>
    <t>792418118483</t>
  </si>
  <si>
    <t>GVV31</t>
  </si>
  <si>
    <t>ศ***ิจ ต***จิตเกษมสุข</t>
  </si>
  <si>
    <t>28/02/2026 10:43</t>
  </si>
  <si>
    <t>792464532440</t>
  </si>
  <si>
    <t>GVV30</t>
  </si>
  <si>
    <t>ส***ิน ก***นทอง</t>
  </si>
  <si>
    <t>28/02/2026 10:34</t>
  </si>
  <si>
    <t>792435240424</t>
  </si>
  <si>
    <t>GVV29</t>
  </si>
  <si>
    <t>คุณเอื้อมพร  รอดอิ่ม</t>
  </si>
  <si>
    <t>บ้านเลขที่ 2 (เลขที่บ้านเดิม26/2)
หมู่บ้านพฤกษชาติ แยก26  ซ.รามคำแหง118
ถ.รามคำแหง แขวงสะพานสูง เขตสะพานสูง
กรุงเทพฯ 10240</t>
  </si>
  <si>
    <t>0825426659</t>
  </si>
  <si>
    <t>28/02/2026 10:27</t>
  </si>
  <si>
    <t>สินค้าฟรี ให้ลูกค้าสมัครตัวแทน 1กล่อง</t>
  </si>
  <si>
    <t>WB171628953TH</t>
  </si>
  <si>
    <t>GVV28</t>
  </si>
  <si>
    <t>28/02/2026 10:24</t>
  </si>
  <si>
    <t>792498227463</t>
  </si>
  <si>
    <t>GVV27</t>
  </si>
  <si>
    <t>28/02/2026 10:19</t>
  </si>
  <si>
    <t>792441519494</t>
  </si>
  <si>
    <t>GVV26</t>
  </si>
  <si>
    <t>ช***อง  ด***คกกรวด</t>
  </si>
  <si>
    <t>28/02/2026 10:17</t>
  </si>
  <si>
    <t>ขอรับเป็นรสฝอยทอง1กล่อง,เผือกมะพร้าวอ่อน1กล่อง,กาแฟ1กล่องค่ะ</t>
  </si>
  <si>
    <t>792481135482</t>
  </si>
  <si>
    <t>GVV25</t>
  </si>
  <si>
    <t>28/02/2026 10:14</t>
  </si>
  <si>
    <t>792497427492</t>
  </si>
  <si>
    <t>GVV24</t>
  </si>
  <si>
    <t>จ***รัตน์ ส***ียด</t>
  </si>
  <si>
    <t>792455858445</t>
  </si>
  <si>
    <t>28/02/2026 10:12</t>
  </si>
  <si>
    <t>GVV23</t>
  </si>
  <si>
    <t>ล***ัลย์ ม***บัง</t>
  </si>
  <si>
    <t>792436232420</t>
  </si>
  <si>
    <t>GVV22</t>
  </si>
  <si>
    <t>น***า ผ***ิริ</t>
  </si>
  <si>
    <t>28/02/2026 10:06</t>
  </si>
  <si>
    <t>792401852432</t>
  </si>
  <si>
    <t>GVV21</t>
  </si>
  <si>
    <t>บ***ิน ถ***ฒิ</t>
  </si>
  <si>
    <t>28/02/2026 10:07</t>
  </si>
  <si>
    <t>792496511494</t>
  </si>
  <si>
    <t>GVV20</t>
  </si>
  <si>
    <t>ก***า  ส***านกลาง</t>
  </si>
  <si>
    <t>792458533462</t>
  </si>
  <si>
    <t>GVV19</t>
  </si>
  <si>
    <t>ส***ันต์ แ**</t>
  </si>
  <si>
    <t>28/02/2026 10:01</t>
  </si>
  <si>
    <t>792467137442</t>
  </si>
  <si>
    <t>GVV18</t>
  </si>
  <si>
    <t>ชลธิฌา ฉิมมาลี</t>
  </si>
  <si>
    <t>บ้านเลขที่ 25 หมู่ 2 บ้านหนองรวก ซอยสวนมะลิ · นาหนองทุ่ม/ Na Nong Thum
แก้งคร้อ/ Kaeng Khroชัยภูมิ/ Chaiyaphum
36150</t>
  </si>
  <si>
    <t>660928599496</t>
  </si>
  <si>
    <t>28/02/2026 09:58</t>
  </si>
  <si>
    <t>TH33128E7TAH6C</t>
  </si>
  <si>
    <t>GVV17</t>
  </si>
  <si>
    <t>J***. J***</t>
  </si>
  <si>
    <t>28/02/2026 09:57</t>
  </si>
  <si>
    <t>792496258433</t>
  </si>
  <si>
    <t>GVV16</t>
  </si>
  <si>
    <t>เ***ล ท***รรณ</t>
  </si>
  <si>
    <t>28/02/2026 09:55</t>
  </si>
  <si>
    <t>792425282482</t>
  </si>
  <si>
    <t>GVV15</t>
  </si>
  <si>
    <t>28/02/2026 09:54</t>
  </si>
  <si>
    <t>792468520406</t>
  </si>
  <si>
    <t>GVV14</t>
  </si>
  <si>
    <t>น***า ป***ิทธิ์นอก</t>
  </si>
  <si>
    <t>792411330465</t>
  </si>
  <si>
    <t>28/02/2026 09:49</t>
  </si>
  <si>
    <t>GVV13</t>
  </si>
  <si>
    <t>น***รา  เ***สมบัติ</t>
  </si>
  <si>
    <t>28/02/2026 09:47</t>
  </si>
  <si>
    <t>792432726400</t>
  </si>
  <si>
    <t>GVV12</t>
  </si>
  <si>
    <t>28/02/2026 09:29</t>
  </si>
  <si>
    <t>792441430410</t>
  </si>
  <si>
    <t>GVV11</t>
  </si>
  <si>
    <t>อ***วรรณ เ***ัวลำ</t>
  </si>
  <si>
    <t>28/02/2026 09:17</t>
  </si>
  <si>
    <t>792429328434</t>
  </si>
  <si>
    <t>GVV10</t>
  </si>
  <si>
    <t>28/02/2026 09:07</t>
  </si>
  <si>
    <t>792426333462</t>
  </si>
  <si>
    <t>GVV9</t>
  </si>
  <si>
    <t>อ***รณ ห***เศษกลาง</t>
  </si>
  <si>
    <t>28/02/2026 09:02</t>
  </si>
  <si>
    <t>792455734475</t>
  </si>
  <si>
    <t>GVV8</t>
  </si>
  <si>
    <t>ช***กานต์ ก***ฮง</t>
  </si>
  <si>
    <t>28/02/2026 08:52</t>
  </si>
  <si>
    <t>792476432403</t>
  </si>
  <si>
    <t>28/02/2026 08:47</t>
  </si>
  <si>
    <t>GVV7</t>
  </si>
  <si>
    <t>เ***ดู</t>
  </si>
  <si>
    <t>28/02/2026 08:44</t>
  </si>
  <si>
    <t>792484739410</t>
  </si>
  <si>
    <t>GVV6</t>
  </si>
  <si>
    <t>28/02/2026 08:41</t>
  </si>
  <si>
    <t>LEXPU0662149908</t>
  </si>
  <si>
    <t>GVV5</t>
  </si>
  <si>
    <t>ห** ส***กร์</t>
  </si>
  <si>
    <t>28/02/2026 08:32</t>
  </si>
  <si>
    <t>792467127421</t>
  </si>
  <si>
    <t>GVV4</t>
  </si>
  <si>
    <t>ค** อ***รณ์ ม***</t>
  </si>
  <si>
    <t>792400440462</t>
  </si>
  <si>
    <t>28/02/2026 08:31</t>
  </si>
  <si>
    <t>GVV3</t>
  </si>
  <si>
    <t>28/02/2026 08:29</t>
  </si>
  <si>
    <t>LEXPU0662149801</t>
  </si>
  <si>
    <t>GVV2</t>
  </si>
  <si>
    <t>******้านน้ำกระจาย ซอยต้นเลียบ  อำเภอเมืองสงขลา ตำบลพะวง อำเภอเมืองสงขลา จังหวัดสงขลา 90100</t>
  </si>
  <si>
    <t>90100</t>
  </si>
  <si>
    <t>28/02/2026 08:10</t>
  </si>
  <si>
    <t>TH2602421178868</t>
  </si>
  <si>
    <t>28/02/2026 08:02</t>
  </si>
  <si>
    <t>GVV1</t>
  </si>
  <si>
    <t>ภ***าภรณ์ อ***รณรงค์</t>
  </si>
  <si>
    <t>28/02/2026 07:57</t>
  </si>
  <si>
    <t>792411034461</t>
  </si>
  <si>
    <t>GVV0</t>
  </si>
  <si>
    <t>ภ***า ว***สนิท</t>
  </si>
  <si>
    <t>28/02/2026 07:46</t>
  </si>
  <si>
    <t>792422247466</t>
  </si>
  <si>
    <t>28/02/2026 07:45</t>
  </si>
  <si>
    <t>GVU99</t>
  </si>
  <si>
    <t>รุ่งตะวัน ผึ้งทอง</t>
  </si>
  <si>
    <t>206/19เคหะแจ้งวัฒนะ แขวงทุ่งสองห้อง
หลักสี่/ Lak Siกรุงเทพมหานคร/ Bangkok
10210</t>
  </si>
  <si>
    <t>660843298565</t>
  </si>
  <si>
    <t>28/02/2026 07:39</t>
  </si>
  <si>
    <t>LEXPU0662174027</t>
  </si>
  <si>
    <t>GVU98</t>
  </si>
  <si>
    <t>ศ****ล</t>
  </si>
  <si>
    <t>******อย, อำเภอสามร้อยยอด ตำบลศิลาลอย อำเภอสามร้อยยอด จังหวัดประจวบคีรีขันธ์ 77180</t>
  </si>
  <si>
    <t>77180</t>
  </si>
  <si>
    <t>28/02/2026 07:22</t>
  </si>
  <si>
    <t>TH260211387961Q</t>
  </si>
  <si>
    <t>28/02/2026 07:21</t>
  </si>
  <si>
    <t>GVU97</t>
  </si>
  <si>
    <t>น***าว ร***รัติ ภ***ระดิษฐ์</t>
  </si>
  <si>
    <t>28/02/2026 07:15</t>
  </si>
  <si>
    <t>792456123421</t>
  </si>
  <si>
    <t>GVU96</t>
  </si>
  <si>
    <t>******20แยก8-2-2 แขวงแสมดำ แขวงแสมดำ เขตบางขุนเทียน จังหวัดกรุงเทพมหานคร 10150</t>
  </si>
  <si>
    <t>TH261901296639B</t>
  </si>
  <si>
    <t>GVU95</t>
  </si>
  <si>
    <t>ร***ชาลี​ ว***ียร​รัตน์​</t>
  </si>
  <si>
    <t>28/02/2026 06:56</t>
  </si>
  <si>
    <t>792490225376</t>
  </si>
  <si>
    <t>GVU94</t>
  </si>
  <si>
    <t>น***ี บ***ด</t>
  </si>
  <si>
    <t>28/02/2026 06:53</t>
  </si>
  <si>
    <t>792484992246</t>
  </si>
  <si>
    <t>GVU93</t>
  </si>
  <si>
    <t>ด******)</t>
  </si>
  <si>
    <t>******ี่่ 83 ตำบลเหล่าแดง อำเภอดอนมดแดง จังหวัดอุบลราชธานี 34000</t>
  </si>
  <si>
    <t>28/02/2026 06:27</t>
  </si>
  <si>
    <t>TH262383247068P</t>
  </si>
  <si>
    <t>GVU92</t>
  </si>
  <si>
    <t>ร***กรกิจแอร์เซอร์วิส ช***เอฟ</t>
  </si>
  <si>
    <t>28/02/2026 05:21</t>
  </si>
  <si>
    <t>792429609333</t>
  </si>
  <si>
    <t>GVU91</t>
  </si>
  <si>
    <t>ส***ค  จ***รา</t>
  </si>
  <si>
    <t>28/02/2026 03:43</t>
  </si>
  <si>
    <t>792440672284</t>
  </si>
  <si>
    <t>GVU90</t>
  </si>
  <si>
    <t>28/02/2026 03:41</t>
  </si>
  <si>
    <t>792431615323</t>
  </si>
  <si>
    <t>28/02/2026 03:42</t>
  </si>
  <si>
    <t>GVU88</t>
  </si>
  <si>
    <t>น***ำดวน ย***</t>
  </si>
  <si>
    <t>28/02/2026 01:37</t>
  </si>
  <si>
    <t>792482233336</t>
  </si>
  <si>
    <t>GVU87</t>
  </si>
  <si>
    <t>28/02/2026 01:26</t>
  </si>
  <si>
    <t>TH2697223958639</t>
  </si>
  <si>
    <t>28/02/2026 00:56</t>
  </si>
  <si>
    <t>GVU86</t>
  </si>
  <si>
    <t>K***anad C***ard</t>
  </si>
  <si>
    <t>28/02/2026 00:55</t>
  </si>
  <si>
    <t>792463171242</t>
  </si>
  <si>
    <t>GVU85</t>
  </si>
  <si>
    <t>28/02/2026 00:37</t>
  </si>
  <si>
    <t>792444328325</t>
  </si>
  <si>
    <t>GVU84</t>
  </si>
  <si>
    <t>792413205356</t>
  </si>
  <si>
    <t>GVU83</t>
  </si>
  <si>
    <t>ค***พร</t>
  </si>
  <si>
    <t>28/02/2026 00:32</t>
  </si>
  <si>
    <t>792450591262</t>
  </si>
  <si>
    <t>GVU81</t>
  </si>
  <si>
    <t>28/02/2026 00:08</t>
  </si>
  <si>
    <t>792492257351</t>
  </si>
  <si>
    <t>28/02/2026 00:11</t>
  </si>
  <si>
    <t>สุทธิ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</si>
</sst>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9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2" fillId="0" borderId="0" xfId="1" applyFont="1"/>
    <xf numFmtId="0" fontId="11" fillId="7" borderId="0" xfId="0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0" fontId="5" fillId="7" borderId="0" xfId="0" applyFont="1" applyFill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43" fontId="5" fillId="0" borderId="0" xfId="0" applyNumberFormat="1" applyFont="1"/>
    <xf numFmtId="9" fontId="2" fillId="0" borderId="0" xfId="0" applyNumberFormat="1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43" fontId="5" fillId="0" borderId="3" xfId="1" applyFont="1" applyBorder="1"/>
    <xf numFmtId="0" fontId="17" fillId="0" borderId="0" xfId="0" applyFont="1"/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7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16" fillId="0" borderId="0" xfId="0" applyFont="1"/>
    <xf numFmtId="0" fontId="5" fillId="0" borderId="8" xfId="0" applyFont="1" applyBorder="1"/>
    <xf numFmtId="9" fontId="13" fillId="0" borderId="0" xfId="2" applyFont="1" applyBorder="1"/>
    <xf numFmtId="43" fontId="17" fillId="0" borderId="0" xfId="1" applyFont="1" applyBorder="1"/>
    <xf numFmtId="0" fontId="11" fillId="6" borderId="0" xfId="0" applyFont="1" applyFill="1"/>
    <xf numFmtId="43" fontId="2" fillId="6" borderId="0" xfId="1" applyFont="1" applyFill="1" applyBorder="1"/>
    <xf numFmtId="0" fontId="2" fillId="6" borderId="0" xfId="0" applyFont="1" applyFill="1"/>
    <xf numFmtId="0" fontId="2" fillId="0" borderId="8" xfId="0" applyFont="1" applyBorder="1"/>
    <xf numFmtId="0" fontId="13" fillId="0" borderId="0" xfId="0" applyFont="1" applyAlignment="1">
      <alignment vertical="center" wrapText="1"/>
    </xf>
    <xf numFmtId="0" fontId="5" fillId="6" borderId="0" xfId="0" applyFont="1" applyFill="1" applyAlignment="1">
      <alignment horizontal="right"/>
    </xf>
    <xf numFmtId="0" fontId="5" fillId="6" borderId="0" xfId="0" applyFont="1" applyFill="1"/>
    <xf numFmtId="43" fontId="2" fillId="0" borderId="0" xfId="1" applyFont="1" applyBorder="1"/>
    <xf numFmtId="0" fontId="2" fillId="0" borderId="0" xfId="0" applyFont="1" applyAlignment="1">
      <alignment horizontal="left" vertical="center"/>
    </xf>
    <xf numFmtId="9" fontId="13" fillId="0" borderId="0" xfId="2" applyFont="1" applyBorder="1" applyAlignment="1">
      <alignment vertical="center"/>
    </xf>
    <xf numFmtId="0" fontId="11" fillId="0" borderId="0" xfId="0" applyFont="1" applyAlignment="1">
      <alignment vertical="center"/>
    </xf>
    <xf numFmtId="43" fontId="2" fillId="0" borderId="0" xfId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2" fillId="7" borderId="0" xfId="1" applyFont="1" applyFill="1" applyBorder="1"/>
    <xf numFmtId="0" fontId="11" fillId="8" borderId="0" xfId="0" applyFont="1" applyFill="1"/>
    <xf numFmtId="43" fontId="2" fillId="8" borderId="0" xfId="1" applyFont="1" applyFill="1" applyBorder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0" fontId="5" fillId="8" borderId="0" xfId="0" applyFont="1" applyFill="1"/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17" fillId="0" borderId="10" xfId="0" applyFont="1" applyBorder="1"/>
    <xf numFmtId="0" fontId="2" fillId="0" borderId="11" xfId="0" applyFont="1" applyBorder="1"/>
    <xf numFmtId="0" fontId="5" fillId="0" borderId="7" xfId="0" applyFont="1" applyBorder="1"/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0" borderId="9" xfId="0" applyFont="1" applyBorder="1"/>
    <xf numFmtId="43" fontId="5" fillId="6" borderId="0" xfId="1" applyFont="1" applyFill="1" applyBorder="1"/>
    <xf numFmtId="43" fontId="5" fillId="7" borderId="0" xfId="1" applyFont="1" applyFill="1" applyBorder="1"/>
    <xf numFmtId="43" fontId="5" fillId="8" borderId="0" xfId="1" applyFont="1" applyFill="1" applyBorder="1"/>
    <xf numFmtId="0" fontId="11" fillId="9" borderId="0" xfId="0" applyFont="1" applyFill="1"/>
    <xf numFmtId="43" fontId="2" fillId="9" borderId="0" xfId="1" applyFont="1" applyFill="1" applyBorder="1"/>
    <xf numFmtId="0" fontId="2" fillId="9" borderId="0" xfId="0" applyFont="1" applyFill="1"/>
    <xf numFmtId="0" fontId="5" fillId="9" borderId="0" xfId="0" applyFont="1" applyFill="1" applyAlignment="1">
      <alignment horizontal="right"/>
    </xf>
    <xf numFmtId="43" fontId="5" fillId="9" borderId="0" xfId="1" applyFont="1" applyFill="1" applyBorder="1"/>
    <xf numFmtId="0" fontId="5" fillId="9" borderId="0" xfId="0" applyFont="1" applyFill="1"/>
    <xf numFmtId="187" fontId="2" fillId="0" borderId="0" xfId="1" applyNumberFormat="1" applyFont="1" applyAlignment="1">
      <alignment vertic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5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63" Type="http://schemas.openxmlformats.org/officeDocument/2006/relationships/pivotCacheDefinition" Target="pivotCache/pivotCacheDefinition23.xml"/><Relationship Id="rId68" Type="http://schemas.openxmlformats.org/officeDocument/2006/relationships/pivotCacheDefinition" Target="pivotCache/pivotCacheDefinition2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pivotCacheDefinition" Target="pivotCache/pivotCacheDefinition5.xml"/><Relationship Id="rId53" Type="http://schemas.openxmlformats.org/officeDocument/2006/relationships/pivotCacheDefinition" Target="pivotCache/pivotCacheDefinition13.xml"/><Relationship Id="rId58" Type="http://schemas.openxmlformats.org/officeDocument/2006/relationships/pivotCacheDefinition" Target="pivotCache/pivotCacheDefinition18.xml"/><Relationship Id="rId66" Type="http://schemas.openxmlformats.org/officeDocument/2006/relationships/pivotCacheDefinition" Target="pivotCache/pivotCacheDefinition26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pivotCacheDefinition" Target="pivotCache/pivotCacheDefinition16.xml"/><Relationship Id="rId64" Type="http://schemas.openxmlformats.org/officeDocument/2006/relationships/pivotCacheDefinition" Target="pivotCache/pivotCacheDefinition2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59" Type="http://schemas.openxmlformats.org/officeDocument/2006/relationships/pivotCacheDefinition" Target="pivotCache/pivotCacheDefinition19.xml"/><Relationship Id="rId67" Type="http://schemas.openxmlformats.org/officeDocument/2006/relationships/pivotCacheDefinition" Target="pivotCache/pivotCacheDefinition27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pivotCacheDefinition" Target="pivotCache/pivotCacheDefinition14.xml"/><Relationship Id="rId62" Type="http://schemas.openxmlformats.org/officeDocument/2006/relationships/pivotCacheDefinition" Target="pivotCache/pivotCacheDefinition2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openxmlformats.org/officeDocument/2006/relationships/pivotCacheDefinition" Target="pivotCache/pivotCacheDefinition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pivotCacheDefinition" Target="pivotCache/pivotCacheDefinition12.xml"/><Relationship Id="rId60" Type="http://schemas.openxmlformats.org/officeDocument/2006/relationships/pivotCacheDefinition" Target="pivotCache/pivotCacheDefinition20.xml"/><Relationship Id="rId65" Type="http://schemas.openxmlformats.org/officeDocument/2006/relationships/pivotCacheDefinition" Target="pivotCache/pivotCacheDefinition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10.xml"/><Relationship Id="rId55" Type="http://schemas.openxmlformats.org/officeDocument/2006/relationships/pivotCacheDefinition" Target="pivotCache/pivotCacheDefinition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คำนวนต้นทุน!$D$5:$D$15</c:f>
              <c:strCache>
                <c:ptCount val="11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ต้นทุนค่าแคมเปญ</c:v>
                </c:pt>
                <c:pt idx="7">
                  <c:v>ต้นทุนค่าจ้างอินฟลูเรนเซอร์</c:v>
                </c:pt>
                <c:pt idx="8">
                  <c:v>ต้นทุนเบิกสินค้าไลฟ์สด</c:v>
                </c:pt>
                <c:pt idx="9">
                  <c:v>ค่าโทรศัพท์ที่เกี่ยวข้องในแผนกออนไลน์</c:v>
                </c:pt>
                <c:pt idx="10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คำนวนต้นทุน!$E$5:$E$15</c:f>
              <c:numCache>
                <c:formatCode>_(* #,##0.00_);_(* \(#,##0.00\);_(* "-"??_);_(@_)</c:formatCode>
                <c:ptCount val="11"/>
                <c:pt idx="0">
                  <c:v>620244.71</c:v>
                </c:pt>
                <c:pt idx="1">
                  <c:v>35926</c:v>
                </c:pt>
                <c:pt idx="2">
                  <c:v>3727.84</c:v>
                </c:pt>
                <c:pt idx="3">
                  <c:v>196735.5</c:v>
                </c:pt>
                <c:pt idx="4">
                  <c:v>16645.330000000002</c:v>
                </c:pt>
                <c:pt idx="5">
                  <c:v>170423.07</c:v>
                </c:pt>
                <c:pt idx="6">
                  <c:v>60539.42</c:v>
                </c:pt>
                <c:pt idx="7">
                  <c:v>0</c:v>
                </c:pt>
                <c:pt idx="8">
                  <c:v>1063.8705777777777</c:v>
                </c:pt>
                <c:pt idx="9">
                  <c:v>580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1-28'!$D$5:$D$15</c:f>
              <c:strCache>
                <c:ptCount val="11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ต้นทุนค่าแคมเปญ</c:v>
                </c:pt>
                <c:pt idx="7">
                  <c:v>ต้นทุนค่าจ้างอินฟลูเรนเซอร์</c:v>
                </c:pt>
                <c:pt idx="8">
                  <c:v>ต้นทุนเบิกสินค้าไลฟ์สด</c:v>
                </c:pt>
                <c:pt idx="9">
                  <c:v>ค่าโทรศัพท์ที่เกี่ยวข้องในแผนกออนไลน์</c:v>
                </c:pt>
                <c:pt idx="10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1-28'!$E$5:$E$15</c:f>
              <c:numCache>
                <c:formatCode>_(* #,##0.00_);_(* \(#,##0.00\);_(* "-"??_);_(@_)</c:formatCode>
                <c:ptCount val="11"/>
                <c:pt idx="0">
                  <c:v>620244.71</c:v>
                </c:pt>
                <c:pt idx="1">
                  <c:v>35926</c:v>
                </c:pt>
                <c:pt idx="2">
                  <c:v>3727.84</c:v>
                </c:pt>
                <c:pt idx="3">
                  <c:v>201600</c:v>
                </c:pt>
                <c:pt idx="4">
                  <c:v>16645.330000000002</c:v>
                </c:pt>
                <c:pt idx="5">
                  <c:v>170423.07</c:v>
                </c:pt>
                <c:pt idx="6">
                  <c:v>60539.42</c:v>
                </c:pt>
                <c:pt idx="7">
                  <c:v>0</c:v>
                </c:pt>
                <c:pt idx="8">
                  <c:v>1063.8705777777777</c:v>
                </c:pt>
                <c:pt idx="9">
                  <c:v>580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375022</xdr:colOff>
      <xdr:row>3</xdr:row>
      <xdr:rowOff>25035</xdr:rowOff>
    </xdr:from>
    <xdr:to>
      <xdr:col>20</xdr:col>
      <xdr:colOff>483598</xdr:colOff>
      <xdr:row>15</xdr:row>
      <xdr:rowOff>324666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402926</xdr:colOff>
      <xdr:row>2</xdr:row>
      <xdr:rowOff>321880</xdr:rowOff>
    </xdr:from>
    <xdr:to>
      <xdr:col>20</xdr:col>
      <xdr:colOff>519122</xdr:colOff>
      <xdr:row>15</xdr:row>
      <xdr:rowOff>320858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ก.พ."/>
    </sheetNames>
    <sheetDataSet>
      <sheetData sheetId="0">
        <row r="26">
          <cell r="H26">
            <v>1884425.0100000002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7.684016435189" createdVersion="8" refreshedVersion="8" minRefreshableVersion="3" recordCount="283" xr:uid="{47A4A4AE-9979-4A6E-9184-009571D2F8D1}">
  <cacheSource type="worksheet">
    <worksheetSource ref="A1:T284" sheet="2"/>
  </cacheSource>
  <cacheFields count="20">
    <cacheField name="รหัสสินค้า" numFmtId="0">
      <sharedItems count="16">
        <s v="1111002"/>
        <s v="1111008"/>
        <s v="0006"/>
        <s v="1113171"/>
        <s v="1113170"/>
        <s v="1124021"/>
        <s v="1111009"/>
        <s v="เศษปัง5โล"/>
        <s v="ไส้ฟัก10กล่อง"/>
        <s v="1112009"/>
        <s v="1113173"/>
        <s v="1113172"/>
        <s v="1111056"/>
        <s v="1112011"/>
        <s v="คละรส"/>
        <s v="1111001"/>
      </sharedItems>
    </cacheField>
    <cacheField name="สินค้า" numFmtId="0">
      <sharedItems count="20"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 แผ่น/แถว"/>
        <s v="ชิฟฟ่อนสอดไส้ แยม 1กล่อง มี6ชิ้น (รวมรส)"/>
        <s v="เศษขนมปังปลา5กก."/>
        <s v="วรรณวนัช ขนมเปี๊ยะไส้ทะลัก ขนาด 450 กรัม เลือกรสชาติได้"/>
        <s v="[ยกลังคุ้มกว่า🔥] ขนมเปี๊ยะไส้ทะลัก ไข่แดงเค็ม ยกลัง 10 กล่อง WANWANACH (ไส้ฟัก10กล่อง)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ยอดฮิต)"/>
        <s v="เค้กเบาหวิวเล็ก 1กล่องขนาด 100 กรัม (ฝอยทอง)"/>
        <s v="เศษขนมปังปลา ขายเป็นกิโล ราคาถูก"/>
        <s v="ชิฟฟ่อนไม่มีไส้ แบบกล่อง8ชิ้น รวมรส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ขนมเปี๊ยะไส้ทะลัก ไข่แดงเค็ม 3 ใบ มีให้เลือก 4 รสชาติ ขนาด 450 กรัม WANWANACH"/>
      </sharedItems>
    </cacheField>
    <cacheField name="ราคา" numFmtId="0">
      <sharedItems containsSemiMixedTypes="0" containsString="0" containsNumber="1" minValue="0" maxValue="129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400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7.684373263888" createdVersion="8" refreshedVersion="8" minRefreshableVersion="3" recordCount="330" xr:uid="{E707BDA6-7CE7-438D-9187-06F49DCD5149}">
  <cacheSource type="worksheet">
    <worksheetSource ref="A1:T331" sheet="3"/>
  </cacheSource>
  <cacheFields count="20">
    <cacheField name="รหัสสินค้า" numFmtId="0">
      <sharedItems count="20">
        <s v="1113173"/>
        <s v="1124021"/>
        <s v="1112011"/>
        <s v="1111002"/>
        <s v="1113170"/>
        <s v="1113172"/>
        <s v="1113171"/>
        <s v="1111009"/>
        <s v="0006"/>
        <s v="1111008"/>
        <s v="เผือกยกลัง"/>
        <s v="งาดำยกลัง"/>
        <s v="1111056"/>
        <s v="1112009"/>
        <s v="1112003"/>
        <s v="1111016"/>
        <s v="เศษปัง5โล"/>
        <s v="1112013"/>
        <s v="1111001"/>
        <s v="คละรส"/>
      </sharedItems>
    </cacheField>
    <cacheField name="สินค้า" numFmtId="0">
      <sharedItems count="24">
        <s v="ขนมเปี๊ยะ ไส้ทะลัก ขนาด 450 กรัม ไข่แดง 3 ใบ 3 รสให้เลือก (งาดำฝอยทองไข่เค็ม 450 กรัม)"/>
        <s v="ขนมปังแถว 20 แผ่น/แถว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[ยกลังคุ้มกว่า🔥] ขนมเปี๊ยะไส้ทะลัก ไข่แดงเค็ม ยกลัง 10 กล่อง WANWANACH (ไส้เผือก10กล่อง)"/>
        <s v="[ยกลังคุ้มกว่า🔥] ขนมเปี๊ยะไส้ทะลัก ไข่แดงเค็ม ยกลัง 10 กล่อง WANWANACH (ไส้งาดำ10กล่อง)"/>
        <s v="ชิฟฟ่อนไม่มีไส้ แบบกล่อง8ชิ้น รวมรส (รวมรสยอดฮิต)"/>
        <s v="เค้กเบาหวิวเล็ก 1กล่องขนาด 100 กรัม (มะพร้าว)"/>
        <s v="เค้กเบาหวิวเล็ก 1กล่องขนาด 100 กรัม (กาแฟ)"/>
        <s v="ชิฟฟ่อนสอดไส้ แยม 1กล่อง มี6ชิ้น (มะพร้าว)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5กก."/>
        <s v="เค้กเบาหวิวเล็ก 1กล่องขนาด 100 กรัม (เผือกมะพร้าว)"/>
        <s v="ชิฟฟอนไม่มีไส้เเบบเเยกชิ้น เลือกรสชาติได้ (คละรส)"/>
        <s v="เศษขนมปังปลา ขายเป็นกิโล ราคาถูก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0" maxValue="1290"/>
    </cacheField>
    <cacheField name="จำนวน" numFmtId="0">
      <sharedItems containsSemiMixedTypes="0" containsString="0" containsNumber="1" containsInteger="1" minValue="1" maxValue="6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400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8.656480092592" createdVersion="8" refreshedVersion="8" minRefreshableVersion="3" recordCount="218" xr:uid="{77870141-B92C-49AF-8048-53F53A4ADC48}">
  <cacheSource type="worksheet">
    <worksheetSource ref="A1:T219" sheet="4"/>
  </cacheSource>
  <cacheFields count="20">
    <cacheField name="รหัสสินค้า" numFmtId="0">
      <sharedItems count="13">
        <s v="1113172"/>
        <s v="1111002"/>
        <s v="1113173"/>
        <s v="1111001"/>
        <s v="1111056"/>
        <s v="1111009"/>
        <s v="0006"/>
        <s v="1113171"/>
        <s v="1111008"/>
        <s v="1113170"/>
        <s v="เศษปัง5โล"/>
        <s v="1112011"/>
        <s v="1112009"/>
      </sharedItems>
    </cacheField>
    <cacheField name="สินค้า" numFmtId="0">
      <sharedItems count="17"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ไส้ทะลัก ไข่แดงเค็ม 3 ใบ มีให้เลือก 4 รสชาติ ขนาด 450 กรัม WANWANACH"/>
        <s v="เศษขนมปังปลา5กก."/>
        <s v="เค้กเบาหวิวเล็ก 1กล่องขนาด 100 กรัม (ฝอยทอง)"/>
        <s v="ชิฟฟ่อน ไม่มีไส้ กล่อง 8 ชิ้น คละรส ขนาด 240 กรัม WANWANACH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minValue="0" maxValue="17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63.384808564813" createdVersion="8" refreshedVersion="8" minRefreshableVersion="3" recordCount="227" xr:uid="{9B7AFB75-BFF1-4D0C-A7F0-79E9457BFD19}">
  <cacheSource type="worksheet">
    <worksheetSource ref="A1:T228" sheet="5"/>
  </cacheSource>
  <cacheFields count="20">
    <cacheField name="รหัสสินค้า" numFmtId="0">
      <sharedItems count="14">
        <s v="0006"/>
        <s v="1111056"/>
        <s v="1111009"/>
        <s v="1111008"/>
        <s v="1113170"/>
        <s v="1111002"/>
        <s v="1113172"/>
        <s v="1113171"/>
        <s v="1111001"/>
        <s v="1113173"/>
        <s v="1124021"/>
        <s v="1112011"/>
        <s v="ถั่วยกลัง"/>
        <s v="เศษปัง5โล"/>
      </sharedItems>
    </cacheField>
    <cacheField name="สินค้า" numFmtId="0">
      <sharedItems count="18">
        <s v="เค้กเบาหวิวเล็ก 1กล่องขนาด 100 กรัม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ชิฟฟอนไม่มีไส้เเบบเเยกชิ้น เลือกรสชาติได้ (คละรส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ยอดฮิต)"/>
        <s v="ขนมปังแถว 20 แผ่น/แถว"/>
        <s v="เค้กเบาหวิวเล็ก 1กล่องขนาด 100 กรัม (ฝอยทอง)"/>
        <s v="[ยกลังคุ้มกว่า🔥] ขนมเปี๊ยะไส้ทะลัก ไข่แดงเค็ม ยกลัง 10 กล่อง WANWANACH (ไส้ถั่ว10กล่อง)"/>
        <s v="ชิฟฟ่อน ไม่มีไส้ กล่อง 8 ชิ้น คละรส ขนาด 240 กรัม WANWANACH"/>
        <s v="เศษขนมปังปลา5กก."/>
      </sharedItems>
    </cacheField>
    <cacheField name="ราคา" numFmtId="0">
      <sharedItems containsSemiMixedTypes="0" containsString="0" containsNumber="1" minValue="0" maxValue="1290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42"/>
    </cacheField>
    <cacheField name="ค่าส่งที่เก็บลูกค้า" numFmtId="0">
      <sharedItems containsSemiMixedTypes="0" containsString="0" containsNumber="1" minValue="0" maxValue="6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63.385100925923" createdVersion="8" refreshedVersion="8" minRefreshableVersion="3" recordCount="232" xr:uid="{A4D303C8-3BC2-4151-BCA2-36E88B93A771}">
  <cacheSource type="worksheet">
    <worksheetSource ref="A1:T233" sheet="6"/>
  </cacheSource>
  <cacheFields count="20">
    <cacheField name="รหัสสินค้า" numFmtId="0">
      <sharedItems count="14">
        <s v="1124021"/>
        <s v="1111002"/>
        <s v="0006"/>
        <s v="1113171"/>
        <s v="1111009"/>
        <s v="1112011"/>
        <s v="1113173"/>
        <s v="1111008"/>
        <s v="1111056"/>
        <s v="1113170"/>
        <s v="เศษปัง5โล"/>
        <s v="1111001"/>
        <s v="1113172"/>
        <s v="1114503"/>
      </sharedItems>
    </cacheField>
    <cacheField name="สินค้า" numFmtId="0">
      <sharedItems count="19">
        <s v="ขนมปังแถว 20 แผ่น/แถว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สอดไส้ แยม 1กล่อง มี6ชิ้น (เก็บได้15วัน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ชิฟฟ่อน สอดไส้แยม ขนาด3 ชิ้น มีรสให้เลือก 7 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"/>
        <s v="ครีมฮอร์นไส้เนยสด (ครีมฮอร์นช็อกโกแลต  1กล่อง6ชิ้น)"/>
        <s v="ขนมเปี๊ยะไส้ทะลัก ไข่แดงเค็ม 3 ใบ มีให้เลือก 4 รสชาติ ขนาด 450 กรัม WANWANACH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90"/>
    </cacheField>
    <cacheField name="ค่าส่งที่เก็บลูกค้า" numFmtId="0">
      <sharedItems containsSemiMixedTypes="0" containsString="0" containsNumber="1" minValue="0" maxValue="11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63.385319907407" createdVersion="8" refreshedVersion="8" minRefreshableVersion="3" recordCount="254" xr:uid="{DD3969FD-F2B4-49DC-B7F2-C04A25020E16}">
  <cacheSource type="worksheet">
    <worksheetSource ref="A1:T255" sheet="7"/>
  </cacheSource>
  <cacheFields count="20">
    <cacheField name="รหัสสินค้า" numFmtId="0">
      <sharedItems count="16">
        <s v="1113172"/>
        <s v="0006"/>
        <s v="1111002"/>
        <s v="1113173"/>
        <s v="1113171"/>
        <s v="1113170"/>
        <s v="1111008"/>
        <s v="1112009"/>
        <s v="เศษปัง5โล"/>
        <s v="1124021"/>
        <s v="1112011"/>
        <s v="ไส้ฟัก10กล่อง"/>
        <s v="1111056"/>
        <s v="1111009"/>
        <s v="1112013"/>
        <s v="คละรส"/>
      </sharedItems>
    </cacheField>
    <cacheField name="สินค้า" numFmtId="0">
      <sharedItems count="20"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เค้กเบาหวิวเล็ก 1กล่องขนาด 100 กรัม (มะพร้าว)"/>
        <s v="เศษขนมปังปลา5กก."/>
        <s v="ขนมปังแถว 20 แผ่น/แถว"/>
        <s v="เค้กเบาหวิวเล็ก 1กล่องขนาด 100 กรัม (ฝอยทอง)"/>
        <s v="[ยกลังคุ้มกว่า🔥] ขนมเปี๊ยะไส้ทะลัก ไข่แดงเค็ม ยกลัง 10 กล่อง WANWANACH (ไส้ฟัก10กล่อง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ค้กเบาหวิวเล็ก 1กล่องขนาด 100 กรัม (เผือกมะพร้าว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1 ชิ้น ชิฟฟ่อนเค้ก เลือกรสชาติได้ (คละรส)"/>
        <s v="ขนมเปี๊ยะไส้ทะลัก ไข่แดงเค็ม 3 ใบ มีให้เลือก 4 รสชาติ ขนาด 450 กรัม WANWANACH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0" maxValue="159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90"/>
    </cacheField>
    <cacheField name="ค่าส่งที่เก็บลูกค้า" numFmtId="0">
      <sharedItems containsSemiMixedTypes="0" containsString="0" containsNumber="1" containsInteger="1" minValue="0" maxValue="8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63.38563715278" createdVersion="8" refreshedVersion="8" minRefreshableVersion="3" recordCount="357" xr:uid="{B445806F-9208-4ABD-A98C-9FFF9AE61E70}">
  <cacheSource type="worksheet">
    <worksheetSource ref="A1:T358" sheet="8"/>
  </cacheSource>
  <cacheFields count="20">
    <cacheField name="รหัสสินค้า" numFmtId="0">
      <sharedItems count="15">
        <s v="0006"/>
        <s v="1111008"/>
        <s v="1111002"/>
        <s v="1113170"/>
        <s v="1113172"/>
        <s v="1111009"/>
        <s v="1111056"/>
        <s v="เศษปัง5โล"/>
        <s v="1113173"/>
        <s v="1113171"/>
        <s v="1111001"/>
        <s v="คละรส"/>
        <s v="1124021"/>
        <s v="1112009"/>
        <s v="1112011"/>
      </sharedItems>
    </cacheField>
    <cacheField name="สินค้า" numFmtId="0">
      <sharedItems count="20"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วรรณวนัช ขนมเปี๊ยะไส้ทะลัก ขนาด 450 กรัม เลือกรสชาติได้"/>
        <s v="เศษขนมปังปลา5กก.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อนไม่มีไส้เเบบเเยกชิ้น เลือกรสชาติได้ (คละรส)"/>
        <s v="ขนมเปี๊ยะไส้ทะลัก ไข่แดงเค็ม 3 ใบ มีให้เลือก 4 รสชาติ ขนาด 450 กรัม WANWANACH"/>
        <s v="ชิฟฟ่อนสอดไส้ 1 ชิ้น ชิฟฟ่อนเค้ก เลือกรสชาติได้ (คละรส)"/>
        <s v="ขนมปังแถว 20 แผ่น/แถว"/>
        <s v="เค้กเบาหวิวเล็ก 1กล่องขนาด 100 กรัม (มะพร้าว)"/>
        <s v="ชิฟฟ่อนไม่มีไส้ แบบกล่อง8ชิ้น รวมรส (รวมรสยอดฮิต)"/>
        <s v="เค้กเบาหวิวเล็ก 1กล่องขนาด 100 กรัม (ฝอยทอง)"/>
        <s v="ชิฟฟ่อนไม่มีไส้ แบบกล่อง8ชิ้น รวมรส"/>
        <s v="ชิฟฟ่อนสอดไส้ แยม 1กล่อง มี6ชิ้น 1 กล่อง 1"/>
      </sharedItems>
    </cacheField>
    <cacheField name="ราคา" numFmtId="0">
      <sharedItems containsSemiMixedTypes="0" containsString="0" containsNumber="1" minValue="10" maxValue="162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2000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63.386008449073" createdVersion="8" refreshedVersion="8" minRefreshableVersion="3" recordCount="394" xr:uid="{A8022AE0-ED6C-435E-A620-BE5B11340316}">
  <cacheSource type="worksheet">
    <worksheetSource ref="A1:T395" sheet="9"/>
  </cacheSource>
  <cacheFields count="20">
    <cacheField name="รหัสสินค้า" numFmtId="0">
      <sharedItems count="21">
        <s v="1111002"/>
        <s v="0006"/>
        <s v="1113172"/>
        <s v="1113173"/>
        <s v="1111008"/>
        <s v="1124021"/>
        <s v="1113170"/>
        <s v="1111001"/>
        <s v="1111056"/>
        <s v="1114503"/>
        <s v="1113171"/>
        <s v="1112015"/>
        <s v="1112005"/>
        <s v="1112003"/>
        <s v="1112009"/>
        <s v="1112011"/>
        <s v="1111009"/>
        <s v="เศษปัง5โล"/>
        <s v="1112013"/>
        <s v="ไส้ฟัก10กล่อง"/>
        <s v="คละรส"/>
      </sharedItems>
    </cacheField>
    <cacheField name="สินค้า" numFmtId="0">
      <sharedItems count="25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ขนมเปี๊ยะไส้ทะลัก ไข่แดงเค็ม 3 ใบ มีให้เลือก 4 รสชาติ ขนาด 450 กรัม WANWANACH"/>
        <s v="ชิฟฟ่อน สอดไส้แยม ขนาด3 ชิ้น มีรสให้เลือก 7 รส (รวมรส)"/>
        <s v="ขนมปังแถว 20 แผ่น/แถว"/>
        <s v="ชิฟฟ่อนไม่มีไส้ แบบกล่อง8ชิ้น รวมรส"/>
        <s v="ชิฟฟอนไม่มีไส้เเบบเเยกชิ้น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ช็อกโกแลต  1กล่อง6ชิ้น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สอดไส้ แยม 1กล่อง มี6ชิ้น (รวมรส)"/>
        <s v="เศษขนมปังปลา5กก."/>
        <s v="เค้กเบาหวิวเล็ก 1กล่องขนาด 100 กรัม (เผือกมะพร้าว)"/>
        <s v="ชิฟฟ่อนไม่มีไส้ แบบกล่อง8ชิ้น รวมรส (รวมรสยอดฮิต)"/>
        <s v="[ยกลังคุ้มกว่า🔥] ขนมเปี๊ยะไส้ทะลัก ไข่แดงเค็ม ยกลัง 10 กล่อง WANWANACH (ไส้ฟัก10กล่อง)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0" maxValue="159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76"/>
    </cacheField>
    <cacheField name="ค่าส่งที่เก็บลูกค้า" numFmtId="0">
      <sharedItems containsSemiMixedTypes="0" containsString="0" containsNumb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0.641202199076" createdVersion="8" refreshedVersion="8" minRefreshableVersion="3" recordCount="308" xr:uid="{22420F79-07CC-4B16-9060-8DD3888D4558}">
  <cacheSource type="worksheet">
    <worksheetSource ref="A1:T309" sheet="10"/>
  </cacheSource>
  <cacheFields count="20">
    <cacheField name="รหัสสินค้า" numFmtId="0">
      <sharedItems count="17">
        <s v="1113173"/>
        <s v="1113170"/>
        <s v="0006"/>
        <s v="1113172"/>
        <s v="1111008"/>
        <s v="1113171"/>
        <s v="คละรส"/>
        <s v="เศษปัง5โล"/>
        <s v="1124021"/>
        <s v="1111002"/>
        <s v="1111009"/>
        <s v="1111056"/>
        <s v="1112011"/>
        <s v="1112013"/>
        <s v="1112009"/>
        <s v="1112005"/>
        <s v="1111001"/>
      </sharedItems>
    </cacheField>
    <cacheField name="สินค้า" numFmtId="0">
      <sharedItems count="23"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เศษขนมปังปลา ขายเป็นกิโล ราคาถูก"/>
        <s v="ขนมเปี๊ยะ ไส้ทะลัก ขนาด 450 กรัม ไข่แดง 3 ใบ 3 รสให้เลือก (งาดำฝอยทองไข่เค็ม 450 กรัม)"/>
        <s v="ขนมปังแถว 20 แผ่น/แถว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ชิฟฟ่อนไม่มีไส้ แบบกล่อง8ชิ้น รวมรส (รวมรส)"/>
        <s v="ชิฟฟ่อนสอดไส้ แยม 1กล่อง มี6ชิ้น (รวมรส)"/>
        <s v="ขนมเปี๊ยะไส้ทะลัก ไข่แดงเค็ม 3 ใบ มีให้เลือก 4 รสชาติ ขนาด 450 กรัม WANWANACH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"/>
        <s v="ชิฟฟ่อนสอดไส้ แยม 1กล่อง มี6ชิ้น 1 กล่อง 1"/>
        <s v="ชิฟฟ่อนไม่มีไส้ แบบกล่อง8ชิ้น รวมรส (รวมรสยอดฮิต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10" maxValue="15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6.39" maxValue="7130"/>
    </cacheField>
    <cacheField name="ค่าส่งที่เก็บลูกค้า" numFmtId="0">
      <sharedItems containsSemiMixedTypes="0" containsString="0" containsNumb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0.641508449073" createdVersion="8" refreshedVersion="8" minRefreshableVersion="3" recordCount="434" xr:uid="{223C1A9E-C352-4FFC-BF1B-AF5C237C58F3}">
  <cacheSource type="worksheet">
    <worksheetSource ref="A1:T435" sheet="11"/>
  </cacheSource>
  <cacheFields count="20">
    <cacheField name="รหัสสินค้า" numFmtId="0">
      <sharedItems count="17">
        <s v="1113171"/>
        <s v="1113172"/>
        <s v="คละรส"/>
        <s v="1113173"/>
        <s v="0006"/>
        <s v="1111008"/>
        <s v="1111009"/>
        <s v="1113170"/>
        <s v="1111056"/>
        <s v="เศษปัง5โล"/>
        <s v="1111002"/>
        <s v="1112011"/>
        <s v="1112005"/>
        <s v="1112013"/>
        <s v="1112009"/>
        <s v="1112003"/>
        <s v="1124021"/>
      </sharedItems>
    </cacheField>
    <cacheField name="สินค้า" numFmtId="0">
      <sharedItems count="20"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1 ชิ้น ชิฟฟ่อนเค้ก เลือกรสชาติได้ (คละรส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 ยอดฮิต 1 กล่องมี 8 ชิ้น มัลเบอรี่ ชีสเค้ก เมล่อน น้ำผึ้ง"/>
        <s v="เศษขนมปังปลา5กก."/>
        <s v="ชิฟฟ่อนไม่มีไส้ แบบกล่อง8ชิ้น รวมรส (รวมรสยอดฮิต)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กาแฟ)"/>
        <s v="ขนมปังแถว 20 แผ่น/แถว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minValue="0" maxValue="11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0.641793981478" createdVersion="8" refreshedVersion="8" minRefreshableVersion="3" recordCount="396" xr:uid="{A417D225-8A88-4783-8449-1408B3C07AEF}">
  <cacheSource type="worksheet">
    <worksheetSource ref="A1:T397" sheet="12"/>
  </cacheSource>
  <cacheFields count="20">
    <cacheField name="รหัสสินค้า" numFmtId="0">
      <sharedItems count="16">
        <s v="1111002"/>
        <s v="0006"/>
        <s v="1111009"/>
        <s v="1111056"/>
        <s v="เศษปัง5โล"/>
        <s v="1111008"/>
        <s v="1113170"/>
        <s v="1113171"/>
        <s v="1113173"/>
        <s v="1113172"/>
        <s v="1112011"/>
        <s v="1124021"/>
        <s v="1111001"/>
        <s v="900004"/>
        <s v="1114503"/>
        <s v="1112009"/>
      </sharedItems>
    </cacheField>
    <cacheField name="สินค้า" numFmtId="0">
      <sharedItems count="24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สอดไส้ แยม 1กล่อง มี6ชิ้น 1 กล่อง 1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ศษขนมปังปลา ขายเป็นกิโล ราคาถูก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ฝอยทอง)"/>
        <s v="เศษขนมปังปลา5กก."/>
        <s v="ชิฟฟ่อนไม่มีไส้ แบบกล่อง8ชิ้น รวมรส"/>
        <s v="วรรณวนัช ขนมเปี๊ยะไส้ทะลัก ขนาด 450 กรัม เลือกรสชาติได้"/>
        <s v="ชิฟฟ่อนสอดไส้ แยม 1กล่อง มี6ชิ้น (เก็บได้15วัน)"/>
        <s v="ขนมปังแถว 20 แผ่น/แถว"/>
        <s v="ชิฟฟอนไม่มีไส้เเบบเเยกชิ้น เลือกรสชาติได้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กล่องขนมเปล่า (กล่องเปล่าชิฟฟอน ญ)"/>
        <s v="ครีมฮอร์นไส้เนยสด (ครีมฮอร์นช็อกโกแลต  1กล่อง6ชิ้น)"/>
        <s v="เค้กเบาหวิวเล็ก 1กล่องขนาด 100 กรัม (มะพร้าว)"/>
        <s v="Wanwannach Stuffed Pastry with a Filling of Curd, Size 450 Grams, Choose Your Flavor.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700"/>
    </cacheField>
    <cacheField name="ค่าส่งที่เก็บลูกค้า" numFmtId="0">
      <sharedItems containsSemiMixedTypes="0" containsString="0" containsNumb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0.642073263887" createdVersion="8" refreshedVersion="8" minRefreshableVersion="3" recordCount="352" xr:uid="{64AE09DC-26BF-44FC-B824-7E375D9CFC20}">
  <cacheSource type="worksheet">
    <worksheetSource ref="A1:T353" sheet="13"/>
  </cacheSource>
  <cacheFields count="20">
    <cacheField name="รหัสสินค้า" numFmtId="0">
      <sharedItems count="16">
        <s v="1111002"/>
        <s v="1113171"/>
        <s v="0006"/>
        <s v="1113170"/>
        <s v="1113173"/>
        <s v="1113172"/>
        <s v="1124021"/>
        <s v="1111008"/>
        <s v="1111056"/>
        <s v="1111009"/>
        <s v="1112003"/>
        <s v="เศษปัง5โล"/>
        <s v="1112013"/>
        <s v="1112011"/>
        <s v="สอดไส้คละ 1ชิ้น"/>
        <s v="1112005"/>
      </sharedItems>
    </cacheField>
    <cacheField name="สินค้า" numFmtId="0">
      <sharedItems count="21">
        <s v="ชิฟฟ่อนไม่มีไส้ แบบกล่อง8ชิ้น รวมรส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ปังแถว 20 แผ่น/แถว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ค้กเบาหวิวเล็ก 1กล่องขนาด 100 กรัม (กาแฟ)"/>
        <s v="ขนมเปี๊ยะไส้ทะลัก ไข่แดงเค็ม 3 ใบ มีให้เลือก 4 รสชาติ ขนาด 450 กรัม WANWANACH"/>
        <s v="เศษขนมปังปลา5กก."/>
        <s v="เค้กเบาหวิวเล็ก 1กล่องขนาด 100 กรัม (เผือกมะพร้าว)"/>
        <s v="เค้กเบาหวิวเล็ก 1กล่องขนาด 100 กรัม (ฝอยทอง)"/>
        <s v="ชิฟฟอนสอดไส้ เเบบเเยกชิ้น ชิฟฟ่อนเค้ก ชิฟฟ่อนคละรสชาติ (Default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เนยนม)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36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296.3"/>
    </cacheField>
    <cacheField name="ค่าส่งที่เก็บลูกค้า" numFmtId="0">
      <sharedItems containsSemiMixedTypes="0" containsString="0" containsNumber="1" minValue="0" maxValue="13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0.642404861108" createdVersion="8" refreshedVersion="8" minRefreshableVersion="3" recordCount="293" xr:uid="{4B2EA896-7B8D-476E-BF23-7742D154F4A9}">
  <cacheSource type="worksheet">
    <worksheetSource ref="A1:T294" sheet="14"/>
  </cacheSource>
  <cacheFields count="20">
    <cacheField name="รหัสสินค้า" numFmtId="0">
      <sharedItems count="14">
        <s v="0006"/>
        <s v="1111002"/>
        <s v="1113170"/>
        <s v="1113172"/>
        <s v="1111008"/>
        <s v="1113171"/>
        <s v="1113173"/>
        <s v="1124021"/>
        <s v="1111056"/>
        <s v="1112003"/>
        <s v="1112013"/>
        <s v="1112009"/>
        <s v="1111009"/>
        <s v="1112011"/>
      </sharedItems>
    </cacheField>
    <cacheField name="สินค้า" numFmtId="0">
      <sharedItems count="18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วรรณวนัช ขนมเปี๊ยะไส้ทะลัก ขนาด 450 กรัม เลือกรสชาติได้"/>
        <s v="ขนมปังแถว 20 แผ่น/แถว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กาแฟ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ไม่มีไส้ แบบกล่อง8ชิ้น รวมรส"/>
        <s v="ชิฟฟ่อนสอดไส้ แยม 1กล่อง มี6ชิ้น (รวมรส)"/>
        <s v="ขนมเปี๊ยะไส้ทะลัก ไข่แดงเค็ม 3 ใบ มีให้เลือก 4 รสชาติ ขนาด 450 กรัม WANWANACH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ฝอยทอง)"/>
      </sharedItems>
    </cacheField>
    <cacheField name="ราคา" numFmtId="0">
      <sharedItems containsSemiMixedTypes="0" containsString="0" containsNumber="1" minValue="27.5" maxValue="163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1050"/>
    </cacheField>
    <cacheField name="ค่าส่งที่เก็บลูกค้า" numFmtId="0">
      <sharedItems containsSemiMixedTypes="0" containsString="0" containsNumber="1" minValue="0" maxValue="7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0.642674421295" createdVersion="8" refreshedVersion="8" minRefreshableVersion="3" recordCount="387" xr:uid="{866335A1-48E5-4DE6-B98A-362FC173F858}">
  <cacheSource type="worksheet">
    <worksheetSource ref="A1:T388" sheet="15"/>
  </cacheSource>
  <cacheFields count="20">
    <cacheField name="รหัสสินค้า" numFmtId="0">
      <sharedItems count="21">
        <s v="1113171"/>
        <s v="1111008"/>
        <s v="1112011"/>
        <s v="1113173"/>
        <s v="1113172"/>
        <s v="1113170"/>
        <s v="1111002"/>
        <s v="0006"/>
        <s v="1111056"/>
        <s v="1111009"/>
        <s v="1004055"/>
        <s v="1112005"/>
        <s v="1112015"/>
        <s v="1112013"/>
        <s v="1112003"/>
        <s v="1200002"/>
        <s v="1100002"/>
        <s v="คละรส"/>
        <s v="1114503"/>
        <s v="1112009"/>
        <s v="1124021"/>
      </sharedItems>
    </cacheField>
    <cacheField name="สินค้า" numFmtId="0">
      <sharedItems count="26"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ขนมเปี๊ยะไส้ทะลัก ไข่แดงเค็ม 3 ใบ มีให้เลือก 4 รสชาติ ขนาด 450 กรัม WANWANACH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ไม่มีไส้ แบบกล่อง8ชิ้น รวมรส"/>
        <s v="ชิฟฟ่อน รวมรส 1กล่อง4ชิ้น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ท๊อฟฟี่ถั่ว (ทอฟฟี่กล่อง(กล่อง 12 เม็ด))"/>
        <s v="ทาร์ตสับปะรด (ทาร์ตสับปะรดกล่อง 4 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1 ชิ้น ชิฟฟ่อนเค้ก เลือกรสชาติได้ (คละรส)"/>
        <s v="ครีมฮอร์นไส้เนยสด (ครีมฮอร์นช็อกโกแลต  1กล่อง6ชิ้น)"/>
        <s v="เค้กเบาหวิวเล็ก 1กล่องขนาด 100 กรัม (มะพร้าว)"/>
        <s v="ขนมปังแถว 20 แผ่น/แถว"/>
        <s v="ชิฟฟ่อนสอดไส้ แยม 1กล่อง มี6ชิ้น (เก็บได้15วัน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36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500"/>
    </cacheField>
    <cacheField name="ค่าส่งที่เก็บลูกค้า" numFmtId="0">
      <sharedItems containsSemiMixedTypes="0" containsString="0" containsNumb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0.643393981481" createdVersion="8" refreshedVersion="8" minRefreshableVersion="3" recordCount="359" xr:uid="{7A732015-584E-422E-929E-5EE2A3EEA9E0}">
  <cacheSource type="worksheet">
    <worksheetSource ref="A1:T360" sheet="16"/>
  </cacheSource>
  <cacheFields count="20">
    <cacheField name="รหัสสินค้า" numFmtId="0">
      <sharedItems count="18">
        <s v="0006"/>
        <s v="1113170"/>
        <s v="1113171"/>
        <s v="1111008"/>
        <s v="1113172"/>
        <s v="1111009"/>
        <s v="1112011"/>
        <s v="1111002"/>
        <s v="1111056"/>
        <s v="1113173"/>
        <s v="1124021"/>
        <s v="คละรส"/>
        <s v="900004"/>
        <s v="1112005"/>
        <s v="1112013"/>
        <s v="1112015"/>
        <s v="1112009"/>
        <s v="เศษปัง5โล"/>
      </sharedItems>
    </cacheField>
    <cacheField name="สินค้า" numFmtId="0">
      <sharedItems count="22"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งาดำฝอยทองไข่เค็ม 450 กรัม)"/>
        <s v="ขนมปังแถว 20 แผ่น/แถว"/>
        <s v="ชิฟฟ่อนไม่มีไส้ แบบกล่อง8ชิ้น รวมรส (รวมรสยอดฮิต)"/>
        <s v="วรรณวนัช ขนมเปี๊ยะไส้ทะลัก ขนาด 450 กรัม เลือกรสชาติได้"/>
        <s v="ชิฟฟ่อนสอดไส้ 1 ชิ้น ชิฟฟ่อนเค้ก เลือกรสชาติได้ (คละรส)"/>
        <s v="กล่องขนมเปล่า (กล่องเปล่าชิฟฟอน ญ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5กก.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35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1.34588090278" createdVersion="8" refreshedVersion="8" minRefreshableVersion="3" recordCount="383" xr:uid="{628444B3-1F3B-407A-96D1-6A050721608D}">
  <cacheSource type="worksheet">
    <worksheetSource ref="A1:T384" sheet="17"/>
  </cacheSource>
  <cacheFields count="20">
    <cacheField name="รหัสสินค้า" numFmtId="0">
      <sharedItems count="17">
        <s v="1113170"/>
        <s v="1111001"/>
        <s v="0006"/>
        <s v="1124021"/>
        <s v="1112009"/>
        <s v="1113172"/>
        <s v="1113173"/>
        <s v="1113171"/>
        <s v="1111009"/>
        <s v="1111002"/>
        <s v="1111008"/>
        <s v="1112011"/>
        <s v="1111056"/>
        <s v="เศษปัง5โล"/>
        <s v="1112015"/>
        <s v="1112013"/>
        <s v="คละรส"/>
      </sharedItems>
    </cacheField>
    <cacheField name="สินค้า" numFmtId="0">
      <sharedItems count="23"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เค้กเบาหวิวเล็ก 1กล่องขนาด 100 กรัม (คละรส)"/>
        <s v="ขนมปังแถว 20 แผ่น/แถว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ชิฟฟ่อนไม่มีไส้ แบบกล่อง8ชิ้น รวมรส"/>
        <s v="Wanwannach Stuffed Pastry with a Filling of Curd, Size 450 Grams, Choose Your Flavor."/>
        <s v="เค้กเบาหวิวเล็ก 1กล่องขนาด 100 กรัม (ฝอยทอง)"/>
        <s v="ชิฟฟ่อนไม่มีไส้ แบบกล่อง8ชิ้น รวมรส (รวมรสยอดฮิต)"/>
        <s v="เศษขนมปังปลา5กก.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ชิฟฟ่อนสอดไส้ 1 ชิ้น ชิฟฟ่อนเค้ก เลือกรสชาติได้ (คละรส)"/>
        <s v="ชิฟฟ่อนสอดไส้ แยม 1กล่อง มี6ชิ้น (เก็บได้15วัน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07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6.344520254628" createdVersion="8" refreshedVersion="8" minRefreshableVersion="3" recordCount="271" xr:uid="{40F442E8-7907-4819-98A5-9CB9B6D3C562}">
  <cacheSource type="worksheet">
    <worksheetSource ref="A1:T272" sheet="18"/>
  </cacheSource>
  <cacheFields count="20">
    <cacheField name="รหัสสินค้า" numFmtId="0">
      <sharedItems count="14">
        <s v="1113172"/>
        <s v="1113170"/>
        <s v="1113171"/>
        <s v="1111008"/>
        <s v="1111122"/>
        <s v="1111002"/>
        <s v="0006"/>
        <s v="1113173"/>
        <s v="1111009"/>
        <s v="1111001"/>
        <s v="1111056"/>
        <s v="เศษปัง5โล"/>
        <s v="1124021"/>
        <s v="คละรส"/>
      </sharedItems>
    </cacheField>
    <cacheField name="สินค้า" numFmtId="0">
      <sharedItems count="19"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นมปรุงแต่งชนิดเม็ด รสหวาน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งาดำฝอยทองไข่เค็ม 450 กรัม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แยม 1กล่อง มี6ชิ้น (รวม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  <s v="ชิฟฟอนไม่มีไส้เเบบเเยกชิ้น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5กก."/>
        <s v="ชิฟฟ่อนไม่มีไส้ แบบกล่อง8ชิ้น รวมรส (รวมรสยอดฮิต)"/>
        <s v="ขนมปังแถว 20 แผ่น/แถว"/>
        <s v="ชิฟฟ่อนสอดไส้ 1 ชิ้น ชิฟฟ่อนเค้ก เลือกรสชาติได้ (คละรส)"/>
        <s v="ขนมเปี๊ยะไส้ทะลัก ไข่แดงเค็ม 3 ใบ มีให้เลือก 4 รสชาติ ขนาด 450 กรัม WANWANACH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6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380"/>
    </cacheField>
    <cacheField name="ค่าส่งที่เก็บลูกค้า" numFmtId="0">
      <sharedItems containsSemiMixedTypes="0" containsString="0" containsNumber="1" minValue="0" maxValue="4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6.344849537039" createdVersion="8" refreshedVersion="8" minRefreshableVersion="3" recordCount="330" xr:uid="{2EF002DF-9853-49EF-B3A3-EB4428EF18FE}">
  <cacheSource type="worksheet">
    <worksheetSource ref="A1:T331" sheet="19"/>
  </cacheSource>
  <cacheFields count="20">
    <cacheField name="รหัสสินค้า" numFmtId="0">
      <sharedItems count="14">
        <s v="1113171"/>
        <s v="1113172"/>
        <s v="1113173"/>
        <s v="1113170"/>
        <s v="0006"/>
        <s v="1111056"/>
        <s v="1111002"/>
        <s v="1111009"/>
        <s v="1112009"/>
        <s v="1124021"/>
        <s v="เศษปัง5โล"/>
        <s v="1111008"/>
        <s v="1112011"/>
        <s v="1111001"/>
      </sharedItems>
    </cacheField>
    <cacheField name="สินค้า" numFmtId="0">
      <sharedItems count="18"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"/>
        <s v="เค้กเบาหวิวเล็ก 1กล่องขนาด 100 กรัม (มะพร้าว)"/>
        <s v="ขนมปังแถว 20 แผ่น/แถว"/>
        <s v="เศษขนมปังปลา5กก.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</sharedItems>
    </cacheField>
    <cacheField name="ราคา" numFmtId="0">
      <sharedItems containsSemiMixedTypes="0" containsString="0" containsNumber="1" minValue="10" maxValue="15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50"/>
    </cacheField>
    <cacheField name="ค่าส่งที่เก็บลูกค้า" numFmtId="0">
      <sharedItems containsSemiMixedTypes="0" containsString="0" containsNumber="1" minValue="0" maxValue="6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6.345098958336" createdVersion="8" refreshedVersion="8" minRefreshableVersion="3" recordCount="258" xr:uid="{900AEA61-56D4-4BDE-8372-EDD14EED6131}">
  <cacheSource type="worksheet">
    <worksheetSource ref="A1:T259" sheet="20"/>
  </cacheSource>
  <cacheFields count="20">
    <cacheField name="รหัสสินค้า" numFmtId="0">
      <sharedItems count="17">
        <s v="1111056"/>
        <s v="1111009"/>
        <s v="1111002"/>
        <s v="1113172"/>
        <s v="1113173"/>
        <s v="1113171"/>
        <s v="1124021"/>
        <s v="1111008"/>
        <s v="0006"/>
        <s v="1112011"/>
        <s v="1111001"/>
        <s v="1112015"/>
        <s v="1112013"/>
        <s v="1112003"/>
        <s v="1112009"/>
        <s v="เศษปัง5โล"/>
        <s v="1113170"/>
      </sharedItems>
    </cacheField>
    <cacheField name="สินค้า" numFmtId="0">
      <sharedItems count="23"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1 กล่อง 1"/>
        <s v="เค้กเบาหวิวเล็ก 1กล่องขนาด 100 กรัม (ฝอยทอง)"/>
        <s v="ชิฟฟอนไม่มีไส้เเบบเเยกชิ้น เลือกรสชาติได้ (คละรส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ไม่มีไส้ แบบกล่อง8ชิ้น รวมรส"/>
        <s v="ขนมเปี๊ยะไส้ทะลัก ไข่แดงเค็ม 3 ใบ มีให้เลือก 4 รสชาติ ขนาด 450 กรัม WANWANACH"/>
        <s v="เศษขนมปังปลา5กก.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เปี๊ยะ ไส้ทะลัก ขนาด 450 กรัม ไข่แดง 3 ใบ 3 รสให้เลือก (ถั่วฝอยทองไข่เค็ม 450 กรัม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00"/>
    </cacheField>
    <cacheField name="ค่าส่งที่เก็บลูกค้า" numFmtId="0">
      <sharedItems containsSemiMixedTypes="0" containsString="0" containsNumber="1" minValue="0" maxValue="8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6.345382407409" createdVersion="8" refreshedVersion="8" minRefreshableVersion="3" recordCount="219" xr:uid="{A3FB722B-23FA-4CC6-9476-EA8717B767FE}">
  <cacheSource type="worksheet">
    <worksheetSource ref="A1:T220" sheet="21"/>
  </cacheSource>
  <cacheFields count="20">
    <cacheField name="รหัสสินค้า" numFmtId="0">
      <sharedItems count="15">
        <s v="1113171"/>
        <s v="1111002"/>
        <s v="1113173"/>
        <s v="0006"/>
        <s v="คละรส"/>
        <s v="1111056"/>
        <s v="เศษปัง5โล"/>
        <s v="1111001"/>
        <s v="1124021"/>
        <s v="1111009"/>
        <s v="1111008"/>
        <s v="1113172"/>
        <s v="1112009"/>
        <s v="1112003"/>
        <s v="1112005"/>
      </sharedItems>
    </cacheField>
    <cacheField name="สินค้า" numFmtId="0">
      <sharedItems count="19"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ชิฟฟ่อนสอดไส้ 1 ชิ้น ชิฟฟ่อนเค้ก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5กก."/>
        <s v="ชิฟฟอนไม่มีไส้เเบบเเยกชิ้น เลือกรสชาติได้ (คละรส)"/>
        <s v="ขนมปังแถว 20 แผ่น/แถว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 ขายเป็นกิโล ราคาถูก"/>
        <s v="ชิฟฟ่อนไม่มีไส้ แบบกล่อง8ชิ้น รวมรส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1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7" maxValue="1500"/>
    </cacheField>
    <cacheField name="ค่าส่งที่เก็บลูกค้า" numFmtId="0">
      <sharedItems containsSemiMixedTypes="0" containsString="0" containsNumber="1" containsInteger="1" minValue="0" maxValue="7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6.345611111108" createdVersion="8" refreshedVersion="8" minRefreshableVersion="3" recordCount="174" xr:uid="{4E2BC8C8-E83A-4A2D-9489-6944373440E5}">
  <cacheSource type="worksheet">
    <worksheetSource ref="A1:T175" sheet="22"/>
  </cacheSource>
  <cacheFields count="20">
    <cacheField name="รหัสสินค้า" numFmtId="0">
      <sharedItems count="14">
        <s v="1111002"/>
        <s v="1113171"/>
        <s v="1111001"/>
        <s v="1124021"/>
        <s v="1111008"/>
        <s v="1113173"/>
        <s v="0006"/>
        <s v="1111056"/>
        <s v="1112011"/>
        <s v="1111009"/>
        <s v="1112009"/>
        <s v="1113172"/>
        <s v="เศษปัง5โล"/>
        <s v="1112013"/>
      </sharedItems>
    </cacheField>
    <cacheField name="สินค้า" numFmtId="0">
      <sharedItems count="18"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ฟักถั่วไข่เค็ม 450 กรัม)"/>
        <s v="ชิฟฟอนไม่มีไส้เเบบเเยกชิ้น เลือกรสชาติได้ (คละรส)"/>
        <s v="ขนมปังแถว 20 แผ่น/แถว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ชิฟฟ่อนสอดไส้ แยม 1กล่อง มี6ชิ้น (รวมรส)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เผือกฝอยทองไข่เค็ม 450 กรัม)"/>
        <s v="Chiffon Without Filling Box Type, 8 Pieces, Mixed Flavors"/>
        <s v="เศษขนมปังปลา5กก."/>
        <s v="ชิฟฟ่อนไม่มีไส้ แบบกล่อง8ชิ้น รวมรส (รวมรสยอดฮิต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450"/>
    </cacheField>
    <cacheField name="ค่าส่งที่เก็บลูกค้า" numFmtId="0">
      <sharedItems containsSemiMixedTypes="0" containsString="0" containsNumber="1" minValue="0" maxValue="5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9.371766898148" createdVersion="8" refreshedVersion="8" minRefreshableVersion="3" recordCount="157" xr:uid="{A4D08F06-306C-4BC7-BB67-6044EA6B9C5E}">
  <cacheSource type="worksheet">
    <worksheetSource ref="A1:T158" sheet="23"/>
  </cacheSource>
  <cacheFields count="20">
    <cacheField name="รหัสสินค้า" numFmtId="0">
      <sharedItems count="14">
        <s v="0006"/>
        <s v="1111008"/>
        <s v="1124021"/>
        <s v="1113173"/>
        <s v="1111002"/>
        <s v="1112009"/>
        <s v="1111056"/>
        <s v="1111009"/>
        <s v="1113171"/>
        <s v="1113170"/>
        <s v="1112013"/>
        <s v="1113172"/>
        <s v="เศษปัง5โล"/>
        <s v="คละรส"/>
      </sharedItems>
    </cacheField>
    <cacheField name="สินค้า" numFmtId="0">
      <sharedItems count="17"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ขนมปังแถว 20 แผ่น/แถว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 (รวมรส)"/>
        <s v="เค้กเบาหวิวเล็ก 1กล่องขนาด 100 กรัม (มะพร้าว)"/>
        <s v="ชิฟฟ่อนไม่มีไส้ แบบกล่อง8ชิ้น รวมรส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เผือกมะพร้าว)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5กก."/>
        <s v="วรรณวนัช ขนมเปี๊ยะไส้ทะลัก ขนาด 450 กรัม เลือกรสชาติได้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09.9000000000001"/>
    </cacheField>
    <cacheField name="ค่าส่งที่เก็บลูกค้า" numFmtId="0">
      <sharedItems containsSemiMixedTypes="0" containsString="0" containsNumber="1" minValue="0" maxValue="69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9.37370034722" createdVersion="8" refreshedVersion="8" minRefreshableVersion="3" recordCount="280" xr:uid="{2E3EF75A-6E19-4028-BA34-294DEAE92459}">
  <cacheSource type="worksheet">
    <worksheetSource ref="A1:T281" sheet="24"/>
  </cacheSource>
  <cacheFields count="20">
    <cacheField name="รหัสสินค้า" numFmtId="0">
      <sharedItems count="17">
        <s v="1113172"/>
        <s v="0006"/>
        <s v="1113173"/>
        <s v="1113171"/>
        <s v="1111002"/>
        <s v="1111008"/>
        <s v="1113170"/>
        <s v="1111009"/>
        <s v="เศษปัง5โล"/>
        <s v="1124021"/>
        <s v="1111056"/>
        <s v="คละรส"/>
        <s v="1112003"/>
        <s v="1112009"/>
        <s v="900008"/>
        <s v="900004"/>
        <s v="1111122"/>
      </sharedItems>
    </cacheField>
    <cacheField name="สินค้า" numFmtId="0">
      <sharedItems count="24"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Wanwannach Stuffed Pastry with a Filling of Curd, Size 450 Grams, Choose Your Flavor.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ขนมปังแถว 20 แผ่น/แถว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ยอดฮิต)"/>
        <s v="ชิฟฟ่อนสอดไส้ แยม 1กล่อง มี6ชิ้น (เก็บได้15วัน)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"/>
        <s v="ชิฟฟ่อนรวมรส ยอดฮิต 1 กล่องมี 8 ชิ้น มัลเบอรี่ ชีสเค้ก เมล่อน น้ำผึ้ง (main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รวมรส)"/>
        <s v="เค้กเบาหวิวเล็ก 1กล่องขนาด 100 กรัม (กาแฟ)"/>
        <s v="เค้กเบาหวิวเล็ก 1กล่องขนาด 100 กรัม (มะพร้าว)"/>
        <s v="กล่องขนมเปล่า (กล่องเปล่าเปี๊ยะ ญ)"/>
        <s v="กล่องขนมเปล่า (กล่องเปล่าชิฟฟอน ญ)"/>
        <s v="นมปรุงแต่งชนิดเม็ด รสหวาน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40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79.374222800929" createdVersion="8" refreshedVersion="8" minRefreshableVersion="3" recordCount="214" xr:uid="{33FBA828-0C12-4AAF-BC48-558E7E9DB265}">
  <cacheSource type="worksheet">
    <worksheetSource ref="A1:T215" sheet="25"/>
  </cacheSource>
  <cacheFields count="20">
    <cacheField name="รหัสสินค้า" numFmtId="0">
      <sharedItems count="14">
        <s v="1111056"/>
        <s v="1111009"/>
        <s v="1111002"/>
        <s v="1113171"/>
        <s v="1113170"/>
        <s v="1113172"/>
        <s v="0006"/>
        <s v="1111008"/>
        <s v="1124021"/>
        <s v="1112011"/>
        <s v="1113173"/>
        <s v="เศษปัง5โล"/>
        <s v="1112009"/>
        <s v="1112013"/>
      </sharedItems>
    </cacheField>
    <cacheField name="สินค้า" numFmtId="0">
      <sharedItems count="20"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ชิฟฟ่อนไม่มีไส้ แบบกล่อง8ชิ้น รวมรส"/>
        <s v="ขนมปังแถว 20 แผ่น/แถว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5กก."/>
        <s v="เค้กเบาหวิวเล็ก 1กล่องขนาด 100 กรัม (มะพร้าว)"/>
        <s v="ชิฟฟ่อนรวมรส ยอดฮิต 1 กล่องมี 8 ชิ้น มัลเบอรี่ ชีสเค้ก เมล่อน น้ำผึ้ง"/>
        <s v="ชิฟฟ่อนสอดไส้ แยม 1กล่อง มี6ชิ้น 1 กล่อง 1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27.5" maxValue="162"/>
    </cacheField>
    <cacheField name="จำนวน" numFmtId="0">
      <sharedItems containsSemiMixedTypes="0" containsString="0" containsNumber="1" containsInteger="1" minValue="1" maxValue="1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70"/>
    </cacheField>
    <cacheField name="ค่าส่งที่เก็บลูกค้า" numFmtId="0">
      <sharedItems containsSemiMixedTypes="0" containsString="0" containsNumber="1" minValue="0" maxValue="6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0.402104166664" createdVersion="8" refreshedVersion="8" minRefreshableVersion="3" recordCount="202" xr:uid="{DA49A7A5-CDFA-4D42-B11B-F527E5A8E2CA}">
  <cacheSource type="worksheet">
    <worksheetSource ref="A1:T203" sheet="26"/>
  </cacheSource>
  <cacheFields count="20">
    <cacheField name="รหัสสินค้า" numFmtId="0">
      <sharedItems count="15">
        <s v="1113172"/>
        <s v="1111008"/>
        <s v="1113173"/>
        <s v="1113170"/>
        <s v="0006"/>
        <s v="1113171"/>
        <s v="1112011"/>
        <s v="1124021"/>
        <s v="1111056"/>
        <s v="1111002"/>
        <s v="1111009"/>
        <s v="เศษปัง5โล"/>
        <s v="สอดไส้คละ 1ชิ้น"/>
        <s v="1111010"/>
        <s v="1112013"/>
      </sharedItems>
    </cacheField>
    <cacheField name="สินค้า" numFmtId="0">
      <sharedItems count="22"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ขนมเปี๊ยะไส้ทะลัก ไข่แดงเค็ม 3 ใบ มีให้เลือก 4 รสชาติ ขนาด 450 กรัม WANWANACH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ฝอยทอง)"/>
        <s v="ขนมปังแถว 20 แผ่น/แถว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 (รวมรส)"/>
        <s v="ชิฟฟ่อนสอดไส้ แยม 1กล่อง มี6ชิ้น (เก็บได้15วัน)"/>
        <s v="เศษขนมปังปลา5กก."/>
        <s v="ชิฟฟ่อนไม่มีไส้ แบบกล่อง8ชิ้น รวมรส"/>
        <s v="ชิฟฟ่อนสอดไส้ แยม 1กล่อง มี6ชิ้น 1 กล่อง 1"/>
        <s v="ขนมเปี๊ยะ ไส้ทะลัก ขนาด 450 กรัม ไข่แดง 3 ใบ 3 รสให้เลือก (ฟักถั่วไข่เค็ม 450 กรัม)"/>
        <s v="ชิฟฟ่อนรวมรส แบบมีไส้ 1 กล่องมี 6 ชิ้น เก็บได้ 15 วัน คละรสชาติให้ นุ่ม หอม อร่อย วรรณวนัช"/>
        <s v="Stuffed Dumplings with Salted Egg Yolk, 3 Pieces, Available in 4 Flavors, Size 450 Grams, Wanwanach"/>
        <s v="ชิฟฟ่อนสอดไส้ แยม 1กล่อง มี6ชิ้น (รวมรส)"/>
        <s v="ชิฟฟอนสอดไส้ เเบบเเยกชิ้น ชิฟฟ่อนเค้ก ชิฟฟ่อนคละรสชาติ (Default)"/>
        <s v="ชิฟฟอนสอดไส้ แยกชิ้น (คละรส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2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919"/>
    </cacheField>
    <cacheField name="ค่าส่งที่เก็บลูกค้า" numFmtId="0">
      <sharedItems containsSemiMixedTypes="0" containsString="0" containsNumber="1" minValue="0" maxValue="17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3.460790740741" createdVersion="8" refreshedVersion="8" minRefreshableVersion="3" recordCount="197" xr:uid="{7DC60A17-9C6C-4ADC-B6ED-7A9AECAF4201}">
  <cacheSource type="worksheet">
    <worksheetSource ref="A1:T198" sheet="27"/>
  </cacheSource>
  <cacheFields count="20">
    <cacheField name="รหัสสินค้า" numFmtId="0">
      <sharedItems count="13">
        <s v="0006"/>
        <s v="1113170"/>
        <s v="1113173"/>
        <s v="1111002"/>
        <s v="1113172"/>
        <s v="1111009"/>
        <s v="1124021"/>
        <s v="1111056"/>
        <s v="1113171"/>
        <s v="1111008"/>
        <s v="1112013"/>
        <s v="เศษปัง5โล"/>
        <s v="1112011"/>
      </sharedItems>
    </cacheField>
    <cacheField name="สินค้า" numFmtId="0">
      <sharedItems count="18"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ขนมปังแถว 20 แผ่น/แถว"/>
        <s v="ชิฟฟ่อนไม่มีไส้ แบบกล่อง8ชิ้น รวมรส (รวมรสยอดฮิต)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เค้กเบาหวิวเล็ก 1กล่องขนาด 100 กรัม (เผือก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5กก.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27.5" maxValue="15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470"/>
    </cacheField>
    <cacheField name="ค่าส่งที่เก็บลูกค้า" numFmtId="0">
      <sharedItems containsSemiMixedTypes="0" containsString="0" containsNumb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3.463445486108" createdVersion="8" refreshedVersion="8" minRefreshableVersion="3" recordCount="227" xr:uid="{F499E12C-A721-49FC-A021-B4F19F4F38EF}">
  <cacheSource type="worksheet">
    <worksheetSource ref="A1:T228" sheet="28"/>
  </cacheSource>
  <cacheFields count="20">
    <cacheField name="รหัสสินค้า" numFmtId="0">
      <sharedItems count="12">
        <s v="1113173"/>
        <s v="0006"/>
        <s v="1111002"/>
        <s v="1124021"/>
        <s v="1113170"/>
        <s v="1113172"/>
        <s v="1111008"/>
        <s v="1112011"/>
        <s v="1113171"/>
        <s v="เศษปัง5โล"/>
        <s v="1111056"/>
        <s v="1111009"/>
      </sharedItems>
    </cacheField>
    <cacheField name="สินค้า" numFmtId="0">
      <sharedItems count="16"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ปังแถว 20 แผ่น/แถว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่อนไม่มีไส้ แบบกล่อง8ชิ้น รวมรส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ขนมเปี๊ยะไส้ทะลัก ไข่แดงเค็ม 3 ใบ มีให้เลือก 4 รสชาติ ขนาด 450 กรัม WANWANACH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7.56115509259" createdVersion="8" refreshedVersion="8" minRefreshableVersion="3" recordCount="243" xr:uid="{0CA033C5-5847-4457-A57A-5699AACFA199}">
  <cacheSource type="worksheet">
    <worksheetSource ref="A1:T244" sheet="1"/>
  </cacheSource>
  <cacheFields count="20">
    <cacheField name="รหัสสินค้า" numFmtId="0">
      <sharedItems count="20">
        <s v="0006"/>
        <s v="1111002"/>
        <s v="1113173"/>
        <s v="1113172"/>
        <s v="1111008"/>
        <s v="1113171"/>
        <s v="1124021"/>
        <s v="1111009"/>
        <s v="1112011"/>
        <s v="1113170"/>
        <s v="เศษปัง5โล"/>
        <s v="900004"/>
        <s v="1111056"/>
        <s v="1111001"/>
        <s v="1112009"/>
        <s v="1114503"/>
        <s v="1112015"/>
        <s v="1112013"/>
        <s v="1112005"/>
        <s v="1112003"/>
      </sharedItems>
    </cacheField>
    <cacheField name="สินค้า" numFmtId="0">
      <sharedItems count="25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ชิฟฟ่อนสอดไส้ แยม 1กล่อง มี6ชิ้น (รวม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 ขายเป็นกิโล ราคาถูก"/>
        <s v="กล่องขนมเปล่า (กล่องเปล่าชิฟฟอน ญ)"/>
        <s v="ชิฟฟ่อนไม่มีไส้ แบบกล่อง8ชิ้น รวมรส"/>
        <s v="ชิฟฟ่อนไม่มีไส้ แบบกล่อง8ชิ้น รวมรส (รวมรสยอดฮิต)"/>
        <s v="ชิฟฟอนไม่มีไส้เเบบเเยกชิ้น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เก็บได้15วัน)"/>
        <s v="เค้กเบาหวิวเล็ก 1กล่องขนาด 100 กรัม (มะพร้าว)"/>
        <s v="ครีมฮอร์นไส้เนยสด (ครีมฮอร์นช็อกโกแลต  1กล่อง6ชิ้น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เศษขนมปังปลา5กก.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60"/>
    </cacheField>
    <cacheField name="ค่าส่งที่เก็บลูกค้า" numFmtId="0">
      <sharedItems containsSemiMixedTypes="0" containsString="0" containsNumber="1" minValue="0" maxValue="64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 count="4">
        <s v="Tiktok"/>
        <s v="Shopee"/>
        <s v="Lazada"/>
        <s v="facebook"/>
      </sharedItems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x v="0"/>
    <x v="0"/>
    <n v="69.900000000000006"/>
    <n v="10"/>
    <s v="GTH35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03/02/2026 00:26"/>
    <s v="-"/>
    <s v="SPX Express"/>
    <s v="Shopee"/>
    <s v="shopee"/>
    <s v=""/>
    <s v="TH268824329233Z"/>
    <s v="02/02/2026 23:56"/>
  </r>
  <r>
    <x v="1"/>
    <x v="1"/>
    <n v="66.666666666666671"/>
    <n v="3"/>
    <s v="GTH34"/>
    <n v="182"/>
    <n v="0"/>
    <s v="ร้านที่2"/>
    <s v="บ***รียง บ***ก"/>
    <s v="บึงกาฬ"/>
    <s v="-"/>
    <s v=""/>
    <s v="02/02/2026 23:43"/>
    <s v="-"/>
    <s v="J&amp;T Express"/>
    <s v="Tiktok"/>
    <s v="tiktok"/>
    <s v=""/>
    <s v="791003363323"/>
    <s v="02/02/2026 23:43"/>
  </r>
  <r>
    <x v="2"/>
    <x v="2"/>
    <n v="33.333333333333336"/>
    <n v="3"/>
    <s v="GTH34"/>
    <n v="182"/>
    <n v="0"/>
    <s v="ร้านที่2"/>
    <s v="บ***รียง บ***ก"/>
    <s v="บึงกาฬ"/>
    <s v="-"/>
    <s v=""/>
    <s v="02/02/2026 23:43"/>
    <s v="-"/>
    <s v="J&amp;T Express"/>
    <s v="Tiktok"/>
    <s v="tiktok"/>
    <s v=""/>
    <s v="791003363323"/>
    <s v="02/02/2026 23:43"/>
  </r>
  <r>
    <x v="3"/>
    <x v="3"/>
    <n v="159"/>
    <n v="1"/>
    <s v="GTH32"/>
    <n v="129"/>
    <n v="0"/>
    <s v="ร้านที่2"/>
    <s v="ส***ทัชพงศ์ อ***ัย"/>
    <s v="สระบุรี"/>
    <s v="-"/>
    <s v=""/>
    <s v="02/02/2026 23:36"/>
    <s v="-"/>
    <s v="Flash Express Thailand COD"/>
    <s v="Tiktok"/>
    <s v="จ่ายทีหลัง / COD"/>
    <s v=""/>
    <s v="THT10032EHKRC4Z"/>
    <s v="02/02/2026 23:36"/>
  </r>
  <r>
    <x v="1"/>
    <x v="1"/>
    <n v="66.666666666666671"/>
    <n v="3"/>
    <s v="GTH31"/>
    <n v="273"/>
    <n v="0"/>
    <s v="ร้านที่2"/>
    <s v="ส***ัย ว***ี"/>
    <s v="ลำปาง"/>
    <s v="-"/>
    <s v=""/>
    <s v="02/02/2026 23:26"/>
    <s v="-"/>
    <s v="J&amp;T Express"/>
    <s v="Tiktok"/>
    <s v="tiktok"/>
    <s v=""/>
    <s v="791038605475"/>
    <s v="02/02/2026 23:26"/>
  </r>
  <r>
    <x v="2"/>
    <x v="2"/>
    <n v="50"/>
    <n v="6"/>
    <s v="GTH31"/>
    <n v="273"/>
    <n v="0"/>
    <s v="ร้านที่2"/>
    <s v="ส***ัย ว***ี"/>
    <s v="ลำปาง"/>
    <s v="-"/>
    <s v=""/>
    <s v="02/02/2026 23:26"/>
    <s v="-"/>
    <s v="J&amp;T Express"/>
    <s v="Tiktok"/>
    <s v="tiktok"/>
    <s v=""/>
    <s v="791038605475"/>
    <s v="02/02/2026 23:26"/>
  </r>
  <r>
    <x v="1"/>
    <x v="1"/>
    <n v="66.666666666666671"/>
    <n v="3"/>
    <s v="GTH30"/>
    <n v="100"/>
    <n v="0"/>
    <s v="ร้านที่2"/>
    <s v="P***e พ***หญิงอภิญญา  ด***ุยาวัตร"/>
    <s v="กรุงเทพฯ"/>
    <s v="-"/>
    <s v=""/>
    <s v="02/02/2026 23:20"/>
    <s v="-"/>
    <s v="J&amp;T Express"/>
    <s v="Tiktok"/>
    <s v="tiktok"/>
    <s v=""/>
    <s v="791086180334"/>
    <s v="02/02/2026 23:20"/>
  </r>
  <r>
    <x v="2"/>
    <x v="2"/>
    <n v="33.333333333333336"/>
    <n v="3"/>
    <s v="GTH29"/>
    <n v="100"/>
    <n v="0"/>
    <s v="ร้านที่2"/>
    <s v="ว***า ว***ุพี"/>
    <s v="อ่างทอง"/>
    <s v="-"/>
    <s v=""/>
    <s v="02/02/2026 23:18"/>
    <s v="-"/>
    <s v="J&amp;T COD"/>
    <s v="Tiktok"/>
    <s v="จ่ายทีหลัง / COD"/>
    <s v=""/>
    <s v="791088981384"/>
    <s v="02/02/2026 23:18"/>
  </r>
  <r>
    <x v="4"/>
    <x v="4"/>
    <n v="159"/>
    <n v="1"/>
    <s v="GTH28"/>
    <n v="129"/>
    <n v="0"/>
    <s v="ร้านที่2"/>
    <s v="ท***ีย์ ช***พระ"/>
    <s v="ระนอง"/>
    <s v="-"/>
    <s v=""/>
    <s v="02/02/2026 23:15"/>
    <s v="-"/>
    <s v="J&amp;T COD"/>
    <s v="Tiktok"/>
    <s v="จ่ายทีหลัง / COD"/>
    <s v=""/>
    <s v="791068921311"/>
    <s v="02/02/2026 23:15"/>
  </r>
  <r>
    <x v="2"/>
    <x v="2"/>
    <n v="33.333333333333336"/>
    <n v="3"/>
    <s v="GTH27"/>
    <n v="110"/>
    <n v="10"/>
    <s v="ร้านที่2"/>
    <s v="น***ินิจ น***อี่ยม"/>
    <s v="ราชบุรี"/>
    <s v="-"/>
    <s v=""/>
    <s v="02/02/2026 23:08"/>
    <s v="-"/>
    <s v="J&amp;T COD"/>
    <s v="Tiktok"/>
    <s v="จ่ายทีหลัง / COD"/>
    <s v=""/>
    <s v="791028821450"/>
    <s v="02/02/2026 23:08"/>
  </r>
  <r>
    <x v="5"/>
    <x v="5"/>
    <n v="48"/>
    <n v="1"/>
    <s v="GTH26"/>
    <n v="86"/>
    <n v="38"/>
    <s v="ร้านที่1"/>
    <s v="น******์"/>
    <s v="******ุฬาภรณ์ ตำบลสามตำบล อำเภอจุฬาภรณ์ จังหวัดนครศรีธรรมราช 80130"/>
    <s v="80130"/>
    <s v="77"/>
    <s v="02/02/2026 23:06"/>
    <s v="-"/>
    <s v="SPX Express"/>
    <s v="Shopee"/>
    <s v="shopee"/>
    <s v=""/>
    <s v="TH262347255557M"/>
    <s v="02/02/2026 23:05"/>
  </r>
  <r>
    <x v="1"/>
    <x v="1"/>
    <n v="66.666666666666671"/>
    <n v="3"/>
    <s v="GTH25"/>
    <n v="100"/>
    <n v="0"/>
    <s v="ร้านที่2"/>
    <s v="ผ***าศ ร***ะ"/>
    <s v="กรุงเทพมหานคร"/>
    <s v="-"/>
    <s v=""/>
    <s v="02/02/2026 23:05"/>
    <s v="-"/>
    <s v="J&amp;T Express"/>
    <s v="Tiktok"/>
    <s v="tiktok"/>
    <s v=""/>
    <s v="791066027415"/>
    <s v="02/02/2026 23:05"/>
  </r>
  <r>
    <x v="2"/>
    <x v="2"/>
    <n v="50"/>
    <n v="12"/>
    <s v="GTH24"/>
    <n v="340"/>
    <n v="0"/>
    <s v="ร้านที่2"/>
    <s v="พ***พย์ ท***สา"/>
    <s v="กำแพงเพชร"/>
    <s v="-"/>
    <s v=""/>
    <s v="02/02/2026 22:58"/>
    <s v="-"/>
    <s v="J&amp;T Express"/>
    <s v="Tiktok"/>
    <s v="tiktok"/>
    <s v=""/>
    <s v="791029014300"/>
    <s v="02/02/2026 22:58"/>
  </r>
  <r>
    <x v="2"/>
    <x v="2"/>
    <n v="33.333333333333336"/>
    <n v="3"/>
    <s v="GTH23"/>
    <n v="100"/>
    <n v="0"/>
    <s v="ร้านที่2"/>
    <s v="ส***ียง  ช***ะธรรม"/>
    <s v="อุบลราชธานี"/>
    <s v="-"/>
    <s v=""/>
    <s v="02/02/2026 22:57"/>
    <s v="-"/>
    <s v="J&amp;T COD"/>
    <s v="Tiktok"/>
    <s v="จ่ายทีหลัง / COD"/>
    <s v=""/>
    <s v="791077583354"/>
    <s v="02/02/2026 22:57"/>
  </r>
  <r>
    <x v="2"/>
    <x v="2"/>
    <n v="33.333333333333336"/>
    <n v="3"/>
    <s v="GTH22"/>
    <n v="110"/>
    <n v="10"/>
    <s v="ร้านที่2"/>
    <s v="น** แ*** ธ***ชาติ"/>
    <s v="เทศบาลนครขอนแก่น"/>
    <s v="-"/>
    <s v=""/>
    <s v="02/02/2026 22:49"/>
    <s v="-"/>
    <s v="J&amp;T COD"/>
    <s v="Tiktok"/>
    <s v="จ่ายทีหลัง / COD"/>
    <s v=""/>
    <s v="791095627453"/>
    <s v="02/02/2026 22:49"/>
  </r>
  <r>
    <x v="2"/>
    <x v="2"/>
    <n v="50"/>
    <n v="6"/>
    <s v="GTH21"/>
    <n v="182"/>
    <n v="0"/>
    <s v="ร้านที่2"/>
    <s v="ห***ดง ท***าภ"/>
    <s v="สมุทรปราการ"/>
    <s v="-"/>
    <s v=""/>
    <s v="02/02/2026 22:49"/>
    <s v="-"/>
    <s v="J&amp;T Express"/>
    <s v="Tiktok"/>
    <s v="tiktok"/>
    <s v=""/>
    <s v="791074295303"/>
    <s v="02/02/2026 22:49"/>
  </r>
  <r>
    <x v="1"/>
    <x v="1"/>
    <n v="66.666666666666671"/>
    <n v="3"/>
    <s v="GTH20"/>
    <n v="100"/>
    <n v="0"/>
    <s v="ร้านที่2"/>
    <s v="ป***า ก***กลี้ยง"/>
    <s v="ตราด"/>
    <s v="-"/>
    <s v=""/>
    <s v="02/02/2026 22:46"/>
    <s v="-"/>
    <s v="J&amp;T COD"/>
    <s v="Tiktok"/>
    <s v="จ่ายทีหลัง / COD"/>
    <s v=""/>
    <s v="791028821424"/>
    <s v="02/02/2026 22:46"/>
  </r>
  <r>
    <x v="6"/>
    <x v="6"/>
    <n v="80"/>
    <n v="1"/>
    <s v="GTH19"/>
    <n v="115"/>
    <n v="35"/>
    <s v="ร้านที่1"/>
    <s v="ว******จ"/>
    <s v="******ฤกษา 1, ตำบลลำผักกูด, อำเภอธัญบุรี ตำบลลำผักกูด อำเภอธัญบุรี จังหวัดปทุมธานี 12110"/>
    <s v="12110"/>
    <s v="49"/>
    <s v="02/02/2026 23:12"/>
    <s v="-"/>
    <s v="SPX Express"/>
    <s v="Shopee"/>
    <s v="shopee"/>
    <s v=""/>
    <s v="TH265376180763P"/>
    <s v="02/02/2026 22:41"/>
  </r>
  <r>
    <x v="2"/>
    <x v="2"/>
    <n v="33.333333333333336"/>
    <n v="3"/>
    <s v="GTH18"/>
    <n v="100"/>
    <n v="0"/>
    <s v="ร้านที่2"/>
    <s v="p***a28"/>
    <s v="สมุทรปราการ"/>
    <s v="-"/>
    <s v=""/>
    <s v="02/02/2026 22:34"/>
    <s v="-"/>
    <s v="Flash Express Thailand COD"/>
    <s v="Tiktok"/>
    <s v="จ่ายทีหลัง / COD"/>
    <s v=""/>
    <s v="THT02032EHAZD4Z"/>
    <s v="02/02/2026 22:34"/>
  </r>
  <r>
    <x v="1"/>
    <x v="1"/>
    <n v="66.666666666666671"/>
    <n v="3"/>
    <s v="GTH17"/>
    <n v="182"/>
    <n v="0"/>
    <s v="ร้านที่2"/>
    <s v="ค***ิไล"/>
    <s v="อุดรธานี"/>
    <s v="-"/>
    <s v=""/>
    <s v="02/02/2026 22:33"/>
    <s v="-"/>
    <s v="J&amp;T Express"/>
    <s v="Tiktok"/>
    <s v="tiktok"/>
    <s v=""/>
    <s v="791025804413"/>
    <s v="02/02/2026 22:33"/>
  </r>
  <r>
    <x v="2"/>
    <x v="2"/>
    <n v="33.333333333333336"/>
    <n v="3"/>
    <s v="GTH17"/>
    <n v="182"/>
    <n v="0"/>
    <s v="ร้านที่2"/>
    <s v="ค***ิไล"/>
    <s v="อุดรธานี"/>
    <s v="-"/>
    <s v=""/>
    <s v="02/02/2026 22:33"/>
    <s v="-"/>
    <s v="J&amp;T Express"/>
    <s v="Tiktok"/>
    <s v="tiktok"/>
    <s v=""/>
    <s v="791025804413"/>
    <s v="02/02/2026 22:33"/>
  </r>
  <r>
    <x v="1"/>
    <x v="1"/>
    <n v="66.666666666666671"/>
    <n v="6"/>
    <s v="GTH16"/>
    <n v="182"/>
    <n v="0"/>
    <s v="ร้านที่2"/>
    <s v="ป***ฉัตร แ***่าง"/>
    <s v="เชียงราย"/>
    <s v="-"/>
    <s v=""/>
    <s v="02/02/2026 22:31"/>
    <s v="-"/>
    <s v="J&amp;T COD"/>
    <s v="Tiktok"/>
    <s v="จ่ายทีหลัง / COD"/>
    <s v=""/>
    <s v="791041970375"/>
    <s v="02/02/2026 22:31"/>
  </r>
  <r>
    <x v="2"/>
    <x v="2"/>
    <n v="50"/>
    <n v="12"/>
    <s v="GTH14"/>
    <n v="340"/>
    <n v="0"/>
    <s v="ร้านที่2"/>
    <s v="บ***า บ***ัน"/>
    <s v="สุโขทัย"/>
    <s v="-"/>
    <s v=""/>
    <s v="02/02/2026 22:24"/>
    <s v="-"/>
    <s v="J&amp;T COD"/>
    <s v="Tiktok"/>
    <s v="จ่ายทีหลัง / COD"/>
    <s v=""/>
    <s v="791005618314"/>
    <s v="02/02/2026 22:24"/>
  </r>
  <r>
    <x v="3"/>
    <x v="3"/>
    <n v="159"/>
    <n v="1"/>
    <s v="GTH13"/>
    <n v="129"/>
    <n v="0"/>
    <s v="ร้านที่2"/>
    <s v="แ***ง่าว"/>
    <s v="กรุงเทพฯ"/>
    <s v="-"/>
    <s v=""/>
    <s v="02/02/2026 22:07"/>
    <s v="-"/>
    <s v="J&amp;T COD"/>
    <s v="Tiktok"/>
    <s v="จ่ายทีหลัง / COD"/>
    <s v=""/>
    <s v="791002854305"/>
    <s v="02/02/2026 22:07"/>
  </r>
  <r>
    <x v="1"/>
    <x v="1"/>
    <n v="33"/>
    <n v="10"/>
    <s v="GTH11"/>
    <n v="339.15"/>
    <n v="0"/>
    <s v="ร้านที่2"/>
    <s v="ค***ุ้งนาง"/>
    <s v="มุกดาหาร"/>
    <s v="-"/>
    <s v=""/>
    <s v="02/02/2026 22:05"/>
    <s v="-"/>
    <s v="J&amp;T Express"/>
    <s v="Tiktok"/>
    <s v="tiktok"/>
    <s v=""/>
    <s v="791035174366"/>
    <s v="02/02/2026 22:05"/>
  </r>
  <r>
    <x v="7"/>
    <x v="7"/>
    <n v="71"/>
    <n v="1"/>
    <s v="GTH10"/>
    <n v="108"/>
    <n v="37"/>
    <s v="ร้านที่1"/>
    <s v="ล******ญ"/>
    <s v="******อัทึม ตำบลเทพมงคล, ตำบลบางซ้าย, อำเภอบางซ้าย ตำบลเทพมงคล อำเภอบางซ้าย จังหวัดพระนครศรีอยุธยา 13270"/>
    <s v="13270"/>
    <s v="54"/>
    <s v="02/02/2026 22:26"/>
    <s v="-"/>
    <s v="SPX Express"/>
    <s v="Shopee"/>
    <s v="shopee"/>
    <s v=""/>
    <s v="TH261927012755V"/>
    <s v="02/02/2026 21:56"/>
  </r>
  <r>
    <x v="1"/>
    <x v="1"/>
    <n v="33"/>
    <n v="10"/>
    <s v="GTH9"/>
    <n v="339.15"/>
    <n v="0"/>
    <s v="ร้านที่2"/>
    <s v="พ***ักษณ์"/>
    <s v="กรุงเทพฯ"/>
    <s v="-"/>
    <s v=""/>
    <s v="02/02/2026 21:54"/>
    <s v="-"/>
    <s v="J&amp;T COD"/>
    <s v="Tiktok"/>
    <s v="จ่ายทีหลัง / COD"/>
    <s v=""/>
    <s v="791086412476"/>
    <s v="02/02/2026 21:54"/>
  </r>
  <r>
    <x v="2"/>
    <x v="2"/>
    <n v="33.333333333333336"/>
    <n v="3"/>
    <s v="GTH7"/>
    <n v="100"/>
    <n v="0"/>
    <s v="ร้านที่2"/>
    <s v="ศ***ิมล  ส***พธารมณ์"/>
    <s v="ราชบุรี"/>
    <s v="-"/>
    <s v=""/>
    <s v="02/02/2026 21:49"/>
    <s v="-"/>
    <s v="J&amp;T Express"/>
    <s v="Tiktok"/>
    <s v="tiktok"/>
    <s v=""/>
    <s v="791095988351"/>
    <s v="02/02/2026 21:49"/>
  </r>
  <r>
    <x v="2"/>
    <x v="2"/>
    <n v="50"/>
    <n v="6"/>
    <s v="GTH6"/>
    <n v="182"/>
    <n v="0"/>
    <s v="ร้านที่2"/>
    <s v="ม***สา​ เ***​สิทธิ์​"/>
    <s v="ร้อยเอ็ด"/>
    <s v="-"/>
    <s v=""/>
    <s v="02/02/2026 21:47"/>
    <s v="-"/>
    <s v="J&amp;T COD"/>
    <s v="Tiktok"/>
    <s v="จ่ายทีหลัง / COD"/>
    <s v=""/>
    <s v="791085295313"/>
    <s v="02/02/2026 21:47"/>
  </r>
  <r>
    <x v="0"/>
    <x v="0"/>
    <n v="66.333333333333329"/>
    <n v="6"/>
    <s v="GTH5"/>
    <n v="425"/>
    <n v="0"/>
    <s v="ร้านที่2"/>
    <s v="ธ***รัตน์ โ***"/>
    <s v="กรุงเทพมหานคร"/>
    <s v="-"/>
    <s v=""/>
    <s v="02/02/2026 21:47"/>
    <s v="-"/>
    <s v="J&amp;T Express"/>
    <s v="Tiktok"/>
    <s v="tiktok"/>
    <s v=""/>
    <s v="791027166392"/>
    <s v="02/02/2026 21:47"/>
  </r>
  <r>
    <x v="2"/>
    <x v="2"/>
    <n v="50"/>
    <n v="6"/>
    <s v="GTH4"/>
    <n v="182"/>
    <n v="0"/>
    <s v="ร้านที่2"/>
    <s v="จ***ภรณ์ ศ***พันธ์"/>
    <s v="นครศรีธรรมราช"/>
    <s v="-"/>
    <s v=""/>
    <s v="02/02/2026 21:43"/>
    <s v="-"/>
    <s v="J&amp;T COD"/>
    <s v="Tiktok"/>
    <s v="จ่ายทีหลัง / COD"/>
    <s v=""/>
    <s v="791048743391"/>
    <s v="02/02/2026 21:43"/>
  </r>
  <r>
    <x v="2"/>
    <x v="2"/>
    <n v="50"/>
    <n v="6"/>
    <s v="GTH3"/>
    <n v="174.05"/>
    <n v="0"/>
    <s v="ร้านที่2"/>
    <s v="ส***ลยา พ***ีมา"/>
    <s v="มหาสารคาม"/>
    <s v="-"/>
    <s v=""/>
    <s v="02/02/2026 21:42"/>
    <s v="-"/>
    <s v="J&amp;T Express"/>
    <s v="Tiktok"/>
    <s v="tiktok"/>
    <s v=""/>
    <s v="791049156321"/>
    <s v="02/02/2026 21:42"/>
  </r>
  <r>
    <x v="2"/>
    <x v="2"/>
    <n v="33.333333333333336"/>
    <n v="3"/>
    <s v="GTH2"/>
    <n v="100"/>
    <n v="0"/>
    <s v="ร้านที่2"/>
    <s v="อ***ิรา ว***มัด"/>
    <s v="กรุงเทพมหานคร"/>
    <s v="-"/>
    <s v=""/>
    <s v="02/02/2026 21:38"/>
    <s v="-"/>
    <s v="J&amp;T Express"/>
    <s v="Tiktok"/>
    <s v="tiktok"/>
    <s v="เอาฝอยทอง 2 เนยนม 1"/>
    <s v="791065793324"/>
    <s v="02/02/2026 21:38"/>
  </r>
  <r>
    <x v="2"/>
    <x v="2"/>
    <n v="50"/>
    <n v="6"/>
    <s v="GTH0"/>
    <n v="182"/>
    <n v="0"/>
    <s v="ร้านที่2"/>
    <s v="ค***ม่สายทอง ต***่ง"/>
    <s v="อุบลราชธานี"/>
    <s v="-"/>
    <s v=""/>
    <s v="02/02/2026 21:39"/>
    <s v="-"/>
    <s v="J&amp;T Express"/>
    <s v="Tiktok"/>
    <s v="tiktok"/>
    <s v=""/>
    <s v="791072551312"/>
    <s v="02/02/2026 21:38"/>
  </r>
  <r>
    <x v="2"/>
    <x v="2"/>
    <n v="33.333333333333336"/>
    <n v="3"/>
    <s v="GTG99"/>
    <n v="100"/>
    <n v="0"/>
    <s v="ร้านที่2"/>
    <s v="น*** ต***ุตรา"/>
    <s v="พระนครศรีอยุธยา"/>
    <s v="-"/>
    <s v=""/>
    <s v="02/02/2026 21:35"/>
    <s v="-"/>
    <s v="J&amp;T COD"/>
    <s v="Tiktok"/>
    <s v="จ่ายทีหลัง / COD"/>
    <s v=""/>
    <s v="791010824450"/>
    <s v="02/02/2026 21:35"/>
  </r>
  <r>
    <x v="2"/>
    <x v="2"/>
    <n v="50"/>
    <n v="6"/>
    <s v="GTG98"/>
    <n v="217"/>
    <n v="35"/>
    <s v="ร้านที่2"/>
    <s v="ล***า    ป***แก้ว"/>
    <s v="นนทบุรี"/>
    <s v="-"/>
    <s v=""/>
    <s v="02/02/2026 21:30"/>
    <s v="-"/>
    <s v="J&amp;T COD"/>
    <s v="Tiktok"/>
    <s v="จ่ายทีหลัง / COD"/>
    <s v=""/>
    <s v="791052893315"/>
    <s v="02/02/2026 21:30"/>
  </r>
  <r>
    <x v="1"/>
    <x v="1"/>
    <n v="66.666666666666671"/>
    <n v="3"/>
    <s v="GTG97"/>
    <n v="107"/>
    <n v="7"/>
    <s v="ร้านที่2"/>
    <s v="อ***ัย"/>
    <s v="กรุงเทพฯ"/>
    <s v="-"/>
    <s v=""/>
    <s v="02/02/2026 21:29"/>
    <s v="-"/>
    <s v="J&amp;T COD"/>
    <s v="Tiktok"/>
    <s v="จ่ายทีหลัง / COD"/>
    <s v=""/>
    <s v="791027581326"/>
    <s v="02/02/2026 21:29"/>
  </r>
  <r>
    <x v="4"/>
    <x v="4"/>
    <n v="159"/>
    <n v="1"/>
    <s v="GTG95"/>
    <n v="129"/>
    <n v="0"/>
    <s v="ร้านที่2"/>
    <s v="ช***ัฒน์ บ***อด"/>
    <s v="ชลบุรี"/>
    <s v="-"/>
    <s v=""/>
    <s v="02/02/2026 21:28"/>
    <s v="-"/>
    <s v="J&amp;T Express"/>
    <s v="Tiktok"/>
    <s v="tiktok"/>
    <s v=""/>
    <s v="791034528325"/>
    <s v="02/02/2026 21:28"/>
  </r>
  <r>
    <x v="2"/>
    <x v="2"/>
    <n v="65"/>
    <n v="9"/>
    <s v="GTG94"/>
    <n v="299"/>
    <n v="0"/>
    <s v="ร้านที่2"/>
    <s v="ฉ***รรณ จ***นะโพธิ"/>
    <s v="ตาก"/>
    <s v="-"/>
    <s v=""/>
    <s v="02/02/2026 21:19"/>
    <s v="-"/>
    <s v="J&amp;T Express"/>
    <s v="Tiktok"/>
    <s v="tiktok"/>
    <s v=""/>
    <s v="791039458333"/>
    <s v="02/02/2026 21:20"/>
  </r>
  <r>
    <x v="2"/>
    <x v="2"/>
    <n v="33.333333333333336"/>
    <n v="3"/>
    <s v="GTG93"/>
    <n v="104"/>
    <n v="4"/>
    <s v="ร้านที่2"/>
    <s v="ป***"/>
    <s v="กรุงเทพฯ"/>
    <s v="-"/>
    <s v=""/>
    <s v="02/02/2026 21:18"/>
    <s v="-"/>
    <s v="J&amp;T Express"/>
    <s v="Tiktok"/>
    <s v="tiktok"/>
    <s v=""/>
    <s v="791020021481"/>
    <s v="02/02/2026 21:20"/>
  </r>
  <r>
    <x v="2"/>
    <x v="2"/>
    <n v="50"/>
    <n v="6"/>
    <s v="GTG92"/>
    <n v="182"/>
    <n v="0"/>
    <s v="ร้านที่2"/>
    <s v="ช***า ช***ญบึงแก"/>
    <s v="ชลบุรี"/>
    <s v="-"/>
    <s v=""/>
    <s v="02/02/2026 21:18"/>
    <s v="-"/>
    <s v="J&amp;T Express"/>
    <s v="Tiktok"/>
    <s v="tiktok"/>
    <s v=""/>
    <s v="791081957326"/>
    <s v="02/02/2026 21:20"/>
  </r>
  <r>
    <x v="2"/>
    <x v="2"/>
    <n v="33.333333333333336"/>
    <n v="3"/>
    <s v="GTG91"/>
    <n v="100"/>
    <n v="0"/>
    <s v="ร้านที่2"/>
    <s v="ด***งฤทธิ์"/>
    <s v="จันทบุรี"/>
    <s v="-"/>
    <s v=""/>
    <s v="02/02/2026 21:09"/>
    <s v="-"/>
    <s v="J&amp;T COD"/>
    <s v="Tiktok"/>
    <s v="จ่ายทีหลัง / COD"/>
    <s v=""/>
    <s v="791087184381"/>
    <s v="02/02/2026 21:16"/>
  </r>
  <r>
    <x v="2"/>
    <x v="2"/>
    <n v="50"/>
    <n v="6"/>
    <s v="GTG90"/>
    <n v="182"/>
    <n v="0"/>
    <s v="ร้านที่2"/>
    <s v="น***นา เ***ำรุง"/>
    <s v="กรุงเทพฯ"/>
    <s v="-"/>
    <s v=""/>
    <s v="02/02/2026 21:08"/>
    <s v="-"/>
    <s v="J&amp;T Express"/>
    <s v="Tiktok"/>
    <s v="tiktok"/>
    <s v=""/>
    <s v="791041358365"/>
    <s v="02/02/2026 21:15"/>
  </r>
  <r>
    <x v="4"/>
    <x v="8"/>
    <n v="77.2"/>
    <n v="1"/>
    <s v="GTG89"/>
    <n v="154.4"/>
    <n v="0"/>
    <s v="ร้านที่3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02/02/2026 21:14"/>
    <s v="-"/>
    <s v="Kerry_dropoff"/>
    <s v="Lazada"/>
    <s v="lazada"/>
    <s v=""/>
    <s v="LEXPU0654311481"/>
    <s v="02/02/2026 21:14"/>
  </r>
  <r>
    <x v="3"/>
    <x v="8"/>
    <n v="77.2"/>
    <n v="1"/>
    <s v="GTG89"/>
    <n v="154.4"/>
    <n v="0"/>
    <s v="ร้านที่3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02/02/2026 21:14"/>
    <s v="-"/>
    <s v="Kerry_dropoff"/>
    <s v="Lazada"/>
    <s v="lazada"/>
    <s v=""/>
    <s v="LEXPU0654311481"/>
    <s v="02/02/2026 21:14"/>
  </r>
  <r>
    <x v="3"/>
    <x v="3"/>
    <n v="139"/>
    <n v="1"/>
    <s v="GTG88"/>
    <n v="139"/>
    <n v="0"/>
    <s v="ร้านที่1"/>
    <s v="น******ต"/>
    <s v="******าธิเบศร์ ตำบลบางรักพัฒนา อำเภอบางบัวทอง จังหวัดนนทบุรี 11110"/>
    <s v="11110"/>
    <s v="18"/>
    <s v="02/02/2026 21:14"/>
    <s v="-"/>
    <s v="SPX Express"/>
    <s v="Shopee"/>
    <s v="shopee"/>
    <s v=""/>
    <s v="TH2681289053793"/>
    <s v="02/02/2026 21:14"/>
  </r>
  <r>
    <x v="5"/>
    <x v="5"/>
    <n v="33.333333333333336"/>
    <n v="3"/>
    <s v="GTG87"/>
    <n v="135"/>
    <n v="0"/>
    <s v="ร้านที่2"/>
    <s v="จ***รี พ***ท"/>
    <s v="อุดรธานี"/>
    <s v="-"/>
    <s v=""/>
    <s v="02/02/2026 21:06"/>
    <s v="-"/>
    <s v="J&amp;T Express"/>
    <s v="Tiktok"/>
    <s v="tiktok"/>
    <s v=""/>
    <s v="791046996364"/>
    <s v="02/02/2026 21:09"/>
  </r>
  <r>
    <x v="2"/>
    <x v="2"/>
    <n v="50"/>
    <n v="6"/>
    <s v="GTG86"/>
    <n v="182"/>
    <n v="0"/>
    <s v="ร้านที่2"/>
    <s v="u***1736567526002"/>
    <s v="ยโสธร"/>
    <s v="-"/>
    <s v=""/>
    <s v="02/02/2026 21:05"/>
    <s v="-"/>
    <s v="J&amp;T COD"/>
    <s v="Tiktok"/>
    <s v="จ่ายทีหลัง / COD"/>
    <s v=""/>
    <s v="791078757335"/>
    <s v="02/02/2026 21:09"/>
  </r>
  <r>
    <x v="2"/>
    <x v="2"/>
    <n v="33.333333333333336"/>
    <n v="3"/>
    <s v="GTG85"/>
    <n v="100"/>
    <n v="0"/>
    <s v="ร้านที่2"/>
    <s v="ป***ดา ส***ิงห์"/>
    <s v="เชียงใหม่"/>
    <s v="-"/>
    <s v=""/>
    <s v="02/02/2026 21:02"/>
    <s v="-"/>
    <s v="J&amp;T Express"/>
    <s v="Tiktok"/>
    <s v="tiktok"/>
    <s v=""/>
    <s v="791092624486"/>
    <s v="02/02/2026 21:03"/>
  </r>
  <r>
    <x v="2"/>
    <x v="2"/>
    <n v="50"/>
    <n v="6"/>
    <s v="GTG83"/>
    <n v="182"/>
    <n v="0"/>
    <s v="ร้านที่2"/>
    <s v="ภ***มล"/>
    <s v="นครราชสีมา"/>
    <s v="-"/>
    <s v=""/>
    <s v="02/02/2026 20:33"/>
    <s v="-"/>
    <s v="J&amp;T COD"/>
    <s v="Tiktok"/>
    <s v="จ่ายทีหลัง / COD"/>
    <s v=""/>
    <s v="791083159344"/>
    <s v="02/02/2026 20:33"/>
  </r>
  <r>
    <x v="8"/>
    <x v="9"/>
    <n v="1290"/>
    <n v="1"/>
    <s v="GTG82"/>
    <n v="1290"/>
    <n v="0"/>
    <s v="ร้านที่1"/>
    <s v="เ******น"/>
    <s v="******ตรอกแดง ตำบลปากช่อง อำเภอปากช่อง จังหวัดนครราชสีมา ตำบลปากช่อง อำเภอปากช่อง จังหวัดนครราชสีมา 30130"/>
    <s v="30130"/>
    <s v="58"/>
    <s v="02/02/2026 20:32"/>
    <s v="-"/>
    <s v="SPX Express"/>
    <s v="Shopee"/>
    <s v="shopee"/>
    <s v=""/>
    <s v="TH2643383782568"/>
    <s v="02/02/2026 20:32"/>
  </r>
  <r>
    <x v="2"/>
    <x v="2"/>
    <n v="50"/>
    <n v="6"/>
    <s v="GTG80"/>
    <n v="182"/>
    <n v="0"/>
    <s v="ร้านที่2"/>
    <s v="บ***้ำ ท***อบ"/>
    <s v="เทศบาลนครอุบลราชธานี"/>
    <s v="-"/>
    <s v=""/>
    <s v="02/02/2026 20:15"/>
    <s v="-"/>
    <s v="J&amp;T Express"/>
    <s v="Tiktok"/>
    <s v="tiktok"/>
    <s v=""/>
    <s v="791048953343"/>
    <s v="02/02/2026 20:14"/>
  </r>
  <r>
    <x v="1"/>
    <x v="1"/>
    <n v="66.666666666666671"/>
    <n v="3"/>
    <s v="GTG79"/>
    <n v="100"/>
    <n v="0"/>
    <s v="ร้านที่2"/>
    <s v="u***1428412886612"/>
    <s v="ชุมพร"/>
    <s v="-"/>
    <s v=""/>
    <s v="02/02/2026 20:13"/>
    <s v="-"/>
    <s v="J&amp;T COD"/>
    <s v="Tiktok"/>
    <s v="จ่ายทีหลัง / COD"/>
    <s v=""/>
    <s v="791050388332"/>
    <s v="02/02/2026 20:13"/>
  </r>
  <r>
    <x v="2"/>
    <x v="2"/>
    <n v="50"/>
    <n v="6"/>
    <s v="GTG78"/>
    <n v="182"/>
    <n v="0"/>
    <s v="ร้านที่2"/>
    <s v="ฝ***"/>
    <s v="เชียงราย"/>
    <s v="-"/>
    <s v=""/>
    <s v="02/02/2026 20:13"/>
    <s v="-"/>
    <s v="J&amp;T COD"/>
    <s v="Tiktok"/>
    <s v="จ่ายทีหลัง / COD"/>
    <s v=""/>
    <s v="791078742381"/>
    <s v="02/02/2026 20:13"/>
  </r>
  <r>
    <x v="3"/>
    <x v="8"/>
    <n v="92.9"/>
    <n v="1"/>
    <s v="GTG77"/>
    <n v="335.35"/>
    <n v="46"/>
    <s v="ร้านที่3"/>
    <s v="ละมัย"/>
    <s v="100 หอพักมายดี ต.นาอาน_x000a__x000a_เมืองเลย/ Mueang Loeiเลย/ Loei_x000a_42000"/>
    <s v="42000"/>
    <s v="660864508575"/>
    <s v="02/02/2026 20:12"/>
    <s v="-"/>
    <s v="Kerry_dropoff"/>
    <s v="Lazada"/>
    <s v="lazada"/>
    <s v=""/>
    <s v="LEXPU0654307520"/>
    <s v="02/02/2026 20:12"/>
  </r>
  <r>
    <x v="4"/>
    <x v="8"/>
    <n v="92.9"/>
    <n v="1"/>
    <s v="GTG77"/>
    <n v="335.35"/>
    <n v="46"/>
    <s v="ร้านที่3"/>
    <s v="ละมัย"/>
    <s v="100 หอพักมายดี ต.นาอาน_x000a__x000a_เมืองเลย/ Mueang Loeiเลย/ Loei_x000a_42000"/>
    <s v="42000"/>
    <s v="660864508575"/>
    <s v="02/02/2026 20:12"/>
    <s v="-"/>
    <s v="Kerry_dropoff"/>
    <s v="Lazada"/>
    <s v="lazada"/>
    <s v=""/>
    <s v="LEXPU0654307520"/>
    <s v="02/02/2026 20:12"/>
  </r>
  <r>
    <x v="2"/>
    <x v="2"/>
    <n v="33.333333333333336"/>
    <n v="3"/>
    <s v="GTG77"/>
    <n v="100"/>
    <n v="0"/>
    <s v="ร้านที่2"/>
    <s v="เ***ัย ส***ยันต์"/>
    <s v="พิษณุโลก"/>
    <s v="-"/>
    <s v=""/>
    <s v="02/02/2026 20:12"/>
    <s v="-"/>
    <s v="J&amp;T COD"/>
    <s v="Tiktok"/>
    <s v="จ่ายทีหลัง / COD"/>
    <s v=""/>
    <s v="791048398302"/>
    <s v="02/02/2026 20:12"/>
  </r>
  <r>
    <x v="9"/>
    <x v="10"/>
    <n v="54.5"/>
    <n v="2"/>
    <s v="GTG77"/>
    <n v="335.35"/>
    <n v="46"/>
    <s v="ร้านที่3"/>
    <s v="ละมัย"/>
    <s v="100 หอพักมายดี ต.นาอาน_x000a__x000a_เมืองเลย/ Mueang Loeiเลย/ Loei_x000a_42000"/>
    <s v="42000"/>
    <s v="660864508575"/>
    <s v="02/02/2026 20:12"/>
    <s v="-"/>
    <s v="Kerry_dropoff"/>
    <s v="Lazada"/>
    <s v="lazada"/>
    <s v=""/>
    <s v="LEXPU0654307520"/>
    <s v="02/02/2026 20:12"/>
  </r>
  <r>
    <x v="1"/>
    <x v="1"/>
    <n v="66.666666666666671"/>
    <n v="3"/>
    <s v="GTG75"/>
    <n v="100"/>
    <n v="0"/>
    <s v="ร้านที่2"/>
    <s v="ล***้ำ ว***ิสาข์"/>
    <s v="กาญจนบุรี"/>
    <s v="-"/>
    <s v=""/>
    <s v="02/02/2026 20:05"/>
    <s v="-"/>
    <s v="Flash Express Thailand"/>
    <s v="Tiktok"/>
    <s v="tiktok"/>
    <s v=""/>
    <s v="THT13062EK3T43Z"/>
    <s v="02/02/2026 20:06"/>
  </r>
  <r>
    <x v="10"/>
    <x v="11"/>
    <n v="139"/>
    <n v="1"/>
    <s v="GTG74"/>
    <n v="417"/>
    <n v="0"/>
    <s v="ร้านที่1"/>
    <s v="ก******ว"/>
    <s v="******อยเพชรเกษม40 แขวงบางหว้า แขวงบางหว้า เขตภาษีเจริญ จังหวัดกรุงเทพมหานคร 10160"/>
    <s v="10160"/>
    <s v="66"/>
    <s v="02/02/2026 20:33"/>
    <s v="-"/>
    <s v="SPX Express"/>
    <s v="Shopee"/>
    <s v="shopee"/>
    <s v=""/>
    <s v="TH261445566769P"/>
    <s v="02/02/2026 20:03"/>
  </r>
  <r>
    <x v="3"/>
    <x v="3"/>
    <n v="139"/>
    <n v="1"/>
    <s v="GTG74"/>
    <n v="417"/>
    <n v="0"/>
    <s v="ร้านที่1"/>
    <s v="ก******ว"/>
    <s v="******อยเพชรเกษม40 แขวงบางหว้า แขวงบางหว้า เขตภาษีเจริญ จังหวัดกรุงเทพมหานคร 10160"/>
    <s v="10160"/>
    <s v="66"/>
    <s v="02/02/2026 20:33"/>
    <s v="-"/>
    <s v="SPX Express"/>
    <s v="Shopee"/>
    <s v="shopee"/>
    <s v=""/>
    <s v="TH261445566769P"/>
    <s v="02/02/2026 20:03"/>
  </r>
  <r>
    <x v="4"/>
    <x v="4"/>
    <n v="139"/>
    <n v="1"/>
    <s v="GTG74"/>
    <n v="417"/>
    <n v="0"/>
    <s v="ร้านที่1"/>
    <s v="ก******ว"/>
    <s v="******อยเพชรเกษม40 แขวงบางหว้า แขวงบางหว้า เขตภาษีเจริญ จังหวัดกรุงเทพมหานคร 10160"/>
    <s v="10160"/>
    <s v="66"/>
    <s v="02/02/2026 20:33"/>
    <s v="-"/>
    <s v="SPX Express"/>
    <s v="Shopee"/>
    <s v="shopee"/>
    <s v=""/>
    <s v="TH261445566769P"/>
    <s v="02/02/2026 20:03"/>
  </r>
  <r>
    <x v="1"/>
    <x v="1"/>
    <n v="66.666666666666671"/>
    <n v="3"/>
    <s v="GTG73"/>
    <n v="100"/>
    <n v="0"/>
    <s v="ร้านที่2"/>
    <s v="ก***ัตน์ น***า"/>
    <s v="สระบุรี"/>
    <s v="-"/>
    <s v=""/>
    <s v="02/02/2026 20:01"/>
    <s v="-"/>
    <s v="J&amp;T COD"/>
    <s v="Tiktok"/>
    <s v="จ่ายทีหลัง / COD"/>
    <s v=""/>
    <s v="791051425426"/>
    <s v="02/02/2026 20:02"/>
  </r>
  <r>
    <x v="3"/>
    <x v="3"/>
    <n v="159"/>
    <n v="1"/>
    <s v="GTG72"/>
    <n v="129"/>
    <n v="0"/>
    <s v="ร้านที่2"/>
    <s v="ก*** ค***ก"/>
    <s v="กรุงเทพฯ"/>
    <s v="-"/>
    <s v=""/>
    <s v="02/02/2026 19:57"/>
    <s v="-"/>
    <s v="J&amp;T COD"/>
    <s v="Tiktok"/>
    <s v="จ่ายทีหลัง / COD"/>
    <s v=""/>
    <s v="791048716323"/>
    <s v="02/02/2026 19:58"/>
  </r>
  <r>
    <x v="1"/>
    <x v="1"/>
    <n v="66.666666666666671"/>
    <n v="3"/>
    <s v="GTG71"/>
    <n v="100"/>
    <n v="0"/>
    <s v="ร้านที่2"/>
    <s v="พ***พร น***ัญญา"/>
    <s v="สงขลา"/>
    <s v="-"/>
    <s v=""/>
    <s v="02/02/2026 19:56"/>
    <s v="-"/>
    <s v="J&amp;T COD"/>
    <s v="Tiktok"/>
    <s v="จ่ายทีหลัง / COD"/>
    <s v=""/>
    <s v="791051626400"/>
    <s v="02/02/2026 19:56"/>
  </r>
  <r>
    <x v="2"/>
    <x v="2"/>
    <n v="33.333333333333336"/>
    <n v="3"/>
    <s v="GTG70"/>
    <n v="110"/>
    <n v="10"/>
    <s v="ร้านที่2"/>
    <s v="ก***มา  ห***สันเทียะ"/>
    <s v="เทศบาลนครนครราชสีมา"/>
    <s v="-"/>
    <s v=""/>
    <s v="02/02/2026 19:56"/>
    <s v="-"/>
    <s v="J&amp;T COD"/>
    <s v="Tiktok"/>
    <s v="จ่ายทีหลัง / COD"/>
    <s v=""/>
    <s v="791042824471"/>
    <s v="02/02/2026 19:56"/>
  </r>
  <r>
    <x v="2"/>
    <x v="2"/>
    <n v="40"/>
    <n v="10"/>
    <s v="GTG67"/>
    <n v="330"/>
    <n v="0"/>
    <s v="ร้านที่2"/>
    <s v="ม***ชา"/>
    <s v="กาฬสินธุ์"/>
    <s v="-"/>
    <s v=""/>
    <s v="02/02/2026 19:53"/>
    <s v="-"/>
    <s v="J&amp;T COD"/>
    <s v="Tiktok"/>
    <s v="จ่ายทีหลัง / COD"/>
    <s v=""/>
    <s v="791038193256"/>
    <s v="02/02/2026 19:54"/>
  </r>
  <r>
    <x v="11"/>
    <x v="12"/>
    <n v="159"/>
    <n v="1"/>
    <s v="GTG66"/>
    <n v="164"/>
    <n v="35"/>
    <s v="ร้านที่2"/>
    <s v="ต***"/>
    <s v="กรุงเทพฯ"/>
    <s v="-"/>
    <s v=""/>
    <s v="02/02/2026 19:40"/>
    <s v="-"/>
    <s v="J&amp;T COD"/>
    <s v="Tiktok"/>
    <s v="จ่ายทีหลัง / COD"/>
    <s v=""/>
    <s v="791088714371"/>
    <s v="02/02/2026 19:40"/>
  </r>
  <r>
    <x v="5"/>
    <x v="5"/>
    <n v="27.5"/>
    <n v="4"/>
    <s v="GTG65"/>
    <n v="134.5"/>
    <n v="26.5"/>
    <s v="ร้านที่10"/>
    <s v="ทัดดาว มังคลัง"/>
    <s v="31/2 ม.4 ต.สิงโตทอง อ.บางน้ำเปรี้ยว_x000a__x000a_บางน้ำเปรี้ยว/ Bang Nam Priaoฉะเชิงเทรา/ Chachoengsao_x000a_24150"/>
    <s v="24150"/>
    <s v="660628634690"/>
    <s v="02/02/2026 19:37"/>
    <s v="-"/>
    <s v="Kerry_dropoff"/>
    <s v="Lazada"/>
    <s v="lazada"/>
    <s v=""/>
    <s v="LEXDO0177926130"/>
    <s v="02/02/2026 19:37"/>
  </r>
  <r>
    <x v="2"/>
    <x v="2"/>
    <n v="33.333333333333336"/>
    <n v="6"/>
    <s v="GTG64"/>
    <n v="200"/>
    <n v="0"/>
    <s v="ร้านที่2"/>
    <s v="ค***กระแต"/>
    <s v="นครสวรรค์"/>
    <s v="-"/>
    <s v=""/>
    <s v="02/02/2026 19:35"/>
    <s v="-"/>
    <s v="J&amp;T COD"/>
    <s v="Tiktok"/>
    <s v="จ่ายทีหลัง / COD"/>
    <s v=""/>
    <s v="791036956356"/>
    <s v="02/02/2026 19:35"/>
  </r>
  <r>
    <x v="2"/>
    <x v="2"/>
    <n v="33.333333333333336"/>
    <n v="3"/>
    <s v="GTG63"/>
    <n v="100"/>
    <n v="0"/>
    <s v="ร้านที่2"/>
    <s v="ค** ล***ย"/>
    <s v="ชลบุรี"/>
    <s v="-"/>
    <s v=""/>
    <s v="02/02/2026 19:14"/>
    <s v="-"/>
    <s v="J&amp;T COD"/>
    <s v="Tiktok"/>
    <s v="จ่ายทีหลัง / COD"/>
    <s v=""/>
    <s v="791086192304"/>
    <s v="02/02/2026 19:14"/>
  </r>
  <r>
    <x v="2"/>
    <x v="2"/>
    <n v="65"/>
    <n v="9"/>
    <s v="GTG62"/>
    <n v="299"/>
    <n v="0"/>
    <s v="ร้านที่2"/>
    <s v="ว***ย ต***ิสิริสมบูรณ์"/>
    <s v="สมุทรปราการ"/>
    <s v="-"/>
    <s v=""/>
    <s v="02/02/2026 19:06"/>
    <s v="-"/>
    <s v="J&amp;T Express"/>
    <s v="Tiktok"/>
    <s v="tiktok"/>
    <s v=""/>
    <s v="791000647323"/>
    <s v="02/02/2026 19:06"/>
  </r>
  <r>
    <x v="5"/>
    <x v="5"/>
    <n v="27.5"/>
    <n v="4"/>
    <s v="GTG61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2/02/2026 19:28"/>
    <s v="-"/>
    <s v="Flash Express"/>
    <s v="Shopee"/>
    <s v="shopee"/>
    <s v=""/>
    <s v="TH69018AU6717D"/>
    <s v="02/02/2026 18:58"/>
  </r>
  <r>
    <x v="2"/>
    <x v="2"/>
    <n v="33.333333333333336"/>
    <n v="3"/>
    <s v="GTG60"/>
    <n v="100"/>
    <n v="0"/>
    <s v="ร้านที่2"/>
    <s v="ธ***  ค***สุข"/>
    <s v="เชียงราย"/>
    <s v="-"/>
    <s v=""/>
    <s v="02/02/2026 18:58"/>
    <s v="-"/>
    <s v="J&amp;T COD"/>
    <s v="Tiktok"/>
    <s v="จ่ายทีหลัง / COD"/>
    <s v=""/>
    <s v="791097381362"/>
    <s v="02/02/2026 18:58"/>
  </r>
  <r>
    <x v="1"/>
    <x v="1"/>
    <n v="66.666666666666671"/>
    <n v="3"/>
    <s v="GTG59"/>
    <n v="100"/>
    <n v="0"/>
    <s v="ร้านที่2"/>
    <s v="จ***าพร น***ู"/>
    <s v="นครศรีธรรมราช"/>
    <s v="-"/>
    <s v=""/>
    <s v="02/02/2026 18:56"/>
    <s v="-"/>
    <s v="J&amp;T Express"/>
    <s v="Tiktok"/>
    <s v="tiktok"/>
    <s v=""/>
    <s v="791019820404"/>
    <s v="02/02/2026 18:55"/>
  </r>
  <r>
    <x v="2"/>
    <x v="2"/>
    <n v="33.333333333333336"/>
    <n v="3"/>
    <s v="GTG58"/>
    <n v="100"/>
    <n v="0"/>
    <s v="ร้านที่2"/>
    <s v="อ***  ค***ว"/>
    <s v="ชัยนาท"/>
    <s v="-"/>
    <s v=""/>
    <s v="02/02/2026 18:35"/>
    <s v="-"/>
    <s v="J&amp;T COD"/>
    <s v="Tiktok"/>
    <s v="จ่ายทีหลัง / COD"/>
    <s v=""/>
    <s v="791064185365"/>
    <s v="02/02/2026 18:35"/>
  </r>
  <r>
    <x v="2"/>
    <x v="2"/>
    <n v="33.333333333333336"/>
    <n v="3"/>
    <s v="GTG57"/>
    <n v="100"/>
    <n v="0"/>
    <s v="ร้านที่2"/>
    <s v="น*** ณ***ิดา"/>
    <s v="ชลบุรี"/>
    <s v="-"/>
    <s v=""/>
    <s v="02/02/2026 18:35"/>
    <s v="-"/>
    <s v="J&amp;T Express"/>
    <s v="Tiktok"/>
    <s v="tiktok"/>
    <s v=""/>
    <s v="791039383363"/>
    <s v="02/02/2026 18:35"/>
  </r>
  <r>
    <x v="2"/>
    <x v="2"/>
    <n v="50"/>
    <n v="6"/>
    <s v="GTG56"/>
    <n v="200"/>
    <n v="0"/>
    <s v="ร้านที่2"/>
    <s v="น** ม***ันทร์ เ***ภักดิ์"/>
    <s v="ยโสธร"/>
    <s v="-"/>
    <s v=""/>
    <s v="02/02/2026 18:33"/>
    <s v="-"/>
    <s v="J&amp;T Express"/>
    <s v="Tiktok"/>
    <s v="tiktok"/>
    <s v=""/>
    <s v="791039894330"/>
    <s v="02/02/2026 18:32"/>
  </r>
  <r>
    <x v="2"/>
    <x v="2"/>
    <n v="65"/>
    <n v="9"/>
    <s v="GTG55"/>
    <n v="299"/>
    <n v="0"/>
    <s v="ร้านที่2"/>
    <s v="น*** ด***่ว"/>
    <s v="กรุงเทพฯ"/>
    <s v="-"/>
    <s v=""/>
    <s v="02/02/2026 18:32"/>
    <s v="-"/>
    <s v="J&amp;T Express"/>
    <s v="Tiktok"/>
    <s v="tiktok"/>
    <s v=""/>
    <s v="791083501342"/>
    <s v="02/02/2026 18:32"/>
  </r>
  <r>
    <x v="4"/>
    <x v="4"/>
    <n v="159"/>
    <n v="1"/>
    <s v="GTG54"/>
    <n v="129"/>
    <n v="0"/>
    <s v="ร้านที่2"/>
    <s v="ช***กาญจน์ อ***ต์"/>
    <s v="ตราด"/>
    <s v="-"/>
    <s v=""/>
    <s v="02/02/2026 18:25"/>
    <s v="-"/>
    <s v="J&amp;T COD"/>
    <s v="Tiktok"/>
    <s v="จ่ายทีหลัง / COD"/>
    <s v=""/>
    <s v="791049522325"/>
    <s v="02/02/2026 18:25"/>
  </r>
  <r>
    <x v="2"/>
    <x v="2"/>
    <n v="33.333333333333336"/>
    <n v="3"/>
    <s v="GTG53"/>
    <n v="100"/>
    <n v="0"/>
    <s v="ร้านที่2"/>
    <s v="ไ***ัฒน์ เ***ฝาง"/>
    <s v="อุทัยธานี"/>
    <s v="-"/>
    <s v=""/>
    <s v="02/02/2026 18:24"/>
    <s v="-"/>
    <s v="J&amp;T Express"/>
    <s v="Tiktok"/>
    <s v="tiktok"/>
    <s v=""/>
    <s v="791000436402"/>
    <s v="02/02/2026 18:23"/>
  </r>
  <r>
    <x v="2"/>
    <x v="2"/>
    <n v="33.333333333333336"/>
    <n v="3"/>
    <s v="GTG51"/>
    <n v="100"/>
    <n v="0"/>
    <s v="ร้านที่2"/>
    <s v="ป***ะ แ***อี้ยม"/>
    <s v="กรุงเทพฯ"/>
    <s v="-"/>
    <s v=""/>
    <s v="02/02/2026 18:12"/>
    <s v="-"/>
    <s v="J&amp;T COD"/>
    <s v="Tiktok"/>
    <s v="จ่ายทีหลัง / COD"/>
    <s v=""/>
    <s v="791080438400"/>
    <s v="02/02/2026 18:12"/>
  </r>
  <r>
    <x v="11"/>
    <x v="12"/>
    <n v="159"/>
    <n v="1"/>
    <s v="GTG50"/>
    <n v="167"/>
    <n v="38"/>
    <s v="ร้านที่2"/>
    <s v="P***arasri T***gyam"/>
    <s v="ชลบุรี"/>
    <s v="-"/>
    <s v=""/>
    <s v="02/02/2026 18:10"/>
    <s v="-"/>
    <s v="J&amp;T COD"/>
    <s v="Tiktok"/>
    <s v="จ่ายทีหลัง / COD"/>
    <s v=""/>
    <s v="791017655341"/>
    <s v="02/02/2026 18:10"/>
  </r>
  <r>
    <x v="2"/>
    <x v="2"/>
    <n v="50"/>
    <n v="12"/>
    <s v="GTG49"/>
    <n v="340"/>
    <n v="0"/>
    <s v="ร้านที่2"/>
    <s v="จ***นา จ***"/>
    <s v="ลำพูน"/>
    <s v="-"/>
    <s v=""/>
    <s v="02/02/2026 18:05"/>
    <s v="-"/>
    <s v="J&amp;T COD"/>
    <s v="Tiktok"/>
    <s v="จ่ายทีหลัง / COD"/>
    <s v=""/>
    <s v="791074411326"/>
    <s v="02/02/2026 18:06"/>
  </r>
  <r>
    <x v="1"/>
    <x v="1"/>
    <n v="66.666666666666671"/>
    <n v="6"/>
    <s v="GTG48"/>
    <n v="200"/>
    <n v="0"/>
    <s v="ร้านที่2"/>
    <s v="ค***ดง"/>
    <s v="ปทุมธานี"/>
    <s v="-"/>
    <s v=""/>
    <s v="02/02/2026 18:03"/>
    <s v="-"/>
    <s v="Flash Express Thailand"/>
    <s v="Tiktok"/>
    <s v="tiktok"/>
    <s v=""/>
    <s v="THT04022EK3K75Z"/>
    <s v="02/02/2026 18:02"/>
  </r>
  <r>
    <x v="10"/>
    <x v="8"/>
    <n v="64.569999999999993"/>
    <n v="1"/>
    <s v="GTG47"/>
    <n v="129.15"/>
    <n v="0"/>
    <s v="ร้านที่3"/>
    <s v="อำพร  ครุเสนีย์"/>
    <s v="45/30ม.2ต.ศรีษะทองอ.นครชัยศรีจ.นครปฐม 73120 · นครชัยศรี/ Nakhon Chai Si_x000a__x000a_นครชัยศรี/ Nakhon Chai Siนครปฐม/ Nakhon Pathom_x000a_73120"/>
    <s v="73120"/>
    <s v="660646682949"/>
    <s v="02/02/2026 17:44"/>
    <s v="-"/>
    <s v="Kerry_dropoff"/>
    <s v="Lazada"/>
    <s v="lazada"/>
    <s v=""/>
    <s v="LEXPU0654309966"/>
    <s v="02/02/2026 17:44"/>
  </r>
  <r>
    <x v="3"/>
    <x v="8"/>
    <n v="64.58"/>
    <n v="1"/>
    <s v="GTG47"/>
    <n v="129.15"/>
    <n v="0"/>
    <s v="ร้านที่3"/>
    <s v="อำพร  ครุเสนีย์"/>
    <s v="45/30ม.2ต.ศรีษะทองอ.นครชัยศรีจ.นครปฐม 73120 · นครชัยศรี/ Nakhon Chai Si_x000a__x000a_นครชัยศรี/ Nakhon Chai Siนครปฐม/ Nakhon Pathom_x000a_73120"/>
    <s v="73120"/>
    <s v="660646682949"/>
    <s v="02/02/2026 17:44"/>
    <s v="-"/>
    <s v="Kerry_dropoff"/>
    <s v="Lazada"/>
    <s v="lazada"/>
    <s v=""/>
    <s v="LEXPU0654309966"/>
    <s v="02/02/2026 17:44"/>
  </r>
  <r>
    <x v="5"/>
    <x v="5"/>
    <n v="33.333333333333336"/>
    <n v="3"/>
    <s v="GTG46"/>
    <n v="145"/>
    <n v="10"/>
    <s v="ร้านที่2"/>
    <s v="E***"/>
    <s v="ขอนแก่น"/>
    <s v="-"/>
    <s v=""/>
    <s v="02/02/2026 17:41"/>
    <s v="-"/>
    <s v="J&amp;T Express"/>
    <s v="Tiktok"/>
    <s v="tiktok"/>
    <s v=""/>
    <s v="791024030473"/>
    <s v="02/02/2026 17:41"/>
  </r>
  <r>
    <x v="4"/>
    <x v="4"/>
    <n v="139"/>
    <n v="1"/>
    <s v="GTG45"/>
    <n v="174"/>
    <n v="35"/>
    <s v="ร้านที่1"/>
    <s v="น******ม"/>
    <s v="******.รังสิต-ปทุมธานี ต.บางพูน. อ.เมืองปทุมธานี จ.ปทุมธานี 12000 ตำบลบางพูน อำเภอเมืองปทุมธานี จังหวัดปทุมธานี 12000"/>
    <s v="12000"/>
    <s v="85"/>
    <s v="02/02/2026 17:54"/>
    <s v="-"/>
    <s v="SPX Express"/>
    <s v="Shopee"/>
    <s v="shopee"/>
    <s v=""/>
    <s v="TH260202557806H"/>
    <s v="02/02/2026 17:24"/>
  </r>
  <r>
    <x v="2"/>
    <x v="2"/>
    <n v="50"/>
    <n v="6"/>
    <s v="GTG44"/>
    <n v="200"/>
    <n v="0"/>
    <s v="ร้านที่2"/>
    <s v="p***almmy"/>
    <s v="เพชรบุรี"/>
    <s v="-"/>
    <s v=""/>
    <s v="02/02/2026 17:07"/>
    <s v="-"/>
    <s v="J&amp;T Express"/>
    <s v="Tiktok"/>
    <s v="tiktok"/>
    <s v=""/>
    <s v="791034543390"/>
    <s v="02/02/2026 17:08"/>
  </r>
  <r>
    <x v="2"/>
    <x v="2"/>
    <n v="50"/>
    <n v="6"/>
    <s v="GTG43"/>
    <n v="200"/>
    <n v="0"/>
    <s v="ร้านที่2"/>
    <s v="น***รวรรณ ส***คล"/>
    <s v="หนองบัวลำภู"/>
    <s v="-"/>
    <s v=""/>
    <s v="02/02/2026 17:02"/>
    <s v="-"/>
    <s v="J&amp;T Express"/>
    <s v="Tiktok"/>
    <s v="tiktok"/>
    <s v=""/>
    <s v="791090896304"/>
    <s v="02/02/2026 17:05"/>
  </r>
  <r>
    <x v="12"/>
    <x v="13"/>
    <n v="66.333333333333329"/>
    <n v="3"/>
    <s v="GTG41"/>
    <n v="249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02/02/2026 17:24"/>
    <s v="-"/>
    <s v="SPX Express"/>
    <s v="Shopee"/>
    <s v="shopee"/>
    <s v=""/>
    <s v="TH260804972497Y"/>
    <s v="02/02/2026 17:00"/>
  </r>
  <r>
    <x v="11"/>
    <x v="12"/>
    <n v="139"/>
    <n v="1"/>
    <s v="GTG40"/>
    <n v="215"/>
    <n v="0"/>
    <s v="ร้านที่10"/>
    <s v="สุรัตน์ มงคลเลิศลพ"/>
    <s v="19/349 แยก16 ม.สินธนา_x000a_คลองกุ่ม บึงกุ่ม_x000a_กทม 10240"/>
    <s v="10240"/>
    <s v="0889648074"/>
    <s v="02/02/2026 16:53"/>
    <s v="t0832622509@gmail.com"/>
    <s v="EMS COD"/>
    <s v="facebook"/>
    <s v="กสิกร"/>
    <s v=""/>
    <s v="WA088129645TH"/>
    <s v="02/02/2026 16:52"/>
  </r>
  <r>
    <x v="3"/>
    <x v="3"/>
    <n v="139"/>
    <n v="1"/>
    <s v="GTG40"/>
    <n v="215"/>
    <n v="0"/>
    <s v="ร้านที่10"/>
    <s v="สุรัตน์ มงคลเลิศลพ"/>
    <s v="19/349 แยก16 ม.สินธนา_x000a_คลองกุ่ม บึงกุ่ม_x000a_กทม 10240"/>
    <s v="10240"/>
    <s v="0889648074"/>
    <s v="02/02/2026 16:53"/>
    <s v="t0832622509@gmail.com"/>
    <s v="EMS COD"/>
    <s v="facebook"/>
    <s v="กสิกร"/>
    <s v=""/>
    <s v="WA088129645TH"/>
    <s v="02/02/2026 16:52"/>
  </r>
  <r>
    <x v="11"/>
    <x v="12"/>
    <n v="139"/>
    <n v="1"/>
    <s v="GTG39"/>
    <n v="215"/>
    <n v="0"/>
    <s v="ร้านที่10"/>
    <s v="อาร์ม บั้งทอง"/>
    <s v="3/111-112 ซ.เอกชัย38_x000a_บางบอน บางขุนเทียน 10150"/>
    <s v="10150"/>
    <s v="0614955721"/>
    <s v="02/02/2026 16:52"/>
    <s v="t0832622509@gmail.com"/>
    <s v="EMS COD"/>
    <s v="facebook"/>
    <s v="กสิกร"/>
    <s v=""/>
    <s v="WA088129659TH"/>
    <s v="02/02/2026 16:51"/>
  </r>
  <r>
    <x v="4"/>
    <x v="4"/>
    <n v="139"/>
    <n v="1"/>
    <s v="GTG39"/>
    <n v="215"/>
    <n v="0"/>
    <s v="ร้านที่10"/>
    <s v="อาร์ม บั้งทอง"/>
    <s v="3/111-112 ซ.เอกชัย38_x000a_บางบอน บางขุนเทียน 10150"/>
    <s v="10150"/>
    <s v="0614955721"/>
    <s v="02/02/2026 16:52"/>
    <s v="t0832622509@gmail.com"/>
    <s v="EMS COD"/>
    <s v="facebook"/>
    <s v="กสิกร"/>
    <s v=""/>
    <s v="WA088129659TH"/>
    <s v="02/02/2026 16:51"/>
  </r>
  <r>
    <x v="2"/>
    <x v="2"/>
    <n v="65"/>
    <n v="18"/>
    <s v="GTG38"/>
    <n v="544.17999999999995"/>
    <n v="0"/>
    <s v="ร้านที่2"/>
    <s v="ร***า  น***พันธ์"/>
    <s v="มุกดาหาร"/>
    <s v="-"/>
    <s v=""/>
    <s v="02/02/2026 16:47"/>
    <s v="-"/>
    <s v="J&amp;T COD"/>
    <s v="Tiktok"/>
    <s v="จ่ายทีหลัง / COD"/>
    <s v=""/>
    <s v="791005494226"/>
    <s v="02/02/2026 16:47"/>
  </r>
  <r>
    <x v="10"/>
    <x v="11"/>
    <n v="139"/>
    <n v="1"/>
    <s v="GTG37"/>
    <n v="399"/>
    <n v="0"/>
    <s v="ร้านที่10"/>
    <s v="ร้านมายเซฟ"/>
    <s v="85ม.6 ตำบล/อำเภอบ้านนาจังหวัดนครนายก 26110"/>
    <s v="26110"/>
    <s v="0989894196"/>
    <s v="02/02/2026 16:47"/>
    <s v="t0832622509@gmail.com"/>
    <s v="EMS COD"/>
    <s v="facebook"/>
    <s v="กสิกร"/>
    <s v=""/>
    <s v="WA088129662TH"/>
    <s v="02/02/2026 16:46"/>
  </r>
  <r>
    <x v="11"/>
    <x v="12"/>
    <n v="139"/>
    <n v="1"/>
    <s v="GTG37"/>
    <n v="399"/>
    <n v="0"/>
    <s v="ร้านที่10"/>
    <s v="ร้านมายเซฟ"/>
    <s v="85ม.6 ตำบล/อำเภอบ้านนาจังหวัดนครนายก 26110"/>
    <s v="26110"/>
    <s v="0989894196"/>
    <s v="02/02/2026 16:47"/>
    <s v="t0832622509@gmail.com"/>
    <s v="EMS COD"/>
    <s v="facebook"/>
    <s v="กสิกร"/>
    <s v=""/>
    <s v="WA088129662TH"/>
    <s v="02/02/2026 16:46"/>
  </r>
  <r>
    <x v="3"/>
    <x v="3"/>
    <n v="139"/>
    <n v="1"/>
    <s v="GTG37"/>
    <n v="399"/>
    <n v="0"/>
    <s v="ร้านที่10"/>
    <s v="ร้านมายเซฟ"/>
    <s v="85ม.6 ตำบล/อำเภอบ้านนาจังหวัดนครนายก 26110"/>
    <s v="26110"/>
    <s v="0989894196"/>
    <s v="02/02/2026 16:47"/>
    <s v="t0832622509@gmail.com"/>
    <s v="EMS COD"/>
    <s v="facebook"/>
    <s v="กสิกร"/>
    <s v=""/>
    <s v="WA088129662TH"/>
    <s v="02/02/2026 16:46"/>
  </r>
  <r>
    <x v="4"/>
    <x v="4"/>
    <n v="139"/>
    <n v="1"/>
    <s v="GTG37"/>
    <n v="399"/>
    <n v="0"/>
    <s v="ร้านที่10"/>
    <s v="ร้านมายเซฟ"/>
    <s v="85ม.6 ตำบล/อำเภอบ้านนาจังหวัดนครนายก 26110"/>
    <s v="26110"/>
    <s v="0989894196"/>
    <s v="02/02/2026 16:47"/>
    <s v="t0832622509@gmail.com"/>
    <s v="EMS COD"/>
    <s v="facebook"/>
    <s v="กสิกร"/>
    <s v=""/>
    <s v="WA088129662TH"/>
    <s v="02/02/2026 16:46"/>
  </r>
  <r>
    <x v="10"/>
    <x v="11"/>
    <n v="109"/>
    <n v="1"/>
    <s v="GTG36"/>
    <n v="377"/>
    <n v="50"/>
    <s v="ร้านที่10"/>
    <s v="Wallee Lertkanchanaporn"/>
    <s v="111หมู่ 2_x000a_ต. วังเย็น_x000a_อ.บางแพ_x000a_ราชบุรี_x000a_Thailand 70160"/>
    <s v="70160"/>
    <s v="66945466789"/>
    <s v="02/02/2026 16:46"/>
    <s v="t0832622509@gmail.com"/>
    <s v="EMS COD"/>
    <s v="facebook"/>
    <s v="กสิกร"/>
    <s v=""/>
    <s v="WA088129680TH"/>
    <s v="02/02/2026 16:45"/>
  </r>
  <r>
    <x v="11"/>
    <x v="12"/>
    <n v="109"/>
    <n v="1"/>
    <s v="GTG36"/>
    <n v="377"/>
    <n v="50"/>
    <s v="ร้านที่10"/>
    <s v="Wallee Lertkanchanaporn"/>
    <s v="111หมู่ 2_x000a_ต. วังเย็น_x000a_อ.บางแพ_x000a_ราชบุรี_x000a_Thailand 70160"/>
    <s v="70160"/>
    <s v="66945466789"/>
    <s v="02/02/2026 16:46"/>
    <s v="t0832622509@gmail.com"/>
    <s v="EMS COD"/>
    <s v="facebook"/>
    <s v="กสิกร"/>
    <s v=""/>
    <s v="WA088129680TH"/>
    <s v="02/02/2026 16:45"/>
  </r>
  <r>
    <x v="4"/>
    <x v="4"/>
    <n v="109"/>
    <n v="1"/>
    <s v="GTG36"/>
    <n v="377"/>
    <n v="50"/>
    <s v="ร้านที่10"/>
    <s v="Wallee Lertkanchanaporn"/>
    <s v="111หมู่ 2_x000a_ต. วังเย็น_x000a_อ.บางแพ_x000a_ราชบุรี_x000a_Thailand 70160"/>
    <s v="70160"/>
    <s v="66945466789"/>
    <s v="02/02/2026 16:46"/>
    <s v="t0832622509@gmail.com"/>
    <s v="EMS COD"/>
    <s v="facebook"/>
    <s v="กสิกร"/>
    <s v=""/>
    <s v="WA088129680TH"/>
    <s v="02/02/2026 16:45"/>
  </r>
  <r>
    <x v="2"/>
    <x v="2"/>
    <n v="65"/>
    <n v="1"/>
    <s v="GTG35"/>
    <n v="329"/>
    <n v="0"/>
    <s v="ร้านที่10"/>
    <s v="เดือนเพ็ญ กรงเข็ม"/>
    <s v="17/13 ม 6 ต.ถนนขาด อ.เมือง จ.นครปฐม 73000"/>
    <s v="73000"/>
    <s v="0972263309"/>
    <s v="02/02/2026 16:45"/>
    <s v="t0832622509@gmail.com"/>
    <s v="EMS COD"/>
    <s v="facebook"/>
    <s v="กสิกร"/>
    <s v=""/>
    <s v="WA088129702TH"/>
    <s v="02/02/2026 16:44"/>
  </r>
  <r>
    <x v="10"/>
    <x v="11"/>
    <n v="139"/>
    <n v="1"/>
    <s v="GTG35"/>
    <n v="329"/>
    <n v="0"/>
    <s v="ร้านที่10"/>
    <s v="เดือนเพ็ญ กรงเข็ม"/>
    <s v="17/13 ม 6 ต.ถนนขาด อ.เมือง จ.นครปฐม 73000"/>
    <s v="73000"/>
    <s v="0972263309"/>
    <s v="02/02/2026 16:45"/>
    <s v="t0832622509@gmail.com"/>
    <s v="EMS COD"/>
    <s v="facebook"/>
    <s v="กสิกร"/>
    <s v=""/>
    <s v="WA088129702TH"/>
    <s v="02/02/2026 16:44"/>
  </r>
  <r>
    <x v="4"/>
    <x v="4"/>
    <n v="139"/>
    <n v="1"/>
    <s v="GTG35"/>
    <n v="329"/>
    <n v="0"/>
    <s v="ร้านที่10"/>
    <s v="เดือนเพ็ญ กรงเข็ม"/>
    <s v="17/13 ม 6 ต.ถนนขาด อ.เมือง จ.นครปฐม 73000"/>
    <s v="73000"/>
    <s v="0972263309"/>
    <s v="02/02/2026 16:45"/>
    <s v="t0832622509@gmail.com"/>
    <s v="EMS COD"/>
    <s v="facebook"/>
    <s v="กสิกร"/>
    <s v=""/>
    <s v="WA088129702TH"/>
    <s v="02/02/2026 16:44"/>
  </r>
  <r>
    <x v="1"/>
    <x v="1"/>
    <n v="66.666666666666671"/>
    <n v="3"/>
    <s v="GTG34"/>
    <n v="100"/>
    <n v="0"/>
    <s v="ร้านที่2"/>
    <s v="อ***า อ***อินทร์อ่อน"/>
    <s v="ลพบุรี"/>
    <s v="-"/>
    <s v=""/>
    <s v="02/02/2026 16:44"/>
    <s v="-"/>
    <s v="J&amp;T Express"/>
    <s v="Tiktok"/>
    <s v="tiktok"/>
    <s v=""/>
    <s v="791078610486"/>
    <s v="02/02/2026 16:43"/>
  </r>
  <r>
    <x v="4"/>
    <x v="4"/>
    <n v="109"/>
    <n v="1"/>
    <s v="GTG33"/>
    <n v="377"/>
    <n v="50"/>
    <s v="ร้านที่10"/>
    <s v="ชนะกานต์ คล้ายสมบูรณ์"/>
    <s v="67ม.14_x000a_ต.วังหมี_x000a_อ.วังน้ำเขียว_x000a_จ.นครราชสีมา_x000a_Thailand 30370"/>
    <s v="30370"/>
    <s v="66916629706"/>
    <s v="02/02/2026 16:43"/>
    <s v="t0832622509@gmail.com"/>
    <s v="EMS COD"/>
    <s v="facebook"/>
    <s v="กสิกร"/>
    <s v=""/>
    <s v="WA088129720TH"/>
    <s v="02/02/2026 16:43"/>
  </r>
  <r>
    <x v="3"/>
    <x v="3"/>
    <n v="109"/>
    <n v="2"/>
    <s v="GTG33"/>
    <n v="377"/>
    <n v="50"/>
    <s v="ร้านที่10"/>
    <s v="ชนะกานต์ คล้ายสมบูรณ์"/>
    <s v="67ม.14_x000a_ต.วังหมี_x000a_อ.วังน้ำเขียว_x000a_จ.นครราชสีมา_x000a_Thailand 30370"/>
    <s v="30370"/>
    <s v="66916629706"/>
    <s v="02/02/2026 16:43"/>
    <s v="t0832622509@gmail.com"/>
    <s v="EMS COD"/>
    <s v="facebook"/>
    <s v="กสิกร"/>
    <s v=""/>
    <s v="WA088129720TH"/>
    <s v="02/02/2026 16:43"/>
  </r>
  <r>
    <x v="10"/>
    <x v="11"/>
    <n v="109"/>
    <n v="1"/>
    <s v="GTG32"/>
    <n v="486"/>
    <n v="50"/>
    <s v="ร้านที่10"/>
    <s v="พวงทอง พงษ์พัฒนกิตติ"/>
    <s v="ร้านซีพีอรุโณทัย_x000a_27/3  ม.10_x000a_เมืองนะ_x000a_อ. เชียงดาว_x000a_เชียงใหม่_x000a_Thailand 50170"/>
    <s v="50170"/>
    <s v="66899553089"/>
    <s v="02/02/2026 16:42"/>
    <s v="t0832622509@gmail.com"/>
    <s v="EMS COD"/>
    <s v="facebook"/>
    <s v="กสิกร"/>
    <s v=""/>
    <s v="WA088129733TH"/>
    <s v="02/02/2026 16:41"/>
  </r>
  <r>
    <x v="11"/>
    <x v="12"/>
    <n v="109"/>
    <n v="1"/>
    <s v="GTG32"/>
    <n v="486"/>
    <n v="50"/>
    <s v="ร้านที่10"/>
    <s v="พวงทอง พงษ์พัฒนกิตติ"/>
    <s v="ร้านซีพีอรุโณทัย_x000a_27/3  ม.10_x000a_เมืองนะ_x000a_อ. เชียงดาว_x000a_เชียงใหม่_x000a_Thailand 50170"/>
    <s v="50170"/>
    <s v="66899553089"/>
    <s v="02/02/2026 16:42"/>
    <s v="t0832622509@gmail.com"/>
    <s v="EMS COD"/>
    <s v="facebook"/>
    <s v="กสิกร"/>
    <s v=""/>
    <s v="WA088129733TH"/>
    <s v="02/02/2026 16:41"/>
  </r>
  <r>
    <x v="3"/>
    <x v="3"/>
    <n v="109"/>
    <n v="1"/>
    <s v="GTG32"/>
    <n v="486"/>
    <n v="50"/>
    <s v="ร้านที่10"/>
    <s v="พวงทอง พงษ์พัฒนกิตติ"/>
    <s v="ร้านซีพีอรุโณทัย_x000a_27/3  ม.10_x000a_เมืองนะ_x000a_อ. เชียงดาว_x000a_เชียงใหม่_x000a_Thailand 50170"/>
    <s v="50170"/>
    <s v="66899553089"/>
    <s v="02/02/2026 16:42"/>
    <s v="t0832622509@gmail.com"/>
    <s v="EMS COD"/>
    <s v="facebook"/>
    <s v="กสิกร"/>
    <s v=""/>
    <s v="WA088129733TH"/>
    <s v="02/02/2026 16:41"/>
  </r>
  <r>
    <x v="4"/>
    <x v="4"/>
    <n v="109"/>
    <n v="1"/>
    <s v="GTG32"/>
    <n v="486"/>
    <n v="50"/>
    <s v="ร้านที่10"/>
    <s v="พวงทอง พงษ์พัฒนกิตติ"/>
    <s v="ร้านซีพีอรุโณทัย_x000a_27/3  ม.10_x000a_เมืองนะ_x000a_อ. เชียงดาว_x000a_เชียงใหม่_x000a_Thailand 50170"/>
    <s v="50170"/>
    <s v="66899553089"/>
    <s v="02/02/2026 16:42"/>
    <s v="t0832622509@gmail.com"/>
    <s v="EMS COD"/>
    <s v="facebook"/>
    <s v="กสิกร"/>
    <s v=""/>
    <s v="WA088129733TH"/>
    <s v="02/02/2026 16:41"/>
  </r>
  <r>
    <x v="13"/>
    <x v="14"/>
    <n v="65"/>
    <n v="1"/>
    <s v="GTG31"/>
    <n v="394"/>
    <n v="0"/>
    <s v="ร้านที่10"/>
    <s v="มลฤดี เลี้ยงพรพรรณ"/>
    <s v="62หมู่ 1 ถ.บ้านกล้วย-ไทรน้อย_x000a_ต.ไทรน้อย อ.ไทรน้อย จ.นนทบุรี 11150"/>
    <s v="11150"/>
    <s v="0943545392"/>
    <s v="02/02/2026 16:41"/>
    <s v="t0832622509@gmail.com"/>
    <s v="EMS COD"/>
    <s v="facebook"/>
    <s v="กสิกร"/>
    <s v=""/>
    <s v="WA088129755TH"/>
    <s v="02/02/2026 16:40"/>
  </r>
  <r>
    <x v="9"/>
    <x v="10"/>
    <n v="65"/>
    <n v="1"/>
    <s v="GTG31"/>
    <n v="394"/>
    <n v="0"/>
    <s v="ร้านที่10"/>
    <s v="มลฤดี เลี้ยงพรพรรณ"/>
    <s v="62หมู่ 1 ถ.บ้านกล้วย-ไทรน้อย_x000a_ต.ไทรน้อย อ.ไทรน้อย จ.นนทบุรี 11150"/>
    <s v="11150"/>
    <s v="0943545392"/>
    <s v="02/02/2026 16:41"/>
    <s v="t0832622509@gmail.com"/>
    <s v="EMS COD"/>
    <s v="facebook"/>
    <s v="กสิกร"/>
    <s v=""/>
    <s v="WA088129755TH"/>
    <s v="02/02/2026 16:40"/>
  </r>
  <r>
    <x v="3"/>
    <x v="3"/>
    <n v="139"/>
    <n v="1"/>
    <s v="GTG31"/>
    <n v="394"/>
    <n v="0"/>
    <s v="ร้านที่10"/>
    <s v="มลฤดี เลี้ยงพรพรรณ"/>
    <s v="62หมู่ 1 ถ.บ้านกล้วย-ไทรน้อย_x000a_ต.ไทรน้อย อ.ไทรน้อย จ.นนทบุรี 11150"/>
    <s v="11150"/>
    <s v="0943545392"/>
    <s v="02/02/2026 16:41"/>
    <s v="t0832622509@gmail.com"/>
    <s v="EMS COD"/>
    <s v="facebook"/>
    <s v="กสิกร"/>
    <s v=""/>
    <s v="WA088129755TH"/>
    <s v="02/02/2026 16:40"/>
  </r>
  <r>
    <x v="4"/>
    <x v="4"/>
    <n v="139"/>
    <n v="1"/>
    <s v="GTG31"/>
    <n v="394"/>
    <n v="0"/>
    <s v="ร้านที่10"/>
    <s v="มลฤดี เลี้ยงพรพรรณ"/>
    <s v="62หมู่ 1 ถ.บ้านกล้วย-ไทรน้อย_x000a_ต.ไทรน้อย อ.ไทรน้อย จ.นนทบุรี 11150"/>
    <s v="11150"/>
    <s v="0943545392"/>
    <s v="02/02/2026 16:41"/>
    <s v="t0832622509@gmail.com"/>
    <s v="EMS COD"/>
    <s v="facebook"/>
    <s v="กสิกร"/>
    <s v=""/>
    <s v="WA088129755TH"/>
    <s v="02/02/2026 16:40"/>
  </r>
  <r>
    <x v="10"/>
    <x v="11"/>
    <n v="139"/>
    <n v="1"/>
    <s v="GTG30"/>
    <n v="499"/>
    <n v="0"/>
    <s v="ร้านที่10"/>
    <s v="สุภาพร  กิจสัมพันธ์"/>
    <s v="2ประชาอุทิศ22แยก3_x000a_แขวง/เขตราษฎร์บูรณะกรุงเทพมหานคร 10140"/>
    <s v="10140"/>
    <s v="0818752389"/>
    <s v="02/02/2026 11:01"/>
    <s v="t0832622509@gmail.com"/>
    <s v="EMS"/>
    <s v="facebook"/>
    <s v="กสิกร"/>
    <s v=""/>
    <s v="WB133406925TH"/>
    <s v="02/02/2026 16:38"/>
  </r>
  <r>
    <x v="11"/>
    <x v="12"/>
    <n v="139"/>
    <n v="1"/>
    <s v="GTG30"/>
    <n v="499"/>
    <n v="0"/>
    <s v="ร้านที่10"/>
    <s v="สุภาพร  กิจสัมพันธ์"/>
    <s v="2ประชาอุทิศ22แยก3_x000a_แขวง/เขตราษฎร์บูรณะกรุงเทพมหานคร 10140"/>
    <s v="10140"/>
    <s v="0818752389"/>
    <s v="02/02/2026 11:01"/>
    <s v="t0832622509@gmail.com"/>
    <s v="EMS"/>
    <s v="facebook"/>
    <s v="กสิกร"/>
    <s v=""/>
    <s v="WB133406925TH"/>
    <s v="02/02/2026 16:38"/>
  </r>
  <r>
    <x v="3"/>
    <x v="3"/>
    <n v="139"/>
    <n v="1"/>
    <s v="GTG30"/>
    <n v="499"/>
    <n v="0"/>
    <s v="ร้านที่10"/>
    <s v="สุภาพร  กิจสัมพันธ์"/>
    <s v="2ประชาอุทิศ22แยก3_x000a_แขวง/เขตราษฎร์บูรณะกรุงเทพมหานคร 10140"/>
    <s v="10140"/>
    <s v="0818752389"/>
    <s v="02/02/2026 11:01"/>
    <s v="t0832622509@gmail.com"/>
    <s v="EMS"/>
    <s v="facebook"/>
    <s v="กสิกร"/>
    <s v=""/>
    <s v="WB133406925TH"/>
    <s v="02/02/2026 16:38"/>
  </r>
  <r>
    <x v="4"/>
    <x v="4"/>
    <n v="139"/>
    <n v="1"/>
    <s v="GTG30"/>
    <n v="499"/>
    <n v="0"/>
    <s v="ร้านที่10"/>
    <s v="สุภาพร  กิจสัมพันธ์"/>
    <s v="2ประชาอุทิศ22แยก3_x000a_แขวง/เขตราษฎร์บูรณะกรุงเทพมหานคร 10140"/>
    <s v="10140"/>
    <s v="0818752389"/>
    <s v="02/02/2026 11:01"/>
    <s v="t0832622509@gmail.com"/>
    <s v="EMS"/>
    <s v="facebook"/>
    <s v="กสิกร"/>
    <s v=""/>
    <s v="WB133406925TH"/>
    <s v="02/02/2026 16:38"/>
  </r>
  <r>
    <x v="4"/>
    <x v="4"/>
    <n v="139"/>
    <n v="3"/>
    <s v="GTG29"/>
    <n v="377"/>
    <n v="5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02/02/2026 16:38"/>
    <s v="t0832622509@gmail.com"/>
    <s v="EMS COD"/>
    <s v="facebook"/>
    <s v="กสิกร"/>
    <s v=""/>
    <s v="WA088129764TH"/>
    <s v="02/02/2026 16:37"/>
  </r>
  <r>
    <x v="7"/>
    <x v="15"/>
    <n v="73.75"/>
    <n v="4"/>
    <s v="GTG28"/>
    <n v="295"/>
    <n v="0"/>
    <s v="ร้านที่10"/>
    <s v="กิตติศักดิ์     ชาบาง"/>
    <s v="127 ซอย เรวดี 57  แยก 6  ต.ตลาดขวัญ อ.เมืองนนบุรี ( ท้ายซอยแยก8 มีตู้กดน้ำหยอดเหรียญหน้าบ้าน )_x000a__x000a_เมืองนนทบุรี/ Mueang Nonthaburiนนทบุรี/ Nonthaburi_x000a_11000"/>
    <s v="11000"/>
    <s v="660924632494"/>
    <s v="02/02/2026 16:37"/>
    <s v="-"/>
    <s v="Kerry_dropoff"/>
    <s v="Lazada"/>
    <s v="lazada"/>
    <s v=""/>
    <s v="LEXDO0177923550"/>
    <s v="02/02/2026 16:37"/>
  </r>
  <r>
    <x v="10"/>
    <x v="11"/>
    <n v="139"/>
    <n v="1"/>
    <s v="GTG27"/>
    <n v="430"/>
    <n v="0"/>
    <s v="ร้านที่10"/>
    <s v="สันติภาพ  ปินตาติ๊บ"/>
    <s v="127ม.13. บ้านเด่น_x000a_ต.พิชัย. อ.เมือง_x000a_จ.ลำปาง Tel 52000"/>
    <s v="52000"/>
    <s v="0987608155"/>
    <s v="02/02/2026 09:58"/>
    <s v="t0832622509@gmail.com"/>
    <s v="EMS"/>
    <s v="facebook"/>
    <s v="กสิกร"/>
    <s v=""/>
    <s v="WB133406956TH"/>
    <s v="02/02/2026 16:35"/>
  </r>
  <r>
    <x v="11"/>
    <x v="12"/>
    <n v="139"/>
    <n v="1"/>
    <s v="GTG27"/>
    <n v="430"/>
    <n v="0"/>
    <s v="ร้านที่10"/>
    <s v="สันติภาพ  ปินตาติ๊บ"/>
    <s v="127ม.13. บ้านเด่น_x000a_ต.พิชัย. อ.เมือง_x000a_จ.ลำปาง Tel 52000"/>
    <s v="52000"/>
    <s v="0987608155"/>
    <s v="02/02/2026 09:58"/>
    <s v="t0832622509@gmail.com"/>
    <s v="EMS"/>
    <s v="facebook"/>
    <s v="กสิกร"/>
    <s v=""/>
    <s v="WB133406956TH"/>
    <s v="02/02/2026 16:35"/>
  </r>
  <r>
    <x v="4"/>
    <x v="4"/>
    <n v="139"/>
    <n v="2"/>
    <s v="GTG27"/>
    <n v="430"/>
    <n v="0"/>
    <s v="ร้านที่10"/>
    <s v="สันติภาพ  ปินตาติ๊บ"/>
    <s v="127ม.13. บ้านเด่น_x000a_ต.พิชัย. อ.เมือง_x000a_จ.ลำปาง Tel 52000"/>
    <s v="52000"/>
    <s v="0987608155"/>
    <s v="02/02/2026 09:58"/>
    <s v="t0832622509@gmail.com"/>
    <s v="EMS"/>
    <s v="facebook"/>
    <s v="กสิกร"/>
    <s v=""/>
    <s v="WB133406956TH"/>
    <s v="02/02/2026 16:35"/>
  </r>
  <r>
    <x v="10"/>
    <x v="11"/>
    <n v="139"/>
    <n v="1"/>
    <s v="GTG26"/>
    <n v="595"/>
    <n v="50"/>
    <s v="ร้านที่10"/>
    <s v="นุชิตา ไสยกุล"/>
    <s v="83 ม12 ต.นามน อ.นามน จ.กาฬสินธุ์ 46230"/>
    <s v="46230"/>
    <s v="0949136200"/>
    <s v="02/02/2026 16:33"/>
    <s v="t0832622509@gmail.com"/>
    <s v="EMS COD"/>
    <s v="facebook"/>
    <s v="กสิกร"/>
    <s v=""/>
    <s v="WA088129778TH"/>
    <s v="02/02/2026 16:33"/>
  </r>
  <r>
    <x v="11"/>
    <x v="12"/>
    <n v="139"/>
    <n v="1"/>
    <s v="GTG26"/>
    <n v="595"/>
    <n v="50"/>
    <s v="ร้านที่10"/>
    <s v="นุชิตา ไสยกุล"/>
    <s v="83 ม12 ต.นามน อ.นามน จ.กาฬสินธุ์ 46230"/>
    <s v="46230"/>
    <s v="0949136200"/>
    <s v="02/02/2026 16:33"/>
    <s v="t0832622509@gmail.com"/>
    <s v="EMS COD"/>
    <s v="facebook"/>
    <s v="กสิกร"/>
    <s v=""/>
    <s v="WA088129778TH"/>
    <s v="02/02/2026 16:33"/>
  </r>
  <r>
    <x v="3"/>
    <x v="3"/>
    <n v="139"/>
    <n v="2"/>
    <s v="GTG26"/>
    <n v="595"/>
    <n v="50"/>
    <s v="ร้านที่10"/>
    <s v="นุชิตา ไสยกุล"/>
    <s v="83 ม12 ต.นามน อ.นามน จ.กาฬสินธุ์ 46230"/>
    <s v="46230"/>
    <s v="0949136200"/>
    <s v="02/02/2026 16:33"/>
    <s v="t0832622509@gmail.com"/>
    <s v="EMS COD"/>
    <s v="facebook"/>
    <s v="กสิกร"/>
    <s v=""/>
    <s v="WA088129778TH"/>
    <s v="02/02/2026 16:33"/>
  </r>
  <r>
    <x v="4"/>
    <x v="4"/>
    <n v="139"/>
    <n v="1"/>
    <s v="GTG26"/>
    <n v="595"/>
    <n v="50"/>
    <s v="ร้านที่10"/>
    <s v="นุชิตา ไสยกุล"/>
    <s v="83 ม12 ต.นามน อ.นามน จ.กาฬสินธุ์ 46230"/>
    <s v="46230"/>
    <s v="0949136200"/>
    <s v="02/02/2026 16:33"/>
    <s v="t0832622509@gmail.com"/>
    <s v="EMS COD"/>
    <s v="facebook"/>
    <s v="กสิกร"/>
    <s v=""/>
    <s v="WA088129778TH"/>
    <s v="02/02/2026 16:33"/>
  </r>
  <r>
    <x v="2"/>
    <x v="2"/>
    <n v="65"/>
    <n v="1"/>
    <s v="GTG25"/>
    <n v="59"/>
    <n v="0"/>
    <s v="ร้านที่2"/>
    <s v="ไ***า พ***คตร"/>
    <s v="ปทุมธานี"/>
    <s v="-"/>
    <s v=""/>
    <s v="02/02/2026 16:32"/>
    <s v="-"/>
    <s v="J&amp;T Express"/>
    <s v="Tiktok"/>
    <s v="tiktok"/>
    <s v=""/>
    <s v="791010339276"/>
    <s v="02/02/2026 16:32"/>
  </r>
  <r>
    <x v="2"/>
    <x v="2"/>
    <n v="33.333333333333336"/>
    <n v="3"/>
    <s v="GTG24"/>
    <n v="100"/>
    <n v="0"/>
    <s v="ร้านที่2"/>
    <s v="ร***เจริญ บ***เรือง"/>
    <s v="นครพนม"/>
    <s v="-"/>
    <s v=""/>
    <s v="02/02/2026 16:32"/>
    <s v="-"/>
    <s v="J&amp;T Express"/>
    <s v="Tiktok"/>
    <s v="tiktok"/>
    <s v=""/>
    <s v="791018389394"/>
    <s v="02/02/2026 16:32"/>
  </r>
  <r>
    <x v="2"/>
    <x v="2"/>
    <n v="50"/>
    <n v="6"/>
    <s v="GTG23"/>
    <n v="182"/>
    <n v="0"/>
    <s v="ร้านที่2"/>
    <s v="ธ***ร"/>
    <s v="เทศบาลนครนครศรีธรรมราช"/>
    <s v="-"/>
    <s v=""/>
    <s v="02/02/2026 16:24"/>
    <s v="-"/>
    <s v="J&amp;T Express"/>
    <s v="Tiktok"/>
    <s v="tiktok"/>
    <s v=""/>
    <s v="791026894324"/>
    <s v="02/02/2026 16:23"/>
  </r>
  <r>
    <x v="2"/>
    <x v="2"/>
    <n v="65"/>
    <n v="9"/>
    <s v="GTG22"/>
    <n v="272.08999999999997"/>
    <n v="0"/>
    <s v="ร้านที่2"/>
    <s v="แ** ร**"/>
    <s v="ฉะเชิงเทรา"/>
    <s v="-"/>
    <s v=""/>
    <s v="02/02/2026 16:21"/>
    <s v="-"/>
    <s v="J&amp;T COD"/>
    <s v="Tiktok"/>
    <s v="จ่ายทีหลัง / COD"/>
    <s v=""/>
    <s v="791084440300"/>
    <s v="02/02/2026 16:21"/>
  </r>
  <r>
    <x v="1"/>
    <x v="1"/>
    <n v="66.666666666666671"/>
    <n v="3"/>
    <s v="GTG21"/>
    <n v="100"/>
    <n v="0"/>
    <s v="ร้านที่2"/>
    <s v="ม***ียร ศ***ลป์"/>
    <s v="อุบลราชธานี"/>
    <s v="-"/>
    <s v=""/>
    <s v="02/02/2026 16:16"/>
    <s v="-"/>
    <s v="J&amp;T Express"/>
    <s v="Tiktok"/>
    <s v="tiktok"/>
    <s v=""/>
    <s v="791090421413"/>
    <s v="02/02/2026 16:16"/>
  </r>
  <r>
    <x v="2"/>
    <x v="2"/>
    <n v="50"/>
    <n v="6"/>
    <s v="GTG20"/>
    <n v="182"/>
    <n v="0"/>
    <s v="ร้านที่2"/>
    <s v="น** จ***มาศ บ***ิทักษ์"/>
    <s v="สุราษฎร์ธานี"/>
    <s v="-"/>
    <s v=""/>
    <s v="02/02/2026 16:07"/>
    <s v="-"/>
    <s v="J&amp;T COD"/>
    <s v="Tiktok"/>
    <s v="จ่ายทีหลัง / COD"/>
    <s v=""/>
    <s v="791031604403"/>
    <s v="02/02/2026 16:07"/>
  </r>
  <r>
    <x v="2"/>
    <x v="2"/>
    <n v="50"/>
    <n v="6"/>
    <s v="GTG19"/>
    <n v="182"/>
    <n v="0"/>
    <s v="ร้านที่2"/>
    <s v="ร***รรค์ จ***รัพย์"/>
    <s v="เทศบาลนครขอนแก่น"/>
    <s v="-"/>
    <s v=""/>
    <s v="02/02/2026 16:06"/>
    <s v="-"/>
    <s v="J&amp;T COD"/>
    <s v="Tiktok"/>
    <s v="จ่ายทีหลัง / COD"/>
    <s v=""/>
    <s v="791055967306"/>
    <s v="02/02/2026 16:06"/>
  </r>
  <r>
    <x v="2"/>
    <x v="2"/>
    <n v="50"/>
    <n v="6"/>
    <s v="GTG18"/>
    <n v="182"/>
    <n v="0"/>
    <s v="ร้านที่2"/>
    <s v="ป***ะฉัตร เ***ณรงค์"/>
    <s v="สงขลา"/>
    <s v="-"/>
    <s v=""/>
    <s v="02/02/2026 16:05"/>
    <s v="-"/>
    <s v="J&amp;T COD"/>
    <s v="Tiktok"/>
    <s v="จ่ายทีหลัง / COD"/>
    <s v=""/>
    <s v="791024944356"/>
    <s v="02/02/2026 16:05"/>
  </r>
  <r>
    <x v="2"/>
    <x v="2"/>
    <n v="33.333333333333336"/>
    <n v="3"/>
    <s v="GTG17"/>
    <n v="135"/>
    <n v="35"/>
    <s v="ร้านที่2"/>
    <s v="ก***า  t***g"/>
    <s v="ปทุมธานี"/>
    <s v="-"/>
    <s v=""/>
    <s v="02/02/2026 16:05"/>
    <s v="-"/>
    <s v="J&amp;T COD"/>
    <s v="Tiktok"/>
    <s v="จ่ายทีหลัง / COD"/>
    <s v=""/>
    <s v="791043222491"/>
    <s v="02/02/2026 16:05"/>
  </r>
  <r>
    <x v="1"/>
    <x v="1"/>
    <n v="33"/>
    <n v="10"/>
    <s v="GTG16"/>
    <n v="313.64999999999998"/>
    <n v="0"/>
    <s v="ร้านที่2"/>
    <s v="ศ***มา"/>
    <s v="ขอนแก่น"/>
    <s v="-"/>
    <s v=""/>
    <s v="02/02/2026 16:04"/>
    <s v="-"/>
    <s v="J&amp;T COD"/>
    <s v="Tiktok"/>
    <s v="จ่ายทีหลัง / COD"/>
    <s v=""/>
    <s v="791023978360"/>
    <s v="02/02/2026 16:04"/>
  </r>
  <r>
    <x v="2"/>
    <x v="2"/>
    <n v="33.333333333333336"/>
    <n v="3"/>
    <s v="GTG15"/>
    <n v="100"/>
    <n v="0"/>
    <s v="ร้านที่2"/>
    <s v="ช***ชา"/>
    <s v="ลพบุรี"/>
    <s v="-"/>
    <s v=""/>
    <s v="02/02/2026 15:58"/>
    <s v="-"/>
    <s v="J&amp;T COD"/>
    <s v="Tiktok"/>
    <s v="จ่ายทีหลัง / COD"/>
    <s v=""/>
    <s v="791033027492"/>
    <s v="02/02/2026 15:58"/>
  </r>
  <r>
    <x v="2"/>
    <x v="2"/>
    <n v="33.333333333333336"/>
    <n v="3"/>
    <s v="GTG14"/>
    <n v="277"/>
    <n v="0"/>
    <s v="ร้านที่1"/>
    <s v="ว******ญ"/>
    <s v="******ซอย สายลม, ถนน สุเทพ, ตำบลสุเทพ, อำเภอเมืองเชียงใหม่ ตำบลสุเทพ อำเภอเมืองเชียงใหม่ จังหวัดเชียงใหม่ 50200"/>
    <s v="50200"/>
    <s v="81"/>
    <s v="02/02/2026 15:53"/>
    <s v="-"/>
    <s v="SPX Express"/>
    <s v="Shopee"/>
    <s v="shopee"/>
    <s v=""/>
    <s v="TH2685283464095"/>
    <s v="02/02/2026 15:53"/>
  </r>
  <r>
    <x v="1"/>
    <x v="1"/>
    <n v="66.666666666666671"/>
    <n v="3"/>
    <s v="GTG14"/>
    <n v="277"/>
    <n v="0"/>
    <s v="ร้านที่1"/>
    <s v="ว******ญ"/>
    <s v="******ซอย สายลม, ถนน สุเทพ, ตำบลสุเทพ, อำเภอเมืองเชียงใหม่ ตำบลสุเทพ อำเภอเมืองเชียงใหม่ จังหวัดเชียงใหม่ 50200"/>
    <s v="50200"/>
    <s v="81"/>
    <s v="02/02/2026 15:53"/>
    <s v="-"/>
    <s v="SPX Express"/>
    <s v="Shopee"/>
    <s v="shopee"/>
    <s v=""/>
    <s v="TH2685283464095"/>
    <s v="02/02/2026 15:53"/>
  </r>
  <r>
    <x v="1"/>
    <x v="1"/>
    <n v="66.666666666666671"/>
    <n v="3"/>
    <s v="GTG13"/>
    <n v="135"/>
    <n v="35"/>
    <s v="ร้านที่2"/>
    <s v="ก***า  t***g"/>
    <s v="ปทุมธานี"/>
    <s v="-"/>
    <s v=""/>
    <s v="02/02/2026 15:51"/>
    <s v="-"/>
    <s v="J&amp;T COD"/>
    <s v="Tiktok"/>
    <s v="จ่ายทีหลัง / COD"/>
    <s v=""/>
    <s v="791068012490"/>
    <s v="02/02/2026 15:51"/>
  </r>
  <r>
    <x v="1"/>
    <x v="1"/>
    <n v="66.666666666666671"/>
    <n v="3"/>
    <s v="GTG12"/>
    <n v="100"/>
    <n v="0"/>
    <s v="ร้านที่2"/>
    <s v="ช***ชา"/>
    <s v="ลพบุรี"/>
    <s v="-"/>
    <s v=""/>
    <s v="02/02/2026 15:48"/>
    <s v="-"/>
    <s v="J&amp;T COD"/>
    <s v="Tiktok"/>
    <s v="จ่ายทีหลัง / COD"/>
    <s v=""/>
    <s v="791001184304"/>
    <s v="02/02/2026 15:48"/>
  </r>
  <r>
    <x v="2"/>
    <x v="2"/>
    <n v="50"/>
    <n v="6"/>
    <s v="GTG11"/>
    <n v="182"/>
    <n v="0"/>
    <s v="ร้านที่2"/>
    <s v="ก***ิน"/>
    <s v="เพชรบูรณ์"/>
    <s v="-"/>
    <s v=""/>
    <s v="02/02/2026 15:48"/>
    <s v="-"/>
    <s v="J&amp;T COD"/>
    <s v="Tiktok"/>
    <s v="จ่ายทีหลัง / COD"/>
    <s v=""/>
    <s v="791063952394"/>
    <s v="02/02/2026 15:48"/>
  </r>
  <r>
    <x v="0"/>
    <x v="0"/>
    <n v="85"/>
    <n v="20"/>
    <s v="GTG10"/>
    <n v="1735"/>
    <n v="75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02/02/2026 15:48"/>
    <s v="-"/>
    <s v="SPX Express"/>
    <s v="Shopee"/>
    <s v="shopee"/>
    <s v=""/>
    <s v="TH264790962048W"/>
    <s v="02/02/2026 15:47"/>
  </r>
  <r>
    <x v="2"/>
    <x v="2"/>
    <n v="50"/>
    <n v="6"/>
    <s v="GTG9"/>
    <n v="182"/>
    <n v="0"/>
    <s v="ร้านที่2"/>
    <s v="ส***ล ศ***ภัย"/>
    <s v="นครราชสีมา"/>
    <s v="-"/>
    <s v=""/>
    <s v="02/02/2026 15:47"/>
    <s v="-"/>
    <s v="J&amp;T COD"/>
    <s v="Tiktok"/>
    <s v="จ่ายทีหลัง / COD"/>
    <s v=""/>
    <s v="791006492393"/>
    <s v="02/02/2026 15:47"/>
  </r>
  <r>
    <x v="12"/>
    <x v="13"/>
    <n v="66"/>
    <n v="1"/>
    <s v="GTG8"/>
    <n v="249"/>
    <n v="0"/>
    <s v="ร้านที่1"/>
    <s v="น******ี"/>
    <s v="******าลส่งเสริมสุขภาพอนามัยตำบลนาฝาย ต.นาฝาย ตำบลนาฝาย อำเภอเมืองชัยภูมิ จังหวัดชัยภูมิ 36000"/>
    <s v="36000"/>
    <s v="74"/>
    <s v="02/02/2026 15:46"/>
    <s v="-"/>
    <s v="SPX Express"/>
    <s v="Shopee"/>
    <s v="shopee"/>
    <s v=""/>
    <s v="TH2632620813178"/>
    <s v="02/02/2026 15:46"/>
  </r>
  <r>
    <x v="6"/>
    <x v="6"/>
    <n v="66"/>
    <n v="1"/>
    <s v="GTG8"/>
    <n v="249"/>
    <n v="0"/>
    <s v="ร้านที่1"/>
    <s v="น******ี"/>
    <s v="******าลส่งเสริมสุขภาพอนามัยตำบลนาฝาย ต.นาฝาย ตำบลนาฝาย อำเภอเมืองชัยภูมิ จังหวัดชัยภูมิ 36000"/>
    <s v="36000"/>
    <s v="74"/>
    <s v="02/02/2026 15:46"/>
    <s v="-"/>
    <s v="SPX Express"/>
    <s v="Shopee"/>
    <s v="shopee"/>
    <s v=""/>
    <s v="TH2632620813178"/>
    <s v="02/02/2026 15:46"/>
  </r>
  <r>
    <x v="0"/>
    <x v="0"/>
    <n v="67"/>
    <n v="1"/>
    <s v="GTG8"/>
    <n v="249"/>
    <n v="0"/>
    <s v="ร้านที่1"/>
    <s v="น******ี"/>
    <s v="******าลส่งเสริมสุขภาพอนามัยตำบลนาฝาย ต.นาฝาย ตำบลนาฝาย อำเภอเมืองชัยภูมิ จังหวัดชัยภูมิ 36000"/>
    <s v="36000"/>
    <s v="74"/>
    <s v="02/02/2026 15:46"/>
    <s v="-"/>
    <s v="SPX Express"/>
    <s v="Shopee"/>
    <s v="shopee"/>
    <s v=""/>
    <s v="TH2632620813178"/>
    <s v="02/02/2026 15:46"/>
  </r>
  <r>
    <x v="2"/>
    <x v="2"/>
    <n v="33.333333333333336"/>
    <n v="3"/>
    <s v="GTG7"/>
    <n v="100"/>
    <n v="0"/>
    <s v="ร้านที่2"/>
    <s v="ต***สมพร ล***ชรัตน์"/>
    <s v="เพชรบูรณ์"/>
    <s v="-"/>
    <s v=""/>
    <s v="02/02/2026 15:45"/>
    <s v="-"/>
    <s v="J&amp;T COD"/>
    <s v="Tiktok"/>
    <s v="จ่ายทีหลัง / COD"/>
    <s v=""/>
    <s v="791010998326"/>
    <s v="02/02/2026 15:45"/>
  </r>
  <r>
    <x v="2"/>
    <x v="2"/>
    <n v="50"/>
    <n v="6"/>
    <s v="GTG6"/>
    <n v="182"/>
    <n v="0"/>
    <s v="ร้านที่2"/>
    <s v="ก***นา"/>
    <s v="กรุงเทพฯ"/>
    <s v="-"/>
    <s v=""/>
    <s v="02/02/2026 15:40"/>
    <s v="-"/>
    <s v="J&amp;T COD"/>
    <s v="Tiktok"/>
    <s v="จ่ายทีหลัง / COD"/>
    <s v=""/>
    <s v="791030561300"/>
    <s v="02/02/2026 15:41"/>
  </r>
  <r>
    <x v="1"/>
    <x v="1"/>
    <n v="66.666666666666671"/>
    <n v="3"/>
    <s v="GTG5"/>
    <n v="118"/>
    <n v="18"/>
    <s v="ร้านที่2"/>
    <s v="A***hai"/>
    <s v="ชัยภูมิ"/>
    <s v="-"/>
    <s v=""/>
    <s v="02/02/2026 15:35"/>
    <s v="-"/>
    <s v="J&amp;T COD"/>
    <s v="Tiktok"/>
    <s v="จ่ายทีหลัง / COD"/>
    <s v=""/>
    <s v="791094172385"/>
    <s v="02/02/2026 15:35"/>
  </r>
  <r>
    <x v="2"/>
    <x v="2"/>
    <n v="40"/>
    <n v="10"/>
    <s v="GTG4"/>
    <n v="303"/>
    <n v="0"/>
    <s v="ร้านที่2"/>
    <s v="p***mate777"/>
    <s v="พัทลุง"/>
    <s v="-"/>
    <s v=""/>
    <s v="02/02/2026 15:35"/>
    <s v="-"/>
    <s v="J&amp;T COD"/>
    <s v="Tiktok"/>
    <s v="จ่ายทีหลัง / COD"/>
    <s v=""/>
    <s v="791000626360"/>
    <s v="02/02/2026 15:35"/>
  </r>
  <r>
    <x v="4"/>
    <x v="4"/>
    <n v="159"/>
    <n v="2"/>
    <s v="GTG3"/>
    <n v="258"/>
    <n v="0"/>
    <s v="ร้านที่2"/>
    <s v="ส***จน์ ส***งศรี"/>
    <s v="นนทบุรี"/>
    <s v="-"/>
    <s v=""/>
    <s v="02/02/2026 15:33"/>
    <s v="-"/>
    <s v="J&amp;T COD"/>
    <s v="Tiktok"/>
    <s v="จ่ายทีหลัง / COD"/>
    <s v=""/>
    <s v="791091327316"/>
    <s v="02/02/2026 15:33"/>
  </r>
  <r>
    <x v="0"/>
    <x v="0"/>
    <n v="120"/>
    <n v="1"/>
    <s v="GTG2"/>
    <n v="89"/>
    <n v="0"/>
    <s v="ร้านที่2"/>
    <s v="จ***์ประพาพร  ค***นทร์"/>
    <s v="สตูล"/>
    <s v="-"/>
    <s v=""/>
    <s v="02/02/2026 15:27"/>
    <s v="-"/>
    <s v="J&amp;T COD"/>
    <s v="Tiktok"/>
    <s v="จ่ายทีหลัง / COD"/>
    <s v=""/>
    <s v="791077973302"/>
    <s v="02/02/2026 15:27"/>
  </r>
  <r>
    <x v="2"/>
    <x v="2"/>
    <n v="50"/>
    <n v="6"/>
    <s v="GTG1"/>
    <n v="182"/>
    <n v="0"/>
    <s v="ร้านที่2"/>
    <s v="ฐ***ภา  ว***กระสันต์"/>
    <s v="อุตรดิตถ์"/>
    <s v="-"/>
    <s v=""/>
    <s v="02/02/2026 15:26"/>
    <s v="-"/>
    <s v="J&amp;T COD"/>
    <s v="Tiktok"/>
    <s v="จ่ายทีหลัง / COD"/>
    <s v=""/>
    <s v="791093099381"/>
    <s v="02/02/2026 15:26"/>
  </r>
  <r>
    <x v="2"/>
    <x v="2"/>
    <n v="40"/>
    <n v="10"/>
    <s v="GTG0"/>
    <n v="280.5"/>
    <n v="0"/>
    <s v="ร้านที่2"/>
    <s v="อ***ีย์ ท***ุ่ม"/>
    <s v="ระนอง"/>
    <s v="-"/>
    <s v=""/>
    <s v="02/02/2026 15:23"/>
    <s v="-"/>
    <s v="J&amp;T COD"/>
    <s v="Tiktok"/>
    <s v="จ่ายทีหลัง / COD"/>
    <s v=""/>
    <s v="791070995256"/>
    <s v="02/02/2026 15:23"/>
  </r>
  <r>
    <x v="2"/>
    <x v="2"/>
    <n v="40"/>
    <n v="10"/>
    <s v="GTF99"/>
    <n v="280.5"/>
    <n v="0"/>
    <s v="ร้านที่2"/>
    <s v="พ***"/>
    <s v="กรุงเทพมหานคร"/>
    <s v="-"/>
    <s v=""/>
    <s v="02/02/2026 15:22"/>
    <s v="-"/>
    <s v="J&amp;T COD"/>
    <s v="Tiktok"/>
    <s v="จ่ายทีหลัง / COD"/>
    <s v=""/>
    <s v="791089798225"/>
    <s v="02/02/2026 15:22"/>
  </r>
  <r>
    <x v="2"/>
    <x v="2"/>
    <n v="50"/>
    <n v="6"/>
    <s v="GTF98"/>
    <n v="182"/>
    <n v="0"/>
    <s v="ร้านที่2"/>
    <s v="ถ*** พ***อง"/>
    <s v="ระนอง"/>
    <s v="-"/>
    <s v=""/>
    <s v="02/02/2026 15:10"/>
    <s v="-"/>
    <s v="J&amp;T COD"/>
    <s v="Tiktok"/>
    <s v="จ่ายทีหลัง / COD"/>
    <s v=""/>
    <s v="791095752381"/>
    <s v="02/02/2026 15:10"/>
  </r>
  <r>
    <x v="0"/>
    <x v="16"/>
    <n v="64"/>
    <n v="2"/>
    <s v="GTF97"/>
    <n v="128"/>
    <n v="0"/>
    <s v="ร้านที่3"/>
    <s v="ศุภารัตน์ พงษ์รส"/>
    <s v="บ้านผู้ช่วยผู้ใหญ่ หมู่.12 (หนองเป็ด) 41/2 ม.12 ต.ลำตาเสา_x000a__x000a_วังน้อย/ Wang Noiพระนครศรีอยุธยา/ Phra Nakhon Si Ayutthaya_x000a_13170"/>
    <s v="13170"/>
    <s v="660894092233"/>
    <s v="02/02/2026 15:08"/>
    <s v="-"/>
    <s v="Kerry_dropoff"/>
    <s v="Lazada"/>
    <s v="lazada"/>
    <s v=""/>
    <s v="LEXPU0654330046"/>
    <s v="02/02/2026 15:07"/>
  </r>
  <r>
    <x v="2"/>
    <x v="2"/>
    <n v="50"/>
    <n v="6"/>
    <s v="GTF95"/>
    <n v="182"/>
    <n v="0"/>
    <s v="ร้านที่2"/>
    <s v="ว***ี   ด***กร"/>
    <s v="กรุงเทพฯ"/>
    <s v="-"/>
    <s v=""/>
    <s v="02/02/2026 14:52"/>
    <s v="-"/>
    <s v="J&amp;T Express"/>
    <s v="Tiktok"/>
    <s v="tiktok"/>
    <s v=""/>
    <s v="791041098374"/>
    <s v="02/02/2026 14:51"/>
  </r>
  <r>
    <x v="1"/>
    <x v="1"/>
    <n v="66.666666666666671"/>
    <n v="3"/>
    <s v="GTF94"/>
    <n v="100"/>
    <n v="0"/>
    <s v="ร้านที่2"/>
    <s v="ก***าถ  อ***ริยะสงคราม"/>
    <s v="พิษณุโลก"/>
    <s v="-"/>
    <s v=""/>
    <s v="02/02/2026 14:49"/>
    <s v="-"/>
    <s v="J&amp;T Express"/>
    <s v="Tiktok"/>
    <s v="tiktok"/>
    <s v=""/>
    <s v="791021019482"/>
    <s v="02/02/2026 14:49"/>
  </r>
  <r>
    <x v="6"/>
    <x v="6"/>
    <n v="100"/>
    <n v="20"/>
    <s v="GTF90"/>
    <n v="2000"/>
    <n v="0"/>
    <s v="ร้านที่10"/>
    <s v="ณัฏ"/>
    <s v="บ้าน 66/3 ถ.ขุมทอง-ต้อยติ่ง 1 (แยกลีลาวดี) แขวงขุมทอง เขตลาดกระบัง กรุงเทพฯ 10520"/>
    <s v="10520"/>
    <s v="0813424234"/>
    <s v="02/02/2026 09:43"/>
    <s v="t0832622509@gmail.com"/>
    <s v="EMS"/>
    <s v="facebook"/>
    <s v="กสิกร"/>
    <s v=""/>
    <s v="WB133406973TH"/>
    <s v="02/02/2026 14:43"/>
  </r>
  <r>
    <x v="2"/>
    <x v="2"/>
    <n v="50"/>
    <n v="6"/>
    <s v="GTF89"/>
    <n v="182"/>
    <n v="0"/>
    <s v="ร้านที่2"/>
    <s v="น***พ็ชร พ***ประดิษฐ์"/>
    <s v="ชลบุรี"/>
    <s v="-"/>
    <s v=""/>
    <s v="02/02/2026 14:43"/>
    <s v="-"/>
    <s v="J&amp;T Express"/>
    <s v="Tiktok"/>
    <s v="tiktok"/>
    <s v=""/>
    <s v="791068299383"/>
    <s v="02/02/2026 14:42"/>
  </r>
  <r>
    <x v="11"/>
    <x v="12"/>
    <n v="109"/>
    <n v="2"/>
    <s v="GTF88"/>
    <n v="486"/>
    <n v="50"/>
    <s v="ร้านที่10"/>
    <s v="กิตติภพ จินตนาถาวร"/>
    <s v="6/26หมู่3ซอยบุญนำต.พนานิคมอ.นิคมพัฒนาจ.ระยองโทร 21180"/>
    <s v="21180"/>
    <s v="0839422461"/>
    <s v="02/02/2026 14:43"/>
    <s v="t0832622509@gmail.com"/>
    <s v="EMS COD"/>
    <s v="facebook"/>
    <s v="กสิกร"/>
    <s v=""/>
    <s v="WA088129781TH"/>
    <s v="02/02/2026 14:42"/>
  </r>
  <r>
    <x v="4"/>
    <x v="4"/>
    <n v="109"/>
    <n v="2"/>
    <s v="GTF88"/>
    <n v="486"/>
    <n v="50"/>
    <s v="ร้านที่10"/>
    <s v="กิตติภพ จินตนาถาวร"/>
    <s v="6/26หมู่3ซอยบุญนำต.พนานิคมอ.นิคมพัฒนาจ.ระยองโทร 21180"/>
    <s v="21180"/>
    <s v="0839422461"/>
    <s v="02/02/2026 14:43"/>
    <s v="t0832622509@gmail.com"/>
    <s v="EMS COD"/>
    <s v="facebook"/>
    <s v="กสิกร"/>
    <s v=""/>
    <s v="WA088129781TH"/>
    <s v="02/02/2026 14:42"/>
  </r>
  <r>
    <x v="2"/>
    <x v="2"/>
    <n v="33.333333333333336"/>
    <n v="3"/>
    <s v="GTF87"/>
    <n v="100"/>
    <n v="0"/>
    <s v="ร้านที่2"/>
    <s v="ผ***าศ น***ศรี"/>
    <s v="หนองบัวลำภู"/>
    <s v="-"/>
    <s v=""/>
    <s v="02/02/2026 14:42"/>
    <s v="-"/>
    <s v="J&amp;T Express"/>
    <s v="Tiktok"/>
    <s v="tiktok"/>
    <s v=""/>
    <s v="791061830425"/>
    <s v="02/02/2026 14:42"/>
  </r>
  <r>
    <x v="3"/>
    <x v="3"/>
    <n v="139"/>
    <n v="1"/>
    <s v="GTF85"/>
    <n v="268"/>
    <n v="50"/>
    <s v="ร้านที่10"/>
    <s v="บุตรรินทร์ ต๊ะอ้าย"/>
    <s v="69/1ม.2ต.พบพระ_x000a_อ.พยพระ จ.ตาก 63160"/>
    <s v="63160"/>
    <s v="0983706325"/>
    <s v="02/02/2026 14:38"/>
    <s v="t0832622509@gmail.com"/>
    <s v="EMS COD"/>
    <s v="facebook"/>
    <s v="กสิกร"/>
    <s v=""/>
    <s v="WA088129795TH"/>
    <s v="02/02/2026 14:37"/>
  </r>
  <r>
    <x v="4"/>
    <x v="4"/>
    <n v="139"/>
    <n v="1"/>
    <s v="GTF85"/>
    <n v="268"/>
    <n v="50"/>
    <s v="ร้านที่10"/>
    <s v="บุตรรินทร์ ต๊ะอ้าย"/>
    <s v="69/1ม.2ต.พบพระ_x000a_อ.พยพระ จ.ตาก 63160"/>
    <s v="63160"/>
    <s v="0983706325"/>
    <s v="02/02/2026 14:38"/>
    <s v="t0832622509@gmail.com"/>
    <s v="EMS COD"/>
    <s v="facebook"/>
    <s v="กสิกร"/>
    <s v=""/>
    <s v="WA088129795TH"/>
    <s v="02/02/2026 14:37"/>
  </r>
  <r>
    <x v="1"/>
    <x v="1"/>
    <n v="66.666666666666671"/>
    <n v="6"/>
    <s v="GTF84"/>
    <n v="182"/>
    <n v="0"/>
    <s v="ร้านที่2"/>
    <s v="ข***ฐา ท***ิงห์ อ*** อ***"/>
    <s v="นครพนม"/>
    <s v="-"/>
    <s v=""/>
    <s v="02/02/2026 14:34"/>
    <s v="-"/>
    <s v="J&amp;T Express"/>
    <s v="Tiktok"/>
    <s v="tiktok"/>
    <s v=""/>
    <s v="791043011474"/>
    <s v="02/02/2026 14:34"/>
  </r>
  <r>
    <x v="2"/>
    <x v="2"/>
    <n v="50"/>
    <n v="6"/>
    <s v="GTF83"/>
    <n v="182"/>
    <n v="0"/>
    <s v="ร้านที่2"/>
    <s v="น***มณฑิตา เ***งฉาย"/>
    <s v="บุรีรัมย์"/>
    <s v="-"/>
    <s v=""/>
    <s v="02/02/2026 14:29"/>
    <s v="-"/>
    <s v="J&amp;T Express"/>
    <s v="Tiktok"/>
    <s v="tiktok"/>
    <s v=""/>
    <s v="791020693363"/>
    <s v="02/02/2026 14:29"/>
  </r>
  <r>
    <x v="2"/>
    <x v="2"/>
    <n v="65"/>
    <n v="9"/>
    <s v="GTF82"/>
    <n v="299"/>
    <n v="0"/>
    <s v="ร้านที่2"/>
    <s v="m***anna872ทวน"/>
    <s v="ชลบุรี"/>
    <s v="-"/>
    <s v=""/>
    <s v="02/02/2026 14:19"/>
    <s v="-"/>
    <s v="J&amp;T COD"/>
    <s v="Tiktok"/>
    <s v="จ่ายทีหลัง / COD"/>
    <s v=""/>
    <s v="791037247372"/>
    <s v="02/02/2026 14:21"/>
  </r>
  <r>
    <x v="2"/>
    <x v="2"/>
    <n v="50"/>
    <n v="6"/>
    <s v="GTF81"/>
    <n v="217"/>
    <n v="35"/>
    <s v="ร้านที่2"/>
    <s v="D**"/>
    <s v="สมุทรปราการ"/>
    <s v="-"/>
    <s v=""/>
    <s v="02/02/2026 14:15"/>
    <s v="-"/>
    <s v="J&amp;T COD"/>
    <s v="Tiktok"/>
    <s v="จ่ายทีหลัง / COD"/>
    <s v=""/>
    <s v="791028558386"/>
    <s v="02/02/2026 14:18"/>
  </r>
  <r>
    <x v="12"/>
    <x v="13"/>
    <n v="66"/>
    <n v="1"/>
    <s v="GTF80"/>
    <n v="249"/>
    <n v="0"/>
    <s v="ร้านที่1"/>
    <s v="อ******ง"/>
    <s v="******อเมืองเชียงราย (ร้านทำเบาร้านทำเบาะ) ตำบลสันทราย อำเภอเมืองเชียงราย จังหวัดเชียงราย 57000"/>
    <s v="57000"/>
    <s v="08"/>
    <s v="02/02/2026 14:45"/>
    <s v="-"/>
    <s v="SPX Express"/>
    <s v="Shopee"/>
    <s v="shopee"/>
    <s v=""/>
    <s v="TH2669767354297"/>
    <s v="02/02/2026 14:16"/>
  </r>
  <r>
    <x v="6"/>
    <x v="6"/>
    <n v="66"/>
    <n v="1"/>
    <s v="GTF80"/>
    <n v="249"/>
    <n v="0"/>
    <s v="ร้านที่1"/>
    <s v="อ******ง"/>
    <s v="******อเมืองเชียงราย (ร้านทำเบาร้านทำเบาะ) ตำบลสันทราย อำเภอเมืองเชียงราย จังหวัดเชียงราย 57000"/>
    <s v="57000"/>
    <s v="08"/>
    <s v="02/02/2026 14:45"/>
    <s v="-"/>
    <s v="SPX Express"/>
    <s v="Shopee"/>
    <s v="shopee"/>
    <s v=""/>
    <s v="TH2669767354297"/>
    <s v="02/02/2026 14:16"/>
  </r>
  <r>
    <x v="0"/>
    <x v="0"/>
    <n v="67"/>
    <n v="1"/>
    <s v="GTF80"/>
    <n v="249"/>
    <n v="0"/>
    <s v="ร้านที่1"/>
    <s v="อ******ง"/>
    <s v="******อเมืองเชียงราย (ร้านทำเบาร้านทำเบาะ) ตำบลสันทราย อำเภอเมืองเชียงราย จังหวัดเชียงราย 57000"/>
    <s v="57000"/>
    <s v="08"/>
    <s v="02/02/2026 14:45"/>
    <s v="-"/>
    <s v="SPX Express"/>
    <s v="Shopee"/>
    <s v="shopee"/>
    <s v=""/>
    <s v="TH2669767354297"/>
    <s v="02/02/2026 14:16"/>
  </r>
  <r>
    <x v="5"/>
    <x v="5"/>
    <n v="35"/>
    <n v="8"/>
    <s v="GTF79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2/02/2026 14:34"/>
    <s v="-"/>
    <s v="SPX Express"/>
    <s v="Shopee"/>
    <s v="shopee"/>
    <s v=""/>
    <s v="TH264244005675K"/>
    <s v="02/02/2026 14:06"/>
  </r>
  <r>
    <x v="4"/>
    <x v="4"/>
    <n v="159"/>
    <n v="1"/>
    <s v="GTF78"/>
    <n v="129"/>
    <n v="0"/>
    <s v="ร้านที่2"/>
    <s v="ว***ร  ฤ***์บัว"/>
    <s v="ประจวบคีรีขันธ์"/>
    <s v="-"/>
    <s v=""/>
    <s v="02/02/2026 13:55"/>
    <s v="-"/>
    <s v="J&amp;T COD"/>
    <s v="Tiktok"/>
    <s v="จ่ายทีหลัง / COD"/>
    <s v=""/>
    <s v="791049866305"/>
    <s v="02/02/2026 13:55"/>
  </r>
  <r>
    <x v="3"/>
    <x v="3"/>
    <n v="0"/>
    <n v="1"/>
    <s v="GTF76"/>
    <n v="0"/>
    <n v="0"/>
    <s v="ร้านที่2"/>
    <s v="E***phyo"/>
    <s v="Bangkok"/>
    <s v="-"/>
    <s v=""/>
    <s v="02/02/2026 13:42"/>
    <s v="-"/>
    <s v="J&amp;T Express"/>
    <s v="Tiktok"/>
    <s v="tiktok"/>
    <s v=""/>
    <s v="791057254326"/>
    <s v="02/02/2026 13:42"/>
  </r>
  <r>
    <x v="1"/>
    <x v="1"/>
    <n v="66.666666666666671"/>
    <n v="3"/>
    <s v="GTF75"/>
    <n v="100"/>
    <n v="0"/>
    <s v="ร้านที่2"/>
    <s v="ฟ***ตามรีวิว"/>
    <s v="สงขลา"/>
    <s v="-"/>
    <s v=""/>
    <s v="02/02/2026 13:38"/>
    <s v="-"/>
    <s v="J&amp;T COD"/>
    <s v="Tiktok"/>
    <s v="จ่ายทีหลัง / COD"/>
    <s v=""/>
    <s v="791024216485"/>
    <s v="02/02/2026 13:38"/>
  </r>
  <r>
    <x v="2"/>
    <x v="2"/>
    <n v="50"/>
    <n v="6"/>
    <s v="GTF74"/>
    <n v="182"/>
    <n v="0"/>
    <s v="ร้านที่2"/>
    <s v="เ***"/>
    <s v="นครศรีธรรมราช"/>
    <s v="-"/>
    <s v=""/>
    <s v="02/02/2026 13:30"/>
    <s v="-"/>
    <s v="J&amp;T Express"/>
    <s v="Tiktok"/>
    <s v="tiktok"/>
    <s v=""/>
    <s v="791051694355"/>
    <s v="02/02/2026 13:30"/>
  </r>
  <r>
    <x v="2"/>
    <x v="2"/>
    <n v="50"/>
    <n v="6"/>
    <s v="GTF73"/>
    <n v="182"/>
    <n v="0"/>
    <s v="ร้านที่2"/>
    <s v="น***น้ำอ้อย  บ***าร"/>
    <s v="นครศรีธรรมราช"/>
    <s v="-"/>
    <s v=""/>
    <s v="02/02/2026 13:28"/>
    <s v="-"/>
    <s v="J&amp;T COD"/>
    <s v="Tiktok"/>
    <s v="จ่ายทีหลัง / COD"/>
    <s v=""/>
    <s v="791059955372"/>
    <s v="02/02/2026 13:28"/>
  </r>
  <r>
    <x v="5"/>
    <x v="5"/>
    <n v="33.333333333333336"/>
    <n v="3"/>
    <s v="GTF72"/>
    <n v="135"/>
    <n v="0"/>
    <s v="ร้านที่2"/>
    <s v="ส***ตรา  ย***ุปต์"/>
    <s v="สิงห์บุรี"/>
    <s v="-"/>
    <s v=""/>
    <s v="02/02/2026 13:23"/>
    <s v="-"/>
    <s v="J&amp;T Express"/>
    <s v="Tiktok"/>
    <s v="tiktok"/>
    <s v=""/>
    <s v="791020334473"/>
    <s v="02/02/2026 13:23"/>
  </r>
  <r>
    <x v="3"/>
    <x v="3"/>
    <n v="159"/>
    <n v="1"/>
    <s v="GTF70"/>
    <n v="129"/>
    <n v="0"/>
    <s v="ร้านที่2"/>
    <s v="ม***นันท์ ไ***"/>
    <s v="กรุงเทพฯ"/>
    <s v="-"/>
    <s v=""/>
    <s v="02/02/2026 13:17"/>
    <s v="-"/>
    <s v="J&amp;T Express"/>
    <s v="Tiktok"/>
    <s v="tiktok"/>
    <s v=""/>
    <s v="791044117356"/>
    <s v="02/02/2026 13:17"/>
  </r>
  <r>
    <x v="1"/>
    <x v="1"/>
    <n v="55"/>
    <n v="1"/>
    <s v="GTF69"/>
    <n v="215"/>
    <n v="0"/>
    <s v="ร้านที่1"/>
    <s v="อ******ี"/>
    <s v="******เพรียว    ประเทศไทย (รั้วบ้านเป็นล้อเกวียน) ตำบลปากเพรียว อำเภอเมืองสระบุรี จังหวัดสระบุรี 18000"/>
    <s v="18000"/>
    <s v="49"/>
    <s v="02/02/2026 13:15"/>
    <s v="-"/>
    <s v="SPX Express"/>
    <s v="Shopee"/>
    <s v="shopee"/>
    <s v=""/>
    <s v="TH266256016719Z"/>
    <s v="02/02/2026 13:15"/>
  </r>
  <r>
    <x v="6"/>
    <x v="6"/>
    <n v="80"/>
    <n v="2"/>
    <s v="GTF69"/>
    <n v="215"/>
    <n v="0"/>
    <s v="ร้านที่1"/>
    <s v="อ******ี"/>
    <s v="******เพรียว    ประเทศไทย (รั้วบ้านเป็นล้อเกวียน) ตำบลปากเพรียว อำเภอเมืองสระบุรี จังหวัดสระบุรี 18000"/>
    <s v="18000"/>
    <s v="49"/>
    <s v="02/02/2026 13:15"/>
    <s v="-"/>
    <s v="SPX Express"/>
    <s v="Shopee"/>
    <s v="shopee"/>
    <s v=""/>
    <s v="TH266256016719Z"/>
    <s v="02/02/2026 13:15"/>
  </r>
  <r>
    <x v="2"/>
    <x v="2"/>
    <n v="50"/>
    <n v="6"/>
    <s v="GTF68"/>
    <n v="182"/>
    <n v="0"/>
    <s v="ร้านที่2"/>
    <s v="พ***ฒน์  เ***ุวรรณ"/>
    <s v="อุบลราชธานี"/>
    <s v="-"/>
    <s v=""/>
    <s v="02/02/2026 13:11"/>
    <s v="-"/>
    <s v="J&amp;T COD"/>
    <s v="Tiktok"/>
    <s v="จ่ายทีหลัง / COD"/>
    <s v=""/>
    <s v="791045955372"/>
    <s v="02/02/2026 13:11"/>
  </r>
  <r>
    <x v="2"/>
    <x v="2"/>
    <n v="50"/>
    <n v="6"/>
    <s v="GTF67"/>
    <n v="220"/>
    <n v="38"/>
    <s v="ร้านที่2"/>
    <s v="ส***กดิ์ ช***าญ"/>
    <s v="สงขลา"/>
    <s v="-"/>
    <s v=""/>
    <s v="02/02/2026 13:04"/>
    <s v="-"/>
    <s v="J&amp;T Express"/>
    <s v="Tiktok"/>
    <s v="tiktok"/>
    <s v=""/>
    <s v="791032497356"/>
    <s v="02/02/2026 13:04"/>
  </r>
  <r>
    <x v="2"/>
    <x v="2"/>
    <n v="33.333333333333336"/>
    <n v="3"/>
    <s v="GTF66"/>
    <n v="100"/>
    <n v="0"/>
    <s v="ร้านที่2"/>
    <s v="ว***า เ***ยมจะโร"/>
    <s v="พระนครศรีอยุธยา"/>
    <s v="-"/>
    <s v=""/>
    <s v="02/02/2026 13:01"/>
    <s v="-"/>
    <s v="J&amp;T COD"/>
    <s v="Tiktok"/>
    <s v="จ่ายทีหลัง / COD"/>
    <s v=""/>
    <s v="791003599315"/>
    <s v="02/02/2026 13:02"/>
  </r>
  <r>
    <x v="2"/>
    <x v="2"/>
    <n v="33.333333333333336"/>
    <n v="3"/>
    <s v="GTF65"/>
    <n v="100"/>
    <n v="0"/>
    <s v="ร้านที่2"/>
    <s v="บ***ิต​า​ พ***วิลัย​"/>
    <s v="ขอนแก่น"/>
    <s v="-"/>
    <s v=""/>
    <s v="02/02/2026 12:51"/>
    <s v="-"/>
    <s v="J&amp;T COD"/>
    <s v="Tiktok"/>
    <s v="จ่ายทีหลัง / COD"/>
    <s v=""/>
    <s v="791059220475"/>
    <s v="02/02/2026 12:51"/>
  </r>
  <r>
    <x v="2"/>
    <x v="2"/>
    <n v="33.333333333333336"/>
    <n v="3"/>
    <s v="GTF64"/>
    <n v="100"/>
    <n v="0"/>
    <s v="ร้านที่2"/>
    <s v="น***ัส ส***ช"/>
    <s v="สมุทรปราการ"/>
    <s v="-"/>
    <s v=""/>
    <s v="02/02/2026 12:46"/>
    <s v="-"/>
    <s v="J&amp;T Express"/>
    <s v="Tiktok"/>
    <s v="tiktok"/>
    <s v=""/>
    <s v="791055996312"/>
    <s v="02/02/2026 12:41"/>
  </r>
  <r>
    <x v="10"/>
    <x v="11"/>
    <n v="159"/>
    <n v="1"/>
    <s v="GTF63"/>
    <n v="129"/>
    <n v="0"/>
    <s v="ร้านที่2"/>
    <s v="โ***ตา อ***หยม"/>
    <s v="ราชบุรี"/>
    <s v="-"/>
    <s v=""/>
    <s v="02/02/2026 12:38"/>
    <s v="-"/>
    <s v="J&amp;T Express"/>
    <s v="Tiktok"/>
    <s v="tiktok"/>
    <s v=""/>
    <s v="791031651314"/>
    <s v="02/02/2026 12:38"/>
  </r>
  <r>
    <x v="1"/>
    <x v="1"/>
    <n v="66.666666666666671"/>
    <n v="3"/>
    <s v="GTF61"/>
    <n v="273"/>
    <n v="0"/>
    <s v="ร้านที่2"/>
    <s v="ร***พร พ***ะชิต"/>
    <s v="จังหวัดชุมพร"/>
    <s v="-"/>
    <s v=""/>
    <s v="02/02/2026 12:32"/>
    <s v="-"/>
    <s v="J&amp;T COD"/>
    <s v="Tiktok"/>
    <s v="จ่ายทีหลัง / COD"/>
    <s v=""/>
    <s v="791094369380"/>
    <s v="02/02/2026 12:32"/>
  </r>
  <r>
    <x v="2"/>
    <x v="2"/>
    <n v="50"/>
    <n v="6"/>
    <s v="GTF61"/>
    <n v="273"/>
    <n v="0"/>
    <s v="ร้านที่2"/>
    <s v="ร***พร พ***ะชิต"/>
    <s v="จังหวัดชุมพร"/>
    <s v="-"/>
    <s v=""/>
    <s v="02/02/2026 12:32"/>
    <s v="-"/>
    <s v="J&amp;T COD"/>
    <s v="Tiktok"/>
    <s v="จ่ายทีหลัง / COD"/>
    <s v=""/>
    <s v="791094369380"/>
    <s v="02/02/2026 12:32"/>
  </r>
  <r>
    <x v="2"/>
    <x v="2"/>
    <n v="33.333333333333336"/>
    <n v="3"/>
    <s v="GTF60"/>
    <n v="111"/>
    <n v="11"/>
    <s v="ร้านที่2"/>
    <s v="ช***ฐา ม***ต"/>
    <s v="เพชรบูรณ์"/>
    <s v="-"/>
    <s v=""/>
    <s v="02/02/2026 12:23"/>
    <s v="-"/>
    <s v="J&amp;T COD"/>
    <s v="Tiktok"/>
    <s v="จ่ายทีหลัง / COD"/>
    <s v=""/>
    <s v="791022630414"/>
    <s v="02/02/2026 12:23"/>
  </r>
  <r>
    <x v="0"/>
    <x v="0"/>
    <n v="69.900000000000006"/>
    <n v="10"/>
    <s v="GTF59"/>
    <n v="800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02/02/2026 12:24"/>
    <s v="-"/>
    <s v="Express Delivery (SHP Food)"/>
    <s v="Shopee"/>
    <s v="shopee"/>
    <s v=""/>
    <s v="2944568221792256097"/>
    <s v="02/02/2026 12:23"/>
  </r>
  <r>
    <x v="2"/>
    <x v="2"/>
    <n v="50"/>
    <n v="6"/>
    <s v="GTF58"/>
    <n v="182"/>
    <n v="0"/>
    <s v="ร้านที่2"/>
    <s v="ม***น แ***ูงเนิน"/>
    <s v="กรุงเทพฯ"/>
    <s v="-"/>
    <s v=""/>
    <s v="02/02/2026 12:22"/>
    <s v="-"/>
    <s v="J&amp;T COD"/>
    <s v="Tiktok"/>
    <s v="จ่ายทีหลัง / COD"/>
    <s v="ไม่รับฝอยทองค่ะ"/>
    <s v="791083565311"/>
    <s v="02/02/2026 12:22"/>
  </r>
  <r>
    <x v="0"/>
    <x v="0"/>
    <n v="66.333333333333329"/>
    <n v="3"/>
    <s v="GTF57"/>
    <n v="250"/>
    <n v="0"/>
    <s v="ร้านที่4"/>
    <s v="น***ำพร ว***า"/>
    <s v="ยโสธร"/>
    <s v="-"/>
    <s v=""/>
    <s v="02/02/2026 12:20"/>
    <s v="-"/>
    <s v="J&amp;T Express"/>
    <s v="Tiktok"/>
    <s v="tiktok"/>
    <s v=""/>
    <s v="791092568394"/>
    <s v="02/02/2026 12:20"/>
  </r>
  <r>
    <x v="2"/>
    <x v="2"/>
    <n v="33.333333333333336"/>
    <n v="3"/>
    <s v="GTF54"/>
    <n v="100"/>
    <n v="0"/>
    <s v="ร้านที่2"/>
    <s v="พ***ัย ไ***ุกด์"/>
    <s v="พังงา"/>
    <s v="-"/>
    <s v=""/>
    <s v="02/02/2026 12:15"/>
    <s v="-"/>
    <s v="J&amp;T COD"/>
    <s v="Tiktok"/>
    <s v="จ่ายทีหลัง / COD"/>
    <s v=""/>
    <s v="791074234414"/>
    <s v="02/02/2026 12:15"/>
  </r>
  <r>
    <x v="6"/>
    <x v="6"/>
    <n v="80"/>
    <n v="1"/>
    <s v="GTF53"/>
    <n v="80"/>
    <n v="0"/>
    <s v="ร้านที่1"/>
    <s v="ป******)"/>
    <s v="******ย จุฬาสัมพันธ์ุ แขวงบางกะปิ แขวงบางกะปิ เขตห้วยขวาง จังหวัดกรุงเทพมหานคร 10310"/>
    <s v="10310"/>
    <s v="86"/>
    <s v="02/02/2026 12:14"/>
    <s v="-"/>
    <s v="SPX Express"/>
    <s v="Shopee"/>
    <s v="shopee"/>
    <s v=""/>
    <s v="TH261292283615D"/>
    <s v="02/02/2026 12:14"/>
  </r>
  <r>
    <x v="2"/>
    <x v="2"/>
    <n v="50"/>
    <n v="6"/>
    <s v="GTF52"/>
    <n v="182"/>
    <n v="0"/>
    <s v="ร้านที่2"/>
    <s v="เ***วญาถรณ์  อ***อง"/>
    <s v="นครศรีธรรมราช"/>
    <s v="-"/>
    <s v=""/>
    <s v="02/02/2026 12:13"/>
    <s v="-"/>
    <s v="J&amp;T COD"/>
    <s v="Tiktok"/>
    <s v="จ่ายทีหลัง / COD"/>
    <s v=""/>
    <s v="791060151372"/>
    <s v="02/02/2026 12:14"/>
  </r>
  <r>
    <x v="0"/>
    <x v="0"/>
    <n v="66.333333333333329"/>
    <n v="3"/>
    <s v="GTF51"/>
    <n v="311"/>
    <n v="0"/>
    <s v="ร้านที่1"/>
    <s v="ค******ย"/>
    <s v="******าย8, ตำบลห้วยจรเข้, อำเภอเมืองนครปฐม 73000 ตำบลห้วยจรเข้ อำเภอเมืองนครปฐม จังหวัดนครปฐม 73000"/>
    <s v="73000"/>
    <s v="93"/>
    <s v="02/02/2026 12:06"/>
    <s v="-"/>
    <s v="SPX Express"/>
    <s v="Shopee"/>
    <s v="shopee"/>
    <s v=""/>
    <s v="TH2647920222606"/>
    <s v="02/02/2026 12:05"/>
  </r>
  <r>
    <x v="7"/>
    <x v="7"/>
    <n v="71"/>
    <n v="1"/>
    <s v="GTF51"/>
    <n v="311"/>
    <n v="0"/>
    <s v="ร้านที่1"/>
    <s v="ค******ย"/>
    <s v="******าย8, ตำบลห้วยจรเข้, อำเภอเมืองนครปฐม 73000 ตำบลห้วยจรเข้ อำเภอเมืองนครปฐม จังหวัดนครปฐม 73000"/>
    <s v="73000"/>
    <s v="93"/>
    <s v="02/02/2026 12:06"/>
    <s v="-"/>
    <s v="SPX Express"/>
    <s v="Shopee"/>
    <s v="shopee"/>
    <s v=""/>
    <s v="TH2647920222606"/>
    <s v="02/02/2026 12:05"/>
  </r>
  <r>
    <x v="1"/>
    <x v="1"/>
    <n v="66.666666666666671"/>
    <n v="3"/>
    <s v="GTF49"/>
    <n v="129"/>
    <n v="0"/>
    <s v="ร้านที่1"/>
    <s v="ม******์"/>
    <s v="****** 7 หอปูเป้ ตำบลท่าทราย อำเภอเมืองสมุทรสาคร จังหวัดสมุทรสาคร 74000"/>
    <s v="74000"/>
    <s v="04"/>
    <s v="02/02/2026 12:27"/>
    <s v="-"/>
    <s v="SPX Express"/>
    <s v="Shopee"/>
    <s v="shopee"/>
    <s v=""/>
    <s v="TH2690987013999"/>
    <s v="02/02/2026 11:57"/>
  </r>
  <r>
    <x v="0"/>
    <x v="0"/>
    <n v="120"/>
    <n v="1"/>
    <s v="GTF48"/>
    <n v="89"/>
    <n v="0"/>
    <s v="ร้านที่2"/>
    <s v="เ***โน ย***น"/>
    <s v="อุบลราชธานี"/>
    <s v="-"/>
    <s v=""/>
    <s v="02/02/2026 11:50"/>
    <s v="-"/>
    <s v="J&amp;T COD"/>
    <s v="Tiktok"/>
    <s v="จ่ายทีหลัง / COD"/>
    <s v=""/>
    <s v="790931013880"/>
    <s v="02/02/2026 11:50"/>
  </r>
  <r>
    <x v="2"/>
    <x v="2"/>
    <n v="50"/>
    <n v="6"/>
    <s v="GTF47"/>
    <n v="200"/>
    <n v="0"/>
    <s v="ร้านที่2"/>
    <s v="m***asit"/>
    <s v="นครปฐม"/>
    <s v="-"/>
    <s v=""/>
    <s v="02/02/2026 11:48"/>
    <s v="-"/>
    <s v="J&amp;T Express"/>
    <s v="Tiktok"/>
    <s v="tiktok"/>
    <s v=""/>
    <s v="790977785710"/>
    <s v="02/02/2026 11:47"/>
  </r>
  <r>
    <x v="14"/>
    <x v="17"/>
    <n v="12"/>
    <n v="20"/>
    <s v="GTF46"/>
    <n v="280"/>
    <n v="0"/>
    <s v="ร้านที่1"/>
    <s v="ส******์"/>
    <s v="******าท, อำเภอเมืองลำปาง ตำบลพระบาท อำเภอเมืองลำปาง จังหวัดลำปาง 52000"/>
    <s v="52000"/>
    <s v="07"/>
    <s v="02/02/2026 11:41"/>
    <s v="-"/>
    <s v="SPX Express"/>
    <s v="Shopee"/>
    <s v="shopee"/>
    <s v=""/>
    <s v="TH2658280225643"/>
    <s v="02/02/2026 11:41"/>
  </r>
  <r>
    <x v="2"/>
    <x v="2"/>
    <n v="33.333333333333336"/>
    <n v="3"/>
    <s v="GTF45"/>
    <n v="107"/>
    <n v="7"/>
    <s v="ร้านที่2"/>
    <s v="ซ*** ซ***"/>
    <s v="กรุงเทพฯ"/>
    <s v="-"/>
    <s v=""/>
    <s v="02/02/2026 11:23"/>
    <s v="-"/>
    <s v="J&amp;T COD"/>
    <s v="Tiktok"/>
    <s v="จ่ายทีหลัง / COD"/>
    <s v="ขอเค้ก ฝอยทอง กาแฟ มะพร้าวอ่อน นะคะ"/>
    <s v="790937695796"/>
    <s v="02/02/2026 11:23"/>
  </r>
  <r>
    <x v="1"/>
    <x v="1"/>
    <n v="33"/>
    <n v="10"/>
    <s v="GTF44"/>
    <n v="341.1"/>
    <n v="0"/>
    <s v="ร้านที่2"/>
    <s v="โ***้อน"/>
    <s v="อุดรธานี"/>
    <s v="-"/>
    <s v=""/>
    <s v="02/02/2026 11:21"/>
    <s v="-"/>
    <s v="J&amp;T COD"/>
    <s v="Tiktok"/>
    <s v="จ่ายทีหลัง / COD"/>
    <s v=""/>
    <s v="790984581726"/>
    <s v="02/02/2026 11:21"/>
  </r>
  <r>
    <x v="14"/>
    <x v="17"/>
    <n v="12"/>
    <n v="50"/>
    <s v="GTF43"/>
    <n v="1334"/>
    <n v="134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02/02/2026 11:16"/>
    <s v="-"/>
    <s v="Flash Express"/>
    <s v="Shopee"/>
    <s v="shopee"/>
    <s v=""/>
    <s v="TH29038AP6861B"/>
    <s v="02/02/2026 11:16"/>
  </r>
  <r>
    <x v="15"/>
    <x v="18"/>
    <n v="10"/>
    <n v="50"/>
    <s v="GTF43"/>
    <n v="1334"/>
    <n v="134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02/02/2026 11:16"/>
    <s v="-"/>
    <s v="Flash Express"/>
    <s v="Shopee"/>
    <s v="shopee"/>
    <s v=""/>
    <s v="TH29038AP6861B"/>
    <s v="02/02/2026 11:16"/>
  </r>
  <r>
    <x v="1"/>
    <x v="1"/>
    <n v="66.666666666666671"/>
    <n v="3"/>
    <s v="GTF42"/>
    <n v="100"/>
    <n v="0"/>
    <s v="ร้านที่2"/>
    <s v="ม***สา"/>
    <s v="สงขลา"/>
    <s v="-"/>
    <s v=""/>
    <s v="02/02/2026 11:14"/>
    <s v="-"/>
    <s v="J&amp;T COD"/>
    <s v="Tiktok"/>
    <s v="จ่ายทีหลัง / COD"/>
    <s v=""/>
    <s v="790963421802"/>
    <s v="02/02/2026 11:14"/>
  </r>
  <r>
    <x v="2"/>
    <x v="2"/>
    <n v="40"/>
    <n v="10"/>
    <s v="GTF41"/>
    <n v="280.5"/>
    <n v="0"/>
    <s v="ร้านที่2"/>
    <s v="ป***ารี"/>
    <s v="สุราษฎร์ธานี"/>
    <s v="-"/>
    <s v=""/>
    <s v="02/02/2026 11:11"/>
    <s v="-"/>
    <s v="J&amp;T COD"/>
    <s v="Tiktok"/>
    <s v="จ่ายทีหลัง / COD"/>
    <s v=""/>
    <s v="790991202886"/>
    <s v="02/02/2026 11:11"/>
  </r>
  <r>
    <x v="2"/>
    <x v="2"/>
    <n v="40"/>
    <n v="10"/>
    <s v="GTF40"/>
    <n v="280.5"/>
    <n v="0"/>
    <s v="ร้านที่2"/>
    <s v="ด***นทร์"/>
    <s v="กาญจนบุรี"/>
    <s v="-"/>
    <s v=""/>
    <s v="02/02/2026 11:10"/>
    <s v="-"/>
    <s v="J&amp;T COD"/>
    <s v="Tiktok"/>
    <s v="จ่ายทีหลัง / COD"/>
    <s v=""/>
    <s v="790968400876"/>
    <s v="02/02/2026 11:10"/>
  </r>
  <r>
    <x v="2"/>
    <x v="2"/>
    <n v="40"/>
    <n v="10"/>
    <s v="GTF39"/>
    <n v="280.5"/>
    <n v="0"/>
    <s v="ร้านที่2"/>
    <s v="เ***ินทร์ น***ศ์กุล"/>
    <s v="เทศบาลนครขอนแก่น"/>
    <s v="-"/>
    <s v=""/>
    <s v="02/02/2026 11:08"/>
    <s v="-"/>
    <s v="J&amp;T COD"/>
    <s v="Tiktok"/>
    <s v="จ่ายทีหลัง / COD"/>
    <s v=""/>
    <s v="790904606855"/>
    <s v="02/02/2026 11:08"/>
  </r>
  <r>
    <x v="2"/>
    <x v="2"/>
    <n v="40"/>
    <n v="10"/>
    <s v="GTF38"/>
    <n v="280.5"/>
    <n v="0"/>
    <s v="ร้านที่2"/>
    <s v="อ***ิมา เ***ดเกลี้ยง"/>
    <s v="นครศรีธรรมราช"/>
    <s v="-"/>
    <s v=""/>
    <s v="02/02/2026 11:08"/>
    <s v="-"/>
    <s v="J&amp;T COD"/>
    <s v="Tiktok"/>
    <s v="จ่ายทีหลัง / COD"/>
    <s v="ไม่เอากาแฟกับเนยนม"/>
    <s v="790948097785"/>
    <s v="02/02/2026 11:08"/>
  </r>
  <r>
    <x v="2"/>
    <x v="2"/>
    <n v="40"/>
    <n v="10"/>
    <s v="GTF37"/>
    <n v="280.5"/>
    <n v="0"/>
    <s v="ร้านที่2"/>
    <s v="ก***้า ก***หิน แ***ิ"/>
    <s v="กรุงเทพฯ"/>
    <s v="-"/>
    <s v=""/>
    <s v="02/02/2026 11:06"/>
    <s v="-"/>
    <s v="J&amp;T COD"/>
    <s v="Tiktok"/>
    <s v="จ่ายทีหลัง / COD"/>
    <s v=""/>
    <s v="790973375732"/>
    <s v="02/02/2026 11:06"/>
  </r>
  <r>
    <x v="4"/>
    <x v="4"/>
    <n v="139"/>
    <n v="1"/>
    <s v="GTF36"/>
    <n v="139"/>
    <n v="0"/>
    <s v="ร้านที่1"/>
    <s v="ด******ม"/>
    <s v="******กุง, ตำบลหัวช้าง, อำเภอจตุรพักตรพิมาน ตำบลหัวช้าง อำเภอจตุรพักตรพิมาน จังหวัดร้อยเอ็ด 45180"/>
    <s v="45180"/>
    <s v="15"/>
    <s v="02/02/2026 11:05"/>
    <s v="-"/>
    <s v="SPX Express"/>
    <s v="Shopee"/>
    <s v="shopee"/>
    <s v=""/>
    <s v="TH265204657159Q"/>
    <s v="02/02/2026 11:05"/>
  </r>
  <r>
    <x v="2"/>
    <x v="2"/>
    <n v="33.333333333333336"/>
    <n v="3"/>
    <s v="GTF35"/>
    <n v="100"/>
    <n v="0"/>
    <s v="ร้านที่2"/>
    <s v="ป***ารีย์ พ***วิลัย​   แ**"/>
    <s v="ขอนแก่น"/>
    <s v="-"/>
    <s v=""/>
    <s v="02/02/2026 10:54"/>
    <s v="-"/>
    <s v="J&amp;T Express"/>
    <s v="Tiktok"/>
    <s v="tiktok"/>
    <s v=""/>
    <s v="790902016855"/>
    <s v="02/02/2026 10:54"/>
  </r>
  <r>
    <x v="2"/>
    <x v="2"/>
    <n v="50"/>
    <n v="6"/>
    <s v="GTF34"/>
    <n v="200"/>
    <n v="0"/>
    <s v="ร้านที่2"/>
    <s v="ท***ีย์"/>
    <s v="ฉะเชิงเทรา"/>
    <s v="-"/>
    <s v=""/>
    <s v="02/02/2026 10:54"/>
    <s v="-"/>
    <s v="J&amp;T Express"/>
    <s v="Tiktok"/>
    <s v="tiktok"/>
    <s v=""/>
    <s v="790985770783"/>
    <s v="02/02/2026 10:54"/>
  </r>
  <r>
    <x v="6"/>
    <x v="6"/>
    <n v="120"/>
    <n v="1"/>
    <s v="GTF32"/>
    <n v="135"/>
    <n v="35"/>
    <s v="ร้านที่2"/>
    <s v="น***อลิษา พ***ช"/>
    <s v="กรุงเทพฯ"/>
    <s v="-"/>
    <s v=""/>
    <s v="02/02/2026 10:39"/>
    <s v="-"/>
    <s v="J&amp;T Express"/>
    <s v="Tiktok"/>
    <s v="tiktok"/>
    <s v=""/>
    <s v="790905210885"/>
    <s v="02/02/2026 10:39"/>
  </r>
  <r>
    <x v="2"/>
    <x v="2"/>
    <n v="40"/>
    <n v="10"/>
    <s v="GTF31"/>
    <n v="330"/>
    <n v="0"/>
    <s v="ร้านที่2"/>
    <s v="ว***รา ล***นี"/>
    <s v="ร้อยเอ็ด"/>
    <s v="-"/>
    <s v=""/>
    <s v="02/02/2026 10:25"/>
    <s v="-"/>
    <s v="J&amp;T COD"/>
    <s v="Tiktok"/>
    <s v="จ่ายทีหลัง / COD"/>
    <s v=""/>
    <s v="790989201855"/>
    <s v="02/02/2026 10:26"/>
  </r>
  <r>
    <x v="1"/>
    <x v="1"/>
    <n v="66.666666666666671"/>
    <n v="3"/>
    <s v="GTF29"/>
    <n v="100"/>
    <n v="0"/>
    <s v="ร้านที่2"/>
    <s v="ม*** ค***มะณี"/>
    <s v="พระนครศรีอยุธยา"/>
    <s v="-"/>
    <s v=""/>
    <s v="02/02/2026 10:22"/>
    <s v="-"/>
    <s v="J&amp;T Express"/>
    <s v="Tiktok"/>
    <s v="tiktok"/>
    <s v=""/>
    <s v="790927987776"/>
    <s v="02/02/2026 10:22"/>
  </r>
  <r>
    <x v="2"/>
    <x v="2"/>
    <n v="40"/>
    <n v="10"/>
    <s v="GTF27"/>
    <n v="330"/>
    <n v="0"/>
    <s v="ร้านที่2"/>
    <s v="ส***จน์ แ***๊วย"/>
    <s v="สมุทรปราการ"/>
    <s v="-"/>
    <s v=""/>
    <s v="02/02/2026 10:19"/>
    <s v="-"/>
    <s v="Flash Express Thailand COD"/>
    <s v="Tiktok"/>
    <s v="จ่ายทีหลัง / COD"/>
    <s v=""/>
    <s v="THT02032EH12V7Z"/>
    <s v="02/02/2026 10:20"/>
  </r>
  <r>
    <x v="0"/>
    <x v="0"/>
    <n v="66.333333333333329"/>
    <n v="3"/>
    <s v="GTF26"/>
    <n v="250"/>
    <n v="0"/>
    <s v="ร้านที่1"/>
    <s v="ว******ะ"/>
    <s v="******ตำบลปงแสนทอง อำเภอเมืองลำปาง จังหวัดลำปาง 52100"/>
    <s v="52100"/>
    <s v="14"/>
    <s v="02/02/2026 10:15"/>
    <s v="-"/>
    <s v="SPX Express"/>
    <s v="Shopee"/>
    <s v="shopee"/>
    <s v=""/>
    <s v="TH267500865847S"/>
    <s v="02/02/2026 10:15"/>
  </r>
  <r>
    <x v="2"/>
    <x v="2"/>
    <n v="40"/>
    <n v="10"/>
    <s v="GTF25"/>
    <n v="297"/>
    <n v="0"/>
    <s v="ร้านที่2"/>
    <s v="ธ***พร ค***ย"/>
    <s v="นครศรีธรรมราช"/>
    <s v="-"/>
    <s v=""/>
    <s v="02/02/2026 10:08"/>
    <s v="-"/>
    <s v="J&amp;T COD"/>
    <s v="Tiktok"/>
    <s v="จ่ายทีหลัง / COD"/>
    <s v=""/>
    <s v="790921600873"/>
    <s v="02/02/2026 10:08"/>
  </r>
  <r>
    <x v="0"/>
    <x v="0"/>
    <n v="80"/>
    <n v="3"/>
    <s v="GTF24"/>
    <n v="240"/>
    <n v="0"/>
    <s v="ร้านที่1"/>
    <s v="ส******ด"/>
    <s v="******ำเภอเมืองนครศรีธรรมราช ตำบลปากพูน อำเภอเมืองนครศรีธรรมราช จังหวัดนครศรีธรรมราช 80000"/>
    <s v="80000"/>
    <s v="91"/>
    <s v="02/02/2026 10:08"/>
    <s v="-"/>
    <s v="SPX Express"/>
    <s v="Shopee"/>
    <s v="shopee"/>
    <s v=""/>
    <s v="TH262165433573Y"/>
    <s v="02/02/2026 10:07"/>
  </r>
  <r>
    <x v="0"/>
    <x v="0"/>
    <n v="80"/>
    <n v="3"/>
    <s v="GTF23"/>
    <n v="240"/>
    <n v="0"/>
    <s v="ร้านที่1"/>
    <s v="ส******์"/>
    <s v="******บลห้วยสัก อำเภอเมืองเชียงราย จังหวัดเชียงราย 57000"/>
    <s v="57000"/>
    <s v="81"/>
    <s v="02/02/2026 10:06"/>
    <s v="-"/>
    <s v="SPX Express"/>
    <s v="Shopee"/>
    <s v="shopee"/>
    <s v=""/>
    <s v="TH268931125726T"/>
    <s v="02/02/2026 10:06"/>
  </r>
  <r>
    <x v="0"/>
    <x v="0"/>
    <n v="66.333333333333329"/>
    <n v="3"/>
    <s v="GTF22"/>
    <n v="240"/>
    <n v="0"/>
    <s v="ร้านที่1"/>
    <s v="ว******ะ"/>
    <s v="******ตำบลปงแสนทอง อำเภอเมืองลำปาง จังหวัดลำปาง 52100"/>
    <s v="52100"/>
    <s v="14"/>
    <s v="02/02/2026 09:59"/>
    <s v="-"/>
    <s v="SPX Express"/>
    <s v="Shopee"/>
    <s v="shopee"/>
    <s v=""/>
    <s v="TH2687440362771"/>
    <s v="02/02/2026 09:59"/>
  </r>
  <r>
    <x v="2"/>
    <x v="2"/>
    <n v="50"/>
    <n v="6"/>
    <s v="GTF21"/>
    <n v="182"/>
    <n v="0"/>
    <s v="ร้านที่2"/>
    <s v="ล***า ศ***ำภา"/>
    <s v="เลย"/>
    <s v="-"/>
    <s v=""/>
    <s v="02/02/2026 09:52"/>
    <s v="-"/>
    <s v="J&amp;T COD"/>
    <s v="Tiktok"/>
    <s v="จ่ายทีหลัง / COD"/>
    <s v=""/>
    <s v="790944612835"/>
    <s v="02/02/2026 09:52"/>
  </r>
  <r>
    <x v="1"/>
    <x v="1"/>
    <n v="66.666666666666671"/>
    <n v="3"/>
    <s v="GTF20"/>
    <n v="100"/>
    <n v="0"/>
    <s v="ร้านที่2"/>
    <s v="น***อย ส***หร่าย"/>
    <s v="นครสวรรค์"/>
    <s v="-"/>
    <s v=""/>
    <s v="02/02/2026 09:52"/>
    <s v="-"/>
    <s v="J&amp;T Express"/>
    <s v="Tiktok"/>
    <s v="tiktok"/>
    <s v=""/>
    <s v="790964619896"/>
    <s v="02/02/2026 09:52"/>
  </r>
  <r>
    <x v="2"/>
    <x v="2"/>
    <n v="50"/>
    <n v="6"/>
    <s v="GTF19"/>
    <n v="338"/>
    <n v="38"/>
    <s v="ร้านที่2"/>
    <s v="น***าวญานิศา อ***ร์อำคา"/>
    <s v="อุดรธานี"/>
    <s v="-"/>
    <s v=""/>
    <s v="02/02/2026 09:39"/>
    <s v="-"/>
    <s v="J&amp;T Express"/>
    <s v="Tiktok"/>
    <s v="tiktok"/>
    <s v=""/>
    <s v="790964619841"/>
    <s v="02/02/2026 09:39"/>
  </r>
  <r>
    <x v="0"/>
    <x v="0"/>
    <n v="120"/>
    <n v="1"/>
    <s v="GTF19"/>
    <n v="338"/>
    <n v="38"/>
    <s v="ร้านที่2"/>
    <s v="น***าวญานิศา อ***ร์อำคา"/>
    <s v="อุดรธานี"/>
    <s v="-"/>
    <s v=""/>
    <s v="02/02/2026 09:39"/>
    <s v="-"/>
    <s v="J&amp;T Express"/>
    <s v="Tiktok"/>
    <s v="tiktok"/>
    <s v=""/>
    <s v="790964619841"/>
    <s v="02/02/2026 09:39"/>
  </r>
  <r>
    <x v="1"/>
    <x v="1"/>
    <n v="66.666666666666671"/>
    <n v="3"/>
    <s v="GTF18"/>
    <n v="100"/>
    <n v="0"/>
    <s v="ร้านที่2"/>
    <s v="ก***า เ***ยมสมบูรณ์"/>
    <s v="พระนครศรีอยุธยา"/>
    <s v="-"/>
    <s v=""/>
    <s v="02/02/2026 09:36"/>
    <s v="-"/>
    <s v="J&amp;T COD"/>
    <s v="Tiktok"/>
    <s v="จ่ายทีหลัง / COD"/>
    <s v=""/>
    <s v="790978788762"/>
    <s v="02/02/2026 09:36"/>
  </r>
  <r>
    <x v="0"/>
    <x v="0"/>
    <n v="80"/>
    <n v="1"/>
    <s v="GTF17"/>
    <n v="80"/>
    <n v="0"/>
    <s v="ร้านที่1"/>
    <s v="ศ******ี"/>
    <s v="******ี่ 1, ตำบลสำพันดี, อำเภอนาดี ตำบลสำพันตา อำเภอนาดี จังหวัดปราจีนบุรี 25220"/>
    <s v="25220"/>
    <s v="32"/>
    <s v="02/02/2026 09:34"/>
    <s v="-"/>
    <s v="SPX Express"/>
    <s v="Shopee"/>
    <s v="shopee"/>
    <s v=""/>
    <s v="TH264454874122C"/>
    <s v="02/02/2026 09:33"/>
  </r>
  <r>
    <x v="2"/>
    <x v="2"/>
    <n v="33.333333333333336"/>
    <n v="3"/>
    <s v="GTF16"/>
    <n v="100"/>
    <n v="0"/>
    <s v="ร้านที่2"/>
    <s v="จ***อ๋dy5ftoacc5rq"/>
    <s v="สงขลา"/>
    <s v="-"/>
    <s v=""/>
    <s v="02/02/2026 09:30"/>
    <s v="-"/>
    <s v="J&amp;T Express"/>
    <s v="Tiktok"/>
    <s v="tiktok"/>
    <s v=""/>
    <s v="790929615851"/>
    <s v="02/02/2026 09:30"/>
  </r>
  <r>
    <x v="2"/>
    <x v="2"/>
    <n v="40"/>
    <n v="10"/>
    <s v="GTF14"/>
    <n v="297"/>
    <n v="0"/>
    <s v="ร้านที่2"/>
    <s v="พ***พย์ ศ***ันทร์"/>
    <s v="นนทบุรี"/>
    <s v="-"/>
    <s v=""/>
    <s v="02/02/2026 09:18"/>
    <s v="-"/>
    <s v="J&amp;T Express"/>
    <s v="Tiktok"/>
    <s v="tiktok"/>
    <s v=""/>
    <s v="790926175734"/>
    <s v="02/02/2026 09:19"/>
  </r>
  <r>
    <x v="2"/>
    <x v="2"/>
    <n v="50"/>
    <n v="6"/>
    <s v="GTF11"/>
    <n v="182"/>
    <n v="0"/>
    <s v="ร้านที่2"/>
    <s v="n* n*"/>
    <s v="Phangnga"/>
    <s v="-"/>
    <s v=""/>
    <s v="02/02/2026 09:15"/>
    <s v="-"/>
    <s v="J&amp;T COD"/>
    <s v="Tiktok"/>
    <s v="จ่ายทีหลัง / COD"/>
    <s v=""/>
    <s v="790973414814"/>
    <s v="02/02/2026 09:15"/>
  </r>
  <r>
    <x v="4"/>
    <x v="4"/>
    <n v="159"/>
    <n v="1"/>
    <s v="GTF10"/>
    <n v="129"/>
    <n v="0"/>
    <s v="ร้านที่2"/>
    <s v="พ***์รภัส ว***รักษ์"/>
    <s v="ระยอง"/>
    <s v="-"/>
    <s v=""/>
    <s v="02/02/2026 09:15"/>
    <s v="-"/>
    <s v="J&amp;T Express"/>
    <s v="Tiktok"/>
    <s v="tiktok"/>
    <s v=""/>
    <s v="790965573764"/>
    <s v="02/02/2026 09:14"/>
  </r>
  <r>
    <x v="2"/>
    <x v="2"/>
    <n v="50"/>
    <n v="6"/>
    <s v="GTF9"/>
    <n v="182"/>
    <n v="0"/>
    <s v="ร้านที่2"/>
    <s v="อ***ี ใ***ง"/>
    <s v="อุบลราชธานี"/>
    <s v="-"/>
    <s v=""/>
    <s v="02/02/2026 09:13"/>
    <s v="-"/>
    <s v="J&amp;T COD"/>
    <s v="Tiktok"/>
    <s v="จ่ายทีหลัง / COD"/>
    <s v=""/>
    <s v="790928981706"/>
    <s v="02/02/2026 09:13"/>
  </r>
  <r>
    <x v="2"/>
    <x v="2"/>
    <n v="40"/>
    <n v="10"/>
    <s v="GTF8"/>
    <n v="330"/>
    <n v="0"/>
    <s v="ร้านที่2"/>
    <s v="ว***า ค***ุล"/>
    <s v="สระบุรี"/>
    <s v="-"/>
    <s v=""/>
    <s v="02/02/2026 09:06"/>
    <s v="-"/>
    <s v="J&amp;T COD"/>
    <s v="Tiktok"/>
    <s v="จ่ายทีหลัง / COD"/>
    <s v="ไม่เอาเค้กกาแฟและเนยสดค่ะ"/>
    <s v="790933293780"/>
    <s v="02/02/2026 09:06"/>
  </r>
  <r>
    <x v="2"/>
    <x v="2"/>
    <n v="50"/>
    <n v="6"/>
    <s v="GTF7"/>
    <n v="182"/>
    <n v="0"/>
    <s v="ร้านที่2"/>
    <s v="เ***์วรี ท***สนาธนกิจ"/>
    <s v="นครสวรรค์"/>
    <s v="-"/>
    <s v=""/>
    <s v="02/02/2026 09:05"/>
    <s v="-"/>
    <s v="J&amp;T COD"/>
    <s v="Tiktok"/>
    <s v="จ่ายทีหลัง / COD"/>
    <s v=""/>
    <s v="790967215813"/>
    <s v="02/02/2026 09:06"/>
  </r>
  <r>
    <x v="2"/>
    <x v="2"/>
    <n v="50"/>
    <n v="6"/>
    <s v="GTF6"/>
    <n v="182"/>
    <n v="0"/>
    <s v="ร้านที่2"/>
    <s v="น***ญา แ***ุน"/>
    <s v="เชียงราย"/>
    <s v="-"/>
    <s v=""/>
    <s v="02/02/2026 09:02"/>
    <s v="-"/>
    <s v="J&amp;T COD"/>
    <s v="Tiktok"/>
    <s v="จ่ายทีหลัง / COD"/>
    <s v=""/>
    <s v="790974215824"/>
    <s v="02/02/2026 09:02"/>
  </r>
  <r>
    <x v="2"/>
    <x v="2"/>
    <n v="40"/>
    <n v="10"/>
    <s v="GTF5"/>
    <n v="303"/>
    <n v="0"/>
    <s v="ร้านที่2"/>
    <s v="ร*** ส***ญฦทุกข์"/>
    <s v="จันทบุรี"/>
    <s v="-"/>
    <s v=""/>
    <s v="02/02/2026 09:00"/>
    <s v="-"/>
    <s v="J&amp;T COD"/>
    <s v="Tiktok"/>
    <s v="จ่ายทีหลัง / COD"/>
    <s v=""/>
    <s v="790944974746"/>
    <s v="02/02/2026 09:00"/>
  </r>
  <r>
    <x v="2"/>
    <x v="2"/>
    <n v="50"/>
    <n v="6"/>
    <s v="GTF4"/>
    <n v="182"/>
    <n v="0"/>
    <s v="ร้านที่2"/>
    <s v="อ***ี แ***ล้า"/>
    <s v="ระยอง"/>
    <s v="-"/>
    <s v=""/>
    <s v="02/02/2026 08:57"/>
    <s v="-"/>
    <s v="J&amp;T COD"/>
    <s v="Tiktok"/>
    <s v="จ่ายทีหลัง / COD"/>
    <s v=""/>
    <s v="790958971795"/>
    <s v="02/02/2026 08:57"/>
  </r>
  <r>
    <x v="2"/>
    <x v="2"/>
    <n v="33.333333333333336"/>
    <n v="3"/>
    <s v="GTF3"/>
    <n v="110"/>
    <n v="10"/>
    <s v="ร้านที่2"/>
    <s v="น***าว ส***ตรา ท***สม"/>
    <s v="อำนาจเจริญ"/>
    <s v="-"/>
    <s v=""/>
    <s v="02/02/2026 08:46"/>
    <s v="-"/>
    <s v="J&amp;T Express"/>
    <s v="Tiktok"/>
    <s v="tiktok"/>
    <s v=""/>
    <s v="790985213852"/>
    <s v="02/02/2026 08:45"/>
  </r>
  <r>
    <x v="4"/>
    <x v="4"/>
    <n v="0"/>
    <n v="1"/>
    <s v="GTF1"/>
    <n v="0"/>
    <n v="0"/>
    <s v="ร้านที่2"/>
    <s v="เ***มี่ ก***ีพิศา"/>
    <s v="กรุงเทพฯ"/>
    <s v="-"/>
    <s v=""/>
    <s v="02/02/2026 08:38"/>
    <s v="-"/>
    <s v="J&amp;T Express"/>
    <s v="Tiktok"/>
    <s v="tiktok"/>
    <s v=""/>
    <s v="790971809891"/>
    <s v="02/02/2026 08:38"/>
  </r>
  <r>
    <x v="2"/>
    <x v="2"/>
    <n v="33.333333333333336"/>
    <n v="3"/>
    <s v="GTF0"/>
    <n v="100"/>
    <n v="0"/>
    <s v="ร้านที่2"/>
    <s v="ส***าณี เ***แก้ว"/>
    <s v="ภูเก็ต"/>
    <s v="-"/>
    <s v=""/>
    <s v="02/02/2026 08:35"/>
    <s v="-"/>
    <s v="J&amp;T Express"/>
    <s v="Tiktok"/>
    <s v="tiktok"/>
    <s v=""/>
    <s v="790922819875"/>
    <s v="02/02/2026 08:35"/>
  </r>
  <r>
    <x v="2"/>
    <x v="2"/>
    <n v="33.333333333333336"/>
    <n v="3"/>
    <s v="GTE99"/>
    <n v="100"/>
    <n v="0"/>
    <s v="ร้านที่2"/>
    <s v="ช***  พ***าม"/>
    <s v="ชลบุรี"/>
    <s v="-"/>
    <s v=""/>
    <s v="02/02/2026 08:32"/>
    <s v="-"/>
    <s v="J&amp;T COD"/>
    <s v="Tiktok"/>
    <s v="จ่ายทีหลัง / COD"/>
    <s v=""/>
    <s v="790924010866"/>
    <s v="02/02/2026 08:33"/>
  </r>
  <r>
    <x v="2"/>
    <x v="2"/>
    <n v="33.333333333333336"/>
    <n v="3"/>
    <s v="GTE98"/>
    <n v="100"/>
    <n v="0"/>
    <s v="ร้านที่2"/>
    <s v="u***5433348478579"/>
    <s v="เพชรบูรณ์"/>
    <s v="-"/>
    <s v=""/>
    <s v="02/02/2026 08:31"/>
    <s v="-"/>
    <s v="J&amp;T COD"/>
    <s v="Tiktok"/>
    <s v="จ่ายทีหลัง / COD"/>
    <s v=""/>
    <s v="790981780746"/>
    <s v="02/02/2026 08:31"/>
  </r>
  <r>
    <x v="1"/>
    <x v="1"/>
    <n v="66.666666666666671"/>
    <n v="3"/>
    <s v="GTE97"/>
    <n v="100"/>
    <n v="0"/>
    <s v="ร้านที่2"/>
    <s v="จ***์จุฑาอบเชย"/>
    <s v="กรุงเทพฯ"/>
    <s v="-"/>
    <s v=""/>
    <s v="02/02/2026 08:27"/>
    <s v="-"/>
    <s v="J&amp;T COD"/>
    <s v="Tiktok"/>
    <s v="จ่ายทีหลัง / COD"/>
    <s v=""/>
    <s v="790918015882"/>
    <s v="02/02/2026 08:27"/>
  </r>
  <r>
    <x v="3"/>
    <x v="8"/>
    <n v="87.2"/>
    <n v="2"/>
    <s v="GTE96"/>
    <n v="181.4"/>
    <n v="7"/>
    <s v="ร้านที่3"/>
    <s v="ชนิกานต์​ แม่นมั่น"/>
    <s v="111/22ม.4ต.สุรศักดิ์ศักดิ์_x000a__x000a_ศรีราชา/ Si Rachaชลบุรี/ Chonburi_x000a_20110"/>
    <s v="20110"/>
    <s v="660900161126"/>
    <s v="02/02/2026 08:16"/>
    <s v="-"/>
    <s v="Kerry_dropoff"/>
    <s v="Lazada"/>
    <s v="lazada"/>
    <s v=""/>
    <s v="LEXPU0654314927"/>
    <s v="02/02/2026 08:16"/>
  </r>
  <r>
    <x v="2"/>
    <x v="2"/>
    <n v="50"/>
    <n v="6"/>
    <s v="GTE95"/>
    <n v="182"/>
    <n v="0"/>
    <s v="ร้านที่2"/>
    <s v="ก***แก้ว. บ***รรม"/>
    <s v="กรุงเทพฯ"/>
    <s v="-"/>
    <s v=""/>
    <s v="02/02/2026 08:15"/>
    <s v="-"/>
    <s v="J&amp;T COD"/>
    <s v="Tiktok"/>
    <s v="จ่ายทีหลัง / COD"/>
    <s v=""/>
    <s v="790910219842"/>
    <s v="02/02/2026 08:15"/>
  </r>
  <r>
    <x v="0"/>
    <x v="0"/>
    <n v="69.900000000000006"/>
    <n v="30"/>
    <s v="GTE94"/>
    <n v="2400"/>
    <n v="0"/>
    <s v="ร้านที่1"/>
    <s v="ป******​"/>
    <s v="******13 ต.นาดี ตำบลนาดี อำเภอนาดี จังหวัดปราจีนบุรี 25220"/>
    <s v="25220"/>
    <s v="23"/>
    <s v="02/02/2026 08:14"/>
    <s v="-"/>
    <s v="SPX Express"/>
    <s v="Shopee"/>
    <s v="shopee"/>
    <s v=""/>
    <s v="TH260138466810G"/>
    <s v="02/02/2026 08:14"/>
  </r>
  <r>
    <x v="2"/>
    <x v="2"/>
    <n v="33.333333333333336"/>
    <n v="3"/>
    <s v="GTE93"/>
    <n v="100"/>
    <n v="0"/>
    <s v="ร้านที่2"/>
    <s v="ฟ**"/>
    <s v="Bangkok"/>
    <s v="-"/>
    <s v=""/>
    <s v="02/02/2026 08:10"/>
    <s v="-"/>
    <s v="J&amp;T COD"/>
    <s v="Tiktok"/>
    <s v="จ่ายทีหลัง / COD"/>
    <s v=""/>
    <s v="790915180742"/>
    <s v="02/02/2026 08:10"/>
  </r>
  <r>
    <x v="0"/>
    <x v="16"/>
    <n v="64"/>
    <n v="1"/>
    <s v="GTE92"/>
    <n v="71.5"/>
    <n v="7.5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2/02/2026 08:04"/>
    <s v="-"/>
    <s v="Kerry_dropoff"/>
    <s v="Lazada"/>
    <s v="lazada"/>
    <s v=""/>
    <s v="LEXPU0654330409"/>
    <s v="02/02/2026 08:04"/>
  </r>
  <r>
    <x v="1"/>
    <x v="1"/>
    <n v="66.666666666666671"/>
    <n v="6"/>
    <s v="GTE91"/>
    <n v="200"/>
    <n v="0"/>
    <s v="ร้านที่2"/>
    <s v="ว***ียร ก***ก้ว"/>
    <s v="บุรีรัมย์"/>
    <s v="-"/>
    <s v=""/>
    <s v="02/02/2026 07:50"/>
    <s v="-"/>
    <s v="J&amp;T Express"/>
    <s v="Tiktok"/>
    <s v="tiktok"/>
    <s v=""/>
    <s v="790901988752"/>
    <s v="02/02/2026 07:50"/>
  </r>
  <r>
    <x v="2"/>
    <x v="2"/>
    <n v="50"/>
    <n v="6"/>
    <s v="GTE89"/>
    <n v="200"/>
    <n v="0"/>
    <s v="ร้านที่2"/>
    <s v="อ***งค์ พ***าติ"/>
    <s v="ยโสธร"/>
    <s v="-"/>
    <s v=""/>
    <s v="02/02/2026 07:31"/>
    <s v="-"/>
    <s v="J&amp;T Express"/>
    <s v="Tiktok"/>
    <s v="tiktok"/>
    <s v=""/>
    <s v="790922983712"/>
    <s v="02/02/2026 07:30"/>
  </r>
  <r>
    <x v="4"/>
    <x v="19"/>
    <n v="107.56"/>
    <n v="1"/>
    <s v="GTE88"/>
    <n v="387.7"/>
    <n v="65"/>
    <s v="ร้านที่1"/>
    <s v="วิไลวรรณ สุนทร"/>
    <s v="123/49-51 หมู่ที่ 7  ต.เชียงรากน้อย หอพักบ้านพระอินทราชา ห้อง 2107_x000a__x000a_บางปะอิน/ Bang Pa-inพระนครศรีอยุธยา/ Phra Nakhon Si Ayutthaya_x000a_13180"/>
    <s v="13180"/>
    <s v="660888909364"/>
    <s v="02/02/2026 07:29"/>
    <s v="-"/>
    <s v="Kerry_dropoff"/>
    <s v="Lazada"/>
    <s v="lazada"/>
    <s v=""/>
    <s v="LEXPU0654306620"/>
    <s v="02/02/2026 07:29"/>
  </r>
  <r>
    <x v="4"/>
    <x v="19"/>
    <n v="107.57"/>
    <n v="1"/>
    <s v="GTE88"/>
    <n v="387.7"/>
    <n v="65"/>
    <s v="ร้านที่1"/>
    <s v="วิไลวรรณ สุนทร"/>
    <s v="123/49-51 หมู่ที่ 7  ต.เชียงรากน้อย หอพักบ้านพระอินทราชา ห้อง 2107_x000a__x000a_บางปะอิน/ Bang Pa-inพระนครศรีอยุธยา/ Phra Nakhon Si Ayutthaya_x000a_13180"/>
    <s v="13180"/>
    <s v="660888909364"/>
    <s v="02/02/2026 07:29"/>
    <s v="-"/>
    <s v="Kerry_dropoff"/>
    <s v="Lazada"/>
    <s v="lazada"/>
    <s v=""/>
    <s v="LEXPU0654306620"/>
    <s v="02/02/2026 07:29"/>
  </r>
  <r>
    <x v="3"/>
    <x v="19"/>
    <n v="107.57"/>
    <n v="1"/>
    <s v="GTE88"/>
    <n v="387.7"/>
    <n v="65"/>
    <s v="ร้านที่1"/>
    <s v="วิไลวรรณ สุนทร"/>
    <s v="123/49-51 หมู่ที่ 7  ต.เชียงรากน้อย หอพักบ้านพระอินทราชา ห้อง 2107_x000a__x000a_บางปะอิน/ Bang Pa-inพระนครศรีอยุธยา/ Phra Nakhon Si Ayutthaya_x000a_13180"/>
    <s v="13180"/>
    <s v="660888909364"/>
    <s v="02/02/2026 07:29"/>
    <s v="-"/>
    <s v="Kerry_dropoff"/>
    <s v="Lazada"/>
    <s v="lazada"/>
    <s v=""/>
    <s v="LEXPU0654306620"/>
    <s v="02/02/2026 07:29"/>
  </r>
  <r>
    <x v="10"/>
    <x v="8"/>
    <n v="87.2"/>
    <n v="1"/>
    <s v="GTE87"/>
    <n v="181.4"/>
    <n v="7"/>
    <s v="ร้านที่3"/>
    <s v="คุณนก"/>
    <s v="346 ถนนเลย-เชียงคาน (หน้าบ้านมีตุ๊กตาทหาร ตรงข้ามร้านเบนซ์การเกษตร) · กุดป่อง/ Kut Pong_x000a__x000a_เมืองเลย/ Mueang Loeiเลย/ Loei_x000a_42000"/>
    <s v="42000"/>
    <s v="660817939193"/>
    <s v="02/02/2026 07:26"/>
    <s v="-"/>
    <s v="Kerry_dropoff"/>
    <s v="Lazada"/>
    <s v="lazada"/>
    <s v=""/>
    <s v="LEXPU0654310612"/>
    <s v="02/02/2026 07:23"/>
  </r>
  <r>
    <x v="3"/>
    <x v="8"/>
    <n v="87.2"/>
    <n v="1"/>
    <s v="GTE87"/>
    <n v="181.4"/>
    <n v="7"/>
    <s v="ร้านที่3"/>
    <s v="คุณนก"/>
    <s v="346 ถนนเลย-เชียงคาน (หน้าบ้านมีตุ๊กตาทหาร ตรงข้ามร้านเบนซ์การเกษตร) · กุดป่อง/ Kut Pong_x000a__x000a_เมืองเลย/ Mueang Loeiเลย/ Loei_x000a_42000"/>
    <s v="42000"/>
    <s v="660817939193"/>
    <s v="02/02/2026 07:26"/>
    <s v="-"/>
    <s v="Kerry_dropoff"/>
    <s v="Lazada"/>
    <s v="lazada"/>
    <s v=""/>
    <s v="LEXPU0654310612"/>
    <s v="02/02/2026 07:23"/>
  </r>
  <r>
    <x v="0"/>
    <x v="0"/>
    <n v="66.333333333333329"/>
    <n v="3"/>
    <s v="GTE86"/>
    <n v="220"/>
    <n v="0"/>
    <s v="ร้านที่4"/>
    <s v="ร***เปิ้ลหีบศพ131หมู่21ตลาดคำปิง"/>
    <s v="ชัยภูมิ"/>
    <s v="-"/>
    <s v=""/>
    <s v="02/02/2026 07:16"/>
    <s v="-"/>
    <s v="J&amp;T COD"/>
    <s v="Tiktok"/>
    <s v="จ่ายทีหลัง / COD"/>
    <s v=""/>
    <s v="790996212882"/>
    <s v="02/02/2026 07:16"/>
  </r>
  <r>
    <x v="4"/>
    <x v="4"/>
    <n v="159"/>
    <n v="2"/>
    <s v="GTE85"/>
    <n v="258"/>
    <n v="0"/>
    <s v="ร้านที่2"/>
    <s v="ก***รรณ บ***ผน"/>
    <s v="ชลบุรี"/>
    <s v="-"/>
    <s v=""/>
    <s v="02/02/2026 07:14"/>
    <s v="-"/>
    <s v="J&amp;T COD"/>
    <s v="Tiktok"/>
    <s v="จ่ายทีหลัง / COD"/>
    <s v=""/>
    <s v="790990176760"/>
    <s v="02/02/2026 07:14"/>
  </r>
  <r>
    <x v="0"/>
    <x v="0"/>
    <n v="66.333333333333329"/>
    <n v="3"/>
    <s v="GTE84"/>
    <n v="240"/>
    <n v="0"/>
    <s v="ร้านที่1"/>
    <s v="ก******ญ"/>
    <s v="****** ซอย ลาดพร้าววังหิน 1 แขวงลาดพร้าว แขวงลาดพร้าว เขตลาดพร้าว จังหวัดกรุงเทพมหานคร 10230"/>
    <s v="10230"/>
    <s v="37"/>
    <s v="02/02/2026 07:13"/>
    <s v="-"/>
    <s v="SPX Express"/>
    <s v="Shopee"/>
    <s v="shopee"/>
    <s v=""/>
    <s v="TH267622092044Q"/>
    <s v="02/02/2026 07:13"/>
  </r>
  <r>
    <x v="2"/>
    <x v="2"/>
    <n v="33.333333333333336"/>
    <n v="3"/>
    <s v="GTE83"/>
    <n v="129"/>
    <n v="29"/>
    <s v="ร้านที่2"/>
    <s v="ว***ตน์ จ***ยู่"/>
    <s v="เพชรบูรณ์"/>
    <s v="-"/>
    <s v=""/>
    <s v="02/02/2026 06:59"/>
    <s v="-"/>
    <s v="J&amp;T COD"/>
    <s v="Tiktok"/>
    <s v="จ่ายทีหลัง / COD"/>
    <s v=""/>
    <s v="790954779495"/>
    <s v="02/02/2026 06:59"/>
  </r>
  <r>
    <x v="2"/>
    <x v="2"/>
    <n v="33.333333333333336"/>
    <n v="3"/>
    <s v="GTE81"/>
    <n v="100"/>
    <n v="0"/>
    <s v="ร้านที่2"/>
    <s v="s**"/>
    <s v="กรุงเทพฯ"/>
    <s v="-"/>
    <s v=""/>
    <s v="02/02/2026 06:45"/>
    <s v="-"/>
    <s v="J&amp;T COD"/>
    <s v="Tiktok"/>
    <s v="จ่ายทีหลัง / COD"/>
    <s v=""/>
    <s v="790960603565"/>
    <s v="02/02/2026 06:45"/>
  </r>
  <r>
    <x v="2"/>
    <x v="2"/>
    <n v="50"/>
    <n v="6"/>
    <s v="GTE80"/>
    <n v="200"/>
    <n v="0"/>
    <s v="ร้านที่2"/>
    <s v="จ***รัตน์ ฟ***ทศ"/>
    <s v="ลพบุรี"/>
    <s v="-"/>
    <s v=""/>
    <s v="02/02/2026 06:11"/>
    <s v="-"/>
    <s v="J&amp;T COD"/>
    <s v="Tiktok"/>
    <s v="จ่ายทีหลัง / COD"/>
    <s v=""/>
    <s v="790957203761"/>
    <s v="02/02/2026 06:11"/>
  </r>
  <r>
    <x v="0"/>
    <x v="0"/>
    <n v="120"/>
    <n v="1"/>
    <s v="GTE79"/>
    <n v="100"/>
    <n v="0"/>
    <s v="ร้านที่2"/>
    <s v="ศ***รัฐ.กลิ่นเกษร"/>
    <s v="ปทุมธานี"/>
    <s v="-"/>
    <s v=""/>
    <s v="02/02/2026 05:40"/>
    <s v="-"/>
    <s v="J&amp;T COD"/>
    <s v="Tiktok"/>
    <s v="จ่ายทีหลัง / COD"/>
    <s v=""/>
    <s v="790999645586"/>
    <s v="02/02/2026 05:40"/>
  </r>
  <r>
    <x v="2"/>
    <x v="2"/>
    <n v="50"/>
    <n v="6"/>
    <s v="GTE78"/>
    <n v="182"/>
    <n v="0"/>
    <s v="ร้านที่2"/>
    <s v="T*** D***hatong"/>
    <s v="แพร่"/>
    <s v="-"/>
    <s v=""/>
    <s v="02/02/2026 05:00"/>
    <s v="-"/>
    <s v="J&amp;T COD"/>
    <s v="Tiktok"/>
    <s v="จ่ายทีหลัง / COD"/>
    <s v=""/>
    <s v="790925218705"/>
    <s v="02/02/2026 05:00"/>
  </r>
  <r>
    <x v="2"/>
    <x v="2"/>
    <n v="50"/>
    <n v="6"/>
    <s v="GTE76"/>
    <n v="182"/>
    <n v="0"/>
    <s v="ร้านที่2"/>
    <s v="ค***ุ๋มจิ๋ม"/>
    <s v="นครราชสีมา"/>
    <s v="-"/>
    <s v=""/>
    <s v="02/02/2026 04:05"/>
    <s v="-"/>
    <s v="J&amp;T COD"/>
    <s v="Tiktok"/>
    <s v="จ่ายทีหลัง / COD"/>
    <s v=""/>
    <s v="790922772651"/>
    <s v="02/02/2026 04:08"/>
  </r>
  <r>
    <x v="11"/>
    <x v="12"/>
    <n v="159"/>
    <n v="2"/>
    <s v="GTE75"/>
    <n v="258"/>
    <n v="0"/>
    <s v="ร้านที่2"/>
    <s v="อ***"/>
    <s v="ราชบุรี"/>
    <s v="-"/>
    <s v=""/>
    <s v="02/02/2026 03:48"/>
    <s v="-"/>
    <s v="J&amp;T Express"/>
    <s v="Tiktok"/>
    <s v="tiktok"/>
    <s v=""/>
    <s v="790910363644"/>
    <s v="02/02/2026 03:48"/>
  </r>
  <r>
    <x v="2"/>
    <x v="2"/>
    <n v="50"/>
    <n v="6"/>
    <s v="GTE74"/>
    <n v="182"/>
    <n v="0"/>
    <s v="ร้านที่2"/>
    <s v="S***pol x b**"/>
    <s v="นครปฐม"/>
    <s v="-"/>
    <s v=""/>
    <s v="02/02/2026 03:38"/>
    <s v="-"/>
    <s v="J&amp;T COD"/>
    <s v="Tiktok"/>
    <s v="จ่ายทีหลัง / COD"/>
    <s v=""/>
    <s v="790921609774"/>
    <s v="02/02/2026 03:38"/>
  </r>
  <r>
    <x v="1"/>
    <x v="1"/>
    <n v="66.666666666666671"/>
    <n v="15"/>
    <s v="GTE73"/>
    <n v="440"/>
    <n v="0"/>
    <s v="ร้านที่2"/>
    <s v="ส***รา  ส***กุล"/>
    <s v="กรุงเทพฯ"/>
    <s v="-"/>
    <s v=""/>
    <s v="02/02/2026 01:35"/>
    <s v="-"/>
    <s v="J&amp;T COD"/>
    <s v="Tiktok"/>
    <s v="จ่ายทีหลัง / COD"/>
    <s v=""/>
    <s v="790974042692"/>
    <s v="02/02/2026 01:35"/>
  </r>
  <r>
    <x v="14"/>
    <x v="17"/>
    <n v="12"/>
    <n v="10"/>
    <s v="GTE72"/>
    <n v="140"/>
    <n v="0"/>
    <s v="ร้านที่1"/>
    <s v="อ******ว"/>
    <s v="******งใต้ ตำบลเมืองใต้ อำเภอเมืองศรีสะเกษ จังหวัดศรีสะเกษ 33000"/>
    <s v="33000"/>
    <s v="46"/>
    <s v="02/02/2026 01:41"/>
    <s v="-"/>
    <s v="SPX Express"/>
    <s v="Shopee"/>
    <s v="shopee"/>
    <s v=""/>
    <s v="TH2609202517535"/>
    <s v="02/02/2026 01:21"/>
  </r>
  <r>
    <x v="2"/>
    <x v="2"/>
    <n v="33.333333333333336"/>
    <n v="3"/>
    <s v="GTE71"/>
    <n v="100"/>
    <n v="0"/>
    <s v="ร้านที่2"/>
    <s v="ก***นเต็ก"/>
    <s v="นนทบุรี"/>
    <s v="-"/>
    <s v=""/>
    <s v="02/02/2026 00:55"/>
    <s v="-"/>
    <s v="J&amp;T COD"/>
    <s v="Tiktok"/>
    <s v="จ่ายทีหลัง / COD"/>
    <s v=""/>
    <s v="790900818540"/>
    <s v="02/02/2026 00:55"/>
  </r>
  <r>
    <x v="2"/>
    <x v="2"/>
    <n v="50"/>
    <n v="12"/>
    <s v="GTE70"/>
    <n v="340"/>
    <n v="0"/>
    <s v="ร้านที่2"/>
    <s v="ก*** ไ***งคล"/>
    <s v="เพชรบูรณ์"/>
    <s v="-"/>
    <s v=""/>
    <s v="02/02/2026 00:38"/>
    <s v="-"/>
    <s v="J&amp;T COD"/>
    <s v="Tiktok"/>
    <s v="จ่ายทีหลัง / COD"/>
    <s v=""/>
    <s v="790996361691"/>
    <s v="02/02/2026 00:38"/>
  </r>
  <r>
    <x v="1"/>
    <x v="1"/>
    <n v="66.666666666666671"/>
    <n v="6"/>
    <s v="GTE69"/>
    <n v="182"/>
    <n v="0"/>
    <s v="ร้านที่2"/>
    <s v="ป***า แ***สำรวย"/>
    <s v="กาญจนบุรี"/>
    <s v="-"/>
    <s v=""/>
    <s v="02/02/2026 00:37"/>
    <s v="-"/>
    <s v="J&amp;T COD"/>
    <s v="Tiktok"/>
    <s v="จ่ายทีหลัง / COD"/>
    <s v=""/>
    <s v="790958805604"/>
    <s v="02/02/2026 00:37"/>
  </r>
  <r>
    <x v="6"/>
    <x v="6"/>
    <n v="80"/>
    <n v="1"/>
    <s v="GTE68"/>
    <n v="80"/>
    <n v="0"/>
    <s v="ร้านที่1"/>
    <s v="ค******ณ"/>
    <s v="******่5 ซ.ฟ้าคราม14ข. ต.คูคต ตำบลคูคต อำเภอลำลูกกา จังหวัดปทุมธานี 12130"/>
    <s v="12130"/>
    <s v="79"/>
    <s v="02/02/2026 00:23"/>
    <s v="-"/>
    <s v="SPX Express"/>
    <s v="Shopee"/>
    <s v="shopee"/>
    <s v=""/>
    <s v="TH262283095771W"/>
    <s v="02/02/2026 00: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n v="159"/>
    <n v="1"/>
    <s v="GTK19"/>
    <n v="129"/>
    <n v="0"/>
    <s v="ร้านที่2"/>
    <s v="ก***ยา ล***ประเสริฐ"/>
    <s v="Khon Kaen"/>
    <s v="-"/>
    <s v=""/>
    <s v="03/02/2026 23:47"/>
    <s v="-"/>
    <s v="J&amp;T COD"/>
    <s v="Tiktok"/>
    <s v="จ่ายทีหลัง / COD"/>
    <s v=""/>
    <s v="791039774932"/>
    <s v="03/02/2026 23:47"/>
  </r>
  <r>
    <x v="1"/>
    <x v="1"/>
    <n v="27.5"/>
    <n v="4"/>
    <s v="GTK18"/>
    <n v="324"/>
    <n v="54"/>
    <s v="ร้านที่1"/>
    <s v="จ******์"/>
    <s v="******รัญสนิทวงศ์ แขวงบางยี่ขัน เขตบางพลัด แขวงบางยี่ขัน เขตบางพลัด จังหวัดกรุงเทพมหานคร 10700"/>
    <s v="10700"/>
    <s v="61"/>
    <s v="03/02/2026 23:39"/>
    <s v="-"/>
    <s v="Flash Express"/>
    <s v="Shopee"/>
    <s v="shopee"/>
    <s v=""/>
    <s v="TH01248B06TZ6C"/>
    <s v="03/02/2026 23:39"/>
  </r>
  <r>
    <x v="1"/>
    <x v="1"/>
    <n v="48"/>
    <n v="1"/>
    <s v="GTK18"/>
    <n v="324"/>
    <n v="54"/>
    <s v="ร้านที่1"/>
    <s v="จ******์"/>
    <s v="******รัญสนิทวงศ์ แขวงบางยี่ขัน เขตบางพลัด แขวงบางยี่ขัน เขตบางพลัด จังหวัดกรุงเทพมหานคร 10700"/>
    <s v="10700"/>
    <s v="61"/>
    <s v="03/02/2026 23:39"/>
    <s v="-"/>
    <s v="Flash Express"/>
    <s v="Shopee"/>
    <s v="shopee"/>
    <s v=""/>
    <s v="TH01248B06TZ6C"/>
    <s v="03/02/2026 23:39"/>
  </r>
  <r>
    <x v="2"/>
    <x v="2"/>
    <n v="57"/>
    <n v="1"/>
    <s v="GTK18"/>
    <n v="324"/>
    <n v="54"/>
    <s v="ร้านที่1"/>
    <s v="จ******์"/>
    <s v="******รัญสนิทวงศ์ แขวงบางยี่ขัน เขตบางพลัด แขวงบางยี่ขัน เขตบางพลัด จังหวัดกรุงเทพมหานคร 10700"/>
    <s v="10700"/>
    <s v="61"/>
    <s v="03/02/2026 23:39"/>
    <s v="-"/>
    <s v="Flash Express"/>
    <s v="Shopee"/>
    <s v="shopee"/>
    <s v=""/>
    <s v="TH01248B06TZ6C"/>
    <s v="03/02/2026 23:39"/>
  </r>
  <r>
    <x v="3"/>
    <x v="3"/>
    <n v="80"/>
    <n v="1"/>
    <s v="GTK17"/>
    <n v="80"/>
    <n v="0"/>
    <s v="ร้านที่1"/>
    <s v="ส******ม"/>
    <s v="****** นวมินทร์ 24 คลองกุ่ม แขวงคลองกุ่ม เขตบึงกุ่ม จังหวัดกรุงเทพมหานคร 10240"/>
    <s v="10240"/>
    <s v="39"/>
    <s v="03/02/2026 23:25"/>
    <s v="-"/>
    <s v="Flash Express"/>
    <s v="Shopee"/>
    <s v="shopee"/>
    <s v=""/>
    <s v="TH01268AZZHH3A1"/>
    <s v="03/02/2026 23:24"/>
  </r>
  <r>
    <x v="4"/>
    <x v="4"/>
    <n v="159"/>
    <n v="1"/>
    <s v="GTK16"/>
    <n v="129"/>
    <n v="0"/>
    <s v="ร้านที่2"/>
    <s v="ช***ุง"/>
    <s v="กรุงเทพฯ"/>
    <s v="-"/>
    <s v=""/>
    <s v="03/02/2026 23:09"/>
    <s v="-"/>
    <s v="J&amp;T COD"/>
    <s v="Tiktok"/>
    <s v="จ่ายทีหลัง / COD"/>
    <s v=""/>
    <s v="791053207092"/>
    <s v="03/02/2026 23:09"/>
  </r>
  <r>
    <x v="0"/>
    <x v="0"/>
    <n v="139"/>
    <n v="1"/>
    <s v="GTK15"/>
    <n v="499"/>
    <n v="0"/>
    <s v="ร้านที่2"/>
    <s v="จ***รัตน์  ม***ื่อ"/>
    <s v="สงขลา"/>
    <s v="-"/>
    <s v=""/>
    <s v="03/02/2026 23:08"/>
    <s v="-"/>
    <s v="J&amp;T COD"/>
    <s v="Tiktok"/>
    <s v="จ่ายทีหลัง / COD"/>
    <s v=""/>
    <s v="791018094926"/>
    <s v="03/02/2026 23:08"/>
  </r>
  <r>
    <x v="5"/>
    <x v="5"/>
    <n v="139"/>
    <n v="1"/>
    <s v="GTK15"/>
    <n v="499"/>
    <n v="0"/>
    <s v="ร้านที่2"/>
    <s v="จ***รัตน์  ม***ื่อ"/>
    <s v="สงขลา"/>
    <s v="-"/>
    <s v=""/>
    <s v="03/02/2026 23:08"/>
    <s v="-"/>
    <s v="J&amp;T COD"/>
    <s v="Tiktok"/>
    <s v="จ่ายทีหลัง / COD"/>
    <s v=""/>
    <s v="791018094926"/>
    <s v="03/02/2026 23:08"/>
  </r>
  <r>
    <x v="6"/>
    <x v="6"/>
    <n v="139"/>
    <n v="1"/>
    <s v="GTK15"/>
    <n v="499"/>
    <n v="0"/>
    <s v="ร้านที่2"/>
    <s v="จ***รัตน์  ม***ื่อ"/>
    <s v="สงขลา"/>
    <s v="-"/>
    <s v=""/>
    <s v="03/02/2026 23:08"/>
    <s v="-"/>
    <s v="J&amp;T COD"/>
    <s v="Tiktok"/>
    <s v="จ่ายทีหลัง / COD"/>
    <s v=""/>
    <s v="791018094926"/>
    <s v="03/02/2026 23:08"/>
  </r>
  <r>
    <x v="4"/>
    <x v="4"/>
    <n v="139"/>
    <n v="1"/>
    <s v="GTK15"/>
    <n v="499"/>
    <n v="0"/>
    <s v="ร้านที่2"/>
    <s v="จ***รัตน์  ม***ื่อ"/>
    <s v="สงขลา"/>
    <s v="-"/>
    <s v=""/>
    <s v="03/02/2026 23:08"/>
    <s v="-"/>
    <s v="J&amp;T COD"/>
    <s v="Tiktok"/>
    <s v="จ่ายทีหลัง / COD"/>
    <s v=""/>
    <s v="791018094926"/>
    <s v="03/02/2026 23:08"/>
  </r>
  <r>
    <x v="0"/>
    <x v="0"/>
    <n v="159"/>
    <n v="2"/>
    <s v="GTK14"/>
    <n v="258"/>
    <n v="0"/>
    <s v="ร้านที่2"/>
    <s v="ท***ุข,เมืองสถาน"/>
    <s v="สมุทรสาคร"/>
    <s v="-"/>
    <s v=""/>
    <s v="03/02/2026 22:58"/>
    <s v="-"/>
    <s v="J&amp;T COD"/>
    <s v="Tiktok"/>
    <s v="จ่ายทีหลัง / COD"/>
    <s v=""/>
    <s v="791052971936"/>
    <s v="03/02/2026 22:58"/>
  </r>
  <r>
    <x v="7"/>
    <x v="7"/>
    <n v="80"/>
    <n v="1"/>
    <s v="GTK13"/>
    <n v="160"/>
    <n v="0"/>
    <s v="ร้านที่1"/>
    <s v="น******ะ"/>
    <s v="******จิราแมนชั่น ตำบลคลองตำหรุ อำเภอเมืองชลบุรี จังหวัดชลบุรี 20000"/>
    <s v="20000"/>
    <s v="04"/>
    <s v="03/02/2026 22:49"/>
    <s v="-"/>
    <s v="Flash Express"/>
    <s v="Shopee"/>
    <s v="shopee"/>
    <s v=""/>
    <s v="TH20018AZZWY3L"/>
    <s v="03/02/2026 22:49"/>
  </r>
  <r>
    <x v="3"/>
    <x v="3"/>
    <n v="80"/>
    <n v="1"/>
    <s v="GTK13"/>
    <n v="160"/>
    <n v="0"/>
    <s v="ร้านที่1"/>
    <s v="น******ะ"/>
    <s v="******จิราแมนชั่น ตำบลคลองตำหรุ อำเภอเมืองชลบุรี จังหวัดชลบุรี 20000"/>
    <s v="20000"/>
    <s v="04"/>
    <s v="03/02/2026 22:49"/>
    <s v="-"/>
    <s v="Flash Express"/>
    <s v="Shopee"/>
    <s v="shopee"/>
    <s v=""/>
    <s v="TH20018AZZWY3L"/>
    <s v="03/02/2026 22:49"/>
  </r>
  <r>
    <x v="8"/>
    <x v="8"/>
    <n v="33.333333333333336"/>
    <n v="3"/>
    <s v="GTK12"/>
    <n v="100"/>
    <n v="0"/>
    <s v="ร้านที่2"/>
    <s v="ส***รณา พ***งศธร"/>
    <s v="พิจิตร"/>
    <s v="-"/>
    <s v=""/>
    <s v="03/02/2026 22:47"/>
    <s v="-"/>
    <s v="J&amp;T COD"/>
    <s v="Tiktok"/>
    <s v="จ่ายทีหลัง / COD"/>
    <s v=""/>
    <s v="791109021150"/>
    <s v="03/02/2026 22:47"/>
  </r>
  <r>
    <x v="1"/>
    <x v="1"/>
    <n v="33.333333333333336"/>
    <n v="3"/>
    <s v="GTK11"/>
    <n v="135"/>
    <n v="0"/>
    <s v="ร้านที่2"/>
    <s v="บ***อย พ***ุตร"/>
    <s v="ยโสธร"/>
    <s v="-"/>
    <s v=""/>
    <s v="03/02/2026 22:48"/>
    <s v="-"/>
    <s v="J&amp;T Express"/>
    <s v="Tiktok"/>
    <s v="tiktok"/>
    <s v=""/>
    <s v="791019714030"/>
    <s v="03/02/2026 22:47"/>
  </r>
  <r>
    <x v="5"/>
    <x v="5"/>
    <n v="159"/>
    <n v="2"/>
    <s v="GTK10"/>
    <n v="258"/>
    <n v="0"/>
    <s v="ร้านที่2"/>
    <s v="ศ***รัตน์ บ***ัดสอน"/>
    <s v="เชียงใหม่"/>
    <s v="-"/>
    <s v=""/>
    <s v="03/02/2026 22:42"/>
    <s v="-"/>
    <s v="J&amp;T Express"/>
    <s v="Tiktok"/>
    <s v="tiktok"/>
    <s v=""/>
    <s v="791040789976"/>
    <s v="03/02/2026 22:42"/>
  </r>
  <r>
    <x v="0"/>
    <x v="0"/>
    <n v="159"/>
    <n v="1"/>
    <s v="GTK9"/>
    <n v="129"/>
    <n v="0"/>
    <s v="ร้านที่2"/>
    <s v="W***ono N***ifa"/>
    <s v="สกลนคร"/>
    <s v="-"/>
    <s v=""/>
    <s v="03/02/2026 22:35"/>
    <s v="-"/>
    <s v="J&amp;T COD"/>
    <s v="Tiktok"/>
    <s v="จ่ายทีหลัง / COD"/>
    <s v=""/>
    <s v="791041607053"/>
    <s v="03/02/2026 22:35"/>
  </r>
  <r>
    <x v="4"/>
    <x v="9"/>
    <n v="87.2"/>
    <n v="1"/>
    <s v="GTK8"/>
    <n v="200.75"/>
    <n v="10"/>
    <s v="ร้านที่3"/>
    <s v="วาสนา ยิ้มแก้ว"/>
    <s v="52 ม.5 · ดอนทราย/ Don Sai_x000a__x000a_ปากพะยูน/ Pak Phayunพัทลุง/ Phatthalung_x000a_93120"/>
    <s v="93120"/>
    <s v="660836576169"/>
    <s v="03/02/2026 22:32"/>
    <s v="-"/>
    <s v="Kerry_dropoff"/>
    <s v="Lazada"/>
    <s v="lazada"/>
    <s v=""/>
    <s v="LEXPU0654743257"/>
    <s v="03/02/2026 22:32"/>
  </r>
  <r>
    <x v="6"/>
    <x v="9"/>
    <n v="103.55"/>
    <n v="1"/>
    <s v="GTK8"/>
    <n v="200.75"/>
    <n v="10"/>
    <s v="ร้านที่3"/>
    <s v="วาสนา ยิ้มแก้ว"/>
    <s v="52 ม.5 · ดอนทราย/ Don Sai_x000a__x000a_ปากพะยูน/ Pak Phayunพัทลุง/ Phatthalung_x000a_93120"/>
    <s v="93120"/>
    <s v="660836576169"/>
    <s v="03/02/2026 22:32"/>
    <s v="-"/>
    <s v="Kerry_dropoff"/>
    <s v="Lazada"/>
    <s v="lazada"/>
    <s v=""/>
    <s v="LEXPU0654743257"/>
    <s v="03/02/2026 22:32"/>
  </r>
  <r>
    <x v="3"/>
    <x v="10"/>
    <n v="54"/>
    <n v="2"/>
    <s v="GTK7"/>
    <n v="116.5"/>
    <n v="8.5"/>
    <s v="ร้านที่3"/>
    <s v="วิชัย วงศ์น้ำเงิน"/>
    <s v="81 หมู่ 10 ถ.กกบกเก่า · ในเมือง/ Nai Mueang_x000a__x000a_เมืองชัยภูมิ/ Mueang Chaiyaphumชัยภูมิ/ Chaiyaphum_x000a_36000"/>
    <s v="36000"/>
    <s v="660933453215"/>
    <s v="03/02/2026 22:30"/>
    <s v="-"/>
    <s v="Kerry_dropoff"/>
    <s v="Lazada"/>
    <s v="lazada"/>
    <s v=""/>
    <s v="LEXPU0654759155"/>
    <s v="03/02/2026 22:30"/>
  </r>
  <r>
    <x v="8"/>
    <x v="8"/>
    <n v="33.333333333333336"/>
    <n v="3"/>
    <s v="GTK6"/>
    <n v="100"/>
    <n v="0"/>
    <s v="ร้านที่2"/>
    <s v="ก***ิพร ร***มบัติ"/>
    <s v="สงขลา"/>
    <s v="-"/>
    <s v=""/>
    <s v="03/02/2026 22:30"/>
    <s v="-"/>
    <s v="J&amp;T COD"/>
    <s v="Tiktok"/>
    <s v="จ่ายทีหลัง / COD"/>
    <s v=""/>
    <s v="791061991016"/>
    <s v="03/02/2026 22:30"/>
  </r>
  <r>
    <x v="5"/>
    <x v="5"/>
    <n v="159"/>
    <n v="1"/>
    <s v="GTK5"/>
    <n v="129"/>
    <n v="0"/>
    <s v="ร้านที่2"/>
    <s v="P***aningtyas"/>
    <s v="สกลนคร"/>
    <s v="-"/>
    <s v=""/>
    <s v="03/02/2026 22:22"/>
    <s v="-"/>
    <s v="J&amp;T COD"/>
    <s v="Tiktok"/>
    <s v="จ่ายทีหลัง / COD"/>
    <s v=""/>
    <s v="791065394906"/>
    <s v="03/02/2026 22:22"/>
  </r>
  <r>
    <x v="9"/>
    <x v="11"/>
    <n v="66.666666666666671"/>
    <n v="3"/>
    <s v="GTK4"/>
    <n v="100"/>
    <n v="0"/>
    <s v="ร้านที่2"/>
    <s v="เ***อมพร น***พานิชย์"/>
    <s v="อุตรดิตถ์"/>
    <s v="-"/>
    <s v=""/>
    <s v="03/02/2026 22:13"/>
    <s v="-"/>
    <s v="J&amp;T COD"/>
    <s v="Tiktok"/>
    <s v="จ่ายทีหลัง / COD"/>
    <s v=""/>
    <s v="791066511023"/>
    <s v="03/02/2026 22:13"/>
  </r>
  <r>
    <x v="3"/>
    <x v="10"/>
    <n v="54"/>
    <n v="2"/>
    <s v="GTK3"/>
    <n v="115.5"/>
    <n v="7.5"/>
    <s v="ร้านที่3"/>
    <s v="ฉัตรมงคล โปธิปัน"/>
    <s v="บริษัทพีไอ อินดัสทรี 276 ม.11 ต.หนองบัว_x000a__x000a_บ้านค่าย/ Ban Khaiระยอง/ Rayong_x000a_21120"/>
    <s v="21120"/>
    <s v="660861175971"/>
    <s v="03/02/2026 22:13"/>
    <s v="-"/>
    <s v="Kerry_dropoff"/>
    <s v="Lazada"/>
    <s v="lazada"/>
    <s v=""/>
    <s v="LEXPU0654759796"/>
    <s v="03/02/2026 22:12"/>
  </r>
  <r>
    <x v="4"/>
    <x v="4"/>
    <n v="159"/>
    <n v="1"/>
    <s v="GTK2"/>
    <n v="129"/>
    <n v="0"/>
    <s v="ร้านที่2"/>
    <s v="Z***arnaien D***ira"/>
    <s v="สกลนคร"/>
    <s v="-"/>
    <s v=""/>
    <s v="03/02/2026 22:11"/>
    <s v="-"/>
    <s v="J&amp;T COD"/>
    <s v="Tiktok"/>
    <s v="จ่ายทีหลัง / COD"/>
    <s v=""/>
    <s v="791069974973"/>
    <s v="03/02/2026 22:11"/>
  </r>
  <r>
    <x v="8"/>
    <x v="8"/>
    <n v="33.333333333333336"/>
    <n v="3"/>
    <s v="GTK1"/>
    <n v="100"/>
    <n v="0"/>
    <s v="ร้านที่2"/>
    <s v="ธ***ธร พ***ชัยกิจ"/>
    <s v="นนทบุรี"/>
    <s v="-"/>
    <s v=""/>
    <s v="03/02/2026 22:11"/>
    <s v="-"/>
    <s v="J&amp;T Express"/>
    <s v="Tiktok"/>
    <s v="tiktok"/>
    <s v=""/>
    <s v="791149227175"/>
    <s v="03/02/2026 22:11"/>
  </r>
  <r>
    <x v="8"/>
    <x v="8"/>
    <n v="33.333333333333336"/>
    <n v="3"/>
    <s v="GTK0"/>
    <n v="100"/>
    <n v="0"/>
    <s v="ร้านที่2"/>
    <s v="ฟ***ส จ***ี"/>
    <s v="กรุงเทพฯ"/>
    <s v="-"/>
    <s v=""/>
    <s v="03/02/2026 22:09"/>
    <s v="-"/>
    <s v="J&amp;T COD"/>
    <s v="Tiktok"/>
    <s v="จ่ายทีหลัง / COD"/>
    <s v=""/>
    <s v="791091598010"/>
    <s v="03/02/2026 22:09"/>
  </r>
  <r>
    <x v="4"/>
    <x v="9"/>
    <n v="91.54"/>
    <n v="1"/>
    <s v="GTJ99"/>
    <n v="579.29999999999995"/>
    <n v="30"/>
    <s v="ร้านที่3"/>
    <s v="สุปรียา วทัญญูวงศ์"/>
    <s v="หมู่บ้านโอสิริ 3761/112-113 · บางโคล่/ Bang Khlo_x000a__x000a_บางคอแหลม/ Bang Kho Laemกรุงเทพมหานคร/ Bangkok_x000a_10120"/>
    <s v="10120"/>
    <s v="660896107033"/>
    <s v="03/02/2026 22:08"/>
    <s v="-"/>
    <s v="Kerry_dropoff"/>
    <s v="Lazada"/>
    <s v="lazada"/>
    <s v=""/>
    <s v="LEXPU0654738319"/>
    <s v="03/02/2026 22:08"/>
  </r>
  <r>
    <x v="4"/>
    <x v="9"/>
    <n v="91.55"/>
    <n v="2"/>
    <s v="GTJ99"/>
    <n v="579.29999999999995"/>
    <n v="30"/>
    <s v="ร้านที่3"/>
    <s v="สุปรียา วทัญญูวงศ์"/>
    <s v="หมู่บ้านโอสิริ 3761/112-113 · บางโคล่/ Bang Khlo_x000a__x000a_บางคอแหลม/ Bang Kho Laemกรุงเทพมหานคร/ Bangkok_x000a_10120"/>
    <s v="10120"/>
    <s v="660896107033"/>
    <s v="03/02/2026 22:08"/>
    <s v="-"/>
    <s v="Kerry_dropoff"/>
    <s v="Lazada"/>
    <s v="lazada"/>
    <s v=""/>
    <s v="LEXPU0654738319"/>
    <s v="03/02/2026 22:08"/>
  </r>
  <r>
    <x v="5"/>
    <x v="9"/>
    <n v="91.56"/>
    <n v="1"/>
    <s v="GTJ99"/>
    <n v="579.29999999999995"/>
    <n v="30"/>
    <s v="ร้านที่3"/>
    <s v="สุปรียา วทัญญูวงศ์"/>
    <s v="หมู่บ้านโอสิริ 3761/112-113 · บางโคล่/ Bang Khlo_x000a__x000a_บางคอแหลม/ Bang Kho Laemกรุงเทพมหานคร/ Bangkok_x000a_10120"/>
    <s v="10120"/>
    <s v="660896107033"/>
    <s v="03/02/2026 22:08"/>
    <s v="-"/>
    <s v="Kerry_dropoff"/>
    <s v="Lazada"/>
    <s v="lazada"/>
    <s v=""/>
    <s v="LEXPU0654738319"/>
    <s v="03/02/2026 22:08"/>
  </r>
  <r>
    <x v="5"/>
    <x v="9"/>
    <n v="91.55"/>
    <n v="2"/>
    <s v="GTJ99"/>
    <n v="579.29999999999995"/>
    <n v="30"/>
    <s v="ร้านที่3"/>
    <s v="สุปรียา วทัญญูวงศ์"/>
    <s v="หมู่บ้านโอสิริ 3761/112-113 · บางโคล่/ Bang Khlo_x000a__x000a_บางคอแหลม/ Bang Kho Laemกรุงเทพมหานคร/ Bangkok_x000a_10120"/>
    <s v="10120"/>
    <s v="660896107033"/>
    <s v="03/02/2026 22:08"/>
    <s v="-"/>
    <s v="Kerry_dropoff"/>
    <s v="Lazada"/>
    <s v="lazada"/>
    <s v=""/>
    <s v="LEXPU0654738319"/>
    <s v="03/02/2026 22:08"/>
  </r>
  <r>
    <x v="7"/>
    <x v="7"/>
    <n v="120"/>
    <n v="1"/>
    <s v="GTJ98"/>
    <n v="100"/>
    <n v="0"/>
    <s v="ร้านที่2"/>
    <s v="ศ***รรณ  ก***พ่วง"/>
    <s v="นนทบุรี"/>
    <s v="-"/>
    <s v=""/>
    <s v="03/02/2026 22:07"/>
    <s v="-"/>
    <s v="J&amp;T COD"/>
    <s v="Tiktok"/>
    <s v="จ่ายทีหลัง / COD"/>
    <s v=""/>
    <s v="791061993982"/>
    <s v="03/02/2026 22:07"/>
  </r>
  <r>
    <x v="4"/>
    <x v="9"/>
    <n v="87.2"/>
    <n v="1"/>
    <s v="GTJ96"/>
    <n v="96.7"/>
    <n v="9.5"/>
    <s v="ร้านที่3"/>
    <s v="อนันต์.  ประมาณกุล"/>
    <s v="67/2. ม.6 ต.แสนตุ้ง_x000a__x000a_เขาสมิง/ Khao Samingตราด/ Trat_x000a_23150"/>
    <s v="23150"/>
    <s v="660890976894"/>
    <s v="03/02/2026 21:58"/>
    <s v="-"/>
    <s v="Kerry_dropoff"/>
    <s v="Lazada"/>
    <s v="lazada"/>
    <s v=""/>
    <s v="TH23038AZSDZ4B"/>
    <s v="03/02/2026 21:58"/>
  </r>
  <r>
    <x v="3"/>
    <x v="3"/>
    <n v="120"/>
    <n v="1"/>
    <s v="GTJ95"/>
    <n v="107"/>
    <n v="7"/>
    <s v="ร้านที่2"/>
    <s v="ธ***ร"/>
    <s v="นนทบุรี"/>
    <s v="-"/>
    <s v=""/>
    <s v="03/02/2026 21:55"/>
    <s v="-"/>
    <s v="J&amp;T Express"/>
    <s v="Tiktok"/>
    <s v="tiktok"/>
    <s v=""/>
    <s v="791092833042"/>
    <s v="03/02/2026 21:54"/>
  </r>
  <r>
    <x v="8"/>
    <x v="8"/>
    <n v="33.333333333333336"/>
    <n v="3"/>
    <s v="GTJ94"/>
    <n v="100"/>
    <n v="0"/>
    <s v="ร้านที่2"/>
    <s v="k***ayanee c***aree"/>
    <s v="Bangkok"/>
    <s v="-"/>
    <s v=""/>
    <s v="03/02/2026 21:54"/>
    <s v="-"/>
    <s v="J&amp;T Express"/>
    <s v="Tiktok"/>
    <s v="tiktok"/>
    <s v="อยากได้ มะพร้าวน้ำหอม เผือก ฝอยทองค่ะขอบคุณค่ะ"/>
    <s v="791173621173"/>
    <s v="03/02/2026 21:53"/>
  </r>
  <r>
    <x v="8"/>
    <x v="8"/>
    <n v="40"/>
    <n v="10"/>
    <s v="GTJ92"/>
    <n v="330"/>
    <n v="0"/>
    <s v="ร้านที่2"/>
    <s v="ส***จน์ แ***๊วย"/>
    <s v="สมุทรปราการ"/>
    <s v="-"/>
    <s v=""/>
    <s v="03/02/2026 21:50"/>
    <s v="-"/>
    <s v="Flash Express Thailand COD"/>
    <s v="Tiktok"/>
    <s v="จ่ายทีหลัง / COD"/>
    <s v=""/>
    <s v="THT02032EM4B62Z"/>
    <s v="03/02/2026 21:50"/>
  </r>
  <r>
    <x v="9"/>
    <x v="11"/>
    <n v="66.666666666666671"/>
    <n v="3"/>
    <s v="GTJ91"/>
    <n v="229"/>
    <n v="0"/>
    <s v="ร้านที่2"/>
    <s v="ไ***นทร์ น***ทธิ์"/>
    <s v="นครศรีธรรมราช"/>
    <s v="-"/>
    <s v=""/>
    <s v="03/02/2026 21:48"/>
    <s v="-"/>
    <s v="J&amp;T Express"/>
    <s v="Tiktok"/>
    <s v="tiktok"/>
    <s v=""/>
    <s v="791058690914"/>
    <s v="03/02/2026 21:47"/>
  </r>
  <r>
    <x v="6"/>
    <x v="6"/>
    <n v="159"/>
    <n v="1"/>
    <s v="GTJ91"/>
    <n v="229"/>
    <n v="0"/>
    <s v="ร้านที่2"/>
    <s v="ไ***นทร์ น***ทธิ์"/>
    <s v="นครศรีธรรมราช"/>
    <s v="-"/>
    <s v=""/>
    <s v="03/02/2026 21:48"/>
    <s v="-"/>
    <s v="J&amp;T Express"/>
    <s v="Tiktok"/>
    <s v="tiktok"/>
    <s v=""/>
    <s v="791058690914"/>
    <s v="03/02/2026 21:47"/>
  </r>
  <r>
    <x v="8"/>
    <x v="8"/>
    <n v="33.333333333333336"/>
    <n v="3"/>
    <s v="GTJ90"/>
    <n v="100"/>
    <n v="0"/>
    <s v="ร้านที่2"/>
    <s v="แ***เปมิกา"/>
    <s v="เทศบาลนครเชียงใหม่"/>
    <s v="-"/>
    <s v=""/>
    <s v="03/02/2026 21:37"/>
    <s v="-"/>
    <s v="J&amp;T COD"/>
    <s v="Tiktok"/>
    <s v="จ่ายทีหลัง / COD"/>
    <s v=""/>
    <s v="791003183051"/>
    <s v="03/02/2026 21:37"/>
  </r>
  <r>
    <x v="8"/>
    <x v="8"/>
    <n v="33.333333333333336"/>
    <n v="3"/>
    <s v="GTJ89"/>
    <n v="100"/>
    <n v="0"/>
    <s v="ร้านที่2"/>
    <s v="ว***ภรณ์ ค***ทะกะ"/>
    <s v="สระบุรี"/>
    <s v="-"/>
    <s v=""/>
    <s v="03/02/2026 21:31"/>
    <s v="-"/>
    <s v="Flash Express Thailand COD"/>
    <s v="Tiktok"/>
    <s v="จ่ายทีหลัง / COD"/>
    <s v=""/>
    <s v="THT10032ENZVU9Z"/>
    <s v="03/02/2026 21:31"/>
  </r>
  <r>
    <x v="8"/>
    <x v="8"/>
    <n v="33.333333333333336"/>
    <n v="3"/>
    <s v="GTJ86"/>
    <n v="100"/>
    <n v="0"/>
    <s v="ร้านที่2"/>
    <s v="น***ี พ***กษม"/>
    <s v="สมุทรปราการ"/>
    <s v="-"/>
    <s v=""/>
    <s v="03/02/2026 21:16"/>
    <s v="-"/>
    <s v="J&amp;T COD"/>
    <s v="Tiktok"/>
    <s v="จ่ายทีหลัง / COD"/>
    <s v=""/>
    <s v="791150024103"/>
    <s v="03/02/2026 21:16"/>
  </r>
  <r>
    <x v="10"/>
    <x v="12"/>
    <n v="1290"/>
    <n v="1"/>
    <s v="GTJ85"/>
    <n v="1290"/>
    <n v="0"/>
    <s v="ร้านที่1"/>
    <s v="บ******ล"/>
    <s v="******เขตพญาไท กทม แขวงสามเสนใน เขตพญาไท จังหวัดกรุงเทพมหานคร 10400"/>
    <s v="10400"/>
    <s v="09"/>
    <s v="03/02/2026 21:15"/>
    <s v="-"/>
    <s v="Flash Express"/>
    <s v="Shopee"/>
    <s v="shopee"/>
    <s v=""/>
    <s v="TH01308AZXST3A1"/>
    <s v="03/02/2026 21:15"/>
  </r>
  <r>
    <x v="8"/>
    <x v="8"/>
    <n v="33.333333333333336"/>
    <n v="3"/>
    <s v="GTJ84"/>
    <n v="100"/>
    <n v="0"/>
    <s v="ร้านที่4"/>
    <s v="ล***ณา แ***ัน"/>
    <s v="กรุงเทพฯ"/>
    <s v="-"/>
    <s v=""/>
    <s v="03/02/2026 21:12"/>
    <s v="-"/>
    <s v="J&amp;T Express"/>
    <s v="Tiktok"/>
    <s v="tiktok"/>
    <s v=""/>
    <s v="791152211183"/>
    <s v="03/02/2026 21:14"/>
  </r>
  <r>
    <x v="4"/>
    <x v="4"/>
    <n v="139"/>
    <n v="1"/>
    <s v="GTJ83"/>
    <n v="139"/>
    <n v="0"/>
    <s v="ร้านที่1"/>
    <s v="ก******ิ"/>
    <s v="******จ.พิจิตร66000 ตำบลท่าฬ่อ อำเภอเมืองพิจิตร จังหวัดพิจิตร 66000"/>
    <s v="66000"/>
    <s v="44"/>
    <s v="03/02/2026 21:14"/>
    <s v="-"/>
    <s v="SPX Express"/>
    <s v="Shopee"/>
    <s v="shopee"/>
    <s v=""/>
    <s v="TH264721415430V"/>
    <s v="03/02/2026 21:13"/>
  </r>
  <r>
    <x v="11"/>
    <x v="13"/>
    <n v="1290"/>
    <n v="1"/>
    <s v="GTJ82"/>
    <n v="1290"/>
    <n v="0"/>
    <s v="ร้านที่1"/>
    <s v="ด****ล"/>
    <s v="****** ต.แก่งคอย ตำบลแก่งคอย อำเภอแก่งคอย จังหวัดสระบุรี 18110"/>
    <s v="18110"/>
    <s v="93"/>
    <s v="04/02/2026 07:10"/>
    <s v="-"/>
    <s v="Flash Express"/>
    <s v="Shopee"/>
    <s v="shopee"/>
    <s v=""/>
    <s v="TH10028B16Q79A"/>
    <s v="03/02/2026 21:01"/>
  </r>
  <r>
    <x v="6"/>
    <x v="6"/>
    <n v="159"/>
    <n v="1"/>
    <s v="GTJ80"/>
    <n v="129"/>
    <n v="0"/>
    <s v="ร้านที่2"/>
    <s v="น***าว์ ศ***ัตนา"/>
    <s v="เทศบาลนครเชียงราย"/>
    <s v="-"/>
    <s v=""/>
    <s v="03/02/2026 20:49"/>
    <s v="-"/>
    <s v="J&amp;T COD"/>
    <s v="Tiktok"/>
    <s v="จ่ายทีหลัง / COD"/>
    <s v=""/>
    <s v="791054411011"/>
    <s v="03/02/2026 20:49"/>
  </r>
  <r>
    <x v="9"/>
    <x v="11"/>
    <n v="66.666666666666671"/>
    <n v="3"/>
    <s v="GTJ79"/>
    <n v="100"/>
    <n v="0"/>
    <s v="ร้านที่2"/>
    <s v="ส***ด ล***ียง"/>
    <s v="ชัยภูมิ"/>
    <s v="-"/>
    <s v=""/>
    <s v="03/02/2026 20:48"/>
    <s v="-"/>
    <s v="J&amp;T Express"/>
    <s v="Tiktok"/>
    <s v="tiktok"/>
    <s v=""/>
    <s v="791081519023"/>
    <s v="03/02/2026 20:48"/>
  </r>
  <r>
    <x v="3"/>
    <x v="3"/>
    <n v="90"/>
    <n v="2"/>
    <s v="GTJ78"/>
    <n v="110.13"/>
    <n v="7"/>
    <s v="ร้านที่3"/>
    <s v="บัวทอง"/>
    <s v="98 ม.1 ร้านค้าบ้าน4ก. · น้ำโมง/ Nam Mong_x000a__x000a_ท่าบ่อ/ Tha Boหนองคาย/ Nong Khai_x000a_43110"/>
    <s v="43110"/>
    <s v="660927246214"/>
    <s v="03/02/2026 20:44"/>
    <s v="-"/>
    <s v="Kerry_dropoff"/>
    <s v="Lazada"/>
    <s v="lazada"/>
    <s v=""/>
    <s v="LEXPU0654759709"/>
    <s v="03/02/2026 20:43"/>
  </r>
  <r>
    <x v="3"/>
    <x v="10"/>
    <n v="49"/>
    <n v="2"/>
    <s v="GTJ77"/>
    <n v="98"/>
    <n v="0"/>
    <s v="ร้านที่3"/>
    <s v="วีระชัย"/>
    <s v="229/372 ซอย1 ม.พฤกษาวิลล์10 กระทุ่มล้ม_x000a__x000a_สามพราน/ Sam Phranนครปฐม/ Nakhon Pathom_x000a_73220"/>
    <s v="73220"/>
    <s v="660889122194"/>
    <s v="03/02/2026 20:35"/>
    <s v="-"/>
    <s v="Kerry_dropoff"/>
    <s v="Lazada"/>
    <s v="lazada"/>
    <s v=""/>
    <s v="LEXPU0654758380"/>
    <s v="03/02/2026 20:35"/>
  </r>
  <r>
    <x v="6"/>
    <x v="6"/>
    <n v="159"/>
    <n v="1"/>
    <s v="GTJ76"/>
    <n v="258"/>
    <n v="0"/>
    <s v="ร้านที่2"/>
    <s v="น***พันธ์  ก***ิริคุณาสิน"/>
    <s v="ปราจีนบุรี"/>
    <s v="-"/>
    <s v=""/>
    <s v="03/02/2026 20:35"/>
    <s v="-"/>
    <s v="J&amp;T COD"/>
    <s v="Tiktok"/>
    <s v="จ่ายทีหลัง / COD"/>
    <s v=""/>
    <s v="791097002021"/>
    <s v="03/02/2026 20:35"/>
  </r>
  <r>
    <x v="4"/>
    <x v="4"/>
    <n v="159"/>
    <n v="1"/>
    <s v="GTJ76"/>
    <n v="258"/>
    <n v="0"/>
    <s v="ร้านที่2"/>
    <s v="น***พันธ์  ก***ิริคุณาสิน"/>
    <s v="ปราจีนบุรี"/>
    <s v="-"/>
    <s v=""/>
    <s v="03/02/2026 20:35"/>
    <s v="-"/>
    <s v="J&amp;T COD"/>
    <s v="Tiktok"/>
    <s v="จ่ายทีหลัง / COD"/>
    <s v=""/>
    <s v="791097002021"/>
    <s v="03/02/2026 20:35"/>
  </r>
  <r>
    <x v="5"/>
    <x v="5"/>
    <n v="159"/>
    <n v="1"/>
    <s v="GTJ75"/>
    <n v="129"/>
    <n v="0"/>
    <s v="ร้านที่2"/>
    <s v="เ***ิรา เ***งกระโทก"/>
    <s v="นครราชสีมา"/>
    <s v="-"/>
    <s v=""/>
    <s v="03/02/2026 20:32"/>
    <s v="-"/>
    <s v="J&amp;T COD"/>
    <s v="Tiktok"/>
    <s v="จ่ายทีหลัง / COD"/>
    <s v=""/>
    <s v="791000425040"/>
    <s v="03/02/2026 20:32"/>
  </r>
  <r>
    <x v="8"/>
    <x v="8"/>
    <n v="33.333333333333336"/>
    <n v="3"/>
    <s v="GTJ74"/>
    <n v="100"/>
    <n v="0"/>
    <s v="ร้านที่2"/>
    <s v="น***ม แ***า"/>
    <s v="นครสวรรค์"/>
    <s v="-"/>
    <s v=""/>
    <s v="03/02/2026 20:25"/>
    <s v="-"/>
    <s v="J&amp;T Express"/>
    <s v="Tiktok"/>
    <s v="tiktok"/>
    <s v=""/>
    <s v="791011200033"/>
    <s v="03/02/2026 20:25"/>
  </r>
  <r>
    <x v="3"/>
    <x v="3"/>
    <n v="120"/>
    <n v="1"/>
    <s v="GTJ73"/>
    <n v="100"/>
    <n v="0"/>
    <s v="ร้านที่2"/>
    <s v="ส**"/>
    <s v="เพชรบุรี"/>
    <s v="-"/>
    <s v=""/>
    <s v="03/02/2026 20:13"/>
    <s v="-"/>
    <s v="J&amp;T COD"/>
    <s v="Tiktok"/>
    <s v="จ่ายทีหลัง / COD"/>
    <s v=""/>
    <s v="791090435063"/>
    <s v="03/02/2026 20:13"/>
  </r>
  <r>
    <x v="8"/>
    <x v="8"/>
    <n v="50"/>
    <n v="6"/>
    <s v="GTJ72"/>
    <n v="200"/>
    <n v="0"/>
    <s v="ร้านที่2"/>
    <s v="ว***า น***"/>
    <s v="พิจิตร"/>
    <s v="-"/>
    <s v=""/>
    <s v="03/02/2026 20:05"/>
    <s v="-"/>
    <s v="J&amp;T COD"/>
    <s v="Tiktok"/>
    <s v="จ่ายทีหลัง / COD"/>
    <s v=""/>
    <s v="791160802132"/>
    <s v="03/02/2026 20:05"/>
  </r>
  <r>
    <x v="9"/>
    <x v="11"/>
    <n v="66.666666666666671"/>
    <n v="3"/>
    <s v="GTJ71"/>
    <n v="100"/>
    <n v="0"/>
    <s v="ร้านที่2"/>
    <s v="ม*** เ***วหวาน"/>
    <s v="สุรินทร์"/>
    <s v="-"/>
    <s v=""/>
    <s v="03/02/2026 20:02"/>
    <s v="-"/>
    <s v="J&amp;T COD"/>
    <s v="Tiktok"/>
    <s v="จ่ายทีหลัง / COD"/>
    <s v=""/>
    <s v="791014514021"/>
    <s v="03/02/2026 20:02"/>
  </r>
  <r>
    <x v="6"/>
    <x v="6"/>
    <n v="159"/>
    <n v="1"/>
    <s v="GTJ70"/>
    <n v="129"/>
    <n v="0"/>
    <s v="ร้านที่2"/>
    <s v="จ** บ***ือปราบ ป**"/>
    <s v="เชียงใหม่"/>
    <s v="-"/>
    <s v=""/>
    <s v="03/02/2026 20:02"/>
    <s v="-"/>
    <s v="J&amp;T COD"/>
    <s v="Tiktok"/>
    <s v="จ่ายทีหลัง / COD"/>
    <s v=""/>
    <s v="791051214015"/>
    <s v="03/02/2026 20:02"/>
  </r>
  <r>
    <x v="3"/>
    <x v="10"/>
    <n v="54"/>
    <n v="2"/>
    <s v="GTJ69"/>
    <n v="115.5"/>
    <n v="7.5"/>
    <s v="ร้านที่3"/>
    <s v="อ้วน ซามีเพ็ทช๊อป"/>
    <s v="หมู่บ้านนนทวีวิลล์ 5  24/6 หมู่ที่ 10 ถนนมิตรไมตรี · หนองจอก/ Nong Chok_x000a__x000a_หนองจอก/ Nong Chokกรุงเทพมหานคร/ Bangkok_x000a_10530"/>
    <s v="10530"/>
    <s v="660830815285"/>
    <s v="03/02/2026 19:58"/>
    <s v="-"/>
    <s v="Kerry_dropoff"/>
    <s v="Lazada"/>
    <s v="lazada"/>
    <s v=""/>
    <s v="LEXPU0654758262"/>
    <s v="03/02/2026 19:58"/>
  </r>
  <r>
    <x v="8"/>
    <x v="8"/>
    <n v="33.333333333333336"/>
    <n v="3"/>
    <s v="GTJ68"/>
    <n v="100"/>
    <n v="0"/>
    <s v="ร้านที่2"/>
    <s v="ป***ิ๋ม"/>
    <s v="ฉะเชิงเทรา"/>
    <s v="-"/>
    <s v=""/>
    <s v="03/02/2026 19:55"/>
    <s v="-"/>
    <s v="J&amp;T Express"/>
    <s v="Tiktok"/>
    <s v="tiktok"/>
    <s v=""/>
    <s v="791197228183"/>
    <s v="03/02/2026 19:55"/>
  </r>
  <r>
    <x v="8"/>
    <x v="8"/>
    <n v="33.333333333333336"/>
    <n v="3"/>
    <s v="GTJ67"/>
    <n v="100"/>
    <n v="0"/>
    <s v="ร้านที่2"/>
    <s v="ส***ิณีย์​ ป***ชา"/>
    <s v="นนทบุรี"/>
    <s v="-"/>
    <s v=""/>
    <s v="03/02/2026 19:55"/>
    <s v="-"/>
    <s v="J&amp;T COD"/>
    <s v="Tiktok"/>
    <s v="จ่ายทีหลัง / COD"/>
    <s v=""/>
    <s v="791077392033"/>
    <s v="03/02/2026 19:55"/>
  </r>
  <r>
    <x v="8"/>
    <x v="8"/>
    <n v="33.333333333333336"/>
    <n v="3"/>
    <s v="GTJ66"/>
    <n v="100"/>
    <n v="0"/>
    <s v="ร้านที่2"/>
    <s v="ค***าสนั่น"/>
    <s v="สมุทรสาคร"/>
    <s v="-"/>
    <s v=""/>
    <s v="03/02/2026 19:55"/>
    <s v="-"/>
    <s v="J&amp;T Express"/>
    <s v="Tiktok"/>
    <s v="tiktok"/>
    <s v=""/>
    <s v="791053800036"/>
    <s v="03/02/2026 19:55"/>
  </r>
  <r>
    <x v="4"/>
    <x v="4"/>
    <n v="159"/>
    <n v="1"/>
    <s v="GTJ64"/>
    <n v="129"/>
    <n v="0"/>
    <s v="ร้านที่2"/>
    <s v="ค***ัตนา  ก***"/>
    <s v="เทศบาลนครพิษณุโลก"/>
    <s v="-"/>
    <s v=""/>
    <s v="03/02/2026 19:46"/>
    <s v="-"/>
    <s v="J&amp;T COD"/>
    <s v="Tiktok"/>
    <s v="จ่ายทีหลัง / COD"/>
    <s v=""/>
    <s v="791057406075"/>
    <s v="03/02/2026 19:46"/>
  </r>
  <r>
    <x v="8"/>
    <x v="8"/>
    <n v="33.333333333333336"/>
    <n v="3"/>
    <s v="GTJ63"/>
    <n v="100"/>
    <n v="0"/>
    <s v="ร้านที่2"/>
    <s v="พ***พร น***ัญญา"/>
    <s v="สงขลา"/>
    <s v="-"/>
    <s v=""/>
    <s v="03/02/2026 19:30"/>
    <s v="-"/>
    <s v="J&amp;T COD"/>
    <s v="Tiktok"/>
    <s v="จ่ายทีหลัง / COD"/>
    <s v=""/>
    <s v="791082392041"/>
    <s v="03/02/2026 19:30"/>
  </r>
  <r>
    <x v="8"/>
    <x v="8"/>
    <n v="50"/>
    <n v="6"/>
    <s v="GTJ62"/>
    <n v="200"/>
    <n v="0"/>
    <s v="ร้านที่2"/>
    <s v="ส***ลี ก***ง"/>
    <s v="กรุงเทพฯ"/>
    <s v="-"/>
    <s v=""/>
    <s v="03/02/2026 19:29"/>
    <s v="-"/>
    <s v="J&amp;T Express"/>
    <s v="Tiktok"/>
    <s v="tiktok"/>
    <s v="ขอรสกาแฟ 3 กล่อง ฝอยทอง 1 กล่อง รสเผือก 2 กล่อง"/>
    <s v="791047394012"/>
    <s v="03/02/2026 19:29"/>
  </r>
  <r>
    <x v="8"/>
    <x v="8"/>
    <n v="50"/>
    <n v="6"/>
    <s v="GTJ61"/>
    <n v="200"/>
    <n v="0"/>
    <s v="ร้านที่2"/>
    <s v="ร***รัตน์  ส***ยสกุล"/>
    <s v="ชลบุรี"/>
    <s v="-"/>
    <s v=""/>
    <s v="03/02/2026 19:27"/>
    <s v="-"/>
    <s v="J&amp;T Express"/>
    <s v="Tiktok"/>
    <s v="tiktok"/>
    <s v=""/>
    <s v="791005166070"/>
    <s v="03/02/2026 19:25"/>
  </r>
  <r>
    <x v="9"/>
    <x v="11"/>
    <n v="66.666666666666671"/>
    <n v="3"/>
    <s v="GTJ60"/>
    <n v="100"/>
    <n v="0"/>
    <s v="ร้านที่2"/>
    <s v="จ***ี ว***สุวรรณ์"/>
    <s v="ราชบุรี"/>
    <s v="-"/>
    <s v=""/>
    <s v="03/02/2026 19:18"/>
    <s v="-"/>
    <s v="J&amp;T Express"/>
    <s v="Tiktok"/>
    <s v="tiktok"/>
    <s v=""/>
    <s v="791050711010"/>
    <s v="03/02/2026 19:18"/>
  </r>
  <r>
    <x v="3"/>
    <x v="10"/>
    <n v="76"/>
    <n v="1"/>
    <s v="GTJ59"/>
    <n v="88.5"/>
    <n v="12.5"/>
    <s v="ร้านที่3"/>
    <s v="ภัทรธิดา  ใจซื่อสัตย์"/>
    <s v="128 ม. 6 ต. ช้างซ้าย · ช้างซ้าย/ Chang Sai_x000a__x000a_กาญจนดิษฐ์/ Kanchanaditสุราษฎร์ธานี/ Surat Thani_x000a_84160"/>
    <s v="84160"/>
    <s v="660950677033"/>
    <s v="03/02/2026 19:14"/>
    <s v="-"/>
    <s v="Kerry_dropoff"/>
    <s v="Lazada"/>
    <s v="lazada"/>
    <s v=""/>
    <s v="TH68028AZYD27F"/>
    <s v="03/02/2026 19:14"/>
  </r>
  <r>
    <x v="8"/>
    <x v="8"/>
    <n v="65"/>
    <n v="9"/>
    <s v="GTJ58"/>
    <n v="299"/>
    <n v="0"/>
    <s v="ร้านที่2"/>
    <s v="ฐ***ภา ว***กระสันต์"/>
    <s v="อุตรดิตถ์"/>
    <s v="-"/>
    <s v=""/>
    <s v="03/02/2026 19:08"/>
    <s v="-"/>
    <s v="J&amp;T COD"/>
    <s v="Tiktok"/>
    <s v="จ่ายทีหลัง / COD"/>
    <s v="ไม่ เอา รสกาแฟ คะ"/>
    <s v="791149029134"/>
    <s v="03/02/2026 19:09"/>
  </r>
  <r>
    <x v="3"/>
    <x v="3"/>
    <n v="120"/>
    <n v="1"/>
    <s v="GTJ57"/>
    <n v="108"/>
    <n v="8"/>
    <s v="ร้านที่2"/>
    <s v="ต***จ้า"/>
    <s v="กรุงเทพฯ"/>
    <s v="-"/>
    <s v=""/>
    <s v="03/02/2026 18:57"/>
    <s v="-"/>
    <s v="J&amp;T COD"/>
    <s v="Tiktok"/>
    <s v="จ่ายทีหลัง / COD"/>
    <s v=""/>
    <s v="791009993992"/>
    <s v="03/02/2026 18:57"/>
  </r>
  <r>
    <x v="2"/>
    <x v="2"/>
    <n v="57"/>
    <n v="1"/>
    <s v="GTJ56"/>
    <n v="57"/>
    <n v="0"/>
    <s v="ร้านที่1"/>
    <s v="พ******)"/>
    <s v="******ยสะเก็น, ตำบล รอบเวียง ตำบลรอบเวียง อำเภอเมืองเชียงราย จังหวัดเชียงราย 57000"/>
    <s v="57000"/>
    <s v="90"/>
    <s v="03/02/2026 19:19"/>
    <s v="-"/>
    <s v="Flash Express"/>
    <s v="Shopee"/>
    <s v="shopee"/>
    <s v=""/>
    <s v="TH54018AZZ934B"/>
    <s v="03/02/2026 18:49"/>
  </r>
  <r>
    <x v="6"/>
    <x v="6"/>
    <n v="139"/>
    <n v="2"/>
    <s v="GTJ55"/>
    <n v="326"/>
    <n v="48"/>
    <s v="ร้านที่1"/>
    <s v="ป******า"/>
    <s v="******ลในเมือง อำเภอเมืองนครราชสีมา จังหวัดนครราชสีมา 30000"/>
    <s v="30000"/>
    <s v="04"/>
    <s v="03/02/2026 18:44"/>
    <s v="-"/>
    <s v="Flash Express"/>
    <s v="Shopee"/>
    <s v="shopee"/>
    <s v=""/>
    <s v="TH27018AZU0Q7A0"/>
    <s v="03/02/2026 18:43"/>
  </r>
  <r>
    <x v="3"/>
    <x v="3"/>
    <n v="66.333333333333329"/>
    <n v="3"/>
    <s v="GTJ54"/>
    <n v="250"/>
    <n v="0"/>
    <s v="ร้านที่2"/>
    <s v="ค***โตะ"/>
    <s v="กระบี่"/>
    <s v="-"/>
    <s v=""/>
    <s v="03/02/2026 18:40"/>
    <s v="-"/>
    <s v="J&amp;T Express"/>
    <s v="Tiktok"/>
    <s v="tiktok"/>
    <s v=""/>
    <s v="791021110025"/>
    <s v="03/02/2026 18:39"/>
  </r>
  <r>
    <x v="8"/>
    <x v="8"/>
    <n v="50"/>
    <n v="6"/>
    <s v="GTJ53"/>
    <n v="200"/>
    <n v="0"/>
    <s v="ร้านที่2"/>
    <s v="ป***ดา ห***นวิเศษ"/>
    <s v="เลย"/>
    <s v="-"/>
    <s v=""/>
    <s v="03/02/2026 18:33"/>
    <s v="-"/>
    <s v="J&amp;T Express"/>
    <s v="Tiktok"/>
    <s v="tiktok"/>
    <s v=""/>
    <s v="791100209141"/>
    <s v="03/02/2026 18:34"/>
  </r>
  <r>
    <x v="8"/>
    <x v="8"/>
    <n v="50"/>
    <n v="6"/>
    <s v="GTJ52"/>
    <n v="235"/>
    <n v="35"/>
    <s v="ร้านที่2"/>
    <s v="a***"/>
    <s v="นนทบุรี"/>
    <s v="-"/>
    <s v=""/>
    <s v="03/02/2026 18:26"/>
    <s v="-"/>
    <s v="Flash Express Thailand COD"/>
    <s v="Tiktok"/>
    <s v="จ่ายทีหลัง / COD"/>
    <s v=""/>
    <s v="THT03062ENZZH9Z"/>
    <s v="03/02/2026 18:26"/>
  </r>
  <r>
    <x v="1"/>
    <x v="1"/>
    <n v="33.333333333333336"/>
    <n v="3"/>
    <s v="GTJ51"/>
    <n v="183"/>
    <n v="48"/>
    <s v="ร้านที่2"/>
    <s v="ก***ภณ ร***ู้"/>
    <s v="อุบลราชธานี"/>
    <s v="-"/>
    <s v=""/>
    <s v="03/02/2026 18:24"/>
    <s v="-"/>
    <s v="J&amp;T COD"/>
    <s v="Tiktok"/>
    <s v="จ่ายทีหลัง / COD"/>
    <s v=""/>
    <s v="791041715041"/>
    <s v="03/02/2026 18:24"/>
  </r>
  <r>
    <x v="8"/>
    <x v="8"/>
    <n v="50"/>
    <n v="6"/>
    <s v="GTJ50"/>
    <n v="200"/>
    <n v="0"/>
    <s v="ร้านที่2"/>
    <s v="แ***มาน"/>
    <s v="อุบลราชธานี"/>
    <s v="-"/>
    <s v=""/>
    <s v="03/02/2026 18:23"/>
    <s v="-"/>
    <s v="J&amp;T Express"/>
    <s v="Tiktok"/>
    <s v="tiktok"/>
    <s v=""/>
    <s v="791020776000"/>
    <s v="03/02/2026 18:23"/>
  </r>
  <r>
    <x v="4"/>
    <x v="4"/>
    <n v="159"/>
    <n v="2"/>
    <s v="GTJ49"/>
    <n v="258"/>
    <n v="0"/>
    <s v="ร้านที่2"/>
    <s v="ส***สสร ท***จชน"/>
    <s v="ราชบุรี"/>
    <s v="-"/>
    <s v=""/>
    <s v="03/02/2026 18:16"/>
    <s v="-"/>
    <s v="J&amp;T Express"/>
    <s v="Tiktok"/>
    <s v="tiktok"/>
    <s v=""/>
    <s v="791080970960"/>
    <s v="03/02/2026 18:17"/>
  </r>
  <r>
    <x v="5"/>
    <x v="5"/>
    <n v="159"/>
    <n v="1"/>
    <s v="GTJ47"/>
    <n v="158"/>
    <n v="29"/>
    <s v="ร้านที่2"/>
    <s v="ส***ิวรรณ   ส***ข"/>
    <s v="สุพรรณบุรี"/>
    <s v="-"/>
    <s v=""/>
    <s v="03/02/2026 18:13"/>
    <s v="-"/>
    <s v="J&amp;T COD"/>
    <s v="Tiktok"/>
    <s v="จ่ายทีหลัง / COD"/>
    <s v=""/>
    <s v="791046211071"/>
    <s v="03/02/2026 18:13"/>
  </r>
  <r>
    <x v="8"/>
    <x v="8"/>
    <n v="33.333333333333336"/>
    <n v="6"/>
    <s v="GTJ46"/>
    <n v="200"/>
    <n v="0"/>
    <s v="ร้านที่2"/>
    <s v="บ**"/>
    <s v="หนองคาย"/>
    <s v="-"/>
    <s v=""/>
    <s v="03/02/2026 18:12"/>
    <s v="-"/>
    <s v="J&amp;T COD"/>
    <s v="Tiktok"/>
    <s v="จ่ายทีหลัง / COD"/>
    <s v=""/>
    <s v="791041164071"/>
    <s v="03/02/2026 18:12"/>
  </r>
  <r>
    <x v="9"/>
    <x v="11"/>
    <n v="66.666666666666671"/>
    <n v="3"/>
    <s v="GTJ45"/>
    <n v="100"/>
    <n v="0"/>
    <s v="ร้านที่2"/>
    <s v="เ***ยบ"/>
    <s v="กรุงเทพฯ"/>
    <s v="-"/>
    <s v=""/>
    <s v="03/02/2026 18:12"/>
    <s v="-"/>
    <s v="J&amp;T COD"/>
    <s v="Tiktok"/>
    <s v="จ่ายทีหลัง / COD"/>
    <s v=""/>
    <s v="791012516011"/>
    <s v="03/02/2026 18:12"/>
  </r>
  <r>
    <x v="8"/>
    <x v="8"/>
    <n v="50"/>
    <n v="6"/>
    <s v="GTJ44"/>
    <n v="200"/>
    <n v="0"/>
    <s v="ร้านที่2"/>
    <s v="อ***ญา"/>
    <s v="สมุทรปราการ"/>
    <s v="-"/>
    <s v=""/>
    <s v="03/02/2026 18:03"/>
    <s v="-"/>
    <s v="J&amp;T COD"/>
    <s v="Tiktok"/>
    <s v="จ่ายทีหลัง / COD"/>
    <s v=""/>
    <s v="791019770074"/>
    <s v="03/02/2026 18:04"/>
  </r>
  <r>
    <x v="1"/>
    <x v="1"/>
    <n v="27.5"/>
    <n v="4"/>
    <s v="GTJ42"/>
    <n v="165"/>
    <n v="0"/>
    <s v="ร้านที่1"/>
    <s v="ส******ง"/>
    <s v="******17 (ซอย7/2) แขวงบางมด เขตทุ่งครุ จังหวัดกรุงเทพมหานคร 10140"/>
    <s v="10140"/>
    <s v="95"/>
    <s v="03/02/2026 17:49"/>
    <s v="-"/>
    <s v="Flash Express"/>
    <s v="Shopee"/>
    <s v="shopee"/>
    <s v=""/>
    <s v="TH01128B06Z61B1"/>
    <s v="03/02/2026 17:49"/>
  </r>
  <r>
    <x v="5"/>
    <x v="5"/>
    <n v="159"/>
    <n v="1"/>
    <s v="GTJ41"/>
    <n v="129"/>
    <n v="0"/>
    <s v="ร้านที่2"/>
    <s v="ป***ปู"/>
    <s v="ระยอง"/>
    <s v="-"/>
    <s v=""/>
    <s v="03/02/2026 17:48"/>
    <s v="-"/>
    <s v="J&amp;T COD"/>
    <s v="Tiktok"/>
    <s v="จ่ายทีหลัง / COD"/>
    <s v=""/>
    <s v="791021828052"/>
    <s v="03/02/2026 17:48"/>
  </r>
  <r>
    <x v="3"/>
    <x v="3"/>
    <n v="120"/>
    <n v="2"/>
    <s v="GTJ40"/>
    <n v="200"/>
    <n v="0"/>
    <s v="ร้านที่2"/>
    <s v="T***mo"/>
    <s v="กระบี่"/>
    <s v="-"/>
    <s v=""/>
    <s v="03/02/2026 17:38"/>
    <s v="-"/>
    <s v="J&amp;T COD"/>
    <s v="Tiktok"/>
    <s v="จ่ายทีหลัง / COD"/>
    <s v=""/>
    <s v="791055435052"/>
    <s v="03/02/2026 17:38"/>
  </r>
  <r>
    <x v="8"/>
    <x v="8"/>
    <n v="40"/>
    <n v="20"/>
    <s v="GTJ39"/>
    <n v="660"/>
    <n v="0"/>
    <s v="ร้านที่2"/>
    <s v="ผ***ี ร***ะ"/>
    <s v="สงขลา"/>
    <s v="-"/>
    <s v=""/>
    <s v="03/02/2026 17:29"/>
    <s v="-"/>
    <s v="J&amp;T Express"/>
    <s v="Tiktok"/>
    <s v="tiktok"/>
    <s v=""/>
    <s v="791156235111"/>
    <s v="03/02/2026 17:28"/>
  </r>
  <r>
    <x v="3"/>
    <x v="3"/>
    <n v="80"/>
    <n v="1"/>
    <s v="GTJ38"/>
    <n v="80"/>
    <n v="0"/>
    <s v="ร้านที่1"/>
    <s v="ส******์"/>
    <s v="******นอน ตำบลพระนอน อำเภอเมืองนครสวรรค์ จังหวัดนครสวรรค์ 60000"/>
    <s v="60000"/>
    <s v="91"/>
    <s v="03/02/2026 17:56"/>
    <s v="-"/>
    <s v="Flash Express"/>
    <s v="Shopee"/>
    <s v="shopee"/>
    <s v=""/>
    <s v="TH56018AZZS02L"/>
    <s v="03/02/2026 17:27"/>
  </r>
  <r>
    <x v="4"/>
    <x v="4"/>
    <n v="159"/>
    <n v="2"/>
    <s v="GTJ37"/>
    <n v="258"/>
    <n v="0"/>
    <s v="ร้านที่2"/>
    <s v="พ***ยวรรณ ร***ิจ"/>
    <s v="นราธิวาส"/>
    <s v="-"/>
    <s v=""/>
    <s v="03/02/2026 17:25"/>
    <s v="-"/>
    <s v="J&amp;T COD"/>
    <s v="Tiktok"/>
    <s v="จ่ายทีหลัง / COD"/>
    <s v=""/>
    <s v="791046570952"/>
    <s v="03/02/2026 17:25"/>
  </r>
  <r>
    <x v="7"/>
    <x v="7"/>
    <n v="0"/>
    <n v="1"/>
    <s v="GTJ36"/>
    <n v="0"/>
    <n v="0"/>
    <s v="ร้านที่2"/>
    <s v="ว***วัณย์ ส***าลุนัย"/>
    <s v="ศรีสะเกษ"/>
    <s v="-"/>
    <s v=""/>
    <s v="03/02/2026 17:13"/>
    <s v="-"/>
    <s v="J&amp;T Express"/>
    <s v="Tiktok"/>
    <s v="tiktok"/>
    <s v=""/>
    <s v="791035236025"/>
    <s v="03/02/2026 17:13"/>
  </r>
  <r>
    <x v="8"/>
    <x v="8"/>
    <n v="50"/>
    <n v="6"/>
    <s v="GTJ33"/>
    <n v="200"/>
    <n v="0"/>
    <s v="ร้านที่2"/>
    <s v="K***ด"/>
    <s v="ตราด"/>
    <s v="-"/>
    <s v=""/>
    <s v="03/02/2026 17:05"/>
    <s v="-"/>
    <s v="J&amp;T COD"/>
    <s v="Tiktok"/>
    <s v="จ่ายทีหลัง / COD"/>
    <s v=""/>
    <s v="791046563064"/>
    <s v="03/02/2026 17:06"/>
  </r>
  <r>
    <x v="3"/>
    <x v="3"/>
    <n v="69.900000000000006"/>
    <n v="30"/>
    <s v="GTJ32"/>
    <n v="2400"/>
    <n v="0"/>
    <s v="ร้านที่1"/>
    <s v="ห**ง"/>
    <s v="******ขวงศิริราช เขตบางกอกน้อย จังหวัดกรุงเทพมหานคร 10700"/>
    <s v="10700"/>
    <s v="64"/>
    <s v="03/02/2026 17:35"/>
    <s v="-"/>
    <s v="Flash Express"/>
    <s v="Shopee"/>
    <s v="shopee"/>
    <s v=""/>
    <s v="TH01148B024Y9D"/>
    <s v="03/02/2026 17:05"/>
  </r>
  <r>
    <x v="9"/>
    <x v="11"/>
    <n v="66.666666666666671"/>
    <n v="3"/>
    <s v="GTJ31"/>
    <n v="100"/>
    <n v="0"/>
    <s v="ร้านที่2"/>
    <s v="น***ุรจิตร์.บุญชู"/>
    <s v="ปทุมธานี"/>
    <s v="-"/>
    <s v=""/>
    <s v="03/02/2026 17:04"/>
    <s v="-"/>
    <s v="J&amp;T Express"/>
    <s v="Tiktok"/>
    <s v="tiktok"/>
    <s v=""/>
    <s v="791009446032"/>
    <s v="03/02/2026 17:03"/>
  </r>
  <r>
    <x v="8"/>
    <x v="8"/>
    <n v="50"/>
    <n v="6"/>
    <s v="GTJ30"/>
    <n v="200"/>
    <n v="0"/>
    <s v="ร้านที่2"/>
    <s v="V***n P***ouvat"/>
    <s v="หนองคาย"/>
    <s v="-"/>
    <s v=""/>
    <s v="03/02/2026 17:03"/>
    <s v="-"/>
    <s v="J&amp;T COD"/>
    <s v="Tiktok"/>
    <s v="จ่ายทีหลัง / COD"/>
    <s v=""/>
    <s v="791133404121"/>
    <s v="03/02/2026 17:03"/>
  </r>
  <r>
    <x v="9"/>
    <x v="11"/>
    <n v="66.666666666666671"/>
    <n v="3"/>
    <s v="GTJ29"/>
    <n v="100"/>
    <n v="0"/>
    <s v="ร้านที่2"/>
    <s v="น***ุรจิตร์.บุญชู"/>
    <s v="ปทุมธานี"/>
    <s v="-"/>
    <s v=""/>
    <s v="03/02/2026 17:02"/>
    <s v="-"/>
    <s v="J&amp;T Express"/>
    <s v="Tiktok"/>
    <s v="tiktok"/>
    <s v=""/>
    <s v="791077307086"/>
    <s v="03/02/2026 17:01"/>
  </r>
  <r>
    <x v="4"/>
    <x v="4"/>
    <n v="159"/>
    <n v="1"/>
    <s v="GTJ28"/>
    <n v="139"/>
    <n v="10"/>
    <s v="ร้านที่2"/>
    <s v="เ***"/>
    <s v="จันทบุรี"/>
    <s v="-"/>
    <s v=""/>
    <s v="03/02/2026 16:58"/>
    <s v="-"/>
    <s v="J&amp;T COD"/>
    <s v="Tiktok"/>
    <s v="จ่ายทีหลัง / COD"/>
    <s v=""/>
    <s v="791045578960"/>
    <s v="03/02/2026 16:58"/>
  </r>
  <r>
    <x v="9"/>
    <x v="11"/>
    <n v="66.666666666666671"/>
    <n v="3"/>
    <s v="GTJ27"/>
    <n v="100"/>
    <n v="0"/>
    <s v="ร้านที่2"/>
    <s v="น***ุรจิตร์.บุญชู"/>
    <s v="ปทุมธานี"/>
    <s v="-"/>
    <s v=""/>
    <s v="03/02/2026 16:58"/>
    <s v="-"/>
    <s v="J&amp;T Express"/>
    <s v="Tiktok"/>
    <s v="tiktok"/>
    <s v=""/>
    <s v="791045714001"/>
    <s v="03/02/2026 16:58"/>
  </r>
  <r>
    <x v="8"/>
    <x v="8"/>
    <n v="50"/>
    <n v="6"/>
    <s v="GTJ26"/>
    <n v="200"/>
    <n v="0"/>
    <s v="ร้านที่2"/>
    <s v="อ***ัตน์แก้วบัวขาว"/>
    <s v="สมุทรสาคร"/>
    <s v="-"/>
    <s v=""/>
    <s v="03/02/2026 16:55"/>
    <s v="-"/>
    <s v="J&amp;T COD"/>
    <s v="Tiktok"/>
    <s v="จ่ายทีหลัง / COD"/>
    <s v=""/>
    <s v="791018364091"/>
    <s v="03/02/2026 16:55"/>
  </r>
  <r>
    <x v="12"/>
    <x v="14"/>
    <n v="66"/>
    <n v="1"/>
    <s v="GTJ25"/>
    <n v="249"/>
    <n v="0"/>
    <s v="ร้านที่1"/>
    <s v="น******ต"/>
    <s v="******.นาคำ ตำบลนาคำ อำเภอวานรนิวาส จังหวัดสกลนคร 47120"/>
    <s v="47120"/>
    <s v="00"/>
    <s v="03/02/2026 16:53"/>
    <s v="-"/>
    <s v="Flash Express"/>
    <s v="Shopee"/>
    <s v="shopee"/>
    <s v=""/>
    <s v="TH44088B00589K"/>
    <s v="03/02/2026 16:53"/>
  </r>
  <r>
    <x v="7"/>
    <x v="7"/>
    <n v="66"/>
    <n v="1"/>
    <s v="GTJ25"/>
    <n v="249"/>
    <n v="0"/>
    <s v="ร้านที่1"/>
    <s v="น******ต"/>
    <s v="******.นาคำ ตำบลนาคำ อำเภอวานรนิวาส จังหวัดสกลนคร 47120"/>
    <s v="47120"/>
    <s v="00"/>
    <s v="03/02/2026 16:53"/>
    <s v="-"/>
    <s v="Flash Express"/>
    <s v="Shopee"/>
    <s v="shopee"/>
    <s v=""/>
    <s v="TH44088B00589K"/>
    <s v="03/02/2026 16:53"/>
  </r>
  <r>
    <x v="3"/>
    <x v="3"/>
    <n v="67"/>
    <n v="1"/>
    <s v="GTJ25"/>
    <n v="249"/>
    <n v="0"/>
    <s v="ร้านที่1"/>
    <s v="น******ต"/>
    <s v="******.นาคำ ตำบลนาคำ อำเภอวานรนิวาส จังหวัดสกลนคร 47120"/>
    <s v="47120"/>
    <s v="00"/>
    <s v="03/02/2026 16:53"/>
    <s v="-"/>
    <s v="Flash Express"/>
    <s v="Shopee"/>
    <s v="shopee"/>
    <s v=""/>
    <s v="TH44088B00589K"/>
    <s v="03/02/2026 16:53"/>
  </r>
  <r>
    <x v="8"/>
    <x v="8"/>
    <n v="50"/>
    <n v="6"/>
    <s v="GTJ24"/>
    <n v="200"/>
    <n v="0"/>
    <s v="ร้านที่2"/>
    <s v="ม*** อ***ัน"/>
    <s v="กำแพงเพชร"/>
    <s v="-"/>
    <s v=""/>
    <s v="03/02/2026 16:51"/>
    <s v="-"/>
    <s v="J&amp;T COD"/>
    <s v="Tiktok"/>
    <s v="จ่ายทีหลัง / COD"/>
    <s v=""/>
    <s v="791105808146"/>
    <s v="03/02/2026 16:51"/>
  </r>
  <r>
    <x v="8"/>
    <x v="8"/>
    <n v="33.333333333333336"/>
    <n v="3"/>
    <s v="GTJ23"/>
    <n v="100"/>
    <n v="0"/>
    <s v="ร้านที่2"/>
    <s v="ส***น ว***สภา"/>
    <s v="ราชบุรี"/>
    <s v="-"/>
    <s v=""/>
    <s v="03/02/2026 16:48"/>
    <s v="-"/>
    <s v="J&amp;T Express"/>
    <s v="Tiktok"/>
    <s v="tiktok"/>
    <s v=""/>
    <s v="791014188053"/>
    <s v="03/02/2026 16:47"/>
  </r>
  <r>
    <x v="8"/>
    <x v="8"/>
    <n v="50"/>
    <n v="6"/>
    <s v="GTJ22"/>
    <n v="200"/>
    <n v="0"/>
    <s v="ร้านที่2"/>
    <s v="ว***วรรณ ป***าเฉียบ"/>
    <s v="กรุงเทพมหานคร"/>
    <s v="-"/>
    <s v=""/>
    <s v="03/02/2026 16:35"/>
    <s v="-"/>
    <s v="J&amp;T COD"/>
    <s v="Tiktok"/>
    <s v="จ่ายทีหลัง / COD"/>
    <s v=""/>
    <s v="791129805163"/>
    <s v="03/02/2026 16:35"/>
  </r>
  <r>
    <x v="0"/>
    <x v="0"/>
    <n v="139"/>
    <n v="2"/>
    <s v="GTJ21"/>
    <n v="430"/>
    <n v="0"/>
    <s v="ร้านที่10"/>
    <s v="ลัดดาวัลย์ ปิ่นแก้ว"/>
    <s v="96/8ม.3ต.หัวไทร_x000a_อ.บางคล้า_x000a_จ. ฉะเชิงเทรา_x000a_ 24110"/>
    <s v="24110"/>
    <s v="0629826916"/>
    <s v="03/02/2026 16:31"/>
    <s v="sompear3955@gmail.com"/>
    <s v="EMS COD"/>
    <s v="facebook"/>
    <s v="กสิกร"/>
    <s v=""/>
    <s v="WA088535232TH"/>
    <s v="03/02/2026 16:30"/>
  </r>
  <r>
    <x v="5"/>
    <x v="5"/>
    <n v="139"/>
    <n v="2"/>
    <s v="GTJ21"/>
    <n v="430"/>
    <n v="0"/>
    <s v="ร้านที่10"/>
    <s v="ลัดดาวัลย์ ปิ่นแก้ว"/>
    <s v="96/8ม.3ต.หัวไทร_x000a_อ.บางคล้า_x000a_จ. ฉะเชิงเทรา_x000a_ 24110"/>
    <s v="24110"/>
    <s v="0629826916"/>
    <s v="03/02/2026 16:31"/>
    <s v="sompear3955@gmail.com"/>
    <s v="EMS COD"/>
    <s v="facebook"/>
    <s v="กสิกร"/>
    <s v=""/>
    <s v="WA088535232TH"/>
    <s v="03/02/2026 16:30"/>
  </r>
  <r>
    <x v="8"/>
    <x v="8"/>
    <n v="33.333333333333336"/>
    <n v="3"/>
    <s v="GTJ20"/>
    <n v="100"/>
    <n v="0"/>
    <s v="ร้านที่2"/>
    <s v="บ***า โ***ปราณีต"/>
    <s v="ปทุมธานี"/>
    <s v="-"/>
    <s v=""/>
    <s v="03/02/2026 16:31"/>
    <s v="-"/>
    <s v="Flash Express Thailand"/>
    <s v="Tiktok"/>
    <s v="tiktok"/>
    <s v=""/>
    <s v="THT04062EM4WA4Z"/>
    <s v="03/02/2026 16:30"/>
  </r>
  <r>
    <x v="2"/>
    <x v="2"/>
    <n v="65"/>
    <n v="1"/>
    <s v="GTJ19"/>
    <n v="329"/>
    <n v="0"/>
    <s v="ร้านที่10"/>
    <s v="ประภา แก้วศิริ"/>
    <s v="210 ม 7_x000a_ต ห้วยหมอนทอง_x000a_อ  กําแพงแสน_x000a_จ นครปฐม 73140"/>
    <s v="73140"/>
    <s v="0814820909"/>
    <s v="03/02/2026 16:30"/>
    <s v="sompear3955@gmail.com"/>
    <s v="EMS COD"/>
    <s v="facebook"/>
    <s v="กสิกร"/>
    <s v=""/>
    <s v="WA088535246TH"/>
    <s v="03/02/2026 16:29"/>
  </r>
  <r>
    <x v="5"/>
    <x v="5"/>
    <n v="139"/>
    <n v="2"/>
    <s v="GTJ19"/>
    <n v="329"/>
    <n v="0"/>
    <s v="ร้านที่10"/>
    <s v="ประภา แก้วศิริ"/>
    <s v="210 ม 7_x000a_ต ห้วยหมอนทอง_x000a_อ  กําแพงแสน_x000a_จ นครปฐม 73140"/>
    <s v="73140"/>
    <s v="0814820909"/>
    <s v="03/02/2026 16:30"/>
    <s v="sompear3955@gmail.com"/>
    <s v="EMS COD"/>
    <s v="facebook"/>
    <s v="กสิกร"/>
    <s v=""/>
    <s v="WA088535246TH"/>
    <s v="03/02/2026 16:29"/>
  </r>
  <r>
    <x v="8"/>
    <x v="8"/>
    <n v="33.333333333333336"/>
    <n v="3"/>
    <s v="GTJ18"/>
    <n v="100"/>
    <n v="0"/>
    <s v="ร้านที่2"/>
    <s v="น***ชลธิชา เ***ุนทด"/>
    <s v="เทศบาลเมืองจันทบุรี"/>
    <s v="-"/>
    <s v=""/>
    <s v="03/02/2026 16:29"/>
    <s v="-"/>
    <s v="J&amp;T COD"/>
    <s v="Tiktok"/>
    <s v="จ่ายทีหลัง / COD"/>
    <s v=""/>
    <s v="791173229103"/>
    <s v="03/02/2026 16:29"/>
  </r>
  <r>
    <x v="9"/>
    <x v="11"/>
    <n v="66.666666666666671"/>
    <n v="3"/>
    <s v="GTJ16"/>
    <n v="100"/>
    <n v="0"/>
    <s v="ร้านที่2"/>
    <s v="บ***า โ***ปราณีต"/>
    <s v="ปทุมธานี"/>
    <s v="-"/>
    <s v=""/>
    <s v="03/02/2026 16:24"/>
    <s v="-"/>
    <s v="Flash Express Thailand"/>
    <s v="Tiktok"/>
    <s v="tiktok"/>
    <s v=""/>
    <s v="THT04062EP02A3Z"/>
    <s v="03/02/2026 16:24"/>
  </r>
  <r>
    <x v="9"/>
    <x v="11"/>
    <n v="66.666666666666671"/>
    <n v="3"/>
    <s v="GTJ15"/>
    <n v="100"/>
    <n v="0"/>
    <s v="ร้านที่2"/>
    <s v="ว***ภา  ป***รัมย์"/>
    <s v="ระยอง"/>
    <s v="-"/>
    <s v=""/>
    <s v="03/02/2026 16:22"/>
    <s v="-"/>
    <s v="J&amp;T Express"/>
    <s v="Tiktok"/>
    <s v="tiktok"/>
    <s v=""/>
    <s v="791074516013"/>
    <s v="03/02/2026 16:22"/>
  </r>
  <r>
    <x v="9"/>
    <x v="11"/>
    <n v="66.666666666666671"/>
    <n v="3"/>
    <s v="GTJ14"/>
    <n v="110"/>
    <n v="10"/>
    <s v="ร้านที่2"/>
    <s v="ช***ล ก***พล"/>
    <s v="สุราษฎร์ธานี"/>
    <s v="-"/>
    <s v=""/>
    <s v="03/02/2026 16:20"/>
    <s v="-"/>
    <s v="J&amp;T Express"/>
    <s v="Tiktok"/>
    <s v="tiktok"/>
    <s v=""/>
    <s v="791085243060"/>
    <s v="03/02/2026 16:20"/>
  </r>
  <r>
    <x v="8"/>
    <x v="8"/>
    <n v="33.333333333333336"/>
    <n v="3"/>
    <s v="GTJ13"/>
    <n v="100"/>
    <n v="0"/>
    <s v="ร้านที่2"/>
    <s v="เ***นิภา"/>
    <s v="ปทุมธานี"/>
    <s v="-"/>
    <s v=""/>
    <s v="03/02/2026 16:20"/>
    <s v="-"/>
    <s v="Flash Express Thailand COD"/>
    <s v="Tiktok"/>
    <s v="จ่ายทีหลัง / COD"/>
    <s v=""/>
    <s v="THT04022EM4SK8Z"/>
    <s v="03/02/2026 16:20"/>
  </r>
  <r>
    <x v="9"/>
    <x v="11"/>
    <n v="66.666666666666671"/>
    <n v="3"/>
    <s v="GTJ12"/>
    <n v="100"/>
    <n v="0"/>
    <s v="ร้านที่2"/>
    <s v="ช***าภา ก***ประโคน"/>
    <s v="บุรีรัมย์"/>
    <s v="-"/>
    <s v=""/>
    <s v="03/02/2026 16:18"/>
    <s v="-"/>
    <s v="J&amp;T COD"/>
    <s v="Tiktok"/>
    <s v="จ่ายทีหลัง / COD"/>
    <s v=""/>
    <s v="791019512010"/>
    <s v="03/02/2026 16:18"/>
  </r>
  <r>
    <x v="12"/>
    <x v="14"/>
    <n v="66"/>
    <n v="1"/>
    <s v="GTJ11"/>
    <n v="249"/>
    <n v="0"/>
    <s v="ร้านที่1"/>
    <s v="พ******์"/>
    <s v="******าว จ.จันทบุรี ตำบลปะตง อำเภอสอยดาว จังหวัดจันทบุรี 22180"/>
    <s v="22180"/>
    <s v="41"/>
    <s v="03/02/2026 16:17"/>
    <s v="-"/>
    <s v="Flash Express"/>
    <s v="Shopee"/>
    <s v="shopee"/>
    <s v=""/>
    <s v="TH22078B00871A"/>
    <s v="03/02/2026 16:17"/>
  </r>
  <r>
    <x v="7"/>
    <x v="7"/>
    <n v="66"/>
    <n v="1"/>
    <s v="GTJ11"/>
    <n v="249"/>
    <n v="0"/>
    <s v="ร้านที่1"/>
    <s v="พ******์"/>
    <s v="******าว จ.จันทบุรี ตำบลปะตง อำเภอสอยดาว จังหวัดจันทบุรี 22180"/>
    <s v="22180"/>
    <s v="41"/>
    <s v="03/02/2026 16:17"/>
    <s v="-"/>
    <s v="Flash Express"/>
    <s v="Shopee"/>
    <s v="shopee"/>
    <s v=""/>
    <s v="TH22078B00871A"/>
    <s v="03/02/2026 16:17"/>
  </r>
  <r>
    <x v="3"/>
    <x v="3"/>
    <n v="67"/>
    <n v="1"/>
    <s v="GTJ11"/>
    <n v="249"/>
    <n v="0"/>
    <s v="ร้านที่1"/>
    <s v="พ******์"/>
    <s v="******าว จ.จันทบุรี ตำบลปะตง อำเภอสอยดาว จังหวัดจันทบุรี 22180"/>
    <s v="22180"/>
    <s v="41"/>
    <s v="03/02/2026 16:17"/>
    <s v="-"/>
    <s v="Flash Express"/>
    <s v="Shopee"/>
    <s v="shopee"/>
    <s v=""/>
    <s v="TH22078B00871A"/>
    <s v="03/02/2026 16:17"/>
  </r>
  <r>
    <x v="8"/>
    <x v="8"/>
    <n v="33.333333333333336"/>
    <n v="9"/>
    <s v="GTJ10"/>
    <n v="300"/>
    <n v="0"/>
    <s v="ร้านที่2"/>
    <s v="พ***รณ ภ***มาศภิญโญ"/>
    <s v="บุรีรัมย์"/>
    <s v="-"/>
    <s v=""/>
    <s v="03/02/2026 16:14"/>
    <s v="-"/>
    <s v="J&amp;T COD"/>
    <s v="Tiktok"/>
    <s v="จ่ายทีหลัง / COD"/>
    <s v=""/>
    <s v="791107904101"/>
    <s v="03/02/2026 16:15"/>
  </r>
  <r>
    <x v="8"/>
    <x v="8"/>
    <n v="50"/>
    <n v="6"/>
    <s v="GTJ9"/>
    <n v="200"/>
    <n v="0"/>
    <s v="ร้านที่2"/>
    <s v="ส***"/>
    <s v="นครราชสีมา"/>
    <s v="-"/>
    <s v=""/>
    <s v="03/02/2026 16:13"/>
    <s v="-"/>
    <s v="J&amp;T COD"/>
    <s v="Tiktok"/>
    <s v="จ่ายทีหลัง / COD"/>
    <s v="เอาฝอยทอง"/>
    <s v="791170221170"/>
    <s v="03/02/2026 16:13"/>
  </r>
  <r>
    <x v="8"/>
    <x v="8"/>
    <n v="50"/>
    <n v="6"/>
    <s v="GTJ8"/>
    <n v="200"/>
    <n v="0"/>
    <s v="ร้านที่2"/>
    <s v="ร***สมพร ป***-ส่ง"/>
    <s v="นครราชสีมา"/>
    <s v="-"/>
    <s v=""/>
    <s v="03/02/2026 16:10"/>
    <s v="-"/>
    <s v="J&amp;T COD"/>
    <s v="Tiktok"/>
    <s v="จ่ายทีหลัง / COD"/>
    <s v="เอารสเผือก"/>
    <s v="791149022160"/>
    <s v="03/02/2026 16:12"/>
  </r>
  <r>
    <x v="9"/>
    <x v="11"/>
    <n v="66.666666666666671"/>
    <n v="3"/>
    <s v="GTJ7"/>
    <n v="100"/>
    <n v="0"/>
    <s v="ร้านที่2"/>
    <s v="A**  A**"/>
    <s v="ชลบุรี"/>
    <s v="-"/>
    <s v=""/>
    <s v="03/02/2026 16:00"/>
    <s v="-"/>
    <s v="J&amp;T COD"/>
    <s v="Tiktok"/>
    <s v="จ่ายทีหลัง / COD"/>
    <s v=""/>
    <s v="791053508081"/>
    <s v="03/02/2026 16:00"/>
  </r>
  <r>
    <x v="0"/>
    <x v="0"/>
    <n v="109"/>
    <n v="1"/>
    <s v="GTJ6"/>
    <n v="268"/>
    <n v="50"/>
    <s v="ร้านที่10"/>
    <s v="นารี  ดีวงค์ "/>
    <s v="บ้าน 144 /9 มู่ 8ป่าเหมือน  ชอบ 2อแม่สายจะเชีงยรายเวียงพางคำ_x000a_ 57130"/>
    <s v="57130"/>
    <s v="0640811561"/>
    <s v="03/02/2026 15:59"/>
    <s v="sompear3955@gmail.com"/>
    <s v="EMS COD"/>
    <s v="facebook"/>
    <s v="กสิกร"/>
    <s v=""/>
    <s v="WA088535250TH"/>
    <s v="03/02/2026 15:59"/>
  </r>
  <r>
    <x v="5"/>
    <x v="5"/>
    <n v="109"/>
    <n v="1"/>
    <s v="GTJ6"/>
    <n v="268"/>
    <n v="50"/>
    <s v="ร้านที่10"/>
    <s v="นารี  ดีวงค์ "/>
    <s v="บ้าน 144 /9 มู่ 8ป่าเหมือน  ชอบ 2อแม่สายจะเชีงยรายเวียงพางคำ_x000a_ 57130"/>
    <s v="57130"/>
    <s v="0640811561"/>
    <s v="03/02/2026 15:59"/>
    <s v="sompear3955@gmail.com"/>
    <s v="EMS COD"/>
    <s v="facebook"/>
    <s v="กสิกร"/>
    <s v=""/>
    <s v="WA088535250TH"/>
    <s v="03/02/2026 15:59"/>
  </r>
  <r>
    <x v="9"/>
    <x v="11"/>
    <n v="66.666666666666671"/>
    <n v="3"/>
    <s v="GTJ5"/>
    <n v="100"/>
    <n v="0"/>
    <s v="ร้านที่2"/>
    <s v="A**  A**"/>
    <s v="ชลบุรี"/>
    <s v="-"/>
    <s v=""/>
    <s v="03/02/2026 15:58"/>
    <s v="-"/>
    <s v="J&amp;T COD"/>
    <s v="Tiktok"/>
    <s v="จ่ายทีหลัง / COD"/>
    <s v=""/>
    <s v="791070701083"/>
    <s v="03/02/2026 15:58"/>
  </r>
  <r>
    <x v="3"/>
    <x v="10"/>
    <n v="20"/>
    <n v="1"/>
    <s v="GTJ4"/>
    <n v="20"/>
    <n v="0"/>
    <s v="ร้านที่3"/>
    <s v="สแรดตกตตก"/>
    <s v=";&quot;;&quot; ชุมชนร่มเย็น 28/49999 ซอย 2/17 ดสนดสน83748478383883 · คูคต/ Khu Khot_x000a__x000a_ลำลูกกา/ Lam Luk Kaปทุมธานี/ Pathum Thani_x000a_12130"/>
    <s v="12130"/>
    <s v="660825764941"/>
    <s v="03/02/2026 15:57"/>
    <s v="-"/>
    <s v="Kerry_dropoff"/>
    <s v="Lazada"/>
    <s v="lazada"/>
    <s v=""/>
    <s v="LEXPU0654759815"/>
    <s v="03/02/2026 15:57"/>
  </r>
  <r>
    <x v="9"/>
    <x v="11"/>
    <n v="66.666666666666671"/>
    <n v="3"/>
    <s v="GTJ3"/>
    <n v="100"/>
    <n v="0"/>
    <s v="ร้านที่2"/>
    <s v="ส***ศ"/>
    <s v="เพชรบูรณ์"/>
    <s v="-"/>
    <s v=""/>
    <s v="03/02/2026 15:51"/>
    <s v="-"/>
    <s v="J&amp;T COD"/>
    <s v="Tiktok"/>
    <s v="จ่ายทีหลัง / COD"/>
    <s v=""/>
    <s v="791035842030"/>
    <s v="03/02/2026 15:51"/>
  </r>
  <r>
    <x v="5"/>
    <x v="5"/>
    <n v="159"/>
    <n v="1"/>
    <s v="GTJ2"/>
    <n v="129"/>
    <n v="0"/>
    <s v="ร้านที่2"/>
    <s v="น***้อย"/>
    <s v="พระนครศรีอยุธยา"/>
    <s v="-"/>
    <s v=""/>
    <s v="03/02/2026 15:50"/>
    <s v="-"/>
    <s v="J&amp;T COD"/>
    <s v="Tiktok"/>
    <s v="จ่ายทีหลัง / COD"/>
    <s v=""/>
    <s v="791040413096"/>
    <s v="03/02/2026 15:50"/>
  </r>
  <r>
    <x v="3"/>
    <x v="10"/>
    <n v="20"/>
    <n v="1"/>
    <s v="GTJ1"/>
    <n v="20"/>
    <n v="0"/>
    <s v="ร้านที่3"/>
    <s v="มอคดคกแ"/>
    <s v=";&quot;&quot;;&quot;; ชุมชนร่มเย็น28)499999 ซแย 2/17 แสดสสส9338838838838282 · คูคต/ Khu Khot_x000a__x000a_ลำลูกกา/ Lam Luk Kaปทุมธานี/ Pathum Thani_x000a_12130"/>
    <s v="12130"/>
    <s v="660836794515"/>
    <s v="03/02/2026 15:45"/>
    <s v="-"/>
    <s v="Kerry_dropoff"/>
    <s v="Lazada"/>
    <s v="lazada"/>
    <s v=""/>
    <s v="LEXPU0654757865"/>
    <s v="03/02/2026 15:45"/>
  </r>
  <r>
    <x v="3"/>
    <x v="10"/>
    <n v="19"/>
    <n v="1"/>
    <s v="GTJ0"/>
    <n v="19"/>
    <n v="0"/>
    <s v="ร้านที่3"/>
    <s v="สแรดตด"/>
    <s v="!&quot;;&quot; ชุมชนร่มเย็น28/499999 ซแย 2/17 แสแนส8383733838338 · คูคต/ Khu Khot_x000a__x000a_ลำลูกกา/ Lam Luk Kaปทุมธานี/ Pathum Thani_x000a_12130"/>
    <s v="12130"/>
    <s v="660825978724"/>
    <s v="03/02/2026 15:38"/>
    <s v="-"/>
    <s v="Kerry_dropoff"/>
    <s v="Lazada"/>
    <s v="lazada"/>
    <s v=""/>
    <s v="LEXPU0654757588"/>
    <s v="03/02/2026 15:38"/>
  </r>
  <r>
    <x v="9"/>
    <x v="11"/>
    <n v="66.666666666666671"/>
    <n v="3"/>
    <s v="GTI99"/>
    <n v="100"/>
    <n v="0"/>
    <s v="ร้านที่2"/>
    <s v="O***an"/>
    <s v="นครปฐม"/>
    <s v="-"/>
    <s v=""/>
    <s v="03/02/2026 15:34"/>
    <s v="-"/>
    <s v="J&amp;T COD"/>
    <s v="Tiktok"/>
    <s v="จ่ายทีหลัง / COD"/>
    <s v=""/>
    <s v="791081041030"/>
    <s v="03/02/2026 15:34"/>
  </r>
  <r>
    <x v="9"/>
    <x v="11"/>
    <n v="66.666666666666671"/>
    <n v="6"/>
    <s v="GTI98"/>
    <n v="200"/>
    <n v="0"/>
    <s v="ร้านที่2"/>
    <s v="ส***ล ศ***ภัย"/>
    <s v="นครราชสีมา"/>
    <s v="-"/>
    <s v=""/>
    <s v="03/02/2026 15:34"/>
    <s v="-"/>
    <s v="J&amp;T COD"/>
    <s v="Tiktok"/>
    <s v="จ่ายทีหลัง / COD"/>
    <s v=""/>
    <s v="791019997891"/>
    <s v="03/02/2026 15:34"/>
  </r>
  <r>
    <x v="4"/>
    <x v="4"/>
    <n v="159"/>
    <n v="1"/>
    <s v="GTI97"/>
    <n v="129"/>
    <n v="0"/>
    <s v="ร้านที่2"/>
    <s v="A***un V***as"/>
    <s v="พิจิตร"/>
    <s v="-"/>
    <s v=""/>
    <s v="03/02/2026 15:32"/>
    <s v="-"/>
    <s v="J&amp;T COD"/>
    <s v="Tiktok"/>
    <s v="จ่ายทีหลัง / COD"/>
    <s v=""/>
    <s v="791079410030"/>
    <s v="03/02/2026 15:32"/>
  </r>
  <r>
    <x v="4"/>
    <x v="4"/>
    <n v="159"/>
    <n v="1"/>
    <s v="GTI96"/>
    <n v="129"/>
    <n v="0"/>
    <s v="ร้านที่2"/>
    <s v="H***ise B***r"/>
    <s v="พิจิตร"/>
    <s v="-"/>
    <s v=""/>
    <s v="03/02/2026 15:32"/>
    <s v="-"/>
    <s v="J&amp;T COD"/>
    <s v="Tiktok"/>
    <s v="จ่ายทีหลัง / COD"/>
    <s v=""/>
    <s v="791019574962"/>
    <s v="03/02/2026 15:32"/>
  </r>
  <r>
    <x v="8"/>
    <x v="8"/>
    <n v="33.333333333333336"/>
    <n v="3"/>
    <s v="GTI95"/>
    <n v="138"/>
    <n v="38"/>
    <s v="ร้านที่2"/>
    <s v="ส***าย ห***ลิ่น"/>
    <s v="กาญจนบุรี"/>
    <s v="-"/>
    <s v=""/>
    <s v="03/02/2026 15:31"/>
    <s v="-"/>
    <s v="J&amp;T COD"/>
    <s v="Tiktok"/>
    <s v="จ่ายทีหลัง / COD"/>
    <s v=""/>
    <s v="791042387041"/>
    <s v="03/02/2026 15:31"/>
  </r>
  <r>
    <x v="0"/>
    <x v="0"/>
    <n v="109"/>
    <n v="1"/>
    <s v="GTI94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5:02"/>
    <s v="sompear3955@gmail.com"/>
    <s v="EMS"/>
    <s v="line_oa"/>
    <s v="กสิกร"/>
    <s v=""/>
    <s v="WB133565250TH"/>
    <s v="03/02/2026 15:30"/>
  </r>
  <r>
    <x v="5"/>
    <x v="5"/>
    <n v="109"/>
    <n v="1"/>
    <s v="GTI94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5:02"/>
    <s v="sompear3955@gmail.com"/>
    <s v="EMS"/>
    <s v="line_oa"/>
    <s v="กสิกร"/>
    <s v=""/>
    <s v="WB133565250TH"/>
    <s v="03/02/2026 15:30"/>
  </r>
  <r>
    <x v="6"/>
    <x v="6"/>
    <n v="109"/>
    <n v="1"/>
    <s v="GTI94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5:02"/>
    <s v="sompear3955@gmail.com"/>
    <s v="EMS"/>
    <s v="line_oa"/>
    <s v="กสิกร"/>
    <s v=""/>
    <s v="WB133565250TH"/>
    <s v="03/02/2026 15:30"/>
  </r>
  <r>
    <x v="4"/>
    <x v="4"/>
    <n v="109"/>
    <n v="1"/>
    <s v="GTI94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5:02"/>
    <s v="sompear3955@gmail.com"/>
    <s v="EMS"/>
    <s v="line_oa"/>
    <s v="กสิกร"/>
    <s v=""/>
    <s v="WB133565250TH"/>
    <s v="03/02/2026 15:30"/>
  </r>
  <r>
    <x v="0"/>
    <x v="0"/>
    <n v="139"/>
    <n v="1"/>
    <s v="GTI93"/>
    <n v="595"/>
    <n v="50"/>
    <s v="ร้านที่10"/>
    <s v="แม่พร"/>
    <s v="เลขที่3ถนนเอกชัยต,แม่กลองอ,เมืองสมุทรสาครามจ,สมุทรสงคราม 75000"/>
    <s v="75000"/>
    <s v="0890441370"/>
    <s v="03/02/2026 15:28"/>
    <s v="sompear3955@gmail.com"/>
    <s v="EMS COD"/>
    <s v="facebook"/>
    <s v="กสิกร"/>
    <s v=""/>
    <s v="WA088535277TH"/>
    <s v="03/02/2026 15:28"/>
  </r>
  <r>
    <x v="5"/>
    <x v="5"/>
    <n v="139"/>
    <n v="1"/>
    <s v="GTI93"/>
    <n v="595"/>
    <n v="50"/>
    <s v="ร้านที่10"/>
    <s v="แม่พร"/>
    <s v="เลขที่3ถนนเอกชัยต,แม่กลองอ,เมืองสมุทรสาครามจ,สมุทรสงคราม 75000"/>
    <s v="75000"/>
    <s v="0890441370"/>
    <s v="03/02/2026 15:28"/>
    <s v="sompear3955@gmail.com"/>
    <s v="EMS COD"/>
    <s v="facebook"/>
    <s v="กสิกร"/>
    <s v=""/>
    <s v="WA088535277TH"/>
    <s v="03/02/2026 15:28"/>
  </r>
  <r>
    <x v="4"/>
    <x v="4"/>
    <n v="139"/>
    <n v="1"/>
    <s v="GTI93"/>
    <n v="595"/>
    <n v="50"/>
    <s v="ร้านที่10"/>
    <s v="แม่พร"/>
    <s v="เลขที่3ถนนเอกชัยต,แม่กลองอ,เมืองสมุทรสาครามจ,สมุทรสงคราม 75000"/>
    <s v="75000"/>
    <s v="0890441370"/>
    <s v="03/02/2026 15:28"/>
    <s v="sompear3955@gmail.com"/>
    <s v="EMS COD"/>
    <s v="facebook"/>
    <s v="กสิกร"/>
    <s v=""/>
    <s v="WA088535277TH"/>
    <s v="03/02/2026 15:28"/>
  </r>
  <r>
    <x v="6"/>
    <x v="6"/>
    <n v="139"/>
    <n v="2"/>
    <s v="GTI93"/>
    <n v="595"/>
    <n v="50"/>
    <s v="ร้านที่10"/>
    <s v="แม่พร"/>
    <s v="เลขที่3ถนนเอกชัยต,แม่กลองอ,เมืองสมุทรสาครามจ,สมุทรสงคราม 75000"/>
    <s v="75000"/>
    <s v="0890441370"/>
    <s v="03/02/2026 15:28"/>
    <s v="sompear3955@gmail.com"/>
    <s v="EMS COD"/>
    <s v="facebook"/>
    <s v="กสิกร"/>
    <s v=""/>
    <s v="WA088535277TH"/>
    <s v="03/02/2026 15:28"/>
  </r>
  <r>
    <x v="4"/>
    <x v="4"/>
    <n v="139"/>
    <n v="2"/>
    <s v="GTI92"/>
    <n v="215"/>
    <n v="0"/>
    <s v="ร้านที่10"/>
    <s v="สมเกียรติ_บุญประเสริฐ"/>
    <s v="320/23แขวงคลองสองต้นนุ่นเขตลาดกระบังก.ท.ม 10520"/>
    <s v="10520"/>
    <s v="0818146470"/>
    <s v="03/02/2026 15:26"/>
    <s v="sompear3955@gmail.com"/>
    <s v="EMS COD"/>
    <s v="facebook"/>
    <s v="กสิกร"/>
    <s v=""/>
    <s v="WA088535285TH"/>
    <s v="03/02/2026 15:26"/>
  </r>
  <r>
    <x v="5"/>
    <x v="5"/>
    <n v="159"/>
    <n v="1"/>
    <s v="GTI91"/>
    <n v="109"/>
    <n v="0"/>
    <s v="ร้านที่2"/>
    <s v="ฐ***รัตน์ อ***จรยิ้ม"/>
    <s v="กรุงเทพฯ"/>
    <s v="-"/>
    <s v=""/>
    <s v="03/02/2026 15:25"/>
    <s v="-"/>
    <s v="J&amp;T COD"/>
    <s v="Tiktok"/>
    <s v="จ่ายทีหลัง / COD"/>
    <s v=""/>
    <s v="791016622034"/>
    <s v="03/02/2026 15:25"/>
  </r>
  <r>
    <x v="4"/>
    <x v="4"/>
    <n v="109"/>
    <n v="1"/>
    <s v="GTI62"/>
    <n v="268"/>
    <n v="50"/>
    <s v="ร้านที่10"/>
    <s v="พนิดา ทับทอง"/>
    <s v="7ติวานนท์32แยก4/2 ต.บางกระสอ อ.เมือง นนทบุรี 11000"/>
    <s v="11000"/>
    <s v="0813473135"/>
    <s v="03/02/2026 15:22"/>
    <s v="sompear3955@gmail.com"/>
    <s v="EMS COD"/>
    <s v="facebook"/>
    <s v="กสิกร"/>
    <s v=""/>
    <s v="WA088535334TH"/>
    <s v="03/02/2026 15:21"/>
  </r>
  <r>
    <x v="9"/>
    <x v="11"/>
    <n v="66.666666666666671"/>
    <n v="3"/>
    <s v="GTI90"/>
    <n v="100"/>
    <n v="0"/>
    <s v="ร้านที่2"/>
    <s v="ไ***ทพ  โ***์ทอง"/>
    <s v="น่าน"/>
    <s v="-"/>
    <s v=""/>
    <s v="03/02/2026 15:19"/>
    <s v="-"/>
    <s v="J&amp;T COD"/>
    <s v="Tiktok"/>
    <s v="จ่ายทีหลัง / COD"/>
    <s v=""/>
    <s v="791021711023"/>
    <s v="03/02/2026 15:20"/>
  </r>
  <r>
    <x v="9"/>
    <x v="11"/>
    <n v="66.666666666666671"/>
    <n v="3"/>
    <s v="GTI89"/>
    <n v="100"/>
    <n v="0"/>
    <s v="ร้านที่2"/>
    <s v="น***าวงามจิต แ***ประเสริฐ"/>
    <s v="ปทุมธานี"/>
    <s v="-"/>
    <s v=""/>
    <s v="03/02/2026 15:18"/>
    <s v="-"/>
    <s v="Flash Express Thailand COD"/>
    <s v="Tiktok"/>
    <s v="จ่ายทีหลัง / COD"/>
    <s v=""/>
    <s v="THT04062EP0243Z"/>
    <s v="03/02/2026 15:18"/>
  </r>
  <r>
    <x v="3"/>
    <x v="3"/>
    <n v="66.333333333333329"/>
    <n v="3"/>
    <s v="GTI88"/>
    <n v="405"/>
    <n v="0"/>
    <s v="ร้านที่2"/>
    <s v="ป***ู"/>
    <s v="สุราษฎร์ธานี"/>
    <s v="-"/>
    <s v=""/>
    <s v="03/02/2026 15:12"/>
    <s v="-"/>
    <s v="J&amp;T COD"/>
    <s v="Tiktok"/>
    <s v="จ่ายทีหลัง / COD"/>
    <s v=""/>
    <s v="791097433033"/>
    <s v="03/02/2026 15:12"/>
  </r>
  <r>
    <x v="7"/>
    <x v="7"/>
    <n v="120"/>
    <n v="2"/>
    <s v="GTI88"/>
    <n v="405"/>
    <n v="0"/>
    <s v="ร้านที่2"/>
    <s v="ป***ู"/>
    <s v="สุราษฎร์ธานี"/>
    <s v="-"/>
    <s v=""/>
    <s v="03/02/2026 15:12"/>
    <s v="-"/>
    <s v="J&amp;T COD"/>
    <s v="Tiktok"/>
    <s v="จ่ายทีหลัง / COD"/>
    <s v=""/>
    <s v="791097433033"/>
    <s v="03/02/2026 15:12"/>
  </r>
  <r>
    <x v="4"/>
    <x v="4"/>
    <n v="159"/>
    <n v="1"/>
    <s v="GTI87"/>
    <n v="109"/>
    <n v="0"/>
    <s v="ร้านที่2"/>
    <s v="ย***ขียวเบอร์ลิน"/>
    <s v="สตูล"/>
    <s v="-"/>
    <s v=""/>
    <s v="03/02/2026 15:12"/>
    <s v="-"/>
    <s v="J&amp;T COD"/>
    <s v="Tiktok"/>
    <s v="จ่ายทีหลัง / COD"/>
    <s v=""/>
    <s v="791037774973"/>
    <s v="03/02/2026 15:12"/>
  </r>
  <r>
    <x v="6"/>
    <x v="6"/>
    <n v="139"/>
    <n v="1"/>
    <s v="GTI86"/>
    <n v="333"/>
    <n v="0"/>
    <s v="ร้านที่1"/>
    <s v="ศ******์"/>
    <s v="******ยว จ.ชัยภูมิ ตำบลโอโล อำเภอภูเขียว จังหวัดชัยภูมิ 36110"/>
    <s v="36110"/>
    <s v="94"/>
    <s v="03/02/2026 15:00"/>
    <s v="-"/>
    <s v="Flash Express"/>
    <s v="Shopee"/>
    <s v="shopee"/>
    <s v=""/>
    <s v="TH33108AZMZS4I"/>
    <s v="03/02/2026 15:00"/>
  </r>
  <r>
    <x v="4"/>
    <x v="4"/>
    <n v="139"/>
    <n v="1"/>
    <s v="GTI86"/>
    <n v="333"/>
    <n v="0"/>
    <s v="ร้านที่1"/>
    <s v="ศ******์"/>
    <s v="******ยว จ.ชัยภูมิ ตำบลโอโล อำเภอภูเขียว จังหวัดชัยภูมิ 36110"/>
    <s v="36110"/>
    <s v="94"/>
    <s v="03/02/2026 15:00"/>
    <s v="-"/>
    <s v="Flash Express"/>
    <s v="Shopee"/>
    <s v="shopee"/>
    <s v=""/>
    <s v="TH33108AZMZS4I"/>
    <s v="03/02/2026 15:00"/>
  </r>
  <r>
    <x v="9"/>
    <x v="11"/>
    <n v="55"/>
    <n v="1"/>
    <s v="GTI86"/>
    <n v="333"/>
    <n v="0"/>
    <s v="ร้านที่1"/>
    <s v="ศ******์"/>
    <s v="******ยว จ.ชัยภูมิ ตำบลโอโล อำเภอภูเขียว จังหวัดชัยภูมิ 36110"/>
    <s v="36110"/>
    <s v="94"/>
    <s v="03/02/2026 15:00"/>
    <s v="-"/>
    <s v="Flash Express"/>
    <s v="Shopee"/>
    <s v="shopee"/>
    <s v=""/>
    <s v="TH33108AZMZS4I"/>
    <s v="03/02/2026 15:00"/>
  </r>
  <r>
    <x v="6"/>
    <x v="6"/>
    <n v="139"/>
    <n v="1"/>
    <s v="GTI85"/>
    <n v="139"/>
    <n v="0"/>
    <s v="ร้านที่1"/>
    <s v="บ******0"/>
    <s v="******ังกระแจะ ตำบลวังกระแจะ อำเภอเมืองตราด จังหวัดตราด 23000"/>
    <s v="23000"/>
    <s v="42"/>
    <s v="03/02/2026 14:53"/>
    <s v="-"/>
    <s v="SPX Express"/>
    <s v="Shopee"/>
    <s v="shopee"/>
    <s v=""/>
    <s v="TH2629063958753"/>
    <s v="03/02/2026 14:52"/>
  </r>
  <r>
    <x v="8"/>
    <x v="8"/>
    <n v="33.333333333333336"/>
    <n v="30"/>
    <s v="GTI84"/>
    <n v="910"/>
    <n v="0"/>
    <s v="ร้านที่2"/>
    <s v="ธ***ธร ศ***ร"/>
    <s v="ราชบุรี"/>
    <s v="-"/>
    <s v=""/>
    <s v="03/02/2026 14:48"/>
    <s v="-"/>
    <s v="Flash Express Thailand COD"/>
    <s v="Tiktok"/>
    <s v="จ่ายทีหลัง / COD"/>
    <s v=""/>
    <s v="THT12062ENYSR5Z"/>
    <s v="03/02/2026 14:50"/>
  </r>
  <r>
    <x v="8"/>
    <x v="8"/>
    <n v="50"/>
    <n v="6"/>
    <s v="GTI83"/>
    <n v="200"/>
    <n v="0"/>
    <s v="ร้านที่2"/>
    <s v="ว***พงษ์  ป***ญาพรกุล"/>
    <s v="สมุทรปราการ"/>
    <s v="-"/>
    <s v=""/>
    <s v="03/02/2026 14:43"/>
    <s v="-"/>
    <s v="J&amp;T COD"/>
    <s v="Tiktok"/>
    <s v="จ่ายทีหลัง / COD"/>
    <s v=""/>
    <s v="791041176004"/>
    <s v="03/02/2026 14:47"/>
  </r>
  <r>
    <x v="8"/>
    <x v="8"/>
    <n v="33.333333333333336"/>
    <n v="6"/>
    <s v="GTI81"/>
    <n v="200"/>
    <n v="0"/>
    <s v="ร้านที่2"/>
    <s v="น***ันทนี น***ยู่"/>
    <s v="ชัยนาท"/>
    <s v="-"/>
    <s v=""/>
    <s v="03/02/2026 14:35"/>
    <s v="-"/>
    <s v="J&amp;T Express"/>
    <s v="Tiktok"/>
    <s v="tiktok"/>
    <s v="รับเป็น เนยนม 2  ฝอยทอง 2 เผือกมะพร้าว 1 กาแฟ 1 ค่ะ"/>
    <s v="791098191015"/>
    <s v="03/02/2026 14:35"/>
  </r>
  <r>
    <x v="8"/>
    <x v="8"/>
    <n v="50"/>
    <n v="6"/>
    <s v="GTI80"/>
    <n v="200"/>
    <n v="0"/>
    <s v="ร้านที่2"/>
    <s v="ร***ิกาล เ***วพราย "/>
    <s v="Nakhon Pathom"/>
    <s v="-"/>
    <s v=""/>
    <s v="03/02/2026 14:32"/>
    <s v="-"/>
    <s v="J&amp;T Express"/>
    <s v="Tiktok"/>
    <s v="tiktok"/>
    <s v=""/>
    <s v="791018173002"/>
    <s v="03/02/2026 14:32"/>
  </r>
  <r>
    <x v="8"/>
    <x v="8"/>
    <n v="50"/>
    <n v="6"/>
    <s v="GTI79"/>
    <n v="200"/>
    <n v="0"/>
    <s v="ร้านที่2"/>
    <s v="ธ***ิษฐ์"/>
    <s v="ชัยภูมิ"/>
    <s v="-"/>
    <s v=""/>
    <s v="03/02/2026 14:26"/>
    <s v="-"/>
    <s v="J&amp;T COD"/>
    <s v="Tiktok"/>
    <s v="จ่ายทีหลัง / COD"/>
    <s v=""/>
    <s v="791010379014"/>
    <s v="03/02/2026 14:26"/>
  </r>
  <r>
    <x v="9"/>
    <x v="11"/>
    <n v="66.666666666666671"/>
    <n v="3"/>
    <s v="GTI77"/>
    <n v="100"/>
    <n v="0"/>
    <s v="ร้านที่2"/>
    <s v="G**"/>
    <s v="Bangkok"/>
    <s v="-"/>
    <s v=""/>
    <s v="03/02/2026 14:21"/>
    <s v="-"/>
    <s v="J&amp;T Express"/>
    <s v="Tiktok"/>
    <s v="tiktok"/>
    <s v=""/>
    <s v="791017636942"/>
    <s v="03/02/2026 14:21"/>
  </r>
  <r>
    <x v="5"/>
    <x v="5"/>
    <n v="159"/>
    <n v="2"/>
    <s v="GTI76"/>
    <n v="218"/>
    <n v="0"/>
    <s v="ร้านที่2"/>
    <s v="ว***ร  ฤ***์บัว"/>
    <s v="ประจวบคีรีขันธ์"/>
    <s v="-"/>
    <s v=""/>
    <s v="03/02/2026 14:19"/>
    <s v="-"/>
    <s v="J&amp;T COD"/>
    <s v="Tiktok"/>
    <s v="จ่ายทีหลัง / COD"/>
    <s v=""/>
    <s v="791062787970"/>
    <s v="03/02/2026 14:20"/>
  </r>
  <r>
    <x v="8"/>
    <x v="8"/>
    <n v="40"/>
    <n v="10"/>
    <s v="GTI75"/>
    <n v="303"/>
    <n v="0"/>
    <s v="ร้านที่2"/>
    <s v="ร***า  น***พันธ์"/>
    <s v="มุกดาหาร"/>
    <s v="-"/>
    <s v=""/>
    <s v="03/02/2026 14:18"/>
    <s v="-"/>
    <s v="J&amp;T COD"/>
    <s v="Tiktok"/>
    <s v="จ่ายทีหลัง / COD"/>
    <s v=""/>
    <s v="791198406180"/>
    <s v="03/02/2026 14:20"/>
  </r>
  <r>
    <x v="9"/>
    <x v="11"/>
    <n v="66.666666666666671"/>
    <n v="3"/>
    <s v="GTI74"/>
    <n v="107"/>
    <n v="7"/>
    <s v="ร้านที่2"/>
    <s v="ภ***นิษฐ์ ช***ัมย์"/>
    <s v="กรุงเทพฯ"/>
    <s v="-"/>
    <s v=""/>
    <s v="03/02/2026 14:16"/>
    <s v="-"/>
    <s v="J&amp;T Express"/>
    <s v="Tiktok"/>
    <s v="tiktok"/>
    <s v=""/>
    <s v="791039301076"/>
    <s v="03/02/2026 14:19"/>
  </r>
  <r>
    <x v="8"/>
    <x v="8"/>
    <n v="33.333333333333336"/>
    <n v="3"/>
    <s v="GTI73"/>
    <n v="100"/>
    <n v="0"/>
    <s v="ร้านที่2"/>
    <s v="เ***"/>
    <s v="ตรัง"/>
    <s v="-"/>
    <s v=""/>
    <s v="03/02/2026 14:09"/>
    <s v="-"/>
    <s v="J&amp;T COD"/>
    <s v="Tiktok"/>
    <s v="จ่ายทีหลัง / COD"/>
    <s v=""/>
    <s v="791014986042"/>
    <s v="03/02/2026 14:14"/>
  </r>
  <r>
    <x v="8"/>
    <x v="8"/>
    <n v="33.333333333333336"/>
    <n v="3"/>
    <s v="GTI72"/>
    <n v="100"/>
    <n v="0"/>
    <s v="ร้านที่2"/>
    <s v="ป***วยตามสั่ง"/>
    <s v="เลย"/>
    <s v="-"/>
    <s v=""/>
    <s v="03/02/2026 14:05"/>
    <s v="-"/>
    <s v="J&amp;T COD"/>
    <s v="Tiktok"/>
    <s v="จ่ายทีหลัง / COD"/>
    <s v=""/>
    <s v="791158414185"/>
    <s v="03/02/2026 14:10"/>
  </r>
  <r>
    <x v="3"/>
    <x v="3"/>
    <n v="80"/>
    <n v="2"/>
    <s v="GTI71"/>
    <n v="755"/>
    <n v="35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3/02/2026 12:56"/>
    <s v="sompear3955@gmail.com"/>
    <s v="EMS"/>
    <s v="line_oa"/>
    <s v="กสิกร"/>
    <s v=""/>
    <s v="WB133565277TH"/>
    <s v="03/02/2026 14:05"/>
  </r>
  <r>
    <x v="13"/>
    <x v="15"/>
    <n v="40"/>
    <n v="2"/>
    <s v="GTI71"/>
    <n v="755"/>
    <n v="35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3/02/2026 12:56"/>
    <s v="sompear3955@gmail.com"/>
    <s v="EMS"/>
    <s v="line_oa"/>
    <s v="กสิกร"/>
    <s v=""/>
    <s v="WB133565277TH"/>
    <s v="03/02/2026 14:05"/>
  </r>
  <r>
    <x v="14"/>
    <x v="16"/>
    <n v="40"/>
    <n v="2"/>
    <s v="GTI71"/>
    <n v="755"/>
    <n v="35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3/02/2026 12:56"/>
    <s v="sompear3955@gmail.com"/>
    <s v="EMS"/>
    <s v="line_oa"/>
    <s v="กสิกร"/>
    <s v=""/>
    <s v="WB133565277TH"/>
    <s v="03/02/2026 14:05"/>
  </r>
  <r>
    <x v="15"/>
    <x v="17"/>
    <n v="80"/>
    <n v="5"/>
    <s v="GTI71"/>
    <n v="755"/>
    <n v="35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3/02/2026 12:56"/>
    <s v="sompear3955@gmail.com"/>
    <s v="EMS"/>
    <s v="line_oa"/>
    <s v="กสิกร"/>
    <s v=""/>
    <s v="WB133565277TH"/>
    <s v="03/02/2026 14:05"/>
  </r>
  <r>
    <x v="8"/>
    <x v="8"/>
    <n v="50"/>
    <n v="6"/>
    <s v="GTI70"/>
    <n v="200"/>
    <n v="0"/>
    <s v="ร้านที่2"/>
    <s v="โ***๋น ก***ง"/>
    <s v="นนทบุรี"/>
    <s v="-"/>
    <s v=""/>
    <s v="03/02/2026 13:55"/>
    <s v="-"/>
    <s v="J&amp;T Express"/>
    <s v="Tiktok"/>
    <s v="tiktok"/>
    <s v="รับเฉพาะรสเผือกอย่างเดียว ทั้ง 6 กล่อง"/>
    <s v="791072795004"/>
    <s v="03/02/2026 13:55"/>
  </r>
  <r>
    <x v="8"/>
    <x v="8"/>
    <n v="50"/>
    <n v="6"/>
    <s v="GTI68"/>
    <n v="200"/>
    <n v="0"/>
    <s v="ร้านที่2"/>
    <s v="ํ***รดา ข***านิช"/>
    <s v="กรุงเทพฯ"/>
    <s v="-"/>
    <s v=""/>
    <s v="03/02/2026 13:52"/>
    <s v="-"/>
    <s v="J&amp;T COD"/>
    <s v="Tiktok"/>
    <s v="จ่ายทีหลัง / COD"/>
    <s v=""/>
    <s v="791047564053"/>
    <s v="03/02/2026 13:52"/>
  </r>
  <r>
    <x v="5"/>
    <x v="5"/>
    <n v="139"/>
    <n v="1"/>
    <s v="GTI67"/>
    <n v="215"/>
    <n v="0"/>
    <s v="ร้านที่10"/>
    <s v="ฤดีรัตน์ อยู่ยืด "/>
    <s v="47 ซ.วังเดิม5 ถ.วังเดิม แขวง วัดอรุณ เขต บางกอกใหญ่ กรุงเทพมหานคร_x000a_ 10600"/>
    <s v="10600"/>
    <s v="0894927863"/>
    <s v="03/02/2026 13:21"/>
    <s v="sompear3955@gmail.com"/>
    <s v="EMS"/>
    <s v="facebook"/>
    <s v="กสิกร"/>
    <s v=""/>
    <s v="WB133565285TH"/>
    <s v="03/02/2026 13:44"/>
  </r>
  <r>
    <x v="6"/>
    <x v="6"/>
    <n v="139"/>
    <n v="1"/>
    <s v="GTI67"/>
    <n v="215"/>
    <n v="0"/>
    <s v="ร้านที่10"/>
    <s v="ฤดีรัตน์ อยู่ยืด "/>
    <s v="47 ซ.วังเดิม5 ถ.วังเดิม แขวง วัดอรุณ เขต บางกอกใหญ่ กรุงเทพมหานคร_x000a_ 10600"/>
    <s v="10600"/>
    <s v="0894927863"/>
    <s v="03/02/2026 13:21"/>
    <s v="sompear3955@gmail.com"/>
    <s v="EMS"/>
    <s v="facebook"/>
    <s v="กสิกร"/>
    <s v=""/>
    <s v="WB133565285TH"/>
    <s v="03/02/2026 13:44"/>
  </r>
  <r>
    <x v="0"/>
    <x v="0"/>
    <n v="109"/>
    <n v="1"/>
    <s v="GTI66"/>
    <n v="377"/>
    <n v="50"/>
    <s v="ร้านที่10"/>
    <s v="มนัส คําทิพย์"/>
    <s v="299/1 ม.3 ต.ท่าโรง อ.วิเชียรบุรี จ.เพชรบูรณ์ 67130"/>
    <s v="67130"/>
    <s v="0643537147"/>
    <s v="03/02/2026 13:43"/>
    <s v="sompear3955@gmail.com"/>
    <s v="EMS COD"/>
    <s v="facebook"/>
    <s v="กสิกร"/>
    <s v=""/>
    <s v="WA088535303TH"/>
    <s v="03/02/2026 13:43"/>
  </r>
  <r>
    <x v="5"/>
    <x v="5"/>
    <n v="109"/>
    <n v="1"/>
    <s v="GTI66"/>
    <n v="377"/>
    <n v="50"/>
    <s v="ร้านที่10"/>
    <s v="มนัส คําทิพย์"/>
    <s v="299/1 ม.3 ต.ท่าโรง อ.วิเชียรบุรี จ.เพชรบูรณ์ 67130"/>
    <s v="67130"/>
    <s v="0643537147"/>
    <s v="03/02/2026 13:43"/>
    <s v="sompear3955@gmail.com"/>
    <s v="EMS COD"/>
    <s v="facebook"/>
    <s v="กสิกร"/>
    <s v=""/>
    <s v="WA088535303TH"/>
    <s v="03/02/2026 13:43"/>
  </r>
  <r>
    <x v="4"/>
    <x v="4"/>
    <n v="109"/>
    <n v="1"/>
    <s v="GTI66"/>
    <n v="377"/>
    <n v="50"/>
    <s v="ร้านที่10"/>
    <s v="มนัส คําทิพย์"/>
    <s v="299/1 ม.3 ต.ท่าโรง อ.วิเชียรบุรี จ.เพชรบูรณ์ 67130"/>
    <s v="67130"/>
    <s v="0643537147"/>
    <s v="03/02/2026 13:43"/>
    <s v="sompear3955@gmail.com"/>
    <s v="EMS COD"/>
    <s v="facebook"/>
    <s v="กสิกร"/>
    <s v=""/>
    <s v="WA088535303TH"/>
    <s v="03/02/2026 13:43"/>
  </r>
  <r>
    <x v="4"/>
    <x v="4"/>
    <n v="139"/>
    <n v="2"/>
    <s v="GTI64"/>
    <n v="215"/>
    <n v="0"/>
    <s v="ร้านที่10"/>
    <s v="กล้วย"/>
    <s v="    69/3 หมู่ 7  ต.ขุนพิทักษ์  อ.ดำเนินสะดวก  จ.ราชบุรี   70130"/>
    <s v="70130"/>
    <s v="0898478615"/>
    <s v="03/02/2026 13:42"/>
    <s v="sompear3955@gmail.com"/>
    <s v="EMS COD"/>
    <s v="facebook"/>
    <s v="กสิกร"/>
    <s v=""/>
    <s v="WA088535325TH"/>
    <s v="03/02/2026 13:41"/>
  </r>
  <r>
    <x v="0"/>
    <x v="0"/>
    <n v="109"/>
    <n v="1"/>
    <s v="GTI63"/>
    <n v="486"/>
    <n v="50"/>
    <s v="ร้านที่10"/>
    <s v="นันทิยา บุญรอดอยู่"/>
    <s v="_x000a_พิชัยคอนโด 1148/101, นครไชยศรี ถนน.นครไชยศรี_x000a_, ก.ท.ม _x000a_ 10300"/>
    <s v="10300"/>
    <s v="66815581712"/>
    <s v="03/02/2026 11:02"/>
    <s v="sompear3955@gmail.com"/>
    <s v="EMS"/>
    <s v="facebook"/>
    <s v="กสิกร"/>
    <s v=""/>
    <s v="WB133565303TH"/>
    <s v="03/02/2026 13:40"/>
  </r>
  <r>
    <x v="5"/>
    <x v="5"/>
    <n v="109"/>
    <n v="1"/>
    <s v="GTI63"/>
    <n v="486"/>
    <n v="50"/>
    <s v="ร้านที่10"/>
    <s v="นันทิยา บุญรอดอยู่"/>
    <s v="_x000a_พิชัยคอนโด 1148/101, นครไชยศรี ถนน.นครไชยศรี_x000a_, ก.ท.ม _x000a_ 10300"/>
    <s v="10300"/>
    <s v="66815581712"/>
    <s v="03/02/2026 11:02"/>
    <s v="sompear3955@gmail.com"/>
    <s v="EMS"/>
    <s v="facebook"/>
    <s v="กสิกร"/>
    <s v=""/>
    <s v="WB133565303TH"/>
    <s v="03/02/2026 13:40"/>
  </r>
  <r>
    <x v="6"/>
    <x v="6"/>
    <n v="109"/>
    <n v="1"/>
    <s v="GTI63"/>
    <n v="486"/>
    <n v="50"/>
    <s v="ร้านที่10"/>
    <s v="นันทิยา บุญรอดอยู่"/>
    <s v="_x000a_พิชัยคอนโด 1148/101, นครไชยศรี ถนน.นครไชยศรี_x000a_, ก.ท.ม _x000a_ 10300"/>
    <s v="10300"/>
    <s v="66815581712"/>
    <s v="03/02/2026 11:02"/>
    <s v="sompear3955@gmail.com"/>
    <s v="EMS"/>
    <s v="facebook"/>
    <s v="กสิกร"/>
    <s v=""/>
    <s v="WB133565303TH"/>
    <s v="03/02/2026 13:40"/>
  </r>
  <r>
    <x v="4"/>
    <x v="4"/>
    <n v="109"/>
    <n v="1"/>
    <s v="GTI63"/>
    <n v="486"/>
    <n v="50"/>
    <s v="ร้านที่10"/>
    <s v="นันทิยา บุญรอดอยู่"/>
    <s v="_x000a_พิชัยคอนโด 1148/101, นครไชยศรี ถนน.นครไชยศรี_x000a_, ก.ท.ม _x000a_ 10300"/>
    <s v="10300"/>
    <s v="66815581712"/>
    <s v="03/02/2026 11:02"/>
    <s v="sompear3955@gmail.com"/>
    <s v="EMS"/>
    <s v="facebook"/>
    <s v="กสิกร"/>
    <s v=""/>
    <s v="WB133565303TH"/>
    <s v="03/02/2026 13:40"/>
  </r>
  <r>
    <x v="0"/>
    <x v="0"/>
    <n v="109"/>
    <n v="1"/>
    <s v="GTI62"/>
    <n v="268"/>
    <n v="50"/>
    <s v="ร้านที่10"/>
    <s v="พนิดา ทับทอง"/>
    <s v="7ติวานนท์32แยก4/2 ต.บางกระสอ อ.เมือง นนทบุรี 11000"/>
    <s v="11000"/>
    <s v="0813473135"/>
    <s v="03/02/2026 15:22"/>
    <s v="sompear3955@gmail.com"/>
    <s v="EMS COD"/>
    <s v="facebook"/>
    <s v="กสิกร"/>
    <s v=""/>
    <s v="WA088535334TH"/>
    <s v="03/02/2026 13:38"/>
  </r>
  <r>
    <x v="3"/>
    <x v="3"/>
    <n v="66.333333333333329"/>
    <n v="3"/>
    <s v="GTI61"/>
    <n v="250"/>
    <n v="0"/>
    <s v="ร้านที่2"/>
    <s v="ร***อั่งเปาออโต้"/>
    <s v="เทศบาลนครนครราชสีมา"/>
    <s v="-"/>
    <s v=""/>
    <s v="03/02/2026 13:34"/>
    <s v="-"/>
    <s v="J&amp;T COD"/>
    <s v="Tiktok"/>
    <s v="จ่ายทีหลัง / COD"/>
    <s v=""/>
    <s v="791014836065"/>
    <s v="03/02/2026 13:34"/>
  </r>
  <r>
    <x v="0"/>
    <x v="0"/>
    <n v="100"/>
    <n v="3"/>
    <s v="GTI60"/>
    <n v="1350"/>
    <n v="50"/>
    <s v="ร้านที่1"/>
    <s v="สำรวย สัตยภิรมณ์"/>
    <s v="127/10 หมู่1_x000a_ต.บ้านโพธิ์_x000a_อ.บ้านโพธิ์_x000a_จ.ฉะเชิงเทรา_x000a_24140_x000a_"/>
    <s v="24140"/>
    <s v="0894425738"/>
    <s v="03/02/2026 13:31"/>
    <s v="sompear3955@gmail.com"/>
    <s v="EMS"/>
    <s v="line_oa"/>
    <s v="กสิกร"/>
    <s v=""/>
    <s v="WB133565325TH"/>
    <s v="03/02/2026 13:33"/>
  </r>
  <r>
    <x v="5"/>
    <x v="5"/>
    <n v="100"/>
    <n v="5"/>
    <s v="GTI60"/>
    <n v="1350"/>
    <n v="50"/>
    <s v="ร้านที่1"/>
    <s v="สำรวย สัตยภิรมณ์"/>
    <s v="127/10 หมู่1_x000a_ต.บ้านโพธิ์_x000a_อ.บ้านโพธิ์_x000a_จ.ฉะเชิงเทรา_x000a_24140_x000a_"/>
    <s v="24140"/>
    <s v="0894425738"/>
    <s v="03/02/2026 13:31"/>
    <s v="sompear3955@gmail.com"/>
    <s v="EMS"/>
    <s v="line_oa"/>
    <s v="กสิกร"/>
    <s v=""/>
    <s v="WB133565325TH"/>
    <s v="03/02/2026 13:33"/>
  </r>
  <r>
    <x v="4"/>
    <x v="4"/>
    <n v="100"/>
    <n v="5"/>
    <s v="GTI60"/>
    <n v="1350"/>
    <n v="50"/>
    <s v="ร้านที่1"/>
    <s v="สำรวย สัตยภิรมณ์"/>
    <s v="127/10 หมู่1_x000a_ต.บ้านโพธิ์_x000a_อ.บ้านโพธิ์_x000a_จ.ฉะเชิงเทรา_x000a_24140_x000a_"/>
    <s v="24140"/>
    <s v="0894425738"/>
    <s v="03/02/2026 13:31"/>
    <s v="sompear3955@gmail.com"/>
    <s v="EMS"/>
    <s v="line_oa"/>
    <s v="กสิกร"/>
    <s v=""/>
    <s v="WB133565325TH"/>
    <s v="03/02/2026 13:33"/>
  </r>
  <r>
    <x v="8"/>
    <x v="8"/>
    <n v="33.333333333333336"/>
    <n v="3"/>
    <s v="GTI59"/>
    <n v="100"/>
    <n v="0"/>
    <s v="ร้านที่2"/>
    <s v="ก***รรณ จ***ร์ตรี"/>
    <s v="พระนครศรีอยุธยา"/>
    <s v="-"/>
    <s v=""/>
    <s v="03/02/2026 13:30"/>
    <s v="-"/>
    <s v="J&amp;T COD"/>
    <s v="Tiktok"/>
    <s v="จ่ายทีหลัง / COD"/>
    <s v=""/>
    <s v="791088987043"/>
    <s v="03/02/2026 13:30"/>
  </r>
  <r>
    <x v="8"/>
    <x v="8"/>
    <n v="50"/>
    <n v="6"/>
    <s v="GTI58"/>
    <n v="200"/>
    <n v="0"/>
    <s v="ร้านที่2"/>
    <s v="ว***ร  ฤ***์บัว"/>
    <s v="ประจวบคีรีขันธ์"/>
    <s v="-"/>
    <s v=""/>
    <s v="03/02/2026 13:26"/>
    <s v="-"/>
    <s v="J&amp;T COD"/>
    <s v="Tiktok"/>
    <s v="จ่ายทีหลัง / COD"/>
    <s v=""/>
    <s v="791108202113"/>
    <s v="03/02/2026 13:26"/>
  </r>
  <r>
    <x v="2"/>
    <x v="2"/>
    <n v="54.5"/>
    <n v="2"/>
    <s v="GTI57"/>
    <n v="126.75"/>
    <n v="46"/>
    <s v="ร้านที่1"/>
    <s v="นงธรรมพร    สมนึก"/>
    <s v="วังทองหลาง 81/3 · วังทองหลาง/ Wang Thonglang_x000a__x000a_วังทองหลาง/ Wang Thonglangกรุงเทพมหานคร/ Bangkok_x000a_10310"/>
    <s v="10310"/>
    <s v="660813429952"/>
    <s v="03/02/2026 13:22"/>
    <s v="-"/>
    <s v="Kerry_dropoff"/>
    <s v="Lazada"/>
    <s v="lazada"/>
    <s v=""/>
    <s v="LEXPU0654756997"/>
    <s v="03/02/2026 13:22"/>
  </r>
  <r>
    <x v="5"/>
    <x v="9"/>
    <n v="41.7"/>
    <n v="1"/>
    <s v="GTI56"/>
    <n v="50.2"/>
    <n v="8.5"/>
    <s v="ร้านที่3"/>
    <s v="นารีลักษณ์ เชื้อเมืองพาน"/>
    <s v="พหลโยธิน 288/2 หมู่บ้านลัดดาวัลย์ · รอบเวียง_x000a__x000a_เมืองเชียงราย/ Mueang Chiang Raiเชียงราย/ Chiang Rai_x000a_57000"/>
    <s v="57000"/>
    <s v="660941781395"/>
    <s v="03/02/2026 13:15"/>
    <s v="-"/>
    <s v="Kerry_dropoff"/>
    <s v="Lazada"/>
    <s v="lazada"/>
    <s v=""/>
    <s v="LEXPU0654753504"/>
    <s v="03/02/2026 13:15"/>
  </r>
  <r>
    <x v="8"/>
    <x v="8"/>
    <n v="33.333333333333336"/>
    <n v="3"/>
    <s v="GTI55"/>
    <n v="100"/>
    <n v="0"/>
    <s v="ร้านที่2"/>
    <s v="อ***รา ผ***าม"/>
    <s v="กาญจนบุรี"/>
    <s v="-"/>
    <s v=""/>
    <s v="03/02/2026 13:13"/>
    <s v="-"/>
    <s v="J&amp;T Express"/>
    <s v="Tiktok"/>
    <s v="tiktok"/>
    <s v=""/>
    <s v="791122618193"/>
    <s v="03/02/2026 13:13"/>
  </r>
  <r>
    <x v="9"/>
    <x v="11"/>
    <n v="66.666666666666671"/>
    <n v="3"/>
    <s v="GTI54"/>
    <n v="110"/>
    <n v="10"/>
    <s v="ร้านที่2"/>
    <s v="ร***นภา  ย***งพันธ์"/>
    <s v="ระนอง"/>
    <s v="-"/>
    <s v=""/>
    <s v="03/02/2026 13:09"/>
    <s v="-"/>
    <s v="J&amp;T COD"/>
    <s v="Tiktok"/>
    <s v="จ่ายทีหลัง / COD"/>
    <s v=""/>
    <s v="791034237932"/>
    <s v="03/02/2026 13:09"/>
  </r>
  <r>
    <x v="8"/>
    <x v="8"/>
    <n v="33.333333333333336"/>
    <n v="3"/>
    <s v="GTI53"/>
    <n v="100"/>
    <n v="0"/>
    <s v="ร้านที่2"/>
    <s v="จ***งค์.กรุวัฒนาวงศ์"/>
    <s v="เชียงราย"/>
    <s v="-"/>
    <s v=""/>
    <s v="03/02/2026 13:02"/>
    <s v="-"/>
    <s v="J&amp;T COD"/>
    <s v="Tiktok"/>
    <s v="จ่ายทีหลัง / COD"/>
    <s v=""/>
    <s v="791050381052"/>
    <s v="03/02/2026 13:02"/>
  </r>
  <r>
    <x v="5"/>
    <x v="9"/>
    <n v="87.2"/>
    <n v="1"/>
    <s v="GTI51"/>
    <n v="94.2"/>
    <n v="7"/>
    <s v="ร้านที่3"/>
    <s v="จินดามณี อนุเปรม"/>
    <s v="เดอะนิช ไอดี ถนน พระราม 2 เฟส1อาคารBชั้น2 ห้อง 305 · จอมทอง/ Chom Thong_x000a__x000a_จอมทอง/ Chom Thongกรุงเทพมหานคร/ Bangkok_x000a_10150"/>
    <s v="10150"/>
    <s v="660902342425"/>
    <s v="03/02/2026 12:59"/>
    <s v="-"/>
    <s v="Kerry_dropoff"/>
    <s v="Lazada"/>
    <s v="lazada"/>
    <s v=""/>
    <s v="LEXPU0654754252"/>
    <s v="03/02/2026 12:58"/>
  </r>
  <r>
    <x v="3"/>
    <x v="3"/>
    <n v="120"/>
    <n v="1"/>
    <s v="GTI50"/>
    <n v="100"/>
    <n v="0"/>
    <s v="ร้านที่2"/>
    <s v="ข***ฐา  ฤ***ยินดี"/>
    <s v="พระนครศรีอยุธยา"/>
    <s v="-"/>
    <s v=""/>
    <s v="03/02/2026 12:54"/>
    <s v="-"/>
    <s v="J&amp;T COD"/>
    <s v="Tiktok"/>
    <s v="จ่ายทีหลัง / COD"/>
    <s v=""/>
    <s v="791061301015"/>
    <s v="03/02/2026 12:54"/>
  </r>
  <r>
    <x v="9"/>
    <x v="11"/>
    <n v="66.666666666666671"/>
    <n v="3"/>
    <s v="GTI49"/>
    <n v="100"/>
    <n v="0"/>
    <s v="ร้านที่2"/>
    <s v="ข***ฐา  ฤ***ยินดี"/>
    <s v="พระนครศรีอยุธยา"/>
    <s v="-"/>
    <s v=""/>
    <s v="03/02/2026 12:53"/>
    <s v="-"/>
    <s v="J&amp;T COD"/>
    <s v="Tiktok"/>
    <s v="จ่ายทีหลัง / COD"/>
    <s v=""/>
    <s v="791049830922"/>
    <s v="03/02/2026 12:53"/>
  </r>
  <r>
    <x v="12"/>
    <x v="18"/>
    <n v="93"/>
    <n v="1"/>
    <s v="GTI48"/>
    <n v="93"/>
    <n v="0"/>
    <s v="ร้านที่1"/>
    <s v="ส******ม"/>
    <s v="******ตำบลทวีวัฒนา อำเภอไทรน้อย จังหวัดนนทบุรี 11150"/>
    <s v="11150"/>
    <s v="71"/>
    <s v="03/02/2026 12:52"/>
    <s v="-"/>
    <s v="SPX Express"/>
    <s v="Shopee"/>
    <s v="shopee"/>
    <s v=""/>
    <s v="TH2623502996848"/>
    <s v="03/02/2026 12:52"/>
  </r>
  <r>
    <x v="5"/>
    <x v="9"/>
    <n v="44.5"/>
    <n v="1"/>
    <s v="GTI45"/>
    <n v="96"/>
    <n v="7"/>
    <s v="ร้านที่3"/>
    <s v="สิริพรรณ ชินเทพรัชขกิจ"/>
    <s v="20/5 ตรอกช่างทอง แขวงศาลเจ้าพ่อเสือ_x000a__x000a_พระนคร/ Phra Nakhonกรุงเทพมหานคร/ Bangkok_x000a_10200"/>
    <s v="10200"/>
    <s v="660899215637"/>
    <s v="03/02/2026 12:44"/>
    <s v="-"/>
    <s v="Kerry_dropoff"/>
    <s v="Lazada"/>
    <s v="lazada"/>
    <s v=""/>
    <s v="LEXPU0654737963"/>
    <s v="03/02/2026 12:44"/>
  </r>
  <r>
    <x v="4"/>
    <x v="9"/>
    <n v="44.5"/>
    <n v="1"/>
    <s v="GTI45"/>
    <n v="96"/>
    <n v="7"/>
    <s v="ร้านที่3"/>
    <s v="สิริพรรณ ชินเทพรัชขกิจ"/>
    <s v="20/5 ตรอกช่างทอง แขวงศาลเจ้าพ่อเสือ_x000a__x000a_พระนคร/ Phra Nakhonกรุงเทพมหานคร/ Bangkok_x000a_10200"/>
    <s v="10200"/>
    <s v="660899215637"/>
    <s v="03/02/2026 12:44"/>
    <s v="-"/>
    <s v="Kerry_dropoff"/>
    <s v="Lazada"/>
    <s v="lazada"/>
    <s v=""/>
    <s v="LEXPU0654737963"/>
    <s v="03/02/2026 12:44"/>
  </r>
  <r>
    <x v="9"/>
    <x v="11"/>
    <n v="66.666666666666671"/>
    <n v="3"/>
    <s v="GTI44"/>
    <n v="135"/>
    <n v="35"/>
    <s v="ร้านที่2"/>
    <s v="ธ***ฒิ พ***บุตร"/>
    <s v="กรุงเทพฯ"/>
    <s v="-"/>
    <s v=""/>
    <s v="03/02/2026 12:44"/>
    <s v="-"/>
    <s v="J&amp;T COD"/>
    <s v="Tiktok"/>
    <s v="จ่ายทีหลัง / COD"/>
    <s v=""/>
    <s v="791047104934"/>
    <s v="03/02/2026 12:44"/>
  </r>
  <r>
    <x v="8"/>
    <x v="8"/>
    <n v="50"/>
    <n v="6"/>
    <s v="GTI43"/>
    <n v="200"/>
    <n v="0"/>
    <s v="ร้านที่2"/>
    <s v="ว***ร  ฤ***์บัว"/>
    <s v="ประจวบคีรีขันธ์"/>
    <s v="-"/>
    <s v=""/>
    <s v="03/02/2026 12:42"/>
    <s v="-"/>
    <s v="J&amp;T COD"/>
    <s v="Tiktok"/>
    <s v="จ่ายทีหลัง / COD"/>
    <s v=""/>
    <s v="791111404112"/>
    <s v="03/02/2026 12:42"/>
  </r>
  <r>
    <x v="8"/>
    <x v="8"/>
    <n v="50"/>
    <n v="12"/>
    <s v="GTI42"/>
    <n v="340"/>
    <n v="0"/>
    <s v="ร้านที่2"/>
    <s v="ร***า  น***พันธ์"/>
    <s v="มุกดาหาร"/>
    <s v="-"/>
    <s v=""/>
    <s v="03/02/2026 12:42"/>
    <s v="-"/>
    <s v="J&amp;T COD"/>
    <s v="Tiktok"/>
    <s v="จ่ายทีหลัง / COD"/>
    <s v=""/>
    <s v="791121501155"/>
    <s v="03/02/2026 12:42"/>
  </r>
  <r>
    <x v="9"/>
    <x v="11"/>
    <n v="33"/>
    <n v="10"/>
    <s v="GTI41"/>
    <n v="339.15"/>
    <n v="0"/>
    <s v="ร้านที่2"/>
    <s v="น*** ค***ขตต์"/>
    <s v="นครนายก"/>
    <s v="-"/>
    <s v=""/>
    <s v="03/02/2026 12:41"/>
    <s v="-"/>
    <s v="J&amp;T COD"/>
    <s v="Tiktok"/>
    <s v="จ่ายทีหลัง / COD"/>
    <s v=""/>
    <s v="791011512012"/>
    <s v="03/02/2026 12:41"/>
  </r>
  <r>
    <x v="8"/>
    <x v="8"/>
    <n v="33.333333333333336"/>
    <n v="3"/>
    <s v="GTI40"/>
    <n v="100"/>
    <n v="0"/>
    <s v="ร้านที่2"/>
    <s v="M* K***"/>
    <s v="เชียงใหม่"/>
    <s v="-"/>
    <s v=""/>
    <s v="03/02/2026 12:26"/>
    <s v="-"/>
    <s v="J&amp;T COD"/>
    <s v="Tiktok"/>
    <s v="จ่ายทีหลัง / COD"/>
    <s v=""/>
    <s v="791195611172"/>
    <s v="03/02/2026 12:26"/>
  </r>
  <r>
    <x v="8"/>
    <x v="8"/>
    <n v="33.333333333333336"/>
    <n v="3"/>
    <s v="GTI39"/>
    <n v="100"/>
    <n v="0"/>
    <s v="ร้านที่2"/>
    <s v="ร***อรุณ"/>
    <s v="กรุงเทพฯ"/>
    <s v="-"/>
    <s v=""/>
    <s v="03/02/2026 12:21"/>
    <s v="-"/>
    <s v="J&amp;T COD"/>
    <s v="Tiktok"/>
    <s v="จ่ายทีหลัง / COD"/>
    <s v=""/>
    <s v="791030782032"/>
    <s v="03/02/2026 12:21"/>
  </r>
  <r>
    <x v="8"/>
    <x v="8"/>
    <n v="65"/>
    <n v="9"/>
    <s v="GTI38"/>
    <n v="272.08999999999997"/>
    <n v="0"/>
    <s v="ร้านที่2"/>
    <s v="ส***รณนี บ***หลื่อม"/>
    <s v="สกลนคร"/>
    <s v="-"/>
    <s v=""/>
    <s v="03/02/2026 12:23"/>
    <s v="-"/>
    <s v="J&amp;T Express"/>
    <s v="Tiktok"/>
    <s v="tiktok"/>
    <s v=""/>
    <s v="791164038162"/>
    <s v="03/02/2026 12:21"/>
  </r>
  <r>
    <x v="16"/>
    <x v="19"/>
    <n v="71"/>
    <n v="1"/>
    <s v="GTI36"/>
    <n v="108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03/02/2026 12:38"/>
    <s v="-"/>
    <s v="SPX Express"/>
    <s v="Shopee"/>
    <s v="shopee"/>
    <s v=""/>
    <s v="TH261502874495Z"/>
    <s v="03/02/2026 12:08"/>
  </r>
  <r>
    <x v="8"/>
    <x v="8"/>
    <n v="50"/>
    <n v="12"/>
    <s v="GTI35"/>
    <n v="340"/>
    <n v="0"/>
    <s v="ร้านที่2"/>
    <s v="ช***านุช  โ***วง"/>
    <s v="ปราจีนบุรี"/>
    <s v="-"/>
    <s v=""/>
    <s v="03/02/2026 12:05"/>
    <s v="-"/>
    <s v="J&amp;T Express"/>
    <s v="Tiktok"/>
    <s v="tiktok"/>
    <s v="เผือก3_x000a_ฝอยทอง3_x000a_กล้วยหอม2_x000a_มะพร้าว2_x000a_เนยนม2"/>
    <s v="791048988096"/>
    <s v="03/02/2026 12:04"/>
  </r>
  <r>
    <x v="3"/>
    <x v="3"/>
    <n v="69.900000000000006"/>
    <n v="10"/>
    <s v="GTI34"/>
    <n v="800"/>
    <n v="0"/>
    <s v="ร้านที่1"/>
    <s v="ส******์"/>
    <s v="******ขตบางกอกน้อย แขวงศิริราช เขตบางกอกน้อย จังหวัดกรุงเทพมหานคร 10700"/>
    <s v="10700"/>
    <s v="52"/>
    <s v="03/02/2026 12:31"/>
    <s v="-"/>
    <s v="SPX Express"/>
    <s v="Shopee"/>
    <s v="shopee"/>
    <s v=""/>
    <s v="TH263567585810L"/>
    <s v="03/02/2026 12:01"/>
  </r>
  <r>
    <x v="12"/>
    <x v="14"/>
    <n v="100"/>
    <n v="1"/>
    <s v="GTI33"/>
    <n v="599"/>
    <n v="0"/>
    <s v="ร้านที่10"/>
    <s v="ศราวุธ พันโภคา "/>
    <s v="166 หมู่8 ต.นาหนัง อ.โพนพิสัย จ.หนองคาย  43120"/>
    <s v="43120"/>
    <s v="0955236724"/>
    <s v="03/02/2026 11:50"/>
    <s v="sompear3955@gmail.com"/>
    <s v="EMS"/>
    <s v="facebook"/>
    <s v="กสิกร"/>
    <s v=""/>
    <s v="WB133565348TH"/>
    <s v="03/02/2026 11:53"/>
  </r>
  <r>
    <x v="0"/>
    <x v="0"/>
    <n v="139"/>
    <n v="1"/>
    <s v="GTI33"/>
    <n v="599"/>
    <n v="0"/>
    <s v="ร้านที่10"/>
    <s v="ศราวุธ พันโภคา "/>
    <s v="166 หมู่8 ต.นาหนัง อ.โพนพิสัย จ.หนองคาย  43120"/>
    <s v="43120"/>
    <s v="0955236724"/>
    <s v="03/02/2026 11:50"/>
    <s v="sompear3955@gmail.com"/>
    <s v="EMS"/>
    <s v="facebook"/>
    <s v="กสิกร"/>
    <s v=""/>
    <s v="WB133565348TH"/>
    <s v="03/02/2026 11:53"/>
  </r>
  <r>
    <x v="5"/>
    <x v="5"/>
    <n v="139"/>
    <n v="1"/>
    <s v="GTI33"/>
    <n v="599"/>
    <n v="0"/>
    <s v="ร้านที่10"/>
    <s v="ศราวุธ พันโภคา "/>
    <s v="166 หมู่8 ต.นาหนัง อ.โพนพิสัย จ.หนองคาย  43120"/>
    <s v="43120"/>
    <s v="0955236724"/>
    <s v="03/02/2026 11:50"/>
    <s v="sompear3955@gmail.com"/>
    <s v="EMS"/>
    <s v="facebook"/>
    <s v="กสิกร"/>
    <s v=""/>
    <s v="WB133565348TH"/>
    <s v="03/02/2026 11:53"/>
  </r>
  <r>
    <x v="6"/>
    <x v="6"/>
    <n v="139"/>
    <n v="1"/>
    <s v="GTI33"/>
    <n v="599"/>
    <n v="0"/>
    <s v="ร้านที่10"/>
    <s v="ศราวุธ พันโภคา "/>
    <s v="166 หมู่8 ต.นาหนัง อ.โพนพิสัย จ.หนองคาย  43120"/>
    <s v="43120"/>
    <s v="0955236724"/>
    <s v="03/02/2026 11:50"/>
    <s v="sompear3955@gmail.com"/>
    <s v="EMS"/>
    <s v="facebook"/>
    <s v="กสิกร"/>
    <s v=""/>
    <s v="WB133565348TH"/>
    <s v="03/02/2026 11:53"/>
  </r>
  <r>
    <x v="4"/>
    <x v="4"/>
    <n v="139"/>
    <n v="1"/>
    <s v="GTI33"/>
    <n v="599"/>
    <n v="0"/>
    <s v="ร้านที่10"/>
    <s v="ศราวุธ พันโภคา "/>
    <s v="166 หมู่8 ต.นาหนัง อ.โพนพิสัย จ.หนองคาย  43120"/>
    <s v="43120"/>
    <s v="0955236724"/>
    <s v="03/02/2026 11:50"/>
    <s v="sompear3955@gmail.com"/>
    <s v="EMS"/>
    <s v="facebook"/>
    <s v="กสิกร"/>
    <s v=""/>
    <s v="WB133565348TH"/>
    <s v="03/02/2026 11:53"/>
  </r>
  <r>
    <x v="3"/>
    <x v="3"/>
    <n v="0"/>
    <n v="1"/>
    <s v="GTI32"/>
    <n v="0"/>
    <n v="0"/>
    <s v="ร้านที่2"/>
    <s v="ว***ี แ***ึง"/>
    <s v="กาญจนบุรี"/>
    <s v="-"/>
    <s v=""/>
    <s v="03/02/2026 11:52"/>
    <s v="-"/>
    <s v="Flash Express Thailand"/>
    <s v="Tiktok"/>
    <s v="tiktok"/>
    <s v=""/>
    <s v="THT13062EKXYS5Z"/>
    <s v="03/02/2026 11:52"/>
  </r>
  <r>
    <x v="5"/>
    <x v="5"/>
    <n v="0"/>
    <n v="1"/>
    <s v="GTI31"/>
    <n v="0"/>
    <n v="0"/>
    <s v="ร้านที่2"/>
    <s v="ภ***วรรณ"/>
    <s v="กรุงเทพฯ"/>
    <s v="-"/>
    <s v=""/>
    <s v="03/02/2026 11:51"/>
    <s v="-"/>
    <s v="J&amp;T Express"/>
    <s v="Tiktok"/>
    <s v="tiktok"/>
    <s v=""/>
    <s v="791085169486"/>
    <s v="03/02/2026 11:51"/>
  </r>
  <r>
    <x v="7"/>
    <x v="7"/>
    <n v="0"/>
    <n v="1"/>
    <s v="GTI30"/>
    <n v="0"/>
    <n v="0"/>
    <s v="ร้านที่2"/>
    <s v="ป***สุดา ล***น"/>
    <s v="กรุงเทพฯ"/>
    <s v="-"/>
    <s v=""/>
    <s v="03/02/2026 11:47"/>
    <s v="-"/>
    <s v="J&amp;T Express"/>
    <s v="Tiktok"/>
    <s v="tiktok"/>
    <s v=""/>
    <s v="791034202556"/>
    <s v="03/02/2026 11:47"/>
  </r>
  <r>
    <x v="8"/>
    <x v="8"/>
    <n v="50"/>
    <n v="60"/>
    <s v="GTI29"/>
    <n v="1700"/>
    <n v="0"/>
    <s v="ร้านที่2"/>
    <s v="ธ***ธร ศ***ร"/>
    <s v="ราชบุรี"/>
    <s v="-"/>
    <s v=""/>
    <s v="03/02/2026 11:47"/>
    <s v="-"/>
    <s v="J&amp;T COD"/>
    <s v="Tiktok"/>
    <s v="จ่ายทีหลัง / COD"/>
    <s v=""/>
    <s v="791030249553"/>
    <s v="03/02/2026 11:47"/>
  </r>
  <r>
    <x v="6"/>
    <x v="6"/>
    <n v="159"/>
    <n v="1"/>
    <s v="GTI28"/>
    <n v="129"/>
    <n v="0"/>
    <s v="ร้านที่2"/>
    <s v="น***ำล้าน   ท***ุด"/>
    <s v="กรุงเทพฯ"/>
    <s v="-"/>
    <s v=""/>
    <s v="03/02/2026 11:43"/>
    <s v="-"/>
    <s v="J&amp;T COD"/>
    <s v="Tiktok"/>
    <s v="จ่ายทีหลัง / COD"/>
    <s v=""/>
    <s v="791019403543"/>
    <s v="03/02/2026 11:43"/>
  </r>
  <r>
    <x v="5"/>
    <x v="5"/>
    <n v="109"/>
    <n v="1"/>
    <s v="GTI27"/>
    <n v="595"/>
    <n v="50"/>
    <s v="ร้านที่10"/>
    <s v="รุ่งฤดี.กาญจนอักษร"/>
    <s v="388ถ.ดอนนก.ต.ตลาด.อ.เมือง.จ.สุราษฏร์ธานี 84000"/>
    <s v="84000"/>
    <s v="0810786700"/>
    <s v="03/02/2026 11:33"/>
    <s v="sompear3955@gmail.com"/>
    <s v="EMS COD"/>
    <s v="facebook"/>
    <s v="กสิกร"/>
    <s v=""/>
    <s v="WA088535348TH"/>
    <s v="03/02/2026 11:32"/>
  </r>
  <r>
    <x v="6"/>
    <x v="6"/>
    <n v="109"/>
    <n v="4"/>
    <s v="GTI27"/>
    <n v="595"/>
    <n v="50"/>
    <s v="ร้านที่10"/>
    <s v="รุ่งฤดี.กาญจนอักษร"/>
    <s v="388ถ.ดอนนก.ต.ตลาด.อ.เมือง.จ.สุราษฏร์ธานี 84000"/>
    <s v="84000"/>
    <s v="0810786700"/>
    <s v="03/02/2026 11:33"/>
    <s v="sompear3955@gmail.com"/>
    <s v="EMS COD"/>
    <s v="facebook"/>
    <s v="กสิกร"/>
    <s v=""/>
    <s v="WA088535348TH"/>
    <s v="03/02/2026 11:32"/>
  </r>
  <r>
    <x v="9"/>
    <x v="11"/>
    <n v="66.666666666666671"/>
    <n v="3"/>
    <s v="GTI26"/>
    <n v="100"/>
    <n v="0"/>
    <s v="ร้านที่2"/>
    <s v="ส***รณา  ก***ิบูลย์"/>
    <s v="อุดรธานี"/>
    <s v="-"/>
    <s v=""/>
    <s v="03/02/2026 11:32"/>
    <s v="-"/>
    <s v="J&amp;T Express"/>
    <s v="Tiktok"/>
    <s v="tiktok"/>
    <s v=""/>
    <s v="791008018511"/>
    <s v="03/02/2026 11:31"/>
  </r>
  <r>
    <x v="8"/>
    <x v="8"/>
    <n v="33.333333333333336"/>
    <n v="3"/>
    <s v="GTI25"/>
    <n v="100"/>
    <n v="0"/>
    <s v="ร้านที่2"/>
    <s v="ม***ท์ ร***อรุณ."/>
    <s v="กาฬสินธุ์"/>
    <s v="-"/>
    <s v=""/>
    <s v="03/02/2026 11:12"/>
    <s v="-"/>
    <s v="J&amp;T COD"/>
    <s v="Tiktok"/>
    <s v="จ่ายทีหลัง / COD"/>
    <s v="ไม่รับรสกาแฟและเนยนมค่ะ "/>
    <s v="791049581464"/>
    <s v="03/02/2026 11:12"/>
  </r>
  <r>
    <x v="8"/>
    <x v="8"/>
    <n v="33.333333333333336"/>
    <n v="3"/>
    <s v="GTI24"/>
    <n v="100"/>
    <n v="0"/>
    <s v="ร้านที่2"/>
    <s v="ว***รณ"/>
    <s v="กรุงเทพฯ"/>
    <s v="-"/>
    <s v=""/>
    <s v="03/02/2026 11:12"/>
    <s v="-"/>
    <s v="J&amp;T COD"/>
    <s v="Tiktok"/>
    <s v="จ่ายทีหลัง / COD"/>
    <s v=""/>
    <s v="791075703541"/>
    <s v="03/02/2026 11:12"/>
  </r>
  <r>
    <x v="8"/>
    <x v="8"/>
    <n v="33.333333333333336"/>
    <n v="3"/>
    <s v="GTI23"/>
    <n v="100"/>
    <n v="0"/>
    <s v="ร้านที่2"/>
    <s v="อ***ครับผม"/>
    <s v="นครศรีธรรมราช"/>
    <s v="-"/>
    <s v=""/>
    <s v="03/02/2026 11:08"/>
    <s v="-"/>
    <s v="J&amp;T COD"/>
    <s v="Tiktok"/>
    <s v="จ่ายทีหลัง / COD"/>
    <s v="ไม่เอากาแฟไม่เอาส้ม"/>
    <s v="791064024553"/>
    <s v="03/02/2026 11:08"/>
  </r>
  <r>
    <x v="8"/>
    <x v="8"/>
    <n v="33.333333333333336"/>
    <n v="3"/>
    <s v="GTI22"/>
    <n v="100"/>
    <n v="0"/>
    <s v="ร้านที่2"/>
    <s v="P***ok"/>
    <s v="พะเยา"/>
    <s v="-"/>
    <s v=""/>
    <s v="03/02/2026 11:07"/>
    <s v="-"/>
    <s v="J&amp;T Express"/>
    <s v="Tiktok"/>
    <s v="tiktok"/>
    <s v=""/>
    <s v="791062443522"/>
    <s v="03/02/2026 11:07"/>
  </r>
  <r>
    <x v="9"/>
    <x v="11"/>
    <n v="66.666666666666671"/>
    <n v="3"/>
    <s v="GTI21"/>
    <n v="110"/>
    <n v="10"/>
    <s v="ร้านที่2"/>
    <s v="ส***อาภา น***ิยม"/>
    <s v="เชียงใหม่"/>
    <s v="-"/>
    <s v=""/>
    <s v="03/02/2026 11:05"/>
    <s v="-"/>
    <s v="J&amp;T COD"/>
    <s v="Tiktok"/>
    <s v="จ่ายทีหลัง / COD"/>
    <s v=""/>
    <s v="791062971451"/>
    <s v="03/02/2026 11:05"/>
  </r>
  <r>
    <x v="8"/>
    <x v="8"/>
    <n v="33.333333333333336"/>
    <n v="3"/>
    <s v="GTI18"/>
    <n v="100"/>
    <n v="0"/>
    <s v="ร้านที่2"/>
    <s v="น***พรทิพย์ พ***ี"/>
    <s v="เพชรบูรณ์"/>
    <s v="-"/>
    <s v=""/>
    <s v="03/02/2026 10:59"/>
    <s v="-"/>
    <s v="J&amp;T COD"/>
    <s v="Tiktok"/>
    <s v="จ่ายทีหลัง / COD"/>
    <s v=""/>
    <s v="791010845520"/>
    <s v="03/02/2026 11:00"/>
  </r>
  <r>
    <x v="8"/>
    <x v="8"/>
    <n v="33.333333333333336"/>
    <n v="3"/>
    <s v="GTI17"/>
    <n v="100"/>
    <n v="0"/>
    <s v="ร้านที่2"/>
    <s v="ไ***นทร์ เ***ประดู่"/>
    <s v="นครปฐม"/>
    <s v="-"/>
    <s v=""/>
    <s v="03/02/2026 10:59"/>
    <s v="-"/>
    <s v="J&amp;T COD"/>
    <s v="Tiktok"/>
    <s v="จ่ายทีหลัง / COD"/>
    <s v=""/>
    <s v="791036444516"/>
    <s v="03/02/2026 11:00"/>
  </r>
  <r>
    <x v="8"/>
    <x v="8"/>
    <n v="33.333333333333336"/>
    <n v="3"/>
    <s v="GTI16"/>
    <n v="100"/>
    <n v="0"/>
    <s v="ร้านที่2"/>
    <s v="ว***า เ***ก้ว"/>
    <s v="สระแก้ว"/>
    <s v="-"/>
    <s v=""/>
    <s v="03/02/2026 10:58"/>
    <s v="-"/>
    <s v="J&amp;T COD"/>
    <s v="Tiktok"/>
    <s v="จ่ายทีหลัง / COD"/>
    <s v=""/>
    <s v="791079040500"/>
    <s v="03/02/2026 10:58"/>
  </r>
  <r>
    <x v="0"/>
    <x v="0"/>
    <n v="159"/>
    <n v="1"/>
    <s v="GTI15"/>
    <n v="200"/>
    <n v="0"/>
    <s v="ร้านที่2"/>
    <s v="ก***"/>
    <s v="ลพบุรี"/>
    <s v="-"/>
    <s v=""/>
    <s v="03/02/2026 10:54"/>
    <s v="-"/>
    <s v="J&amp;T Express"/>
    <s v="Tiktok"/>
    <s v="tiktok"/>
    <s v=""/>
    <s v="791090406584"/>
    <s v="03/02/2026 10:54"/>
  </r>
  <r>
    <x v="4"/>
    <x v="4"/>
    <n v="159"/>
    <n v="1"/>
    <s v="GTI15"/>
    <n v="200"/>
    <n v="0"/>
    <s v="ร้านที่2"/>
    <s v="ก***"/>
    <s v="ลพบุรี"/>
    <s v="-"/>
    <s v=""/>
    <s v="03/02/2026 10:54"/>
    <s v="-"/>
    <s v="J&amp;T Express"/>
    <s v="Tiktok"/>
    <s v="tiktok"/>
    <s v=""/>
    <s v="791090406584"/>
    <s v="03/02/2026 10:54"/>
  </r>
  <r>
    <x v="17"/>
    <x v="20"/>
    <n v="50"/>
    <n v="5"/>
    <s v="GTI14"/>
    <n v="245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03/02/2026 11:23"/>
    <s v="-"/>
    <s v="SPX Express"/>
    <s v="Shopee"/>
    <s v="shopee"/>
    <s v=""/>
    <s v="TH2652306406363"/>
    <s v="03/02/2026 10:53"/>
  </r>
  <r>
    <x v="9"/>
    <x v="11"/>
    <n v="66.666666666666671"/>
    <n v="3"/>
    <s v="GTI13"/>
    <n v="100"/>
    <n v="0"/>
    <s v="ร้านที่2"/>
    <s v="จ***า ส***ัต"/>
    <s v="สมุทรสงคราม"/>
    <s v="-"/>
    <s v=""/>
    <s v="03/02/2026 10:48"/>
    <s v="-"/>
    <s v="J&amp;T COD"/>
    <s v="Tiktok"/>
    <s v="จ่ายทีหลัง / COD"/>
    <s v=""/>
    <s v="791045614505"/>
    <s v="03/02/2026 10:48"/>
  </r>
  <r>
    <x v="0"/>
    <x v="0"/>
    <n v="109"/>
    <n v="1"/>
    <s v="GTI12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0:38"/>
    <s v="sompear3955@gmail.com"/>
    <s v="EMS"/>
    <s v="line_oa"/>
    <s v="กสิกร"/>
    <s v=""/>
    <s v="WB133458105TH"/>
    <s v="03/02/2026 10:43"/>
  </r>
  <r>
    <x v="5"/>
    <x v="5"/>
    <n v="109"/>
    <n v="1"/>
    <s v="GTI12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0:38"/>
    <s v="sompear3955@gmail.com"/>
    <s v="EMS"/>
    <s v="line_oa"/>
    <s v="กสิกร"/>
    <s v=""/>
    <s v="WB133458105TH"/>
    <s v="03/02/2026 10:43"/>
  </r>
  <r>
    <x v="6"/>
    <x v="6"/>
    <n v="109"/>
    <n v="1"/>
    <s v="GTI12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0:38"/>
    <s v="sompear3955@gmail.com"/>
    <s v="EMS"/>
    <s v="line_oa"/>
    <s v="กสิกร"/>
    <s v=""/>
    <s v="WB133458105TH"/>
    <s v="03/02/2026 10:43"/>
  </r>
  <r>
    <x v="4"/>
    <x v="4"/>
    <n v="109"/>
    <n v="1"/>
    <s v="GTI12"/>
    <n v="486"/>
    <n v="5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03/02/2026 10:38"/>
    <s v="sompear3955@gmail.com"/>
    <s v="EMS"/>
    <s v="line_oa"/>
    <s v="กสิกร"/>
    <s v=""/>
    <s v="WB133458105TH"/>
    <s v="03/02/2026 10:43"/>
  </r>
  <r>
    <x v="8"/>
    <x v="8"/>
    <n v="33.333333333333336"/>
    <n v="3"/>
    <s v="GTI11"/>
    <n v="100"/>
    <n v="0"/>
    <s v="ร้านที่2"/>
    <s v="โ***ตา เ***ะคร"/>
    <s v="ชลบุรี"/>
    <s v="-"/>
    <s v=""/>
    <s v="03/02/2026 10:40"/>
    <s v="-"/>
    <s v="J&amp;T COD"/>
    <s v="Tiktok"/>
    <s v="จ่ายทีหลัง / COD"/>
    <s v=""/>
    <s v="791072644515"/>
    <s v="03/02/2026 10:40"/>
  </r>
  <r>
    <x v="8"/>
    <x v="8"/>
    <n v="33.333333333333336"/>
    <n v="3"/>
    <s v="GTI9"/>
    <n v="100"/>
    <n v="0"/>
    <s v="ร้านที่2"/>
    <s v="ส*** เ***ัย"/>
    <s v="เพชรบูรณ์"/>
    <s v="-"/>
    <s v=""/>
    <s v="03/02/2026 10:39"/>
    <s v="-"/>
    <s v="J&amp;T COD"/>
    <s v="Tiktok"/>
    <s v="จ่ายทีหลัง / COD"/>
    <s v="ครีมกาแฟ2_x000a_ฝอยทอง1"/>
    <s v="791016383474"/>
    <s v="03/02/2026 10:39"/>
  </r>
  <r>
    <x v="9"/>
    <x v="11"/>
    <n v="66.666666666666671"/>
    <n v="3"/>
    <s v="GTI8"/>
    <n v="100"/>
    <n v="0"/>
    <s v="ร้านที่2"/>
    <s v="ส***รัชต์ ส***วานนท์"/>
    <s v="อุทัยธานี"/>
    <s v="-"/>
    <s v=""/>
    <s v="03/02/2026 10:39"/>
    <s v="-"/>
    <s v="J&amp;T Express"/>
    <s v="Tiktok"/>
    <s v="tiktok"/>
    <s v=""/>
    <s v="791034178432"/>
    <s v="03/02/2026 10:38"/>
  </r>
  <r>
    <x v="8"/>
    <x v="8"/>
    <n v="33.333333333333336"/>
    <n v="3"/>
    <s v="GTI7"/>
    <n v="100"/>
    <n v="0"/>
    <s v="ร้านที่2"/>
    <s v="ส***ย ว***็ง"/>
    <s v="Si Sa Ket"/>
    <s v="-"/>
    <s v=""/>
    <s v="03/02/2026 10:37"/>
    <s v="-"/>
    <s v="J&amp;T Express"/>
    <s v="Tiktok"/>
    <s v="tiktok"/>
    <s v=""/>
    <s v="791014243504"/>
    <s v="03/02/2026 10:37"/>
  </r>
  <r>
    <x v="8"/>
    <x v="8"/>
    <n v="50"/>
    <n v="6"/>
    <s v="GTI6"/>
    <n v="429"/>
    <n v="0"/>
    <s v="ร้านที่2"/>
    <s v="พ***พา ย***ี"/>
    <s v="อุทัยธานี"/>
    <s v="-"/>
    <s v=""/>
    <s v="03/02/2026 10:36"/>
    <s v="-"/>
    <s v="J&amp;T Express"/>
    <s v="Tiktok"/>
    <s v="tiktok"/>
    <s v=""/>
    <s v="791055176450"/>
    <s v="03/02/2026 10:36"/>
  </r>
  <r>
    <x v="18"/>
    <x v="21"/>
    <n v="10"/>
    <n v="10"/>
    <s v="GTI6"/>
    <n v="429"/>
    <n v="0"/>
    <s v="ร้านที่2"/>
    <s v="พ***พา ย***ี"/>
    <s v="อุทัยธานี"/>
    <s v="-"/>
    <s v=""/>
    <s v="03/02/2026 10:36"/>
    <s v="-"/>
    <s v="J&amp;T Express"/>
    <s v="Tiktok"/>
    <s v="tiktok"/>
    <s v=""/>
    <s v="791055176450"/>
    <s v="03/02/2026 10:36"/>
  </r>
  <r>
    <x v="6"/>
    <x v="6"/>
    <n v="159"/>
    <n v="1"/>
    <s v="GTI6"/>
    <n v="429"/>
    <n v="0"/>
    <s v="ร้านที่2"/>
    <s v="พ***พา ย***ี"/>
    <s v="อุทัยธานี"/>
    <s v="-"/>
    <s v=""/>
    <s v="03/02/2026 10:36"/>
    <s v="-"/>
    <s v="J&amp;T Express"/>
    <s v="Tiktok"/>
    <s v="tiktok"/>
    <s v=""/>
    <s v="791055176450"/>
    <s v="03/02/2026 10:36"/>
  </r>
  <r>
    <x v="8"/>
    <x v="8"/>
    <n v="33.333333333333336"/>
    <n v="3"/>
    <s v="GTI5"/>
    <n v="100"/>
    <n v="0"/>
    <s v="ร้านที่2"/>
    <s v="ส***ตรา ผ***ข"/>
    <s v="ชลบุรี"/>
    <s v="-"/>
    <s v=""/>
    <s v="03/02/2026 10:26"/>
    <s v="-"/>
    <s v="J&amp;T COD"/>
    <s v="Tiktok"/>
    <s v="จ่ายทีหลัง / COD"/>
    <s v=""/>
    <s v="791068503525"/>
    <s v="03/02/2026 10:26"/>
  </r>
  <r>
    <x v="9"/>
    <x v="11"/>
    <n v="66.666666666666671"/>
    <n v="3"/>
    <s v="GTI4"/>
    <n v="100"/>
    <n v="0"/>
    <s v="ร้านที่2"/>
    <s v="ร***รุจี เ***มงคล"/>
    <s v="นครราชสีมา"/>
    <s v="-"/>
    <s v=""/>
    <s v="03/02/2026 10:21"/>
    <s v="-"/>
    <s v="J&amp;T Express"/>
    <s v="Tiktok"/>
    <s v="tiktok"/>
    <s v=""/>
    <s v="791045370441"/>
    <s v="03/02/2026 10:21"/>
  </r>
  <r>
    <x v="8"/>
    <x v="8"/>
    <n v="33.333333333333336"/>
    <n v="3"/>
    <s v="GTI3"/>
    <n v="100"/>
    <n v="0"/>
    <s v="ร้านที่2"/>
    <s v="ส*** เ***ยงธรรม"/>
    <s v="สิงห์บุรี"/>
    <s v="-"/>
    <s v=""/>
    <s v="03/02/2026 10:04"/>
    <s v="-"/>
    <s v="J&amp;T COD"/>
    <s v="Tiktok"/>
    <s v="จ่ายทีหลัง / COD"/>
    <s v=""/>
    <s v="791030703525"/>
    <s v="03/02/2026 10:04"/>
  </r>
  <r>
    <x v="9"/>
    <x v="11"/>
    <n v="50"/>
    <n v="1"/>
    <s v="GTI2"/>
    <n v="235"/>
    <n v="35"/>
    <s v="ร้านที่1"/>
    <s v="ธนวรรณ เครือแป้น "/>
    <s v="111/1 &amp;nbsp;ม.1 ต.ท่าตูม _x000a_อ.ศรีมหาโพธิ จ.ปราจีนบุรี 25140"/>
    <s v="25140"/>
    <s v="0854353802"/>
    <s v="03/02/2026 09:25"/>
    <s v="sompear3955@gmail.com"/>
    <s v="EMS"/>
    <s v="line_oa"/>
    <s v="กสิกร"/>
    <s v=""/>
    <s v="WB133565379TH"/>
    <s v="03/02/2026 10:02"/>
  </r>
  <r>
    <x v="17"/>
    <x v="20"/>
    <n v="50"/>
    <n v="1"/>
    <s v="GTI2"/>
    <n v="235"/>
    <n v="35"/>
    <s v="ร้านที่1"/>
    <s v="ธนวรรณ เครือแป้น "/>
    <s v="111/1 &amp;nbsp;ม.1 ต.ท่าตูม _x000a_อ.ศรีมหาโพธิ จ.ปราจีนบุรี 25140"/>
    <s v="25140"/>
    <s v="0854353802"/>
    <s v="03/02/2026 09:25"/>
    <s v="sompear3955@gmail.com"/>
    <s v="EMS"/>
    <s v="line_oa"/>
    <s v="กสิกร"/>
    <s v=""/>
    <s v="WB133565379TH"/>
    <s v="03/02/2026 10:02"/>
  </r>
  <r>
    <x v="2"/>
    <x v="2"/>
    <n v="50"/>
    <n v="1"/>
    <s v="GTI2"/>
    <n v="235"/>
    <n v="35"/>
    <s v="ร้านที่1"/>
    <s v="ธนวรรณ เครือแป้น "/>
    <s v="111/1 &amp;nbsp;ม.1 ต.ท่าตูม _x000a_อ.ศรีมหาโพธิ จ.ปราจีนบุรี 25140"/>
    <s v="25140"/>
    <s v="0854353802"/>
    <s v="03/02/2026 09:25"/>
    <s v="sompear3955@gmail.com"/>
    <s v="EMS"/>
    <s v="line_oa"/>
    <s v="กสิกร"/>
    <s v=""/>
    <s v="WB133565379TH"/>
    <s v="03/02/2026 10:02"/>
  </r>
  <r>
    <x v="13"/>
    <x v="15"/>
    <n v="50"/>
    <n v="1"/>
    <s v="GTI2"/>
    <n v="235"/>
    <n v="35"/>
    <s v="ร้านที่1"/>
    <s v="ธนวรรณ เครือแป้น "/>
    <s v="111/1 &amp;nbsp;ม.1 ต.ท่าตูม _x000a_อ.ศรีมหาโพธิ จ.ปราจีนบุรี 25140"/>
    <s v="25140"/>
    <s v="0854353802"/>
    <s v="03/02/2026 09:25"/>
    <s v="sompear3955@gmail.com"/>
    <s v="EMS"/>
    <s v="line_oa"/>
    <s v="กสิกร"/>
    <s v=""/>
    <s v="WB133565379TH"/>
    <s v="03/02/2026 10:02"/>
  </r>
  <r>
    <x v="8"/>
    <x v="8"/>
    <n v="50"/>
    <n v="6"/>
    <s v="GTI1"/>
    <n v="182"/>
    <n v="0"/>
    <s v="ร้านที่2"/>
    <s v="ม*** ภ***ง"/>
    <s v="นครราชสีมา"/>
    <s v="-"/>
    <s v=""/>
    <s v="03/02/2026 10:01"/>
    <s v="-"/>
    <s v="J&amp;T COD"/>
    <s v="Tiktok"/>
    <s v="จ่ายทีหลัง / COD"/>
    <s v=""/>
    <s v="791025836543"/>
    <s v="03/02/2026 10:01"/>
  </r>
  <r>
    <x v="3"/>
    <x v="3"/>
    <n v="85"/>
    <n v="20"/>
    <s v="GTI0"/>
    <n v="1655.1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3/02/2026 10:01"/>
    <s v="-"/>
    <s v="Kerry_dropoff"/>
    <s v="Lazada"/>
    <s v="lazada"/>
    <s v=""/>
    <s v="LEXDO0177988306"/>
    <s v="03/02/2026 10:01"/>
  </r>
  <r>
    <x v="6"/>
    <x v="6"/>
    <n v="109"/>
    <n v="3"/>
    <s v="GTH99"/>
    <n v="595"/>
    <n v="50"/>
    <s v="ร้านที่10"/>
    <s v="ของฝากฮับ"/>
    <s v="39/4 ม.18 ร้านของฝากฮับ ตลาดมารวย ต.บึงคำพร้อย อ.ลำลูกกา จ. ปทุมธานี  12150"/>
    <s v="12150"/>
    <s v="0849765799"/>
    <s v="03/02/2026 10:01"/>
    <s v="sompear3955@gmail.com"/>
    <s v="EMS COD"/>
    <s v="facebook"/>
    <s v="กสิกร"/>
    <s v=""/>
    <s v="WA088535351TH"/>
    <s v="03/02/2026 09:59"/>
  </r>
  <r>
    <x v="0"/>
    <x v="0"/>
    <n v="109"/>
    <n v="1"/>
    <s v="GTH99"/>
    <n v="595"/>
    <n v="50"/>
    <s v="ร้านที่10"/>
    <s v="ของฝากฮับ"/>
    <s v="39/4 ม.18 ร้านของฝากฮับ ตลาดมารวย ต.บึงคำพร้อย อ.ลำลูกกา จ. ปทุมธานี  12150"/>
    <s v="12150"/>
    <s v="0849765799"/>
    <s v="03/02/2026 10:01"/>
    <s v="sompear3955@gmail.com"/>
    <s v="EMS COD"/>
    <s v="facebook"/>
    <s v="กสิกร"/>
    <s v=""/>
    <s v="WA088535351TH"/>
    <s v="03/02/2026 09:59"/>
  </r>
  <r>
    <x v="5"/>
    <x v="5"/>
    <n v="109"/>
    <n v="1"/>
    <s v="GTH99"/>
    <n v="595"/>
    <n v="50"/>
    <s v="ร้านที่10"/>
    <s v="ของฝากฮับ"/>
    <s v="39/4 ม.18 ร้านของฝากฮับ ตลาดมารวย ต.บึงคำพร้อย อ.ลำลูกกา จ. ปทุมธานี  12150"/>
    <s v="12150"/>
    <s v="0849765799"/>
    <s v="03/02/2026 10:01"/>
    <s v="sompear3955@gmail.com"/>
    <s v="EMS COD"/>
    <s v="facebook"/>
    <s v="กสิกร"/>
    <s v=""/>
    <s v="WA088535351TH"/>
    <s v="03/02/2026 09:59"/>
  </r>
  <r>
    <x v="8"/>
    <x v="8"/>
    <n v="50"/>
    <n v="6"/>
    <s v="GTH98"/>
    <n v="182"/>
    <n v="0"/>
    <s v="ร้านที่2"/>
    <s v="ส***"/>
    <s v="นครราชสีมา"/>
    <s v="-"/>
    <s v=""/>
    <s v="03/02/2026 09:57"/>
    <s v="-"/>
    <s v="J&amp;T COD"/>
    <s v="Tiktok"/>
    <s v="จ่ายทีหลัง / COD"/>
    <s v=""/>
    <s v="791051393451"/>
    <s v="03/02/2026 09:59"/>
  </r>
  <r>
    <x v="18"/>
    <x v="21"/>
    <n v="10"/>
    <n v="30"/>
    <s v="GTH97"/>
    <n v="330"/>
    <n v="30"/>
    <s v="ร้านที่10"/>
    <s v="Orsiri Purananunak"/>
    <s v="243/8 คอนโด  Bcl  ม.2_x000a_บางขะแยง_x000a_อ.เมือง_x000a_ปทุมธานี_x000a_Thailand 12000"/>
    <s v="12000"/>
    <s v="0930059865"/>
    <s v="03/02/2026 09:58"/>
    <s v="sompear3955@gmail.com"/>
    <s v="EMS COD"/>
    <s v="facebook"/>
    <s v="กสิกร"/>
    <s v="ไม่เอาชาเขียว ชาไทย"/>
    <s v="WA088535365TH"/>
    <s v="03/02/2026 09:58"/>
  </r>
  <r>
    <x v="4"/>
    <x v="4"/>
    <n v="139"/>
    <n v="6"/>
    <s v="GTH96"/>
    <n v="645"/>
    <n v="0"/>
    <s v="ร้านที่10"/>
    <s v="รัมภาพงศ์จันทร์วิไล"/>
    <s v="หมู่บ้านศรัญญา189ซ.9ถ.พระราม2ซ.68อขวงแสมดำเขตบางขุนเทียนกทม. 10150"/>
    <s v="10150"/>
    <s v="0812852448"/>
    <s v="03/02/2026 09:39"/>
    <s v="sompear3955@gmail.com"/>
    <s v="EMS"/>
    <s v="facebook"/>
    <s v="กสิกร"/>
    <s v=""/>
    <s v="WB133565382TH"/>
    <s v="03/02/2026 09:56"/>
  </r>
  <r>
    <x v="6"/>
    <x v="6"/>
    <n v="109"/>
    <n v="2"/>
    <s v="GTH95"/>
    <n v="268"/>
    <n v="50"/>
    <s v="ร้านที่10"/>
    <s v="เบญจมาศ มงคลศาสตร์"/>
    <s v="259ม.11ต.ชุมโค_x000a_อ.ปะทิว จ.ชุมพร_x000a_ 86160"/>
    <s v="86160"/>
    <s v="0829415576"/>
    <s v="03/02/2026 09:55"/>
    <s v="sompear3955@gmail.com"/>
    <s v="EMS COD"/>
    <s v="facebook"/>
    <s v="กสิกร"/>
    <s v=""/>
    <s v="WA088535379TH"/>
    <s v="03/02/2026 09:54"/>
  </r>
  <r>
    <x v="8"/>
    <x v="8"/>
    <n v="33.333333333333336"/>
    <n v="3"/>
    <s v="GTH94"/>
    <n v="100"/>
    <n v="0"/>
    <s v="ร้านที่2"/>
    <s v="ก***นา ส***าชีวะ"/>
    <s v="พิจิตร"/>
    <s v="-"/>
    <s v=""/>
    <s v="03/02/2026 09:53"/>
    <s v="-"/>
    <s v="J&amp;T Express"/>
    <s v="Tiktok"/>
    <s v="tiktok"/>
    <s v=""/>
    <s v="791068630590"/>
    <s v="03/02/2026 09:53"/>
  </r>
  <r>
    <x v="9"/>
    <x v="11"/>
    <n v="66.666666666666671"/>
    <n v="3"/>
    <s v="GTH93"/>
    <n v="100"/>
    <n v="0"/>
    <s v="ร้านที่2"/>
    <s v="ส***.    น***ึ้ง"/>
    <s v="สระแก้ว"/>
    <s v="-"/>
    <s v=""/>
    <s v="03/02/2026 09:53"/>
    <s v="-"/>
    <s v="J&amp;T COD"/>
    <s v="Tiktok"/>
    <s v="จ่ายทีหลัง / COD"/>
    <s v=""/>
    <s v="791028170413"/>
    <s v="03/02/2026 09:53"/>
  </r>
  <r>
    <x v="6"/>
    <x v="6"/>
    <n v="109"/>
    <n v="2"/>
    <s v="GTH92"/>
    <n v="377"/>
    <n v="50"/>
    <s v="ร้านที่10"/>
    <s v="ชื่อ นิตชะสาร ภูมิลำเนา"/>
    <s v="ที่อยู่ บริษัทดีจริง อินเตอร์ อิมพอร์ต เอ็กซ์พอร์ต จำกัด 117 ม.5 ตำบลหนองค้า อำเภอพยุห์ จังหวัดศรีสะเกษ  33230"/>
    <s v="33230"/>
    <s v="0847532847"/>
    <s v="03/02/2026 09:53"/>
    <s v="sompear3955@gmail.com"/>
    <s v="EMS COD"/>
    <s v="facebook"/>
    <s v="กสิกร"/>
    <s v=""/>
    <s v="WA088535382TH"/>
    <s v="03/02/2026 09:52"/>
  </r>
  <r>
    <x v="4"/>
    <x v="4"/>
    <n v="109"/>
    <n v="1"/>
    <s v="GTH92"/>
    <n v="377"/>
    <n v="50"/>
    <s v="ร้านที่10"/>
    <s v="ชื่อ นิตชะสาร ภูมิลำเนา"/>
    <s v="ที่อยู่ บริษัทดีจริง อินเตอร์ อิมพอร์ต เอ็กซ์พอร์ต จำกัด 117 ม.5 ตำบลหนองค้า อำเภอพยุห์ จังหวัดศรีสะเกษ  33230"/>
    <s v="33230"/>
    <s v="0847532847"/>
    <s v="03/02/2026 09:53"/>
    <s v="sompear3955@gmail.com"/>
    <s v="EMS COD"/>
    <s v="facebook"/>
    <s v="กสิกร"/>
    <s v=""/>
    <s v="WA088535382TH"/>
    <s v="03/02/2026 09:52"/>
  </r>
  <r>
    <x v="5"/>
    <x v="5"/>
    <n v="139"/>
    <n v="1"/>
    <s v="GTH91"/>
    <n v="215"/>
    <n v="0"/>
    <s v="ร้านที่10"/>
    <s v="สมชายชุดสนปักษ์"/>
    <s v="64เพชรเกษม28แยก23ตำบลบางจากอำเภอภาษีเจริญ กรุงเทพฯ 10160"/>
    <s v="10160"/>
    <s v="0897916498"/>
    <s v="03/02/2026 09:50"/>
    <s v="sompear3955@gmail.com"/>
    <s v="EMS COD"/>
    <s v="facebook"/>
    <s v="กสิกร"/>
    <s v=""/>
    <s v="WA088535396TH"/>
    <s v="03/02/2026 09:50"/>
  </r>
  <r>
    <x v="4"/>
    <x v="4"/>
    <n v="139"/>
    <n v="1"/>
    <s v="GTH91"/>
    <n v="215"/>
    <n v="0"/>
    <s v="ร้านที่10"/>
    <s v="สมชายชุดสนปักษ์"/>
    <s v="64เพชรเกษม28แยก23ตำบลบางจากอำเภอภาษีเจริญ กรุงเทพฯ 10160"/>
    <s v="10160"/>
    <s v="0897916498"/>
    <s v="03/02/2026 09:50"/>
    <s v="sompear3955@gmail.com"/>
    <s v="EMS COD"/>
    <s v="facebook"/>
    <s v="กสิกร"/>
    <s v=""/>
    <s v="WA088535396TH"/>
    <s v="03/02/2026 09:50"/>
  </r>
  <r>
    <x v="0"/>
    <x v="0"/>
    <n v="139"/>
    <n v="2"/>
    <s v="GTH90"/>
    <n v="860"/>
    <n v="0"/>
    <s v="ร้านที่10"/>
    <s v="ตี๋ "/>
    <s v="12/1 หมู่1  ซอยจารุชาติ_x000a_ถนนบรมอาสน์  ตำบลท่าเสา_x000a_อำเภอเมือง  อุตรดิตถ์_x000a_ 53000"/>
    <s v="53000"/>
    <s v="0873160800"/>
    <s v="03/02/2026 09:50"/>
    <s v="sompear3955@gmail.com"/>
    <s v="EMS COD"/>
    <s v="facebook"/>
    <s v="กสิกร"/>
    <s v=""/>
    <s v="WA088535405TH"/>
    <s v="03/02/2026 09:49"/>
  </r>
  <r>
    <x v="5"/>
    <x v="5"/>
    <n v="139"/>
    <n v="2"/>
    <s v="GTH90"/>
    <n v="860"/>
    <n v="0"/>
    <s v="ร้านที่10"/>
    <s v="ตี๋ "/>
    <s v="12/1 หมู่1  ซอยจารุชาติ_x000a_ถนนบรมอาสน์  ตำบลท่าเสา_x000a_อำเภอเมือง  อุตรดิตถ์_x000a_ 53000"/>
    <s v="53000"/>
    <s v="0873160800"/>
    <s v="03/02/2026 09:50"/>
    <s v="sompear3955@gmail.com"/>
    <s v="EMS COD"/>
    <s v="facebook"/>
    <s v="กสิกร"/>
    <s v=""/>
    <s v="WA088535405TH"/>
    <s v="03/02/2026 09:49"/>
  </r>
  <r>
    <x v="6"/>
    <x v="6"/>
    <n v="139"/>
    <n v="2"/>
    <s v="GTH90"/>
    <n v="860"/>
    <n v="0"/>
    <s v="ร้านที่10"/>
    <s v="ตี๋ "/>
    <s v="12/1 หมู่1  ซอยจารุชาติ_x000a_ถนนบรมอาสน์  ตำบลท่าเสา_x000a_อำเภอเมือง  อุตรดิตถ์_x000a_ 53000"/>
    <s v="53000"/>
    <s v="0873160800"/>
    <s v="03/02/2026 09:50"/>
    <s v="sompear3955@gmail.com"/>
    <s v="EMS COD"/>
    <s v="facebook"/>
    <s v="กสิกร"/>
    <s v=""/>
    <s v="WA088535405TH"/>
    <s v="03/02/2026 09:49"/>
  </r>
  <r>
    <x v="4"/>
    <x v="4"/>
    <n v="139"/>
    <n v="2"/>
    <s v="GTH90"/>
    <n v="860"/>
    <n v="0"/>
    <s v="ร้านที่10"/>
    <s v="ตี๋ "/>
    <s v="12/1 หมู่1  ซอยจารุชาติ_x000a_ถนนบรมอาสน์  ตำบลท่าเสา_x000a_อำเภอเมือง  อุตรดิตถ์_x000a_ 53000"/>
    <s v="53000"/>
    <s v="0873160800"/>
    <s v="03/02/2026 09:50"/>
    <s v="sompear3955@gmail.com"/>
    <s v="EMS COD"/>
    <s v="facebook"/>
    <s v="กสิกร"/>
    <s v=""/>
    <s v="WA088535405TH"/>
    <s v="03/02/2026 09:49"/>
  </r>
  <r>
    <x v="8"/>
    <x v="8"/>
    <n v="50"/>
    <n v="12"/>
    <s v="GTH89"/>
    <n v="352"/>
    <n v="0"/>
    <s v="ร้านที่2"/>
    <s v="ก*** ไ***งคล"/>
    <s v="เพชรบูรณ์"/>
    <s v="-"/>
    <s v=""/>
    <s v="03/02/2026 09:42"/>
    <s v="-"/>
    <s v="J&amp;T COD"/>
    <s v="Tiktok"/>
    <s v="จ่ายทีหลัง / COD"/>
    <s v=""/>
    <s v="791095587483"/>
    <s v="03/02/2026 09:42"/>
  </r>
  <r>
    <x v="16"/>
    <x v="22"/>
    <n v="8.34"/>
    <n v="1"/>
    <s v="GTH88"/>
    <n v="25"/>
    <n v="0"/>
    <s v="ร้านที่10"/>
    <s v="พลอยไพลิน   ขันธาฤทธิ์"/>
    <s v="88/93  หมู่ 5  ต.ลำโพ  อ.บางบัวทอง_x000a__x000a_บางบัวทอง/ Bang Bua Thongนนทบุรี/ Nonthaburi_x000a_11110"/>
    <s v="11110"/>
    <s v="660863362978"/>
    <s v="03/02/2026 09:37"/>
    <s v="-"/>
    <s v="Kerry_dropoff"/>
    <s v="Lazada"/>
    <s v="lazada"/>
    <s v=""/>
    <s v="LEXDO0178008084"/>
    <s v="03/02/2026 09:37"/>
  </r>
  <r>
    <x v="16"/>
    <x v="22"/>
    <n v="8.33"/>
    <n v="2"/>
    <s v="GTH88"/>
    <n v="25"/>
    <n v="0"/>
    <s v="ร้านที่10"/>
    <s v="พลอยไพลิน   ขันธาฤทธิ์"/>
    <s v="88/93  หมู่ 5  ต.ลำโพ  อ.บางบัวทอง_x000a__x000a_บางบัวทอง/ Bang Bua Thongนนทบุรี/ Nonthaburi_x000a_11110"/>
    <s v="11110"/>
    <s v="660863362978"/>
    <s v="03/02/2026 09:37"/>
    <s v="-"/>
    <s v="Kerry_dropoff"/>
    <s v="Lazada"/>
    <s v="lazada"/>
    <s v=""/>
    <s v="LEXDO0178008084"/>
    <s v="03/02/2026 09:37"/>
  </r>
  <r>
    <x v="8"/>
    <x v="8"/>
    <n v="33.333333333333336"/>
    <n v="3"/>
    <s v="GTH87"/>
    <n v="100"/>
    <n v="0"/>
    <s v="ร้านที่2"/>
    <s v="ช***ี  เ***์ทวี"/>
    <s v="สงขลา"/>
    <s v="-"/>
    <s v=""/>
    <s v="03/02/2026 09:29"/>
    <s v="-"/>
    <s v="J&amp;T COD"/>
    <s v="Tiktok"/>
    <s v="จ่ายทีหลัง / COD"/>
    <s v=""/>
    <s v="791037636583"/>
    <s v="03/02/2026 09:29"/>
  </r>
  <r>
    <x v="9"/>
    <x v="11"/>
    <n v="66.666666666666671"/>
    <n v="6"/>
    <s v="GTH86"/>
    <n v="182"/>
    <n v="0"/>
    <s v="ร้านที่2"/>
    <s v="ด***น ศ***ไร"/>
    <s v="นครปฐม"/>
    <s v="-"/>
    <s v=""/>
    <s v="03/02/2026 09:21"/>
    <s v="-"/>
    <s v="J&amp;T COD"/>
    <s v="Tiktok"/>
    <s v="จ่ายทีหลัง / COD"/>
    <s v=""/>
    <s v="791059576425"/>
    <s v="03/02/2026 09:21"/>
  </r>
  <r>
    <x v="9"/>
    <x v="11"/>
    <n v="66.666666666666671"/>
    <n v="3"/>
    <s v="GTH85"/>
    <n v="100"/>
    <n v="0"/>
    <s v="ร้านที่2"/>
    <s v="ม*** เ***ุล"/>
    <s v="อุดรธานี"/>
    <s v="-"/>
    <s v=""/>
    <s v="03/02/2026 09:10"/>
    <s v="-"/>
    <s v="J&amp;T Express"/>
    <s v="Tiktok"/>
    <s v="tiktok"/>
    <s v=""/>
    <s v="791053605591"/>
    <s v="03/02/2026 09:09"/>
  </r>
  <r>
    <x v="9"/>
    <x v="11"/>
    <n v="66.666666666666671"/>
    <n v="3"/>
    <s v="GTH84"/>
    <n v="100"/>
    <n v="0"/>
    <s v="ร้านที่2"/>
    <s v="ช***มา ท***นวนิล"/>
    <s v="กรุงเทพฯ"/>
    <s v="-"/>
    <s v=""/>
    <s v="03/02/2026 09:07"/>
    <s v="-"/>
    <s v="J&amp;T Express"/>
    <s v="Tiktok"/>
    <s v="tiktok"/>
    <s v=""/>
    <s v="791077403583"/>
    <s v="03/02/2026 09:07"/>
  </r>
  <r>
    <x v="19"/>
    <x v="23"/>
    <n v="12"/>
    <n v="50"/>
    <s v="GTH83"/>
    <n v="764"/>
    <n v="64"/>
    <s v="ร้านที่1"/>
    <s v="ก******ง"/>
    <s v="******เกาะลันตาใหญ่ 182  ม.2 ตำบลเกาะลันตาใหญ่ อำเภอเกาะลันตา จังหวัดกระบี่ 81150"/>
    <s v="81150"/>
    <s v="88"/>
    <s v="03/02/2026 09:26"/>
    <s v="-"/>
    <s v="Flash Express"/>
    <s v="Shopee"/>
    <s v="shopee"/>
    <s v=""/>
    <s v="TH65038AUYF09A"/>
    <s v="03/02/2026 08:56"/>
  </r>
  <r>
    <x v="9"/>
    <x v="11"/>
    <n v="66.666666666666671"/>
    <n v="3"/>
    <s v="GTH82"/>
    <n v="100"/>
    <n v="0"/>
    <s v="ร้านที่2"/>
    <s v="ส***ตรา ท***อบ"/>
    <s v="กรุงเทพฯ"/>
    <s v="-"/>
    <s v=""/>
    <s v="03/02/2026 08:42"/>
    <s v="-"/>
    <s v="J&amp;T Express"/>
    <s v="Tiktok"/>
    <s v="tiktok"/>
    <s v=""/>
    <s v="791053613512"/>
    <s v="03/02/2026 08:42"/>
  </r>
  <r>
    <x v="8"/>
    <x v="8"/>
    <n v="33.333333333333336"/>
    <n v="3"/>
    <s v="GTH81"/>
    <n v="100"/>
    <n v="0"/>
    <s v="ร้านที่2"/>
    <s v="ป***"/>
    <s v="กรุงเทพฯ"/>
    <s v="-"/>
    <s v=""/>
    <s v="03/02/2026 08:40"/>
    <s v="-"/>
    <s v="J&amp;T COD"/>
    <s v="Tiktok"/>
    <s v="จ่ายทีหลัง / COD"/>
    <s v=""/>
    <s v="791085846526"/>
    <s v="03/02/2026 08:40"/>
  </r>
  <r>
    <x v="1"/>
    <x v="1"/>
    <n v="48"/>
    <n v="1"/>
    <s v="GTH80"/>
    <n v="86"/>
    <n v="38"/>
    <s v="ร้านที่1"/>
    <s v="ป******ช"/>
    <s v="******2 ตำบลนครปฐม ตำบลนครปฐม อำเภอเมืองนครปฐม จังหวัดนครปฐม 73000"/>
    <s v="73000"/>
    <s v="62"/>
    <s v="03/02/2026 08:35"/>
    <s v="-"/>
    <s v="SPX Express"/>
    <s v="Shopee"/>
    <s v="shopee"/>
    <s v=""/>
    <s v="TH265767991933N"/>
    <s v="03/02/2026 08:35"/>
  </r>
  <r>
    <x v="8"/>
    <x v="8"/>
    <n v="40"/>
    <n v="20"/>
    <s v="GTH79"/>
    <n v="1156"/>
    <n v="0"/>
    <s v="ร้านที่2"/>
    <s v="ศ***ินัย เ***สุวรรณ"/>
    <s v="สงขลา"/>
    <s v="-"/>
    <s v=""/>
    <s v="03/02/2026 08:31"/>
    <s v="-"/>
    <s v="Flash Express Thailand COD"/>
    <s v="Tiktok"/>
    <s v="จ่ายทีหลัง / COD"/>
    <s v=""/>
    <s v="THT71112EJ6X06Z"/>
    <s v="03/02/2026 08:31"/>
  </r>
  <r>
    <x v="9"/>
    <x v="11"/>
    <n v="66.666666666666671"/>
    <n v="21"/>
    <s v="GTH79"/>
    <n v="1156"/>
    <n v="0"/>
    <s v="ร้านที่2"/>
    <s v="ศ***ินัย เ***สุวรรณ"/>
    <s v="สงขลา"/>
    <s v="-"/>
    <s v=""/>
    <s v="03/02/2026 08:31"/>
    <s v="-"/>
    <s v="Flash Express Thailand COD"/>
    <s v="Tiktok"/>
    <s v="จ่ายทีหลัง / COD"/>
    <s v=""/>
    <s v="THT71112EJ6X06Z"/>
    <s v="03/02/2026 08:31"/>
  </r>
  <r>
    <x v="8"/>
    <x v="8"/>
    <n v="33.333333333333336"/>
    <n v="15"/>
    <s v="GTH78"/>
    <n v="425"/>
    <n v="0"/>
    <s v="ร้านที่2"/>
    <s v="ศ***ินัย เ***สุวรรณ"/>
    <s v="สงขลา"/>
    <s v="-"/>
    <s v=""/>
    <s v="03/02/2026 08:26"/>
    <s v="-"/>
    <s v="J&amp;T COD"/>
    <s v="Tiktok"/>
    <s v="จ่ายทีหลัง / COD"/>
    <s v=""/>
    <s v="791003995401"/>
    <s v="03/02/2026 08:26"/>
  </r>
  <r>
    <x v="8"/>
    <x v="8"/>
    <n v="65"/>
    <n v="9"/>
    <s v="GTH77"/>
    <n v="272.08999999999997"/>
    <n v="0"/>
    <s v="ร้านที่2"/>
    <s v="ว***ัยมี ว***าะ"/>
    <s v="ยะลา"/>
    <s v="-"/>
    <s v=""/>
    <s v="03/02/2026 08:13"/>
    <s v="-"/>
    <s v="J&amp;T COD"/>
    <s v="Tiktok"/>
    <s v="จ่ายทีหลัง / COD"/>
    <s v=""/>
    <s v="791070591485"/>
    <s v="03/02/2026 08:14"/>
  </r>
  <r>
    <x v="1"/>
    <x v="1"/>
    <n v="33.333333333333336"/>
    <n v="3"/>
    <s v="GTH76"/>
    <n v="135"/>
    <n v="0"/>
    <s v="ร้านที่2"/>
    <s v="C*** S*"/>
    <s v="Chon Buri"/>
    <s v="-"/>
    <s v=""/>
    <s v="03/02/2026 08:07"/>
    <s v="-"/>
    <s v="J&amp;T COD"/>
    <s v="Tiktok"/>
    <s v="จ่ายทีหลัง / COD"/>
    <s v=""/>
    <s v="791010770406"/>
    <s v="03/02/2026 08:08"/>
  </r>
  <r>
    <x v="8"/>
    <x v="8"/>
    <n v="65"/>
    <n v="9"/>
    <s v="GTH75"/>
    <n v="299"/>
    <n v="0"/>
    <s v="ร้านที่2"/>
    <s v="ส*** ย***ญถึง"/>
    <s v="สุโขทัย"/>
    <s v="-"/>
    <s v=""/>
    <s v="03/02/2026 08:05"/>
    <s v="-"/>
    <s v="J&amp;T Express"/>
    <s v="Tiktok"/>
    <s v="tiktok"/>
    <s v=""/>
    <s v="791038238535"/>
    <s v="03/02/2026 08:05"/>
  </r>
  <r>
    <x v="8"/>
    <x v="8"/>
    <n v="33.333333333333336"/>
    <n v="3"/>
    <s v="GTH74"/>
    <n v="100"/>
    <n v="0"/>
    <s v="ร้านที่2"/>
    <s v="เ***รา  ว***กล้า"/>
    <s v="สุรินทร์"/>
    <s v="-"/>
    <s v=""/>
    <s v="03/02/2026 08:03"/>
    <s v="-"/>
    <s v="J&amp;T COD"/>
    <s v="Tiktok"/>
    <s v="จ่ายทีหลัง / COD"/>
    <s v=""/>
    <s v="791072436582"/>
    <s v="03/02/2026 08:04"/>
  </r>
  <r>
    <x v="8"/>
    <x v="8"/>
    <n v="33.333333333333336"/>
    <n v="3"/>
    <s v="GTH73"/>
    <n v="100"/>
    <n v="0"/>
    <s v="ร้านที่2"/>
    <s v="ไ**"/>
    <s v="ตราด"/>
    <s v="-"/>
    <s v=""/>
    <s v="03/02/2026 07:59"/>
    <s v="-"/>
    <s v="J&amp;T COD"/>
    <s v="Tiktok"/>
    <s v="จ่ายทีหลัง / COD"/>
    <s v=""/>
    <s v="791095439573"/>
    <s v="03/02/2026 07:59"/>
  </r>
  <r>
    <x v="8"/>
    <x v="8"/>
    <n v="50"/>
    <n v="6"/>
    <s v="GTH72"/>
    <n v="200"/>
    <n v="0"/>
    <s v="ร้านที่2"/>
    <s v="ศ***สรา ล***อก"/>
    <s v="ชลบุรี"/>
    <s v="-"/>
    <s v=""/>
    <s v="03/02/2026 07:57"/>
    <s v="-"/>
    <s v="J&amp;T Express"/>
    <s v="Tiktok"/>
    <s v="tiktok"/>
    <s v=""/>
    <s v="791044991435"/>
    <s v="03/02/2026 07:57"/>
  </r>
  <r>
    <x v="9"/>
    <x v="11"/>
    <n v="66.666666666666671"/>
    <n v="3"/>
    <s v="GTH71"/>
    <n v="100"/>
    <n v="0"/>
    <s v="ร้านที่2"/>
    <s v="พ***รณ จ***ศวตกุล"/>
    <s v="ปทุมธานี"/>
    <s v="-"/>
    <s v=""/>
    <s v="03/02/2026 07:53"/>
    <s v="-"/>
    <s v="J&amp;T COD"/>
    <s v="Tiktok"/>
    <s v="จ่ายทีหลัง / COD"/>
    <s v=""/>
    <s v="791022572421"/>
    <s v="03/02/2026 07:53"/>
  </r>
  <r>
    <x v="8"/>
    <x v="8"/>
    <n v="50"/>
    <n v="6"/>
    <s v="GTH70"/>
    <n v="220"/>
    <n v="20"/>
    <s v="ร้านที่2"/>
    <s v="อ*  อ***บ"/>
    <s v="ปัตตานี"/>
    <s v="-"/>
    <s v=""/>
    <s v="03/02/2026 07:34"/>
    <s v="-"/>
    <s v="J&amp;T COD"/>
    <s v="Tiktok"/>
    <s v="จ่ายทีหลัง / COD"/>
    <s v=""/>
    <s v="791069233522"/>
    <s v="03/02/2026 07:34"/>
  </r>
  <r>
    <x v="8"/>
    <x v="8"/>
    <n v="33.333333333333336"/>
    <n v="3"/>
    <s v="GTH69"/>
    <n v="100"/>
    <n v="0"/>
    <s v="ร้านที่2"/>
    <s v="ก***า"/>
    <s v="กรุงเทพมหานคร"/>
    <s v="-"/>
    <s v=""/>
    <s v="03/02/2026 07:32"/>
    <s v="-"/>
    <s v="J&amp;T COD"/>
    <s v="Tiktok"/>
    <s v="จ่ายทีหลัง / COD"/>
    <s v=""/>
    <s v="791041234572"/>
    <s v="03/02/2026 07:32"/>
  </r>
  <r>
    <x v="3"/>
    <x v="3"/>
    <n v="80"/>
    <n v="3"/>
    <s v="GTH68"/>
    <n v="240"/>
    <n v="0"/>
    <s v="ร้านที่1"/>
    <s v="เ*****า"/>
    <s v="******ลพระ อำเภอวัดเพลง จังหวัดราชบุรี 70170"/>
    <s v="70170"/>
    <s v="66"/>
    <s v="03/02/2026 07:37"/>
    <s v="-"/>
    <s v="SPX Express"/>
    <s v="Shopee"/>
    <s v="shopee"/>
    <s v=""/>
    <s v="TH261407404734M"/>
    <s v="03/02/2026 07:10"/>
  </r>
  <r>
    <x v="8"/>
    <x v="8"/>
    <n v="65"/>
    <n v="9"/>
    <s v="GTH67"/>
    <n v="299"/>
    <n v="0"/>
    <s v="ร้านที่2"/>
    <s v="แ***ัด"/>
    <s v="สุรินทร์"/>
    <s v="-"/>
    <s v=""/>
    <s v="03/02/2026 06:59"/>
    <s v="-"/>
    <s v="J&amp;T Express"/>
    <s v="Tiktok"/>
    <s v="tiktok"/>
    <s v=""/>
    <s v="791044659333"/>
    <s v="03/02/2026 06:58"/>
  </r>
  <r>
    <x v="9"/>
    <x v="11"/>
    <n v="66.666666666666671"/>
    <n v="3"/>
    <s v="GTH66"/>
    <n v="107"/>
    <n v="7"/>
    <s v="ร้านที่2"/>
    <s v="ก***ริยา แ***ิว"/>
    <s v="กรุงเทพฯ"/>
    <s v="-"/>
    <s v=""/>
    <s v="03/02/2026 06:44"/>
    <s v="-"/>
    <s v="J&amp;T COD"/>
    <s v="Tiktok"/>
    <s v="จ่ายทีหลัง / COD"/>
    <s v=""/>
    <s v="791007422435"/>
    <s v="03/02/2026 06:45"/>
  </r>
  <r>
    <x v="3"/>
    <x v="3"/>
    <n v="120"/>
    <n v="2"/>
    <s v="GTH65"/>
    <n v="200"/>
    <n v="0"/>
    <s v="ร้านที่2"/>
    <s v="ท***ีย์ ข***หลือง"/>
    <s v="Chon Buri"/>
    <s v="-"/>
    <s v=""/>
    <s v="03/02/2026 06:38"/>
    <s v="-"/>
    <s v="J&amp;T Express"/>
    <s v="Tiktok"/>
    <s v="tiktok"/>
    <s v=""/>
    <s v="791087770303"/>
    <s v="03/02/2026 06:38"/>
  </r>
  <r>
    <x v="8"/>
    <x v="8"/>
    <n v="33.333333333333336"/>
    <n v="3"/>
    <s v="GTH64"/>
    <n v="100"/>
    <n v="0"/>
    <s v="ร้านที่2"/>
    <s v="แ** ส***ย พ***ฒนาพร"/>
    <s v="พระนครศรีอยุธยา"/>
    <s v="-"/>
    <s v=""/>
    <s v="03/02/2026 06:17"/>
    <s v="-"/>
    <s v="J&amp;T Express"/>
    <s v="Tiktok"/>
    <s v="tiktok"/>
    <s v=""/>
    <s v="791031586354"/>
    <s v="03/02/2026 06:17"/>
  </r>
  <r>
    <x v="8"/>
    <x v="8"/>
    <n v="33.333333333333336"/>
    <n v="3"/>
    <s v="GTH61"/>
    <n v="100"/>
    <n v="0"/>
    <s v="ร้านที่2"/>
    <s v="ป***ี  พ***งศ์พิพัฒน์"/>
    <s v="กรุงเทพฯ"/>
    <s v="-"/>
    <s v=""/>
    <s v="03/02/2026 05:25"/>
    <s v="-"/>
    <s v="J&amp;T Express"/>
    <s v="Tiktok"/>
    <s v="tiktok"/>
    <s v=""/>
    <s v="791071623440"/>
    <s v="03/02/2026 05:25"/>
  </r>
  <r>
    <x v="8"/>
    <x v="8"/>
    <n v="50"/>
    <n v="6"/>
    <s v="GTH60"/>
    <n v="200"/>
    <n v="0"/>
    <s v="ร้านที่2"/>
    <s v="ข***ฐา  ท***รือง"/>
    <s v="นครพนม"/>
    <s v="-"/>
    <s v=""/>
    <s v="03/02/2026 05:05"/>
    <s v="-"/>
    <s v="J&amp;T COD"/>
    <s v="Tiktok"/>
    <s v="จ่ายทีหลัง / COD"/>
    <s v=""/>
    <s v="791097299300"/>
    <s v="03/02/2026 05:05"/>
  </r>
  <r>
    <x v="3"/>
    <x v="3"/>
    <n v="66.333333333333329"/>
    <n v="3"/>
    <s v="GTH59"/>
    <n v="249"/>
    <n v="0"/>
    <s v="ร้านที่10"/>
    <s v="วราภรณ์ ผ่องพูลใส"/>
    <s v="45/1หมู่9_x000a__x000a_อุทัย/ Uthaiพระนครศรีอยุธยา/ Phra Nakhon Si Ayutthaya_x000a_13210"/>
    <s v="13210"/>
    <s v="660846650177"/>
    <s v="03/02/2026 04:48"/>
    <s v="-"/>
    <s v="Kerry_dropoff"/>
    <s v="Lazada"/>
    <s v="lazada"/>
    <s v=""/>
    <s v="LEXDO0177907703"/>
    <s v="03/02/2026 04:48"/>
  </r>
  <r>
    <x v="3"/>
    <x v="3"/>
    <n v="66.333333333333329"/>
    <n v="3"/>
    <s v="GTH58"/>
    <n v="220"/>
    <n v="0"/>
    <s v="ร้านที่4"/>
    <s v="น***ิติญาภรณ์ อ***ักษ์มนตรี"/>
    <s v="ราชบุรี"/>
    <s v="-"/>
    <s v=""/>
    <s v="03/02/2026 04:31"/>
    <s v="-"/>
    <s v="J&amp;T Express"/>
    <s v="Tiktok"/>
    <s v="tiktok"/>
    <s v=""/>
    <s v="791040609494"/>
    <s v="03/02/2026 04:31"/>
  </r>
  <r>
    <x v="19"/>
    <x v="23"/>
    <n v="12"/>
    <n v="10"/>
    <s v="GTH57"/>
    <n v="140"/>
    <n v="0"/>
    <s v="ร้านที่1"/>
    <s v="เ******์"/>
    <s v="******ลหนองระเวียง อำเภอเมืองนครราชสีมา จังหวัดนครราชสีมา 30000"/>
    <s v="30000"/>
    <s v="79"/>
    <s v="03/02/2026 04:59"/>
    <s v="-"/>
    <s v="SPX Express"/>
    <s v="Shopee"/>
    <s v="shopee"/>
    <s v=""/>
    <s v="TH262303030163D"/>
    <s v="03/02/2026 04:29"/>
  </r>
  <r>
    <x v="6"/>
    <x v="9"/>
    <n v="103.55"/>
    <n v="1"/>
    <s v="GTH56"/>
    <n v="456.2"/>
    <n v="42"/>
    <s v="ร้านที่3"/>
    <s v="เสาร์ เสาวรส"/>
    <s v="55 หมู่3 ตำบล นครชัยศรี อำเภอ นครชัยศรี จังหวัด นครปฐม · นครชัยศรี/ Nakhon Chai Si_x000a__x000a_นครชัยศรี/ Nakhon Chai Siนครปฐม/ Nakhon Pathom_x000a_73120"/>
    <s v="73120"/>
    <s v="660958189781"/>
    <s v="03/02/2026 04:26"/>
    <s v="-"/>
    <s v="Kerry_dropoff"/>
    <s v="Lazada"/>
    <s v="lazada"/>
    <s v=""/>
    <s v="LEXPU0654305600"/>
    <s v="03/02/2026 04:26"/>
  </r>
  <r>
    <x v="0"/>
    <x v="9"/>
    <n v="103.55"/>
    <n v="1"/>
    <s v="GTH56"/>
    <n v="456.2"/>
    <n v="42"/>
    <s v="ร้านที่3"/>
    <s v="เสาร์ เสาวรส"/>
    <s v="55 หมู่3 ตำบล นครชัยศรี อำเภอ นครชัยศรี จังหวัด นครปฐม · นครชัยศรี/ Nakhon Chai Si_x000a__x000a_นครชัยศรี/ Nakhon Chai Siนครปฐม/ Nakhon Pathom_x000a_73120"/>
    <s v="73120"/>
    <s v="660958189781"/>
    <s v="03/02/2026 04:26"/>
    <s v="-"/>
    <s v="Kerry_dropoff"/>
    <s v="Lazada"/>
    <s v="lazada"/>
    <s v=""/>
    <s v="LEXPU0654305600"/>
    <s v="03/02/2026 04:26"/>
  </r>
  <r>
    <x v="4"/>
    <x v="9"/>
    <n v="103.55"/>
    <n v="1"/>
    <s v="GTH56"/>
    <n v="456.2"/>
    <n v="42"/>
    <s v="ร้านที่3"/>
    <s v="เสาร์ เสาวรส"/>
    <s v="55 หมู่3 ตำบล นครชัยศรี อำเภอ นครชัยศรี จังหวัด นครปฐม · นครชัยศรี/ Nakhon Chai Si_x000a__x000a_นครชัยศรี/ Nakhon Chai Siนครปฐม/ Nakhon Pathom_x000a_73120"/>
    <s v="73120"/>
    <s v="660958189781"/>
    <s v="03/02/2026 04:26"/>
    <s v="-"/>
    <s v="Kerry_dropoff"/>
    <s v="Lazada"/>
    <s v="lazada"/>
    <s v=""/>
    <s v="LEXPU0654305600"/>
    <s v="03/02/2026 04:26"/>
  </r>
  <r>
    <x v="5"/>
    <x v="9"/>
    <n v="103.55"/>
    <n v="1"/>
    <s v="GTH56"/>
    <n v="456.2"/>
    <n v="42"/>
    <s v="ร้านที่3"/>
    <s v="เสาร์ เสาวรส"/>
    <s v="55 หมู่3 ตำบล นครชัยศรี อำเภอ นครชัยศรี จังหวัด นครปฐม · นครชัยศรี/ Nakhon Chai Si_x000a__x000a_นครชัยศรี/ Nakhon Chai Siนครปฐม/ Nakhon Pathom_x000a_73120"/>
    <s v="73120"/>
    <s v="660958189781"/>
    <s v="03/02/2026 04:26"/>
    <s v="-"/>
    <s v="Kerry_dropoff"/>
    <s v="Lazada"/>
    <s v="lazada"/>
    <s v=""/>
    <s v="LEXPU0654305600"/>
    <s v="03/02/2026 04:26"/>
  </r>
  <r>
    <x v="9"/>
    <x v="11"/>
    <n v="66.666666666666671"/>
    <n v="6"/>
    <s v="GTH55"/>
    <n v="200"/>
    <n v="0"/>
    <s v="ร้านที่2"/>
    <s v="ด**"/>
    <s v="กรุงเทพฯ"/>
    <s v="-"/>
    <s v=""/>
    <s v="03/02/2026 03:34"/>
    <s v="-"/>
    <s v="J&amp;T COD"/>
    <s v="Tiktok"/>
    <s v="จ่ายทีหลัง / COD"/>
    <s v=""/>
    <s v="791066412485"/>
    <s v="03/02/2026 03:34"/>
  </r>
  <r>
    <x v="9"/>
    <x v="11"/>
    <n v="66.666666666666671"/>
    <n v="3"/>
    <s v="GTH54"/>
    <n v="138"/>
    <n v="38"/>
    <s v="ร้านที่2"/>
    <s v="W***NART"/>
    <s v="บุรีรัมย์"/>
    <s v="-"/>
    <s v=""/>
    <s v="03/02/2026 03:31"/>
    <s v="-"/>
    <s v="J&amp;T COD"/>
    <s v="Tiktok"/>
    <s v="จ่ายทีหลัง / COD"/>
    <s v=""/>
    <s v="791040582323"/>
    <s v="03/02/2026 03:31"/>
  </r>
  <r>
    <x v="8"/>
    <x v="8"/>
    <n v="33.333333333333336"/>
    <n v="3"/>
    <s v="GTH53"/>
    <n v="100"/>
    <n v="0"/>
    <s v="ร้านที่2"/>
    <s v="ณ***์ธปภา ป***ศ"/>
    <s v="สุราษฎร์ธานี"/>
    <s v="-"/>
    <s v=""/>
    <s v="03/02/2026 03:06"/>
    <s v="-"/>
    <s v="J&amp;T Express"/>
    <s v="Tiktok"/>
    <s v="tiktok"/>
    <s v=""/>
    <s v="791078384342"/>
    <s v="03/02/2026 03:06"/>
  </r>
  <r>
    <x v="0"/>
    <x v="9"/>
    <n v="87.2"/>
    <n v="1"/>
    <s v="GTH52"/>
    <n v="395.5"/>
    <n v="14"/>
    <s v="ร้านที่3"/>
    <s v="ชนิดาภา ฉ่ำศรี"/>
    <s v="(ร้านกาแฟหน้าโลตัสเขาหินซ้อน)171 ม2. ต.เขาหินซ้อน_x000a__x000a_พนมสารคาม/ Phanom Sarakhamฉะเชิงเทรา/ Chachoengsao_x000a_24120"/>
    <s v="24120"/>
    <s v="660629651852"/>
    <s v="03/02/2026 02:29"/>
    <s v="-"/>
    <s v="Kerry_dropoff"/>
    <s v="Lazada"/>
    <s v="lazada"/>
    <s v=""/>
    <s v="LEXPU0654305957"/>
    <s v="03/02/2026 02:29"/>
  </r>
  <r>
    <x v="4"/>
    <x v="9"/>
    <n v="87.2"/>
    <n v="1"/>
    <s v="GTH52"/>
    <n v="395.5"/>
    <n v="14"/>
    <s v="ร้านที่3"/>
    <s v="ชนิดาภา ฉ่ำศรี"/>
    <s v="(ร้านกาแฟหน้าโลตัสเขาหินซ้อน)171 ม2. ต.เขาหินซ้อน_x000a__x000a_พนมสารคาม/ Phanom Sarakhamฉะเชิงเทรา/ Chachoengsao_x000a_24120"/>
    <s v="24120"/>
    <s v="660629651852"/>
    <s v="03/02/2026 02:29"/>
    <s v="-"/>
    <s v="Kerry_dropoff"/>
    <s v="Lazada"/>
    <s v="lazada"/>
    <s v=""/>
    <s v="LEXPU0654305957"/>
    <s v="03/02/2026 02:29"/>
  </r>
  <r>
    <x v="5"/>
    <x v="9"/>
    <n v="103.55"/>
    <n v="1"/>
    <s v="GTH52"/>
    <n v="395.5"/>
    <n v="14"/>
    <s v="ร้านที่3"/>
    <s v="ชนิดาภา ฉ่ำศรี"/>
    <s v="(ร้านกาแฟหน้าโลตัสเขาหินซ้อน)171 ม2. ต.เขาหินซ้อน_x000a__x000a_พนมสารคาม/ Phanom Sarakhamฉะเชิงเทรา/ Chachoengsao_x000a_24120"/>
    <s v="24120"/>
    <s v="660629651852"/>
    <s v="03/02/2026 02:29"/>
    <s v="-"/>
    <s v="Kerry_dropoff"/>
    <s v="Lazada"/>
    <s v="lazada"/>
    <s v=""/>
    <s v="LEXPU0654305957"/>
    <s v="03/02/2026 02:29"/>
  </r>
  <r>
    <x v="6"/>
    <x v="9"/>
    <n v="103.55"/>
    <n v="1"/>
    <s v="GTH52"/>
    <n v="395.5"/>
    <n v="14"/>
    <s v="ร้านที่3"/>
    <s v="ชนิดาภา ฉ่ำศรี"/>
    <s v="(ร้านกาแฟหน้าโลตัสเขาหินซ้อน)171 ม2. ต.เขาหินซ้อน_x000a__x000a_พนมสารคาม/ Phanom Sarakhamฉะเชิงเทรา/ Chachoengsao_x000a_24120"/>
    <s v="24120"/>
    <s v="660629651852"/>
    <s v="03/02/2026 02:29"/>
    <s v="-"/>
    <s v="Kerry_dropoff"/>
    <s v="Lazada"/>
    <s v="lazada"/>
    <s v=""/>
    <s v="LEXPU0654305957"/>
    <s v="03/02/2026 02:29"/>
  </r>
  <r>
    <x v="8"/>
    <x v="8"/>
    <n v="33.333333333333336"/>
    <n v="3"/>
    <s v="GTH51"/>
    <n v="100"/>
    <n v="0"/>
    <s v="ร้านที่2"/>
    <s v="ธ***า อ***ะยาน"/>
    <s v="สกลนคร"/>
    <s v="-"/>
    <s v=""/>
    <s v="03/02/2026 02:17"/>
    <s v="-"/>
    <s v="J&amp;T COD"/>
    <s v="Tiktok"/>
    <s v="จ่ายทีหลัง / COD"/>
    <s v=""/>
    <s v="791044582366"/>
    <s v="03/02/2026 02:17"/>
  </r>
  <r>
    <x v="8"/>
    <x v="8"/>
    <n v="33.333333333333336"/>
    <n v="3"/>
    <s v="GTH50"/>
    <n v="100"/>
    <n v="0"/>
    <s v="ร้านที่2"/>
    <s v="น**"/>
    <s v="เทศบาลนครอุดรธานี"/>
    <s v="-"/>
    <s v=""/>
    <s v="03/02/2026 02:15"/>
    <s v="-"/>
    <s v="J&amp;T COD"/>
    <s v="Tiktok"/>
    <s v="จ่ายทีหลัง / COD"/>
    <s v=""/>
    <s v="791000025443"/>
    <s v="03/02/2026 02:15"/>
  </r>
  <r>
    <x v="3"/>
    <x v="3"/>
    <n v="66.333333333333329"/>
    <n v="6"/>
    <s v="GTH49"/>
    <n v="500"/>
    <n v="0"/>
    <s v="ร้านที่1"/>
    <s v="ไ******น"/>
    <s v="******ป่า อำเภอหล่มสัก จังหวัดเพชรบูรณ์ 67110"/>
    <s v="67110"/>
    <s v="35"/>
    <s v="03/02/2026 02:31"/>
    <s v="-"/>
    <s v="SPX Express"/>
    <s v="Shopee"/>
    <s v="shopee"/>
    <s v=""/>
    <s v="TH268231540191B"/>
    <s v="03/02/2026 02:01"/>
  </r>
  <r>
    <x v="0"/>
    <x v="0"/>
    <n v="119"/>
    <n v="1"/>
    <s v="GTH45"/>
    <n v="569"/>
    <n v="10"/>
    <s v="ร้านที่1"/>
    <s v="ค******า"/>
    <s v="******ม ต.ถ้าเจริญ ตำบลถ้ำเจริญ อำเภอโซ่พิสัย จังหวัดบึงกาฬ 38170"/>
    <s v="38170"/>
    <s v="09"/>
    <s v="03/02/2026 01:20"/>
    <s v="-"/>
    <s v="SPX Express"/>
    <s v="Shopee"/>
    <s v="shopee"/>
    <s v=""/>
    <s v="TH266889974629W"/>
    <s v="03/02/2026 01:20"/>
  </r>
  <r>
    <x v="5"/>
    <x v="5"/>
    <n v="119"/>
    <n v="1"/>
    <s v="GTH45"/>
    <n v="569"/>
    <n v="10"/>
    <s v="ร้านที่1"/>
    <s v="ค******า"/>
    <s v="******ม ต.ถ้าเจริญ ตำบลถ้ำเจริญ อำเภอโซ่พิสัย จังหวัดบึงกาฬ 38170"/>
    <s v="38170"/>
    <s v="09"/>
    <s v="03/02/2026 01:20"/>
    <s v="-"/>
    <s v="SPX Express"/>
    <s v="Shopee"/>
    <s v="shopee"/>
    <s v=""/>
    <s v="TH266889974629W"/>
    <s v="03/02/2026 01:20"/>
  </r>
  <r>
    <x v="6"/>
    <x v="6"/>
    <n v="119"/>
    <n v="1"/>
    <s v="GTH45"/>
    <n v="569"/>
    <n v="10"/>
    <s v="ร้านที่1"/>
    <s v="ค******า"/>
    <s v="******ม ต.ถ้าเจริญ ตำบลถ้ำเจริญ อำเภอโซ่พิสัย จังหวัดบึงกาฬ 38170"/>
    <s v="38170"/>
    <s v="09"/>
    <s v="03/02/2026 01:20"/>
    <s v="-"/>
    <s v="SPX Express"/>
    <s v="Shopee"/>
    <s v="shopee"/>
    <s v=""/>
    <s v="TH266889974629W"/>
    <s v="03/02/2026 01:20"/>
  </r>
  <r>
    <x v="4"/>
    <x v="4"/>
    <n v="120"/>
    <n v="1"/>
    <s v="GTH45"/>
    <n v="569"/>
    <n v="10"/>
    <s v="ร้านที่1"/>
    <s v="ค******า"/>
    <s v="******ม ต.ถ้าเจริญ ตำบลถ้ำเจริญ อำเภอโซ่พิสัย จังหวัดบึงกาฬ 38170"/>
    <s v="38170"/>
    <s v="09"/>
    <s v="03/02/2026 01:20"/>
    <s v="-"/>
    <s v="SPX Express"/>
    <s v="Shopee"/>
    <s v="shopee"/>
    <s v=""/>
    <s v="TH266889974629W"/>
    <s v="03/02/2026 01:20"/>
  </r>
  <r>
    <x v="3"/>
    <x v="3"/>
    <n v="80"/>
    <n v="2"/>
    <s v="GTH44"/>
    <n v="160"/>
    <n v="0"/>
    <s v="ร้านที่1"/>
    <s v="จ******์"/>
    <s v="******ี่ 2 )  ตู้จดหมายสีเขียว) ตำบลแพรกษาใหม่ อำเภอเมืองสมุทรปราการ จังหวัดสมุทรปราการ 10280"/>
    <s v="10280"/>
    <s v="81"/>
    <s v="03/02/2026 01:04"/>
    <s v="-"/>
    <s v="SPX Express"/>
    <s v="Shopee"/>
    <s v="shopee"/>
    <s v=""/>
    <s v="TH262077783341D"/>
    <s v="03/02/2026 01:02"/>
  </r>
  <r>
    <x v="3"/>
    <x v="3"/>
    <n v="66.333333333333329"/>
    <n v="3"/>
    <s v="GTH43"/>
    <n v="156.99"/>
    <n v="7"/>
    <s v="ร้านที่3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03/02/2026 01:00"/>
    <s v="-"/>
    <s v="Kerry_dropoff"/>
    <s v="Lazada"/>
    <s v="lazada"/>
    <s v=""/>
    <s v="LEXPU0654330101"/>
    <s v="03/02/2026 01:00"/>
  </r>
  <r>
    <x v="1"/>
    <x v="1"/>
    <n v="33.333333333333336"/>
    <n v="3"/>
    <s v="GTH42"/>
    <n v="142"/>
    <n v="7"/>
    <s v="ร้านที่2"/>
    <s v="t***awutboonmoeh"/>
    <s v="กำแพงเพชร"/>
    <s v="-"/>
    <s v=""/>
    <s v="03/02/2026 00:53"/>
    <s v="-"/>
    <s v="J&amp;T COD"/>
    <s v="Tiktok"/>
    <s v="จ่ายทีหลัง / COD"/>
    <s v=""/>
    <s v="791083792365"/>
    <s v="03/02/2026 00:53"/>
  </r>
  <r>
    <x v="19"/>
    <x v="23"/>
    <n v="12"/>
    <n v="10"/>
    <s v="GTH40"/>
    <n v="140"/>
    <n v="0"/>
    <s v="ร้านที่1"/>
    <s v="ศ******ส"/>
    <s v="******ข้ง ตำบลหมากแข้ง อำเภอเมืองอุดรธานี จังหวัดอุดรธานี 41000"/>
    <s v="41000"/>
    <s v="93"/>
    <s v="03/02/2026 00:29"/>
    <s v="-"/>
    <s v="SPX Express"/>
    <s v="Shopee"/>
    <s v="shopee"/>
    <s v=""/>
    <s v="TH262654808236F"/>
    <s v="03/02/2026 00:29"/>
  </r>
  <r>
    <x v="9"/>
    <x v="11"/>
    <n v="66.666666666666671"/>
    <n v="3"/>
    <s v="GTH39"/>
    <n v="100"/>
    <n v="0"/>
    <s v="ร้านที่2"/>
    <s v="ร***โรจน์.    พ***ทอง"/>
    <s v="ราชบุรี"/>
    <s v="-"/>
    <s v=""/>
    <s v="03/02/2026 00:24"/>
    <s v="-"/>
    <s v="J&amp;T Express"/>
    <s v="Tiktok"/>
    <s v="tiktok"/>
    <s v=""/>
    <s v="791082423412"/>
    <s v="03/02/2026 00:23"/>
  </r>
  <r>
    <x v="18"/>
    <x v="21"/>
    <n v="10"/>
    <n v="50"/>
    <s v="GTH38"/>
    <n v="500"/>
    <n v="0"/>
    <s v="ร้านที่1"/>
    <s v="ธ******จ"/>
    <s v="******รามที่ 2 ซอย 33 แขวงบางมด แขวงบางมด เขตจอมทอง จังหวัดกรุงเทพมหานคร 10150"/>
    <s v="10150"/>
    <s v="89"/>
    <s v="03/02/2026 20:17"/>
    <s v="-"/>
    <s v="SPX Express"/>
    <s v="Shopee"/>
    <s v="shopee"/>
    <s v=""/>
    <s v="TH265901562729D"/>
    <s v="03/02/2026 00:17"/>
  </r>
  <r>
    <x v="3"/>
    <x v="3"/>
    <n v="66.333333333333329"/>
    <n v="3"/>
    <s v="GTH37"/>
    <n v="320"/>
    <n v="0"/>
    <s v="ร้านที่1"/>
    <s v="ส******ล"/>
    <s v="******ภอเมือง สมุทรปราการ ตำบลปากน้ำ อำเภอเมืองสมุทรปราการ จังหวัดสมุทรปราการ 10270"/>
    <s v="10270"/>
    <s v="02"/>
    <s v="03/02/2026 00:01"/>
    <s v="-"/>
    <s v="SPX Express"/>
    <s v="Shopee"/>
    <s v="shopee"/>
    <s v=""/>
    <s v="TH268996861298W"/>
    <s v="03/02/2026 00:01"/>
  </r>
  <r>
    <x v="3"/>
    <x v="3"/>
    <n v="80"/>
    <n v="1"/>
    <s v="GTH37"/>
    <n v="320"/>
    <n v="0"/>
    <s v="ร้านที่1"/>
    <s v="ส******ล"/>
    <s v="******ภอเมือง สมุทรปราการ ตำบลปากน้ำ อำเภอเมืองสมุทรปราการ จังหวัดสมุทรปราการ 10270"/>
    <s v="10270"/>
    <s v="02"/>
    <s v="03/02/2026 00:01"/>
    <s v="-"/>
    <s v="SPX Express"/>
    <s v="Shopee"/>
    <s v="shopee"/>
    <s v=""/>
    <s v="TH268996861298W"/>
    <s v="03/02/2026 00:01"/>
  </r>
  <r>
    <x v="16"/>
    <x v="19"/>
    <n v="71"/>
    <n v="1"/>
    <s v="GTH36"/>
    <n v="108"/>
    <n v="37"/>
    <s v="ร้านที่1"/>
    <s v="เ***ม"/>
    <s v="******งค่อม อำเภอชัยบาดาล จังหวัดลพบุรี 15230"/>
    <s v="15230"/>
    <s v="83"/>
    <s v="03/02/2026 00:30"/>
    <s v="-"/>
    <s v="SPX Express"/>
    <s v="Shopee"/>
    <s v="shopee"/>
    <s v=""/>
    <s v="TH266649997005P"/>
    <s v="03/02/2026 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x v="0"/>
    <x v="0"/>
    <n v="159"/>
    <n v="1"/>
    <s v="GTM12"/>
    <n v="129"/>
    <n v="0"/>
    <s v="ร้านที่2"/>
    <s v="ก*** แ***่อง"/>
    <s v="นครศรีธรรมราช"/>
    <s v="-"/>
    <s v=""/>
    <s v="04/02/2026 23:58"/>
    <s v="-"/>
    <s v="J&amp;T Express"/>
    <s v="Tiktok"/>
    <s v="tiktok"/>
    <s v=""/>
    <s v="791199188452"/>
    <s v="04/02/2026 23:58"/>
  </r>
  <r>
    <x v="1"/>
    <x v="1"/>
    <n v="80"/>
    <n v="1"/>
    <s v="GTM11"/>
    <n v="80"/>
    <n v="0"/>
    <s v="ร้านที่1"/>
    <s v="ค******า"/>
    <s v="******งาว อ.เทิง จ.เชียงราย ตำบลหงาว อำเภอเทิง จังหวัดเชียงราย 57160"/>
    <s v="57160"/>
    <s v="26"/>
    <s v="04/02/2026 23:15"/>
    <s v="-"/>
    <s v="Flash Express"/>
    <s v="Shopee"/>
    <s v="shopee"/>
    <s v=""/>
    <s v="TH54048B4HGK6G"/>
    <s v="04/02/2026 23:15"/>
  </r>
  <r>
    <x v="2"/>
    <x v="2"/>
    <n v="159"/>
    <n v="1"/>
    <s v="GTM10"/>
    <n v="129"/>
    <n v="0"/>
    <s v="ร้านที่2"/>
    <s v="ข***เรือน ข***ันธุ์"/>
    <s v="ปราจีนบุรี"/>
    <s v="-"/>
    <s v=""/>
    <s v="04/02/2026 23:15"/>
    <s v="-"/>
    <s v="J&amp;T COD"/>
    <s v="Tiktok"/>
    <s v="จ่ายทีหลัง / COD"/>
    <s v=""/>
    <s v="791187618546"/>
    <s v="04/02/2026 23:15"/>
  </r>
  <r>
    <x v="3"/>
    <x v="3"/>
    <n v="10"/>
    <n v="20"/>
    <s v="GTM9"/>
    <n v="646"/>
    <n v="91"/>
    <s v="ร้านที่1"/>
    <s v="ร******ี"/>
    <s v="******ตำบลคันธุลี อำเภอท่าชนะ จังหวัดสุราษฎร์ธานี 84170"/>
    <s v="84170"/>
    <s v="76"/>
    <s v="-"/>
    <s v="-"/>
    <s v=""/>
    <s v="Shopee"/>
    <s v="-"/>
    <s v=""/>
    <s v="-"/>
    <s v="04/02/2026 23:09"/>
  </r>
  <r>
    <x v="3"/>
    <x v="3"/>
    <n v="10"/>
    <n v="30"/>
    <s v="GTM9"/>
    <n v="646"/>
    <n v="91"/>
    <s v="ร้านที่1"/>
    <s v="ร******ี"/>
    <s v="******ตำบลคันธุลี อำเภอท่าชนะ จังหวัดสุราษฎร์ธานี 84170"/>
    <s v="84170"/>
    <s v="76"/>
    <s v="-"/>
    <s v="-"/>
    <s v=""/>
    <s v="Shopee"/>
    <s v="-"/>
    <s v=""/>
    <s v="-"/>
    <s v="04/02/2026 23:09"/>
  </r>
  <r>
    <x v="1"/>
    <x v="1"/>
    <n v="69.900000000000006"/>
    <n v="10"/>
    <s v="GTM8"/>
    <n v="8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2/2026 23:31"/>
    <s v="-"/>
    <s v="Flash Express"/>
    <s v="Shopee"/>
    <s v="shopee"/>
    <s v=""/>
    <s v="TH06028B4QYE8B"/>
    <s v="04/02/2026 23:01"/>
  </r>
  <r>
    <x v="4"/>
    <x v="4"/>
    <n v="66"/>
    <n v="1"/>
    <s v="GTM7"/>
    <n v="249"/>
    <n v="0"/>
    <s v="ร้านที่1"/>
    <s v="ส******ี"/>
    <s v="******างเข้าตลาดน้ำท่าคา บ้านสร้างใหม่หลังสีฟ้าอยู่ซ้ายมือ ก่อนสะพานที่3 ตำบลท่าคา อำเภออัมพวา จังหวัดสมุทรสงคราม 75110"/>
    <s v="75110"/>
    <s v="60"/>
    <s v="04/02/2026 22:43"/>
    <s v="-"/>
    <s v="Flash Express"/>
    <s v="Shopee"/>
    <s v="shopee"/>
    <s v=""/>
    <s v="TH17038B4BKP4C"/>
    <s v="04/02/2026 22:43"/>
  </r>
  <r>
    <x v="5"/>
    <x v="5"/>
    <n v="66"/>
    <n v="1"/>
    <s v="GTM7"/>
    <n v="249"/>
    <n v="0"/>
    <s v="ร้านที่1"/>
    <s v="ส******ี"/>
    <s v="******างเข้าตลาดน้ำท่าคา บ้านสร้างใหม่หลังสีฟ้าอยู่ซ้ายมือ ก่อนสะพานที่3 ตำบลท่าคา อำเภออัมพวา จังหวัดสมุทรสงคราม 75110"/>
    <s v="75110"/>
    <s v="60"/>
    <s v="04/02/2026 22:43"/>
    <s v="-"/>
    <s v="Flash Express"/>
    <s v="Shopee"/>
    <s v="shopee"/>
    <s v=""/>
    <s v="TH17038B4BKP4C"/>
    <s v="04/02/2026 22:43"/>
  </r>
  <r>
    <x v="1"/>
    <x v="1"/>
    <n v="67"/>
    <n v="1"/>
    <s v="GTM7"/>
    <n v="249"/>
    <n v="0"/>
    <s v="ร้านที่1"/>
    <s v="ส******ี"/>
    <s v="******างเข้าตลาดน้ำท่าคา บ้านสร้างใหม่หลังสีฟ้าอยู่ซ้ายมือ ก่อนสะพานที่3 ตำบลท่าคา อำเภออัมพวา จังหวัดสมุทรสงคราม 75110"/>
    <s v="75110"/>
    <s v="60"/>
    <s v="04/02/2026 22:43"/>
    <s v="-"/>
    <s v="Flash Express"/>
    <s v="Shopee"/>
    <s v="shopee"/>
    <s v=""/>
    <s v="TH17038B4BKP4C"/>
    <s v="04/02/2026 22:43"/>
  </r>
  <r>
    <x v="1"/>
    <x v="1"/>
    <n v="69.900000000000006"/>
    <n v="20"/>
    <s v="GTM6"/>
    <n v="16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2/2026 22:59"/>
    <s v="-"/>
    <s v="Flash Express"/>
    <s v="Shopee"/>
    <s v="shopee"/>
    <s v=""/>
    <s v="TH06028B4P746B"/>
    <s v="04/02/2026 22:29"/>
  </r>
  <r>
    <x v="3"/>
    <x v="3"/>
    <n v="10"/>
    <n v="20"/>
    <s v="GTM5"/>
    <n v="200"/>
    <n v="0"/>
    <s v="ร้านที่2"/>
    <s v="ร***ตะวัน โ***พ"/>
    <s v="เทศบาลเมืองยโสธร"/>
    <s v="-"/>
    <s v=""/>
    <s v="04/02/2026 22:11"/>
    <s v="-"/>
    <s v="J&amp;T COD"/>
    <s v="Tiktok"/>
    <s v="จ่ายทีหลัง / COD"/>
    <s v=""/>
    <s v="791169724586"/>
    <s v="04/02/2026 22:11"/>
  </r>
  <r>
    <x v="6"/>
    <x v="6"/>
    <n v="33.333333333333336"/>
    <n v="3"/>
    <s v="GTM4"/>
    <n v="100"/>
    <n v="0"/>
    <s v="ร้านที่2"/>
    <s v="ข***ตา จ***ันเทียะ"/>
    <s v="นครราชสีมา"/>
    <s v="-"/>
    <s v=""/>
    <s v="04/02/2026 21:53"/>
    <s v="-"/>
    <s v="J&amp;T Express"/>
    <s v="Tiktok"/>
    <s v="tiktok"/>
    <s v=""/>
    <s v="791184094503"/>
    <s v="04/02/2026 21:52"/>
  </r>
  <r>
    <x v="7"/>
    <x v="7"/>
    <n v="85.05"/>
    <n v="1"/>
    <s v="GTM2"/>
    <n v="92.05"/>
    <n v="7"/>
    <s v="ร้านที่3"/>
    <s v="อัศรีย์  มงคลปัญญา"/>
    <s v="1/140 หมู่บ้านโกสุม2 ซอยโกสุมรวมใจ 40 ถนนวิภาวดี แขวงดอนเมือง เขตดอนเมือง กรุงเทพ 10210_x000a__x000a_ดอนเมือง/ Don Mueangกรุงเทพมหานคร/ Bangkok_x000a_10210"/>
    <s v="10210"/>
    <s v="660902569005"/>
    <s v="04/02/2026 21:47"/>
    <s v="-"/>
    <s v="Kerry_dropoff"/>
    <s v="Lazada"/>
    <s v="lazada"/>
    <s v=""/>
    <s v="LEXPU0655046071"/>
    <s v="04/02/2026 21:47"/>
  </r>
  <r>
    <x v="7"/>
    <x v="8"/>
    <n v="159"/>
    <n v="1"/>
    <s v="GTM0"/>
    <n v="129"/>
    <n v="0"/>
    <s v="ร้านที่2"/>
    <s v="พ***ี.   ช***วุฒิ"/>
    <s v="สุราษฎร์ธานี"/>
    <s v="-"/>
    <s v=""/>
    <s v="04/02/2026 21:30"/>
    <s v="-"/>
    <s v="J&amp;T COD"/>
    <s v="Tiktok"/>
    <s v="จ่ายทีหลัง / COD"/>
    <s v=""/>
    <s v="791186776413"/>
    <s v="04/02/2026 21:30"/>
  </r>
  <r>
    <x v="6"/>
    <x v="6"/>
    <n v="50"/>
    <n v="6"/>
    <s v="GTL98"/>
    <n v="200"/>
    <n v="0"/>
    <s v="ร้านที่2"/>
    <s v="แ***าน ข***าษา"/>
    <s v="บึงกาฬ"/>
    <s v="-"/>
    <s v=""/>
    <s v="04/02/2026 21:25"/>
    <s v="-"/>
    <s v="J&amp;T Express"/>
    <s v="Tiktok"/>
    <s v="tiktok"/>
    <s v=""/>
    <s v="791154945641"/>
    <s v="04/02/2026 21:24"/>
  </r>
  <r>
    <x v="3"/>
    <x v="3"/>
    <n v="10"/>
    <n v="30"/>
    <s v="GTL97"/>
    <n v="752"/>
    <n v="104"/>
    <s v="ร้านที่1"/>
    <s v="สุพัน   อาจกมล"/>
    <s v="177 ม.16 ต.หินโคน อ.ลำปลายมาศ จ.บุรีรัมย์ · หินโคน/ Hin Khon_x000a__x000a_ลำปลายมาศ/ Lam Plai Matบุรีรัมย์/ Buriram_x000a_31130"/>
    <s v="31130"/>
    <s v="660928670811"/>
    <s v="04/02/2026 21:16"/>
    <s v="-"/>
    <s v="Kerry_dropoff"/>
    <s v="Lazada"/>
    <s v="lazada"/>
    <s v=""/>
    <s v="LEXPU0655061325"/>
    <s v="04/02/2026 21:16"/>
  </r>
  <r>
    <x v="6"/>
    <x v="6"/>
    <n v="50"/>
    <n v="6"/>
    <s v="GTL97"/>
    <n v="752"/>
    <n v="104"/>
    <s v="ร้านที่1"/>
    <s v="สุพัน   อาจกมล"/>
    <s v="177 ม.16 ต.หินโคน อ.ลำปลายมาศ จ.บุรีรัมย์ · หินโคน/ Hin Khon_x000a__x000a_ลำปลายมาศ/ Lam Plai Matบุรีรัมย์/ Buriram_x000a_31130"/>
    <s v="31130"/>
    <s v="660928670811"/>
    <s v="04/02/2026 21:16"/>
    <s v="-"/>
    <s v="Kerry_dropoff"/>
    <s v="Lazada"/>
    <s v="lazada"/>
    <s v=""/>
    <s v="LEXPU0655061325"/>
    <s v="04/02/2026 21:16"/>
  </r>
  <r>
    <x v="1"/>
    <x v="9"/>
    <n v="64"/>
    <n v="2"/>
    <s v="GTL96"/>
    <n v="128"/>
    <n v="0"/>
    <s v="ร้านที่3"/>
    <s v="ดวงอมร ภูสมสี"/>
    <s v="55/1 หมู่3 ต.สามพวง อ.คีรีมาศ จ.สุโขทัย · สามพวง/ Sam Phuang_x000a__x000a_คีรีมาศ/ Khiri Matสุโขทัย/ Sukhothai_x000a_64160"/>
    <s v="64160"/>
    <s v="660839605104"/>
    <s v="04/02/2026 21:13"/>
    <s v="-"/>
    <s v="Kerry_dropoff"/>
    <s v="Lazada"/>
    <s v="lazada"/>
    <s v=""/>
    <s v="TH60038B48H26D"/>
    <s v="04/02/2026 21:13"/>
  </r>
  <r>
    <x v="6"/>
    <x v="6"/>
    <n v="33.333333333333336"/>
    <n v="3"/>
    <s v="GTL95"/>
    <n v="100"/>
    <n v="0"/>
    <s v="ร้านที่2"/>
    <s v="ส***วรรณ์"/>
    <s v="กรุงเทพฯ"/>
    <s v="-"/>
    <s v=""/>
    <s v="04/02/2026 21:13"/>
    <s v="-"/>
    <s v="J&amp;T Express"/>
    <s v="Tiktok"/>
    <s v="tiktok"/>
    <s v=""/>
    <s v="791156484576"/>
    <s v="04/02/2026 21:13"/>
  </r>
  <r>
    <x v="6"/>
    <x v="6"/>
    <n v="50"/>
    <n v="6"/>
    <s v="GTL94"/>
    <n v="200"/>
    <n v="0"/>
    <s v="ร้านที่2"/>
    <s v="แ***ี่ พ***้อย"/>
    <s v="ราชบุรี"/>
    <s v="-"/>
    <s v=""/>
    <s v="04/02/2026 21:03"/>
    <s v="-"/>
    <s v="J&amp;T Express"/>
    <s v="Tiktok"/>
    <s v="tiktok"/>
    <s v=""/>
    <s v="791101949562"/>
    <s v="04/02/2026 21:03"/>
  </r>
  <r>
    <x v="6"/>
    <x v="6"/>
    <n v="50"/>
    <n v="6"/>
    <s v="GTL93"/>
    <n v="200"/>
    <n v="0"/>
    <s v="ร้านที่2"/>
    <s v=""/>
    <s v=""/>
    <s v="-"/>
    <s v=""/>
    <s v="-"/>
    <s v="-"/>
    <s v="Standard shipping"/>
    <s v="Tiktok"/>
    <s v="-"/>
    <s v=""/>
    <s v="-"/>
    <s v="04/02/2026 20:59"/>
  </r>
  <r>
    <x v="8"/>
    <x v="10"/>
    <n v="33"/>
    <n v="10"/>
    <s v="GTL91"/>
    <n v="399"/>
    <n v="0"/>
    <s v="ร้านที่2"/>
    <s v="น***าว์ ศ***ัตนา"/>
    <s v="เทศบาลนครเชียงราย"/>
    <s v="-"/>
    <s v=""/>
    <s v="04/02/2026 20:50"/>
    <s v="-"/>
    <s v="J&amp;T COD"/>
    <s v="Tiktok"/>
    <s v="จ่ายทีหลัง / COD"/>
    <s v=""/>
    <s v="791189194445"/>
    <s v="04/02/2026 20:50"/>
  </r>
  <r>
    <x v="6"/>
    <x v="6"/>
    <n v="33.333333333333336"/>
    <n v="3"/>
    <s v="GTL90"/>
    <n v="100"/>
    <n v="0"/>
    <s v="ร้านที่2"/>
    <s v="ป***รัตน์  ส***อนไพร"/>
    <s v="นครปฐม"/>
    <s v="-"/>
    <s v=""/>
    <s v="04/02/2026 20:29"/>
    <s v="-"/>
    <s v="J&amp;T COD"/>
    <s v="Tiktok"/>
    <s v="จ่ายทีหลัง / COD"/>
    <s v=""/>
    <s v="791133557513"/>
    <s v="04/02/2026 20:29"/>
  </r>
  <r>
    <x v="7"/>
    <x v="8"/>
    <n v="159"/>
    <n v="2"/>
    <s v="GTL89"/>
    <n v="258"/>
    <n v="0"/>
    <s v="ร้านที่2"/>
    <s v="เ***ล"/>
    <s v="เลย"/>
    <s v="-"/>
    <s v=""/>
    <s v="04/02/2026 20:23"/>
    <s v="-"/>
    <s v="J&amp;T COD"/>
    <s v="Tiktok"/>
    <s v="จ่ายทีหลัง / COD"/>
    <s v=""/>
    <s v="791107405561"/>
    <s v="04/02/2026 20:23"/>
  </r>
  <r>
    <x v="6"/>
    <x v="6"/>
    <n v="50"/>
    <n v="6"/>
    <s v="GTL88"/>
    <n v="200"/>
    <n v="0"/>
    <s v="ร้านที่2"/>
    <s v="อ***สรา แ***ุ่ย"/>
    <s v="ปัตตานี"/>
    <s v="-"/>
    <s v=""/>
    <s v="04/02/2026 20:15"/>
    <s v="-"/>
    <s v="J&amp;T COD"/>
    <s v="Tiktok"/>
    <s v="จ่ายทีหลัง / COD"/>
    <s v=""/>
    <s v="791198140552"/>
    <s v="04/02/2026 20:15"/>
  </r>
  <r>
    <x v="6"/>
    <x v="6"/>
    <n v="33.333333333333336"/>
    <n v="3"/>
    <s v="GTL87"/>
    <n v="100"/>
    <n v="0"/>
    <s v="ร้านที่4"/>
    <s v="น***มล ช***าญชัย"/>
    <s v="กรุงเทพมหานคร"/>
    <s v="-"/>
    <s v=""/>
    <s v="04/02/2026 19:46"/>
    <s v="-"/>
    <s v="J&amp;T COD"/>
    <s v="Tiktok"/>
    <s v="จ่ายทีหลัง / COD"/>
    <s v=""/>
    <s v="791140753561"/>
    <s v="04/02/2026 19:46"/>
  </r>
  <r>
    <x v="9"/>
    <x v="11"/>
    <n v="159"/>
    <n v="2"/>
    <s v="GTL85"/>
    <n v="258"/>
    <n v="0"/>
    <s v="ร้านที่2"/>
    <s v="ส*** ค***าน"/>
    <s v="พะเยา"/>
    <s v="-"/>
    <s v=""/>
    <s v="04/02/2026 19:26"/>
    <s v="-"/>
    <s v="J&amp;T COD"/>
    <s v="Tiktok"/>
    <s v="จ่ายทีหลัง / COD"/>
    <s v=""/>
    <s v="-"/>
    <s v="04/02/2026 19:26"/>
  </r>
  <r>
    <x v="2"/>
    <x v="2"/>
    <n v="159"/>
    <n v="1"/>
    <s v="GTL84"/>
    <n v="129"/>
    <n v="0"/>
    <s v="ร้านที่2"/>
    <s v="น***"/>
    <s v="กรุงเทพฯ"/>
    <s v="-"/>
    <s v=""/>
    <s v="04/02/2026 19:21"/>
    <s v="-"/>
    <s v="J&amp;T COD"/>
    <s v="Tiktok"/>
    <s v="จ่ายทีหลัง / COD"/>
    <s v=""/>
    <s v="791133613535"/>
    <s v="04/02/2026 19:21"/>
  </r>
  <r>
    <x v="0"/>
    <x v="0"/>
    <n v="159"/>
    <n v="1"/>
    <s v="GTL83"/>
    <n v="129"/>
    <n v="0"/>
    <s v="ร้านที่2"/>
    <s v="อ***ราภรณ์ แ***รีผ่อง"/>
    <s v="กรุงเทพฯ"/>
    <s v="-"/>
    <s v=""/>
    <s v="04/02/2026 19:07"/>
    <s v="-"/>
    <s v="J&amp;T COD"/>
    <s v="Tiktok"/>
    <s v="จ่ายทีหลัง / COD"/>
    <s v=""/>
    <s v="791158419553"/>
    <s v="04/02/2026 19:07"/>
  </r>
  <r>
    <x v="0"/>
    <x v="12"/>
    <n v="103.55"/>
    <n v="1"/>
    <s v="GTL82"/>
    <n v="167.55"/>
    <n v="64"/>
    <s v="ร้านที่1"/>
    <s v="สมบูรณ์ ศิริพยัคฆ์"/>
    <s v="15/3หมู่1  ตำบลทัพทัน อำเภอทัพทัน_x000a__x000a_ทัพทัน/ Thap Thanอุทัยธานี/ Uthai Thani_x000a_61120"/>
    <s v="61120"/>
    <s v="660848860279"/>
    <s v="04/02/2026 18:59"/>
    <s v="-"/>
    <s v="Kerry_dropoff"/>
    <s v="Lazada"/>
    <s v="lazada"/>
    <s v=""/>
    <s v="-"/>
    <s v="04/02/2026 18:59"/>
  </r>
  <r>
    <x v="7"/>
    <x v="8"/>
    <n v="159"/>
    <n v="1"/>
    <s v="GTL81"/>
    <n v="129"/>
    <n v="0"/>
    <s v="ร้านที่2"/>
    <s v="บ***า เ***รกำจัด"/>
    <s v="ปราจีนบุรี"/>
    <s v="-"/>
    <s v=""/>
    <s v="04/02/2026 18:44"/>
    <s v="-"/>
    <s v="J&amp;T COD"/>
    <s v="Tiktok"/>
    <s v="จ่ายทีหลัง / COD"/>
    <s v=""/>
    <s v="791120776412"/>
    <s v="04/02/2026 18:44"/>
  </r>
  <r>
    <x v="8"/>
    <x v="10"/>
    <n v="66.666666666666671"/>
    <n v="3"/>
    <s v="GTL80"/>
    <n v="137"/>
    <n v="8"/>
    <s v="ร้านที่2"/>
    <s v="ส***ย ม***รี"/>
    <s v="นครราชสีมา"/>
    <s v="-"/>
    <s v=""/>
    <s v="04/02/2026 18:31"/>
    <s v="-"/>
    <s v="J&amp;T Express"/>
    <s v="Tiktok"/>
    <s v="tiktok"/>
    <s v=""/>
    <s v="791185039584"/>
    <s v="04/02/2026 18:31"/>
  </r>
  <r>
    <x v="0"/>
    <x v="12"/>
    <n v="93.55"/>
    <n v="2"/>
    <s v="GTL78"/>
    <n v="232.1"/>
    <n v="45"/>
    <s v="ร้านที่1"/>
    <s v="พิทักษ์ ตรงกับใจ"/>
    <s v="68/162 เคเอสอพาร์เม้นต์ ซอยรามคำแหง 65 แขวงวังทองหลาง ตึก1 ชั้น 2 ห้อง 1219_x000a__x000a_วังทองหลาง/ Wang Thonglangกรุงเทพมหานคร/ Bangkok_x000a_10310"/>
    <s v="10310"/>
    <s v="660898926135"/>
    <s v="04/02/2026 18:04"/>
    <s v="-"/>
    <s v="Kerry_dropoff"/>
    <s v="Lazada"/>
    <s v="lazada"/>
    <s v=""/>
    <s v="LEXPU0655053685"/>
    <s v="04/02/2026 18:04"/>
  </r>
  <r>
    <x v="8"/>
    <x v="10"/>
    <n v="66.666666666666671"/>
    <n v="3"/>
    <s v="GTL75"/>
    <n v="120"/>
    <n v="0"/>
    <s v="ร้านที่3"/>
    <s v="จันทร์จิรา"/>
    <s v="329/20 ม.จรูญรัตน์ ถ.เทศบาล2 ต.ปากเพรียว_x000a__x000a_เมืองสระบุรี/ Mueang Saraburiสระบุรี/ Saraburi_x000a_18000"/>
    <s v="18000"/>
    <s v="660809214735"/>
    <s v="04/02/2026 17:18"/>
    <s v="-"/>
    <s v="Kerry_dropoff"/>
    <s v="Lazada"/>
    <s v="lazada"/>
    <s v=""/>
    <s v="LEXPU0655048786"/>
    <s v="04/02/2026 17:18"/>
  </r>
  <r>
    <x v="6"/>
    <x v="6"/>
    <n v="50"/>
    <n v="6"/>
    <s v="GTL74"/>
    <n v="200"/>
    <n v="0"/>
    <s v="ร้านที่2"/>
    <s v="ส***จ ป***รอด"/>
    <s v="ตรัง"/>
    <s v="-"/>
    <s v=""/>
    <s v="04/02/2026 16:57"/>
    <s v="-"/>
    <s v="J&amp;T COD"/>
    <s v="Tiktok"/>
    <s v="จ่ายทีหลัง / COD"/>
    <s v=""/>
    <s v="791127347533"/>
    <s v="04/02/2026 16:57"/>
  </r>
  <r>
    <x v="6"/>
    <x v="6"/>
    <n v="50"/>
    <n v="6"/>
    <s v="GTL73"/>
    <n v="235"/>
    <n v="35"/>
    <s v="ร้านที่2"/>
    <s v="u***4559781060767"/>
    <s v="กรุงเทพฯ"/>
    <s v="-"/>
    <s v=""/>
    <s v="04/02/2026 16:52"/>
    <s v="-"/>
    <s v="J&amp;T COD"/>
    <s v="Tiktok"/>
    <s v="จ่ายทีหลัง / COD"/>
    <s v=""/>
    <s v="791183542542"/>
    <s v="04/02/2026 16:52"/>
  </r>
  <r>
    <x v="0"/>
    <x v="0"/>
    <n v="159"/>
    <n v="1"/>
    <s v="GTL72"/>
    <n v="129"/>
    <n v="0"/>
    <s v="ร้านที่2"/>
    <s v="ค***ิ่ง ร***า"/>
    <s v="กรุงเทพฯ"/>
    <s v="-"/>
    <s v=""/>
    <s v="04/02/2026 16:50"/>
    <s v="-"/>
    <s v="J&amp;T COD"/>
    <s v="Tiktok"/>
    <s v="จ่ายทีหลัง / COD"/>
    <s v=""/>
    <s v="791104823504"/>
    <s v="04/02/2026 16:50"/>
  </r>
  <r>
    <x v="6"/>
    <x v="6"/>
    <n v="50"/>
    <n v="6"/>
    <s v="GTL71"/>
    <n v="200"/>
    <n v="0"/>
    <s v="ร้านที่2"/>
    <s v="อ***าฏ  ฉ***เสถียรวงศ์"/>
    <s v="ระยอง"/>
    <s v="-"/>
    <s v=""/>
    <s v="04/02/2026 16:50"/>
    <s v="-"/>
    <s v="J&amp;T COD"/>
    <s v="Tiktok"/>
    <s v="จ่ายทีหลัง / COD"/>
    <s v=""/>
    <s v="791145348560"/>
    <s v="04/02/2026 16:50"/>
  </r>
  <r>
    <x v="6"/>
    <x v="6"/>
    <n v="50"/>
    <n v="18"/>
    <s v="GTL67"/>
    <n v="600"/>
    <n v="0"/>
    <s v="ร้านที่2"/>
    <s v="ฝ* .***โทรไม่รับติดต่อออฟฟิตเลย"/>
    <s v="กรุงเทพมหานคร"/>
    <s v="-"/>
    <s v=""/>
    <s v="04/02/2026 16:34"/>
    <s v="-"/>
    <s v="J&amp;T COD"/>
    <s v="Tiktok"/>
    <s v="จ่ายทีหลัง / COD"/>
    <s v=""/>
    <s v="791115675512"/>
    <s v="04/02/2026 16:34"/>
  </r>
  <r>
    <x v="6"/>
    <x v="6"/>
    <n v="50"/>
    <n v="6"/>
    <s v="GTL66"/>
    <n v="200"/>
    <n v="0"/>
    <s v="ร้านที่2"/>
    <s v="เ***ญ ท***จริญสุข"/>
    <s v="ปทุมธานี"/>
    <s v="-"/>
    <s v=""/>
    <s v="04/02/2026 16:33"/>
    <s v="-"/>
    <s v="Flash Express Thailand"/>
    <s v="Tiktok"/>
    <s v="tiktok"/>
    <s v=""/>
    <s v="THT04062ERC571Z"/>
    <s v="04/02/2026 16:33"/>
  </r>
  <r>
    <x v="6"/>
    <x v="6"/>
    <n v="33.333333333333336"/>
    <n v="3"/>
    <s v="GTL65"/>
    <n v="100"/>
    <n v="0"/>
    <s v="ร้านที่2"/>
    <s v="ศ***มา ส***วัฒน์ธนกุล"/>
    <s v="พะเยา"/>
    <s v="-"/>
    <s v=""/>
    <s v="04/02/2026 16:31"/>
    <s v="-"/>
    <s v="J&amp;T COD"/>
    <s v="Tiktok"/>
    <s v="จ่ายทีหลัง / COD"/>
    <s v=""/>
    <s v="791155158570"/>
    <s v="04/02/2026 16:31"/>
  </r>
  <r>
    <x v="9"/>
    <x v="11"/>
    <n v="0"/>
    <n v="1"/>
    <s v="GTL64"/>
    <n v="0"/>
    <n v="0"/>
    <s v="ร้านที่2"/>
    <s v="เ***บบี๋"/>
    <s v="เทศบาลนครนครปฐม"/>
    <s v="-"/>
    <s v=""/>
    <s v="04/02/2026 16:26"/>
    <s v="-"/>
    <s v="J&amp;T Express"/>
    <s v="Tiktok"/>
    <s v="tiktok"/>
    <s v=""/>
    <s v="-"/>
    <s v="04/02/2026 16:26"/>
  </r>
  <r>
    <x v="6"/>
    <x v="6"/>
    <n v="33.333333333333336"/>
    <n v="3"/>
    <s v="GTL63"/>
    <n v="118"/>
    <n v="18"/>
    <s v="ร้านที่2"/>
    <s v="แ***"/>
    <s v="นครราชสีมา"/>
    <s v="-"/>
    <s v=""/>
    <s v="04/02/2026 16:23"/>
    <s v="-"/>
    <s v="J&amp;T COD"/>
    <s v="Tiktok"/>
    <s v="จ่ายทีหลัง / COD"/>
    <s v=""/>
    <s v="791187958573"/>
    <s v="04/02/2026 16:23"/>
  </r>
  <r>
    <x v="9"/>
    <x v="11"/>
    <n v="0"/>
    <n v="1"/>
    <s v="GTL62"/>
    <n v="0"/>
    <n v="0"/>
    <s v="ร้านที่2"/>
    <s v="ก***ทรา โ***ุลชัย"/>
    <s v="กรุงเทพฯ"/>
    <s v="-"/>
    <s v=""/>
    <s v="04/02/2026 16:23"/>
    <s v="-"/>
    <s v="J&amp;T Express"/>
    <s v="Tiktok"/>
    <s v="tiktok"/>
    <s v=""/>
    <s v="-"/>
    <s v="04/02/2026 16:23"/>
  </r>
  <r>
    <x v="6"/>
    <x v="6"/>
    <n v="33.333333333333336"/>
    <n v="3"/>
    <s v="GTL61"/>
    <n v="101"/>
    <n v="1"/>
    <s v="ร้านที่2"/>
    <s v="ว***ตน์บางอิ่ม"/>
    <s v="กำแพงเพชร"/>
    <s v="-"/>
    <s v=""/>
    <s v="04/02/2026 16:15"/>
    <s v="-"/>
    <s v="J&amp;T Express"/>
    <s v="Tiktok"/>
    <s v="tiktok"/>
    <s v=""/>
    <s v="791141295534"/>
    <s v="04/02/2026 16:14"/>
  </r>
  <r>
    <x v="6"/>
    <x v="6"/>
    <n v="33.333333333333336"/>
    <n v="3"/>
    <s v="GTL60"/>
    <n v="100"/>
    <n v="0"/>
    <s v="ร้านที่2"/>
    <s v="พ***ร ส***ยสน"/>
    <s v="นครราชสีมา"/>
    <s v="-"/>
    <s v=""/>
    <s v="04/02/2026 16:12"/>
    <s v="-"/>
    <s v="J&amp;T Express"/>
    <s v="Tiktok"/>
    <s v="tiktok"/>
    <s v=""/>
    <s v="791109297543"/>
    <s v="04/02/2026 16:09"/>
  </r>
  <r>
    <x v="6"/>
    <x v="6"/>
    <n v="33.333333333333336"/>
    <n v="3"/>
    <s v="GTL59"/>
    <n v="100"/>
    <n v="0"/>
    <s v="ร้านที่2"/>
    <s v="ก***ร"/>
    <s v="กรุงเทพมหานคร"/>
    <s v="-"/>
    <s v=""/>
    <s v="04/02/2026 16:04"/>
    <s v="-"/>
    <s v="J&amp;T Express"/>
    <s v="Tiktok"/>
    <s v="tiktok"/>
    <s v=""/>
    <s v="791114490526"/>
    <s v="04/02/2026 16:04"/>
  </r>
  <r>
    <x v="8"/>
    <x v="10"/>
    <n v="66.666666666666671"/>
    <n v="3"/>
    <s v="GTL58"/>
    <n v="100"/>
    <n v="0"/>
    <s v="ร้านที่2"/>
    <s v="ช***า โ***์ดี เ***ยวสั่งมา"/>
    <s v="กรุงเทพฯ"/>
    <s v="-"/>
    <s v=""/>
    <s v="04/02/2026 15:45"/>
    <s v="-"/>
    <s v="J&amp;T Express"/>
    <s v="Tiktok"/>
    <s v="tiktok"/>
    <s v=""/>
    <s v="791198397496"/>
    <s v="04/02/2026 15:45"/>
  </r>
  <r>
    <x v="3"/>
    <x v="3"/>
    <n v="10"/>
    <n v="10"/>
    <s v="GTL57"/>
    <n v="100"/>
    <n v="0"/>
    <s v="ร้านที่2"/>
    <s v="บ***่ง ต***"/>
    <s v="Chiang Rai"/>
    <s v="-"/>
    <s v=""/>
    <s v="04/02/2026 15:44"/>
    <s v="-"/>
    <s v="J&amp;T Express"/>
    <s v="Tiktok"/>
    <s v="tiktok"/>
    <s v=""/>
    <s v="791164668501"/>
    <s v="04/02/2026 15:44"/>
  </r>
  <r>
    <x v="8"/>
    <x v="10"/>
    <n v="66.666666666666671"/>
    <n v="6"/>
    <s v="GTL56"/>
    <n v="258"/>
    <n v="0"/>
    <s v="ร้านที่2"/>
    <s v="น***าว์ ศ***ัตนา"/>
    <s v="เทศบาลนครเชียงราย"/>
    <s v="-"/>
    <s v=""/>
    <s v="04/02/2026 15:42"/>
    <s v="-"/>
    <s v="J&amp;T COD"/>
    <s v="Tiktok"/>
    <s v="จ่ายทีหลัง / COD"/>
    <s v=""/>
    <s v="791177191416"/>
    <s v="04/02/2026 15:42"/>
  </r>
  <r>
    <x v="1"/>
    <x v="1"/>
    <n v="120"/>
    <n v="2"/>
    <s v="GTL55"/>
    <n v="200"/>
    <n v="0"/>
    <s v="ร้านที่2"/>
    <s v="น***าว์ ศ***ัตนา"/>
    <s v="เทศบาลนครเชียงราย"/>
    <s v="-"/>
    <s v=""/>
    <s v="04/02/2026 15:40"/>
    <s v="-"/>
    <s v="J&amp;T COD"/>
    <s v="Tiktok"/>
    <s v="จ่ายทีหลัง / COD"/>
    <s v=""/>
    <s v="791132987492"/>
    <s v="04/02/2026 15:40"/>
  </r>
  <r>
    <x v="6"/>
    <x v="6"/>
    <n v="33.333333333333336"/>
    <n v="3"/>
    <s v="GTL54"/>
    <n v="100"/>
    <n v="0"/>
    <s v="ร้านที่2"/>
    <s v="ว***า"/>
    <s v="ฉะเชิงเทรา"/>
    <s v="-"/>
    <s v=""/>
    <s v="04/02/2026 15:35"/>
    <s v="-"/>
    <s v="J&amp;T COD"/>
    <s v="Tiktok"/>
    <s v="จ่ายทีหลัง / COD"/>
    <s v=""/>
    <s v="791182560501"/>
    <s v="04/02/2026 15:36"/>
  </r>
  <r>
    <x v="10"/>
    <x v="13"/>
    <n v="71"/>
    <n v="2"/>
    <s v="GTL53"/>
    <n v="312"/>
    <n v="170"/>
    <s v="ร้านที่1"/>
    <s v="พ******า"/>
    <s v="******บ่อทอง ตำบลบ่อทอง อำเภอกบินทร์บุรี จังหวัดปราจีนบุรี 25110"/>
    <s v="25110"/>
    <s v="36"/>
    <s v="04/02/2026 16:05"/>
    <s v="-"/>
    <s v="Flash Express"/>
    <s v="Shopee"/>
    <s v="shopee"/>
    <s v=""/>
    <s v="TH25028B559M4J"/>
    <s v="04/02/2026 15:35"/>
  </r>
  <r>
    <x v="6"/>
    <x v="6"/>
    <n v="50"/>
    <n v="18"/>
    <s v="GTL52"/>
    <n v="600"/>
    <n v="0"/>
    <s v="ร้านที่2"/>
    <s v="ไ**"/>
    <s v="กรุงเทพฯ"/>
    <s v="-"/>
    <s v=""/>
    <s v="04/02/2026 15:32"/>
    <s v="-"/>
    <s v="J&amp;T COD"/>
    <s v="Tiktok"/>
    <s v="จ่ายทีหลัง / COD"/>
    <s v=""/>
    <s v="791179870504"/>
    <s v="04/02/2026 15:32"/>
  </r>
  <r>
    <x v="6"/>
    <x v="6"/>
    <n v="40"/>
    <n v="10"/>
    <s v="GTL51"/>
    <n v="400"/>
    <n v="0"/>
    <s v="ร้านที่2"/>
    <s v="A**"/>
    <s v="พิจิตร"/>
    <s v="-"/>
    <s v=""/>
    <s v="04/02/2026 15:32"/>
    <s v="-"/>
    <s v="J&amp;T Express"/>
    <s v="Tiktok"/>
    <s v="tiktok"/>
    <s v=""/>
    <s v="791128737556"/>
    <s v="04/02/2026 15:32"/>
  </r>
  <r>
    <x v="6"/>
    <x v="6"/>
    <n v="50"/>
    <n v="6"/>
    <s v="GTL49"/>
    <n v="200"/>
    <n v="0"/>
    <s v="ร้านที่2"/>
    <s v="จ***ศรี"/>
    <s v="ยะลา"/>
    <s v="-"/>
    <s v=""/>
    <s v="04/02/2026 15:27"/>
    <s v="-"/>
    <s v="J&amp;T Express"/>
    <s v="Tiktok"/>
    <s v="tiktok"/>
    <s v=""/>
    <s v="791151942523"/>
    <s v="04/02/2026 15:27"/>
  </r>
  <r>
    <x v="8"/>
    <x v="10"/>
    <n v="66.666666666666671"/>
    <n v="3"/>
    <s v="GTL47"/>
    <n v="100"/>
    <n v="0"/>
    <s v="ร้านที่2"/>
    <s v="ช***ินทร์"/>
    <s v="กาญจนบุรี"/>
    <s v="-"/>
    <s v=""/>
    <s v="04/02/2026 15:23"/>
    <s v="-"/>
    <s v="J&amp;T COD"/>
    <s v="Tiktok"/>
    <s v="จ่ายทีหลัง / COD"/>
    <s v=""/>
    <s v="791164991492"/>
    <s v="04/02/2026 15:23"/>
  </r>
  <r>
    <x v="6"/>
    <x v="6"/>
    <n v="50"/>
    <n v="6"/>
    <s v="GTL46"/>
    <n v="200"/>
    <n v="0"/>
    <s v="ร้านที่2"/>
    <s v="ร***ิกาญ ก***นสุคนธ์ทิพย์"/>
    <s v="ชัยนาท"/>
    <s v="-"/>
    <s v=""/>
    <s v="04/02/2026 15:20"/>
    <s v="-"/>
    <s v="J&amp;T COD"/>
    <s v="Tiktok"/>
    <s v="จ่ายทีหลัง / COD"/>
    <s v=""/>
    <s v="791102482505"/>
    <s v="04/02/2026 15:20"/>
  </r>
  <r>
    <x v="1"/>
    <x v="1"/>
    <n v="66.333333333333329"/>
    <n v="3"/>
    <s v="GTL45"/>
    <n v="250"/>
    <n v="0"/>
    <s v="ร้านที่2"/>
    <s v="เ***ฤดี  ไ***ักดี"/>
    <s v="ขอนแก่น"/>
    <s v="-"/>
    <s v=""/>
    <s v="04/02/2026 15:17"/>
    <s v="-"/>
    <s v="J&amp;T Express"/>
    <s v="Tiktok"/>
    <s v="tiktok"/>
    <s v=""/>
    <s v="791122826550"/>
    <s v="04/02/2026 15:17"/>
  </r>
  <r>
    <x v="6"/>
    <x v="6"/>
    <n v="33.333333333333336"/>
    <n v="3"/>
    <s v="GTL44"/>
    <n v="100"/>
    <n v="0"/>
    <s v="ร้านที่2"/>
    <s v="ห***งฤทัย เ***บ"/>
    <s v="สมุทรปราการ"/>
    <s v="-"/>
    <s v=""/>
    <s v="04/02/2026 15:12"/>
    <s v="-"/>
    <s v="J&amp;T COD"/>
    <s v="Tiktok"/>
    <s v="จ่ายทีหลัง / COD"/>
    <s v=""/>
    <s v="791114291542"/>
    <s v="04/02/2026 15:12"/>
  </r>
  <r>
    <x v="8"/>
    <x v="10"/>
    <n v="66.666666666666671"/>
    <n v="3"/>
    <s v="GTL43"/>
    <n v="100"/>
    <n v="0"/>
    <s v="ร้านที่2"/>
    <s v="อ***ยา"/>
    <s v="ราชบุรี"/>
    <s v="-"/>
    <s v=""/>
    <s v="04/02/2026 15:11"/>
    <s v="-"/>
    <s v="J&amp;T COD"/>
    <s v="Tiktok"/>
    <s v="จ่ายทีหลัง / COD"/>
    <s v=""/>
    <s v="791158192473"/>
    <s v="04/02/2026 15:11"/>
  </r>
  <r>
    <x v="8"/>
    <x v="10"/>
    <n v="66.666666666666671"/>
    <n v="3"/>
    <s v="GTL42"/>
    <n v="100"/>
    <n v="0"/>
    <s v="ร้านที่2"/>
    <s v="ส***พร.   ม***ำ"/>
    <s v="กำแพงเพชร"/>
    <s v="-"/>
    <s v=""/>
    <s v="04/02/2026 15:04"/>
    <s v="-"/>
    <s v="J&amp;T COD"/>
    <s v="Tiktok"/>
    <s v="จ่ายทีหลัง / COD"/>
    <s v=""/>
    <s v="791100236566"/>
    <s v="04/02/2026 15:04"/>
  </r>
  <r>
    <x v="0"/>
    <x v="0"/>
    <n v="159"/>
    <n v="1"/>
    <s v="GTL41"/>
    <n v="100"/>
    <n v="0"/>
    <s v="ร้านที่2"/>
    <s v="อ***ิทธิ์ แ***ึ้ง"/>
    <s v="นครราชสีมา"/>
    <s v="-"/>
    <s v=""/>
    <s v="04/02/2026 15:03"/>
    <s v="-"/>
    <s v="J&amp;T Express"/>
    <s v="Tiktok"/>
    <s v="tiktok"/>
    <s v=""/>
    <s v="791110010574"/>
    <s v="04/02/2026 15:03"/>
  </r>
  <r>
    <x v="9"/>
    <x v="11"/>
    <n v="159"/>
    <n v="1"/>
    <s v="GTL40"/>
    <n v="135"/>
    <n v="35"/>
    <s v="ร้านที่2"/>
    <s v="ห***"/>
    <s v="กรุงเทพฯ"/>
    <s v="-"/>
    <s v=""/>
    <s v="04/02/2026 15:02"/>
    <s v="-"/>
    <s v="J&amp;T Express"/>
    <s v="Tiktok"/>
    <s v="tiktok"/>
    <s v=""/>
    <s v="791117291591"/>
    <s v="04/02/2026 15:02"/>
  </r>
  <r>
    <x v="8"/>
    <x v="10"/>
    <n v="55"/>
    <n v="1"/>
    <s v="GTL39"/>
    <n v="55"/>
    <n v="0"/>
    <s v="ร้านที่1"/>
    <s v="ว******ด"/>
    <s v="******า) ถนนพหลโยธิน แขวงคลองถนน แขวงคลองถนน เขตสายไหม จังหวัดกรุงเทพมหานคร 10220"/>
    <s v="10220"/>
    <s v="09"/>
    <s v="04/02/2026 15:01"/>
    <s v="-"/>
    <s v="SPX Express"/>
    <s v="Shopee"/>
    <s v="shopee"/>
    <s v=""/>
    <s v="TH2698798802659"/>
    <s v="04/02/2026 15:01"/>
  </r>
  <r>
    <x v="2"/>
    <x v="2"/>
    <n v="159"/>
    <n v="1"/>
    <s v="GTL38"/>
    <n v="100"/>
    <n v="0"/>
    <s v="ร้านที่2"/>
    <s v="อ***ย  ต***นาค"/>
    <s v="ลพบุรี"/>
    <s v="-"/>
    <s v=""/>
    <s v="04/02/2026 14:54"/>
    <s v="-"/>
    <s v="J&amp;T COD"/>
    <s v="Tiktok"/>
    <s v="จ่ายทีหลัง / COD"/>
    <s v=""/>
    <s v="791105770486"/>
    <s v="04/02/2026 14:55"/>
  </r>
  <r>
    <x v="7"/>
    <x v="8"/>
    <n v="159"/>
    <n v="1"/>
    <s v="GTL37"/>
    <n v="100"/>
    <n v="0"/>
    <s v="ร้านที่2"/>
    <s v="ช***า พ***ุข"/>
    <s v="ชุมพร"/>
    <s v="-"/>
    <s v=""/>
    <s v="04/02/2026 14:49"/>
    <s v="-"/>
    <s v="J&amp;T Express"/>
    <s v="Tiktok"/>
    <s v="tiktok"/>
    <s v=""/>
    <s v="791130606593"/>
    <s v="04/02/2026 14:48"/>
  </r>
  <r>
    <x v="6"/>
    <x v="6"/>
    <n v="33.333333333333336"/>
    <n v="3"/>
    <s v="GTL36"/>
    <n v="100"/>
    <n v="0"/>
    <s v="ร้านที่2"/>
    <s v="ฉ***  น***จักร์"/>
    <s v="อุดรธานี"/>
    <s v="-"/>
    <s v=""/>
    <s v="04/02/2026 14:47"/>
    <s v="-"/>
    <s v="J&amp;T Express"/>
    <s v="Tiktok"/>
    <s v="tiktok"/>
    <s v=""/>
    <s v="791140759592"/>
    <s v="04/02/2026 14:46"/>
  </r>
  <r>
    <x v="6"/>
    <x v="6"/>
    <n v="33.333333333333336"/>
    <n v="3"/>
    <s v="GTL33"/>
    <n v="100"/>
    <n v="0"/>
    <s v="ร้านที่2"/>
    <s v="เ***รส ต***ิมล"/>
    <s v="สมุทรปราการ"/>
    <s v="-"/>
    <s v=""/>
    <s v="04/02/2026 14:47"/>
    <s v="-"/>
    <s v="Flash Express Thailand"/>
    <s v="Tiktok"/>
    <s v="tiktok"/>
    <s v=""/>
    <s v="THT02032EPF9H2Z"/>
    <s v="04/02/2026 14:41"/>
  </r>
  <r>
    <x v="6"/>
    <x v="6"/>
    <n v="33.333333333333336"/>
    <n v="3"/>
    <s v="GTL31"/>
    <n v="100"/>
    <n v="0"/>
    <s v="ร้านที่2"/>
    <s v="น***"/>
    <s v="ราชบุรี"/>
    <s v="-"/>
    <s v=""/>
    <s v="04/02/2026 14:35"/>
    <s v="-"/>
    <s v="J&amp;T COD"/>
    <s v="Tiktok"/>
    <s v="จ่ายทีหลัง / COD"/>
    <s v=""/>
    <s v="791199488586"/>
    <s v="04/02/2026 14:35"/>
  </r>
  <r>
    <x v="8"/>
    <x v="10"/>
    <n v="66.666666666666671"/>
    <n v="3"/>
    <s v="GTL30"/>
    <n v="200"/>
    <n v="0"/>
    <s v="ร้านที่2"/>
    <s v="S***apat"/>
    <s v="สมุทรสงคราม"/>
    <s v="-"/>
    <s v=""/>
    <s v="04/02/2026 14:34"/>
    <s v="-"/>
    <s v="J&amp;T Express"/>
    <s v="Tiktok"/>
    <s v="tiktok"/>
    <s v=""/>
    <s v="791184049515"/>
    <s v="04/02/2026 14:34"/>
  </r>
  <r>
    <x v="6"/>
    <x v="6"/>
    <n v="33.333333333333336"/>
    <n v="3"/>
    <s v="GTL30"/>
    <n v="200"/>
    <n v="0"/>
    <s v="ร้านที่2"/>
    <s v="S***apat"/>
    <s v="สมุทรสงคราม"/>
    <s v="-"/>
    <s v=""/>
    <s v="04/02/2026 14:34"/>
    <s v="-"/>
    <s v="J&amp;T Express"/>
    <s v="Tiktok"/>
    <s v="tiktok"/>
    <s v=""/>
    <s v="791184049515"/>
    <s v="04/02/2026 14:34"/>
  </r>
  <r>
    <x v="8"/>
    <x v="10"/>
    <n v="66.666666666666671"/>
    <n v="3"/>
    <s v="GTL29"/>
    <n v="229"/>
    <n v="0"/>
    <s v="ร้านที่2"/>
    <s v="ล***ณาง ช***ไธสง"/>
    <s v="มหาสารคาม"/>
    <s v="-"/>
    <s v=""/>
    <s v="04/02/2026 14:32"/>
    <s v="-"/>
    <s v="J&amp;T COD"/>
    <s v="Tiktok"/>
    <s v="จ่ายทีหลัง / COD"/>
    <s v=""/>
    <s v="791193443530"/>
    <s v="04/02/2026 14:32"/>
  </r>
  <r>
    <x v="6"/>
    <x v="6"/>
    <n v="33.333333333333336"/>
    <n v="3"/>
    <s v="GTL29"/>
    <n v="229"/>
    <n v="0"/>
    <s v="ร้านที่2"/>
    <s v="ล***ณาง ช***ไธสง"/>
    <s v="มหาสารคาม"/>
    <s v="-"/>
    <s v=""/>
    <s v="04/02/2026 14:32"/>
    <s v="-"/>
    <s v="J&amp;T COD"/>
    <s v="Tiktok"/>
    <s v="จ่ายทีหลัง / COD"/>
    <s v=""/>
    <s v="791193443530"/>
    <s v="04/02/2026 14:32"/>
  </r>
  <r>
    <x v="6"/>
    <x v="6"/>
    <n v="33.333333333333336"/>
    <n v="3"/>
    <s v="GTL28"/>
    <n v="100"/>
    <n v="0"/>
    <s v="ร้านที่2"/>
    <s v="ส***ียง ไ***์ทเกส"/>
    <s v="นครราชสีมา"/>
    <s v="-"/>
    <s v=""/>
    <s v="04/02/2026 14:32"/>
    <s v="-"/>
    <s v="J&amp;T COD"/>
    <s v="Tiktok"/>
    <s v="จ่ายทีหลัง / COD"/>
    <s v=""/>
    <s v="791111957543"/>
    <s v="04/02/2026 14:32"/>
  </r>
  <r>
    <x v="6"/>
    <x v="6"/>
    <n v="33.333333333333336"/>
    <n v="3"/>
    <s v="GTL27"/>
    <n v="100"/>
    <n v="0"/>
    <s v="ร้านที่2"/>
    <s v="ส***พลอย"/>
    <s v="เชียงใหม่"/>
    <s v="-"/>
    <s v=""/>
    <s v="04/02/2026 14:31"/>
    <s v="-"/>
    <s v="J&amp;T COD"/>
    <s v="Tiktok"/>
    <s v="จ่ายทีหลัง / COD"/>
    <s v=""/>
    <s v="791158689591"/>
    <s v="04/02/2026 14:31"/>
  </r>
  <r>
    <x v="6"/>
    <x v="6"/>
    <n v="33.333333333333336"/>
    <n v="3"/>
    <s v="GTL26"/>
    <n v="100"/>
    <n v="0"/>
    <s v="ร้านที่2"/>
    <s v="น***าวศรีริตา ท***ิ้ง"/>
    <s v="สตูล"/>
    <s v="-"/>
    <s v=""/>
    <s v="04/02/2026 14:30"/>
    <s v="-"/>
    <s v="J&amp;T COD"/>
    <s v="Tiktok"/>
    <s v="จ่ายทีหลัง / COD"/>
    <s v=""/>
    <s v="791125297535"/>
    <s v="04/02/2026 14:30"/>
  </r>
  <r>
    <x v="6"/>
    <x v="6"/>
    <n v="33.333333333333336"/>
    <n v="3"/>
    <s v="GTL24"/>
    <n v="100"/>
    <n v="0"/>
    <s v="ร้านที่2"/>
    <s v="ล***า"/>
    <s v="ร้อยเอ็ด"/>
    <s v="-"/>
    <s v=""/>
    <s v="04/02/2026 14:28"/>
    <s v="-"/>
    <s v="J&amp;T COD"/>
    <s v="Tiktok"/>
    <s v="จ่ายทีหลัง / COD"/>
    <s v=""/>
    <s v="791195491516"/>
    <s v="04/02/2026 14:29"/>
  </r>
  <r>
    <x v="1"/>
    <x v="1"/>
    <n v="99"/>
    <n v="1"/>
    <s v="GTL23"/>
    <n v="156"/>
    <n v="0"/>
    <s v="ร้านที่1"/>
    <s v="ส***ี"/>
    <s v="******พธิ์วงศ์ ตำบลโพธิ์วงศ์ อำเภอขุนหาญ จังหวัดศรีสะเกษ 33150"/>
    <s v="33150"/>
    <s v="58"/>
    <s v="04/02/2026 14:31"/>
    <s v="-"/>
    <s v="SPX Express"/>
    <s v="Shopee"/>
    <s v="shopee"/>
    <s v=""/>
    <s v="TH263176999783S"/>
    <s v="04/02/2026 14:28"/>
  </r>
  <r>
    <x v="11"/>
    <x v="14"/>
    <n v="57"/>
    <n v="1"/>
    <s v="GTL23"/>
    <n v="156"/>
    <n v="0"/>
    <s v="ร้านที่1"/>
    <s v="ส***ี"/>
    <s v="******พธิ์วงศ์ ตำบลโพธิ์วงศ์ อำเภอขุนหาญ จังหวัดศรีสะเกษ 33150"/>
    <s v="33150"/>
    <s v="58"/>
    <s v="04/02/2026 14:31"/>
    <s v="-"/>
    <s v="SPX Express"/>
    <s v="Shopee"/>
    <s v="shopee"/>
    <s v=""/>
    <s v="TH263176999783S"/>
    <s v="04/02/2026 14:28"/>
  </r>
  <r>
    <x v="6"/>
    <x v="6"/>
    <n v="33.333333333333336"/>
    <n v="6"/>
    <s v="GTL21"/>
    <n v="200"/>
    <n v="0"/>
    <s v="ร้านที่2"/>
    <s v="u***7783004154346"/>
    <s v="สกลนคร"/>
    <s v="-"/>
    <s v=""/>
    <s v="04/02/2026 14:22"/>
    <s v="-"/>
    <s v="J&amp;T COD"/>
    <s v="Tiktok"/>
    <s v="จ่ายทีหลัง / COD"/>
    <s v=""/>
    <s v="791113473581"/>
    <s v="04/02/2026 14:22"/>
  </r>
  <r>
    <x v="6"/>
    <x v="6"/>
    <n v="33.333333333333336"/>
    <n v="3"/>
    <s v="GTL20"/>
    <n v="100"/>
    <n v="0"/>
    <s v="ร้านที่2"/>
    <s v="ช***มา ต***ริภัณฑ์"/>
    <s v="นครปฐม"/>
    <s v="-"/>
    <s v=""/>
    <s v="04/02/2026 14:08"/>
    <s v="-"/>
    <s v="J&amp;T Express"/>
    <s v="Tiktok"/>
    <s v="tiktok"/>
    <s v=""/>
    <s v="791119695516"/>
    <s v="04/02/2026 14:14"/>
  </r>
  <r>
    <x v="6"/>
    <x v="6"/>
    <n v="33.333333333333336"/>
    <n v="3"/>
    <s v="GTL19"/>
    <n v="100"/>
    <n v="0"/>
    <s v="ร้านที่2"/>
    <s v="โ*** แ***่วม"/>
    <s v="พิษณุโลก"/>
    <s v="-"/>
    <s v=""/>
    <s v="04/02/2026 14:05"/>
    <s v="-"/>
    <s v="J&amp;T COD"/>
    <s v="Tiktok"/>
    <s v="จ่ายทีหลัง / COD"/>
    <s v=""/>
    <s v="791100090546"/>
    <s v="04/02/2026 14:09"/>
  </r>
  <r>
    <x v="7"/>
    <x v="7"/>
    <n v="64.06"/>
    <n v="1"/>
    <s v="GTL18"/>
    <n v="71.06"/>
    <n v="7"/>
    <s v="ร้านที่3"/>
    <s v="อัศรี มงคล"/>
    <s v="1/140 หมู่บ้านโกสุม2 โกสุมรวมใจ 40 แขวงดอนเมือง_x000a__x000a_ดอนเมือง/ Don Mueangกรุงเทพมหานคร/ Bangkok_x000a_10210"/>
    <s v="10210"/>
    <s v="660902569005"/>
    <s v="04/02/2026 13:53"/>
    <s v="-"/>
    <s v="Kerry_dropoff"/>
    <s v="Lazada"/>
    <s v="lazada"/>
    <s v=""/>
    <s v="LEXPU0655051481"/>
    <s v="04/02/2026 13:53"/>
  </r>
  <r>
    <x v="2"/>
    <x v="2"/>
    <n v="139"/>
    <n v="1"/>
    <s v="GTL17"/>
    <n v="215"/>
    <n v="0"/>
    <s v="ร้านที่10"/>
    <s v="ชมภู นามปาน "/>
    <s v="7/23 ม.ริมอินทรา จตุโชค10แยก1 ออเงิน สายไหม กทม 10220"/>
    <s v="10220"/>
    <s v="0851816371"/>
    <s v="04/02/2026 13:50"/>
    <s v="sompear3955@gmail.com"/>
    <s v="EMS COD"/>
    <s v="facebook"/>
    <s v="กสิกร"/>
    <s v=""/>
    <s v="WA088941726TH"/>
    <s v="04/02/2026 13:50"/>
  </r>
  <r>
    <x v="0"/>
    <x v="0"/>
    <n v="139"/>
    <n v="1"/>
    <s v="GTL17"/>
    <n v="215"/>
    <n v="0"/>
    <s v="ร้านที่10"/>
    <s v="ชมภู นามปาน "/>
    <s v="7/23 ม.ริมอินทรา จตุโชค10แยก1 ออเงิน สายไหม กทม 10220"/>
    <s v="10220"/>
    <s v="0851816371"/>
    <s v="04/02/2026 13:50"/>
    <s v="sompear3955@gmail.com"/>
    <s v="EMS COD"/>
    <s v="facebook"/>
    <s v="กสิกร"/>
    <s v=""/>
    <s v="WA088941726TH"/>
    <s v="04/02/2026 13:50"/>
  </r>
  <r>
    <x v="2"/>
    <x v="7"/>
    <n v="103.55"/>
    <n v="1"/>
    <s v="GTL16"/>
    <n v="238.16"/>
    <n v="31.06"/>
    <s v="ร้านที่3"/>
    <s v="สุดคนึง ณ ถลาง"/>
    <s v="ร้านซักผ้า 17/3 ม.1 · บางริ้น/ Bang Rin_x000a__x000a_เมืองระนอง/ Mueang Ranongระนอง/ Ranong_x000a_85000"/>
    <s v="85000"/>
    <s v="660818912168"/>
    <s v="04/02/2026 13:50"/>
    <s v="-"/>
    <s v="Kerry_dropoff"/>
    <s v="Lazada"/>
    <s v="lazada"/>
    <s v=""/>
    <s v="LEXPU0655053601"/>
    <s v="04/02/2026 13:49"/>
  </r>
  <r>
    <x v="0"/>
    <x v="7"/>
    <n v="103.55"/>
    <n v="1"/>
    <s v="GTL16"/>
    <n v="238.16"/>
    <n v="31.06"/>
    <s v="ร้านที่3"/>
    <s v="สุดคนึง ณ ถลาง"/>
    <s v="ร้านซักผ้า 17/3 ม.1 · บางริ้น/ Bang Rin_x000a__x000a_เมืองระนอง/ Mueang Ranongระนอง/ Ranong_x000a_85000"/>
    <s v="85000"/>
    <s v="660818912168"/>
    <s v="04/02/2026 13:50"/>
    <s v="-"/>
    <s v="Kerry_dropoff"/>
    <s v="Lazada"/>
    <s v="lazada"/>
    <s v=""/>
    <s v="LEXPU0655053601"/>
    <s v="04/02/2026 13:49"/>
  </r>
  <r>
    <x v="6"/>
    <x v="6"/>
    <n v="33.333333333333336"/>
    <n v="3"/>
    <s v="GTL15"/>
    <n v="100"/>
    <n v="0"/>
    <s v="ร้านที่2"/>
    <s v="B**"/>
    <s v="เชียงใหม่"/>
    <s v="-"/>
    <s v=""/>
    <s v="04/02/2026 13:39"/>
    <s v="-"/>
    <s v="J&amp;T COD"/>
    <s v="Tiktok"/>
    <s v="จ่ายทีหลัง / COD"/>
    <s v=""/>
    <s v="791107353536"/>
    <s v="04/02/2026 13:39"/>
  </r>
  <r>
    <x v="2"/>
    <x v="2"/>
    <n v="139"/>
    <n v="1"/>
    <s v="GTL14"/>
    <n v="215"/>
    <n v="0"/>
    <s v="ร้านที่10"/>
    <s v="อัจฉรา  จ้าวสันเที๊ยะ"/>
    <s v="รร.คลองลานวิทยา ต.คลองน้ำไหล อ.คลองลาน_x000a_จ.กำแพงเพชร_x000a_ 62180"/>
    <s v="62180"/>
    <s v="0992915662"/>
    <s v="04/02/2026 13:38"/>
    <s v="sompear3955@gmail.com"/>
    <s v="EMS COD"/>
    <s v="facebook"/>
    <s v="กสิกร"/>
    <s v=""/>
    <s v="WA088941712TH"/>
    <s v="04/02/2026 13:37"/>
  </r>
  <r>
    <x v="7"/>
    <x v="8"/>
    <n v="139"/>
    <n v="1"/>
    <s v="GTL14"/>
    <n v="215"/>
    <n v="0"/>
    <s v="ร้านที่10"/>
    <s v="อัจฉรา  จ้าวสันเที๊ยะ"/>
    <s v="รร.คลองลานวิทยา ต.คลองน้ำไหล อ.คลองลาน_x000a_จ.กำแพงเพชร_x000a_ 62180"/>
    <s v="62180"/>
    <s v="0992915662"/>
    <s v="04/02/2026 13:38"/>
    <s v="sompear3955@gmail.com"/>
    <s v="EMS COD"/>
    <s v="facebook"/>
    <s v="กสิกร"/>
    <s v=""/>
    <s v="WA088941712TH"/>
    <s v="04/02/2026 13:37"/>
  </r>
  <r>
    <x v="2"/>
    <x v="2"/>
    <n v="139"/>
    <n v="2"/>
    <s v="GTL13"/>
    <n v="315"/>
    <n v="0"/>
    <s v="ร้านที่10"/>
    <s v="ธรนัส"/>
    <s v="    _x000a_หมู่บ้านเกษมทรัพย์ บ้านเลขที่   99/466 _x000a_ซอย 3  หมู่ 6   _x000a_ต. คูคต _x000a_อ. ลำลูกกา _x000a_จ. ปทุมธานี _x000a_ 12130"/>
    <s v="12130"/>
    <s v="0628094249"/>
    <s v="04/02/2026 11:59"/>
    <s v="sompear3955@gmail.com"/>
    <s v="EMS"/>
    <s v="facebook"/>
    <s v="กสิกร"/>
    <s v=""/>
    <s v="WB133699115TH"/>
    <s v="04/02/2026 13:30"/>
  </r>
  <r>
    <x v="7"/>
    <x v="8"/>
    <n v="139"/>
    <n v="1"/>
    <s v="GTL13"/>
    <n v="315"/>
    <n v="0"/>
    <s v="ร้านที่10"/>
    <s v="ธรนัส"/>
    <s v="    _x000a_หมู่บ้านเกษมทรัพย์ บ้านเลขที่   99/466 _x000a_ซอย 3  หมู่ 6   _x000a_ต. คูคต _x000a_อ. ลำลูกกา _x000a_จ. ปทุมธานี _x000a_ 12130"/>
    <s v="12130"/>
    <s v="0628094249"/>
    <s v="04/02/2026 11:59"/>
    <s v="sompear3955@gmail.com"/>
    <s v="EMS"/>
    <s v="facebook"/>
    <s v="กสิกร"/>
    <s v=""/>
    <s v="WB133699115TH"/>
    <s v="04/02/2026 13:30"/>
  </r>
  <r>
    <x v="6"/>
    <x v="6"/>
    <n v="50"/>
    <n v="6"/>
    <s v="GTL12"/>
    <n v="200"/>
    <n v="0"/>
    <s v="ร้านที่2"/>
    <s v="J***ya C***songkram"/>
    <s v="ตรัง"/>
    <s v="-"/>
    <s v=""/>
    <s v="04/02/2026 13:23"/>
    <s v="-"/>
    <s v="J&amp;T COD"/>
    <s v="Tiktok"/>
    <s v="จ่ายทีหลัง / COD"/>
    <s v=""/>
    <s v="791108079576"/>
    <s v="04/02/2026 13:23"/>
  </r>
  <r>
    <x v="11"/>
    <x v="14"/>
    <n v="54.5"/>
    <n v="2"/>
    <s v="GTL11"/>
    <n v="110.55"/>
    <n v="7"/>
    <s v="ร้านที่3"/>
    <s v="อรุโณทัย เที่ยงทัศน์"/>
    <s v="บ้านหาด 118/4 หมู่3 · ห้วยเหนือ/ Huai Nuea_x000a__x000a_ขุขันธ์/ Khukhanศรีสะเกษ/ Sisaket_x000a_33140"/>
    <s v="33140"/>
    <s v="660962100599"/>
    <s v="04/02/2026 13:15"/>
    <s v="-"/>
    <s v="Kerry_dropoff"/>
    <s v="Lazada"/>
    <s v="lazada"/>
    <s v=""/>
    <s v="LEXPU0655050728"/>
    <s v="04/02/2026 13:15"/>
  </r>
  <r>
    <x v="1"/>
    <x v="1"/>
    <n v="66.333333333333329"/>
    <n v="3"/>
    <s v="GTL10"/>
    <n v="250"/>
    <n v="0"/>
    <s v="ร้านที่2"/>
    <s v="เ***ฤดี"/>
    <s v="สุพรรณบุรี"/>
    <s v="-"/>
    <s v=""/>
    <s v="04/02/2026 13:00"/>
    <s v="-"/>
    <s v="J&amp;T COD"/>
    <s v="Tiktok"/>
    <s v="จ่ายทีหลัง / COD"/>
    <s v=""/>
    <s v="791157224550"/>
    <s v="04/02/2026 13:00"/>
  </r>
  <r>
    <x v="10"/>
    <x v="13"/>
    <n v="71"/>
    <n v="1"/>
    <s v="GTL9"/>
    <n v="108"/>
    <n v="37"/>
    <s v="ร้านที่1"/>
    <s v="ก******น"/>
    <s v="******ภอองครักษ์ ตำบลคลองใหญ่ อำเภอองครักษ์ จังหวัดนครนายก 26120"/>
    <s v="26120"/>
    <s v="16"/>
    <s v="04/02/2026 13:21"/>
    <s v="-"/>
    <s v="Flash Express"/>
    <s v="Shopee"/>
    <s v="shopee"/>
    <s v=""/>
    <s v="TH11048B55UH9K"/>
    <s v="04/02/2026 12:51"/>
  </r>
  <r>
    <x v="2"/>
    <x v="2"/>
    <n v="159"/>
    <n v="2"/>
    <s v="GTL8"/>
    <n v="258"/>
    <n v="0"/>
    <s v="ร้านที่2"/>
    <s v="บ*** ช***นัย"/>
    <s v="พระนครศรีอยุธยา"/>
    <s v="-"/>
    <s v=""/>
    <s v="04/02/2026 12:42"/>
    <s v="-"/>
    <s v="J&amp;T Express"/>
    <s v="Tiktok"/>
    <s v="tiktok"/>
    <s v=""/>
    <s v="791182175453"/>
    <s v="04/02/2026 12:42"/>
  </r>
  <r>
    <x v="2"/>
    <x v="2"/>
    <n v="159"/>
    <n v="2"/>
    <s v="GTL7"/>
    <n v="258"/>
    <n v="0"/>
    <s v="ร้านที่2"/>
    <s v="บ*** ช***นัย"/>
    <s v="ลพบุรี"/>
    <s v="-"/>
    <s v=""/>
    <s v="04/02/2026 12:41"/>
    <s v="-"/>
    <s v="J&amp;T Express"/>
    <s v="Tiktok"/>
    <s v="tiktok"/>
    <s v=""/>
    <s v="791130773462"/>
    <s v="04/02/2026 12:41"/>
  </r>
  <r>
    <x v="0"/>
    <x v="0"/>
    <n v="159"/>
    <n v="1"/>
    <s v="GTL6"/>
    <n v="387"/>
    <n v="0"/>
    <s v="ร้านที่2"/>
    <s v="ม*** ก***ุวรรณ์"/>
    <s v="ขอนแก่น"/>
    <s v="-"/>
    <s v=""/>
    <s v="04/02/2026 12:16"/>
    <s v="-"/>
    <s v="J&amp;T Express"/>
    <s v="Tiktok"/>
    <s v="tiktok"/>
    <s v=""/>
    <s v="791182820540"/>
    <s v="04/02/2026 12:16"/>
  </r>
  <r>
    <x v="2"/>
    <x v="2"/>
    <n v="159"/>
    <n v="1"/>
    <s v="GTL6"/>
    <n v="387"/>
    <n v="0"/>
    <s v="ร้านที่2"/>
    <s v="ม*** ก***ุวรรณ์"/>
    <s v="ขอนแก่น"/>
    <s v="-"/>
    <s v=""/>
    <s v="04/02/2026 12:16"/>
    <s v="-"/>
    <s v="J&amp;T Express"/>
    <s v="Tiktok"/>
    <s v="tiktok"/>
    <s v=""/>
    <s v="791182820540"/>
    <s v="04/02/2026 12:16"/>
  </r>
  <r>
    <x v="7"/>
    <x v="8"/>
    <n v="159"/>
    <n v="1"/>
    <s v="GTL6"/>
    <n v="387"/>
    <n v="0"/>
    <s v="ร้านที่2"/>
    <s v="ม*** ก***ุวรรณ์"/>
    <s v="ขอนแก่น"/>
    <s v="-"/>
    <s v=""/>
    <s v="04/02/2026 12:16"/>
    <s v="-"/>
    <s v="J&amp;T Express"/>
    <s v="Tiktok"/>
    <s v="tiktok"/>
    <s v=""/>
    <s v="791182820540"/>
    <s v="04/02/2026 12:16"/>
  </r>
  <r>
    <x v="1"/>
    <x v="1"/>
    <n v="69.900000000000006"/>
    <n v="10"/>
    <s v="GTL5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4/02/2026 12:37"/>
    <s v="-"/>
    <s v="SPX Express"/>
    <s v="Shopee"/>
    <s v="shopee"/>
    <s v=""/>
    <s v="TH260311724160X"/>
    <s v="04/02/2026 12:07"/>
  </r>
  <r>
    <x v="2"/>
    <x v="2"/>
    <n v="139"/>
    <n v="1"/>
    <s v="GTL4"/>
    <n v="399"/>
    <n v="0"/>
    <s v="ร้านที่10"/>
    <s v="ยุพา ศรัณยูเศรษฐ์"/>
    <s v="257/70 หมู่2 ถนนพหลโยธิน  ต. กกโก อ.เมือง_x000a_จ.ลพบุรี 15000"/>
    <s v="15000"/>
    <s v="0815723576"/>
    <s v="04/02/2026 11:55"/>
    <s v="sompear3955@gmail.com"/>
    <s v="EMS COD"/>
    <s v="facebook"/>
    <s v="กสิกร"/>
    <s v=""/>
    <s v="WA088941709TH"/>
    <s v="04/02/2026 11:55"/>
  </r>
  <r>
    <x v="0"/>
    <x v="0"/>
    <n v="139"/>
    <n v="2"/>
    <s v="GTL4"/>
    <n v="399"/>
    <n v="0"/>
    <s v="ร้านที่10"/>
    <s v="ยุพา ศรัณยูเศรษฐ์"/>
    <s v="257/70 หมู่2 ถนนพหลโยธิน  ต. กกโก อ.เมือง_x000a_จ.ลพบุรี 15000"/>
    <s v="15000"/>
    <s v="0815723576"/>
    <s v="04/02/2026 11:55"/>
    <s v="sompear3955@gmail.com"/>
    <s v="EMS COD"/>
    <s v="facebook"/>
    <s v="กสิกร"/>
    <s v=""/>
    <s v="WA088941709TH"/>
    <s v="04/02/2026 11:55"/>
  </r>
  <r>
    <x v="7"/>
    <x v="8"/>
    <n v="139"/>
    <n v="1"/>
    <s v="GTL4"/>
    <n v="399"/>
    <n v="0"/>
    <s v="ร้านที่10"/>
    <s v="ยุพา ศรัณยูเศรษฐ์"/>
    <s v="257/70 หมู่2 ถนนพหลโยธิน  ต. กกโก อ.เมือง_x000a_จ.ลพบุรี 15000"/>
    <s v="15000"/>
    <s v="0815723576"/>
    <s v="04/02/2026 11:55"/>
    <s v="sompear3955@gmail.com"/>
    <s v="EMS COD"/>
    <s v="facebook"/>
    <s v="กสิกร"/>
    <s v=""/>
    <s v="WA088941709TH"/>
    <s v="04/02/2026 11:55"/>
  </r>
  <r>
    <x v="6"/>
    <x v="6"/>
    <n v="33.333333333333336"/>
    <n v="3"/>
    <s v="GTL3"/>
    <n v="100"/>
    <n v="0"/>
    <s v="ร้านที่2"/>
    <s v="ค***อง  จ***นทร์"/>
    <s v="พิจิตร"/>
    <s v="-"/>
    <s v=""/>
    <s v="04/02/2026 11:55"/>
    <s v="-"/>
    <s v="J&amp;T Express"/>
    <s v="Tiktok"/>
    <s v="tiktok"/>
    <s v=""/>
    <s v="791037793055"/>
    <s v="04/02/2026 11:54"/>
  </r>
  <r>
    <x v="0"/>
    <x v="0"/>
    <n v="159"/>
    <n v="1"/>
    <s v="GTL2"/>
    <n v="300"/>
    <n v="0"/>
    <s v="ร้านที่2"/>
    <s v="จ***  เ***ยงฟัก"/>
    <s v="อุตรดิตถ์"/>
    <s v="-"/>
    <s v=""/>
    <s v="04/02/2026 11:47"/>
    <s v="-"/>
    <s v="J&amp;T Express"/>
    <s v="Tiktok"/>
    <s v="tiktok"/>
    <s v=""/>
    <s v="791129659165"/>
    <s v="04/02/2026 11:47"/>
  </r>
  <r>
    <x v="2"/>
    <x v="2"/>
    <n v="159"/>
    <n v="1"/>
    <s v="GTL2"/>
    <n v="300"/>
    <n v="0"/>
    <s v="ร้านที่2"/>
    <s v="จ***  เ***ยงฟัก"/>
    <s v="อุตรดิตถ์"/>
    <s v="-"/>
    <s v=""/>
    <s v="04/02/2026 11:47"/>
    <s v="-"/>
    <s v="J&amp;T Express"/>
    <s v="Tiktok"/>
    <s v="tiktok"/>
    <s v=""/>
    <s v="791129659165"/>
    <s v="04/02/2026 11:47"/>
  </r>
  <r>
    <x v="7"/>
    <x v="8"/>
    <n v="159"/>
    <n v="1"/>
    <s v="GTL2"/>
    <n v="300"/>
    <n v="0"/>
    <s v="ร้านที่2"/>
    <s v="จ***  เ***ยงฟัก"/>
    <s v="อุตรดิตถ์"/>
    <s v="-"/>
    <s v=""/>
    <s v="04/02/2026 11:47"/>
    <s v="-"/>
    <s v="J&amp;T Express"/>
    <s v="Tiktok"/>
    <s v="tiktok"/>
    <s v=""/>
    <s v="791129659165"/>
    <s v="04/02/2026 11:47"/>
  </r>
  <r>
    <x v="1"/>
    <x v="1"/>
    <n v="120"/>
    <n v="1"/>
    <s v="GTL1"/>
    <n v="300"/>
    <n v="0"/>
    <s v="ร้านที่2"/>
    <s v="น***ักษิณ บ***า"/>
    <s v="ขอนแก่น"/>
    <s v="-"/>
    <s v=""/>
    <s v="04/02/2026 11:44"/>
    <s v="-"/>
    <s v="J&amp;T Express"/>
    <s v="Tiktok"/>
    <s v="tiktok"/>
    <s v=""/>
    <s v="791111442181"/>
    <s v="04/02/2026 11:43"/>
  </r>
  <r>
    <x v="1"/>
    <x v="1"/>
    <n v="120"/>
    <n v="2"/>
    <s v="GTL1"/>
    <n v="300"/>
    <n v="0"/>
    <s v="ร้านที่2"/>
    <s v="น***ักษิณ บ***า"/>
    <s v="ขอนแก่น"/>
    <s v="-"/>
    <s v=""/>
    <s v="04/02/2026 11:44"/>
    <s v="-"/>
    <s v="J&amp;T Express"/>
    <s v="Tiktok"/>
    <s v="tiktok"/>
    <s v=""/>
    <s v="791111442181"/>
    <s v="04/02/2026 11:43"/>
  </r>
  <r>
    <x v="6"/>
    <x v="6"/>
    <n v="33.333333333333336"/>
    <n v="3"/>
    <s v="GTL0"/>
    <n v="100"/>
    <n v="0"/>
    <s v="ร้านที่2"/>
    <s v="ว***รณ์ บ***ิน"/>
    <s v="มหาสารคาม"/>
    <s v="-"/>
    <s v=""/>
    <s v="04/02/2026 11:40"/>
    <s v="-"/>
    <s v="J&amp;T COD"/>
    <s v="Tiktok"/>
    <s v="จ่ายทีหลัง / COD"/>
    <s v=""/>
    <s v="791149824146"/>
    <s v="04/02/2026 11:40"/>
  </r>
  <r>
    <x v="1"/>
    <x v="1"/>
    <n v="69.900000000000006"/>
    <n v="10"/>
    <s v="GTK99"/>
    <n v="80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04/02/2026 12:06"/>
    <s v="-"/>
    <s v="SPX Express"/>
    <s v="Shopee"/>
    <s v="shopee"/>
    <s v=""/>
    <s v="TH2664284703154"/>
    <s v="04/02/2026 11:36"/>
  </r>
  <r>
    <x v="1"/>
    <x v="1"/>
    <n v="120"/>
    <n v="1"/>
    <s v="GTK98"/>
    <n v="99"/>
    <n v="0"/>
    <s v="ร้านที่4"/>
    <s v="ว***ทธ์ เ***สอน"/>
    <s v="อุตรดิตถ์"/>
    <s v="-"/>
    <s v=""/>
    <s v="04/02/2026 11:35"/>
    <s v="-"/>
    <s v="J&amp;T Express"/>
    <s v="Tiktok"/>
    <s v="tiktok"/>
    <s v=""/>
    <s v="791173650105"/>
    <s v="04/02/2026 11:35"/>
  </r>
  <r>
    <x v="6"/>
    <x v="6"/>
    <n v="50"/>
    <n v="6"/>
    <s v="GTK96"/>
    <n v="200"/>
    <n v="0"/>
    <s v="ร้านที่2"/>
    <s v="ศ***ักษณ์"/>
    <s v="ชัยภูมิ"/>
    <s v="-"/>
    <s v=""/>
    <s v="04/02/2026 11:27"/>
    <s v="-"/>
    <s v="J&amp;T COD"/>
    <s v="Tiktok"/>
    <s v="จ่ายทีหลัง / COD"/>
    <s v=""/>
    <s v="791004178016"/>
    <s v="04/02/2026 11:28"/>
  </r>
  <r>
    <x v="6"/>
    <x v="6"/>
    <n v="33.333333333333336"/>
    <n v="3"/>
    <s v="GTK95"/>
    <n v="109"/>
    <n v="9"/>
    <s v="ร้านที่2"/>
    <s v="Z** C** W**"/>
    <s v="Saraburi"/>
    <s v="-"/>
    <s v=""/>
    <s v="04/02/2026 11:22"/>
    <s v="-"/>
    <s v="J&amp;T Express"/>
    <s v="Tiktok"/>
    <s v="tiktok"/>
    <s v=""/>
    <s v="791019795042"/>
    <s v="04/02/2026 11:21"/>
  </r>
  <r>
    <x v="6"/>
    <x v="6"/>
    <n v="33.333333333333336"/>
    <n v="3"/>
    <s v="GTK94"/>
    <n v="100"/>
    <n v="0"/>
    <s v="ร้านที่2"/>
    <s v="ไ** จ**"/>
    <s v="กรุงเทพฯ"/>
    <s v="-"/>
    <s v=""/>
    <s v="04/02/2026 11:19"/>
    <s v="-"/>
    <s v="J&amp;T COD"/>
    <s v="Tiktok"/>
    <s v="จ่ายทีหลัง / COD"/>
    <s v=""/>
    <s v="791032996051"/>
    <s v="04/02/2026 11:20"/>
  </r>
  <r>
    <x v="9"/>
    <x v="11"/>
    <n v="159"/>
    <n v="1"/>
    <s v="GTK93"/>
    <n v="100"/>
    <n v="0"/>
    <s v="ร้านที่2"/>
    <s v="อ**"/>
    <s v="นครปฐม"/>
    <s v="-"/>
    <s v=""/>
    <s v="04/02/2026 11:15"/>
    <s v="-"/>
    <s v="J&amp;T COD"/>
    <s v="Tiktok"/>
    <s v="จ่ายทีหลัง / COD"/>
    <s v=""/>
    <s v="791124513185"/>
    <s v="04/02/2026 11:15"/>
  </r>
  <r>
    <x v="6"/>
    <x v="6"/>
    <n v="33.333333333333336"/>
    <n v="3"/>
    <s v="GTK92"/>
    <n v="100"/>
    <n v="0"/>
    <s v="ร้านที่2"/>
    <s v="ค***"/>
    <s v="นครราชสีมา"/>
    <s v="-"/>
    <s v=""/>
    <s v="04/02/2026 11:13"/>
    <s v="-"/>
    <s v="J&amp;T Express"/>
    <s v="Tiktok"/>
    <s v="tiktok"/>
    <s v=""/>
    <s v="791129025120"/>
    <s v="04/02/2026 11:12"/>
  </r>
  <r>
    <x v="2"/>
    <x v="2"/>
    <n v="159"/>
    <n v="1"/>
    <s v="GTK91"/>
    <n v="258"/>
    <n v="0"/>
    <s v="ร้านที่2"/>
    <s v="P** P**"/>
    <s v="Bangkok"/>
    <s v="-"/>
    <s v=""/>
    <s v="04/02/2026 11:08"/>
    <s v="-"/>
    <s v="J&amp;T COD"/>
    <s v="Tiktok"/>
    <s v="จ่ายทีหลัง / COD"/>
    <s v=""/>
    <s v="791149728121"/>
    <s v="04/02/2026 11:08"/>
  </r>
  <r>
    <x v="9"/>
    <x v="11"/>
    <n v="159"/>
    <n v="1"/>
    <s v="GTK91"/>
    <n v="258"/>
    <n v="0"/>
    <s v="ร้านที่2"/>
    <s v="P** P**"/>
    <s v="Bangkok"/>
    <s v="-"/>
    <s v=""/>
    <s v="04/02/2026 11:08"/>
    <s v="-"/>
    <s v="J&amp;T COD"/>
    <s v="Tiktok"/>
    <s v="จ่ายทีหลัง / COD"/>
    <s v=""/>
    <s v="791149728121"/>
    <s v="04/02/2026 11:08"/>
  </r>
  <r>
    <x v="7"/>
    <x v="8"/>
    <n v="159"/>
    <n v="1"/>
    <s v="GTK90"/>
    <n v="100"/>
    <n v="0"/>
    <s v="ร้านที่2"/>
    <s v="ว***ร  ฤ***์บัว"/>
    <s v="ประจวบคีรีขันธ์"/>
    <s v="-"/>
    <s v=""/>
    <s v="04/02/2026 11:03"/>
    <s v="-"/>
    <s v="J&amp;T COD"/>
    <s v="Tiktok"/>
    <s v="จ่ายทีหลัง / COD"/>
    <s v=""/>
    <s v="791148052133"/>
    <s v="04/02/2026 11:03"/>
  </r>
  <r>
    <x v="7"/>
    <x v="8"/>
    <n v="159"/>
    <n v="2"/>
    <s v="GTK89"/>
    <n v="200"/>
    <n v="0"/>
    <s v="ร้านที่2"/>
    <s v="ว***ร  ฤ***์บัว"/>
    <s v="ประจวบคีรีขันธ์"/>
    <s v="-"/>
    <s v=""/>
    <s v="04/02/2026 11:01"/>
    <s v="-"/>
    <s v="J&amp;T COD"/>
    <s v="Tiktok"/>
    <s v="จ่ายทีหลัง / COD"/>
    <s v=""/>
    <s v="791101450145"/>
    <s v="04/02/2026 11:01"/>
  </r>
  <r>
    <x v="6"/>
    <x v="6"/>
    <n v="33.333333333333336"/>
    <n v="3"/>
    <s v="GTK88"/>
    <n v="100"/>
    <n v="0"/>
    <s v="ร้านที่2"/>
    <s v="ศ***รา เ***ระเวน"/>
    <s v="ลพบุรี"/>
    <s v="-"/>
    <s v=""/>
    <s v="04/02/2026 10:59"/>
    <s v="-"/>
    <s v="J&amp;T Express"/>
    <s v="Tiktok"/>
    <s v="tiktok"/>
    <s v=""/>
    <s v="791107225123"/>
    <s v="04/02/2026 10:59"/>
  </r>
  <r>
    <x v="0"/>
    <x v="0"/>
    <n v="139"/>
    <n v="1"/>
    <s v="GTK87"/>
    <n v="215"/>
    <n v="0"/>
    <s v="ร้านที่10"/>
    <s v="สุรินทร์   เว่บ้านแพ้ว"/>
    <s v="24/11หมู่7ต.ระแหงอ.ลาดหลุมแก้ว_x000a_จ.ปทุมธานี   _x000a_ 12140"/>
    <s v="12140"/>
    <s v="0811727993"/>
    <s v="04/02/2026 10:57"/>
    <s v="sompear3955@gmail.com"/>
    <s v="EMS COD"/>
    <s v="facebook"/>
    <s v="กสิกร"/>
    <s v=""/>
    <s v="WA088941690TH"/>
    <s v="04/02/2026 10:57"/>
  </r>
  <r>
    <x v="7"/>
    <x v="8"/>
    <n v="139"/>
    <n v="1"/>
    <s v="GTK87"/>
    <n v="215"/>
    <n v="0"/>
    <s v="ร้านที่10"/>
    <s v="สุรินทร์   เว่บ้านแพ้ว"/>
    <s v="24/11หมู่7ต.ระแหงอ.ลาดหลุมแก้ว_x000a_จ.ปทุมธานี   _x000a_ 12140"/>
    <s v="12140"/>
    <s v="0811727993"/>
    <s v="04/02/2026 10:57"/>
    <s v="sompear3955@gmail.com"/>
    <s v="EMS COD"/>
    <s v="facebook"/>
    <s v="กสิกร"/>
    <s v=""/>
    <s v="WA088941690TH"/>
    <s v="04/02/2026 10:57"/>
  </r>
  <r>
    <x v="2"/>
    <x v="2"/>
    <n v="139"/>
    <n v="2"/>
    <s v="GTK86"/>
    <n v="1000"/>
    <n v="0"/>
    <s v="ร้านที่2"/>
    <s v="น***าวศิริกัญญา  ว***ยะเศรษฐ์กุล"/>
    <s v="นครพนม"/>
    <s v="-"/>
    <s v=""/>
    <s v="04/02/2026 10:47"/>
    <s v="-"/>
    <s v="J&amp;T COD"/>
    <s v="Tiktok"/>
    <s v="จ่ายทีหลัง / COD"/>
    <s v="ถั่วฝอยทองไข่แดงเค็ม ทั้ง 10 กล่อง"/>
    <s v="791165669184"/>
    <s v="04/02/2026 10:47"/>
  </r>
  <r>
    <x v="0"/>
    <x v="0"/>
    <n v="139"/>
    <n v="2"/>
    <s v="GTK86"/>
    <n v="1000"/>
    <n v="0"/>
    <s v="ร้านที่2"/>
    <s v="น***าวศิริกัญญา  ว***ยะเศรษฐ์กุล"/>
    <s v="นครพนม"/>
    <s v="-"/>
    <s v=""/>
    <s v="04/02/2026 10:47"/>
    <s v="-"/>
    <s v="J&amp;T COD"/>
    <s v="Tiktok"/>
    <s v="จ่ายทีหลัง / COD"/>
    <s v="ถั่วฝอยทองไข่แดงเค็ม ทั้ง 10 กล่อง"/>
    <s v="791165669184"/>
    <s v="04/02/2026 10:47"/>
  </r>
  <r>
    <x v="7"/>
    <x v="8"/>
    <n v="139"/>
    <n v="3"/>
    <s v="GTK86"/>
    <n v="1000"/>
    <n v="0"/>
    <s v="ร้านที่2"/>
    <s v="น***าวศิริกัญญา  ว***ยะเศรษฐ์กุล"/>
    <s v="นครพนม"/>
    <s v="-"/>
    <s v=""/>
    <s v="04/02/2026 10:47"/>
    <s v="-"/>
    <s v="J&amp;T COD"/>
    <s v="Tiktok"/>
    <s v="จ่ายทีหลัง / COD"/>
    <s v="ถั่วฝอยทองไข่แดงเค็ม ทั้ง 10 กล่อง"/>
    <s v="791165669184"/>
    <s v="04/02/2026 10:47"/>
  </r>
  <r>
    <x v="9"/>
    <x v="11"/>
    <n v="139"/>
    <n v="3"/>
    <s v="GTK86"/>
    <n v="1000"/>
    <n v="0"/>
    <s v="ร้านที่2"/>
    <s v="น***าวศิริกัญญา  ว***ยะเศรษฐ์กุล"/>
    <s v="นครพนม"/>
    <s v="-"/>
    <s v=""/>
    <s v="04/02/2026 10:47"/>
    <s v="-"/>
    <s v="J&amp;T COD"/>
    <s v="Tiktok"/>
    <s v="จ่ายทีหลัง / COD"/>
    <s v="ถั่วฝอยทองไข่แดงเค็ม ทั้ง 10 กล่อง"/>
    <s v="791165669184"/>
    <s v="04/02/2026 10:47"/>
  </r>
  <r>
    <x v="6"/>
    <x v="6"/>
    <n v="33.333333333333336"/>
    <n v="3"/>
    <s v="GTK85"/>
    <n v="100"/>
    <n v="0"/>
    <s v="ร้านที่2"/>
    <s v="ร*** ส***สิน"/>
    <s v="พังงา"/>
    <s v="-"/>
    <s v=""/>
    <s v="04/02/2026 10:45"/>
    <s v="-"/>
    <s v="J&amp;T COD"/>
    <s v="Tiktok"/>
    <s v="จ่ายทีหลัง / COD"/>
    <s v="ชอบฝอยทองค่ะ"/>
    <s v="791040584040"/>
    <s v="04/02/2026 10:45"/>
  </r>
  <r>
    <x v="9"/>
    <x v="11"/>
    <n v="159"/>
    <n v="1"/>
    <s v="GTK84"/>
    <n v="129"/>
    <n v="0"/>
    <s v="ร้านที่2"/>
    <s v="พ***อง"/>
    <s v="สระแก้ว"/>
    <s v="-"/>
    <s v=""/>
    <s v="04/02/2026 10:45"/>
    <s v="-"/>
    <s v="J&amp;T Express"/>
    <s v="Tiktok"/>
    <s v="tiktok"/>
    <s v=""/>
    <s v="791132916195"/>
    <s v="04/02/2026 10:45"/>
  </r>
  <r>
    <x v="6"/>
    <x v="6"/>
    <n v="40"/>
    <n v="10"/>
    <s v="GTK83"/>
    <n v="500"/>
    <n v="0"/>
    <s v="ร้านที่2"/>
    <s v="น***าวศิริกัญญา  ว***ยะเศรษฐ์กุล"/>
    <s v="นครพนม"/>
    <s v="-"/>
    <s v=""/>
    <s v="04/02/2026 10:37"/>
    <s v="-"/>
    <s v="J&amp;T COD"/>
    <s v="Tiktok"/>
    <s v="จ่ายทีหลัง / COD"/>
    <s v="เผือกมะพร้าวหอม 5 กล่อง_x000a_ฝอยทอง 5 กล่อง"/>
    <s v="791071781091"/>
    <s v="04/02/2026 10:37"/>
  </r>
  <r>
    <x v="9"/>
    <x v="11"/>
    <n v="159"/>
    <n v="1"/>
    <s v="GTK83"/>
    <n v="500"/>
    <n v="0"/>
    <s v="ร้านที่2"/>
    <s v="น***าวศิริกัญญา  ว***ยะเศรษฐ์กุล"/>
    <s v="นครพนม"/>
    <s v="-"/>
    <s v=""/>
    <s v="04/02/2026 10:37"/>
    <s v="-"/>
    <s v="J&amp;T COD"/>
    <s v="Tiktok"/>
    <s v="จ่ายทีหลัง / COD"/>
    <s v="เผือกมะพร้าวหอม 5 กล่อง_x000a_ฝอยทอง 5 กล่อง"/>
    <s v="791071781091"/>
    <s v="04/02/2026 10:37"/>
  </r>
  <r>
    <x v="10"/>
    <x v="13"/>
    <n v="71"/>
    <n v="1"/>
    <s v="GTK82"/>
    <n v="138"/>
    <n v="67"/>
    <s v="ร้านที่1"/>
    <s v="ย******จ"/>
    <s v="******ว) ต.บางตะบูน ตำบลบางตะบูน อำเภอบ้านแหลม จังหวัดเพชรบุรี 76110"/>
    <s v="76110"/>
    <s v="60"/>
    <s v="04/02/2026 10:35"/>
    <s v="-"/>
    <s v="SPX Express"/>
    <s v="Shopee"/>
    <s v="shopee"/>
    <s v=""/>
    <s v="TH261331745124Z"/>
    <s v="04/02/2026 10:35"/>
  </r>
  <r>
    <x v="1"/>
    <x v="1"/>
    <n v="80"/>
    <n v="1"/>
    <s v="GTK81"/>
    <n v="80"/>
    <n v="0"/>
    <s v="ร้านที่1"/>
    <s v="ร******ข"/>
    <s v="******บุรี  109  ม.13 ต.เกาะพลับพลา ตำบลเกาะพลับพลา อำเภอเมืองราชบุรี จังหวัดราชบุรี 70000"/>
    <s v="70000"/>
    <s v="06"/>
    <s v="04/02/2026 10:28"/>
    <s v="-"/>
    <s v="SPX Express"/>
    <s v="Shopee"/>
    <s v="shopee"/>
    <s v=""/>
    <s v="TH265811551611O"/>
    <s v="04/02/2026 10:28"/>
  </r>
  <r>
    <x v="6"/>
    <x v="6"/>
    <n v="50"/>
    <n v="6"/>
    <s v="GTK80"/>
    <n v="200"/>
    <n v="0"/>
    <s v="ร้านที่2"/>
    <s v="จ***ลดา ส***โพธิ์"/>
    <s v="ราชบุรี"/>
    <s v="-"/>
    <s v=""/>
    <s v="04/02/2026 10:26"/>
    <s v="-"/>
    <s v="J&amp;T COD"/>
    <s v="Tiktok"/>
    <s v="จ่ายทีหลัง / COD"/>
    <s v=""/>
    <s v="791056178021"/>
    <s v="04/02/2026 10:26"/>
  </r>
  <r>
    <x v="6"/>
    <x v="6"/>
    <n v="50"/>
    <n v="6"/>
    <s v="GTK79"/>
    <n v="200"/>
    <n v="0"/>
    <s v="ร้านที่2"/>
    <s v="ส***ี  พ***ดวง"/>
    <s v="สมุทรปราการ"/>
    <s v="-"/>
    <s v=""/>
    <s v="04/02/2026 10:26"/>
    <s v="-"/>
    <s v="Flash Express Thailand COD"/>
    <s v="Tiktok"/>
    <s v="จ่ายทีหลัง / COD"/>
    <s v=""/>
    <s v="THT02032EPNKZ3Z"/>
    <s v="04/02/2026 10:26"/>
  </r>
  <r>
    <x v="6"/>
    <x v="6"/>
    <n v="50"/>
    <n v="6"/>
    <s v="GTK77"/>
    <n v="200"/>
    <n v="0"/>
    <s v="ร้านที่2"/>
    <s v="อ***ัตน์ เ***ยมโชติสกุลชัย"/>
    <s v="ยะลา"/>
    <s v="-"/>
    <s v=""/>
    <s v="04/02/2026 10:15"/>
    <s v="-"/>
    <s v="J&amp;T COD"/>
    <s v="Tiktok"/>
    <s v="จ่ายทีหลัง / COD"/>
    <s v=""/>
    <s v="791089776013"/>
    <s v="04/02/2026 10:15"/>
  </r>
  <r>
    <x v="6"/>
    <x v="6"/>
    <n v="50"/>
    <n v="6"/>
    <s v="GTK76"/>
    <n v="200"/>
    <n v="0"/>
    <s v="ร้านที่2"/>
    <s v="น***ชล"/>
    <s v="เทศบาลนครนครศรีธรรมราช"/>
    <s v="-"/>
    <s v=""/>
    <s v="04/02/2026 10:10"/>
    <s v="-"/>
    <s v="J&amp;T COD"/>
    <s v="Tiktok"/>
    <s v="จ่ายทีหลัง / COD"/>
    <s v=""/>
    <s v="791193807176"/>
    <s v="04/02/2026 10:10"/>
  </r>
  <r>
    <x v="6"/>
    <x v="6"/>
    <n v="33.333333333333336"/>
    <n v="3"/>
    <s v="GTK75"/>
    <n v="100"/>
    <n v="0"/>
    <s v="ร้านที่2"/>
    <s v="น* อ***ร บ***์เจริญ"/>
    <s v="สุรินทร์"/>
    <s v="-"/>
    <s v=""/>
    <s v="04/02/2026 10:07"/>
    <s v="-"/>
    <s v="J&amp;T Express"/>
    <s v="Tiktok"/>
    <s v="tiktok"/>
    <s v=""/>
    <s v="791084984071"/>
    <s v="04/02/2026 10:08"/>
  </r>
  <r>
    <x v="9"/>
    <x v="11"/>
    <n v="159"/>
    <n v="1"/>
    <s v="GTK74"/>
    <n v="129"/>
    <n v="0"/>
    <s v="ร้านที่2"/>
    <s v="เ***ยมละออ"/>
    <s v="เชียงใหม่"/>
    <s v="-"/>
    <s v=""/>
    <s v="04/02/2026 09:56"/>
    <s v="-"/>
    <s v="J&amp;T Express"/>
    <s v="Tiktok"/>
    <s v="tiktok"/>
    <s v=""/>
    <s v="791151457132"/>
    <s v="04/02/2026 09:55"/>
  </r>
  <r>
    <x v="0"/>
    <x v="0"/>
    <n v="159"/>
    <n v="1"/>
    <s v="GTK73"/>
    <n v="100"/>
    <n v="0"/>
    <s v="ร้านที่2"/>
    <s v="ป***ดา ม***วะ"/>
    <s v="ฉะเชิงเทรา"/>
    <s v="-"/>
    <s v=""/>
    <s v="04/02/2026 09:51"/>
    <s v="-"/>
    <s v="J&amp;T COD"/>
    <s v="Tiktok"/>
    <s v="จ่ายทีหลัง / COD"/>
    <s v=""/>
    <s v="791114314152"/>
    <s v="04/02/2026 09:52"/>
  </r>
  <r>
    <x v="2"/>
    <x v="2"/>
    <n v="159"/>
    <n v="1"/>
    <s v="GTK72"/>
    <n v="115"/>
    <n v="15"/>
    <s v="ร้านที่2"/>
    <s v="น***ย โ***นู"/>
    <s v="Bangkok"/>
    <s v="-"/>
    <s v=""/>
    <s v="04/02/2026 09:50"/>
    <s v="-"/>
    <s v="J&amp;T COD"/>
    <s v="Tiktok"/>
    <s v="จ่ายทีหลัง / COD"/>
    <s v=""/>
    <s v="791112650145"/>
    <s v="04/02/2026 09:50"/>
  </r>
  <r>
    <x v="9"/>
    <x v="11"/>
    <n v="159"/>
    <n v="2"/>
    <s v="GTK71"/>
    <n v="200"/>
    <n v="0"/>
    <s v="ร้านที่2"/>
    <s v="ว***ร  ฤ***์บัว"/>
    <s v="ประจวบคีรีขันธ์"/>
    <s v="-"/>
    <s v=""/>
    <s v="04/02/2026 09:49"/>
    <s v="-"/>
    <s v="J&amp;T COD"/>
    <s v="Tiktok"/>
    <s v="จ่ายทีหลัง / COD"/>
    <s v=""/>
    <s v="791140317192"/>
    <s v="04/02/2026 09:49"/>
  </r>
  <r>
    <x v="0"/>
    <x v="0"/>
    <n v="159"/>
    <n v="2"/>
    <s v="GTK70"/>
    <n v="200"/>
    <n v="0"/>
    <s v="ร้านที่2"/>
    <s v="ว***ร  ฤ***์บัว"/>
    <s v="ประจวบคีรีขันธ์"/>
    <s v="-"/>
    <s v=""/>
    <s v="04/02/2026 09:49"/>
    <s v="-"/>
    <s v="J&amp;T COD"/>
    <s v="Tiktok"/>
    <s v="จ่ายทีหลัง / COD"/>
    <s v=""/>
    <s v="791180715146"/>
    <s v="04/02/2026 09:49"/>
  </r>
  <r>
    <x v="9"/>
    <x v="11"/>
    <n v="159"/>
    <n v="1"/>
    <s v="GTK68"/>
    <n v="100"/>
    <n v="0"/>
    <s v="ร้านที่2"/>
    <s v="ส***ลี ค***"/>
    <s v="พระนครศรีอยุธยา"/>
    <s v="-"/>
    <s v=""/>
    <s v="04/02/2026 09:44"/>
    <s v="-"/>
    <s v="J&amp;T COD"/>
    <s v="Tiktok"/>
    <s v="จ่ายทีหลัง / COD"/>
    <s v=""/>
    <s v="791135115190"/>
    <s v="04/02/2026 09:45"/>
  </r>
  <r>
    <x v="8"/>
    <x v="10"/>
    <n v="66.666666666666671"/>
    <n v="3"/>
    <s v="GTK67"/>
    <n v="100"/>
    <n v="0"/>
    <s v="ร้านที่2"/>
    <s v="ค***ิกุล บ***ศ    บ***สวน"/>
    <s v="ยโสธร"/>
    <s v="-"/>
    <s v=""/>
    <s v="04/02/2026 09:39"/>
    <s v="-"/>
    <s v="J&amp;T Express"/>
    <s v="Tiktok"/>
    <s v="tiktok"/>
    <s v=""/>
    <s v="791178669116"/>
    <s v="04/02/2026 09:39"/>
  </r>
  <r>
    <x v="9"/>
    <x v="11"/>
    <n v="159"/>
    <n v="1"/>
    <s v="GTK66"/>
    <n v="100"/>
    <n v="0"/>
    <s v="ร้านที่2"/>
    <s v="ห***รัตน์ ก***นสุคนธ์"/>
    <s v="พิจิตร"/>
    <s v="-"/>
    <s v=""/>
    <s v="04/02/2026 09:30"/>
    <s v="-"/>
    <s v="J&amp;T Express"/>
    <s v="Tiktok"/>
    <s v="tiktok"/>
    <s v=""/>
    <s v="791168911186"/>
    <s v="04/02/2026 09:29"/>
  </r>
  <r>
    <x v="1"/>
    <x v="1"/>
    <n v="66.333333333333329"/>
    <n v="3"/>
    <s v="GTK65"/>
    <n v="250"/>
    <n v="0"/>
    <s v="ร้านที่2"/>
    <s v="ช***ฌา ศ***ันทรา"/>
    <s v="ชุมพร"/>
    <s v="-"/>
    <s v=""/>
    <s v="04/02/2026 08:34"/>
    <s v="-"/>
    <s v="J&amp;T COD"/>
    <s v="Tiktok"/>
    <s v="จ่ายทีหลัง / COD"/>
    <s v=""/>
    <s v="791184517126"/>
    <s v="04/02/2026 09:28"/>
  </r>
  <r>
    <x v="8"/>
    <x v="10"/>
    <n v="66.666666666666671"/>
    <n v="3"/>
    <s v="GTK62"/>
    <n v="129"/>
    <n v="0"/>
    <s v="ร้านที่1"/>
    <s v="เ******ง"/>
    <s v="****** 54 ห้อง 305 ตำบลท่าทราย อำเภอเมืองนนทบุรี จังหวัดนนทบุรี 11000"/>
    <s v="11000"/>
    <s v="41"/>
    <s v="04/02/2026 09:25"/>
    <s v="-"/>
    <s v="SPX Express"/>
    <s v="Shopee"/>
    <s v="shopee"/>
    <s v=""/>
    <s v="TH2642359897473"/>
    <s v="04/02/2026 09:24"/>
  </r>
  <r>
    <x v="8"/>
    <x v="10"/>
    <n v="66.666666666666671"/>
    <n v="3"/>
    <s v="GTK61"/>
    <n v="129"/>
    <n v="0"/>
    <s v="ร้านที่2"/>
    <s v="น***น่อย"/>
    <s v="ราชบุรี"/>
    <s v="-"/>
    <s v=""/>
    <s v="04/02/2026 09:22"/>
    <s v="-"/>
    <s v="J&amp;T Express"/>
    <s v="Tiktok"/>
    <s v="tiktok"/>
    <s v=""/>
    <s v="791171465125"/>
    <s v="04/02/2026 09:22"/>
  </r>
  <r>
    <x v="6"/>
    <x v="6"/>
    <n v="50"/>
    <n v="6"/>
    <s v="GTK60"/>
    <n v="200"/>
    <n v="0"/>
    <s v="ร้านที่2"/>
    <s v="ฟ***ันทร์ ร***้อย"/>
    <s v="เชียงใหม่"/>
    <s v="-"/>
    <s v=""/>
    <s v="04/02/2026 09:18"/>
    <s v="-"/>
    <s v="J&amp;T COD"/>
    <s v="Tiktok"/>
    <s v="จ่ายทีหลัง / COD"/>
    <s v=""/>
    <s v="791016377034"/>
    <s v="04/02/2026 09:18"/>
  </r>
  <r>
    <x v="6"/>
    <x v="6"/>
    <n v="33.333333333333336"/>
    <n v="3"/>
    <s v="GTK59"/>
    <n v="100"/>
    <n v="0"/>
    <s v="ร้านที่2"/>
    <s v="อ***า เ***วพิลาบ"/>
    <s v="พระนครศรีอยุธยา"/>
    <s v="-"/>
    <s v=""/>
    <s v="04/02/2026 09:13"/>
    <s v="-"/>
    <s v="J&amp;T Express"/>
    <s v="Tiktok"/>
    <s v="tiktok"/>
    <s v=""/>
    <s v="791176622110"/>
    <s v="04/02/2026 09:13"/>
  </r>
  <r>
    <x v="8"/>
    <x v="10"/>
    <n v="66.666666666666671"/>
    <n v="3"/>
    <s v="GTK58"/>
    <n v="114"/>
    <n v="14"/>
    <s v="ร้านที่2"/>
    <s v="เ***มพร ส***จักร์"/>
    <s v="ปทุมธานี"/>
    <s v="-"/>
    <s v=""/>
    <s v="04/02/2026 09:10"/>
    <s v="-"/>
    <s v="J&amp;T COD"/>
    <s v="Tiktok"/>
    <s v="จ่ายทีหลัง / COD"/>
    <s v=""/>
    <s v="791111068123"/>
    <s v="04/02/2026 09:10"/>
  </r>
  <r>
    <x v="6"/>
    <x v="6"/>
    <n v="33.333333333333336"/>
    <n v="3"/>
    <s v="GTK57"/>
    <n v="100"/>
    <n v="0"/>
    <s v="ร้านที่2"/>
    <s v="ก***ิพงษ์ จ***ัมย์"/>
    <s v="บุรีรัมย์"/>
    <s v="-"/>
    <s v=""/>
    <s v="04/02/2026 09:08"/>
    <s v="-"/>
    <s v="J&amp;T Express"/>
    <s v="Tiktok"/>
    <s v="tiktok"/>
    <s v=""/>
    <s v="791127829111"/>
    <s v="04/02/2026 09:08"/>
  </r>
  <r>
    <x v="7"/>
    <x v="8"/>
    <n v="109"/>
    <n v="1"/>
    <s v="GTK54"/>
    <n v="268"/>
    <n v="50"/>
    <s v="ร้านที่10"/>
    <s v="ส่ง นฤมล สังข์บัว"/>
    <s v=" 105 ม.7 _x000a_ต.ปังหวาน อ.พะโต๊ะ จ.ชุมพร _x000a_ 86180"/>
    <s v="86180"/>
    <s v="0979181274"/>
    <s v="04/02/2026 09:01"/>
    <s v="sompear3955@gmail.com"/>
    <s v="EMS COD"/>
    <s v="facebook"/>
    <s v="กสิกร"/>
    <s v=""/>
    <s v="-"/>
    <s v="04/02/2026 09:01"/>
  </r>
  <r>
    <x v="9"/>
    <x v="11"/>
    <n v="109"/>
    <n v="1"/>
    <s v="GTK54"/>
    <n v="268"/>
    <n v="50"/>
    <s v="ร้านที่10"/>
    <s v="ส่ง นฤมล สังข์บัว"/>
    <s v=" 105 ม.7 _x000a_ต.ปังหวาน อ.พะโต๊ะ จ.ชุมพร _x000a_ 86180"/>
    <s v="86180"/>
    <s v="0979181274"/>
    <s v="04/02/2026 09:01"/>
    <s v="sompear3955@gmail.com"/>
    <s v="EMS COD"/>
    <s v="facebook"/>
    <s v="กสิกร"/>
    <s v=""/>
    <s v="-"/>
    <s v="04/02/2026 09:01"/>
  </r>
  <r>
    <x v="2"/>
    <x v="2"/>
    <n v="139"/>
    <n v="1"/>
    <s v="GTK53"/>
    <n v="430"/>
    <n v="0"/>
    <s v="ร้านที่10"/>
    <s v="ร้านชัยโรจน์"/>
    <s v="159/19 ตลาดสดปัว ต.ปัว อ.ปัว จ. น่าน 55120"/>
    <s v="55120"/>
    <s v="0814731031"/>
    <s v="04/02/2026 09:00"/>
    <s v="sompear3955@gmail.com"/>
    <s v="EMS COD"/>
    <s v="facebook"/>
    <s v="กสิกร"/>
    <s v=""/>
    <s v="WA088941672TH"/>
    <s v="04/02/2026 08:59"/>
  </r>
  <r>
    <x v="0"/>
    <x v="0"/>
    <n v="139"/>
    <n v="1"/>
    <s v="GTK53"/>
    <n v="430"/>
    <n v="0"/>
    <s v="ร้านที่10"/>
    <s v="ร้านชัยโรจน์"/>
    <s v="159/19 ตลาดสดปัว ต.ปัว อ.ปัว จ. น่าน 55120"/>
    <s v="55120"/>
    <s v="0814731031"/>
    <s v="04/02/2026 09:00"/>
    <s v="sompear3955@gmail.com"/>
    <s v="EMS COD"/>
    <s v="facebook"/>
    <s v="กสิกร"/>
    <s v=""/>
    <s v="WA088941672TH"/>
    <s v="04/02/2026 08:59"/>
  </r>
  <r>
    <x v="7"/>
    <x v="8"/>
    <n v="139"/>
    <n v="1"/>
    <s v="GTK53"/>
    <n v="430"/>
    <n v="0"/>
    <s v="ร้านที่10"/>
    <s v="ร้านชัยโรจน์"/>
    <s v="159/19 ตลาดสดปัว ต.ปัว อ.ปัว จ. น่าน 55120"/>
    <s v="55120"/>
    <s v="0814731031"/>
    <s v="04/02/2026 09:00"/>
    <s v="sompear3955@gmail.com"/>
    <s v="EMS COD"/>
    <s v="facebook"/>
    <s v="กสิกร"/>
    <s v=""/>
    <s v="WA088941672TH"/>
    <s v="04/02/2026 08:59"/>
  </r>
  <r>
    <x v="9"/>
    <x v="11"/>
    <n v="139"/>
    <n v="1"/>
    <s v="GTK53"/>
    <n v="430"/>
    <n v="0"/>
    <s v="ร้านที่10"/>
    <s v="ร้านชัยโรจน์"/>
    <s v="159/19 ตลาดสดปัว ต.ปัว อ.ปัว จ. น่าน 55120"/>
    <s v="55120"/>
    <s v="0814731031"/>
    <s v="04/02/2026 09:00"/>
    <s v="sompear3955@gmail.com"/>
    <s v="EMS COD"/>
    <s v="facebook"/>
    <s v="กสิกร"/>
    <s v=""/>
    <s v="WA088941672TH"/>
    <s v="04/02/2026 08:59"/>
  </r>
  <r>
    <x v="6"/>
    <x v="6"/>
    <n v="50"/>
    <n v="6"/>
    <s v="GTK52"/>
    <n v="0"/>
    <n v="0"/>
    <s v="ร้านที่2"/>
    <s v="เ***ก"/>
    <s v="ขอนแก่น"/>
    <s v="-"/>
    <s v=""/>
    <s v="04/02/2026 08:54"/>
    <s v="-"/>
    <s v="J&amp;T Express"/>
    <s v="Tiktok"/>
    <s v="tiktok"/>
    <s v=""/>
    <s v="791185401182"/>
    <s v="04/02/2026 08:54"/>
  </r>
  <r>
    <x v="6"/>
    <x v="6"/>
    <n v="33.333333333333336"/>
    <n v="3"/>
    <s v="GTK51"/>
    <n v="277"/>
    <n v="0"/>
    <s v="ร้านที่1"/>
    <s v="ป******์"/>
    <s v="******เกาะทวด อำเภอปากพนัง จังหวัดนครศรีธรรมราช 80330"/>
    <s v="80330"/>
    <s v="37"/>
    <s v="04/02/2026 08:46"/>
    <s v="-"/>
    <s v="SPX Express"/>
    <s v="Shopee"/>
    <s v="shopee"/>
    <s v=""/>
    <s v="TH262080912187O"/>
    <s v="04/02/2026 08:46"/>
  </r>
  <r>
    <x v="8"/>
    <x v="10"/>
    <n v="66.666666666666671"/>
    <n v="3"/>
    <s v="GTK51"/>
    <n v="277"/>
    <n v="0"/>
    <s v="ร้านที่1"/>
    <s v="ป******์"/>
    <s v="******เกาะทวด อำเภอปากพนัง จังหวัดนครศรีธรรมราช 80330"/>
    <s v="80330"/>
    <s v="37"/>
    <s v="04/02/2026 08:46"/>
    <s v="-"/>
    <s v="SPX Express"/>
    <s v="Shopee"/>
    <s v="shopee"/>
    <s v=""/>
    <s v="TH262080912187O"/>
    <s v="04/02/2026 08:46"/>
  </r>
  <r>
    <x v="6"/>
    <x v="6"/>
    <n v="50"/>
    <n v="12"/>
    <s v="GTK50"/>
    <n v="400"/>
    <n v="0"/>
    <s v="ร้านที่2"/>
    <s v="ธ***ธร ศ***ร"/>
    <s v="ราชบุรี"/>
    <s v="-"/>
    <s v=""/>
    <s v="04/02/2026 08:19"/>
    <s v="-"/>
    <s v="J&amp;T COD"/>
    <s v="Tiktok"/>
    <s v="จ่ายทีหลัง / COD"/>
    <s v=""/>
    <s v="791179431195"/>
    <s v="04/02/2026 08:19"/>
  </r>
  <r>
    <x v="2"/>
    <x v="2"/>
    <n v="119"/>
    <n v="1"/>
    <s v="GTK49"/>
    <n v="569"/>
    <n v="10"/>
    <s v="ร้านที่1"/>
    <s v="ล******ร"/>
    <s v="******บลหนองกุงธนสาร, อำเภอภูเวียง ตำบลหนองกุงธนสาร อำเภอภูเวียง จังหวัดขอนแก่น 40150"/>
    <s v="40150"/>
    <s v="99"/>
    <s v="04/02/2026 07:59"/>
    <s v="-"/>
    <s v="SPX Express"/>
    <s v="Shopee"/>
    <s v="shopee"/>
    <s v=""/>
    <s v="TH261749933155N"/>
    <s v="04/02/2026 07:59"/>
  </r>
  <r>
    <x v="0"/>
    <x v="0"/>
    <n v="119"/>
    <n v="1"/>
    <s v="GTK49"/>
    <n v="569"/>
    <n v="10"/>
    <s v="ร้านที่1"/>
    <s v="ล******ร"/>
    <s v="******บลหนองกุงธนสาร, อำเภอภูเวียง ตำบลหนองกุงธนสาร อำเภอภูเวียง จังหวัดขอนแก่น 40150"/>
    <s v="40150"/>
    <s v="99"/>
    <s v="04/02/2026 07:59"/>
    <s v="-"/>
    <s v="SPX Express"/>
    <s v="Shopee"/>
    <s v="shopee"/>
    <s v=""/>
    <s v="TH261749933155N"/>
    <s v="04/02/2026 07:59"/>
  </r>
  <r>
    <x v="7"/>
    <x v="8"/>
    <n v="119"/>
    <n v="1"/>
    <s v="GTK49"/>
    <n v="569"/>
    <n v="10"/>
    <s v="ร้านที่1"/>
    <s v="ล******ร"/>
    <s v="******บลหนองกุงธนสาร, อำเภอภูเวียง ตำบลหนองกุงธนสาร อำเภอภูเวียง จังหวัดขอนแก่น 40150"/>
    <s v="40150"/>
    <s v="99"/>
    <s v="04/02/2026 07:59"/>
    <s v="-"/>
    <s v="SPX Express"/>
    <s v="Shopee"/>
    <s v="shopee"/>
    <s v=""/>
    <s v="TH261749933155N"/>
    <s v="04/02/2026 07:59"/>
  </r>
  <r>
    <x v="9"/>
    <x v="11"/>
    <n v="120"/>
    <n v="1"/>
    <s v="GTK49"/>
    <n v="569"/>
    <n v="10"/>
    <s v="ร้านที่1"/>
    <s v="ล******ร"/>
    <s v="******บลหนองกุงธนสาร, อำเภอภูเวียง ตำบลหนองกุงธนสาร อำเภอภูเวียง จังหวัดขอนแก่น 40150"/>
    <s v="40150"/>
    <s v="99"/>
    <s v="04/02/2026 07:59"/>
    <s v="-"/>
    <s v="SPX Express"/>
    <s v="Shopee"/>
    <s v="shopee"/>
    <s v=""/>
    <s v="TH261749933155N"/>
    <s v="04/02/2026 07:59"/>
  </r>
  <r>
    <x v="6"/>
    <x v="6"/>
    <n v="33.333333333333336"/>
    <n v="3"/>
    <s v="GTK48"/>
    <n v="100"/>
    <n v="0"/>
    <s v="ร้านที่2"/>
    <s v="ป***ตา ท***รรม"/>
    <s v="จันทบุรี"/>
    <s v="-"/>
    <s v=""/>
    <s v="04/02/2026 07:56"/>
    <s v="-"/>
    <s v="J&amp;T COD"/>
    <s v="Tiktok"/>
    <s v="จ่ายทีหลัง / COD"/>
    <s v=""/>
    <s v="791070186071"/>
    <s v="04/02/2026 07:57"/>
  </r>
  <r>
    <x v="1"/>
    <x v="1"/>
    <n v="66.333333333333329"/>
    <n v="3"/>
    <s v="GTK47"/>
    <n v="240"/>
    <n v="0"/>
    <s v="ร้านที่1"/>
    <s v="เ******น"/>
    <s v="******าด ตำบลตลาด อำเภอเมืองสุราษฎร์ธานี จังหวัดสุราษฎร์ธานี 84000"/>
    <s v="84000"/>
    <s v="38"/>
    <s v="04/02/2026 07:47"/>
    <s v="-"/>
    <s v="SPX Express"/>
    <s v="Shopee"/>
    <s v="shopee"/>
    <s v=""/>
    <s v="TH264977099146M"/>
    <s v="04/02/2026 07:46"/>
  </r>
  <r>
    <x v="6"/>
    <x v="6"/>
    <n v="65"/>
    <n v="9"/>
    <s v="GTK46"/>
    <n v="515"/>
    <n v="0"/>
    <s v="ร้านที่2"/>
    <s v="เ***สุดา จ***ร์พุ่ม"/>
    <s v="พระนครศรีอยุธยา"/>
    <s v="-"/>
    <s v=""/>
    <s v="04/02/2026 07:46"/>
    <s v="-"/>
    <s v="J&amp;T Express"/>
    <s v="Tiktok"/>
    <s v="tiktok"/>
    <s v=""/>
    <s v="791066599046"/>
    <s v="04/02/2026 07:46"/>
  </r>
  <r>
    <x v="6"/>
    <x v="6"/>
    <n v="50"/>
    <n v="6"/>
    <s v="GTK46"/>
    <n v="515"/>
    <n v="0"/>
    <s v="ร้านที่2"/>
    <s v="เ***สุดา จ***ร์พุ่ม"/>
    <s v="พระนครศรีอยุธยา"/>
    <s v="-"/>
    <s v=""/>
    <s v="04/02/2026 07:46"/>
    <s v="-"/>
    <s v="J&amp;T Express"/>
    <s v="Tiktok"/>
    <s v="tiktok"/>
    <s v=""/>
    <s v="791066599046"/>
    <s v="04/02/2026 07:46"/>
  </r>
  <r>
    <x v="0"/>
    <x v="0"/>
    <n v="159"/>
    <n v="1"/>
    <s v="GTK45"/>
    <n v="147"/>
    <n v="18"/>
    <s v="ร้านที่2"/>
    <s v="ว***ณี  ว***รัตน์"/>
    <s v="ชลบุรี"/>
    <s v="-"/>
    <s v=""/>
    <s v="04/02/2026 07:35"/>
    <s v="-"/>
    <s v="J&amp;T COD"/>
    <s v="Tiktok"/>
    <s v="จ่ายทีหลัง / COD"/>
    <s v=""/>
    <s v="791176115155"/>
    <s v="04/02/2026 07:35"/>
  </r>
  <r>
    <x v="3"/>
    <x v="3"/>
    <n v="10"/>
    <n v="50"/>
    <s v="GTK44"/>
    <n v="500"/>
    <n v="0"/>
    <s v="ร้านที่1"/>
    <s v="ห******า"/>
    <s v="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04/02/2026 07:58"/>
    <s v="-"/>
    <s v="SPX Express"/>
    <s v="Shopee"/>
    <s v="shopee"/>
    <s v=""/>
    <s v="TH2652730209703"/>
    <s v="04/02/2026 07:28"/>
  </r>
  <r>
    <x v="0"/>
    <x v="7"/>
    <n v="87.2"/>
    <n v="1"/>
    <s v="GTK43"/>
    <n v="94.2"/>
    <n v="7"/>
    <s v="ร้านที่3"/>
    <s v="พิชญ์สิชฌ์ อึ้งมณีภรณ์"/>
    <s v="1101 ถนนพระยาสุเรนทร์ ร้านข้าวกล่องติดโรงเรียนประชาราษฎร์อุปถัมภ์ หลังป้ายรถเมล์ · บางชัน/ Bang Chan_x000a__x000a_คลองสามวา/ Klong Sam Waกรุงเทพมหานคร/ Bangkok_x000a_10510"/>
    <s v="10510"/>
    <s v="660953479423"/>
    <s v="04/02/2026 07:22"/>
    <s v="-"/>
    <s v="Kerry_dropoff"/>
    <s v="Lazada"/>
    <s v="lazada"/>
    <s v=""/>
    <s v="LEXPU0655057056"/>
    <s v="04/02/2026 07:22"/>
  </r>
  <r>
    <x v="6"/>
    <x v="6"/>
    <n v="50"/>
    <n v="6"/>
    <s v="GTK42"/>
    <n v="235"/>
    <n v="35"/>
    <s v="ร้านที่2"/>
    <s v="u***4559781060767"/>
    <s v="กรุงเทพฯ"/>
    <s v="-"/>
    <s v=""/>
    <s v="04/02/2026 07:15"/>
    <s v="-"/>
    <s v="J&amp;T COD"/>
    <s v="Tiktok"/>
    <s v="จ่ายทีหลัง / COD"/>
    <s v=""/>
    <s v="791151406183"/>
    <s v="04/02/2026 07:15"/>
  </r>
  <r>
    <x v="8"/>
    <x v="10"/>
    <n v="66.666666666666671"/>
    <n v="3"/>
    <s v="GTK41"/>
    <n v="172.16"/>
    <n v="29.66"/>
    <s v="ร้านที่3"/>
    <s v="กนกวรรณ นุ่นภูบาล"/>
    <s v="บริษัท ศักยภาพกฎหมายและธุรกิจ 267/4-5 ลาดพร้าว101 ถนนลาดพร้าว แขวงเจ้าคุณสิงห์_x000a__x000a_วังทองหลาง/ Wang Thonglangกรุงเทพมหานคร/ Bangkok_x000a_10310"/>
    <s v="10310"/>
    <s v="660968569109"/>
    <s v="04/02/2026 07:03"/>
    <s v="-"/>
    <s v="Kerry_dropoff"/>
    <s v="Lazada"/>
    <s v="lazada"/>
    <s v=""/>
    <s v="LEXPU0655050160"/>
    <s v="04/02/2026 07:03"/>
  </r>
  <r>
    <x v="0"/>
    <x v="7"/>
    <n v="87.2"/>
    <n v="2"/>
    <s v="GTK40"/>
    <n v="181.9"/>
    <n v="7.5"/>
    <s v="ร้านที่3"/>
    <s v="สุนันทิยา ตั้งไพศาลสัมพันธ์"/>
    <s v="50 /173 ถนน หทัยราษฏร์ 35,  · สามวาตะวันตก/ Sam Wa Tawan Tok_x000a__x000a_คลองสามวา/ Klong Sam Waกรุงเทพมหานคร/ Bangkok_x000a_10510"/>
    <s v="10510"/>
    <s v="660874551963"/>
    <s v="04/02/2026 07:02"/>
    <s v="-"/>
    <s v="Kerry_dropoff"/>
    <s v="Lazada"/>
    <s v="lazada"/>
    <s v=""/>
    <s v="LEXPU0655056279"/>
    <s v="04/02/2026 07:02"/>
  </r>
  <r>
    <x v="0"/>
    <x v="7"/>
    <n v="87.2"/>
    <n v="2"/>
    <s v="GTK39"/>
    <n v="181.9"/>
    <n v="7.5"/>
    <s v="ร้านที่3"/>
    <s v="สุนันทิยา ตั้งไพศาลสัมพันธ์"/>
    <s v="50 /173 ถนน หทัยราษฏร์ 35,  · สามวาตะวันตก/ Sam Wa Tawan Tok_x000a__x000a_คลองสามวา/ Klong Sam Waกรุงเทพมหานคร/ Bangkok_x000a_10510"/>
    <s v="10510"/>
    <s v="660874551963"/>
    <s v="04/02/2026 07:01"/>
    <s v="-"/>
    <s v="Kerry_dropoff"/>
    <s v="Lazada"/>
    <s v="lazada"/>
    <s v=""/>
    <s v="LEXPU0655054914"/>
    <s v="04/02/2026 06:57"/>
  </r>
  <r>
    <x v="1"/>
    <x v="15"/>
    <n v="71.05"/>
    <n v="2"/>
    <s v="GTK38"/>
    <n v="1077.8"/>
    <n v="10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4/02/2026 06:43"/>
    <s v="-"/>
    <s v="Kerry_dropoff"/>
    <s v="Lazada"/>
    <s v="lazada"/>
    <s v=""/>
    <s v="LEXPU0654733091"/>
    <s v="04/02/2026 06:43"/>
  </r>
  <r>
    <x v="8"/>
    <x v="10"/>
    <n v="33"/>
    <n v="10"/>
    <s v="GTK38"/>
    <n v="1077.8"/>
    <n v="10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4/02/2026 06:43"/>
    <s v="-"/>
    <s v="Kerry_dropoff"/>
    <s v="Lazada"/>
    <s v="lazada"/>
    <s v=""/>
    <s v="LEXPU0654733091"/>
    <s v="04/02/2026 06:43"/>
  </r>
  <r>
    <x v="9"/>
    <x v="12"/>
    <n v="91.12"/>
    <n v="1"/>
    <s v="GTK38"/>
    <n v="1077.8"/>
    <n v="10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4/02/2026 06:43"/>
    <s v="-"/>
    <s v="Kerry_dropoff"/>
    <s v="Lazada"/>
    <s v="lazada"/>
    <s v=""/>
    <s v="LEXPU0654733091"/>
    <s v="04/02/2026 06:43"/>
  </r>
  <r>
    <x v="9"/>
    <x v="12"/>
    <n v="91.11"/>
    <n v="1"/>
    <s v="GTK38"/>
    <n v="1077.8"/>
    <n v="10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4/02/2026 06:43"/>
    <s v="-"/>
    <s v="Kerry_dropoff"/>
    <s v="Lazada"/>
    <s v="lazada"/>
    <s v=""/>
    <s v="LEXPU0654733091"/>
    <s v="04/02/2026 06:43"/>
  </r>
  <r>
    <x v="7"/>
    <x v="12"/>
    <n v="91.11"/>
    <n v="2"/>
    <s v="GTK38"/>
    <n v="1077.8"/>
    <n v="10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4/02/2026 06:43"/>
    <s v="-"/>
    <s v="Kerry_dropoff"/>
    <s v="Lazada"/>
    <s v="lazada"/>
    <s v=""/>
    <s v="LEXPU0654733091"/>
    <s v="04/02/2026 06:43"/>
  </r>
  <r>
    <x v="0"/>
    <x v="12"/>
    <n v="91.11"/>
    <n v="1"/>
    <s v="GTK38"/>
    <n v="1077.8"/>
    <n v="10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4/02/2026 06:43"/>
    <s v="-"/>
    <s v="Kerry_dropoff"/>
    <s v="Lazada"/>
    <s v="lazada"/>
    <s v=""/>
    <s v="LEXPU0654733091"/>
    <s v="04/02/2026 06:43"/>
  </r>
  <r>
    <x v="6"/>
    <x v="6"/>
    <n v="65"/>
    <n v="9"/>
    <s v="GTK37"/>
    <n v="315"/>
    <n v="0"/>
    <s v="ร้านที่2"/>
    <s v="ธ***ี ห***ปาน"/>
    <s v="ชุมพร"/>
    <s v="-"/>
    <s v=""/>
    <s v="04/02/2026 06:17"/>
    <s v="-"/>
    <s v="J&amp;T COD"/>
    <s v="Tiktok"/>
    <s v="จ่ายทีหลัง / COD"/>
    <s v=""/>
    <s v="791095595091"/>
    <s v="04/02/2026 06:17"/>
  </r>
  <r>
    <x v="6"/>
    <x v="6"/>
    <n v="33.333333333333336"/>
    <n v="6"/>
    <s v="GTK36"/>
    <n v="200"/>
    <n v="0"/>
    <s v="ร้านที่2"/>
    <s v="ป***วบ ส***้ง"/>
    <s v="ชัยนาท"/>
    <s v="-"/>
    <s v=""/>
    <s v="04/02/2026 05:59"/>
    <s v="-"/>
    <s v="J&amp;T COD"/>
    <s v="Tiktok"/>
    <s v="จ่ายทีหลัง / COD"/>
    <s v=""/>
    <s v="791128003131"/>
    <s v="04/02/2026 06:00"/>
  </r>
  <r>
    <x v="6"/>
    <x v="6"/>
    <n v="33.333333333333336"/>
    <n v="3"/>
    <s v="GTK35"/>
    <n v="100"/>
    <n v="0"/>
    <s v="ร้านที่2"/>
    <s v="ส***รัตน์ พ***ประเสริฐ"/>
    <s v="กรุงเทพฯ"/>
    <s v="-"/>
    <s v=""/>
    <s v="04/02/2026 05:42"/>
    <s v="-"/>
    <s v="J&amp;T COD"/>
    <s v="Tiktok"/>
    <s v="จ่ายทีหลัง / COD"/>
    <s v=""/>
    <s v="791180435113"/>
    <s v="04/02/2026 05:42"/>
  </r>
  <r>
    <x v="6"/>
    <x v="6"/>
    <n v="33.333333333333336"/>
    <n v="3"/>
    <s v="GTK34"/>
    <n v="100"/>
    <n v="0"/>
    <s v="ร้านที่2"/>
    <s v="พ***ม น***มบูร"/>
    <s v="เทศบาลนครสุราษฎร์ธานี"/>
    <s v="-"/>
    <s v=""/>
    <s v="04/02/2026 04:49"/>
    <s v="-"/>
    <s v="J&amp;T COD"/>
    <s v="Tiktok"/>
    <s v="จ่ายทีหลัง / COD"/>
    <s v=""/>
    <s v="791067787031"/>
    <s v="04/02/2026 04:49"/>
  </r>
  <r>
    <x v="6"/>
    <x v="6"/>
    <n v="33.333333333333336"/>
    <n v="3"/>
    <s v="GTK33"/>
    <n v="100"/>
    <n v="0"/>
    <s v="ร้านที่2"/>
    <s v="ม***เดร์ อ***ละ"/>
    <s v="ยะลา"/>
    <s v="-"/>
    <s v=""/>
    <s v="04/02/2026 04:04"/>
    <s v="-"/>
    <s v="J&amp;T COD"/>
    <s v="Tiktok"/>
    <s v="จ่ายทีหลัง / COD"/>
    <s v=""/>
    <s v="791118216173"/>
    <s v="04/02/2026 04:06"/>
  </r>
  <r>
    <x v="12"/>
    <x v="16"/>
    <n v="50"/>
    <n v="5"/>
    <s v="GTK32"/>
    <n v="650"/>
    <n v="0"/>
    <s v="ร้านที่1"/>
    <s v="เ******ล"/>
    <s v="******ำเภอเมืองอ่างทอง ตำบลบ้านอิฐ อำเภอเมืองอ่างทอง จังหวัดอ่างทอง 14000"/>
    <s v="14000"/>
    <s v="97"/>
    <s v="04/02/2026 02:13"/>
    <s v="-"/>
    <s v="SPX Express"/>
    <s v="Shopee"/>
    <s v="shopee"/>
    <s v=""/>
    <s v="TH269471380372K"/>
    <s v="04/02/2026 02:13"/>
  </r>
  <r>
    <x v="11"/>
    <x v="14"/>
    <n v="50"/>
    <n v="5"/>
    <s v="GTK32"/>
    <n v="650"/>
    <n v="0"/>
    <s v="ร้านที่1"/>
    <s v="เ******ล"/>
    <s v="******ำเภอเมืองอ่างทอง ตำบลบ้านอิฐ อำเภอเมืองอ่างทอง จังหวัดอ่างทอง 14000"/>
    <s v="14000"/>
    <s v="97"/>
    <s v="04/02/2026 02:13"/>
    <s v="-"/>
    <s v="SPX Express"/>
    <s v="Shopee"/>
    <s v="shopee"/>
    <s v=""/>
    <s v="TH269471380372K"/>
    <s v="04/02/2026 02:13"/>
  </r>
  <r>
    <x v="5"/>
    <x v="5"/>
    <n v="80"/>
    <n v="1"/>
    <s v="GTK32"/>
    <n v="650"/>
    <n v="0"/>
    <s v="ร้านที่1"/>
    <s v="เ******ล"/>
    <s v="******ำเภอเมืองอ่างทอง ตำบลบ้านอิฐ อำเภอเมืองอ่างทอง จังหวัดอ่างทอง 14000"/>
    <s v="14000"/>
    <s v="97"/>
    <s v="04/02/2026 02:13"/>
    <s v="-"/>
    <s v="SPX Express"/>
    <s v="Shopee"/>
    <s v="shopee"/>
    <s v=""/>
    <s v="TH269471380372K"/>
    <s v="04/02/2026 02:13"/>
  </r>
  <r>
    <x v="1"/>
    <x v="1"/>
    <n v="80"/>
    <n v="1"/>
    <s v="GTK32"/>
    <n v="650"/>
    <n v="0"/>
    <s v="ร้านที่1"/>
    <s v="เ******ล"/>
    <s v="******ำเภอเมืองอ่างทอง ตำบลบ้านอิฐ อำเภอเมืองอ่างทอง จังหวัดอ่างทอง 14000"/>
    <s v="14000"/>
    <s v="97"/>
    <s v="04/02/2026 02:13"/>
    <s v="-"/>
    <s v="SPX Express"/>
    <s v="Shopee"/>
    <s v="shopee"/>
    <s v=""/>
    <s v="TH269471380372K"/>
    <s v="04/02/2026 02:13"/>
  </r>
  <r>
    <x v="7"/>
    <x v="8"/>
    <n v="159"/>
    <n v="1"/>
    <s v="GTK31"/>
    <n v="258"/>
    <n v="0"/>
    <s v="ร้านที่2"/>
    <s v="แ***ี่"/>
    <s v="นนทบุรี"/>
    <s v="-"/>
    <s v=""/>
    <s v="04/02/2026 02:05"/>
    <s v="-"/>
    <s v="J&amp;T COD"/>
    <s v="Tiktok"/>
    <s v="จ่ายทีหลัง / COD"/>
    <s v=""/>
    <s v="791048978915"/>
    <s v="04/02/2026 02:05"/>
  </r>
  <r>
    <x v="9"/>
    <x v="11"/>
    <n v="159"/>
    <n v="1"/>
    <s v="GTK31"/>
    <n v="258"/>
    <n v="0"/>
    <s v="ร้านที่2"/>
    <s v="แ***ี่"/>
    <s v="นนทบุรี"/>
    <s v="-"/>
    <s v=""/>
    <s v="04/02/2026 02:05"/>
    <s v="-"/>
    <s v="J&amp;T COD"/>
    <s v="Tiktok"/>
    <s v="จ่ายทีหลัง / COD"/>
    <s v=""/>
    <s v="791048978915"/>
    <s v="04/02/2026 02:05"/>
  </r>
  <r>
    <x v="6"/>
    <x v="6"/>
    <n v="33.333333333333336"/>
    <n v="3"/>
    <s v="GTK30"/>
    <n v="100"/>
    <n v="0"/>
    <s v="ร้านที่2"/>
    <s v="P***lert k**"/>
    <s v="Bangkok"/>
    <s v="-"/>
    <s v=""/>
    <s v="04/02/2026 01:21"/>
    <s v="-"/>
    <s v="J&amp;T Express"/>
    <s v="Tiktok"/>
    <s v="tiktok"/>
    <s v=""/>
    <s v="791131622153"/>
    <s v="04/02/2026 01:23"/>
  </r>
  <r>
    <x v="7"/>
    <x v="7"/>
    <n v="43.72"/>
    <n v="1"/>
    <s v="GTK29"/>
    <n v="51.22"/>
    <n v="7.5"/>
    <s v="ร้านที่3"/>
    <s v="นิดหน่อย"/>
    <s v="73 ม.1 บ้านนาเชือกใต้ · นาเชือก/ Na Chueak_x000a__x000a_ยางตลาด/ Yang Talatกาฬสินธุ์/ Kalasin_x000a_46120"/>
    <s v="46120"/>
    <s v="660984360019"/>
    <s v="04/02/2026 00:58"/>
    <s v="-"/>
    <s v="Kerry_dropoff"/>
    <s v="Lazada"/>
    <s v="lazada"/>
    <s v=""/>
    <s v="LEXPU0654747220"/>
    <s v="04/02/2026 00:58"/>
  </r>
  <r>
    <x v="1"/>
    <x v="1"/>
    <n v="120"/>
    <n v="1"/>
    <s v="GTK28"/>
    <n v="100"/>
    <n v="0"/>
    <s v="ร้านที่2"/>
    <s v="u***7855283432140"/>
    <s v="กรุงเทพฯ"/>
    <s v="-"/>
    <s v=""/>
    <s v="04/02/2026 00:50"/>
    <s v="-"/>
    <s v="J&amp;T COD"/>
    <s v="Tiktok"/>
    <s v="จ่ายทีหลัง / COD"/>
    <s v=""/>
    <s v="791022431065"/>
    <s v="04/02/2026 00:50"/>
  </r>
  <r>
    <x v="6"/>
    <x v="6"/>
    <n v="50"/>
    <n v="6"/>
    <s v="GTK27"/>
    <n v="919"/>
    <n v="0"/>
    <s v="ร้านที่1"/>
    <s v="ค******5"/>
    <s v="******ป่าคลอก อำเภอถลาง ตำบลป่าคลอก อำเภอถลาง จังหวัดภูเก็ต 83110"/>
    <s v="83110"/>
    <s v="37"/>
    <s v="04/02/2026 00:46"/>
    <s v="-"/>
    <s v="SPX Express"/>
    <s v="Shopee"/>
    <s v="shopee"/>
    <s v=""/>
    <s v="TH267443331098M"/>
    <s v="04/02/2026 00:46"/>
  </r>
  <r>
    <x v="2"/>
    <x v="2"/>
    <n v="119"/>
    <n v="1"/>
    <s v="GTK27"/>
    <n v="919"/>
    <n v="0"/>
    <s v="ร้านที่1"/>
    <s v="ค******5"/>
    <s v="******ป่าคลอก อำเภอถลาง ตำบลป่าคลอก อำเภอถลาง จังหวัดภูเก็ต 83110"/>
    <s v="83110"/>
    <s v="37"/>
    <s v="04/02/2026 00:46"/>
    <s v="-"/>
    <s v="SPX Express"/>
    <s v="Shopee"/>
    <s v="shopee"/>
    <s v=""/>
    <s v="TH267443331098M"/>
    <s v="04/02/2026 00:46"/>
  </r>
  <r>
    <x v="0"/>
    <x v="0"/>
    <n v="119"/>
    <n v="1"/>
    <s v="GTK27"/>
    <n v="919"/>
    <n v="0"/>
    <s v="ร้านที่1"/>
    <s v="ค******5"/>
    <s v="******ป่าคลอก อำเภอถลาง ตำบลป่าคลอก อำเภอถลาง จังหวัดภูเก็ต 83110"/>
    <s v="83110"/>
    <s v="37"/>
    <s v="04/02/2026 00:46"/>
    <s v="-"/>
    <s v="SPX Express"/>
    <s v="Shopee"/>
    <s v="shopee"/>
    <s v=""/>
    <s v="TH267443331098M"/>
    <s v="04/02/2026 00:46"/>
  </r>
  <r>
    <x v="7"/>
    <x v="8"/>
    <n v="119"/>
    <n v="1"/>
    <s v="GTK27"/>
    <n v="919"/>
    <n v="0"/>
    <s v="ร้านที่1"/>
    <s v="ค******5"/>
    <s v="******ป่าคลอก อำเภอถลาง ตำบลป่าคลอก อำเภอถลาง จังหวัดภูเก็ต 83110"/>
    <s v="83110"/>
    <s v="37"/>
    <s v="04/02/2026 00:46"/>
    <s v="-"/>
    <s v="SPX Express"/>
    <s v="Shopee"/>
    <s v="shopee"/>
    <s v=""/>
    <s v="TH267443331098M"/>
    <s v="04/02/2026 00:46"/>
  </r>
  <r>
    <x v="9"/>
    <x v="11"/>
    <n v="120"/>
    <n v="1"/>
    <s v="GTK27"/>
    <n v="919"/>
    <n v="0"/>
    <s v="ร้านที่1"/>
    <s v="ค******5"/>
    <s v="******ป่าคลอก อำเภอถลาง ตำบลป่าคลอก อำเภอถลาง จังหวัดภูเก็ต 83110"/>
    <s v="83110"/>
    <s v="37"/>
    <s v="04/02/2026 00:46"/>
    <s v="-"/>
    <s v="SPX Express"/>
    <s v="Shopee"/>
    <s v="shopee"/>
    <s v=""/>
    <s v="TH267443331098M"/>
    <s v="04/02/2026 00:46"/>
  </r>
  <r>
    <x v="6"/>
    <x v="6"/>
    <n v="33.333333333333336"/>
    <n v="3"/>
    <s v="GTK26"/>
    <n v="100"/>
    <n v="0"/>
    <s v="ร้านที่2"/>
    <s v="ณ***ภรณ์ บ***มิ่นไวย"/>
    <s v="นครราชสีมา"/>
    <s v="-"/>
    <s v=""/>
    <s v="04/02/2026 00:46"/>
    <s v="-"/>
    <s v="J&amp;T Express"/>
    <s v="Tiktok"/>
    <s v="tiktok"/>
    <s v=""/>
    <s v="791154828111"/>
    <s v="04/02/2026 00:46"/>
  </r>
  <r>
    <x v="8"/>
    <x v="10"/>
    <n v="33"/>
    <n v="10"/>
    <s v="GTK25"/>
    <n v="958"/>
    <n v="0"/>
    <s v="ร้านที่1"/>
    <s v="ค******า"/>
    <s v="******างโรง, ซอย นาเหนือ, ตำบล ป่าตคลอก, อำเภอถลาง ตำบลป่าคลอก อำเภอถลาง จังหวัดภูเก็ต 83110"/>
    <s v="83110"/>
    <s v="15"/>
    <s v="04/02/2026 00:45"/>
    <s v="-"/>
    <s v="SPX Express"/>
    <s v="Shopee"/>
    <s v="shopee"/>
    <s v=""/>
    <s v="TH268747800251Z"/>
    <s v="04/02/2026 00:44"/>
  </r>
  <r>
    <x v="2"/>
    <x v="2"/>
    <n v="119"/>
    <n v="1"/>
    <s v="GTK25"/>
    <n v="958"/>
    <n v="0"/>
    <s v="ร้านที่1"/>
    <s v="ค******า"/>
    <s v="******างโรง, ซอย นาเหนือ, ตำบล ป่าตคลอก, อำเภอถลาง ตำบลป่าคลอก อำเภอถลาง จังหวัดภูเก็ต 83110"/>
    <s v="83110"/>
    <s v="15"/>
    <s v="04/02/2026 00:45"/>
    <s v="-"/>
    <s v="SPX Express"/>
    <s v="Shopee"/>
    <s v="shopee"/>
    <s v=""/>
    <s v="TH268747800251Z"/>
    <s v="04/02/2026 00:44"/>
  </r>
  <r>
    <x v="0"/>
    <x v="0"/>
    <n v="119"/>
    <n v="1"/>
    <s v="GTK25"/>
    <n v="958"/>
    <n v="0"/>
    <s v="ร้านที่1"/>
    <s v="ค******า"/>
    <s v="******างโรง, ซอย นาเหนือ, ตำบล ป่าตคลอก, อำเภอถลาง ตำบลป่าคลอก อำเภอถลาง จังหวัดภูเก็ต 83110"/>
    <s v="83110"/>
    <s v="15"/>
    <s v="04/02/2026 00:45"/>
    <s v="-"/>
    <s v="SPX Express"/>
    <s v="Shopee"/>
    <s v="shopee"/>
    <s v=""/>
    <s v="TH268747800251Z"/>
    <s v="04/02/2026 00:44"/>
  </r>
  <r>
    <x v="7"/>
    <x v="8"/>
    <n v="119"/>
    <n v="1"/>
    <s v="GTK25"/>
    <n v="958"/>
    <n v="0"/>
    <s v="ร้านที่1"/>
    <s v="ค******า"/>
    <s v="******างโรง, ซอย นาเหนือ, ตำบล ป่าตคลอก, อำเภอถลาง ตำบลป่าคลอก อำเภอถลาง จังหวัดภูเก็ต 83110"/>
    <s v="83110"/>
    <s v="15"/>
    <s v="04/02/2026 00:45"/>
    <s v="-"/>
    <s v="SPX Express"/>
    <s v="Shopee"/>
    <s v="shopee"/>
    <s v=""/>
    <s v="TH268747800251Z"/>
    <s v="04/02/2026 00:44"/>
  </r>
  <r>
    <x v="9"/>
    <x v="11"/>
    <n v="120"/>
    <n v="1"/>
    <s v="GTK25"/>
    <n v="958"/>
    <n v="0"/>
    <s v="ร้านที่1"/>
    <s v="ค******า"/>
    <s v="******างโรง, ซอย นาเหนือ, ตำบล ป่าตคลอก, อำเภอถลาง ตำบลป่าคลอก อำเภอถลาง จังหวัดภูเก็ต 83110"/>
    <s v="83110"/>
    <s v="15"/>
    <s v="04/02/2026 00:45"/>
    <s v="-"/>
    <s v="SPX Express"/>
    <s v="Shopee"/>
    <s v="shopee"/>
    <s v=""/>
    <s v="TH268747800251Z"/>
    <s v="04/02/2026 00:44"/>
  </r>
  <r>
    <x v="6"/>
    <x v="6"/>
    <n v="33.333333333333336"/>
    <n v="3"/>
    <s v="GTK24"/>
    <n v="100"/>
    <n v="0"/>
    <s v="ร้านที่2"/>
    <s v="ร***ิดา ภ***ยานนท์"/>
    <s v="กรุงเทพฯ"/>
    <s v="-"/>
    <s v=""/>
    <s v="04/02/2026 00:44"/>
    <s v="-"/>
    <s v="J&amp;T Express"/>
    <s v="Tiktok"/>
    <s v="tiktok"/>
    <s v=""/>
    <s v="791030789065"/>
    <s v="04/02/2026 00:44"/>
  </r>
  <r>
    <x v="0"/>
    <x v="0"/>
    <n v="159"/>
    <n v="2"/>
    <s v="GTK23"/>
    <n v="258"/>
    <n v="0"/>
    <s v="ร้านที่2"/>
    <s v="น***เอมิตาคนสวย"/>
    <s v="เพชรบูรณ์"/>
    <s v="-"/>
    <s v=""/>
    <s v="04/02/2026 00:11"/>
    <s v="-"/>
    <s v="J&amp;T COD"/>
    <s v="Tiktok"/>
    <s v="จ่ายทีหลัง / COD"/>
    <s v=""/>
    <s v="791098812092"/>
    <s v="04/02/2026 00:22"/>
  </r>
  <r>
    <x v="1"/>
    <x v="9"/>
    <n v="76"/>
    <n v="1"/>
    <s v="GTK22"/>
    <n v="76"/>
    <n v="0"/>
    <s v="ร้านที่3"/>
    <s v="เสาวภา​ ไพประพันธ์"/>
    <s v="55/88 หมู่5 ซ. สุคนธวิท25 ถ. สุคนธวิท  · ท่าเสา/ Tha Sao_x000a__x000a_กระทุ่มแบน/ Krathum Baenสมุทรสาคร/ Samut Sakhon_x000a_74110"/>
    <s v="74110"/>
    <s v="660818544026"/>
    <s v="04/02/2026 00:20"/>
    <s v="-"/>
    <s v="Kerry_dropoff"/>
    <s v="Lazada"/>
    <s v="lazada"/>
    <s v=""/>
    <s v="LEXPU0654759553"/>
    <s v="04/02/2026 00:20"/>
  </r>
  <r>
    <x v="6"/>
    <x v="6"/>
    <n v="50"/>
    <n v="6"/>
    <s v="GTK21"/>
    <n v="200"/>
    <n v="0"/>
    <s v="ร้านที่2"/>
    <s v="พ***ัย ด***สุข"/>
    <s v="พระนครศรีอยุธยา"/>
    <s v="-"/>
    <s v=""/>
    <s v="04/02/2026 00:09"/>
    <s v="-"/>
    <s v="J&amp;T COD"/>
    <s v="Tiktok"/>
    <s v="จ่ายทีหลัง / COD"/>
    <s v=""/>
    <s v="791144206134"/>
    <s v="04/02/2026 00:09"/>
  </r>
  <r>
    <x v="6"/>
    <x v="6"/>
    <n v="33.333333333333336"/>
    <n v="3"/>
    <s v="GTK20"/>
    <n v="100"/>
    <n v="0"/>
    <s v="ร้านที่2"/>
    <s v="ส***วิมล ส***ธิ์"/>
    <s v="กำแพงเพชร"/>
    <s v="-"/>
    <s v=""/>
    <s v="04/02/2026 00:05"/>
    <s v="-"/>
    <s v="J&amp;T Express"/>
    <s v="Tiktok"/>
    <s v="tiktok"/>
    <s v=""/>
    <s v="791192028152"/>
    <s v="04/02/2026 00:0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x v="0"/>
    <x v="0"/>
    <n v="33.333333333333336"/>
    <n v="3"/>
    <s v="GTO19"/>
    <n v="100"/>
    <n v="0"/>
    <s v="ร้านที่2"/>
    <s v="ศ***ร แ***หมุด"/>
    <s v="สุราษฎร์ธานี"/>
    <s v="-"/>
    <s v=""/>
    <s v="05/02/2026 23:27"/>
    <s v="-"/>
    <s v="J&amp;T Express"/>
    <s v="Tiktok"/>
    <s v="tiktok"/>
    <s v=""/>
    <s v="791260866174"/>
    <s v="05/02/2026 23:27"/>
  </r>
  <r>
    <x v="1"/>
    <x v="1"/>
    <n v="93"/>
    <n v="1"/>
    <s v="GTO18"/>
    <n v="93"/>
    <n v="0"/>
    <s v="ร้านที่1"/>
    <s v="ภ******ล"/>
    <s v="******นองนมวัว, อำเภอลาดยาว ตำบลหนองนมวัว อำเภอลาดยาว จังหวัดนครสวรรค์ 60150"/>
    <s v="60150"/>
    <s v="43"/>
    <s v="05/02/2026 23:18"/>
    <s v="-"/>
    <s v="Flash Express"/>
    <s v="Shopee"/>
    <s v="shopee"/>
    <s v=""/>
    <s v="TH56118B9AT79H"/>
    <s v="05/02/2026 23:18"/>
  </r>
  <r>
    <x v="0"/>
    <x v="0"/>
    <n v="33.333333333333336"/>
    <n v="3"/>
    <s v="GTO17"/>
    <n v="100"/>
    <n v="0"/>
    <s v="ร้านที่2"/>
    <s v="อ*** แ***ผล"/>
    <s v="นนทบุรี"/>
    <s v="-"/>
    <s v=""/>
    <s v="05/02/2026 22:49"/>
    <s v="-"/>
    <s v="J&amp;T COD"/>
    <s v="Tiktok"/>
    <s v="จ่ายทีหลัง / COD"/>
    <s v=""/>
    <s v="791203063195"/>
    <s v="05/02/2026 22:49"/>
  </r>
  <r>
    <x v="0"/>
    <x v="0"/>
    <n v="50"/>
    <n v="6"/>
    <s v="GTO16"/>
    <n v="200"/>
    <n v="0"/>
    <s v="ร้านที่2"/>
    <s v="ช***ิป ส***ำราญ"/>
    <s v="กรุงเทพฯ"/>
    <s v="-"/>
    <s v=""/>
    <s v="05/02/2026 22:44"/>
    <s v="-"/>
    <s v="J&amp;T COD"/>
    <s v="Tiktok"/>
    <s v="จ่ายทีหลัง / COD"/>
    <s v=""/>
    <s v="791221459162"/>
    <s v="05/02/2026 22:44"/>
  </r>
  <r>
    <x v="0"/>
    <x v="0"/>
    <n v="65"/>
    <n v="9"/>
    <s v="GTO15"/>
    <n v="315"/>
    <n v="0"/>
    <s v="ร้านที่2"/>
    <s v="ว***ตรา"/>
    <s v="ประจวบคีรีขันธ์"/>
    <s v="-"/>
    <s v=""/>
    <s v="05/02/2026 22:29"/>
    <s v="-"/>
    <s v="J&amp;T COD"/>
    <s v="Tiktok"/>
    <s v="จ่ายทีหลัง / COD"/>
    <s v=""/>
    <s v="791154788001"/>
    <s v="05/02/2026 22:29"/>
  </r>
  <r>
    <x v="0"/>
    <x v="0"/>
    <n v="33.333333333333336"/>
    <n v="3"/>
    <s v="GTO12"/>
    <n v="100"/>
    <n v="0"/>
    <s v="ร้านที่2"/>
    <s v="ส**"/>
    <s v="ระนอง"/>
    <s v="-"/>
    <s v=""/>
    <s v="05/02/2026 22:15"/>
    <s v="-"/>
    <s v="J&amp;T COD"/>
    <s v="Tiktok"/>
    <s v="จ่ายทีหลัง / COD"/>
    <s v=""/>
    <s v="791254465175"/>
    <s v="05/02/2026 22:15"/>
  </r>
  <r>
    <x v="2"/>
    <x v="2"/>
    <n v="100"/>
    <n v="10"/>
    <s v="GTO11"/>
    <n v="900"/>
    <n v="0"/>
    <s v="ร้านที่1"/>
    <s v="ภ******ล"/>
    <s v="******ำบลปากท่อ อำเภอปากท่อ จังหวัดราชบุรี 70140"/>
    <s v="70140"/>
    <s v="19"/>
    <s v="05/02/2026 22:45"/>
    <s v="-"/>
    <s v="Flash Express"/>
    <s v="Shopee"/>
    <s v="shopee"/>
    <s v=""/>
    <s v="TH12078B9BVZ1E"/>
    <s v="05/02/2026 22:15"/>
  </r>
  <r>
    <x v="3"/>
    <x v="3"/>
    <n v="66.666666666666671"/>
    <n v="3"/>
    <s v="GTO10"/>
    <n v="129"/>
    <n v="0"/>
    <s v="ร้านที่2"/>
    <s v="น***บอส"/>
    <s v="กรุงเทพฯ"/>
    <s v="-"/>
    <s v=""/>
    <s v="05/02/2026 22:15"/>
    <s v="-"/>
    <s v="J&amp;T Express"/>
    <s v="Tiktok"/>
    <s v="tiktok"/>
    <s v=""/>
    <s v="791263705131"/>
    <s v="05/02/2026 22:15"/>
  </r>
  <r>
    <x v="0"/>
    <x v="0"/>
    <n v="50"/>
    <n v="6"/>
    <s v="GTO9"/>
    <n v="200"/>
    <n v="0"/>
    <s v="ร้านที่2"/>
    <s v="ก***า ร***ัตน์"/>
    <s v="ระนอง"/>
    <s v="-"/>
    <s v=""/>
    <s v="05/02/2026 22:08"/>
    <s v="-"/>
    <s v="J&amp;T COD"/>
    <s v="Tiktok"/>
    <s v="จ่ายทีหลัง / COD"/>
    <s v=""/>
    <s v="791230127181"/>
    <s v="05/02/2026 22:08"/>
  </r>
  <r>
    <x v="4"/>
    <x v="4"/>
    <n v="159"/>
    <n v="1"/>
    <s v="GTO8"/>
    <n v="129"/>
    <n v="0"/>
    <s v="ร้านที่2"/>
    <s v="ธ***รัตน์ ม***าง"/>
    <s v="สระแก้ว"/>
    <s v="-"/>
    <s v=""/>
    <s v="05/02/2026 22:02"/>
    <s v="-"/>
    <s v="J&amp;T COD"/>
    <s v="Tiktok"/>
    <s v="จ่ายทีหลัง / COD"/>
    <s v=""/>
    <s v="791285400286"/>
    <s v="05/02/2026 22:02"/>
  </r>
  <r>
    <x v="0"/>
    <x v="0"/>
    <n v="33.333333333333336"/>
    <n v="3"/>
    <s v="GTO7"/>
    <n v="100"/>
    <n v="0"/>
    <s v="ร้านที่2"/>
    <s v="ณ***์ศักดิ์ ห***มเรือง"/>
    <s v="นนทบุรี"/>
    <s v="-"/>
    <s v=""/>
    <s v="05/02/2026 22:01"/>
    <s v="-"/>
    <s v="J&amp;T COD"/>
    <s v="Tiktok"/>
    <s v="จ่ายทีหลัง / COD"/>
    <s v=""/>
    <s v="791291669140"/>
    <s v="05/02/2026 22:01"/>
  </r>
  <r>
    <x v="0"/>
    <x v="0"/>
    <n v="50"/>
    <n v="6"/>
    <s v="GTO6"/>
    <n v="200"/>
    <n v="0"/>
    <s v="ร้านที่2"/>
    <s v="ก***ิการ์ ศ***ุข"/>
    <s v="ปทุมธานี"/>
    <s v="-"/>
    <s v=""/>
    <s v="05/02/2026 21:49"/>
    <s v="-"/>
    <s v="Flash Express Thailand"/>
    <s v="Tiktok"/>
    <s v="tiktok"/>
    <s v=""/>
    <s v="THT04062EU3A81Z"/>
    <s v="05/02/2026 21:49"/>
  </r>
  <r>
    <x v="0"/>
    <x v="0"/>
    <n v="50"/>
    <n v="6"/>
    <s v="GTO4"/>
    <n v="200"/>
    <n v="0"/>
    <s v="ร้านที่2"/>
    <s v="ม***มิ้งพัชรี แ***ึง"/>
    <s v="กรุงเทพฯ"/>
    <s v="-"/>
    <s v=""/>
    <s v="05/02/2026 21:44"/>
    <s v="-"/>
    <s v="J&amp;T Express"/>
    <s v="Tiktok"/>
    <s v="tiktok"/>
    <s v=""/>
    <s v="791218231134"/>
    <s v="05/02/2026 21:44"/>
  </r>
  <r>
    <x v="0"/>
    <x v="0"/>
    <n v="50"/>
    <n v="6"/>
    <s v="GTO3"/>
    <n v="200"/>
    <n v="0"/>
    <s v="ร้านที่2"/>
    <s v="ส***งค์ เ***ิงห์"/>
    <s v="เชียงราย"/>
    <s v="-"/>
    <s v=""/>
    <s v="05/02/2026 21:39"/>
    <s v="-"/>
    <s v="J&amp;T Express"/>
    <s v="Tiktok"/>
    <s v="tiktok"/>
    <s v=""/>
    <s v="791252034134"/>
    <s v="05/02/2026 21:39"/>
  </r>
  <r>
    <x v="0"/>
    <x v="0"/>
    <n v="50"/>
    <n v="6"/>
    <s v="GTN99"/>
    <n v="200"/>
    <n v="0"/>
    <s v="ร้านที่2"/>
    <s v="u***53320384381438"/>
    <s v="ปทุมธานี"/>
    <s v="-"/>
    <s v=""/>
    <s v="05/02/2026 21:28"/>
    <s v="-"/>
    <s v="J&amp;T COD"/>
    <s v="Tiktok"/>
    <s v="จ่ายทีหลัง / COD"/>
    <s v=""/>
    <s v="791279642134"/>
    <s v="05/02/2026 21:28"/>
  </r>
  <r>
    <x v="5"/>
    <x v="5"/>
    <n v="69.900000000000006"/>
    <n v="10"/>
    <s v="GTN98"/>
    <n v="80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5/02/2026 21:23"/>
    <s v="-"/>
    <s v="Flash Express"/>
    <s v="Shopee"/>
    <s v="shopee"/>
    <s v=""/>
    <s v="TH14018B9JEH7I"/>
    <s v="05/02/2026 21:22"/>
  </r>
  <r>
    <x v="6"/>
    <x v="6"/>
    <n v="87.2"/>
    <n v="2"/>
    <s v="GTN97"/>
    <n v="174.4"/>
    <n v="0"/>
    <s v="ร้านที่3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05/02/2026 21:19"/>
    <s v="-"/>
    <s v="Kerry_dropoff"/>
    <s v="Lazada"/>
    <s v="lazada"/>
    <s v=""/>
    <s v="TH60018B9D9D0F"/>
    <s v="05/02/2026 21:19"/>
  </r>
  <r>
    <x v="5"/>
    <x v="5"/>
    <n v="80"/>
    <n v="1"/>
    <s v="GTN96"/>
    <n v="80"/>
    <n v="0"/>
    <s v="ร้านที่1"/>
    <s v="ห******ง"/>
    <s v="****** คลองกิ่ว, อำเภอบ้านบึง ตำบลคลองกิ่ว อำเภอบ้านบึง จังหวัดชลบุรี 20220"/>
    <s v="20220"/>
    <s v="08"/>
    <s v="05/02/2026 21:15"/>
    <s v="-"/>
    <s v="Flash Express"/>
    <s v="Shopee"/>
    <s v="shopee"/>
    <s v=""/>
    <s v="TH20028B9FQG4B"/>
    <s v="05/02/2026 21:14"/>
  </r>
  <r>
    <x v="5"/>
    <x v="5"/>
    <n v="66.333333333333329"/>
    <n v="3"/>
    <s v="GTN94"/>
    <n v="250"/>
    <n v="0"/>
    <s v="ร้านที่2"/>
    <s v="อ***อาจ ป***ิธานวิทยา"/>
    <s v="กาญจนบุรี"/>
    <s v="-"/>
    <s v=""/>
    <s v="05/02/2026 21:00"/>
    <s v="-"/>
    <s v="J&amp;T Express"/>
    <s v="Tiktok"/>
    <s v="tiktok"/>
    <s v=""/>
    <s v="791246402181"/>
    <s v="05/02/2026 21:00"/>
  </r>
  <r>
    <x v="7"/>
    <x v="7"/>
    <n v="139"/>
    <n v="1"/>
    <s v="GTN93"/>
    <n v="139"/>
    <n v="0"/>
    <s v="ร้านที่1"/>
    <s v="เ******ล"/>
    <s v="******40 ตำบลหนองนางนวล อำเภอหนองฉาง จังหวัดอุทัยธานี 61110"/>
    <s v="61110"/>
    <s v="60"/>
    <s v="05/02/2026 21:00"/>
    <s v="-"/>
    <s v="SPX Express"/>
    <s v="Shopee"/>
    <s v="shopee"/>
    <s v=""/>
    <s v="TH260994299269E"/>
    <s v="05/02/2026 21:00"/>
  </r>
  <r>
    <x v="0"/>
    <x v="0"/>
    <n v="33.333333333333336"/>
    <n v="3"/>
    <s v="GTN92"/>
    <n v="101"/>
    <n v="1"/>
    <s v="ร้านที่2"/>
    <s v="ล***าวัลย์ บ***"/>
    <s v="สุพรรณบุรี"/>
    <s v="-"/>
    <s v=""/>
    <s v="05/02/2026 20:54"/>
    <s v="-"/>
    <s v="J&amp;T COD"/>
    <s v="Tiktok"/>
    <s v="จ่ายทีหลัง / COD"/>
    <s v=""/>
    <s v="791220861185"/>
    <s v="05/02/2026 20:54"/>
  </r>
  <r>
    <x v="0"/>
    <x v="0"/>
    <n v="50"/>
    <n v="6"/>
    <s v="GTN91"/>
    <n v="200"/>
    <n v="0"/>
    <s v="ร้านที่2"/>
    <s v="น***ักดิ์  ภ***ิ์ชัยภูมิ"/>
    <s v="นครราชสีมา"/>
    <s v="-"/>
    <s v=""/>
    <s v="05/02/2026 20:50"/>
    <s v="-"/>
    <s v="J&amp;T Express"/>
    <s v="Tiktok"/>
    <s v="tiktok"/>
    <s v=""/>
    <s v="791232112182"/>
    <s v="05/02/2026 20:50"/>
  </r>
  <r>
    <x v="0"/>
    <x v="0"/>
    <n v="50"/>
    <n v="6"/>
    <s v="GTN90"/>
    <n v="200"/>
    <n v="0"/>
    <s v="ร้านที่2"/>
    <s v="น***สิริ  ส***ัง"/>
    <s v="หนองคาย"/>
    <s v="-"/>
    <s v=""/>
    <s v="05/02/2026 20:46"/>
    <s v="-"/>
    <s v="J&amp;T COD"/>
    <s v="Tiktok"/>
    <s v="จ่ายทีหลัง / COD"/>
    <s v=""/>
    <s v="791222850176"/>
    <s v="05/02/2026 20:46"/>
  </r>
  <r>
    <x v="0"/>
    <x v="0"/>
    <n v="50"/>
    <n v="6"/>
    <s v="GTN89"/>
    <n v="200"/>
    <n v="0"/>
    <s v="ร้านที่2"/>
    <s v="ค***้าย อ***ิต"/>
    <s v="นนทบุรี"/>
    <s v="-"/>
    <s v=""/>
    <s v="05/02/2026 20:41"/>
    <s v="-"/>
    <s v="Flash Express Thailand"/>
    <s v="Tiktok"/>
    <s v="tiktok"/>
    <s v=""/>
    <s v="THT03062ES9Y22Z"/>
    <s v="05/02/2026 20:40"/>
  </r>
  <r>
    <x v="5"/>
    <x v="5"/>
    <n v="80"/>
    <n v="2"/>
    <s v="GTN88"/>
    <n v="160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05/02/2026 20:37"/>
    <s v="-"/>
    <s v="Flash Express"/>
    <s v="Shopee"/>
    <s v="shopee"/>
    <s v=""/>
    <s v="TH12018B9G258T"/>
    <s v="05/02/2026 20:36"/>
  </r>
  <r>
    <x v="5"/>
    <x v="5"/>
    <n v="80"/>
    <n v="3"/>
    <s v="GTN87"/>
    <n v="240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05/02/2026 20:36"/>
    <s v="-"/>
    <s v="Flash Express"/>
    <s v="Shopee"/>
    <s v="shopee"/>
    <s v=""/>
    <s v="TH12018B9F4H7T"/>
    <s v="05/02/2026 20:36"/>
  </r>
  <r>
    <x v="8"/>
    <x v="8"/>
    <n v="10"/>
    <n v="20"/>
    <s v="GTN86"/>
    <n v="222"/>
    <n v="0"/>
    <s v="ร้านที่1"/>
    <s v="น******ต"/>
    <s v="******ถฉีดยา) ต.บ้านแหลม ตำบลบ้านแหลม อำเภอบางปลาม้า จังหวัดสุพรรณบุรี 72150"/>
    <s v="72150"/>
    <s v="59"/>
    <s v="05/02/2026 20:35"/>
    <s v="-"/>
    <s v="Flash Express"/>
    <s v="Shopee"/>
    <s v="shopee"/>
    <s v=""/>
    <s v="TH14048B9JN85J"/>
    <s v="05/02/2026 20:35"/>
  </r>
  <r>
    <x v="5"/>
    <x v="5"/>
    <n v="80"/>
    <n v="3"/>
    <s v="GTN85"/>
    <n v="240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05/02/2026 20:23"/>
    <s v="-"/>
    <s v="Flash Express"/>
    <s v="Shopee"/>
    <s v="shopee"/>
    <s v=""/>
    <s v="TH12018B9EZ11T"/>
    <s v="05/02/2026 20:23"/>
  </r>
  <r>
    <x v="5"/>
    <x v="5"/>
    <n v="80"/>
    <n v="3"/>
    <s v="GTN84"/>
    <n v="240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05/02/2026 20:23"/>
    <s v="-"/>
    <s v="Flash Express"/>
    <s v="Shopee"/>
    <s v="shopee"/>
    <s v=""/>
    <s v="TH12018B9ERZ8T"/>
    <s v="05/02/2026 20:19"/>
  </r>
  <r>
    <x v="5"/>
    <x v="9"/>
    <n v="68"/>
    <n v="1"/>
    <s v="GTN83"/>
    <n v="80"/>
    <n v="12"/>
    <s v="ร้านที่3"/>
    <s v="นางเกลี้ยง   ฟุบขุนทด"/>
    <s v="26 หมู่ 10 ตำบลพะงาด  อำเภอขามสะแกแสง  จังหวัดนครราชสีมา · พะงาด/ Pha-ngat_x000a__x000a_ขามสะแกแสง/ Kham Sakaesaengนครราชสีมา/ Nakhon Ratchasima_x000a_30290"/>
    <s v="30290"/>
    <s v="660936263346"/>
    <s v="05/02/2026 20:19"/>
    <s v="-"/>
    <s v="Kerry_dropoff"/>
    <s v="Lazada"/>
    <s v="lazada"/>
    <s v=""/>
    <s v="TH27118B9DDH9E"/>
    <s v="05/02/2026 20:19"/>
  </r>
  <r>
    <x v="0"/>
    <x v="0"/>
    <n v="50"/>
    <n v="6"/>
    <s v="GTN81"/>
    <n v="200"/>
    <n v="0"/>
    <s v="ร้านที่2"/>
    <s v="K***รม"/>
    <s v="ชัยภูมิ"/>
    <s v="-"/>
    <s v=""/>
    <s v="05/02/2026 20:19"/>
    <s v="-"/>
    <s v="J&amp;T Express"/>
    <s v="Tiktok"/>
    <s v="tiktok"/>
    <s v=""/>
    <s v="791277308194"/>
    <s v="05/02/2026 20:18"/>
  </r>
  <r>
    <x v="4"/>
    <x v="6"/>
    <n v="87.2"/>
    <n v="1"/>
    <s v="GTN80"/>
    <n v="96.7"/>
    <n v="9.5"/>
    <s v="ร้านที่3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05/02/2026 20:14"/>
    <s v="-"/>
    <s v="Kerry_dropoff"/>
    <s v="Lazada"/>
    <s v="lazada"/>
    <s v=""/>
    <s v="LEXPU0655478686"/>
    <s v="05/02/2026 20:14"/>
  </r>
  <r>
    <x v="9"/>
    <x v="10"/>
    <n v="139"/>
    <n v="1"/>
    <s v="GTN79"/>
    <n v="453.6"/>
    <n v="65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05/02/2026 20:12"/>
    <s v="-"/>
    <s v="Kerry_dropoff"/>
    <s v="Lazada"/>
    <s v="lazada"/>
    <s v=""/>
    <s v="LEXPU0655479413"/>
    <s v="05/02/2026 20:12"/>
  </r>
  <r>
    <x v="6"/>
    <x v="11"/>
    <n v="139"/>
    <n v="1"/>
    <s v="GTN79"/>
    <n v="453.6"/>
    <n v="65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05/02/2026 20:12"/>
    <s v="-"/>
    <s v="Kerry_dropoff"/>
    <s v="Lazada"/>
    <s v="lazada"/>
    <s v=""/>
    <s v="LEXPU0655479413"/>
    <s v="05/02/2026 20:12"/>
  </r>
  <r>
    <x v="7"/>
    <x v="7"/>
    <n v="139"/>
    <n v="1"/>
    <s v="GTN79"/>
    <n v="453.6"/>
    <n v="65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05/02/2026 20:12"/>
    <s v="-"/>
    <s v="Kerry_dropoff"/>
    <s v="Lazada"/>
    <s v="lazada"/>
    <s v=""/>
    <s v="LEXPU0655479413"/>
    <s v="05/02/2026 20:12"/>
  </r>
  <r>
    <x v="4"/>
    <x v="4"/>
    <n v="139"/>
    <n v="1"/>
    <s v="GTN79"/>
    <n v="453.6"/>
    <n v="65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05/02/2026 20:12"/>
    <s v="-"/>
    <s v="Kerry_dropoff"/>
    <s v="Lazada"/>
    <s v="lazada"/>
    <s v=""/>
    <s v="LEXPU0655479413"/>
    <s v="05/02/2026 20:12"/>
  </r>
  <r>
    <x v="0"/>
    <x v="0"/>
    <n v="50"/>
    <n v="6"/>
    <s v="GTN78"/>
    <n v="200"/>
    <n v="0"/>
    <s v="ร้านที่2"/>
    <s v="ป***ยา  ม***ก้ว"/>
    <s v="เชียงราย"/>
    <s v="-"/>
    <s v=""/>
    <s v="05/02/2026 20:01"/>
    <s v="-"/>
    <s v="J&amp;T COD"/>
    <s v="Tiktok"/>
    <s v="จ่ายทีหลัง / COD"/>
    <s v=""/>
    <s v="791279843141"/>
    <s v="05/02/2026 20:02"/>
  </r>
  <r>
    <x v="0"/>
    <x v="0"/>
    <n v="50"/>
    <n v="6"/>
    <s v="GTN77"/>
    <n v="200"/>
    <n v="0"/>
    <s v="ร้านที่2"/>
    <s v="K***nthipp"/>
    <s v="Prachuap Khiri Khan"/>
    <s v="-"/>
    <s v=""/>
    <s v="05/02/2026 20:00"/>
    <s v="-"/>
    <s v="J&amp;T COD"/>
    <s v="Tiktok"/>
    <s v="จ่ายทีหลัง / COD"/>
    <s v=""/>
    <s v="791215848146"/>
    <s v="05/02/2026 20:00"/>
  </r>
  <r>
    <x v="7"/>
    <x v="7"/>
    <n v="159"/>
    <n v="2"/>
    <s v="GTN76"/>
    <n v="258"/>
    <n v="0"/>
    <s v="ร้านที่2"/>
    <s v="โ***ตา บ***อก"/>
    <s v="ชลบุรี"/>
    <s v="-"/>
    <s v=""/>
    <s v="05/02/2026 19:57"/>
    <s v="-"/>
    <s v="J&amp;T COD"/>
    <s v="Tiktok"/>
    <s v="จ่ายทีหลัง / COD"/>
    <s v=""/>
    <s v="791178172083"/>
    <s v="05/02/2026 19:57"/>
  </r>
  <r>
    <x v="4"/>
    <x v="4"/>
    <n v="159"/>
    <n v="2"/>
    <s v="GTN75"/>
    <n v="258"/>
    <n v="0"/>
    <s v="ร้านที่2"/>
    <s v="ต***"/>
    <s v="นครราชสีมา"/>
    <s v="-"/>
    <s v=""/>
    <s v="05/02/2026 19:55"/>
    <s v="-"/>
    <s v="J&amp;T COD"/>
    <s v="Tiktok"/>
    <s v="จ่ายทีหลัง / COD"/>
    <s v=""/>
    <s v="791217378136"/>
    <s v="05/02/2026 19:55"/>
  </r>
  <r>
    <x v="5"/>
    <x v="5"/>
    <n v="120"/>
    <n v="2"/>
    <s v="GTN74"/>
    <n v="200"/>
    <n v="0"/>
    <s v="ร้านที่2"/>
    <s v="ส***ญ"/>
    <s v="ปทุมธานี"/>
    <s v="-"/>
    <s v=""/>
    <s v="05/02/2026 19:53"/>
    <s v="-"/>
    <s v="J&amp;T COD"/>
    <s v="Tiktok"/>
    <s v="จ่ายทีหลัง / COD"/>
    <s v=""/>
    <s v="791118172040"/>
    <s v="05/02/2026 19:54"/>
  </r>
  <r>
    <x v="9"/>
    <x v="10"/>
    <n v="139"/>
    <n v="1"/>
    <s v="GTN73"/>
    <n v="499"/>
    <n v="0"/>
    <s v="ร้านที่2"/>
    <s v="ศ***นา   เ***เอี้ยน"/>
    <s v="นราธิวาส"/>
    <s v="-"/>
    <s v=""/>
    <s v="05/02/2026 19:53"/>
    <s v="-"/>
    <s v="J&amp;T COD"/>
    <s v="Tiktok"/>
    <s v="จ่ายทีหลัง / COD"/>
    <s v=""/>
    <s v="791284124201"/>
    <s v="05/02/2026 19:53"/>
  </r>
  <r>
    <x v="6"/>
    <x v="11"/>
    <n v="139"/>
    <n v="1"/>
    <s v="GTN73"/>
    <n v="499"/>
    <n v="0"/>
    <s v="ร้านที่2"/>
    <s v="ศ***นา   เ***เอี้ยน"/>
    <s v="นราธิวาส"/>
    <s v="-"/>
    <s v=""/>
    <s v="05/02/2026 19:53"/>
    <s v="-"/>
    <s v="J&amp;T COD"/>
    <s v="Tiktok"/>
    <s v="จ่ายทีหลัง / COD"/>
    <s v=""/>
    <s v="791284124201"/>
    <s v="05/02/2026 19:53"/>
  </r>
  <r>
    <x v="7"/>
    <x v="7"/>
    <n v="139"/>
    <n v="1"/>
    <s v="GTN73"/>
    <n v="499"/>
    <n v="0"/>
    <s v="ร้านที่2"/>
    <s v="ศ***นา   เ***เอี้ยน"/>
    <s v="นราธิวาส"/>
    <s v="-"/>
    <s v=""/>
    <s v="05/02/2026 19:53"/>
    <s v="-"/>
    <s v="J&amp;T COD"/>
    <s v="Tiktok"/>
    <s v="จ่ายทีหลัง / COD"/>
    <s v=""/>
    <s v="791284124201"/>
    <s v="05/02/2026 19:53"/>
  </r>
  <r>
    <x v="4"/>
    <x v="4"/>
    <n v="139"/>
    <n v="1"/>
    <s v="GTN73"/>
    <n v="499"/>
    <n v="0"/>
    <s v="ร้านที่2"/>
    <s v="ศ***นา   เ***เอี้ยน"/>
    <s v="นราธิวาส"/>
    <s v="-"/>
    <s v=""/>
    <s v="05/02/2026 19:53"/>
    <s v="-"/>
    <s v="J&amp;T COD"/>
    <s v="Tiktok"/>
    <s v="จ่ายทีหลัง / COD"/>
    <s v=""/>
    <s v="791284124201"/>
    <s v="05/02/2026 19:53"/>
  </r>
  <r>
    <x v="0"/>
    <x v="0"/>
    <n v="50"/>
    <n v="6"/>
    <s v="GTN72"/>
    <n v="200"/>
    <n v="0"/>
    <s v="ร้านที่2"/>
    <s v="เ***วี โ***าง"/>
    <s v="พิจิตร"/>
    <s v="-"/>
    <s v=""/>
    <s v="05/02/2026 19:50"/>
    <s v="-"/>
    <s v="J&amp;T Express"/>
    <s v="Tiktok"/>
    <s v="tiktok"/>
    <s v=""/>
    <s v="791288506153"/>
    <s v="05/02/2026 19:50"/>
  </r>
  <r>
    <x v="0"/>
    <x v="0"/>
    <n v="50"/>
    <n v="6"/>
    <s v="GTN71"/>
    <n v="200"/>
    <n v="0"/>
    <s v="ร้านที่2"/>
    <s v="ร***ีปลั่ง เ***ญลาภ"/>
    <s v="กรุงเทพฯ"/>
    <s v="-"/>
    <s v=""/>
    <s v="05/02/2026 19:46"/>
    <s v="-"/>
    <s v="J&amp;T COD"/>
    <s v="Tiktok"/>
    <s v="จ่ายทีหลัง / COD"/>
    <s v=""/>
    <s v="791298631174"/>
    <s v="05/02/2026 19:46"/>
  </r>
  <r>
    <x v="0"/>
    <x v="0"/>
    <n v="33.333333333333336"/>
    <n v="3"/>
    <s v="GTN70"/>
    <n v="100"/>
    <n v="0"/>
    <s v="ร้านที่2"/>
    <s v="น***ฉัตรมงคล ท***อนเถิ่ง"/>
    <s v="บึงกาฬ"/>
    <s v="-"/>
    <s v=""/>
    <s v="05/02/2026 19:40"/>
    <s v="-"/>
    <s v="J&amp;T COD"/>
    <s v="Tiktok"/>
    <s v="จ่ายทีหลัง / COD"/>
    <s v=""/>
    <s v="791242064163"/>
    <s v="05/02/2026 19:40"/>
  </r>
  <r>
    <x v="1"/>
    <x v="12"/>
    <n v="66"/>
    <n v="1"/>
    <s v="GTN69"/>
    <n v="249"/>
    <n v="0"/>
    <s v="ร้านที่1"/>
    <s v="ช******ว"/>
    <s v="****** แยก19 เข้าซอยมาบ้านอยู่ขวามือรั้วสีน้ำตาล มีป้ายสุนัขดุ) แขวงบางขุนศรี เขตบางกอกน้อย จังหวัดกรุงเทพมหานคร 10700"/>
    <s v="10700"/>
    <s v="80"/>
    <s v="05/02/2026 19:37"/>
    <s v="-"/>
    <s v="SPX Express"/>
    <s v="Shopee"/>
    <s v="shopee"/>
    <s v=""/>
    <s v="TH263210653299I"/>
    <s v="05/02/2026 19:37"/>
  </r>
  <r>
    <x v="2"/>
    <x v="2"/>
    <n v="66"/>
    <n v="1"/>
    <s v="GTN69"/>
    <n v="249"/>
    <n v="0"/>
    <s v="ร้านที่1"/>
    <s v="ช******ว"/>
    <s v="****** แยก19 เข้าซอยมาบ้านอยู่ขวามือรั้วสีน้ำตาล มีป้ายสุนัขดุ) แขวงบางขุนศรี เขตบางกอกน้อย จังหวัดกรุงเทพมหานคร 10700"/>
    <s v="10700"/>
    <s v="80"/>
    <s v="05/02/2026 19:37"/>
    <s v="-"/>
    <s v="SPX Express"/>
    <s v="Shopee"/>
    <s v="shopee"/>
    <s v=""/>
    <s v="TH263210653299I"/>
    <s v="05/02/2026 19:37"/>
  </r>
  <r>
    <x v="5"/>
    <x v="5"/>
    <n v="67"/>
    <n v="1"/>
    <s v="GTN69"/>
    <n v="249"/>
    <n v="0"/>
    <s v="ร้านที่1"/>
    <s v="ช******ว"/>
    <s v="****** แยก19 เข้าซอยมาบ้านอยู่ขวามือรั้วสีน้ำตาล มีป้ายสุนัขดุ) แขวงบางขุนศรี เขตบางกอกน้อย จังหวัดกรุงเทพมหานคร 10700"/>
    <s v="10700"/>
    <s v="80"/>
    <s v="05/02/2026 19:37"/>
    <s v="-"/>
    <s v="SPX Express"/>
    <s v="Shopee"/>
    <s v="shopee"/>
    <s v=""/>
    <s v="TH263210653299I"/>
    <s v="05/02/2026 19:37"/>
  </r>
  <r>
    <x v="9"/>
    <x v="10"/>
    <n v="159"/>
    <n v="1"/>
    <s v="GTN68"/>
    <n v="258"/>
    <n v="0"/>
    <s v="ร้านที่2"/>
    <s v="ศ***ชค ศ***สฬส"/>
    <s v="ศรีสะเกษ"/>
    <s v="-"/>
    <s v=""/>
    <s v="05/02/2026 19:34"/>
    <s v="-"/>
    <s v="J&amp;T COD"/>
    <s v="Tiktok"/>
    <s v="จ่ายทีหลัง / COD"/>
    <s v=""/>
    <s v="791230306171"/>
    <s v="05/02/2026 19:34"/>
  </r>
  <r>
    <x v="7"/>
    <x v="7"/>
    <n v="159"/>
    <n v="1"/>
    <s v="GTN68"/>
    <n v="258"/>
    <n v="0"/>
    <s v="ร้านที่2"/>
    <s v="ศ***ชค ศ***สฬส"/>
    <s v="ศรีสะเกษ"/>
    <s v="-"/>
    <s v=""/>
    <s v="05/02/2026 19:34"/>
    <s v="-"/>
    <s v="J&amp;T COD"/>
    <s v="Tiktok"/>
    <s v="จ่ายทีหลัง / COD"/>
    <s v=""/>
    <s v="791230306171"/>
    <s v="05/02/2026 19:34"/>
  </r>
  <r>
    <x v="9"/>
    <x v="10"/>
    <n v="159"/>
    <n v="1"/>
    <s v="GTN67"/>
    <n v="129"/>
    <n v="0"/>
    <s v="ร้านที่2"/>
    <s v="แ***ี ส***รี. ฉ***"/>
    <s v="บุรีรัมย์"/>
    <s v="-"/>
    <s v=""/>
    <s v="05/02/2026 19:32"/>
    <s v="-"/>
    <s v="J&amp;T COD"/>
    <s v="Tiktok"/>
    <s v="จ่ายทีหลัง / COD"/>
    <s v=""/>
    <s v="791216504175"/>
    <s v="05/02/2026 19:33"/>
  </r>
  <r>
    <x v="5"/>
    <x v="5"/>
    <n v="80"/>
    <n v="2"/>
    <s v="GTN66"/>
    <n v="160"/>
    <n v="0"/>
    <s v="ร้านที่1"/>
    <s v="ก******ช"/>
    <s v="******02, ตำบลไร่ขิง, อำเภอสามพราน ตำบลไร่ขิง อำเภอสามพราน จังหวัดนครปฐม 73210"/>
    <s v="73210"/>
    <s v="20"/>
    <s v="05/02/2026 20:02"/>
    <s v="-"/>
    <s v="Flash Express"/>
    <s v="Shopee"/>
    <s v="shopee"/>
    <s v=""/>
    <s v="TH15068B9EHH9H"/>
    <s v="05/02/2026 19:32"/>
  </r>
  <r>
    <x v="0"/>
    <x v="0"/>
    <n v="33.333333333333336"/>
    <n v="3"/>
    <s v="GTN64"/>
    <n v="101"/>
    <n v="1"/>
    <s v="ร้านที่2"/>
    <s v="ก***า น***ทอง"/>
    <s v="พระนครศรีอยุธยา"/>
    <s v="-"/>
    <s v=""/>
    <s v="05/02/2026 19:19"/>
    <s v="-"/>
    <s v="J&amp;T COD"/>
    <s v="Tiktok"/>
    <s v="จ่ายทีหลัง / COD"/>
    <s v=""/>
    <s v="791290536120"/>
    <s v="05/02/2026 19:19"/>
  </r>
  <r>
    <x v="0"/>
    <x v="0"/>
    <n v="50"/>
    <n v="6"/>
    <s v="GTN63"/>
    <n v="200"/>
    <n v="0"/>
    <s v="ร้านที่2"/>
    <s v="u***9728461394073"/>
    <s v="กรุงเทพฯ"/>
    <s v="-"/>
    <s v=""/>
    <s v="05/02/2026 19:17"/>
    <s v="-"/>
    <s v="J&amp;T COD"/>
    <s v="Tiktok"/>
    <s v="จ่ายทีหลัง / COD"/>
    <s v=""/>
    <s v="791217721173"/>
    <s v="05/02/2026 19:17"/>
  </r>
  <r>
    <x v="5"/>
    <x v="5"/>
    <n v="120"/>
    <n v="1"/>
    <s v="GTN62"/>
    <n v="100"/>
    <n v="0"/>
    <s v="ร้านที่2"/>
    <s v="ไ** ห***วล"/>
    <s v="สุพรรณบุรี"/>
    <s v="-"/>
    <s v=""/>
    <s v="05/02/2026 19:02"/>
    <s v="-"/>
    <s v="J&amp;T COD"/>
    <s v="Tiktok"/>
    <s v="จ่ายทีหลัง / COD"/>
    <s v=""/>
    <s v="791115570011"/>
    <s v="05/02/2026 19:02"/>
  </r>
  <r>
    <x v="10"/>
    <x v="13"/>
    <n v="27.5"/>
    <n v="4"/>
    <s v="GTN61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5/02/2026 19:28"/>
    <s v="-"/>
    <s v="Flash Express"/>
    <s v="Shopee"/>
    <s v="shopee"/>
    <s v=""/>
    <s v="TH69018B9GJB7D"/>
    <s v="05/02/2026 18:58"/>
  </r>
  <r>
    <x v="11"/>
    <x v="14"/>
    <n v="59"/>
    <n v="1"/>
    <s v="GTN60"/>
    <n v="59"/>
    <n v="0"/>
    <s v="ร้านที่1"/>
    <s v="ม******า"/>
    <s v="******ตำบล หนองแก๋ว, อำเภอหางดง ตำบลหนองแก๋ว อำเภอหางดง จังหวัดเชียงใหม่ 50230"/>
    <s v="50230"/>
    <s v="55"/>
    <s v="05/02/2026 19:24"/>
    <s v="-"/>
    <s v="SPX Express"/>
    <s v="Shopee"/>
    <s v="shopee"/>
    <s v=""/>
    <s v="TH265387529501B"/>
    <s v="05/02/2026 18:54"/>
  </r>
  <r>
    <x v="6"/>
    <x v="11"/>
    <n v="162"/>
    <n v="1"/>
    <s v="GTN59"/>
    <n v="269"/>
    <n v="0"/>
    <s v="ร้านที่1"/>
    <s v="ห******่"/>
    <s v="******ยสโมสรมา5ซอยอยู่ฝั่งซ้าย ตรงข้ามมินิมาร์ทJT ตำบลบางเสาธง อำเภอบางเสาธง จังหวัดสมุทรปราการ 10570"/>
    <s v="10570"/>
    <s v="97"/>
    <s v="05/02/2026 18:49"/>
    <s v="-"/>
    <s v="SPX Express"/>
    <s v="Shopee"/>
    <s v="shopee"/>
    <s v=""/>
    <s v="TH2691343153101"/>
    <s v="05/02/2026 18:49"/>
  </r>
  <r>
    <x v="2"/>
    <x v="2"/>
    <n v="117"/>
    <n v="1"/>
    <s v="GTN59"/>
    <n v="269"/>
    <n v="0"/>
    <s v="ร้านที่1"/>
    <s v="ห******่"/>
    <s v="******ยสโมสรมา5ซอยอยู่ฝั่งซ้าย ตรงข้ามมินิมาร์ทJT ตำบลบางเสาธง อำเภอบางเสาธง จังหวัดสมุทรปราการ 10570"/>
    <s v="10570"/>
    <s v="97"/>
    <s v="05/02/2026 18:49"/>
    <s v="-"/>
    <s v="SPX Express"/>
    <s v="Shopee"/>
    <s v="shopee"/>
    <s v=""/>
    <s v="TH2691343153101"/>
    <s v="05/02/2026 18:49"/>
  </r>
  <r>
    <x v="0"/>
    <x v="0"/>
    <n v="33.333333333333336"/>
    <n v="3"/>
    <s v="GTN58"/>
    <n v="100"/>
    <n v="0"/>
    <s v="ร้านที่2"/>
    <s v="แ***า    ก***ส่ง  ร***ก๋วยเตี๋ยวป่าในกรุง"/>
    <s v="กรุงเทพฯ"/>
    <s v="-"/>
    <s v=""/>
    <s v="05/02/2026 18:28"/>
    <s v="-"/>
    <s v="J&amp;T COD"/>
    <s v="Tiktok"/>
    <s v="จ่ายทีหลัง / COD"/>
    <s v=""/>
    <s v="791276860150"/>
    <s v="05/02/2026 18:28"/>
  </r>
  <r>
    <x v="0"/>
    <x v="0"/>
    <n v="50"/>
    <n v="6"/>
    <s v="GTN56"/>
    <n v="200"/>
    <n v="0"/>
    <s v="ร้านที่2"/>
    <s v="จ***ลดา ส***โพธิ์"/>
    <s v="ราชบุรี"/>
    <s v="-"/>
    <s v=""/>
    <s v="05/02/2026 18:25"/>
    <s v="-"/>
    <s v="J&amp;T COD"/>
    <s v="Tiktok"/>
    <s v="จ่ายทีหลัง / COD"/>
    <s v=""/>
    <s v="791268909185"/>
    <s v="05/02/2026 18:25"/>
  </r>
  <r>
    <x v="3"/>
    <x v="3"/>
    <n v="58"/>
    <n v="1"/>
    <s v="GTN55"/>
    <n v="138"/>
    <n v="0"/>
    <s v="ร้านที่1"/>
    <s v="ส******ย"/>
    <s v="******2, หมู่ที่ ่2, ถนน พหลโยธิน, ตำบล สนับทึบ, อำเภอวังน้อย ตำบลสนับทึบ อำเภอวังน้อย จังหวัดพระนครศรีอยุธยา 13170"/>
    <s v="13170"/>
    <s v="22"/>
    <s v="05/02/2026 18:18"/>
    <s v="-"/>
    <s v="SPX Express"/>
    <s v="Shopee"/>
    <s v="shopee"/>
    <s v=""/>
    <s v="TH2657304995422"/>
    <s v="05/02/2026 18:17"/>
  </r>
  <r>
    <x v="5"/>
    <x v="5"/>
    <n v="80"/>
    <n v="1"/>
    <s v="GTN55"/>
    <n v="138"/>
    <n v="0"/>
    <s v="ร้านที่1"/>
    <s v="ส******ย"/>
    <s v="******2, หมู่ที่ ่2, ถนน พหลโยธิน, ตำบล สนับทึบ, อำเภอวังน้อย ตำบลสนับทึบ อำเภอวังน้อย จังหวัดพระนครศรีอยุธยา 13170"/>
    <s v="13170"/>
    <s v="22"/>
    <s v="05/02/2026 18:18"/>
    <s v="-"/>
    <s v="SPX Express"/>
    <s v="Shopee"/>
    <s v="shopee"/>
    <s v=""/>
    <s v="TH2657304995422"/>
    <s v="05/02/2026 18:17"/>
  </r>
  <r>
    <x v="4"/>
    <x v="4"/>
    <n v="159"/>
    <n v="1"/>
    <s v="GTN54"/>
    <n v="129"/>
    <n v="0"/>
    <s v="ร้านที่2"/>
    <s v="ส***ักดิ์ ย***สซา"/>
    <s v="สตูล"/>
    <s v="-"/>
    <s v=""/>
    <s v="05/02/2026 18:12"/>
    <s v="-"/>
    <s v="J&amp;T COD"/>
    <s v="Tiktok"/>
    <s v="จ่ายทีหลัง / COD"/>
    <s v=""/>
    <s v="791295406296"/>
    <s v="05/02/2026 18:12"/>
  </r>
  <r>
    <x v="0"/>
    <x v="0"/>
    <n v="33.333333333333336"/>
    <n v="3"/>
    <s v="GTN53"/>
    <n v="100"/>
    <n v="0"/>
    <s v="ร้านที่2"/>
    <s v="อ***์พร ส***าพงศ์"/>
    <s v="กรุงเทพฯ"/>
    <s v="-"/>
    <s v=""/>
    <s v="05/02/2026 18:08"/>
    <s v="-"/>
    <s v="J&amp;T Express"/>
    <s v="Tiktok"/>
    <s v="tiktok"/>
    <s v=""/>
    <s v="791225869195"/>
    <s v="05/02/2026 18:08"/>
  </r>
  <r>
    <x v="6"/>
    <x v="6"/>
    <n v="87.2"/>
    <n v="1"/>
    <s v="GTN52"/>
    <n v="94.2"/>
    <n v="7"/>
    <s v="ร้านที่3"/>
    <s v="กัญญาณัฐ.  ยิ้มนิยม"/>
    <s v="110/58 S.N คอนโดทาวร์ ชั้น2_x000a__x000a_ดอนเมือง/ Don Mueangกรุงเทพมหานคร/ Bangkok_x000a_10210"/>
    <s v="10210"/>
    <s v="660814123591"/>
    <s v="05/02/2026 18:03"/>
    <s v="-"/>
    <s v="Kerry_dropoff"/>
    <s v="Lazada"/>
    <s v="lazada"/>
    <s v=""/>
    <s v="LEXPU0655392737"/>
    <s v="05/02/2026 18:03"/>
  </r>
  <r>
    <x v="0"/>
    <x v="0"/>
    <n v="33.333333333333336"/>
    <n v="3"/>
    <s v="GTN51"/>
    <n v="100"/>
    <n v="0"/>
    <s v="ร้านที่2"/>
    <s v="ธ***พงษ์ แ***อี้ยว"/>
    <s v="ปทุมธานี"/>
    <s v="-"/>
    <s v=""/>
    <s v="05/02/2026 18:00"/>
    <s v="-"/>
    <s v="J&amp;T COD"/>
    <s v="Tiktok"/>
    <s v="จ่ายทีหลัง / COD"/>
    <s v=""/>
    <s v="791208539144"/>
    <s v="05/02/2026 18:00"/>
  </r>
  <r>
    <x v="2"/>
    <x v="2"/>
    <n v="99"/>
    <n v="1"/>
    <s v="GTN50"/>
    <n v="99"/>
    <n v="0"/>
    <s v="ร้านที่1"/>
    <s v="น******)"/>
    <s v="******107 หมู่3 ตำบลตลาด ตำบลตลาด อำเภอเมืองนครราชสีมา จังหวัดนครราชสีมา 30310"/>
    <s v="30310"/>
    <s v="76"/>
    <s v="05/02/2026 17:57"/>
    <s v="-"/>
    <s v="SPX Express"/>
    <s v="Shopee"/>
    <s v="shopee"/>
    <s v=""/>
    <s v="TH260483535313K"/>
    <s v="05/02/2026 17:57"/>
  </r>
  <r>
    <x v="5"/>
    <x v="5"/>
    <n v="80"/>
    <n v="1"/>
    <s v="GTN49"/>
    <n v="80"/>
    <n v="0"/>
    <s v="ร้านที่1"/>
    <s v="ก******์"/>
    <s v="******นแม่กึ๊ดหลวง, ตำบลแม่กาษา, อำเภอแม่สอด ตำบลแม่กาษา อำเภอแม่สอด จังหวัดตาก 63110"/>
    <s v="63110"/>
    <s v="36"/>
    <s v="05/02/2026 17:54"/>
    <s v="-"/>
    <s v="SPX Express"/>
    <s v="Shopee"/>
    <s v="shopee"/>
    <s v=""/>
    <s v="TH2619661361880"/>
    <s v="05/02/2026 17:54"/>
  </r>
  <r>
    <x v="0"/>
    <x v="0"/>
    <n v="33.333333333333336"/>
    <n v="3"/>
    <s v="GTN48"/>
    <n v="100"/>
    <n v="0"/>
    <s v="ร้านที่2"/>
    <s v="ด***น บ***ระคม"/>
    <s v="เลย"/>
    <s v="-"/>
    <s v=""/>
    <s v="05/02/2026 17:36"/>
    <s v="-"/>
    <s v="J&amp;T Express"/>
    <s v="Tiktok"/>
    <s v="tiktok"/>
    <s v=""/>
    <s v="791204465181"/>
    <s v="05/02/2026 17:36"/>
  </r>
  <r>
    <x v="0"/>
    <x v="0"/>
    <n v="33.333333333333336"/>
    <n v="6"/>
    <s v="GTN47"/>
    <n v="200"/>
    <n v="0"/>
    <s v="ร้านที่2"/>
    <s v="ท*** ท***"/>
    <s v="จันทบุรี"/>
    <s v="-"/>
    <s v=""/>
    <s v="05/02/2026 17:22"/>
    <s v="-"/>
    <s v="J&amp;T COD"/>
    <s v="Tiktok"/>
    <s v="จ่ายทีหลัง / COD"/>
    <s v=""/>
    <s v="791248452190"/>
    <s v="05/02/2026 17:22"/>
  </r>
  <r>
    <x v="12"/>
    <x v="15"/>
    <n v="1290"/>
    <n v="1"/>
    <s v="GTN46"/>
    <n v="1290"/>
    <n v="0"/>
    <s v="ร้านที่1"/>
    <s v="ช******ง"/>
    <s v="******นอนันตวรฤทธิเดช, อำเภอเมืองน่าน ตำบลในเวียง อำเภอเมืองน่าน จังหวัดน่าน 55000"/>
    <s v="55000"/>
    <s v="89"/>
    <s v="05/02/2026 17:19"/>
    <s v="-"/>
    <s v="SPX Express"/>
    <s v="Shopee"/>
    <s v="shopee"/>
    <s v=""/>
    <s v="TH264809799476T"/>
    <s v="05/02/2026 17:19"/>
  </r>
  <r>
    <x v="0"/>
    <x v="0"/>
    <n v="33.333333333333336"/>
    <n v="6"/>
    <s v="GTN45"/>
    <n v="200"/>
    <n v="0"/>
    <s v="ร้านที่2"/>
    <s v="น***าญ  ร***ี"/>
    <s v="ลำพูน"/>
    <s v="-"/>
    <s v=""/>
    <s v="05/02/2026 17:15"/>
    <s v="-"/>
    <s v="J&amp;T COD"/>
    <s v="Tiktok"/>
    <s v="จ่ายทีหลัง / COD"/>
    <s v=""/>
    <s v="791253040126"/>
    <s v="05/02/2026 17:15"/>
  </r>
  <r>
    <x v="5"/>
    <x v="5"/>
    <n v="80"/>
    <n v="1"/>
    <s v="GTN42"/>
    <n v="8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05/02/2026 16:59"/>
    <s v="-"/>
    <s v="SPX Express"/>
    <s v="Shopee"/>
    <s v="shopee"/>
    <s v=""/>
    <s v="TH2616298320930"/>
    <s v="05/02/2026 16:58"/>
  </r>
  <r>
    <x v="9"/>
    <x v="10"/>
    <n v="119"/>
    <n v="1"/>
    <s v="GTN41"/>
    <n v="559"/>
    <n v="0"/>
    <s v="ร้านที่1"/>
    <s v="ก******์"/>
    <s v="******ระบัง แขวงลาดกระบัง เขตลาดกระบัง จังหวัดกรุงเทพมหานคร 10520"/>
    <s v="10520"/>
    <s v="74"/>
    <s v="05/02/2026 16:56"/>
    <s v="-"/>
    <s v="SPX Express"/>
    <s v="Shopee"/>
    <s v="shopee"/>
    <s v=""/>
    <s v="TH269709254529U"/>
    <s v="05/02/2026 16:55"/>
  </r>
  <r>
    <x v="6"/>
    <x v="11"/>
    <n v="119"/>
    <n v="1"/>
    <s v="GTN41"/>
    <n v="559"/>
    <n v="0"/>
    <s v="ร้านที่1"/>
    <s v="ก******์"/>
    <s v="******ระบัง แขวงลาดกระบัง เขตลาดกระบัง จังหวัดกรุงเทพมหานคร 10520"/>
    <s v="10520"/>
    <s v="74"/>
    <s v="05/02/2026 16:56"/>
    <s v="-"/>
    <s v="SPX Express"/>
    <s v="Shopee"/>
    <s v="shopee"/>
    <s v=""/>
    <s v="TH269709254529U"/>
    <s v="05/02/2026 16:55"/>
  </r>
  <r>
    <x v="7"/>
    <x v="7"/>
    <n v="119"/>
    <n v="1"/>
    <s v="GTN41"/>
    <n v="559"/>
    <n v="0"/>
    <s v="ร้านที่1"/>
    <s v="ก******์"/>
    <s v="******ระบัง แขวงลาดกระบัง เขตลาดกระบัง จังหวัดกรุงเทพมหานคร 10520"/>
    <s v="10520"/>
    <s v="74"/>
    <s v="05/02/2026 16:56"/>
    <s v="-"/>
    <s v="SPX Express"/>
    <s v="Shopee"/>
    <s v="shopee"/>
    <s v=""/>
    <s v="TH269709254529U"/>
    <s v="05/02/2026 16:55"/>
  </r>
  <r>
    <x v="4"/>
    <x v="4"/>
    <n v="120"/>
    <n v="1"/>
    <s v="GTN41"/>
    <n v="559"/>
    <n v="0"/>
    <s v="ร้านที่1"/>
    <s v="ก******์"/>
    <s v="******ระบัง แขวงลาดกระบัง เขตลาดกระบัง จังหวัดกรุงเทพมหานคร 10520"/>
    <s v="10520"/>
    <s v="74"/>
    <s v="05/02/2026 16:56"/>
    <s v="-"/>
    <s v="SPX Express"/>
    <s v="Shopee"/>
    <s v="shopee"/>
    <s v=""/>
    <s v="TH269709254529U"/>
    <s v="05/02/2026 16:55"/>
  </r>
  <r>
    <x v="6"/>
    <x v="11"/>
    <n v="139"/>
    <n v="1"/>
    <s v="GTN40"/>
    <n v="215"/>
    <n v="0"/>
    <s v="ร้านที่10"/>
    <s v="สมบูรณ์  ชัยตระกูล"/>
    <s v="96/31  หมู่3  ต .ฟ้าฮ่าม  อ.เมือง  จ.เชียงใหม่ 50000"/>
    <s v="50000"/>
    <s v="0903207865"/>
    <s v="05/02/2026 16:53"/>
    <s v="t0832622509@gmail.com"/>
    <s v="EMS COD"/>
    <s v="facebook"/>
    <s v="กสิกร"/>
    <s v=""/>
    <s v="WA089331536TH"/>
    <s v="05/02/2026 16:53"/>
  </r>
  <r>
    <x v="4"/>
    <x v="4"/>
    <n v="139"/>
    <n v="1"/>
    <s v="GTN40"/>
    <n v="215"/>
    <n v="0"/>
    <s v="ร้านที่10"/>
    <s v="สมบูรณ์  ชัยตระกูล"/>
    <s v="96/31  หมู่3  ต .ฟ้าฮ่าม  อ.เมือง  จ.เชียงใหม่ 50000"/>
    <s v="50000"/>
    <s v="0903207865"/>
    <s v="05/02/2026 16:53"/>
    <s v="t0832622509@gmail.com"/>
    <s v="EMS COD"/>
    <s v="facebook"/>
    <s v="กสิกร"/>
    <s v=""/>
    <s v="WA089331536TH"/>
    <s v="05/02/2026 16:53"/>
  </r>
  <r>
    <x v="0"/>
    <x v="0"/>
    <n v="50"/>
    <n v="6"/>
    <s v="GTN39"/>
    <n v="200"/>
    <n v="0"/>
    <s v="ร้านที่2"/>
    <s v="อ***าร ก***หาญ"/>
    <s v="ยโสธร"/>
    <s v="-"/>
    <s v=""/>
    <s v="05/02/2026 16:51"/>
    <s v="-"/>
    <s v="J&amp;T Express"/>
    <s v="Tiktok"/>
    <s v="tiktok"/>
    <s v=""/>
    <s v="791243449113"/>
    <s v="05/02/2026 16:51"/>
  </r>
  <r>
    <x v="0"/>
    <x v="0"/>
    <n v="65"/>
    <n v="1"/>
    <s v="GTN38"/>
    <n v="59"/>
    <n v="0"/>
    <s v="ร้านที่2"/>
    <s v="ค***ตเติ้ล"/>
    <s v="สกลนคร"/>
    <s v="-"/>
    <s v=""/>
    <s v="05/02/2026 16:47"/>
    <s v="-"/>
    <s v="J&amp;T Express"/>
    <s v="Tiktok"/>
    <s v="tiktok"/>
    <s v=""/>
    <s v="791216214180"/>
    <s v="05/02/2026 16:47"/>
  </r>
  <r>
    <x v="6"/>
    <x v="11"/>
    <n v="159"/>
    <n v="1"/>
    <s v="GTN37"/>
    <n v="167"/>
    <n v="38"/>
    <s v="ร้านที่2"/>
    <s v="พ***ย  ก***่างมล"/>
    <s v="ปราจีนบุรี"/>
    <s v="-"/>
    <s v=""/>
    <s v="05/02/2026 16:46"/>
    <s v="-"/>
    <s v="J&amp;T Express"/>
    <s v="Tiktok"/>
    <s v="tiktok"/>
    <s v=""/>
    <s v="791229705173"/>
    <s v="05/02/2026 16:46"/>
  </r>
  <r>
    <x v="0"/>
    <x v="0"/>
    <n v="65"/>
    <n v="1"/>
    <s v="GTN35"/>
    <n v="35"/>
    <n v="0"/>
    <s v="ร้านที่2"/>
    <s v="ธ*** ก***าด"/>
    <s v="กรุงเทพฯ"/>
    <s v="-"/>
    <s v=""/>
    <s v="05/02/2026 16:23"/>
    <s v="-"/>
    <s v="J&amp;T COD"/>
    <s v="Tiktok"/>
    <s v="จ่ายทีหลัง / COD"/>
    <s v=""/>
    <s v="791202218192"/>
    <s v="05/02/2026 16:23"/>
  </r>
  <r>
    <x v="7"/>
    <x v="7"/>
    <n v="139"/>
    <n v="1"/>
    <s v="GTN34"/>
    <n v="288"/>
    <n v="10"/>
    <s v="ร้านที่1"/>
    <s v="ต******ม"/>
    <s v="******.เมืองบึงกาฬ จ.บึงกาฬ 38000 ตำบลบึงกาฬ อำเภอเมืองบึงกาฬ จังหวัดบึงกาฬ 38000"/>
    <s v="38000"/>
    <s v="96"/>
    <s v="05/02/2026 16:52"/>
    <s v="-"/>
    <s v="SPX Express"/>
    <s v="Shopee"/>
    <s v="shopee"/>
    <s v=""/>
    <s v="TH261866411837T"/>
    <s v="05/02/2026 16:21"/>
  </r>
  <r>
    <x v="4"/>
    <x v="4"/>
    <n v="139"/>
    <n v="1"/>
    <s v="GTN34"/>
    <n v="288"/>
    <n v="10"/>
    <s v="ร้านที่1"/>
    <s v="ต******ม"/>
    <s v="******.เมืองบึงกาฬ จ.บึงกาฬ 38000 ตำบลบึงกาฬ อำเภอเมืองบึงกาฬ จังหวัดบึงกาฬ 38000"/>
    <s v="38000"/>
    <s v="96"/>
    <s v="05/02/2026 16:52"/>
    <s v="-"/>
    <s v="SPX Express"/>
    <s v="Shopee"/>
    <s v="shopee"/>
    <s v=""/>
    <s v="TH261866411837T"/>
    <s v="05/02/2026 16:21"/>
  </r>
  <r>
    <x v="0"/>
    <x v="0"/>
    <n v="50"/>
    <n v="6"/>
    <s v="GTN32"/>
    <n v="429"/>
    <n v="0"/>
    <s v="ร้านที่2"/>
    <s v="ว***ุทธ เ***เสมอ"/>
    <s v="อุบลราชธานี"/>
    <s v="-"/>
    <s v=""/>
    <s v="05/02/2026 15:52"/>
    <s v="-"/>
    <s v="J&amp;T Express"/>
    <s v="Tiktok"/>
    <s v="tiktok"/>
    <s v=""/>
    <s v="791215519231"/>
    <s v="05/02/2026 15:51"/>
  </r>
  <r>
    <x v="5"/>
    <x v="5"/>
    <n v="120"/>
    <n v="1"/>
    <s v="GTN32"/>
    <n v="429"/>
    <n v="0"/>
    <s v="ร้านที่2"/>
    <s v="ว***ุทธ เ***เสมอ"/>
    <s v="อุบลราชธานี"/>
    <s v="-"/>
    <s v=""/>
    <s v="05/02/2026 15:52"/>
    <s v="-"/>
    <s v="J&amp;T Express"/>
    <s v="Tiktok"/>
    <s v="tiktok"/>
    <s v=""/>
    <s v="791215519231"/>
    <s v="05/02/2026 15:51"/>
  </r>
  <r>
    <x v="4"/>
    <x v="4"/>
    <n v="159"/>
    <n v="1"/>
    <s v="GTN32"/>
    <n v="429"/>
    <n v="0"/>
    <s v="ร้านที่2"/>
    <s v="ว***ุทธ เ***เสมอ"/>
    <s v="อุบลราชธานี"/>
    <s v="-"/>
    <s v=""/>
    <s v="05/02/2026 15:52"/>
    <s v="-"/>
    <s v="J&amp;T Express"/>
    <s v="Tiktok"/>
    <s v="tiktok"/>
    <s v=""/>
    <s v="791215519231"/>
    <s v="05/02/2026 15:51"/>
  </r>
  <r>
    <x v="4"/>
    <x v="4"/>
    <n v="159"/>
    <n v="1"/>
    <s v="GTN28"/>
    <n v="129"/>
    <n v="0"/>
    <s v="ร้านที่2"/>
    <s v="ร***.สุจริตพงษ์พันธ์"/>
    <s v="กาญจนบุรี"/>
    <s v="-"/>
    <s v=""/>
    <s v="05/02/2026 15:34"/>
    <s v="-"/>
    <s v="J&amp;T COD"/>
    <s v="Tiktok"/>
    <s v="จ่ายทีหลัง / COD"/>
    <s v=""/>
    <s v="791280318231"/>
    <s v="05/02/2026 15:34"/>
  </r>
  <r>
    <x v="4"/>
    <x v="4"/>
    <n v="159"/>
    <n v="1"/>
    <s v="GTN27"/>
    <n v="129"/>
    <n v="0"/>
    <s v="ร้านที่2"/>
    <s v="ก***ิยา ร***พงค์"/>
    <s v="กรุงเทพฯ"/>
    <s v="-"/>
    <s v=""/>
    <s v="05/02/2026 15:33"/>
    <s v="-"/>
    <s v="J&amp;T Express"/>
    <s v="Tiktok"/>
    <s v="tiktok"/>
    <s v=""/>
    <s v="791247972196"/>
    <s v="05/02/2026 15:33"/>
  </r>
  <r>
    <x v="0"/>
    <x v="0"/>
    <n v="33.333333333333336"/>
    <n v="3"/>
    <s v="GTN26"/>
    <n v="100"/>
    <n v="0"/>
    <s v="ร้านที่2"/>
    <s v="ม***าง บ*** อ***ีร์"/>
    <s v="ชลบุรี"/>
    <s v="-"/>
    <s v=""/>
    <s v="05/02/2026 15:32"/>
    <s v="-"/>
    <s v="J&amp;T COD"/>
    <s v="Tiktok"/>
    <s v="จ่ายทีหลัง / COD"/>
    <s v=""/>
    <s v="791215537114"/>
    <s v="05/02/2026 15:33"/>
  </r>
  <r>
    <x v="0"/>
    <x v="0"/>
    <n v="50"/>
    <n v="6"/>
    <s v="GTN25"/>
    <n v="200"/>
    <n v="0"/>
    <s v="ร้านที่2"/>
    <s v="u***5434404321815"/>
    <s v="พระนครศรีอยุธยา"/>
    <s v="-"/>
    <s v=""/>
    <s v="05/02/2026 15:29"/>
    <s v="-"/>
    <s v="J&amp;T COD"/>
    <s v="Tiktok"/>
    <s v="จ่ายทีหลัง / COD"/>
    <s v=""/>
    <s v="791180393091"/>
    <s v="05/02/2026 15:29"/>
  </r>
  <r>
    <x v="5"/>
    <x v="16"/>
    <n v="76.5"/>
    <n v="1"/>
    <s v="GTN23"/>
    <n v="106"/>
    <n v="29.5"/>
    <s v="ร้านที่1"/>
    <s v="หทัยรัตน์ คำแก้ว"/>
    <s v="53หมู่17ต.หนองพระอ.วังทรายพูนจ.พิจิตร_x000a__x000a_วังทรายพูน/ Wang Sai Phunพิจิตร/ Phichit_x000a_66180"/>
    <s v="66180"/>
    <s v="660983319457"/>
    <s v="05/02/2026 15:24"/>
    <s v="-"/>
    <s v="Kerry_dropoff"/>
    <s v="Lazada"/>
    <s v="lazada"/>
    <s v=""/>
    <s v="LEXPU0655392399"/>
    <s v="05/02/2026 15:24"/>
  </r>
  <r>
    <x v="5"/>
    <x v="5"/>
    <n v="120"/>
    <n v="1"/>
    <s v="GTN21"/>
    <n v="100"/>
    <n v="0"/>
    <s v="ร้านที่2"/>
    <s v="น***นดร บ***ันทร์"/>
    <s v="กรุงเทพฯ"/>
    <s v="-"/>
    <s v=""/>
    <s v="05/02/2026 15:12"/>
    <s v="-"/>
    <s v="J&amp;T Express"/>
    <s v="Tiktok"/>
    <s v="tiktok"/>
    <s v=""/>
    <s v="791189696043"/>
    <s v="05/02/2026 15:12"/>
  </r>
  <r>
    <x v="9"/>
    <x v="10"/>
    <n v="109"/>
    <n v="1"/>
    <s v="GTN20"/>
    <n v="268"/>
    <n v="50"/>
    <s v="ร้านที่10"/>
    <s v="ธงชัย  บุญอินทร์"/>
    <s v="กองพันบริการ กองบริการ ศูนย์การบินทหารบก ต.เขาพระงาม_x000a_อ.เมือง จ.ลพบุรี 15160"/>
    <s v="15160"/>
    <s v="0929824698"/>
    <s v="05/02/2026 14:58"/>
    <s v="t0832622509@gmail.com"/>
    <s v="EMS"/>
    <s v="facebook"/>
    <s v="กสิกร"/>
    <s v=""/>
    <s v="WB133838815TH"/>
    <s v="05/02/2026 15:02"/>
  </r>
  <r>
    <x v="7"/>
    <x v="7"/>
    <n v="109"/>
    <n v="1"/>
    <s v="GTN20"/>
    <n v="268"/>
    <n v="50"/>
    <s v="ร้านที่10"/>
    <s v="ธงชัย  บุญอินทร์"/>
    <s v="กองพันบริการ กองบริการ ศูนย์การบินทหารบก ต.เขาพระงาม_x000a_อ.เมือง จ.ลพบุรี 15160"/>
    <s v="15160"/>
    <s v="0929824698"/>
    <s v="05/02/2026 14:58"/>
    <s v="t0832622509@gmail.com"/>
    <s v="EMS"/>
    <s v="facebook"/>
    <s v="กสิกร"/>
    <s v=""/>
    <s v="WB133838815TH"/>
    <s v="05/02/2026 15:02"/>
  </r>
  <r>
    <x v="1"/>
    <x v="12"/>
    <n v="66"/>
    <n v="1"/>
    <s v="GTN19"/>
    <n v="249"/>
    <n v="0"/>
    <s v="ร้านที่1"/>
    <s v="บ******ิ"/>
    <s v="******าง ตำบลทับช้าง อำเภอสอยดาว จังหวัดจันทบุรี 22180"/>
    <s v="22180"/>
    <s v="58"/>
    <s v="05/02/2026 15:01"/>
    <s v="-"/>
    <s v="SPX Express"/>
    <s v="Shopee"/>
    <s v="shopee"/>
    <s v=""/>
    <s v="TH265967408570X"/>
    <s v="05/02/2026 15:01"/>
  </r>
  <r>
    <x v="2"/>
    <x v="2"/>
    <n v="66"/>
    <n v="1"/>
    <s v="GTN19"/>
    <n v="249"/>
    <n v="0"/>
    <s v="ร้านที่1"/>
    <s v="บ******ิ"/>
    <s v="******าง ตำบลทับช้าง อำเภอสอยดาว จังหวัดจันทบุรี 22180"/>
    <s v="22180"/>
    <s v="58"/>
    <s v="05/02/2026 15:01"/>
    <s v="-"/>
    <s v="SPX Express"/>
    <s v="Shopee"/>
    <s v="shopee"/>
    <s v=""/>
    <s v="TH265967408570X"/>
    <s v="05/02/2026 15:01"/>
  </r>
  <r>
    <x v="5"/>
    <x v="5"/>
    <n v="67"/>
    <n v="1"/>
    <s v="GTN19"/>
    <n v="249"/>
    <n v="0"/>
    <s v="ร้านที่1"/>
    <s v="บ******ิ"/>
    <s v="******าง ตำบลทับช้าง อำเภอสอยดาว จังหวัดจันทบุรี 22180"/>
    <s v="22180"/>
    <s v="58"/>
    <s v="05/02/2026 15:01"/>
    <s v="-"/>
    <s v="SPX Express"/>
    <s v="Shopee"/>
    <s v="shopee"/>
    <s v=""/>
    <s v="TH265967408570X"/>
    <s v="05/02/2026 15:01"/>
  </r>
  <r>
    <x v="4"/>
    <x v="4"/>
    <n v="159"/>
    <n v="1"/>
    <s v="GTN18"/>
    <n v="129"/>
    <n v="0"/>
    <s v="ร้านที่2"/>
    <s v="ช***ัตน์"/>
    <s v="สมุทรปราการ"/>
    <s v="-"/>
    <s v=""/>
    <s v="05/02/2026 14:58"/>
    <s v="-"/>
    <s v="J&amp;T COD"/>
    <s v="Tiktok"/>
    <s v="จ่ายทีหลัง / COD"/>
    <s v=""/>
    <s v="791291788103"/>
    <s v="05/02/2026 15:00"/>
  </r>
  <r>
    <x v="0"/>
    <x v="0"/>
    <n v="33.333333333333336"/>
    <n v="3"/>
    <s v="GTN17"/>
    <n v="100"/>
    <n v="0"/>
    <s v="ร้านที่2"/>
    <s v="ต***ล็ก ม***ูเรือง"/>
    <s v="พัทลุง"/>
    <s v="-"/>
    <s v=""/>
    <s v="05/02/2026 14:58"/>
    <s v="-"/>
    <s v="J&amp;T COD"/>
    <s v="Tiktok"/>
    <s v="จ่ายทีหลัง / COD"/>
    <s v=""/>
    <s v="791218066122"/>
    <s v="05/02/2026 15:00"/>
  </r>
  <r>
    <x v="0"/>
    <x v="0"/>
    <n v="33.333333333333336"/>
    <n v="3"/>
    <s v="GTN16"/>
    <n v="200"/>
    <n v="0"/>
    <s v="ร้านที่2"/>
    <s v="ว***ดี ห***ิ่ง"/>
    <s v="สตูล"/>
    <s v="-"/>
    <s v=""/>
    <s v="05/02/2026 14:55"/>
    <s v="-"/>
    <s v="J&amp;T Express"/>
    <s v="Tiktok"/>
    <s v="tiktok"/>
    <s v=""/>
    <s v="791112981002"/>
    <s v="05/02/2026 14:58"/>
  </r>
  <r>
    <x v="2"/>
    <x v="2"/>
    <n v="120"/>
    <n v="1"/>
    <s v="GTN16"/>
    <n v="200"/>
    <n v="0"/>
    <s v="ร้านที่2"/>
    <s v="ว***ดี ห***ิ่ง"/>
    <s v="สตูล"/>
    <s v="-"/>
    <s v=""/>
    <s v="05/02/2026 14:55"/>
    <s v="-"/>
    <s v="J&amp;T Express"/>
    <s v="Tiktok"/>
    <s v="tiktok"/>
    <s v=""/>
    <s v="791112981002"/>
    <s v="05/02/2026 14:58"/>
  </r>
  <r>
    <x v="7"/>
    <x v="7"/>
    <n v="139"/>
    <n v="1"/>
    <s v="GTN14"/>
    <n v="215"/>
    <n v="0"/>
    <s v="ร้านที่10"/>
    <s v="สุรีพร มานุสนธิ์"/>
    <s v="600/788 หมู่14 บ้านสีวลี ถนนพหลโยธิน ตำบลคูคต อำเภอลำลูกกา_x000a_ปทุมธานี 12130"/>
    <s v="12130"/>
    <s v="0896932041"/>
    <s v="05/02/2026 14:36"/>
    <s v="t0832622509@gmail.com"/>
    <s v="EMS"/>
    <s v="facebook"/>
    <s v="กสิกร"/>
    <s v=""/>
    <s v="WB133838832TH"/>
    <s v="05/02/2026 14:52"/>
  </r>
  <r>
    <x v="4"/>
    <x v="4"/>
    <n v="139"/>
    <n v="1"/>
    <s v="GTN14"/>
    <n v="215"/>
    <n v="0"/>
    <s v="ร้านที่10"/>
    <s v="สุรีพร มานุสนธิ์"/>
    <s v="600/788 หมู่14 บ้านสีวลี ถนนพหลโยธิน ตำบลคูคต อำเภอลำลูกกา_x000a_ปทุมธานี 12130"/>
    <s v="12130"/>
    <s v="0896932041"/>
    <s v="05/02/2026 14:36"/>
    <s v="t0832622509@gmail.com"/>
    <s v="EMS"/>
    <s v="facebook"/>
    <s v="กสิกร"/>
    <s v=""/>
    <s v="WB133838832TH"/>
    <s v="05/02/2026 14:52"/>
  </r>
  <r>
    <x v="9"/>
    <x v="10"/>
    <n v="139"/>
    <n v="2"/>
    <s v="GTN13"/>
    <n v="645"/>
    <n v="0"/>
    <s v="ร้านที่10"/>
    <s v="เนรัญชรา อ่อนน้อม"/>
    <s v="138 ม.5 ต.ท่าข้าม_x000a_อ.อรัญประเทศ จ.สระแก้ว 27120"/>
    <s v="27120"/>
    <s v="0982704543"/>
    <s v="05/02/2026 14:51"/>
    <s v="t0832622509@gmail.com"/>
    <s v="EMS COD"/>
    <s v="facebook"/>
    <s v="กสิกร"/>
    <s v=""/>
    <s v="WA089331553TH"/>
    <s v="05/02/2026 14:51"/>
  </r>
  <r>
    <x v="6"/>
    <x v="11"/>
    <n v="139"/>
    <n v="2"/>
    <s v="GTN13"/>
    <n v="645"/>
    <n v="0"/>
    <s v="ร้านที่10"/>
    <s v="เนรัญชรา อ่อนน้อม"/>
    <s v="138 ม.5 ต.ท่าข้าม_x000a_อ.อรัญประเทศ จ.สระแก้ว 27120"/>
    <s v="27120"/>
    <s v="0982704543"/>
    <s v="05/02/2026 14:51"/>
    <s v="t0832622509@gmail.com"/>
    <s v="EMS COD"/>
    <s v="facebook"/>
    <s v="กสิกร"/>
    <s v=""/>
    <s v="WA089331553TH"/>
    <s v="05/02/2026 14:51"/>
  </r>
  <r>
    <x v="7"/>
    <x v="7"/>
    <n v="139"/>
    <n v="2"/>
    <s v="GTN13"/>
    <n v="645"/>
    <n v="0"/>
    <s v="ร้านที่10"/>
    <s v="เนรัญชรา อ่อนน้อม"/>
    <s v="138 ม.5 ต.ท่าข้าม_x000a_อ.อรัญประเทศ จ.สระแก้ว 27120"/>
    <s v="27120"/>
    <s v="0982704543"/>
    <s v="05/02/2026 14:51"/>
    <s v="t0832622509@gmail.com"/>
    <s v="EMS COD"/>
    <s v="facebook"/>
    <s v="กสิกร"/>
    <s v=""/>
    <s v="WA089331553TH"/>
    <s v="05/02/2026 14:51"/>
  </r>
  <r>
    <x v="0"/>
    <x v="0"/>
    <n v="33.333333333333336"/>
    <n v="3"/>
    <s v="GTN12"/>
    <n v="100"/>
    <n v="0"/>
    <s v="ร้านที่2"/>
    <s v="ศ***พร ม***สวัสดิ์"/>
    <s v="มุกดาหาร"/>
    <s v="-"/>
    <s v=""/>
    <s v="05/02/2026 14:38"/>
    <s v="-"/>
    <s v="J&amp;T COD"/>
    <s v="Tiktok"/>
    <s v="จ่ายทีหลัง / COD"/>
    <s v=""/>
    <s v="791274463125"/>
    <s v="05/02/2026 14:38"/>
  </r>
  <r>
    <x v="9"/>
    <x v="10"/>
    <n v="0"/>
    <n v="1"/>
    <s v="GTN11"/>
    <n v="0"/>
    <n v="0"/>
    <s v="ร้านที่1"/>
    <s v="ปิยพร หม่องเหล็ก"/>
    <s v="88 ม.8บ้านดงน้อย ต.เหล่าโพนค้อ อ.โคกศรีสุพรรณ จ.สกลนคร47280_x000a_โคกศรีสุพรรณ,สกลนคร,ไทย_x000a_47280"/>
    <s v="47280"/>
    <s v="660989891316"/>
    <s v="05/02/2026 14:38"/>
    <s v="t0832622509@gmail.com"/>
    <s v="EMS"/>
    <s v="line"/>
    <s v="กสิกร"/>
    <s v="📌📌เคลมสินค้า เนื่องจากแพ็คไม่ครบ TIKTOK"/>
    <s v="WB133838846TH"/>
    <s v="05/02/2026 14:38"/>
  </r>
  <r>
    <x v="0"/>
    <x v="0"/>
    <n v="33.333333333333336"/>
    <n v="3"/>
    <s v="GTN10"/>
    <n v="100"/>
    <n v="0"/>
    <s v="ร้านที่2"/>
    <s v="น***ตร ช***ก้ว"/>
    <s v="สุราษฎร์ธานี"/>
    <s v="-"/>
    <s v=""/>
    <s v="05/02/2026 14:37"/>
    <s v="-"/>
    <s v="J&amp;T COD"/>
    <s v="Tiktok"/>
    <s v="จ่ายทีหลัง / COD"/>
    <s v=""/>
    <s v="791206921186"/>
    <s v="05/02/2026 14:37"/>
  </r>
  <r>
    <x v="5"/>
    <x v="5"/>
    <n v="120"/>
    <n v="5"/>
    <s v="GTN9"/>
    <n v="445"/>
    <n v="0"/>
    <s v="ร้านที่2"/>
    <s v="ส***ัย ใ***ม"/>
    <s v="กาญจนบุรี"/>
    <s v="-"/>
    <s v=""/>
    <s v="05/02/2026 14:34"/>
    <s v="-"/>
    <s v="J&amp;T COD"/>
    <s v="Tiktok"/>
    <s v="จ่ายทีหลัง / COD"/>
    <s v=""/>
    <s v="791249407163"/>
    <s v="05/02/2026 14:34"/>
  </r>
  <r>
    <x v="5"/>
    <x v="5"/>
    <n v="120"/>
    <n v="1"/>
    <s v="GTN8"/>
    <n v="89"/>
    <n v="0"/>
    <s v="ร้านที่2"/>
    <s v="น***ช พ***มาก"/>
    <s v="พัทลุง"/>
    <s v="-"/>
    <s v=""/>
    <s v="05/02/2026 14:34"/>
    <s v="-"/>
    <s v="J&amp;T Express"/>
    <s v="Tiktok"/>
    <s v="tiktok"/>
    <s v=""/>
    <s v="791168897050"/>
    <s v="05/02/2026 14:34"/>
  </r>
  <r>
    <x v="9"/>
    <x v="6"/>
    <n v="101.71"/>
    <n v="1"/>
    <s v="GTN7"/>
    <n v="210.92"/>
    <n v="7.5"/>
    <s v="ร้านที่3"/>
    <s v="สมศักดิ์​ เสียงสกุล"/>
    <s v="81/109 หมู่4 มบ.คริสตัลทาวน์โฮม ต.ไทรม้า_x000a__x000a_เมืองนนทบุรี/ Mueang Nonthaburiนนทบุรี/ Nonthaburi_x000a_11000"/>
    <s v="11000"/>
    <s v="660863804992"/>
    <s v="05/02/2026 14:33"/>
    <s v="-"/>
    <s v="Kerry_dropoff"/>
    <s v="Lazada"/>
    <s v="lazada"/>
    <s v=""/>
    <s v="LEXPU0655390093"/>
    <s v="05/02/2026 14:33"/>
  </r>
  <r>
    <x v="6"/>
    <x v="6"/>
    <n v="101.71"/>
    <n v="1"/>
    <s v="GTN7"/>
    <n v="210.92"/>
    <n v="7.5"/>
    <s v="ร้านที่3"/>
    <s v="สมศักดิ์​ เสียงสกุล"/>
    <s v="81/109 หมู่4 มบ.คริสตัลทาวน์โฮม ต.ไทรม้า_x000a__x000a_เมืองนนทบุรี/ Mueang Nonthaburiนนทบุรี/ Nonthaburi_x000a_11000"/>
    <s v="11000"/>
    <s v="660863804992"/>
    <s v="05/02/2026 14:33"/>
    <s v="-"/>
    <s v="Kerry_dropoff"/>
    <s v="Lazada"/>
    <s v="lazada"/>
    <s v=""/>
    <s v="LEXPU0655390093"/>
    <s v="05/02/2026 14:33"/>
  </r>
  <r>
    <x v="0"/>
    <x v="0"/>
    <n v="33.333333333333336"/>
    <n v="3"/>
    <s v="GTN6"/>
    <n v="100"/>
    <n v="0"/>
    <s v="ร้านที่2"/>
    <s v="เ***รินทร์​ป​ิ​น​ตา​"/>
    <s v="อุดรธานี"/>
    <s v="-"/>
    <s v=""/>
    <s v="05/02/2026 14:32"/>
    <s v="-"/>
    <s v="J&amp;T COD"/>
    <s v="Tiktok"/>
    <s v="จ่ายทีหลัง / COD"/>
    <s v=""/>
    <s v="791261939112"/>
    <s v="05/02/2026 14:32"/>
  </r>
  <r>
    <x v="5"/>
    <x v="5"/>
    <n v="80"/>
    <n v="2"/>
    <s v="GTN5"/>
    <n v="160"/>
    <n v="0"/>
    <s v="ร้านที่1"/>
    <s v="พ******์"/>
    <s v="******บึง อ.ศรีราชา จ.ชลบุรี 20230 ตำบลบึง อำเภอศรีราชา จังหวัดชลบุรี 20230"/>
    <s v="20230"/>
    <s v="47"/>
    <s v="05/02/2026 14:32"/>
    <s v="-"/>
    <s v="SPX Express"/>
    <s v="Shopee"/>
    <s v="shopee"/>
    <s v=""/>
    <s v="TH2623403270494"/>
    <s v="05/02/2026 14:32"/>
  </r>
  <r>
    <x v="0"/>
    <x v="0"/>
    <n v="50"/>
    <n v="6"/>
    <s v="GTN4"/>
    <n v="208"/>
    <n v="8"/>
    <s v="ร้านที่2"/>
    <s v="ส***ัย ใ***ม"/>
    <s v="กาญจนบุรี"/>
    <s v="-"/>
    <s v=""/>
    <s v="05/02/2026 14:30"/>
    <s v="-"/>
    <s v="J&amp;T COD"/>
    <s v="Tiktok"/>
    <s v="จ่ายทีหลัง / COD"/>
    <s v=""/>
    <s v="791210036120"/>
    <s v="05/02/2026 14:30"/>
  </r>
  <r>
    <x v="5"/>
    <x v="9"/>
    <n v="76.5"/>
    <n v="1"/>
    <s v="GTN2"/>
    <n v="83.5"/>
    <n v="7"/>
    <s v="ร้านที่3"/>
    <s v="น.ส.ชญาดา เพียรหาผล"/>
    <s v="172 ม.7 · ทับกุง/ Thap Kung_x000a__x000a_หนองแสง/ Nong Saengอุดรธานี/ Udon Thani_x000a_41340"/>
    <s v="41340"/>
    <s v="660630174472"/>
    <s v="05/02/2026 14:21"/>
    <s v="-"/>
    <s v="Kerry_dropoff"/>
    <s v="Lazada"/>
    <s v="lazada"/>
    <s v=""/>
    <s v="TH38168B9DQC2D"/>
    <s v="05/02/2026 14:21"/>
  </r>
  <r>
    <x v="9"/>
    <x v="10"/>
    <n v="109"/>
    <n v="1"/>
    <s v="GTM99"/>
    <n v="486"/>
    <n v="50"/>
    <s v="ร้านที่10"/>
    <s v="นลพรรณ สุขเจริญ"/>
    <s v="123/1ม.2ต.เเม่น้ำ อ.เกาะสมุย_x000a_จ.สุราษฏร์ธานี 84330"/>
    <s v="84330"/>
    <s v="0891248401"/>
    <s v="05/02/2026 14:13"/>
    <s v="t0832622509@gmail.com"/>
    <s v="EMS COD"/>
    <s v="facebook"/>
    <s v="กสิกร"/>
    <s v=""/>
    <s v="WA089331584TH"/>
    <s v="05/02/2026 14:12"/>
  </r>
  <r>
    <x v="6"/>
    <x v="11"/>
    <n v="109"/>
    <n v="1"/>
    <s v="GTM99"/>
    <n v="486"/>
    <n v="50"/>
    <s v="ร้านที่10"/>
    <s v="นลพรรณ สุขเจริญ"/>
    <s v="123/1ม.2ต.เเม่น้ำ อ.เกาะสมุย_x000a_จ.สุราษฏร์ธานี 84330"/>
    <s v="84330"/>
    <s v="0891248401"/>
    <s v="05/02/2026 14:13"/>
    <s v="t0832622509@gmail.com"/>
    <s v="EMS COD"/>
    <s v="facebook"/>
    <s v="กสิกร"/>
    <s v=""/>
    <s v="WA089331584TH"/>
    <s v="05/02/2026 14:12"/>
  </r>
  <r>
    <x v="7"/>
    <x v="7"/>
    <n v="109"/>
    <n v="1"/>
    <s v="GTM99"/>
    <n v="486"/>
    <n v="50"/>
    <s v="ร้านที่10"/>
    <s v="นลพรรณ สุขเจริญ"/>
    <s v="123/1ม.2ต.เเม่น้ำ อ.เกาะสมุย_x000a_จ.สุราษฏร์ธานี 84330"/>
    <s v="84330"/>
    <s v="0891248401"/>
    <s v="05/02/2026 14:13"/>
    <s v="t0832622509@gmail.com"/>
    <s v="EMS COD"/>
    <s v="facebook"/>
    <s v="กสิกร"/>
    <s v=""/>
    <s v="WA089331584TH"/>
    <s v="05/02/2026 14:12"/>
  </r>
  <r>
    <x v="4"/>
    <x v="4"/>
    <n v="109"/>
    <n v="1"/>
    <s v="GTM99"/>
    <n v="486"/>
    <n v="50"/>
    <s v="ร้านที่10"/>
    <s v="นลพรรณ สุขเจริญ"/>
    <s v="123/1ม.2ต.เเม่น้ำ อ.เกาะสมุย_x000a_จ.สุราษฏร์ธานี 84330"/>
    <s v="84330"/>
    <s v="0891248401"/>
    <s v="05/02/2026 14:13"/>
    <s v="t0832622509@gmail.com"/>
    <s v="EMS COD"/>
    <s v="facebook"/>
    <s v="กสิกร"/>
    <s v=""/>
    <s v="WA089331584TH"/>
    <s v="05/02/2026 14:12"/>
  </r>
  <r>
    <x v="5"/>
    <x v="5"/>
    <n v="100"/>
    <n v="5"/>
    <s v="GTM98"/>
    <n v="500"/>
    <n v="0"/>
    <s v="ร้านที่1"/>
    <s v="คุณสว่างศรี"/>
    <s v="7 ถนนบริพัตร ต.ท่าราบ อ.เมืองเพชรบุรี จ. เพชรบุรี  76000"/>
    <s v="76000"/>
    <s v="0812487894"/>
    <s v="05/02/2026 12:04"/>
    <s v="t0832622509@gmail.com"/>
    <s v="EMS"/>
    <s v="line"/>
    <s v="กสิกร"/>
    <s v="📌📌LINE เครื่องขาว"/>
    <s v="WB133838863TH"/>
    <s v="05/02/2026 14:10"/>
  </r>
  <r>
    <x v="0"/>
    <x v="0"/>
    <n v="33.333333333333336"/>
    <n v="3"/>
    <s v="GTM97"/>
    <n v="100"/>
    <n v="0"/>
    <s v="ร้านที่2"/>
    <s v="บ***ิษย์ ม***เอี่ยม"/>
    <s v="พิษณุโลก"/>
    <s v="-"/>
    <s v=""/>
    <s v="05/02/2026 13:59"/>
    <s v="-"/>
    <s v="J&amp;T COD"/>
    <s v="Tiktok"/>
    <s v="จ่ายทีหลัง / COD"/>
    <s v=""/>
    <s v="791232661144"/>
    <s v="05/02/2026 13:59"/>
  </r>
  <r>
    <x v="4"/>
    <x v="4"/>
    <n v="139"/>
    <n v="1"/>
    <s v="GTM96"/>
    <n v="215"/>
    <n v="0"/>
    <s v="ร้านที่10"/>
    <s v="ธัชนันท์ เพ็ชรเอี่ยม"/>
    <s v="60/89หมู่1 ม.ร่มสุข7 ต.บ้านฉาง อ.บ้านฉาง จ.ระยอง 21130"/>
    <s v="21130"/>
    <s v="0846411958"/>
    <s v="05/02/2026 13:55"/>
    <s v="t0832622509@gmail.com"/>
    <s v="EMS COD"/>
    <s v="facebook"/>
    <s v="กสิกร"/>
    <s v=""/>
    <s v="WA089331615TH"/>
    <s v="05/02/2026 13:54"/>
  </r>
  <r>
    <x v="6"/>
    <x v="11"/>
    <n v="139"/>
    <n v="1"/>
    <s v="GTM96"/>
    <n v="215"/>
    <n v="0"/>
    <s v="ร้านที่10"/>
    <s v="ธัชนันท์ เพ็ชรเอี่ยม"/>
    <s v="60/89หมู่1 ม.ร่มสุข7 ต.บ้านฉาง อ.บ้านฉาง จ.ระยอง 21130"/>
    <s v="21130"/>
    <s v="0846411958"/>
    <s v="05/02/2026 13:55"/>
    <s v="t0832622509@gmail.com"/>
    <s v="EMS COD"/>
    <s v="facebook"/>
    <s v="กสิกร"/>
    <s v=""/>
    <s v="WA089331615TH"/>
    <s v="05/02/2026 13:54"/>
  </r>
  <r>
    <x v="0"/>
    <x v="0"/>
    <n v="65"/>
    <n v="1"/>
    <s v="GTM95"/>
    <n v="329"/>
    <n v="0"/>
    <s v="ร้านที่10"/>
    <s v="กัลนิกา แก้วพอกุล"/>
    <s v="65/10 ต.ก้านเหลือง อ.นาแก _x000a_จ.นครพนม 48130"/>
    <s v="48130"/>
    <s v="0896738357"/>
    <s v="05/02/2026 13:54"/>
    <s v="t0832622509@gmail.com"/>
    <s v="EMS"/>
    <s v="facebook"/>
    <s v="กสิกร"/>
    <s v=""/>
    <s v="WB133838885TH"/>
    <s v="05/02/2026 13:53"/>
  </r>
  <r>
    <x v="6"/>
    <x v="11"/>
    <n v="139"/>
    <n v="2"/>
    <s v="GTM95"/>
    <n v="329"/>
    <n v="0"/>
    <s v="ร้านที่10"/>
    <s v="กัลนิกา แก้วพอกุล"/>
    <s v="65/10 ต.ก้านเหลือง อ.นาแก _x000a_จ.นครพนม 48130"/>
    <s v="48130"/>
    <s v="0896738357"/>
    <s v="05/02/2026 13:54"/>
    <s v="t0832622509@gmail.com"/>
    <s v="EMS"/>
    <s v="facebook"/>
    <s v="กสิกร"/>
    <s v=""/>
    <s v="WB133838885TH"/>
    <s v="05/02/2026 13:53"/>
  </r>
  <r>
    <x v="0"/>
    <x v="0"/>
    <n v="50"/>
    <n v="6"/>
    <s v="GTM94"/>
    <n v="200"/>
    <n v="0"/>
    <s v="ร้านที่2"/>
    <s v="ม***พย์ บ***อง"/>
    <s v="อำนาจเจริญ"/>
    <s v="-"/>
    <s v=""/>
    <s v="05/02/2026 13:53"/>
    <s v="-"/>
    <s v="J&amp;T Express"/>
    <s v="Tiktok"/>
    <s v="tiktok"/>
    <s v=""/>
    <s v="791282112106"/>
    <s v="05/02/2026 13:53"/>
  </r>
  <r>
    <x v="7"/>
    <x v="7"/>
    <n v="139"/>
    <n v="1"/>
    <s v="GTM93"/>
    <n v="215"/>
    <n v="0"/>
    <s v="ร้านที่10"/>
    <s v="จอมบึง เกษไย"/>
    <s v="118,ซ,กรพิทักษ,ถ,บางแค,แขวงบางแค,เขตบางแค,ก,ท,ม 10160"/>
    <s v="10160"/>
    <s v="0851108863"/>
    <s v="05/02/2026 13:52"/>
    <s v="t0832622509@gmail.com"/>
    <s v="EMS COD"/>
    <s v="facebook"/>
    <s v="กสิกร"/>
    <s v=""/>
    <s v="WA089331641TH"/>
    <s v="05/02/2026 13:51"/>
  </r>
  <r>
    <x v="4"/>
    <x v="4"/>
    <n v="139"/>
    <n v="1"/>
    <s v="GTM93"/>
    <n v="215"/>
    <n v="0"/>
    <s v="ร้านที่10"/>
    <s v="จอมบึง เกษไย"/>
    <s v="118,ซ,กรพิทักษ,ถ,บางแค,แขวงบางแค,เขตบางแค,ก,ท,ม 10160"/>
    <s v="10160"/>
    <s v="0851108863"/>
    <s v="05/02/2026 13:52"/>
    <s v="t0832622509@gmail.com"/>
    <s v="EMS COD"/>
    <s v="facebook"/>
    <s v="กสิกร"/>
    <s v=""/>
    <s v="WA089331641TH"/>
    <s v="05/02/2026 13:51"/>
  </r>
  <r>
    <x v="9"/>
    <x v="10"/>
    <n v="109"/>
    <n v="1"/>
    <s v="GTM92"/>
    <n v="486"/>
    <n v="50"/>
    <s v="ร้านที่10"/>
    <s v="นรงค์ศักดิ์  สืบสายอ่อน"/>
    <s v="  58/3  หมู่ 3 ต.วังน้ำคู้ อ.เมือง จ.พิษณุโลก    65230"/>
    <s v="65230"/>
    <s v="0869316101"/>
    <s v="05/02/2026 13:51"/>
    <s v="t0832622509@gmail.com"/>
    <s v="EMS COD"/>
    <s v="facebook"/>
    <s v="กสิกร"/>
    <s v=""/>
    <s v="WA089331655TH"/>
    <s v="05/02/2026 13:50"/>
  </r>
  <r>
    <x v="6"/>
    <x v="11"/>
    <n v="109"/>
    <n v="1"/>
    <s v="GTM92"/>
    <n v="486"/>
    <n v="50"/>
    <s v="ร้านที่10"/>
    <s v="นรงค์ศักดิ์  สืบสายอ่อน"/>
    <s v="  58/3  หมู่ 3 ต.วังน้ำคู้ อ.เมือง จ.พิษณุโลก    65230"/>
    <s v="65230"/>
    <s v="0869316101"/>
    <s v="05/02/2026 13:51"/>
    <s v="t0832622509@gmail.com"/>
    <s v="EMS COD"/>
    <s v="facebook"/>
    <s v="กสิกร"/>
    <s v=""/>
    <s v="WA089331655TH"/>
    <s v="05/02/2026 13:50"/>
  </r>
  <r>
    <x v="7"/>
    <x v="7"/>
    <n v="109"/>
    <n v="1"/>
    <s v="GTM92"/>
    <n v="486"/>
    <n v="50"/>
    <s v="ร้านที่10"/>
    <s v="นรงค์ศักดิ์  สืบสายอ่อน"/>
    <s v="  58/3  หมู่ 3 ต.วังน้ำคู้ อ.เมือง จ.พิษณุโลก    65230"/>
    <s v="65230"/>
    <s v="0869316101"/>
    <s v="05/02/2026 13:51"/>
    <s v="t0832622509@gmail.com"/>
    <s v="EMS COD"/>
    <s v="facebook"/>
    <s v="กสิกร"/>
    <s v=""/>
    <s v="WA089331655TH"/>
    <s v="05/02/2026 13:50"/>
  </r>
  <r>
    <x v="4"/>
    <x v="4"/>
    <n v="109"/>
    <n v="1"/>
    <s v="GTM92"/>
    <n v="486"/>
    <n v="50"/>
    <s v="ร้านที่10"/>
    <s v="นรงค์ศักดิ์  สืบสายอ่อน"/>
    <s v="  58/3  หมู่ 3 ต.วังน้ำคู้ อ.เมือง จ.พิษณุโลก    65230"/>
    <s v="65230"/>
    <s v="0869316101"/>
    <s v="05/02/2026 13:51"/>
    <s v="t0832622509@gmail.com"/>
    <s v="EMS COD"/>
    <s v="facebook"/>
    <s v="กสิกร"/>
    <s v=""/>
    <s v="WA089331655TH"/>
    <s v="05/02/2026 13:50"/>
  </r>
  <r>
    <x v="7"/>
    <x v="7"/>
    <n v="139"/>
    <n v="1"/>
    <s v="GTM91"/>
    <n v="215"/>
    <n v="0"/>
    <s v="ร้านที่10"/>
    <s v="สุรางค์ ปรางปิยนันท์"/>
    <s v="ส่งที่ 168 ม.3 หันคาเหนือ ต.หันคา อ.หันคา จ.ชัยนาท  สุรางค์ ปรางปิยนันท์ 17130"/>
    <s v="17130"/>
    <s v="0865916160"/>
    <s v="05/02/2026 11:43"/>
    <s v="t0832622509@gmail.com"/>
    <s v="EMS"/>
    <s v="facebook"/>
    <s v="กสิกร"/>
    <s v=""/>
    <s v="WB133841187TH"/>
    <s v="05/02/2026 13:49"/>
  </r>
  <r>
    <x v="4"/>
    <x v="4"/>
    <n v="139"/>
    <n v="1"/>
    <s v="GTM91"/>
    <n v="215"/>
    <n v="0"/>
    <s v="ร้านที่10"/>
    <s v="สุรางค์ ปรางปิยนันท์"/>
    <s v="ส่งที่ 168 ม.3 หันคาเหนือ ต.หันคา อ.หันคา จ.ชัยนาท  สุรางค์ ปรางปิยนันท์ 17130"/>
    <s v="17130"/>
    <s v="0865916160"/>
    <s v="05/02/2026 11:43"/>
    <s v="t0832622509@gmail.com"/>
    <s v="EMS"/>
    <s v="facebook"/>
    <s v="กสิกร"/>
    <s v=""/>
    <s v="WB133841187TH"/>
    <s v="05/02/2026 13:49"/>
  </r>
  <r>
    <x v="6"/>
    <x v="11"/>
    <n v="139"/>
    <n v="1"/>
    <s v="GTM90"/>
    <n v="215"/>
    <n v="0"/>
    <s v="ร้านที่10"/>
    <s v="จิราพรรณ  ชมจันทร์"/>
    <s v="88 หมู่6  บ้านโนนแดง_x000a_ต.หนองไผ่  อ.เมือง_x000a_จ.ศรีสะเกษ   33000"/>
    <s v="33000"/>
    <s v="0815542829"/>
    <s v="05/02/2026 13:19"/>
    <s v="t0832622509@gmail.com"/>
    <s v="EMS"/>
    <s v="facebook"/>
    <s v="กสิกร"/>
    <s v=""/>
    <s v="WB133841173TH"/>
    <s v="05/02/2026 13:18"/>
  </r>
  <r>
    <x v="4"/>
    <x v="4"/>
    <n v="139"/>
    <n v="1"/>
    <s v="GTM90"/>
    <n v="215"/>
    <n v="0"/>
    <s v="ร้านที่10"/>
    <s v="จิราพรรณ  ชมจันทร์"/>
    <s v="88 หมู่6  บ้านโนนแดง_x000a_ต.หนองไผ่  อ.เมือง_x000a_จ.ศรีสะเกษ   33000"/>
    <s v="33000"/>
    <s v="0815542829"/>
    <s v="05/02/2026 13:19"/>
    <s v="t0832622509@gmail.com"/>
    <s v="EMS"/>
    <s v="facebook"/>
    <s v="กสิกร"/>
    <s v=""/>
    <s v="WB133841173TH"/>
    <s v="05/02/2026 13:18"/>
  </r>
  <r>
    <x v="4"/>
    <x v="4"/>
    <n v="159"/>
    <n v="2"/>
    <s v="GTM89"/>
    <n v="258"/>
    <n v="0"/>
    <s v="ร้านที่2"/>
    <s v="ป***าวดี ส***ประสงค์"/>
    <s v="นครศรีธรรมราช"/>
    <s v="-"/>
    <s v=""/>
    <s v="05/02/2026 13:16"/>
    <s v="-"/>
    <s v="J&amp;T Express"/>
    <s v="Tiktok"/>
    <s v="tiktok"/>
    <s v=""/>
    <s v="791269003280"/>
    <s v="05/02/2026 13:16"/>
  </r>
  <r>
    <x v="0"/>
    <x v="0"/>
    <n v="65"/>
    <n v="1"/>
    <s v="GTM88"/>
    <n v="329"/>
    <n v="0"/>
    <s v="ร้านที่10"/>
    <s v="คุณเพชรเกียรติ ธนาพร"/>
    <s v="ที่อยู่ 28/9  ม.16 ซอย5 บ้านหนองกันเกรา ตำบลบ้านพระ อำเภอเมืองปราจีนบุรี จังหวัดปราจีนบุรี 25230"/>
    <s v="25230"/>
    <s v="0989324625"/>
    <s v="05/02/2026 13:11"/>
    <s v="t0832622509@gmail.com"/>
    <s v="EMS COD"/>
    <s v="facebook"/>
    <s v="กสิกร"/>
    <s v=""/>
    <s v="WA089336502TH"/>
    <s v="05/02/2026 13:10"/>
  </r>
  <r>
    <x v="6"/>
    <x v="11"/>
    <n v="139"/>
    <n v="1"/>
    <s v="GTM88"/>
    <n v="329"/>
    <n v="0"/>
    <s v="ร้านที่10"/>
    <s v="คุณเพชรเกียรติ ธนาพร"/>
    <s v="ที่อยู่ 28/9  ม.16 ซอย5 บ้านหนองกันเกรา ตำบลบ้านพระ อำเภอเมืองปราจีนบุรี จังหวัดปราจีนบุรี 25230"/>
    <s v="25230"/>
    <s v="0989324625"/>
    <s v="05/02/2026 13:11"/>
    <s v="t0832622509@gmail.com"/>
    <s v="EMS COD"/>
    <s v="facebook"/>
    <s v="กสิกร"/>
    <s v=""/>
    <s v="WA089336502TH"/>
    <s v="05/02/2026 13:10"/>
  </r>
  <r>
    <x v="7"/>
    <x v="7"/>
    <n v="139"/>
    <n v="1"/>
    <s v="GTM88"/>
    <n v="329"/>
    <n v="0"/>
    <s v="ร้านที่10"/>
    <s v="คุณเพชรเกียรติ ธนาพร"/>
    <s v="ที่อยู่ 28/9  ม.16 ซอย5 บ้านหนองกันเกรา ตำบลบ้านพระ อำเภอเมืองปราจีนบุรี จังหวัดปราจีนบุรี 25230"/>
    <s v="25230"/>
    <s v="0989324625"/>
    <s v="05/02/2026 13:11"/>
    <s v="t0832622509@gmail.com"/>
    <s v="EMS COD"/>
    <s v="facebook"/>
    <s v="กสิกร"/>
    <s v=""/>
    <s v="WA089336502TH"/>
    <s v="05/02/2026 13:10"/>
  </r>
  <r>
    <x v="0"/>
    <x v="0"/>
    <n v="50"/>
    <n v="6"/>
    <s v="GTM87"/>
    <n v="200"/>
    <n v="0"/>
    <s v="ร้านที่2"/>
    <s v="ณ***ัน ศ***พชร"/>
    <s v="ปทุมธานี"/>
    <s v="-"/>
    <s v=""/>
    <s v="05/02/2026 13:08"/>
    <s v="-"/>
    <s v="J&amp;T COD"/>
    <s v="Tiktok"/>
    <s v="จ่ายทีหลัง / COD"/>
    <s v=""/>
    <s v="791217102115"/>
    <s v="05/02/2026 13:08"/>
  </r>
  <r>
    <x v="3"/>
    <x v="3"/>
    <n v="66.666666666666671"/>
    <n v="3"/>
    <s v="GTM86"/>
    <n v="129"/>
    <n v="0"/>
    <s v="ร้านที่2"/>
    <s v="ป***า แ***สำรวย"/>
    <s v="กาญจนบุรี"/>
    <s v="-"/>
    <s v=""/>
    <s v="05/02/2026 12:46"/>
    <s v="-"/>
    <s v="J&amp;T COD"/>
    <s v="Tiktok"/>
    <s v="จ่ายทีหลัง / COD"/>
    <s v=""/>
    <s v="791295830150"/>
    <s v="05/02/2026 12:46"/>
  </r>
  <r>
    <x v="13"/>
    <x v="17"/>
    <n v="75"/>
    <n v="2"/>
    <s v="GTM85"/>
    <n v="170"/>
    <n v="20"/>
    <s v="ร้านที่1"/>
    <s v="ป******ว"/>
    <s v="******เอน, อำเภอท่ามะกา ตำบลตะคร้ำเอน อำเภอท่ามะกา จังหวัดกาญจนบุรี 71130"/>
    <s v="71130"/>
    <s v="99"/>
    <s v="05/02/2026 12:27"/>
    <s v="-"/>
    <s v="SPX Express"/>
    <s v="Shopee"/>
    <s v="shopee"/>
    <s v=""/>
    <s v="TH267154225924P"/>
    <s v="05/02/2026 12:27"/>
  </r>
  <r>
    <x v="0"/>
    <x v="0"/>
    <n v="33.333333333333336"/>
    <n v="3"/>
    <s v="GTM84"/>
    <n v="100"/>
    <n v="0"/>
    <s v="ร้านที่2"/>
    <s v="ไ*** โ***ทย ช***ตหนึ่งท้อไม่ได"/>
    <s v="สมุทรปราการ"/>
    <s v="-"/>
    <s v=""/>
    <s v="05/02/2026 12:18"/>
    <s v="-"/>
    <s v="Flash Express Thailand COD"/>
    <s v="Tiktok"/>
    <s v="จ่ายทีหลัง / COD"/>
    <s v=""/>
    <s v="THT02032EU6PM5Z"/>
    <s v="05/02/2026 12:18"/>
  </r>
  <r>
    <x v="3"/>
    <x v="3"/>
    <n v="66.666666666666671"/>
    <n v="3"/>
    <s v="GTM83"/>
    <n v="129"/>
    <n v="0"/>
    <s v="ร้านที่2"/>
    <s v="บ***ิด ส***งวน"/>
    <s v="นนทบุรี"/>
    <s v="-"/>
    <s v=""/>
    <s v="05/02/2026 12:02"/>
    <s v="-"/>
    <s v="Flash Express Thailand COD"/>
    <s v="Tiktok"/>
    <s v="จ่ายทีหลัง / COD"/>
    <s v=""/>
    <s v="THT03062EU3061Z"/>
    <s v="05/02/2026 12:02"/>
  </r>
  <r>
    <x v="0"/>
    <x v="0"/>
    <n v="33.333333333333336"/>
    <n v="3"/>
    <s v="GTM82"/>
    <n v="100"/>
    <n v="0"/>
    <s v="ร้านที่2"/>
    <s v="i***80h"/>
    <s v="ระยอง"/>
    <s v="-"/>
    <s v=""/>
    <s v="05/02/2026 11:59"/>
    <s v="-"/>
    <s v="J&amp;T COD"/>
    <s v="Tiktok"/>
    <s v="จ่ายทีหลัง / COD"/>
    <s v=""/>
    <s v="791258860136"/>
    <s v="05/02/2026 11:59"/>
  </r>
  <r>
    <x v="1"/>
    <x v="1"/>
    <n v="93"/>
    <n v="1"/>
    <s v="GTM81"/>
    <n v="93"/>
    <n v="0"/>
    <s v="ร้านที่1"/>
    <s v="ว***ี"/>
    <s v="****** ดงคอน, อำเภอสรรคบุรี ตำบลดงคอน อำเภอสรรคบุรี จังหวัดชัยนาท 17140"/>
    <s v="17140"/>
    <s v="76"/>
    <s v="05/02/2026 11:38"/>
    <s v="-"/>
    <s v="SPX Express"/>
    <s v="Shopee"/>
    <s v="shopee"/>
    <s v=""/>
    <s v="TH262086315174I"/>
    <s v="05/02/2026 11:37"/>
  </r>
  <r>
    <x v="3"/>
    <x v="3"/>
    <n v="66.666666666666671"/>
    <n v="3"/>
    <s v="GTM80"/>
    <n v="100"/>
    <n v="0"/>
    <s v="ร้านที่2"/>
    <s v="น***ศิรินกุล ค***้ว"/>
    <s v="ชลบุรี"/>
    <s v="-"/>
    <s v=""/>
    <s v="05/02/2026 11:29"/>
    <s v="-"/>
    <s v="J&amp;T Express"/>
    <s v="Tiktok"/>
    <s v="tiktok"/>
    <s v=""/>
    <s v="791156801750"/>
    <s v="05/02/2026 11:29"/>
  </r>
  <r>
    <x v="4"/>
    <x v="4"/>
    <n v="159"/>
    <n v="1"/>
    <s v="GTM79"/>
    <n v="100"/>
    <n v="0"/>
    <s v="ร้านที่2"/>
    <s v="เ***งฤทธิ์ปรีชา ล***"/>
    <s v="ชัยภูมิ"/>
    <s v="-"/>
    <s v=""/>
    <s v="05/02/2026 11:15"/>
    <s v="-"/>
    <s v="J&amp;T Express"/>
    <s v="Tiktok"/>
    <s v="tiktok"/>
    <s v=""/>
    <s v="791221007275"/>
    <s v="05/02/2026 11:15"/>
  </r>
  <r>
    <x v="0"/>
    <x v="0"/>
    <n v="50"/>
    <n v="6"/>
    <s v="GTM78"/>
    <n v="200"/>
    <n v="0"/>
    <s v="ร้านที่2"/>
    <s v="ว***า ท***ิลป์รัตนากร"/>
    <s v="สระบุรี"/>
    <s v="-"/>
    <s v=""/>
    <s v="05/02/2026 11:13"/>
    <s v="-"/>
    <s v="J&amp;T COD"/>
    <s v="Tiktok"/>
    <s v="จ่ายทีหลัง / COD"/>
    <s v=""/>
    <s v="791166567645"/>
    <s v="05/02/2026 11:13"/>
  </r>
  <r>
    <x v="7"/>
    <x v="7"/>
    <n v="139"/>
    <n v="1"/>
    <s v="GTM76"/>
    <n v="215"/>
    <n v="0"/>
    <s v="ร้านที่10"/>
    <s v="สุชาดา ไพศาลกาญจนา"/>
    <s v="20-22 ถ แสงชูโต 8 ต ท่าเรือ อ ท่ามะกา จ กาญจนบุรี 71130"/>
    <s v="71130"/>
    <s v="0870435961"/>
    <s v="05/02/2026 11:06"/>
    <s v="t0832622509@gmail.com"/>
    <s v="EMS COD"/>
    <s v="facebook"/>
    <s v="กสิกร"/>
    <s v=""/>
    <s v="WA089336842TH"/>
    <s v="05/02/2026 11:05"/>
  </r>
  <r>
    <x v="4"/>
    <x v="4"/>
    <n v="139"/>
    <n v="1"/>
    <s v="GTM76"/>
    <n v="215"/>
    <n v="0"/>
    <s v="ร้านที่10"/>
    <s v="สุชาดา ไพศาลกาญจนา"/>
    <s v="20-22 ถ แสงชูโต 8 ต ท่าเรือ อ ท่ามะกา จ กาญจนบุรี 71130"/>
    <s v="71130"/>
    <s v="0870435961"/>
    <s v="05/02/2026 11:06"/>
    <s v="t0832622509@gmail.com"/>
    <s v="EMS COD"/>
    <s v="facebook"/>
    <s v="กสิกร"/>
    <s v=""/>
    <s v="WA089336842TH"/>
    <s v="05/02/2026 11:05"/>
  </r>
  <r>
    <x v="10"/>
    <x v="13"/>
    <n v="27.5"/>
    <n v="4"/>
    <s v="GTM75"/>
    <n v="165"/>
    <n v="0"/>
    <s v="ร้านที่1"/>
    <s v="ฟ******)"/>
    <s v="******   ประเทศไทย (เข้าแยก5 หน้าบ้านมีบันไดเหล็ก) แขวงวัดพระยาไกร เขตบางคอแหลม จังหวัดกรุงเทพมหานคร 10120"/>
    <s v="10120"/>
    <s v="69"/>
    <s v="05/02/2026 11:33"/>
    <s v="-"/>
    <s v="SPX Express"/>
    <s v="Shopee"/>
    <s v="shopee"/>
    <s v=""/>
    <s v="TH264655969314K"/>
    <s v="05/02/2026 11:03"/>
  </r>
  <r>
    <x v="0"/>
    <x v="0"/>
    <n v="50"/>
    <n v="6"/>
    <s v="GTM74"/>
    <n v="200"/>
    <n v="0"/>
    <s v="ร้านที่2"/>
    <s v="อ***ิรา เ***เกร็จ"/>
    <s v="Samut Sakhon"/>
    <s v="-"/>
    <s v=""/>
    <s v="05/02/2026 11:01"/>
    <s v="-"/>
    <s v="J&amp;T COD"/>
    <s v="Tiktok"/>
    <s v="จ่ายทีหลัง / COD"/>
    <s v=""/>
    <s v="791125164653"/>
    <s v="05/02/2026 11:01"/>
  </r>
  <r>
    <x v="5"/>
    <x v="5"/>
    <n v="120"/>
    <n v="1"/>
    <s v="GTM72"/>
    <n v="100"/>
    <n v="0"/>
    <s v="ร้านที่2"/>
    <s v="ส***ญญา จ***น์อินพรม"/>
    <s v="ประจวบคีรีขันธ์"/>
    <s v="-"/>
    <s v=""/>
    <s v="05/02/2026 10:58"/>
    <s v="-"/>
    <s v="J&amp;T COD"/>
    <s v="Tiktok"/>
    <s v="จ่ายทีหลัง / COD"/>
    <s v=""/>
    <s v="791157808770"/>
    <s v="05/02/2026 10:58"/>
  </r>
  <r>
    <x v="0"/>
    <x v="0"/>
    <n v="33.333333333333336"/>
    <n v="3"/>
    <s v="GTM71"/>
    <n v="100"/>
    <n v="0"/>
    <s v="ร้านที่2"/>
    <s v="ล***"/>
    <s v="ตาก"/>
    <s v="-"/>
    <s v=""/>
    <s v="05/02/2026 10:48"/>
    <s v="-"/>
    <s v="J&amp;T COD"/>
    <s v="Tiktok"/>
    <s v="จ่ายทีหลัง / COD"/>
    <s v=""/>
    <s v="791152564683"/>
    <s v="05/02/2026 10:48"/>
  </r>
  <r>
    <x v="0"/>
    <x v="0"/>
    <n v="33.333333333333336"/>
    <n v="6"/>
    <s v="GTM70"/>
    <n v="200"/>
    <n v="0"/>
    <s v="ร้านที่2"/>
    <s v="d***"/>
    <s v="อุบลราชธานี"/>
    <s v="-"/>
    <s v=""/>
    <s v="05/02/2026 10:47"/>
    <s v="-"/>
    <s v="J&amp;T COD"/>
    <s v="Tiktok"/>
    <s v="จ่ายทีหลัง / COD"/>
    <s v=""/>
    <s v="791154763663"/>
    <s v="05/02/2026 10:47"/>
  </r>
  <r>
    <x v="0"/>
    <x v="0"/>
    <n v="50"/>
    <n v="6"/>
    <s v="GTM69"/>
    <n v="200"/>
    <n v="0"/>
    <s v="ร้านที่2"/>
    <s v="ค***ญญา ด***ิ้ล"/>
    <s v="สมุทรปราการ"/>
    <s v="-"/>
    <s v=""/>
    <s v="05/02/2026 10:40"/>
    <s v="-"/>
    <s v="Flash Express Thailand COD"/>
    <s v="Tiktok"/>
    <s v="จ่ายทีหลัง / COD"/>
    <s v=""/>
    <s v="THT02032ES32K9Z"/>
    <s v="05/02/2026 10:40"/>
  </r>
  <r>
    <x v="9"/>
    <x v="10"/>
    <n v="159"/>
    <n v="1"/>
    <s v="GTM68"/>
    <n v="387"/>
    <n v="0"/>
    <s v="ร้านที่2"/>
    <s v="ว***วรรณ"/>
    <s v="ปราจีนบุรี"/>
    <s v="-"/>
    <s v=""/>
    <s v="05/02/2026 10:37"/>
    <s v="-"/>
    <s v="J&amp;T COD"/>
    <s v="Tiktok"/>
    <s v="จ่ายทีหลัง / COD"/>
    <s v=""/>
    <s v="791209604290"/>
    <s v="05/02/2026 10:37"/>
  </r>
  <r>
    <x v="7"/>
    <x v="7"/>
    <n v="159"/>
    <n v="1"/>
    <s v="GTM68"/>
    <n v="387"/>
    <n v="0"/>
    <s v="ร้านที่2"/>
    <s v="ว***วรรณ"/>
    <s v="ปราจีนบุรี"/>
    <s v="-"/>
    <s v=""/>
    <s v="05/02/2026 10:37"/>
    <s v="-"/>
    <s v="J&amp;T COD"/>
    <s v="Tiktok"/>
    <s v="จ่ายทีหลัง / COD"/>
    <s v=""/>
    <s v="791209604290"/>
    <s v="05/02/2026 10:37"/>
  </r>
  <r>
    <x v="4"/>
    <x v="4"/>
    <n v="159"/>
    <n v="1"/>
    <s v="GTM68"/>
    <n v="387"/>
    <n v="0"/>
    <s v="ร้านที่2"/>
    <s v="ว***วรรณ"/>
    <s v="ปราจีนบุรี"/>
    <s v="-"/>
    <s v=""/>
    <s v="05/02/2026 10:37"/>
    <s v="-"/>
    <s v="J&amp;T COD"/>
    <s v="Tiktok"/>
    <s v="จ่ายทีหลัง / COD"/>
    <s v=""/>
    <s v="791209604290"/>
    <s v="05/02/2026 10:37"/>
  </r>
  <r>
    <x v="0"/>
    <x v="0"/>
    <n v="33.333333333333336"/>
    <n v="6"/>
    <s v="GTM67"/>
    <n v="200"/>
    <n v="0"/>
    <s v="ร้านที่2"/>
    <s v="M*** N***nda"/>
    <s v="นครราชสีมา"/>
    <s v="-"/>
    <s v=""/>
    <s v="05/02/2026 10:37"/>
    <s v="-"/>
    <s v="J&amp;T COD"/>
    <s v="Tiktok"/>
    <s v="จ่ายทีหลัง / COD"/>
    <s v=""/>
    <s v="791171767654"/>
    <s v="05/02/2026 10:37"/>
  </r>
  <r>
    <x v="0"/>
    <x v="0"/>
    <n v="50"/>
    <n v="6"/>
    <s v="GTM66"/>
    <n v="200"/>
    <n v="0"/>
    <s v="ร้านที่2"/>
    <s v="ช***ชา     ศ***วุฒิ"/>
    <s v="พระนครศรีอยุธยา"/>
    <s v="-"/>
    <s v=""/>
    <s v="05/02/2026 10:34"/>
    <s v="-"/>
    <s v="J&amp;T Express"/>
    <s v="Tiktok"/>
    <s v="tiktok"/>
    <s v=""/>
    <s v="791128969643"/>
    <s v="05/02/2026 10:34"/>
  </r>
  <r>
    <x v="0"/>
    <x v="0"/>
    <n v="33.333333333333336"/>
    <n v="3"/>
    <s v="GTM65"/>
    <n v="377"/>
    <n v="0"/>
    <s v="ร้านที่1"/>
    <s v="ว******ร"/>
    <s v="******้านวังพระทราย ต.บ้านชวน ตำบลบ้านชวน อำเภอบำเหน็จณรงค์ จังหวัดชัยภูมิ 36160"/>
    <s v="36160"/>
    <s v="54"/>
    <s v="05/02/2026 10:31"/>
    <s v="-"/>
    <s v="SPX Express"/>
    <s v="Shopee"/>
    <s v="shopee"/>
    <s v=""/>
    <s v="TH263852245958R"/>
    <s v="05/02/2026 10:31"/>
  </r>
  <r>
    <x v="3"/>
    <x v="3"/>
    <n v="66.666666666666671"/>
    <n v="3"/>
    <s v="GTM65"/>
    <n v="377"/>
    <n v="0"/>
    <s v="ร้านที่1"/>
    <s v="ว******ร"/>
    <s v="******้านวังพระทราย ต.บ้านชวน ตำบลบ้านชวน อำเภอบำเหน็จณรงค์ จังหวัดชัยภูมิ 36160"/>
    <s v="36160"/>
    <s v="54"/>
    <s v="05/02/2026 10:31"/>
    <s v="-"/>
    <s v="SPX Express"/>
    <s v="Shopee"/>
    <s v="shopee"/>
    <s v=""/>
    <s v="TH263852245958R"/>
    <s v="05/02/2026 10:31"/>
  </r>
  <r>
    <x v="5"/>
    <x v="5"/>
    <n v="99"/>
    <n v="1"/>
    <s v="GTM65"/>
    <n v="377"/>
    <n v="0"/>
    <s v="ร้านที่1"/>
    <s v="ว******ร"/>
    <s v="******้านวังพระทราย ต.บ้านชวน ตำบลบ้านชวน อำเภอบำเหน็จณรงค์ จังหวัดชัยภูมิ 36160"/>
    <s v="36160"/>
    <s v="54"/>
    <s v="05/02/2026 10:31"/>
    <s v="-"/>
    <s v="SPX Express"/>
    <s v="Shopee"/>
    <s v="shopee"/>
    <s v=""/>
    <s v="TH263852245958R"/>
    <s v="05/02/2026 10:31"/>
  </r>
  <r>
    <x v="0"/>
    <x v="0"/>
    <n v="33.333333333333336"/>
    <n v="3"/>
    <s v="GTM64"/>
    <n v="100"/>
    <n v="0"/>
    <s v="ร้านที่2"/>
    <s v="เ***ทธิ์ ม***บ"/>
    <s v="สมุทรสงคราม"/>
    <s v="-"/>
    <s v=""/>
    <s v="05/02/2026 10:30"/>
    <s v="-"/>
    <s v="J&amp;T COD"/>
    <s v="Tiktok"/>
    <s v="จ่ายทีหลัง / COD"/>
    <s v=""/>
    <s v="791133401730"/>
    <s v="05/02/2026 10:31"/>
  </r>
  <r>
    <x v="0"/>
    <x v="0"/>
    <n v="50"/>
    <n v="6"/>
    <s v="GTM62"/>
    <n v="207"/>
    <n v="7"/>
    <s v="ร้านที่2"/>
    <s v="ป***า  ค***ยเอี่ยม"/>
    <s v="ปทุมธานี"/>
    <s v="-"/>
    <s v=""/>
    <s v="05/02/2026 10:32"/>
    <s v="-"/>
    <s v="J&amp;T Express"/>
    <s v="Tiktok"/>
    <s v="tiktok"/>
    <s v=""/>
    <s v="791121403715"/>
    <s v="05/02/2026 10:14"/>
  </r>
  <r>
    <x v="0"/>
    <x v="0"/>
    <n v="50"/>
    <n v="6"/>
    <s v="GTM61"/>
    <n v="200"/>
    <n v="0"/>
    <s v="ร้านที่2"/>
    <s v="อ***ัตน์แก้วบัวขาว"/>
    <s v="สมุทรสาคร"/>
    <s v="-"/>
    <s v=""/>
    <s v="05/02/2026 10:11"/>
    <s v="-"/>
    <s v="J&amp;T COD"/>
    <s v="Tiktok"/>
    <s v="จ่ายทีหลัง / COD"/>
    <s v=""/>
    <s v="791193801716"/>
    <s v="05/02/2026 10:11"/>
  </r>
  <r>
    <x v="0"/>
    <x v="0"/>
    <n v="37.5"/>
    <n v="4"/>
    <s v="GTM60"/>
    <n v="140"/>
    <n v="0"/>
    <s v="ร้านที่4"/>
    <s v="แ*** ศ***โฉม"/>
    <s v="นครศรีธรรมราช"/>
    <s v="-"/>
    <s v=""/>
    <s v="05/02/2026 10:05"/>
    <s v="-"/>
    <s v="J&amp;T COD"/>
    <s v="Tiktok"/>
    <s v="จ่ายทีหลัง / COD"/>
    <s v=""/>
    <s v="791141957653"/>
    <s v="05/02/2026 10:06"/>
  </r>
  <r>
    <x v="0"/>
    <x v="0"/>
    <n v="50"/>
    <n v="6"/>
    <s v="GTM59"/>
    <n v="200"/>
    <n v="0"/>
    <s v="ร้านที่2"/>
    <s v="อ***ตตญา ส***ย์"/>
    <s v="เลย"/>
    <s v="-"/>
    <s v=""/>
    <s v="05/02/2026 10:04"/>
    <s v="-"/>
    <s v="J&amp;T Express"/>
    <s v="Tiktok"/>
    <s v="tiktok"/>
    <s v="กาแฟ6กล่องค่ะ"/>
    <s v="791128954626"/>
    <s v="05/02/2026 10:04"/>
  </r>
  <r>
    <x v="9"/>
    <x v="10"/>
    <n v="159"/>
    <n v="1"/>
    <s v="GTM58"/>
    <n v="129"/>
    <n v="0"/>
    <s v="ร้านที่2"/>
    <s v="อ***ุนทรี เ***ญธรรม"/>
    <s v="บุรีรัมย์"/>
    <s v="-"/>
    <s v=""/>
    <s v="05/02/2026 10:03"/>
    <s v="-"/>
    <s v="J&amp;T Express"/>
    <s v="Tiktok"/>
    <s v="tiktok"/>
    <s v=""/>
    <s v="791172563694"/>
    <s v="05/02/2026 10:03"/>
  </r>
  <r>
    <x v="0"/>
    <x v="0"/>
    <n v="33.333333333333336"/>
    <n v="3"/>
    <s v="GTM57"/>
    <n v="229"/>
    <n v="0"/>
    <s v="ร้านที่2"/>
    <s v="ภ***ภณ  ศ***ันทร์"/>
    <s v="นครสวรรค์"/>
    <s v="-"/>
    <s v=""/>
    <s v="05/02/2026 09:51"/>
    <s v="-"/>
    <s v="J&amp;T Express"/>
    <s v="Tiktok"/>
    <s v="tiktok"/>
    <s v=""/>
    <s v="791162376616"/>
    <s v="05/02/2026 09:49"/>
  </r>
  <r>
    <x v="3"/>
    <x v="3"/>
    <n v="66.666666666666671"/>
    <n v="3"/>
    <s v="GTM57"/>
    <n v="229"/>
    <n v="0"/>
    <s v="ร้านที่2"/>
    <s v="ภ***ภณ  ศ***ันทร์"/>
    <s v="นครสวรรค์"/>
    <s v="-"/>
    <s v=""/>
    <s v="05/02/2026 09:51"/>
    <s v="-"/>
    <s v="J&amp;T Express"/>
    <s v="Tiktok"/>
    <s v="tiktok"/>
    <s v=""/>
    <s v="791162376616"/>
    <s v="05/02/2026 09:49"/>
  </r>
  <r>
    <x v="5"/>
    <x v="5"/>
    <n v="120"/>
    <n v="2"/>
    <s v="GTM56"/>
    <n v="200"/>
    <n v="0"/>
    <s v="ร้านที่2"/>
    <s v="โ*** ท***ล่อ"/>
    <s v="ตราด"/>
    <s v="-"/>
    <s v=""/>
    <s v="05/02/2026 09:45"/>
    <s v="-"/>
    <s v="J&amp;T COD"/>
    <s v="Tiktok"/>
    <s v="จ่ายทีหลัง / COD"/>
    <s v=""/>
    <s v="791103971630"/>
    <s v="05/02/2026 09:45"/>
  </r>
  <r>
    <x v="10"/>
    <x v="13"/>
    <n v="33.333333333333336"/>
    <n v="3"/>
    <s v="GTM55"/>
    <n v="135"/>
    <n v="0"/>
    <s v="ร้านที่2"/>
    <s v="S** S**"/>
    <s v="Chon Buri"/>
    <s v="-"/>
    <s v=""/>
    <s v="05/02/2026 09:44"/>
    <s v="-"/>
    <s v="J&amp;T COD"/>
    <s v="Tiktok"/>
    <s v="จ่ายทีหลัง / COD"/>
    <s v=""/>
    <s v="791153436754"/>
    <s v="05/02/2026 09:44"/>
  </r>
  <r>
    <x v="9"/>
    <x v="6"/>
    <n v="87.2"/>
    <n v="1"/>
    <s v="GTM54"/>
    <n v="94.7"/>
    <n v="7.5"/>
    <s v="ร้านที่3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05/02/2026 09:38"/>
    <s v="-"/>
    <s v="Kerry_dropoff"/>
    <s v="Lazada"/>
    <s v="lazada"/>
    <s v=""/>
    <s v="LEXPU0655391001"/>
    <s v="05/02/2026 09:37"/>
  </r>
  <r>
    <x v="10"/>
    <x v="13"/>
    <n v="33.333333333333336"/>
    <n v="3"/>
    <s v="GTM53"/>
    <n v="135"/>
    <n v="0"/>
    <s v="ร้านที่2"/>
    <s v="น***ล  ท***ดไธสง"/>
    <s v="นครราชสีมา"/>
    <s v="-"/>
    <s v=""/>
    <s v="05/02/2026 09:29"/>
    <s v="-"/>
    <s v="J&amp;T Express"/>
    <s v="Tiktok"/>
    <s v="tiktok"/>
    <s v=""/>
    <s v="791156439754"/>
    <s v="05/02/2026 09:28"/>
  </r>
  <r>
    <x v="3"/>
    <x v="3"/>
    <n v="66.666666666666671"/>
    <n v="3"/>
    <s v="GTM52"/>
    <n v="129"/>
    <n v="0"/>
    <s v="ร้านที่2"/>
    <s v="ธ***ฒน์ ช***"/>
    <s v="นครสวรรค์"/>
    <s v="-"/>
    <s v=""/>
    <s v="05/02/2026 09:28"/>
    <s v="-"/>
    <s v="J&amp;T COD"/>
    <s v="Tiktok"/>
    <s v="จ่ายทีหลัง / COD"/>
    <s v=""/>
    <s v="791154607751"/>
    <s v="05/02/2026 09:28"/>
  </r>
  <r>
    <x v="0"/>
    <x v="0"/>
    <n v="33.333333333333336"/>
    <n v="3"/>
    <s v="GTM51"/>
    <n v="100"/>
    <n v="0"/>
    <s v="ร้านที่2"/>
    <s v="อ*** ห***กแคดดี้สนามกอล์ฟราชคราม"/>
    <s v="พระนครศรีอยุธยา"/>
    <s v="-"/>
    <s v=""/>
    <s v="05/02/2026 09:26"/>
    <s v="-"/>
    <s v="J&amp;T COD"/>
    <s v="Tiktok"/>
    <s v="จ่ายทีหลัง / COD"/>
    <s v=""/>
    <s v="791194164670"/>
    <s v="05/02/2026 09:26"/>
  </r>
  <r>
    <x v="1"/>
    <x v="12"/>
    <n v="66"/>
    <n v="1"/>
    <s v="GTM50"/>
    <n v="287"/>
    <n v="38"/>
    <s v="ร้านที่1"/>
    <s v="น******ม"/>
    <s v="******อย ชายหาดชะอำ, ถนน ร่วมจิต, ตำบลชะอำ, อำเภอชะอำ ตำบลชะอำ อำเภอชะอำ จังหวัดเพชรบุรี 76120"/>
    <s v="76120"/>
    <s v="19"/>
    <s v="05/02/2026 09:51"/>
    <s v="-"/>
    <s v="SPX Express"/>
    <s v="Shopee"/>
    <s v="shopee"/>
    <s v=""/>
    <s v="TH265654009361P"/>
    <s v="05/02/2026 09:19"/>
  </r>
  <r>
    <x v="2"/>
    <x v="2"/>
    <n v="66"/>
    <n v="1"/>
    <s v="GTM50"/>
    <n v="287"/>
    <n v="38"/>
    <s v="ร้านที่1"/>
    <s v="น******ม"/>
    <s v="******อย ชายหาดชะอำ, ถนน ร่วมจิต, ตำบลชะอำ, อำเภอชะอำ ตำบลชะอำ อำเภอชะอำ จังหวัดเพชรบุรี 76120"/>
    <s v="76120"/>
    <s v="19"/>
    <s v="05/02/2026 09:51"/>
    <s v="-"/>
    <s v="SPX Express"/>
    <s v="Shopee"/>
    <s v="shopee"/>
    <s v=""/>
    <s v="TH265654009361P"/>
    <s v="05/02/2026 09:19"/>
  </r>
  <r>
    <x v="5"/>
    <x v="5"/>
    <n v="67"/>
    <n v="1"/>
    <s v="GTM50"/>
    <n v="287"/>
    <n v="38"/>
    <s v="ร้านที่1"/>
    <s v="น******ม"/>
    <s v="******อย ชายหาดชะอำ, ถนน ร่วมจิต, ตำบลชะอำ, อำเภอชะอำ ตำบลชะอำ อำเภอชะอำ จังหวัดเพชรบุรี 76120"/>
    <s v="76120"/>
    <s v="19"/>
    <s v="05/02/2026 09:51"/>
    <s v="-"/>
    <s v="SPX Express"/>
    <s v="Shopee"/>
    <s v="shopee"/>
    <s v=""/>
    <s v="TH265654009361P"/>
    <s v="05/02/2026 09:19"/>
  </r>
  <r>
    <x v="1"/>
    <x v="1"/>
    <n v="93"/>
    <n v="2"/>
    <s v="GTM49"/>
    <n v="186"/>
    <n v="0"/>
    <s v="ร้านที่1"/>
    <s v="เ******ง"/>
    <s v="******ปุน ตำบลสินปุน อำเภอเขาพนม จังหวัดกระบี่ 80240"/>
    <s v="80240"/>
    <s v="24"/>
    <s v="05/02/2026 09:17"/>
    <s v="-"/>
    <s v="SPX Express"/>
    <s v="Shopee"/>
    <s v="shopee"/>
    <s v=""/>
    <s v="TH264003895914P"/>
    <s v="05/02/2026 09:17"/>
  </r>
  <r>
    <x v="0"/>
    <x v="0"/>
    <n v="33.333333333333336"/>
    <n v="6"/>
    <s v="GTM46"/>
    <n v="200"/>
    <n v="0"/>
    <s v="ร้านที่2"/>
    <s v="S***ung M***ang"/>
    <s v="ตราด"/>
    <s v="-"/>
    <s v=""/>
    <s v="05/02/2026 08:55"/>
    <s v="-"/>
    <s v="J&amp;T COD"/>
    <s v="Tiktok"/>
    <s v="จ่ายทีหลัง / COD"/>
    <s v="หน้ามะพร้าวทั้งหมดค่ะ6กล่องค่ะ200บค่ะ"/>
    <s v="791166889660"/>
    <s v="05/02/2026 08:55"/>
  </r>
  <r>
    <x v="0"/>
    <x v="0"/>
    <n v="33.333333333333336"/>
    <n v="3"/>
    <s v="GTM45"/>
    <n v="100"/>
    <n v="0"/>
    <s v="ร้านที่2"/>
    <s v="ร***ีย์"/>
    <s v="ยะลา"/>
    <s v="-"/>
    <s v=""/>
    <s v="05/02/2026 08:50"/>
    <s v="-"/>
    <s v="J&amp;T Express"/>
    <s v="Tiktok"/>
    <s v="tiktok"/>
    <s v=""/>
    <s v="791146164675"/>
    <s v="05/02/2026 08:50"/>
  </r>
  <r>
    <x v="5"/>
    <x v="5"/>
    <n v="69.900000000000006"/>
    <n v="40"/>
    <s v="GTM44"/>
    <n v="3242"/>
    <n v="42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05/02/2026 08:49"/>
    <s v="-"/>
    <s v="Express Delivery (SHP Food)"/>
    <s v="Shopee"/>
    <s v="shopee"/>
    <s v=""/>
    <s v="2947588150343168097"/>
    <s v="05/02/2026 08:48"/>
  </r>
  <r>
    <x v="9"/>
    <x v="10"/>
    <n v="0"/>
    <n v="1"/>
    <s v="GTM43"/>
    <n v="0"/>
    <n v="0"/>
    <s v="ร้านที่2"/>
    <s v="ส***พร ธ***วงษ์"/>
    <s v="ระยอง"/>
    <s v="-"/>
    <s v=""/>
    <s v="05/02/2026 08:37"/>
    <s v="-"/>
    <s v="J&amp;T Express"/>
    <s v="Tiktok"/>
    <s v="tiktok"/>
    <s v=""/>
    <s v="791134969693"/>
    <s v="05/02/2026 08:37"/>
  </r>
  <r>
    <x v="0"/>
    <x v="0"/>
    <n v="33.333333333333336"/>
    <n v="3"/>
    <s v="GTM42"/>
    <n v="100"/>
    <n v="0"/>
    <s v="ร้านที่2"/>
    <s v="จ***ราทิพย์ ร***งค์"/>
    <s v="กาญจนบุรี"/>
    <s v="-"/>
    <s v=""/>
    <s v="05/02/2026 08:36"/>
    <s v="-"/>
    <s v="J&amp;T Express"/>
    <s v="Tiktok"/>
    <s v="tiktok"/>
    <s v=""/>
    <s v="791159368661"/>
    <s v="05/02/2026 08:37"/>
  </r>
  <r>
    <x v="9"/>
    <x v="10"/>
    <n v="159"/>
    <n v="1"/>
    <s v="GTM41"/>
    <n v="129"/>
    <n v="0"/>
    <s v="ร้านที่2"/>
    <s v="ช***รรณ ร***าการ"/>
    <s v="ชุมพร"/>
    <s v="-"/>
    <s v=""/>
    <s v="05/02/2026 08:36"/>
    <s v="-"/>
    <s v="J&amp;T COD"/>
    <s v="Tiktok"/>
    <s v="จ่ายทีหลัง / COD"/>
    <s v=""/>
    <s v="791170176602"/>
    <s v="05/02/2026 08:36"/>
  </r>
  <r>
    <x v="5"/>
    <x v="5"/>
    <n v="120"/>
    <n v="5"/>
    <s v="GTM40"/>
    <n v="500"/>
    <n v="0"/>
    <s v="ร้านที่2"/>
    <s v="ศ***วัฒน์ ณ ศ***ต"/>
    <s v="กรุงเทพมหานคร"/>
    <s v="-"/>
    <s v=""/>
    <s v="05/02/2026 08:36"/>
    <s v="-"/>
    <s v="J&amp;T COD"/>
    <s v="Tiktok"/>
    <s v="จ่ายทีหลัง / COD"/>
    <s v=""/>
    <s v="791107179612"/>
    <s v="05/02/2026 08:36"/>
  </r>
  <r>
    <x v="0"/>
    <x v="0"/>
    <n v="50"/>
    <n v="6"/>
    <s v="GTM39"/>
    <n v="0"/>
    <n v="0"/>
    <s v="ร้านที่2"/>
    <s v="ไ***น ห***วล"/>
    <s v="มหาสารคาม"/>
    <s v="-"/>
    <s v=""/>
    <s v="05/02/2026 08:34"/>
    <s v="-"/>
    <s v="J&amp;T Express"/>
    <s v="Tiktok"/>
    <s v="tiktok"/>
    <s v=""/>
    <s v="791146375600"/>
    <s v="05/02/2026 08:34"/>
  </r>
  <r>
    <x v="7"/>
    <x v="7"/>
    <n v="0"/>
    <n v="1"/>
    <s v="GTM39"/>
    <n v="0"/>
    <n v="0"/>
    <s v="ร้านที่2"/>
    <s v="ไ***น ห***วล"/>
    <s v="มหาสารคาม"/>
    <s v="-"/>
    <s v=""/>
    <s v="05/02/2026 08:34"/>
    <s v="-"/>
    <s v="J&amp;T Express"/>
    <s v="Tiktok"/>
    <s v="tiktok"/>
    <s v=""/>
    <s v="791146375600"/>
    <s v="05/02/2026 08:34"/>
  </r>
  <r>
    <x v="0"/>
    <x v="0"/>
    <n v="50"/>
    <n v="6"/>
    <s v="GTM37"/>
    <n v="0"/>
    <n v="0"/>
    <s v="ร้านที่2"/>
    <s v="ส***ล่า บ***นา"/>
    <s v="เทศบาลเมืองยโสธร"/>
    <s v="-"/>
    <s v=""/>
    <s v="05/02/2026 08:30"/>
    <s v="-"/>
    <s v="J&amp;T Express"/>
    <s v="Tiktok"/>
    <s v="tiktok"/>
    <s v=""/>
    <s v="791199294686"/>
    <s v="05/02/2026 08:30"/>
  </r>
  <r>
    <x v="0"/>
    <x v="0"/>
    <n v="50"/>
    <n v="6"/>
    <s v="GTM36"/>
    <n v="200"/>
    <n v="0"/>
    <s v="ร้านที่2"/>
    <s v="น*** ส***ลดา​ แ***คกสูง"/>
    <s v="นครราชสีมา"/>
    <s v="-"/>
    <s v=""/>
    <s v="05/02/2026 08:27"/>
    <s v="-"/>
    <s v="J&amp;T COD"/>
    <s v="Tiktok"/>
    <s v="จ่ายทีหลัง / COD"/>
    <s v=""/>
    <s v="791103968642"/>
    <s v="05/02/2026 08:27"/>
  </r>
  <r>
    <x v="5"/>
    <x v="5"/>
    <n v="66.333333333333329"/>
    <n v="3"/>
    <s v="GTM35"/>
    <n v="220"/>
    <n v="0"/>
    <s v="ร้านที่4"/>
    <s v="บ***รือน"/>
    <s v="กรุงเทพมหานคร"/>
    <s v="-"/>
    <s v=""/>
    <s v="05/02/2026 08:26"/>
    <s v="-"/>
    <s v="J&amp;T Express"/>
    <s v="Tiktok"/>
    <s v="tiktok"/>
    <s v=""/>
    <s v="791190778626"/>
    <s v="05/02/2026 08:26"/>
  </r>
  <r>
    <x v="5"/>
    <x v="5"/>
    <n v="120"/>
    <n v="1"/>
    <s v="GTM34"/>
    <n v="100"/>
    <n v="0"/>
    <s v="ร้านที่2"/>
    <s v="ช***นุท อ***วีพร"/>
    <s v="Bangkok"/>
    <s v="-"/>
    <s v=""/>
    <s v="05/02/2026 08:13"/>
    <s v="-"/>
    <s v="J&amp;T Express"/>
    <s v="Tiktok"/>
    <s v="tiktok"/>
    <s v=""/>
    <s v="791118374620"/>
    <s v="05/02/2026 08:13"/>
  </r>
  <r>
    <x v="0"/>
    <x v="0"/>
    <n v="33.333333333333336"/>
    <n v="3"/>
    <s v="GTM33"/>
    <n v="100"/>
    <n v="0"/>
    <s v="ร้านที่2"/>
    <s v="ส***วดี ว***ยะลา"/>
    <s v="สมุทรปราการ"/>
    <s v="-"/>
    <s v=""/>
    <s v="05/02/2026 07:59"/>
    <s v="-"/>
    <s v="J&amp;T COD"/>
    <s v="Tiktok"/>
    <s v="จ่ายทีหลัง / COD"/>
    <s v=""/>
    <s v="791189608731"/>
    <s v="05/02/2026 07:59"/>
  </r>
  <r>
    <x v="0"/>
    <x v="0"/>
    <n v="50"/>
    <n v="6"/>
    <s v="GTM32"/>
    <n v="200"/>
    <n v="0"/>
    <s v="ร้านที่2"/>
    <s v="น***าวลินดา ป***านันท์"/>
    <s v="สมุทรปราการ"/>
    <s v="-"/>
    <s v=""/>
    <s v="05/02/2026 07:52"/>
    <s v="-"/>
    <s v="J&amp;T COD"/>
    <s v="Tiktok"/>
    <s v="จ่ายทีหลัง / COD"/>
    <s v=""/>
    <s v="791176295685"/>
    <s v="05/02/2026 07:52"/>
  </r>
  <r>
    <x v="0"/>
    <x v="0"/>
    <n v="33.333333333333336"/>
    <n v="3"/>
    <s v="GTM31"/>
    <n v="101"/>
    <n v="1"/>
    <s v="ร้านที่2"/>
    <s v="ช***รชาวไร่"/>
    <s v="นครปฐม"/>
    <s v="-"/>
    <s v=""/>
    <s v="05/02/2026 07:51"/>
    <s v="-"/>
    <s v="J&amp;T COD"/>
    <s v="Tiktok"/>
    <s v="จ่ายทีหลัง / COD"/>
    <s v=""/>
    <s v="791112605743"/>
    <s v="05/02/2026 07:52"/>
  </r>
  <r>
    <x v="8"/>
    <x v="8"/>
    <n v="10"/>
    <n v="10"/>
    <s v="GTM30"/>
    <n v="100"/>
    <n v="0"/>
    <s v="ร้านที่2"/>
    <s v="ส***นทร์ น***อก"/>
    <s v="นครสวรรค์"/>
    <s v="-"/>
    <s v=""/>
    <s v="05/02/2026 07:48"/>
    <s v="-"/>
    <s v="J&amp;T Express"/>
    <s v="Tiktok"/>
    <s v="tiktok"/>
    <s v=""/>
    <s v="791157192685"/>
    <s v="05/02/2026 07:48"/>
  </r>
  <r>
    <x v="0"/>
    <x v="0"/>
    <n v="33.333333333333336"/>
    <n v="3"/>
    <s v="GTM29"/>
    <n v="100"/>
    <n v="0"/>
    <s v="ร้านที่2"/>
    <s v="t***pornsiriyata9"/>
    <s v="นนทบุรี"/>
    <s v="-"/>
    <s v=""/>
    <s v="05/02/2026 07:37"/>
    <s v="-"/>
    <s v="J&amp;T COD"/>
    <s v="Tiktok"/>
    <s v="จ่ายทีหลัง / COD"/>
    <s v=""/>
    <s v="791170966692"/>
    <s v="05/02/2026 07:37"/>
  </r>
  <r>
    <x v="0"/>
    <x v="0"/>
    <n v="33.333333333333336"/>
    <n v="3"/>
    <s v="GTM28"/>
    <n v="100"/>
    <n v="0"/>
    <s v="ร้านที่2"/>
    <s v="ก***ี ย***ปี"/>
    <s v="ชลบุรี"/>
    <s v="-"/>
    <s v=""/>
    <s v="05/02/2026 07:25"/>
    <s v="-"/>
    <s v="J&amp;T COD"/>
    <s v="Tiktok"/>
    <s v="จ่ายทีหลัง / COD"/>
    <s v=""/>
    <s v="791112808721"/>
    <s v="05/02/2026 07:25"/>
  </r>
  <r>
    <x v="0"/>
    <x v="0"/>
    <n v="50"/>
    <n v="6"/>
    <s v="GTM27"/>
    <n v="200"/>
    <n v="0"/>
    <s v="ร้านที่2"/>
    <s v="ม*** ท***รรม"/>
    <s v="ระยอง"/>
    <s v="-"/>
    <s v=""/>
    <s v="05/02/2026 06:52"/>
    <s v="-"/>
    <s v="J&amp;T COD"/>
    <s v="Tiktok"/>
    <s v="จ่ายทีหลัง / COD"/>
    <s v=""/>
    <s v="791147946514"/>
    <s v="05/02/2026 06:52"/>
  </r>
  <r>
    <x v="0"/>
    <x v="0"/>
    <n v="33.333333333333336"/>
    <n v="6"/>
    <s v="GTM25"/>
    <n v="200"/>
    <n v="0"/>
    <s v="ร้านที่2"/>
    <s v="อ***ชัย"/>
    <s v="ปทุมธานี"/>
    <s v="-"/>
    <s v=""/>
    <s v="05/02/2026 06:30"/>
    <s v="-"/>
    <s v="J&amp;T Express"/>
    <s v="Tiktok"/>
    <s v="tiktok"/>
    <s v=""/>
    <s v="791159878585"/>
    <s v="05/02/2026 06:30"/>
  </r>
  <r>
    <x v="0"/>
    <x v="0"/>
    <n v="33.333333333333336"/>
    <n v="6"/>
    <s v="GTM24"/>
    <n v="200"/>
    <n v="0"/>
    <s v="ร้านที่2"/>
    <s v="จ***ซอว์"/>
    <s v="กาญจนบุรี"/>
    <s v="-"/>
    <s v=""/>
    <s v="05/02/2026 06:27"/>
    <s v="-"/>
    <s v="J&amp;T Express"/>
    <s v="Tiktok"/>
    <s v="tiktok"/>
    <s v=""/>
    <s v="791115342555"/>
    <s v="05/02/2026 06:27"/>
  </r>
  <r>
    <x v="0"/>
    <x v="0"/>
    <n v="33.333333333333336"/>
    <n v="3"/>
    <s v="GTM23"/>
    <n v="100"/>
    <n v="0"/>
    <s v="ร้านที่2"/>
    <s v="พ***รณ ข***คุ้ม"/>
    <s v="เทศบาลนครพิษณุโลก"/>
    <s v="-"/>
    <s v=""/>
    <s v="05/02/2026 06:15"/>
    <s v="-"/>
    <s v="J&amp;T Express"/>
    <s v="Tiktok"/>
    <s v="tiktok"/>
    <s v=""/>
    <s v="791151083586"/>
    <s v="05/02/2026 06:15"/>
  </r>
  <r>
    <x v="3"/>
    <x v="3"/>
    <n v="66.666666666666671"/>
    <n v="3"/>
    <s v="GTM22"/>
    <n v="228"/>
    <n v="0"/>
    <s v="ร้านที่1"/>
    <s v="ภ******ง"/>
    <s v="******มทรัพย์ วัสดุก่อสร้าง ต.วังหมี ตำบลวังหมี อำเภอวังน้ำเขียว จังหวัดนครราชสีมา 30370"/>
    <s v="30370"/>
    <s v="90"/>
    <s v="05/02/2026 06:15"/>
    <s v="-"/>
    <s v="SPX Express"/>
    <s v="Shopee"/>
    <s v="shopee"/>
    <s v=""/>
    <s v="TH265963211339P"/>
    <s v="05/02/2026 05:45"/>
  </r>
  <r>
    <x v="2"/>
    <x v="2"/>
    <n v="99"/>
    <n v="1"/>
    <s v="GTM22"/>
    <n v="228"/>
    <n v="0"/>
    <s v="ร้านที่1"/>
    <s v="ภ******ง"/>
    <s v="******มทรัพย์ วัสดุก่อสร้าง ต.วังหมี ตำบลวังหมี อำเภอวังน้ำเขียว จังหวัดนครราชสีมา 30370"/>
    <s v="30370"/>
    <s v="90"/>
    <s v="05/02/2026 06:15"/>
    <s v="-"/>
    <s v="SPX Express"/>
    <s v="Shopee"/>
    <s v="shopee"/>
    <s v=""/>
    <s v="TH265963211339P"/>
    <s v="05/02/2026 05:45"/>
  </r>
  <r>
    <x v="13"/>
    <x v="17"/>
    <n v="75"/>
    <n v="1"/>
    <s v="GTM21"/>
    <n v="112"/>
    <n v="37"/>
    <s v="ร้านที่1"/>
    <s v="ส******ี"/>
    <s v="******ลหนองจอก ตำบลหนองจอก อำเภอบ้านไร่ จังหวัดอุทัยธานี 61180"/>
    <s v="61180"/>
    <s v="74"/>
    <s v="05/02/2026 05:24"/>
    <s v="-"/>
    <s v="SPX Express"/>
    <s v="Shopee"/>
    <s v="shopee"/>
    <s v=""/>
    <s v="TH262961176761Z"/>
    <s v="05/02/2026 05:24"/>
  </r>
  <r>
    <x v="3"/>
    <x v="3"/>
    <n v="66.666666666666671"/>
    <n v="3"/>
    <s v="GTM20"/>
    <n v="135.5"/>
    <n v="8"/>
    <s v="ร้านที่3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05/02/2026 04:31"/>
    <s v="-"/>
    <s v="Kerry_dropoff"/>
    <s v="Lazada"/>
    <s v="lazada"/>
    <s v=""/>
    <s v="LEXPU0655049237"/>
    <s v="05/02/2026 04:30"/>
  </r>
  <r>
    <x v="0"/>
    <x v="0"/>
    <n v="33.333333333333336"/>
    <n v="3"/>
    <s v="GTM19"/>
    <n v="100"/>
    <n v="0"/>
    <s v="ร้านที่2"/>
    <s v="น***ธ ย***พงษ์"/>
    <s v="กรุงเทพฯ"/>
    <s v="-"/>
    <s v=""/>
    <s v="05/02/2026 02:37"/>
    <s v="-"/>
    <s v="J&amp;T Express"/>
    <s v="Tiktok"/>
    <s v="tiktok"/>
    <s v=""/>
    <s v="791140152526"/>
    <s v="05/02/2026 02:36"/>
  </r>
  <r>
    <x v="3"/>
    <x v="3"/>
    <n v="33"/>
    <n v="10"/>
    <s v="GTM18"/>
    <n v="399"/>
    <n v="0"/>
    <s v="ร้านที่2"/>
    <s v="ป***าน พ***ลย์รัตนกิจ"/>
    <s v="กรุงเทพฯ"/>
    <s v="-"/>
    <s v=""/>
    <s v="05/02/2026 01:54"/>
    <s v="-"/>
    <s v="J&amp;T COD"/>
    <s v="Tiktok"/>
    <s v="จ่ายทีหลัง / COD"/>
    <s v=""/>
    <s v="791176434506"/>
    <s v="05/02/2026 01:54"/>
  </r>
  <r>
    <x v="6"/>
    <x v="6"/>
    <n v="87.2"/>
    <n v="1"/>
    <s v="GTM17"/>
    <n v="94.7"/>
    <n v="7.5"/>
    <s v="ร้านที่3"/>
    <s v="ออม. ออม."/>
    <s v="501/216 ม.3 ต.แพรกษา · แพรกษา/ Phraek Sa_x000a__x000a_เมืองสมุทรปราการ/ Mueang Samut Prakanสมุทรปราการ/ Samut Prakan_x000a_10280"/>
    <s v="10280"/>
    <s v="660946015086"/>
    <s v="05/02/2026 01:31"/>
    <s v="-"/>
    <s v="Kerry_dropoff"/>
    <s v="Lazada"/>
    <s v="lazada"/>
    <s v=""/>
    <s v="LEXPU0655047132"/>
    <s v="05/02/2026 01:31"/>
  </r>
  <r>
    <x v="0"/>
    <x v="0"/>
    <n v="33.333333333333336"/>
    <n v="3"/>
    <s v="GTM15"/>
    <n v="100"/>
    <n v="0"/>
    <s v="ร้านที่2"/>
    <s v="อ***ิง พ***ิลัย  จ***ลานอ้วน"/>
    <s v="พระนครศรีอยุธยา"/>
    <s v="-"/>
    <s v=""/>
    <s v="05/02/2026 00:38"/>
    <s v="-"/>
    <s v="J&amp;T Express"/>
    <s v="Tiktok"/>
    <s v="tiktok"/>
    <s v=""/>
    <s v="791119950526"/>
    <s v="05/02/2026 00:38"/>
  </r>
  <r>
    <x v="0"/>
    <x v="0"/>
    <n v="65"/>
    <n v="1"/>
    <s v="GTM14"/>
    <n v="159"/>
    <n v="0"/>
    <s v="ร้านที่2"/>
    <s v="ธ***ตม์ ข***ะชา"/>
    <s v="ขอนแก่น"/>
    <s v="-"/>
    <s v=""/>
    <s v="05/02/2026 00:33"/>
    <s v="-"/>
    <s v="J&amp;T Express"/>
    <s v="Tiktok"/>
    <s v="tiktok"/>
    <s v=""/>
    <s v="791146909523"/>
    <s v="05/02/2026 00:32"/>
  </r>
  <r>
    <x v="2"/>
    <x v="2"/>
    <n v="120"/>
    <n v="1"/>
    <s v="GTM14"/>
    <n v="159"/>
    <n v="0"/>
    <s v="ร้านที่2"/>
    <s v="ธ***ตม์ ข***ะชา"/>
    <s v="ขอนแก่น"/>
    <s v="-"/>
    <s v=""/>
    <s v="05/02/2026 00:33"/>
    <s v="-"/>
    <s v="J&amp;T Express"/>
    <s v="Tiktok"/>
    <s v="tiktok"/>
    <s v=""/>
    <s v="791146909523"/>
    <s v="05/02/2026 00:32"/>
  </r>
  <r>
    <x v="8"/>
    <x v="8"/>
    <n v="10"/>
    <n v="20"/>
    <s v="GTM13"/>
    <n v="340"/>
    <n v="0"/>
    <s v="ร้านที่1"/>
    <s v="น******ี"/>
    <s v="******หนองแสน ตำบลหนองแสน อำเภอวาปีปทุม จังหวัดมหาสารคาม 44120"/>
    <s v="44120"/>
    <s v="98"/>
    <s v="05/02/2026 00:21"/>
    <s v="-"/>
    <s v="SPX Express"/>
    <s v="Shopee"/>
    <s v="shopee"/>
    <s v=""/>
    <s v="TH268901545245B"/>
    <s v="05/02/2026 00:21"/>
  </r>
  <r>
    <x v="11"/>
    <x v="14"/>
    <n v="59"/>
    <n v="2"/>
    <s v="GTM13"/>
    <n v="340"/>
    <n v="0"/>
    <s v="ร้านที่1"/>
    <s v="น******ี"/>
    <s v="******หนองแสน ตำบลหนองแสน อำเภอวาปีปทุม จังหวัดมหาสารคาม 44120"/>
    <s v="44120"/>
    <s v="98"/>
    <s v="05/02/2026 00:21"/>
    <s v="-"/>
    <s v="SPX Express"/>
    <s v="Shopee"/>
    <s v="shopee"/>
    <s v=""/>
    <s v="TH268901545245B"/>
    <s v="05/02/2026 00:2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n v="49"/>
    <n v="1"/>
    <s v="GTQ30"/>
    <n v="49"/>
    <n v="0"/>
    <s v="ร้านที่1"/>
    <s v="น******ม"/>
    <s v="******่า อำเภอบางปลาม้า สุพรรณบุรี ตำบลตะค่า อำเภอบางปลาม้า จังหวัดสุพรรณบุรี 72150"/>
    <s v="72150"/>
    <s v="32"/>
    <s v="06/02/2026 23:50"/>
    <s v="-"/>
    <s v="Flash Express"/>
    <s v="Shopee"/>
    <s v="shopee"/>
    <s v=""/>
    <s v="TH14048BERXD8C"/>
    <s v="06/02/2026 23:50"/>
  </r>
  <r>
    <x v="1"/>
    <x v="1"/>
    <n v="80"/>
    <n v="3"/>
    <s v="GTQ29"/>
    <n v="24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06/02/2026 23:40"/>
    <s v="-"/>
    <s v="Flash Express"/>
    <s v="Shopee"/>
    <s v="shopee"/>
    <s v=""/>
    <s v="TH30018BE3HY2B"/>
    <s v="06/02/2026 23:39"/>
  </r>
  <r>
    <x v="2"/>
    <x v="2"/>
    <n v="50"/>
    <n v="6"/>
    <s v="GTQ28"/>
    <n v="200"/>
    <n v="0"/>
    <s v="ร้านที่2"/>
    <s v="ส***ญญา ช***ูงเนิน"/>
    <s v="สุรินทร์"/>
    <s v="-"/>
    <s v=""/>
    <s v="06/02/2026 23:25"/>
    <s v="-"/>
    <s v="J&amp;T Express"/>
    <s v="Tiktok"/>
    <s v="tiktok"/>
    <s v=""/>
    <s v="791270452744"/>
    <s v="06/02/2026 23:25"/>
  </r>
  <r>
    <x v="3"/>
    <x v="3"/>
    <n v="62.2"/>
    <n v="2"/>
    <s v="GTQ26"/>
    <n v="133.9"/>
    <n v="9.5"/>
    <s v="ร้านที่3"/>
    <s v="ปาลีรัฐ  เกิดสว่าง"/>
    <s v="131 ซ.สุทธิพงศ์1/5 ถ.สุทธิสารฯ_x000a__x000a_ดินแดง/ Din Daengกรุงเทพมหานคร/ Bangkok_x000a_10400"/>
    <s v="10400"/>
    <s v="660932295235"/>
    <s v="06/02/2026 23:03"/>
    <s v="-"/>
    <s v="Kerry_dropoff"/>
    <s v="Lazada"/>
    <s v="lazada"/>
    <s v=""/>
    <s v="LEXPU0655707721"/>
    <s v="06/02/2026 23:03"/>
  </r>
  <r>
    <x v="4"/>
    <x v="4"/>
    <n v="64"/>
    <n v="1"/>
    <s v="GTQ25"/>
    <n v="74"/>
    <n v="10"/>
    <s v="ร้านที่9"/>
    <s v="พัฒนี สุจริยาศัย"/>
    <s v="1425 ถนน เจริญกรุง แขวงสีลม · บางรัก/ Bang Rak_x000a__x000a_บางรัก/ Bang Rakกรุงเทพมหานคร/ Bangkok_x000a_10500"/>
    <s v="10500"/>
    <s v="660652310319"/>
    <s v="06/02/2026 23:01"/>
    <s v="-"/>
    <s v="Kerry_dropoff"/>
    <s v="Lazada"/>
    <s v="lazada"/>
    <s v=""/>
    <s v="LEXPU0655663369"/>
    <s v="06/02/2026 23:01"/>
  </r>
  <r>
    <x v="5"/>
    <x v="5"/>
    <n v="59"/>
    <n v="1"/>
    <s v="GTQ24"/>
    <n v="219"/>
    <n v="0"/>
    <s v="ร้านที่1"/>
    <s v="อ******ุ"/>
    <s v="****** 9 ตำบลบางนาง อำเภอพานทอง จังหวัดชลบุรี 20160"/>
    <s v="20160"/>
    <s v="61"/>
    <s v="06/02/2026 22:56"/>
    <s v="-"/>
    <s v="Flash Express"/>
    <s v="Shopee"/>
    <s v="shopee"/>
    <s v=""/>
    <s v="TH20058BEAVX0I"/>
    <s v="06/02/2026 22:55"/>
  </r>
  <r>
    <x v="1"/>
    <x v="1"/>
    <n v="80"/>
    <n v="2"/>
    <s v="GTQ24"/>
    <n v="219"/>
    <n v="0"/>
    <s v="ร้านที่1"/>
    <s v="อ******ุ"/>
    <s v="****** 9 ตำบลบางนาง อำเภอพานทอง จังหวัดชลบุรี 20160"/>
    <s v="20160"/>
    <s v="61"/>
    <s v="06/02/2026 22:56"/>
    <s v="-"/>
    <s v="Flash Express"/>
    <s v="Shopee"/>
    <s v="shopee"/>
    <s v=""/>
    <s v="TH20058BEAVX0I"/>
    <s v="06/02/2026 22:55"/>
  </r>
  <r>
    <x v="1"/>
    <x v="1"/>
    <n v="80"/>
    <n v="3"/>
    <s v="GTQ23"/>
    <n v="240"/>
    <n v="0"/>
    <s v="ร้านที่1"/>
    <s v="อ******ุ"/>
    <s v="******ัวฬ่อ ตำบลดอนหัวฬ่อ อำเภอเมืองชลบุรี จังหวัดชลบุรี 20000"/>
    <s v="20000"/>
    <s v="89"/>
    <s v="06/02/2026 22:51"/>
    <s v="-"/>
    <s v="SPX Express"/>
    <s v="Shopee"/>
    <s v="shopee"/>
    <s v=""/>
    <s v="TH262160599293M"/>
    <s v="06/02/2026 22:51"/>
  </r>
  <r>
    <x v="6"/>
    <x v="6"/>
    <n v="159"/>
    <n v="2"/>
    <s v="GTQ22"/>
    <n v="198"/>
    <n v="0"/>
    <s v="ร้านที่2"/>
    <s v="บ***รา  เ***มซา"/>
    <s v="ปทุมธานี"/>
    <s v="-"/>
    <s v=""/>
    <s v="06/02/2026 22:43"/>
    <s v="-"/>
    <s v="J&amp;T COD"/>
    <s v="Tiktok"/>
    <s v="จ่ายทีหลัง / COD"/>
    <s v=""/>
    <s v="791276447636"/>
    <s v="06/02/2026 22:43"/>
  </r>
  <r>
    <x v="6"/>
    <x v="6"/>
    <n v="159"/>
    <n v="5"/>
    <s v="GTQ21"/>
    <n v="495"/>
    <n v="0"/>
    <s v="ร้านที่2"/>
    <s v="ช***เปอร์ แ** ฮ***"/>
    <s v="ชลบุรี"/>
    <s v="-"/>
    <s v=""/>
    <s v="06/02/2026 22:42"/>
    <s v="-"/>
    <s v="J&amp;T Express"/>
    <s v="Tiktok"/>
    <s v="tiktok"/>
    <s v="เอา ฝักไข่เค็ม นะคะ"/>
    <s v="791211865754"/>
    <s v="06/02/2026 22:42"/>
  </r>
  <r>
    <x v="6"/>
    <x v="6"/>
    <n v="159"/>
    <n v="10"/>
    <s v="GTQ18"/>
    <n v="990"/>
    <n v="0"/>
    <s v="ร้านที่2"/>
    <s v="ช***เปอร์ แ** ฮ***"/>
    <s v="ชลบุรี"/>
    <s v="-"/>
    <s v=""/>
    <s v="06/02/2026 22:15"/>
    <s v="-"/>
    <s v="J&amp;T Express"/>
    <s v="Tiktok"/>
    <s v="tiktok"/>
    <s v="รบกวน ส่งให้วันอังคารนะคะ ไม่อยากได้เร็วเกินไปคะ จะเอามาขายวันที่ 15 คะ"/>
    <s v="791286478846"/>
    <s v="06/02/2026 22:15"/>
  </r>
  <r>
    <x v="2"/>
    <x v="2"/>
    <n v="50"/>
    <n v="6"/>
    <s v="GTQ17"/>
    <n v="200"/>
    <n v="0"/>
    <s v="ร้านที่2"/>
    <s v="ว***กษณ์ ส***วัฒนานุกร"/>
    <s v="กรุงเทพฯ"/>
    <s v="-"/>
    <s v=""/>
    <s v="06/02/2026 22:15"/>
    <s v="-"/>
    <s v="J&amp;T Express"/>
    <s v="Tiktok"/>
    <s v="tiktok"/>
    <s v=""/>
    <s v="791254529726"/>
    <s v="06/02/2026 22:15"/>
  </r>
  <r>
    <x v="7"/>
    <x v="7"/>
    <n v="33"/>
    <n v="10"/>
    <s v="GTQ16"/>
    <n v="1077"/>
    <n v="0"/>
    <s v="ร้านที่1"/>
    <s v="น******)"/>
    <s v="******เวียงพางคำ, อำเภอแม่สาย ตำบลเวียงพางคำ อำเภอแม่สาย จังหวัดเชียงราย 57130"/>
    <s v="57130"/>
    <s v="39"/>
    <s v="06/02/2026 22:20"/>
    <s v="-"/>
    <s v="Flash Express"/>
    <s v="Shopee"/>
    <s v="shopee"/>
    <s v=""/>
    <s v="TH54098BE5B94F"/>
    <s v="06/02/2026 21:50"/>
  </r>
  <r>
    <x v="2"/>
    <x v="2"/>
    <n v="33.333333333333336"/>
    <n v="3"/>
    <s v="GTQ16"/>
    <n v="1077"/>
    <n v="0"/>
    <s v="ร้านที่1"/>
    <s v="น******)"/>
    <s v="******เวียงพางคำ, อำเภอแม่สาย ตำบลเวียงพางคำ อำเภอแม่สาย จังหวัดเชียงราย 57130"/>
    <s v="57130"/>
    <s v="39"/>
    <s v="06/02/2026 22:20"/>
    <s v="-"/>
    <s v="Flash Express"/>
    <s v="Shopee"/>
    <s v="shopee"/>
    <s v=""/>
    <s v="TH54098BE5B94F"/>
    <s v="06/02/2026 21:50"/>
  </r>
  <r>
    <x v="1"/>
    <x v="1"/>
    <n v="66.333333333333329"/>
    <n v="3"/>
    <s v="GTQ16"/>
    <n v="1077"/>
    <n v="0"/>
    <s v="ร้านที่1"/>
    <s v="น******)"/>
    <s v="******เวียงพางคำ, อำเภอแม่สาย ตำบลเวียงพางคำ อำเภอแม่สาย จังหวัดเชียงราย 57130"/>
    <s v="57130"/>
    <s v="39"/>
    <s v="06/02/2026 22:20"/>
    <s v="-"/>
    <s v="Flash Express"/>
    <s v="Shopee"/>
    <s v="shopee"/>
    <s v=""/>
    <s v="TH54098BE5B94F"/>
    <s v="06/02/2026 21:50"/>
  </r>
  <r>
    <x v="8"/>
    <x v="8"/>
    <n v="93"/>
    <n v="3"/>
    <s v="GTQ16"/>
    <n v="1077"/>
    <n v="0"/>
    <s v="ร้านที่1"/>
    <s v="น******)"/>
    <s v="******เวียงพางคำ, อำเภอแม่สาย ตำบลเวียงพางคำ อำเภอแม่สาย จังหวัดเชียงราย 57130"/>
    <s v="57130"/>
    <s v="39"/>
    <s v="06/02/2026 22:20"/>
    <s v="-"/>
    <s v="Flash Express"/>
    <s v="Shopee"/>
    <s v="shopee"/>
    <s v=""/>
    <s v="TH54098BE5B94F"/>
    <s v="06/02/2026 21:50"/>
  </r>
  <r>
    <x v="2"/>
    <x v="2"/>
    <n v="33.333333333333336"/>
    <n v="3"/>
    <s v="GTQ15"/>
    <n v="100"/>
    <n v="0"/>
    <s v="ร้านที่2"/>
    <s v="ณ***ัชร น***วาศ"/>
    <s v="เพชรบุรี"/>
    <s v="-"/>
    <s v=""/>
    <s v="06/02/2026 21:50"/>
    <s v="-"/>
    <s v="J&amp;T Express"/>
    <s v="Tiktok"/>
    <s v="tiktok"/>
    <s v=""/>
    <s v="791233529785"/>
    <s v="06/02/2026 21:50"/>
  </r>
  <r>
    <x v="2"/>
    <x v="2"/>
    <n v="33.333333333333336"/>
    <n v="6"/>
    <s v="GTQ14"/>
    <n v="298"/>
    <n v="0"/>
    <s v="ร้านที่1"/>
    <s v="ว******)"/>
    <s v="******วามือ มีต้นกล้วย มีดอกไม้ สีชมพู มี กังหัน มีเลขที่บ้าน 16-18-20(สีแดง) แขวงคลองสาน เขตคลองสาน จังหวัดกรุงเทพมหานคร 10600"/>
    <s v="10600"/>
    <s v="58"/>
    <s v="06/02/2026 21:39"/>
    <s v="-"/>
    <s v="SPX Express"/>
    <s v="Shopee"/>
    <s v="shopee"/>
    <s v=""/>
    <s v="TH2636150259057"/>
    <s v="06/02/2026 21:38"/>
  </r>
  <r>
    <x v="1"/>
    <x v="1"/>
    <n v="69.900000000000006"/>
    <n v="10"/>
    <s v="GTQ13"/>
    <n v="800"/>
    <n v="0"/>
    <s v="ร้านที่1"/>
    <s v="ม***า"/>
    <s v="******, ตำบลพิมาน, อำเภอเมืองสตูล ตำบลพิมาน อำเภอเมืองสตูล จังหวัดสตูล 91000"/>
    <s v="91000"/>
    <s v="23"/>
    <s v="07/02/2026 11:38"/>
    <s v="-"/>
    <s v="SPX Express"/>
    <s v="Shopee"/>
    <s v="shopee"/>
    <s v=""/>
    <s v="TH268048658830K"/>
    <s v="06/02/2026 21:20"/>
  </r>
  <r>
    <x v="2"/>
    <x v="2"/>
    <n v="33.333333333333336"/>
    <n v="3"/>
    <s v="GTQ11"/>
    <n v="110"/>
    <n v="10"/>
    <s v="ร้านที่2"/>
    <s v="ช***ัย"/>
    <s v="ฉะเชิงเทรา"/>
    <s v="-"/>
    <s v=""/>
    <s v="06/02/2026 21:15"/>
    <s v="-"/>
    <s v="J&amp;T COD"/>
    <s v="Tiktok"/>
    <s v="จ่ายทีหลัง / COD"/>
    <s v=""/>
    <s v="791247055771"/>
    <s v="06/02/2026 21:15"/>
  </r>
  <r>
    <x v="2"/>
    <x v="2"/>
    <n v="50"/>
    <n v="6"/>
    <s v="GTQ9"/>
    <n v="200"/>
    <n v="0"/>
    <s v="ร้านที่2"/>
    <s v="ส***ดา อ***รัมย์"/>
    <s v="ปทุมธานี"/>
    <s v="-"/>
    <s v=""/>
    <s v="06/02/2026 21:07"/>
    <s v="-"/>
    <s v="Flash Express Thailand COD"/>
    <s v="Tiktok"/>
    <s v="จ่ายทีหลัง / COD"/>
    <s v=""/>
    <s v="THT04062EW6TY5Z"/>
    <s v="06/02/2026 21:11"/>
  </r>
  <r>
    <x v="2"/>
    <x v="2"/>
    <n v="33.333333333333336"/>
    <n v="3"/>
    <s v="GTQ8"/>
    <n v="110"/>
    <n v="10"/>
    <s v="ร้านที่2"/>
    <s v="บ** บ**"/>
    <s v="มหาสารคาม"/>
    <s v="-"/>
    <s v=""/>
    <s v="06/02/2026 21:05"/>
    <s v="-"/>
    <s v="J&amp;T COD"/>
    <s v="Tiktok"/>
    <s v="จ่ายทีหลัง / COD"/>
    <s v=""/>
    <s v="791294723774"/>
    <s v="06/02/2026 21:09"/>
  </r>
  <r>
    <x v="1"/>
    <x v="1"/>
    <n v="80"/>
    <n v="1"/>
    <s v="GTQ7"/>
    <n v="80"/>
    <n v="0"/>
    <s v="ร้านที่1"/>
    <s v="ข******า"/>
    <s v="******ุมวิท ตำบลท้ายบ้านใหม่ ตำบลท้ายบ้านใหม่ อำเภอเมืองสมุทรปราการ จังหวัดสมุทรปราการ 10280"/>
    <s v="10280"/>
    <s v="90"/>
    <s v="06/02/2026 21:08"/>
    <s v="-"/>
    <s v="SPX Express"/>
    <s v="Shopee"/>
    <s v="shopee"/>
    <s v=""/>
    <s v="TH269291030260A"/>
    <s v="06/02/2026 21:08"/>
  </r>
  <r>
    <x v="1"/>
    <x v="1"/>
    <n v="80"/>
    <n v="1"/>
    <s v="GTQ5"/>
    <n v="80"/>
    <n v="0"/>
    <s v="ร้านที่1"/>
    <s v="พ******ม"/>
    <s v="******โนนขี้ตุ่น, สารภี, อำเภอหนองบุญมาก ตำบลสารภี อำเภอหนองบุญมาก จังหวัดนครราชสีมา 30410"/>
    <s v="30410"/>
    <s v="03"/>
    <s v="06/02/2026 20:59"/>
    <s v="-"/>
    <s v="SPX Express"/>
    <s v="Shopee"/>
    <s v="shopee"/>
    <s v=""/>
    <s v="TH2660327170274"/>
    <s v="06/02/2026 20:59"/>
  </r>
  <r>
    <x v="1"/>
    <x v="1"/>
    <n v="116"/>
    <n v="1"/>
    <s v="GTQ4"/>
    <n v="269"/>
    <n v="0"/>
    <s v="ร้านที่1"/>
    <s v="น******ง"/>
    <s v="******ต จ.ฉะเชิงเทรา ตำบลท่ากระดาน อำเภอสนามชัยเขต จังหวัดฉะเชิงเทรา 24160"/>
    <s v="24160"/>
    <s v="88"/>
    <s v="06/02/2026 20:40"/>
    <s v="-"/>
    <s v="SPX Express"/>
    <s v="Shopee"/>
    <s v="shopee"/>
    <s v=""/>
    <s v="TH263793138125M"/>
    <s v="06/02/2026 20:39"/>
  </r>
  <r>
    <x v="9"/>
    <x v="9"/>
    <n v="163"/>
    <n v="1"/>
    <s v="GTQ4"/>
    <n v="269"/>
    <n v="0"/>
    <s v="ร้านที่1"/>
    <s v="น******ง"/>
    <s v="******ต จ.ฉะเชิงเทรา ตำบลท่ากระดาน อำเภอสนามชัยเขต จังหวัดฉะเชิงเทรา 24160"/>
    <s v="24160"/>
    <s v="88"/>
    <s v="06/02/2026 20:40"/>
    <s v="-"/>
    <s v="SPX Express"/>
    <s v="Shopee"/>
    <s v="shopee"/>
    <s v=""/>
    <s v="TH263793138125M"/>
    <s v="06/02/2026 20:39"/>
  </r>
  <r>
    <x v="10"/>
    <x v="10"/>
    <n v="75"/>
    <n v="2"/>
    <s v="GTQ2"/>
    <n v="266"/>
    <n v="116"/>
    <s v="ร้านที่1"/>
    <s v="ส******ล"/>
    <s v="******ิญนคร แขวงสำเหร่ เขตธนบุรี จังหวัดกรุงเทพมหานคร 10600"/>
    <s v="10600"/>
    <s v="39"/>
    <s v="06/02/2026 20:28"/>
    <s v="-"/>
    <s v="SPX Express"/>
    <s v="Shopee"/>
    <s v="shopee"/>
    <s v=""/>
    <s v="TH265696825230E"/>
    <s v="06/02/2026 20:28"/>
  </r>
  <r>
    <x v="8"/>
    <x v="11"/>
    <n v="66"/>
    <n v="1"/>
    <s v="GTQ1"/>
    <n v="249"/>
    <n v="0"/>
    <s v="ร้านที่1"/>
    <s v="น******ำ"/>
    <s v="******ม่นะ อำเภอเชียงดาว จังหวัดเชียงใหม่ 50170"/>
    <s v="50170"/>
    <s v="51"/>
    <s v="06/02/2026 20:24"/>
    <s v="-"/>
    <s v="SPX Express"/>
    <s v="Shopee"/>
    <s v="shopee"/>
    <s v=""/>
    <s v="TH269306285460S"/>
    <s v="06/02/2026 20:24"/>
  </r>
  <r>
    <x v="4"/>
    <x v="12"/>
    <n v="66"/>
    <n v="1"/>
    <s v="GTQ1"/>
    <n v="249"/>
    <n v="0"/>
    <s v="ร้านที่1"/>
    <s v="น******ำ"/>
    <s v="******ม่นะ อำเภอเชียงดาว จังหวัดเชียงใหม่ 50170"/>
    <s v="50170"/>
    <s v="51"/>
    <s v="06/02/2026 20:24"/>
    <s v="-"/>
    <s v="SPX Express"/>
    <s v="Shopee"/>
    <s v="shopee"/>
    <s v=""/>
    <s v="TH269306285460S"/>
    <s v="06/02/2026 20:24"/>
  </r>
  <r>
    <x v="1"/>
    <x v="1"/>
    <n v="67"/>
    <n v="1"/>
    <s v="GTQ1"/>
    <n v="249"/>
    <n v="0"/>
    <s v="ร้านที่1"/>
    <s v="น******ำ"/>
    <s v="******ม่นะ อำเภอเชียงดาว จังหวัดเชียงใหม่ 50170"/>
    <s v="50170"/>
    <s v="51"/>
    <s v="06/02/2026 20:24"/>
    <s v="-"/>
    <s v="SPX Express"/>
    <s v="Shopee"/>
    <s v="shopee"/>
    <s v=""/>
    <s v="TH269306285460S"/>
    <s v="06/02/2026 20:24"/>
  </r>
  <r>
    <x v="11"/>
    <x v="13"/>
    <n v="10"/>
    <n v="100"/>
    <s v="GTQ0"/>
    <n v="1000"/>
    <n v="0"/>
    <s v="ร้านที่1"/>
    <s v="พ******น"/>
    <s v="******9 ซอย11 ต.บึง ตำบลบึง อำเภอศรีราชา จังหวัดชลบุรี 20230"/>
    <s v="20230"/>
    <s v="11"/>
    <s v="06/02/2026 20:19"/>
    <s v="-"/>
    <s v="SPX Express"/>
    <s v="Shopee"/>
    <s v="shopee"/>
    <s v=""/>
    <s v="TH266697738491C"/>
    <s v="06/02/2026 20:19"/>
  </r>
  <r>
    <x v="1"/>
    <x v="1"/>
    <n v="99"/>
    <n v="1"/>
    <s v="GTP99"/>
    <n v="99"/>
    <n v="0"/>
    <s v="ร้านที่1"/>
    <s v="ศ******า"/>
    <s v="******ารายณ์ จ.กาฬสินธุ์ 46110 ตำบลเหล่าไฮงาม อำเภอกุฉินารายณ์ จังหวัดกาฬสินธุ์ 46110"/>
    <s v="46110"/>
    <s v="58"/>
    <s v="06/02/2026 20:12"/>
    <s v="-"/>
    <s v="SPX Express"/>
    <s v="Shopee"/>
    <s v="shopee"/>
    <s v=""/>
    <s v="TH264257342205G"/>
    <s v="06/02/2026 20:12"/>
  </r>
  <r>
    <x v="2"/>
    <x v="2"/>
    <n v="50"/>
    <n v="6"/>
    <s v="GTP98"/>
    <n v="200"/>
    <n v="0"/>
    <s v="ร้านที่2"/>
    <s v="พ***ล.ขึอขุนทด."/>
    <s v="นครราชสีมา"/>
    <s v="-"/>
    <s v=""/>
    <s v="06/02/2026 20:03"/>
    <s v="-"/>
    <s v="J&amp;T COD"/>
    <s v="Tiktok"/>
    <s v="จ่ายทีหลัง / COD"/>
    <s v=""/>
    <s v="791207255731"/>
    <s v="06/02/2026 20:03"/>
  </r>
  <r>
    <x v="12"/>
    <x v="14"/>
    <n v="159"/>
    <n v="1"/>
    <s v="GTP97"/>
    <n v="258"/>
    <n v="0"/>
    <s v="ร้านที่2"/>
    <s v="ส***ต ส***วัสดิ์"/>
    <s v="ฉะเชิงเทรา"/>
    <s v="-"/>
    <s v=""/>
    <s v="06/02/2026 20:02"/>
    <s v="-"/>
    <s v="J&amp;T COD"/>
    <s v="Tiktok"/>
    <s v="จ่ายทีหลัง / COD"/>
    <s v=""/>
    <s v="791293385606"/>
    <s v="06/02/2026 20:02"/>
  </r>
  <r>
    <x v="3"/>
    <x v="15"/>
    <n v="159"/>
    <n v="1"/>
    <s v="GTP97"/>
    <n v="258"/>
    <n v="0"/>
    <s v="ร้านที่2"/>
    <s v="ส***ต ส***วัสดิ์"/>
    <s v="ฉะเชิงเทรา"/>
    <s v="-"/>
    <s v=""/>
    <s v="06/02/2026 20:02"/>
    <s v="-"/>
    <s v="J&amp;T COD"/>
    <s v="Tiktok"/>
    <s v="จ่ายทีหลัง / COD"/>
    <s v=""/>
    <s v="791293385606"/>
    <s v="06/02/2026 20:02"/>
  </r>
  <r>
    <x v="2"/>
    <x v="2"/>
    <n v="33.333333333333336"/>
    <n v="3"/>
    <s v="GTP96"/>
    <n v="135"/>
    <n v="35"/>
    <s v="ร้านที่2"/>
    <s v="น***พงศ์ ย***แจ่มจันทร์"/>
    <s v="กรุงเทพฯ"/>
    <s v="-"/>
    <s v=""/>
    <s v="06/02/2026 19:58"/>
    <s v="-"/>
    <s v="J&amp;T COD"/>
    <s v="Tiktok"/>
    <s v="จ่ายทีหลัง / COD"/>
    <s v=""/>
    <s v="791252339706"/>
    <s v="06/02/2026 19:58"/>
  </r>
  <r>
    <x v="2"/>
    <x v="2"/>
    <n v="33.333333333333336"/>
    <n v="3"/>
    <s v="GTP95"/>
    <n v="100"/>
    <n v="0"/>
    <s v="ร้านที่2"/>
    <s v="ด***ภัทราภรณ์ อ***รุณ"/>
    <s v="น่าน"/>
    <s v="-"/>
    <s v=""/>
    <s v="06/02/2026 19:57"/>
    <s v="-"/>
    <s v="J&amp;T Express"/>
    <s v="Tiktok"/>
    <s v="tiktok"/>
    <s v=""/>
    <s v="791297535700"/>
    <s v="06/02/2026 19:57"/>
  </r>
  <r>
    <x v="6"/>
    <x v="3"/>
    <n v="72.2"/>
    <n v="1"/>
    <s v="GTP94"/>
    <n v="151.4"/>
    <n v="7"/>
    <s v="ร้านที่3"/>
    <s v="สุวิมล​ พันธ์ุเลิศ​"/>
    <s v="บ้านพักค่ายเขตอุดมศักดิ์ 560 ต.วังใหม่ · วังใหม่/ Wang Mai_x000a__x000a_เมืองชุมพร/ Mueang Chumphonชุมพร/ Chumphon_x000a_86190"/>
    <s v="86190"/>
    <s v="660816089498"/>
    <s v="06/02/2026 19:55"/>
    <s v="-"/>
    <s v="Kerry_dropoff"/>
    <s v="Lazada"/>
    <s v="lazada"/>
    <s v=""/>
    <s v="LEXPU0655712107"/>
    <s v="06/02/2026 19:55"/>
  </r>
  <r>
    <x v="12"/>
    <x v="3"/>
    <n v="72.2"/>
    <n v="1"/>
    <s v="GTP94"/>
    <n v="151.4"/>
    <n v="7"/>
    <s v="ร้านที่3"/>
    <s v="สุวิมล​ พันธ์ุเลิศ​"/>
    <s v="บ้านพักค่ายเขตอุดมศักดิ์ 560 ต.วังใหม่ · วังใหม่/ Wang Mai_x000a__x000a_เมืองชุมพร/ Mueang Chumphonชุมพร/ Chumphon_x000a_86190"/>
    <s v="86190"/>
    <s v="660816089498"/>
    <s v="06/02/2026 19:55"/>
    <s v="-"/>
    <s v="Kerry_dropoff"/>
    <s v="Lazada"/>
    <s v="lazada"/>
    <s v=""/>
    <s v="LEXPU0655712107"/>
    <s v="06/02/2026 19:55"/>
  </r>
  <r>
    <x v="2"/>
    <x v="2"/>
    <n v="33.333333333333336"/>
    <n v="3"/>
    <s v="GTP93"/>
    <n v="100"/>
    <n v="0"/>
    <s v="ร้านที่2"/>
    <s v="น***ิษฐ์ ด***ค์"/>
    <s v="น่าน"/>
    <s v="-"/>
    <s v=""/>
    <s v="06/02/2026 19:54"/>
    <s v="-"/>
    <s v="J&amp;T Express"/>
    <s v="Tiktok"/>
    <s v="tiktok"/>
    <s v=""/>
    <s v="791257932706"/>
    <s v="06/02/2026 19:54"/>
  </r>
  <r>
    <x v="10"/>
    <x v="10"/>
    <n v="75"/>
    <n v="1"/>
    <s v="GTP92"/>
    <n v="142"/>
    <n v="67"/>
    <s v="ร้านที่1"/>
    <s v="ณ******ม"/>
    <s v="******ใหม่, อำเภอวังสมบูรณ์ ตำบลวังใหม่ อำเภอวังสมบูรณ์ จังหวัดสระแก้ว 27250"/>
    <s v="27250"/>
    <s v="05"/>
    <s v="06/02/2026 19:32"/>
    <s v="-"/>
    <s v="SPX Express"/>
    <s v="Shopee"/>
    <s v="shopee"/>
    <s v=""/>
    <s v="TH264428295219X"/>
    <s v="06/02/2026 19:32"/>
  </r>
  <r>
    <x v="2"/>
    <x v="2"/>
    <n v="33.333333333333336"/>
    <n v="3"/>
    <s v="GTP91"/>
    <n v="100"/>
    <n v="0"/>
    <s v="ร้านที่2"/>
    <s v="ม*** ค***ูญสิน"/>
    <s v="กรุงเทพฯ"/>
    <s v="-"/>
    <s v=""/>
    <s v="06/02/2026 19:23"/>
    <s v="-"/>
    <s v="J&amp;T COD"/>
    <s v="Tiktok"/>
    <s v="จ่ายทีหลัง / COD"/>
    <s v=""/>
    <s v="791225865706"/>
    <s v="06/02/2026 19:23"/>
  </r>
  <r>
    <x v="3"/>
    <x v="3"/>
    <n v="44.84"/>
    <n v="2"/>
    <s v="GTP90"/>
    <n v="96.68"/>
    <n v="7"/>
    <s v="ร้านที่3"/>
    <s v="วราภรณ์ ศรมณี"/>
    <s v="444/80 ม.สัมมากร ซ.รามคำแหง162/1 ถ.รามคำแหง แขวงสะพานสูง_x000a__x000a_สะพานสูง/ Sapan Sungกรุงเทพมหานคร/ Bangkok_x000a_10240"/>
    <s v="10240"/>
    <s v="660926049191"/>
    <s v="06/02/2026 19:13"/>
    <s v="-"/>
    <s v="Kerry_dropoff"/>
    <s v="Lazada"/>
    <s v="lazada"/>
    <s v=""/>
    <s v="LEXPU0655711381"/>
    <s v="06/02/2026 19:13"/>
  </r>
  <r>
    <x v="9"/>
    <x v="9"/>
    <n v="159"/>
    <n v="1"/>
    <s v="GTP89"/>
    <n v="129"/>
    <n v="0"/>
    <s v="ร้านที่2"/>
    <s v="ว***พ็ญ ห***มณี"/>
    <s v="บุรีรัมย์"/>
    <s v="-"/>
    <s v=""/>
    <s v="06/02/2026 19:07"/>
    <s v="-"/>
    <s v="J&amp;T Express"/>
    <s v="Tiktok"/>
    <s v="tiktok"/>
    <s v=""/>
    <s v="791255573614"/>
    <s v="06/02/2026 19:07"/>
  </r>
  <r>
    <x v="2"/>
    <x v="2"/>
    <n v="33.333333333333336"/>
    <n v="3"/>
    <s v="GTP88"/>
    <n v="100"/>
    <n v="0"/>
    <s v="ร้านที่2"/>
    <s v="ส***ดา   น***ิพย์"/>
    <s v="สมุทรสงคราม"/>
    <s v="-"/>
    <s v=""/>
    <s v="06/02/2026 19:01"/>
    <s v="-"/>
    <s v="J&amp;T COD"/>
    <s v="Tiktok"/>
    <s v="จ่ายทีหลัง / COD"/>
    <s v=""/>
    <s v="791207939734"/>
    <s v="06/02/2026 19:01"/>
  </r>
  <r>
    <x v="9"/>
    <x v="9"/>
    <n v="159"/>
    <n v="1"/>
    <s v="GTP87"/>
    <n v="129"/>
    <n v="0"/>
    <s v="ร้านที่2"/>
    <s v="แ** บ***มาส"/>
    <s v="กรุงเทพฯ"/>
    <s v="-"/>
    <s v=""/>
    <s v="06/02/2026 18:46"/>
    <s v="-"/>
    <s v="J&amp;T Express"/>
    <s v="Tiktok"/>
    <s v="tiktok"/>
    <s v=""/>
    <s v="791200998685"/>
    <s v="06/02/2026 18:46"/>
  </r>
  <r>
    <x v="1"/>
    <x v="16"/>
    <n v="63.85"/>
    <n v="1"/>
    <s v="GTP86"/>
    <n v="70.849999999999994"/>
    <n v="7"/>
    <s v="ร้านที่3"/>
    <s v="สมศักดิ์ พุทธิวงศาสุนทร"/>
    <s v="37/258 ม.พฤกษา 13 ซ.1/1 ม.4 · คลองสาม/ Khlong Sam_x000a__x000a_คลองหลวง/ Khlong Luangปทุมธานี/ Pathum Thani_x000a_12120"/>
    <s v="12120"/>
    <s v="660851629594"/>
    <s v="06/02/2026 18:42"/>
    <s v="-"/>
    <s v="Kerry_dropoff"/>
    <s v="Lazada"/>
    <s v="lazada"/>
    <s v=""/>
    <s v="LEXPU0655662775"/>
    <s v="06/02/2026 18:42"/>
  </r>
  <r>
    <x v="2"/>
    <x v="2"/>
    <n v="33.333333333333336"/>
    <n v="3"/>
    <s v="GTP85"/>
    <n v="100"/>
    <n v="0"/>
    <s v="ร้านที่2"/>
    <s v="น** ย***ติ แ***่าง"/>
    <s v="ตาก"/>
    <s v="-"/>
    <s v=""/>
    <s v="06/02/2026 18:40"/>
    <s v="-"/>
    <s v="J&amp;T Express"/>
    <s v="Tiktok"/>
    <s v="tiktok"/>
    <s v=""/>
    <s v="791213458781"/>
    <s v="06/02/2026 18:40"/>
  </r>
  <r>
    <x v="2"/>
    <x v="2"/>
    <n v="33.333333333333336"/>
    <n v="3"/>
    <s v="GTP83"/>
    <n v="100"/>
    <n v="0"/>
    <s v="ร้านที่2"/>
    <s v="ณ***านต์ ช***ทิง"/>
    <s v="กรุงเทพฯ"/>
    <s v="-"/>
    <s v=""/>
    <s v="06/02/2026 18:25"/>
    <s v="-"/>
    <s v="J&amp;T COD"/>
    <s v="Tiktok"/>
    <s v="จ่ายทีหลัง / COD"/>
    <s v=""/>
    <s v="791292467711"/>
    <s v="06/02/2026 18:25"/>
  </r>
  <r>
    <x v="6"/>
    <x v="6"/>
    <n v="159"/>
    <n v="1"/>
    <s v="GTP81"/>
    <n v="99"/>
    <n v="0"/>
    <s v="ร้านที่2"/>
    <s v="ป***าภรณ์ ค***"/>
    <s v="อุทัยธานี"/>
    <s v="-"/>
    <s v=""/>
    <s v="06/02/2026 18:13"/>
    <s v="-"/>
    <s v="J&amp;T COD"/>
    <s v="Tiktok"/>
    <s v="จ่ายทีหลัง / COD"/>
    <s v=""/>
    <s v="791217911610"/>
    <s v="06/02/2026 18:13"/>
  </r>
  <r>
    <x v="2"/>
    <x v="2"/>
    <n v="33.333333333333336"/>
    <n v="3"/>
    <s v="GTP80"/>
    <n v="100"/>
    <n v="0"/>
    <s v="ร้านที่2"/>
    <s v="ป**"/>
    <s v="ชลบุรี"/>
    <s v="-"/>
    <s v=""/>
    <s v="06/02/2026 18:04"/>
    <s v="-"/>
    <s v="J&amp;T Express"/>
    <s v="Tiktok"/>
    <s v="tiktok"/>
    <s v=""/>
    <s v="791242664715"/>
    <s v="06/02/2026 18:04"/>
  </r>
  <r>
    <x v="2"/>
    <x v="2"/>
    <n v="33.333333333333336"/>
    <n v="3"/>
    <s v="GTP79"/>
    <n v="100"/>
    <n v="0"/>
    <s v="ร้านที่2"/>
    <s v="ส***ติ บ***ู่"/>
    <s v="จันทบุรี"/>
    <s v="-"/>
    <s v=""/>
    <s v="06/02/2026 17:53"/>
    <s v="-"/>
    <s v="J&amp;T Express"/>
    <s v="Tiktok"/>
    <s v="tiktok"/>
    <s v=""/>
    <s v="791229935705"/>
    <s v="06/02/2026 17:53"/>
  </r>
  <r>
    <x v="1"/>
    <x v="1"/>
    <n v="69.900000000000006"/>
    <n v="10"/>
    <s v="GTP78"/>
    <n v="855"/>
    <n v="55"/>
    <s v="ร้านที่1"/>
    <s v="ก******์"/>
    <s v="******ลเขาดิน อำเภอเก้าเลี้ยว จังหวัดนครสวรรค์ 60230"/>
    <s v="60230"/>
    <s v="41"/>
    <s v="06/02/2026 18:06"/>
    <s v="-"/>
    <s v="SPX Express"/>
    <s v="Shopee"/>
    <s v="shopee"/>
    <s v=""/>
    <s v="TH266100655239O"/>
    <s v="06/02/2026 17:36"/>
  </r>
  <r>
    <x v="2"/>
    <x v="2"/>
    <n v="33.333333333333336"/>
    <n v="6"/>
    <s v="GTP77"/>
    <n v="200"/>
    <n v="0"/>
    <s v="ร้านที่2"/>
    <s v="ว***ัย ส***์ซอม"/>
    <s v="ลพบุรี"/>
    <s v="-"/>
    <s v=""/>
    <s v="06/02/2026 17:27"/>
    <s v="-"/>
    <s v="J&amp;T COD"/>
    <s v="Tiktok"/>
    <s v="จ่ายทีหลัง / COD"/>
    <s v=""/>
    <s v="791283855736"/>
    <s v="06/02/2026 17:27"/>
  </r>
  <r>
    <x v="2"/>
    <x v="2"/>
    <n v="33.333333333333336"/>
    <n v="3"/>
    <s v="GTP75"/>
    <n v="100"/>
    <n v="0"/>
    <s v="ร้านที่2"/>
    <s v="R***hicha S***et"/>
    <s v="ปราจีนบุรี"/>
    <s v="-"/>
    <s v=""/>
    <s v="06/02/2026 17:18"/>
    <s v="-"/>
    <s v="J&amp;T COD"/>
    <s v="Tiktok"/>
    <s v="จ่ายทีหลัง / COD"/>
    <s v=""/>
    <s v="791273733736"/>
    <s v="06/02/2026 17:18"/>
  </r>
  <r>
    <x v="6"/>
    <x v="6"/>
    <n v="109"/>
    <n v="1"/>
    <s v="GTP74"/>
    <n v="268"/>
    <n v="50"/>
    <s v="ร้านที่10"/>
    <s v="พัชรินทร์ พัวรักษา"/>
    <s v="27หมู่7ต.บางช้าง_x000a_อ.สามพราน_x000a_นครปฐม 73110"/>
    <s v="73110"/>
    <s v="0898819657"/>
    <s v="06/02/2026 16:43"/>
    <s v="sompear3955@gmail.com"/>
    <s v="EMS"/>
    <s v="facebook"/>
    <s v="กสิกร"/>
    <s v=""/>
    <s v="WB133979870TH"/>
    <s v="06/02/2026 16:55"/>
  </r>
  <r>
    <x v="12"/>
    <x v="14"/>
    <n v="109"/>
    <n v="1"/>
    <s v="GTP74"/>
    <n v="268"/>
    <n v="50"/>
    <s v="ร้านที่10"/>
    <s v="พัชรินทร์ พัวรักษา"/>
    <s v="27หมู่7ต.บางช้าง_x000a_อ.สามพราน_x000a_นครปฐม 73110"/>
    <s v="73110"/>
    <s v="0898819657"/>
    <s v="06/02/2026 16:43"/>
    <s v="sompear3955@gmail.com"/>
    <s v="EMS"/>
    <s v="facebook"/>
    <s v="กสิกร"/>
    <s v=""/>
    <s v="WB133979870TH"/>
    <s v="06/02/2026 16:55"/>
  </r>
  <r>
    <x v="6"/>
    <x v="6"/>
    <n v="139"/>
    <n v="1"/>
    <s v="GTP73"/>
    <n v="215"/>
    <n v="0"/>
    <s v="ร้านที่10"/>
    <s v="ปานรัตน์  ภู่สุวรรณ"/>
    <s v="166/42 บ้านเอื้ออาทรตึก3_x000a_ต.บางแก้ว_x000a_อ.เมือง_x000a_จ.สมึทรสงคราม_x000a_ 75000"/>
    <s v="75000"/>
    <s v="0849114461"/>
    <s v="06/02/2026 11:46"/>
    <s v="sompear3955@gmail.com"/>
    <s v="EMS"/>
    <s v="facebook"/>
    <s v="กสิกร"/>
    <s v=""/>
    <s v="WB133979866TH"/>
    <s v="06/02/2026 16:54"/>
  </r>
  <r>
    <x v="3"/>
    <x v="15"/>
    <n v="139"/>
    <n v="1"/>
    <s v="GTP73"/>
    <n v="215"/>
    <n v="0"/>
    <s v="ร้านที่10"/>
    <s v="ปานรัตน์  ภู่สุวรรณ"/>
    <s v="166/42 บ้านเอื้ออาทรตึก3_x000a_ต.บางแก้ว_x000a_อ.เมือง_x000a_จ.สมึทรสงคราม_x000a_ 75000"/>
    <s v="75000"/>
    <s v="0849114461"/>
    <s v="06/02/2026 11:46"/>
    <s v="sompear3955@gmail.com"/>
    <s v="EMS"/>
    <s v="facebook"/>
    <s v="กสิกร"/>
    <s v=""/>
    <s v="WB133979866TH"/>
    <s v="06/02/2026 16:54"/>
  </r>
  <r>
    <x v="2"/>
    <x v="2"/>
    <n v="33.333333333333336"/>
    <n v="6"/>
    <s v="GTP72"/>
    <n v="200"/>
    <n v="0"/>
    <s v="ร้านที่2"/>
    <s v="แ***ี้"/>
    <s v="กรุงเทพมหานคร"/>
    <s v="-"/>
    <s v=""/>
    <s v="06/02/2026 16:44"/>
    <s v="-"/>
    <s v="J&amp;T COD"/>
    <s v="Tiktok"/>
    <s v="จ่ายทีหลัง / COD"/>
    <s v=""/>
    <s v="791212652731"/>
    <s v="06/02/2026 16:44"/>
  </r>
  <r>
    <x v="2"/>
    <x v="2"/>
    <n v="33.333333333333336"/>
    <n v="3"/>
    <s v="GTP71"/>
    <n v="100"/>
    <n v="0"/>
    <s v="ร้านที่2"/>
    <s v="ล***าอบรม"/>
    <s v="กรุงเทพมหานคร"/>
    <s v="-"/>
    <s v=""/>
    <s v="06/02/2026 16:37"/>
    <s v="-"/>
    <s v="J&amp;T Express"/>
    <s v="Tiktok"/>
    <s v="tiktok"/>
    <s v=""/>
    <s v="791243531735"/>
    <s v="06/02/2026 16:36"/>
  </r>
  <r>
    <x v="7"/>
    <x v="7"/>
    <n v="66.666666666666671"/>
    <n v="3"/>
    <s v="GTP69"/>
    <n v="129"/>
    <n v="0"/>
    <s v="ร้านที่2"/>
    <s v="ป***พ"/>
    <s v="นครปฐม"/>
    <s v="-"/>
    <s v=""/>
    <s v="06/02/2026 16:26"/>
    <s v="-"/>
    <s v="J&amp;T COD"/>
    <s v="Tiktok"/>
    <s v="จ่ายทีหลัง / COD"/>
    <s v=""/>
    <s v="791280314694"/>
    <s v="06/02/2026 16:26"/>
  </r>
  <r>
    <x v="7"/>
    <x v="7"/>
    <n v="66.666666666666671"/>
    <n v="3"/>
    <s v="GTP68"/>
    <n v="100"/>
    <n v="0"/>
    <s v="ร้านที่2"/>
    <s v="ช***า"/>
    <s v="ราชบุรี"/>
    <s v="-"/>
    <s v=""/>
    <s v="06/02/2026 16:26"/>
    <s v="-"/>
    <s v="J&amp;T Express"/>
    <s v="Tiktok"/>
    <s v="tiktok"/>
    <s v=""/>
    <s v="791227857615"/>
    <s v="06/02/2026 16:26"/>
  </r>
  <r>
    <x v="6"/>
    <x v="6"/>
    <n v="159"/>
    <n v="1"/>
    <s v="GTP67"/>
    <n v="99"/>
    <n v="0"/>
    <s v="ร้านที่2"/>
    <s v="ว***พ็ญ ข***เภา"/>
    <s v="เทศบาลนครนครปฐม"/>
    <s v="-"/>
    <s v=""/>
    <s v="06/02/2026 16:10"/>
    <s v="-"/>
    <s v="J&amp;T Express"/>
    <s v="Tiktok"/>
    <s v="tiktok"/>
    <s v=""/>
    <s v="791228511603"/>
    <s v="06/02/2026 16:09"/>
  </r>
  <r>
    <x v="2"/>
    <x v="2"/>
    <n v="65"/>
    <n v="1"/>
    <s v="GTP66"/>
    <n v="59"/>
    <n v="0"/>
    <s v="ร้านที่2"/>
    <s v="ก***รา พ***านุรักษ์"/>
    <s v="ระยอง"/>
    <s v="-"/>
    <s v=""/>
    <s v="06/02/2026 16:09"/>
    <s v="-"/>
    <s v="J&amp;T Express"/>
    <s v="Tiktok"/>
    <s v="tiktok"/>
    <s v="ฝอยทอง"/>
    <s v="791225054760"/>
    <s v="06/02/2026 16:08"/>
  </r>
  <r>
    <x v="2"/>
    <x v="2"/>
    <n v="33.333333333333336"/>
    <n v="6"/>
    <s v="GTP65"/>
    <n v="200"/>
    <n v="0"/>
    <s v="ร้านที่2"/>
    <s v="ณ***ินีย์ ไ***ัตน์"/>
    <s v="นครศรีธรรมราช"/>
    <s v="-"/>
    <s v=""/>
    <s v="06/02/2026 16:03"/>
    <s v="-"/>
    <s v="J&amp;T Express"/>
    <s v="Tiktok"/>
    <s v="tiktok"/>
    <s v="ขอฝอยทอง2 กล่องคะ  ที่เหลือคละได้เลยคะ"/>
    <s v="791240129761"/>
    <s v="06/02/2026 16:03"/>
  </r>
  <r>
    <x v="2"/>
    <x v="2"/>
    <n v="33.333333333333336"/>
    <n v="3"/>
    <s v="GTP64"/>
    <n v="100"/>
    <n v="0"/>
    <s v="ร้านที่2"/>
    <s v="ส***ลักษณ์ จ***ั่น"/>
    <s v="กรุงเทพฯ"/>
    <s v="-"/>
    <s v=""/>
    <s v="06/02/2026 15:58"/>
    <s v="-"/>
    <s v="J&amp;T COD"/>
    <s v="Tiktok"/>
    <s v="จ่ายทีหลัง / COD"/>
    <s v=""/>
    <s v="791268139723"/>
    <s v="06/02/2026 15:58"/>
  </r>
  <r>
    <x v="2"/>
    <x v="2"/>
    <n v="33.333333333333336"/>
    <n v="3"/>
    <s v="GTP63"/>
    <n v="100"/>
    <n v="0"/>
    <s v="ร้านที่2"/>
    <s v="k***khin"/>
    <s v="Bangkok"/>
    <s v="-"/>
    <s v=""/>
    <s v="06/02/2026 15:55"/>
    <s v="-"/>
    <s v="J&amp;T COD"/>
    <s v="Tiktok"/>
    <s v="จ่ายทีหลัง / COD"/>
    <s v=""/>
    <s v="791264733722"/>
    <s v="06/02/2026 15:55"/>
  </r>
  <r>
    <x v="2"/>
    <x v="2"/>
    <n v="33.333333333333336"/>
    <n v="3"/>
    <s v="GTP62"/>
    <n v="100"/>
    <n v="0"/>
    <s v="ร้านที่2"/>
    <s v="เ***อมพร ส***รณ์"/>
    <s v="นครราชสีมา"/>
    <s v="-"/>
    <s v=""/>
    <s v="06/02/2026 15:49"/>
    <s v="-"/>
    <s v="J&amp;T Express"/>
    <s v="Tiktok"/>
    <s v="tiktok"/>
    <s v=""/>
    <s v="791203262721"/>
    <s v="06/02/2026 15:49"/>
  </r>
  <r>
    <x v="7"/>
    <x v="7"/>
    <n v="66.666666666666671"/>
    <n v="3"/>
    <s v="GTP60"/>
    <n v="100"/>
    <n v="0"/>
    <s v="ร้านที่2"/>
    <s v="น***์นภัส ร***นวางไว้บนชั้นหน้าห้อง7111"/>
    <s v="ศรีสะเกษ"/>
    <s v="-"/>
    <s v=""/>
    <s v="06/02/2026 15:44"/>
    <s v="-"/>
    <s v="J&amp;T Express"/>
    <s v="Tiktok"/>
    <s v="tiktok"/>
    <s v=""/>
    <s v="791282510686"/>
    <s v="06/02/2026 15:44"/>
  </r>
  <r>
    <x v="7"/>
    <x v="7"/>
    <n v="66.666666666666671"/>
    <n v="15"/>
    <s v="GTP59"/>
    <n v="700"/>
    <n v="0"/>
    <s v="ร้านที่2"/>
    <s v="ส***รา  ส***กุล"/>
    <s v="กรุงเทพฯ"/>
    <s v="-"/>
    <s v=""/>
    <s v="06/02/2026 15:41"/>
    <s v="-"/>
    <s v="Flash Express Thailand COD"/>
    <s v="Tiktok"/>
    <s v="จ่ายทีหลัง / COD"/>
    <s v=""/>
    <s v="THT01132EUDZ12Z"/>
    <s v="06/02/2026 15:41"/>
  </r>
  <r>
    <x v="7"/>
    <x v="7"/>
    <n v="66.666666666666671"/>
    <n v="6"/>
    <s v="GTP59"/>
    <n v="700"/>
    <n v="0"/>
    <s v="ร้านที่2"/>
    <s v="ส***รา  ส***กุล"/>
    <s v="กรุงเทพฯ"/>
    <s v="-"/>
    <s v=""/>
    <s v="06/02/2026 15:41"/>
    <s v="-"/>
    <s v="Flash Express Thailand COD"/>
    <s v="Tiktok"/>
    <s v="จ่ายทีหลัง / COD"/>
    <s v=""/>
    <s v="THT01132EUDZ12Z"/>
    <s v="06/02/2026 15:41"/>
  </r>
  <r>
    <x v="7"/>
    <x v="7"/>
    <n v="66.666666666666671"/>
    <n v="3"/>
    <s v="GTP58"/>
    <n v="100"/>
    <n v="0"/>
    <s v="ร้านที่2"/>
    <s v="ผ***าศ ภ***ชัย"/>
    <s v="อุดรธานี"/>
    <s v="-"/>
    <s v=""/>
    <s v="06/02/2026 15:39"/>
    <s v="-"/>
    <s v="J&amp;T Express"/>
    <s v="Tiktok"/>
    <s v="tiktok"/>
    <s v=""/>
    <s v="791288248693"/>
    <s v="06/02/2026 15:39"/>
  </r>
  <r>
    <x v="6"/>
    <x v="6"/>
    <n v="159"/>
    <n v="1"/>
    <s v="GTP57"/>
    <n v="99"/>
    <n v="0"/>
    <s v="ร้านที่2"/>
    <s v="ส***จ"/>
    <s v="นครนายก"/>
    <s v="-"/>
    <s v=""/>
    <s v="06/02/2026 15:32"/>
    <s v="-"/>
    <s v="Flash Express Thailand COD"/>
    <s v="Tiktok"/>
    <s v="จ่ายทีหลัง / COD"/>
    <s v=""/>
    <s v="THT11012EW7Q55Z"/>
    <s v="06/02/2026 15:32"/>
  </r>
  <r>
    <x v="1"/>
    <x v="1"/>
    <n v="120"/>
    <n v="1"/>
    <s v="GTP56"/>
    <n v="100"/>
    <n v="0"/>
    <s v="ร้านที่2"/>
    <s v="ศ***นาถ ก***ิยะ"/>
    <s v="เชียงราย"/>
    <s v="-"/>
    <s v=""/>
    <s v="06/02/2026 15:26"/>
    <s v="-"/>
    <s v="J&amp;T Express"/>
    <s v="Tiktok"/>
    <s v="tiktok"/>
    <s v=""/>
    <s v="791299106684"/>
    <s v="06/02/2026 15:26"/>
  </r>
  <r>
    <x v="9"/>
    <x v="9"/>
    <n v="159"/>
    <n v="2"/>
    <s v="GTP55"/>
    <n v="188"/>
    <n v="0"/>
    <s v="ร้านที่2"/>
    <s v="ส***า  ส***ก้ว"/>
    <s v="พิจิตร"/>
    <s v="-"/>
    <s v=""/>
    <s v="06/02/2026 15:25"/>
    <s v="-"/>
    <s v="J&amp;T COD"/>
    <s v="Tiktok"/>
    <s v="จ่ายทีหลัง / COD"/>
    <s v=""/>
    <s v="791224812733"/>
    <s v="06/02/2026 15:25"/>
  </r>
  <r>
    <x v="12"/>
    <x v="14"/>
    <n v="139"/>
    <n v="1"/>
    <s v="GTP54"/>
    <n v="215"/>
    <n v="0"/>
    <s v="ร้านที่10"/>
    <s v="ผู้สั่งซื้อ  พ.ต.ท.อดุลย์ คลังนาค"/>
    <s v=". 109 หมู่ 4 ต.ดอนกระเบื้อง อ.บ้านโป่ง จ.ราชบุรี  70110"/>
    <s v="70110"/>
    <s v="0833149827"/>
    <s v="06/02/2026 15:25"/>
    <s v="sompear3955@gmail.com"/>
    <s v="EMS COD"/>
    <s v="facebook"/>
    <s v="กสิกร"/>
    <s v=""/>
    <s v="WA089717727TH"/>
    <s v="06/02/2026 15:25"/>
  </r>
  <r>
    <x v="9"/>
    <x v="9"/>
    <n v="139"/>
    <n v="1"/>
    <s v="GTP54"/>
    <n v="215"/>
    <n v="0"/>
    <s v="ร้านที่10"/>
    <s v="ผู้สั่งซื้อ  พ.ต.ท.อดุลย์ คลังนาค"/>
    <s v=". 109 หมู่ 4 ต.ดอนกระเบื้อง อ.บ้านโป่ง จ.ราชบุรี  70110"/>
    <s v="70110"/>
    <s v="0833149827"/>
    <s v="06/02/2026 15:25"/>
    <s v="sompear3955@gmail.com"/>
    <s v="EMS COD"/>
    <s v="facebook"/>
    <s v="กสิกร"/>
    <s v=""/>
    <s v="WA089717727TH"/>
    <s v="06/02/2026 15:25"/>
  </r>
  <r>
    <x v="3"/>
    <x v="15"/>
    <n v="139"/>
    <n v="1"/>
    <s v="GTP53"/>
    <n v="215"/>
    <n v="0"/>
    <s v="ร้านที่10"/>
    <s v="สุประวีณ์   จิรพงษ์ภักดี"/>
    <s v="86/32  หมู่ 3   ม.วลีแลนด์4_x000a_ต.ทับมา_x000a_อ.เมือง_x000a_จ.ระยอง 21000"/>
    <s v="21000"/>
    <s v="0800965053"/>
    <s v="06/02/2026 15:24"/>
    <s v="sompear3955@gmail.com"/>
    <s v="EMS COD"/>
    <s v="facebook"/>
    <s v="กสิกร"/>
    <s v=""/>
    <s v="WA089717713TH"/>
    <s v="06/02/2026 15:24"/>
  </r>
  <r>
    <x v="9"/>
    <x v="9"/>
    <n v="139"/>
    <n v="1"/>
    <s v="GTP53"/>
    <n v="215"/>
    <n v="0"/>
    <s v="ร้านที่10"/>
    <s v="สุประวีณ์   จิรพงษ์ภักดี"/>
    <s v="86/32  หมู่ 3   ม.วลีแลนด์4_x000a_ต.ทับมา_x000a_อ.เมือง_x000a_จ.ระยอง 21000"/>
    <s v="21000"/>
    <s v="0800965053"/>
    <s v="06/02/2026 15:24"/>
    <s v="sompear3955@gmail.com"/>
    <s v="EMS COD"/>
    <s v="facebook"/>
    <s v="กสิกร"/>
    <s v=""/>
    <s v="WA089717713TH"/>
    <s v="06/02/2026 15:24"/>
  </r>
  <r>
    <x v="1"/>
    <x v="1"/>
    <n v="120"/>
    <n v="2"/>
    <s v="GTP52"/>
    <n v="200"/>
    <n v="0"/>
    <s v="ร้านที่2"/>
    <s v="ณ***านต์  แ***าน"/>
    <s v="เชียงใหม่"/>
    <s v="-"/>
    <s v=""/>
    <s v="06/02/2026 15:24"/>
    <s v="-"/>
    <s v="J&amp;T COD"/>
    <s v="Tiktok"/>
    <s v="จ่ายทีหลัง / COD"/>
    <s v=""/>
    <s v="791234242643"/>
    <s v="06/02/2026 15:24"/>
  </r>
  <r>
    <x v="7"/>
    <x v="7"/>
    <n v="51"/>
    <n v="1"/>
    <s v="GTP51"/>
    <n v="329"/>
    <n v="0"/>
    <s v="ร้านที่10"/>
    <s v="สุกัญญา วัฒนเวช"/>
    <s v="36/2 ม.3 ต.โยธะกา อ.บางน้ำเปรี้ยว_x000a_จ.ฉะเชิงเทรา _x000a_ 24150"/>
    <s v="24150"/>
    <s v="0834269394"/>
    <s v="06/02/2026 14:22"/>
    <s v="sompear3955@gmail.com"/>
    <s v="EMS"/>
    <s v="facebook"/>
    <s v="กสิกร"/>
    <s v=""/>
    <s v="WB133979852TH"/>
    <s v="06/02/2026 15:23"/>
  </r>
  <r>
    <x v="12"/>
    <x v="14"/>
    <n v="139"/>
    <n v="2"/>
    <s v="GTP51"/>
    <n v="329"/>
    <n v="0"/>
    <s v="ร้านที่10"/>
    <s v="สุกัญญา วัฒนเวช"/>
    <s v="36/2 ม.3 ต.โยธะกา อ.บางน้ำเปรี้ยว_x000a_จ.ฉะเชิงเทรา _x000a_ 24150"/>
    <s v="24150"/>
    <s v="0834269394"/>
    <s v="06/02/2026 14:22"/>
    <s v="sompear3955@gmail.com"/>
    <s v="EMS"/>
    <s v="facebook"/>
    <s v="กสิกร"/>
    <s v=""/>
    <s v="WB133979852TH"/>
    <s v="06/02/2026 15:23"/>
  </r>
  <r>
    <x v="9"/>
    <x v="9"/>
    <n v="139"/>
    <n v="1"/>
    <s v="GTP50"/>
    <n v="139"/>
    <n v="0"/>
    <s v="ร้านที่1"/>
    <s v="น******น"/>
    <s v="******ซอย 3 (ห้องท้ายสุด) ตำบลทุ่งน้อย อำเภอเมืองนครปฐม จังหวัดนครปฐม 73000"/>
    <s v="73000"/>
    <s v="17"/>
    <s v="06/02/2026 15:22"/>
    <s v="-"/>
    <s v="SPX Express"/>
    <s v="Shopee"/>
    <s v="shopee"/>
    <s v=""/>
    <s v="TH264559399055I"/>
    <s v="06/02/2026 15:22"/>
  </r>
  <r>
    <x v="2"/>
    <x v="2"/>
    <n v="33.333333333333336"/>
    <n v="3"/>
    <s v="GTP49"/>
    <n v="100"/>
    <n v="0"/>
    <s v="ร้านที่2"/>
    <s v="บ***หลียน ค***ง"/>
    <s v="ศรีสะเกษ"/>
    <s v="-"/>
    <s v=""/>
    <s v="06/02/2026 15:21"/>
    <s v="-"/>
    <s v="J&amp;T Express"/>
    <s v="Tiktok"/>
    <s v="tiktok"/>
    <s v=""/>
    <s v="791278255795"/>
    <s v="06/02/2026 15:20"/>
  </r>
  <r>
    <x v="2"/>
    <x v="2"/>
    <n v="65"/>
    <n v="1"/>
    <s v="GTP48"/>
    <n v="35"/>
    <n v="0"/>
    <s v="ร้านที่2"/>
    <s v="ย***น อ***รี"/>
    <s v="ลพบุรี"/>
    <s v="-"/>
    <s v=""/>
    <s v="06/02/2026 15:18"/>
    <s v="-"/>
    <s v="J&amp;T COD"/>
    <s v="Tiktok"/>
    <s v="จ่ายทีหลัง / COD"/>
    <s v=""/>
    <s v="791286924761"/>
    <s v="06/02/2026 15:18"/>
  </r>
  <r>
    <x v="2"/>
    <x v="2"/>
    <n v="65"/>
    <n v="1"/>
    <s v="GTP47"/>
    <n v="94"/>
    <n v="35"/>
    <s v="ร้านที่2"/>
    <s v="ล***งดาว ง***ีรี"/>
    <s v="กรุงเทพฯ"/>
    <s v="-"/>
    <s v=""/>
    <s v="06/02/2026 15:08"/>
    <s v="-"/>
    <s v="J&amp;T COD"/>
    <s v="Tiktok"/>
    <s v="จ่ายทีหลัง / COD"/>
    <s v=""/>
    <s v="791230658761"/>
    <s v="06/02/2026 15:08"/>
  </r>
  <r>
    <x v="2"/>
    <x v="2"/>
    <n v="33.333333333333336"/>
    <n v="3"/>
    <s v="GTP46"/>
    <n v="100"/>
    <n v="0"/>
    <s v="ร้านที่2"/>
    <s v="ธ***ฒน์ ศ***งิน"/>
    <s v="นนทบุรี"/>
    <s v="-"/>
    <s v=""/>
    <s v="06/02/2026 15:03"/>
    <s v="-"/>
    <s v="Flash Express Thailand COD"/>
    <s v="Tiktok"/>
    <s v="จ่ายทีหลัง / COD"/>
    <s v=""/>
    <s v="THT03062EW6Y05Z"/>
    <s v="06/02/2026 15:03"/>
  </r>
  <r>
    <x v="2"/>
    <x v="2"/>
    <n v="65"/>
    <n v="2"/>
    <s v="GTP45"/>
    <n v="70"/>
    <n v="0"/>
    <s v="ร้านที่2"/>
    <s v="ก***"/>
    <s v="ลพบุรี"/>
    <s v="-"/>
    <s v=""/>
    <s v="06/02/2026 15:03"/>
    <s v="-"/>
    <s v="J&amp;T Express"/>
    <s v="Tiktok"/>
    <s v="tiktok"/>
    <s v=""/>
    <s v="791262320774"/>
    <s v="06/02/2026 15:03"/>
  </r>
  <r>
    <x v="1"/>
    <x v="1"/>
    <n v="120"/>
    <n v="1"/>
    <s v="GTP44"/>
    <n v="100"/>
    <n v="0"/>
    <s v="ร้านที่2"/>
    <s v="ศ***ันท์"/>
    <s v="กรุงเทพฯ"/>
    <s v="-"/>
    <s v=""/>
    <s v="06/02/2026 15:00"/>
    <s v="-"/>
    <s v="J&amp;T COD"/>
    <s v="Tiktok"/>
    <s v="จ่ายทีหลัง / COD"/>
    <s v=""/>
    <s v="791237649613"/>
    <s v="06/02/2026 15:00"/>
  </r>
  <r>
    <x v="7"/>
    <x v="7"/>
    <n v="66.666666666666671"/>
    <n v="3"/>
    <s v="GTP43"/>
    <n v="100"/>
    <n v="0"/>
    <s v="ร้านที่2"/>
    <s v=" M***e K***aner"/>
    <s v="เทศบาลนครเชียงใหม่"/>
    <s v="-"/>
    <s v=""/>
    <s v="06/02/2026 14:56"/>
    <s v="-"/>
    <s v="J&amp;T Express"/>
    <s v="Tiktok"/>
    <s v="tiktok"/>
    <s v=""/>
    <s v="791241723602"/>
    <s v="06/02/2026 14:56"/>
  </r>
  <r>
    <x v="1"/>
    <x v="16"/>
    <n v="64"/>
    <n v="1"/>
    <s v="GTP42"/>
    <n v="71"/>
    <n v="7"/>
    <s v="ร้านที่3"/>
    <s v="ยุพา"/>
    <s v="1999/12 ซอย1 หมู่บ้านเดอะเมิร์ธ ไลท์ ซอยเพชรเกษม 63 แขวงหลักสอง เขตบางแค กทม. 10160_x000a__x000a_บางแค/ Bang Khaeกรุงเทพมหานคร/ Bangkok_x000a_10160"/>
    <s v="10160"/>
    <s v="660652409462"/>
    <s v="06/02/2026 14:49"/>
    <s v="-"/>
    <s v="Kerry_dropoff"/>
    <s v="Lazada"/>
    <s v="lazada"/>
    <s v=""/>
    <s v="LEXPU0655662568"/>
    <s v="06/02/2026 14:49"/>
  </r>
  <r>
    <x v="2"/>
    <x v="2"/>
    <n v="50"/>
    <n v="6"/>
    <s v="GTP41"/>
    <n v="200"/>
    <n v="0"/>
    <s v="ร้านที่2"/>
    <s v="จ***ง"/>
    <s v="เชียงราย"/>
    <s v="-"/>
    <s v=""/>
    <s v="06/02/2026 14:44"/>
    <s v="-"/>
    <s v="J&amp;T Express"/>
    <s v="Tiktok"/>
    <s v="tiktok"/>
    <s v=""/>
    <s v="791200322732"/>
    <s v="06/02/2026 14:43"/>
  </r>
  <r>
    <x v="2"/>
    <x v="2"/>
    <n v="50"/>
    <n v="6"/>
    <s v="GTP40"/>
    <n v="200"/>
    <n v="0"/>
    <s v="ร้านที่2"/>
    <s v="อ***รัตน์ ม***ธรรมมา"/>
    <s v="อุดรธานี"/>
    <s v="-"/>
    <s v=""/>
    <s v="06/02/2026 14:40"/>
    <s v="-"/>
    <s v="J&amp;T Express"/>
    <s v="Tiktok"/>
    <s v="tiktok"/>
    <s v=""/>
    <s v="791238923742"/>
    <s v="06/02/2026 14:40"/>
  </r>
  <r>
    <x v="9"/>
    <x v="9"/>
    <n v="159"/>
    <n v="1"/>
    <s v="GTP39"/>
    <n v="303"/>
    <n v="0"/>
    <s v="ร้านที่2"/>
    <s v="p***2"/>
    <s v="กรุงเทพฯ"/>
    <s v="-"/>
    <s v=""/>
    <s v="06/02/2026 14:32"/>
    <s v="-"/>
    <s v="J&amp;T COD"/>
    <s v="Tiktok"/>
    <s v="จ่ายทีหลัง / COD"/>
    <s v=""/>
    <s v="791227035723"/>
    <s v="06/02/2026 14:32"/>
  </r>
  <r>
    <x v="12"/>
    <x v="14"/>
    <n v="159"/>
    <n v="1"/>
    <s v="GTP39"/>
    <n v="303"/>
    <n v="0"/>
    <s v="ร้านที่2"/>
    <s v="p***2"/>
    <s v="กรุงเทพฯ"/>
    <s v="-"/>
    <s v=""/>
    <s v="06/02/2026 14:32"/>
    <s v="-"/>
    <s v="J&amp;T COD"/>
    <s v="Tiktok"/>
    <s v="จ่ายทีหลัง / COD"/>
    <s v=""/>
    <s v="791227035723"/>
    <s v="06/02/2026 14:32"/>
  </r>
  <r>
    <x v="6"/>
    <x v="6"/>
    <n v="159"/>
    <n v="1"/>
    <s v="GTP39"/>
    <n v="303"/>
    <n v="0"/>
    <s v="ร้านที่2"/>
    <s v="p***2"/>
    <s v="กรุงเทพฯ"/>
    <s v="-"/>
    <s v=""/>
    <s v="06/02/2026 14:32"/>
    <s v="-"/>
    <s v="J&amp;T COD"/>
    <s v="Tiktok"/>
    <s v="จ่ายทีหลัง / COD"/>
    <s v=""/>
    <s v="791227035723"/>
    <s v="06/02/2026 14:32"/>
  </r>
  <r>
    <x v="3"/>
    <x v="15"/>
    <n v="159"/>
    <n v="5"/>
    <s v="GTP38"/>
    <n v="475"/>
    <n v="0"/>
    <s v="ร้านที่2"/>
    <s v="ว***ร  ฤ***์บัว"/>
    <s v="ประจวบคีรีขันธ์"/>
    <s v="-"/>
    <s v=""/>
    <s v="06/02/2026 14:31"/>
    <s v="-"/>
    <s v="J&amp;T COD"/>
    <s v="Tiktok"/>
    <s v="จ่ายทีหลัง / COD"/>
    <s v=""/>
    <s v="791283843711"/>
    <s v="06/02/2026 14:31"/>
  </r>
  <r>
    <x v="9"/>
    <x v="9"/>
    <n v="159"/>
    <n v="5"/>
    <s v="GTP37"/>
    <n v="475"/>
    <n v="0"/>
    <s v="ร้านที่2"/>
    <s v="ว***ร  ฤ***์บัว"/>
    <s v="ประจวบคีรีขันธ์"/>
    <s v="-"/>
    <s v=""/>
    <s v="06/02/2026 14:31"/>
    <s v="-"/>
    <s v="J&amp;T COD"/>
    <s v="Tiktok"/>
    <s v="จ่ายทีหลัง / COD"/>
    <s v=""/>
    <s v="791209822734"/>
    <s v="06/02/2026 14:31"/>
  </r>
  <r>
    <x v="3"/>
    <x v="15"/>
    <n v="159"/>
    <n v="2"/>
    <s v="GTP36"/>
    <n v="387"/>
    <n v="0"/>
    <s v="ร้านที่2"/>
    <s v="ว***ร  ฤ***์บัว"/>
    <s v="ประจวบคีรีขันธ์"/>
    <s v="-"/>
    <s v=""/>
    <s v="06/02/2026 14:17"/>
    <s v="-"/>
    <s v="J&amp;T COD"/>
    <s v="Tiktok"/>
    <s v="จ่ายทีหลัง / COD"/>
    <s v=""/>
    <s v="791235800714"/>
    <s v="06/02/2026 14:21"/>
  </r>
  <r>
    <x v="3"/>
    <x v="15"/>
    <n v="159"/>
    <n v="1"/>
    <s v="GTP36"/>
    <n v="387"/>
    <n v="0"/>
    <s v="ร้านที่2"/>
    <s v="ว***ร  ฤ***์บัว"/>
    <s v="ประจวบคีรีขันธ์"/>
    <s v="-"/>
    <s v=""/>
    <s v="06/02/2026 14:17"/>
    <s v="-"/>
    <s v="J&amp;T COD"/>
    <s v="Tiktok"/>
    <s v="จ่ายทีหลัง / COD"/>
    <s v=""/>
    <s v="791235800714"/>
    <s v="06/02/2026 14:21"/>
  </r>
  <r>
    <x v="6"/>
    <x v="6"/>
    <n v="159"/>
    <n v="1"/>
    <s v="GTP35"/>
    <n v="99"/>
    <n v="0"/>
    <s v="ร้านที่2"/>
    <s v="ท***ีย์ จ***ะโสม"/>
    <s v="สมุทรสาคร"/>
    <s v="-"/>
    <s v=""/>
    <s v="06/02/2026 14:16"/>
    <s v="-"/>
    <s v="J&amp;T COD"/>
    <s v="Tiktok"/>
    <s v="จ่ายทีหลัง / COD"/>
    <s v=""/>
    <s v="791241319643"/>
    <s v="06/02/2026 14:20"/>
  </r>
  <r>
    <x v="9"/>
    <x v="9"/>
    <n v="159"/>
    <n v="1"/>
    <s v="GTP34"/>
    <n v="387"/>
    <n v="0"/>
    <s v="ร้านที่2"/>
    <s v="N**"/>
    <s v="พระนครศรีอยุธยา"/>
    <s v="-"/>
    <s v=""/>
    <s v="06/02/2026 14:16"/>
    <s v="-"/>
    <s v="J&amp;T Express"/>
    <s v="Tiktok"/>
    <s v="tiktok"/>
    <s v=""/>
    <s v="791288211711"/>
    <s v="06/02/2026 14:20"/>
  </r>
  <r>
    <x v="9"/>
    <x v="9"/>
    <n v="159"/>
    <n v="2"/>
    <s v="GTP34"/>
    <n v="387"/>
    <n v="0"/>
    <s v="ร้านที่2"/>
    <s v="N**"/>
    <s v="พระนครศรีอยุธยา"/>
    <s v="-"/>
    <s v=""/>
    <s v="06/02/2026 14:16"/>
    <s v="-"/>
    <s v="J&amp;T Express"/>
    <s v="Tiktok"/>
    <s v="tiktok"/>
    <s v=""/>
    <s v="791288211711"/>
    <s v="06/02/2026 14:20"/>
  </r>
  <r>
    <x v="2"/>
    <x v="2"/>
    <n v="33.333333333333336"/>
    <n v="3"/>
    <s v="GTP32"/>
    <n v="100"/>
    <n v="0"/>
    <s v="ร้านที่2"/>
    <s v="ว***จันทร์  ป***ับ"/>
    <s v="ประจวบคีรีขันธ์"/>
    <s v="-"/>
    <s v=""/>
    <s v="06/02/2026 14:15"/>
    <s v="-"/>
    <s v="J&amp;T COD"/>
    <s v="Tiktok"/>
    <s v="จ่ายทีหลัง / COD"/>
    <s v=""/>
    <s v="791226669715"/>
    <s v="06/02/2026 14:20"/>
  </r>
  <r>
    <x v="2"/>
    <x v="2"/>
    <n v="50"/>
    <n v="6"/>
    <s v="GTP30"/>
    <n v="200"/>
    <n v="0"/>
    <s v="ร้านที่2"/>
    <s v="ล***ง ล***ันเทียะ"/>
    <s v="นครราชสีมา"/>
    <s v="-"/>
    <s v=""/>
    <s v="06/02/2026 14:13"/>
    <s v="-"/>
    <s v="J&amp;T COD"/>
    <s v="Tiktok"/>
    <s v="จ่ายทีหลัง / COD"/>
    <s v=""/>
    <s v="791286322746"/>
    <s v="06/02/2026 14:19"/>
  </r>
  <r>
    <x v="3"/>
    <x v="15"/>
    <n v="159"/>
    <n v="10"/>
    <s v="GTP29"/>
    <n v="1090"/>
    <n v="0"/>
    <s v="ร้านที่2"/>
    <s v="ว***ร  ฤ***์บัว"/>
    <s v="ประจวบคีรีขันธ์"/>
    <s v="-"/>
    <s v=""/>
    <s v="06/02/2026 14:12"/>
    <s v="-"/>
    <s v="J&amp;T COD"/>
    <s v="Tiktok"/>
    <s v="จ่ายทีหลัง / COD"/>
    <s v=""/>
    <s v="791299716756"/>
    <s v="06/02/2026 14:17"/>
  </r>
  <r>
    <x v="9"/>
    <x v="9"/>
    <n v="159"/>
    <n v="5"/>
    <s v="GTP28"/>
    <n v="545"/>
    <n v="0"/>
    <s v="ร้านที่2"/>
    <s v="ว***ร  ฤ***์บัว"/>
    <s v="ประจวบคีรีขันธ์"/>
    <s v="-"/>
    <s v=""/>
    <s v="06/02/2026 14:11"/>
    <s v="-"/>
    <s v="J&amp;T COD"/>
    <s v="Tiktok"/>
    <s v="จ่ายทีหลัง / COD"/>
    <s v=""/>
    <s v="791241627746"/>
    <s v="06/02/2026 14:13"/>
  </r>
  <r>
    <x v="2"/>
    <x v="2"/>
    <n v="50"/>
    <n v="6"/>
    <s v="GTP27"/>
    <n v="200"/>
    <n v="0"/>
    <s v="ร้านที่2"/>
    <s v="พ***าภรณ์ เ***มสมบูรณ์"/>
    <s v="กรุงเทพมหานคร"/>
    <s v="-"/>
    <s v=""/>
    <s v="06/02/2026 14:09"/>
    <s v="-"/>
    <s v="J&amp;T Express"/>
    <s v="Tiktok"/>
    <s v="tiktok"/>
    <s v="ขอเป็น ฝอย2 มะพร้าว2 เนย1 กาแฟ 1"/>
    <s v="791229320755"/>
    <s v="06/02/2026 14:13"/>
  </r>
  <r>
    <x v="10"/>
    <x v="10"/>
    <n v="75"/>
    <n v="1"/>
    <s v="GTP24"/>
    <n v="142"/>
    <n v="67"/>
    <s v="ร้านที่1"/>
    <s v="แ*น"/>
    <s v="******ลหนองรี อำเภอเมืองชลบุรี จังหวัดชลบุรี 20000"/>
    <s v="20000"/>
    <s v="22"/>
    <s v="06/02/2026 14:36"/>
    <s v="-"/>
    <s v="SPX Express"/>
    <s v="Shopee"/>
    <s v="shopee"/>
    <s v=""/>
    <s v="TH261217746569L"/>
    <s v="06/02/2026 14:10"/>
  </r>
  <r>
    <x v="8"/>
    <x v="11"/>
    <n v="66"/>
    <n v="1"/>
    <s v="GTP23"/>
    <n v="249"/>
    <n v="0"/>
    <s v="ร้านที่1"/>
    <s v="ว******์"/>
    <s v="******ุ่งใหญ่ ตำบลทุ่งใหญ่ อำเภอโพธิ์ประทับช้าง จังหวัดพิจิตร 66190"/>
    <s v="66190"/>
    <s v="61"/>
    <s v="06/02/2026 14:08"/>
    <s v="-"/>
    <s v="SPX Express"/>
    <s v="Shopee"/>
    <s v="shopee"/>
    <s v=""/>
    <s v="TH261391306713C"/>
    <s v="06/02/2026 14:08"/>
  </r>
  <r>
    <x v="4"/>
    <x v="12"/>
    <n v="66"/>
    <n v="1"/>
    <s v="GTP23"/>
    <n v="249"/>
    <n v="0"/>
    <s v="ร้านที่1"/>
    <s v="ว******์"/>
    <s v="******ุ่งใหญ่ ตำบลทุ่งใหญ่ อำเภอโพธิ์ประทับช้าง จังหวัดพิจิตร 66190"/>
    <s v="66190"/>
    <s v="61"/>
    <s v="06/02/2026 14:08"/>
    <s v="-"/>
    <s v="SPX Express"/>
    <s v="Shopee"/>
    <s v="shopee"/>
    <s v=""/>
    <s v="TH261391306713C"/>
    <s v="06/02/2026 14:08"/>
  </r>
  <r>
    <x v="1"/>
    <x v="1"/>
    <n v="67"/>
    <n v="1"/>
    <s v="GTP23"/>
    <n v="249"/>
    <n v="0"/>
    <s v="ร้านที่1"/>
    <s v="ว******์"/>
    <s v="******ุ่งใหญ่ ตำบลทุ่งใหญ่ อำเภอโพธิ์ประทับช้าง จังหวัดพิจิตร 66190"/>
    <s v="66190"/>
    <s v="61"/>
    <s v="06/02/2026 14:08"/>
    <s v="-"/>
    <s v="SPX Express"/>
    <s v="Shopee"/>
    <s v="shopee"/>
    <s v=""/>
    <s v="TH261391306713C"/>
    <s v="06/02/2026 14:08"/>
  </r>
  <r>
    <x v="9"/>
    <x v="9"/>
    <n v="139"/>
    <n v="2"/>
    <s v="GTP22"/>
    <n v="215"/>
    <n v="0"/>
    <s v="ร้านที่10"/>
    <s v="รัสรินทร์ พัชรพงศ์ไชย"/>
    <s v="70/18 ม.9 ต.บ้านปรก อ.เมือง จ.สมุทรสงคราม 75000"/>
    <s v="75000"/>
    <s v="0968898936"/>
    <s v="06/02/2026 12:11"/>
    <s v="t0832622509@gmail.com"/>
    <s v="EMS"/>
    <s v="facebook"/>
    <s v="กสิกร"/>
    <s v=""/>
    <s v="WB133979849TH"/>
    <s v="06/02/2026 13:55"/>
  </r>
  <r>
    <x v="6"/>
    <x v="6"/>
    <n v="119"/>
    <n v="1"/>
    <s v="GTP21"/>
    <n v="559"/>
    <n v="0"/>
    <s v="ร้านที่1"/>
    <s v="ธ******์"/>
    <s v="******ต ภาษีเจริญ กทม 10160 แขวงบางแวก เขตภาษีเจริญ จังหวัดกรุงเทพมหานคร 10160"/>
    <s v="10160"/>
    <s v="42"/>
    <s v="06/02/2026 13:54"/>
    <s v="-"/>
    <s v="Flash Express"/>
    <s v="Shopee"/>
    <s v="shopee"/>
    <s v=""/>
    <s v="TH01338BEFTA7E"/>
    <s v="06/02/2026 13:54"/>
  </r>
  <r>
    <x v="12"/>
    <x v="14"/>
    <n v="119"/>
    <n v="1"/>
    <s v="GTP21"/>
    <n v="559"/>
    <n v="0"/>
    <s v="ร้านที่1"/>
    <s v="ธ******์"/>
    <s v="******ต ภาษีเจริญ กทม 10160 แขวงบางแวก เขตภาษีเจริญ จังหวัดกรุงเทพมหานคร 10160"/>
    <s v="10160"/>
    <s v="42"/>
    <s v="06/02/2026 13:54"/>
    <s v="-"/>
    <s v="Flash Express"/>
    <s v="Shopee"/>
    <s v="shopee"/>
    <s v=""/>
    <s v="TH01338BEFTA7E"/>
    <s v="06/02/2026 13:54"/>
  </r>
  <r>
    <x v="3"/>
    <x v="15"/>
    <n v="119"/>
    <n v="1"/>
    <s v="GTP21"/>
    <n v="559"/>
    <n v="0"/>
    <s v="ร้านที่1"/>
    <s v="ธ******์"/>
    <s v="******ต ภาษีเจริญ กทม 10160 แขวงบางแวก เขตภาษีเจริญ จังหวัดกรุงเทพมหานคร 10160"/>
    <s v="10160"/>
    <s v="42"/>
    <s v="06/02/2026 13:54"/>
    <s v="-"/>
    <s v="Flash Express"/>
    <s v="Shopee"/>
    <s v="shopee"/>
    <s v=""/>
    <s v="TH01338BEFTA7E"/>
    <s v="06/02/2026 13:54"/>
  </r>
  <r>
    <x v="9"/>
    <x v="9"/>
    <n v="120"/>
    <n v="1"/>
    <s v="GTP21"/>
    <n v="559"/>
    <n v="0"/>
    <s v="ร้านที่1"/>
    <s v="ธ******์"/>
    <s v="******ต ภาษีเจริญ กทม 10160 แขวงบางแวก เขตภาษีเจริญ จังหวัดกรุงเทพมหานคร 10160"/>
    <s v="10160"/>
    <s v="42"/>
    <s v="06/02/2026 13:54"/>
    <s v="-"/>
    <s v="Flash Express"/>
    <s v="Shopee"/>
    <s v="shopee"/>
    <s v=""/>
    <s v="TH01338BEFTA7E"/>
    <s v="06/02/2026 13:54"/>
  </r>
  <r>
    <x v="1"/>
    <x v="1"/>
    <n v="80"/>
    <n v="1"/>
    <s v="GTP21"/>
    <n v="80"/>
    <n v="0"/>
    <s v="ร้านที่1"/>
    <s v="จ******้"/>
    <s v="******แม่นางขาว ตำบลแม่นางขาว อำเภอคุระบุรี จังหวัดพังงา 82150"/>
    <s v="82150"/>
    <s v="90"/>
    <s v="06/02/2026 14:24"/>
    <s v="-"/>
    <s v="SPX Express"/>
    <s v="Shopee"/>
    <s v="shopee"/>
    <s v=""/>
    <s v="TH262315817185M"/>
    <s v="06/02/2026 13:54"/>
  </r>
  <r>
    <x v="7"/>
    <x v="7"/>
    <n v="66.666666666666671"/>
    <n v="3"/>
    <s v="GTP20"/>
    <n v="129"/>
    <n v="0"/>
    <s v="ร้านที่2"/>
    <s v="ช***กา แ***า"/>
    <s v="ปราจีนบุรี"/>
    <s v="-"/>
    <s v=""/>
    <s v="06/02/2026 13:47"/>
    <s v="-"/>
    <s v="J&amp;T Express"/>
    <s v="Tiktok"/>
    <s v="tiktok"/>
    <s v=""/>
    <s v="791265718692"/>
    <s v="06/02/2026 13:47"/>
  </r>
  <r>
    <x v="2"/>
    <x v="2"/>
    <n v="33.333333333333336"/>
    <n v="3"/>
    <s v="GTP19"/>
    <n v="110"/>
    <n v="10"/>
    <s v="ร้านที่2"/>
    <s v="ย***นา ส***าผล"/>
    <s v="ระยอง"/>
    <s v="-"/>
    <s v=""/>
    <s v="06/02/2026 13:36"/>
    <s v="-"/>
    <s v="J&amp;T COD"/>
    <s v="Tiktok"/>
    <s v="จ่ายทีหลัง / COD"/>
    <s v=""/>
    <s v="791270667725"/>
    <s v="06/02/2026 13:36"/>
  </r>
  <r>
    <x v="2"/>
    <x v="2"/>
    <n v="33.333333333333336"/>
    <n v="3"/>
    <s v="GTP18"/>
    <n v="101"/>
    <n v="1"/>
    <s v="ร้านที่2"/>
    <s v="พ***วรรณ แ***รี"/>
    <s v="เพชรบูรณ์"/>
    <s v="-"/>
    <s v=""/>
    <s v="06/02/2026 13:36"/>
    <s v="-"/>
    <s v="J&amp;T COD"/>
    <s v="Tiktok"/>
    <s v="จ่ายทีหลัง / COD"/>
    <s v=""/>
    <s v="791258137714"/>
    <s v="06/02/2026 13:36"/>
  </r>
  <r>
    <x v="2"/>
    <x v="2"/>
    <n v="40"/>
    <n v="10"/>
    <s v="GTP17"/>
    <n v="400"/>
    <n v="0"/>
    <s v="ร้านที่2"/>
    <s v="ศ***นา   เ***เอี้ยน"/>
    <s v="นราธิวาส"/>
    <s v="-"/>
    <s v=""/>
    <s v="06/02/2026 13:30"/>
    <s v="-"/>
    <s v="J&amp;T COD"/>
    <s v="Tiktok"/>
    <s v="จ่ายทีหลัง / COD"/>
    <s v=""/>
    <s v="791205520755"/>
    <s v="06/02/2026 13:30"/>
  </r>
  <r>
    <x v="2"/>
    <x v="2"/>
    <n v="33.333333333333336"/>
    <n v="3"/>
    <s v="GTP16"/>
    <n v="149"/>
    <n v="0"/>
    <s v="ร้านที่1"/>
    <s v="จ******)"/>
    <s v="******กุดยางสามัคคี ตำบลกาฬสินธุ์ อำเภอเมืองกาฬสินธุ์ จังหวัดกาฬสินธุ์ 46000"/>
    <s v="46000"/>
    <s v="94"/>
    <s v="06/02/2026 13:27"/>
    <s v="-"/>
    <s v="SPX Express"/>
    <s v="Shopee"/>
    <s v="shopee"/>
    <s v=""/>
    <s v="TH263579957997I"/>
    <s v="06/02/2026 13:26"/>
  </r>
  <r>
    <x v="6"/>
    <x v="6"/>
    <n v="109"/>
    <n v="1"/>
    <s v="GTP15"/>
    <n v="486"/>
    <n v="50"/>
    <s v="ร้านที่10"/>
    <s v="คุณณัฏฐ์    ฐิติวสุธานันท์"/>
    <s v="เลขที่ 22/82 หมู่ที่ 2  ตำบลเสม็ด  อำเภอเมืองชลบุรี   จังหวัดชลบุรี 20000"/>
    <s v="20000"/>
    <s v="0813545663"/>
    <s v="06/02/2026 13:18"/>
    <s v="t0832622509@gmail.com"/>
    <s v="EMS COD"/>
    <s v="facebook"/>
    <s v="กสิกร"/>
    <s v=""/>
    <s v="WA089717700TH"/>
    <s v="06/02/2026 13:17"/>
  </r>
  <r>
    <x v="12"/>
    <x v="14"/>
    <n v="109"/>
    <n v="1"/>
    <s v="GTP15"/>
    <n v="486"/>
    <n v="50"/>
    <s v="ร้านที่10"/>
    <s v="คุณณัฏฐ์    ฐิติวสุธานันท์"/>
    <s v="เลขที่ 22/82 หมู่ที่ 2  ตำบลเสม็ด  อำเภอเมืองชลบุรี   จังหวัดชลบุรี 20000"/>
    <s v="20000"/>
    <s v="0813545663"/>
    <s v="06/02/2026 13:18"/>
    <s v="t0832622509@gmail.com"/>
    <s v="EMS COD"/>
    <s v="facebook"/>
    <s v="กสิกร"/>
    <s v=""/>
    <s v="WA089717700TH"/>
    <s v="06/02/2026 13:17"/>
  </r>
  <r>
    <x v="3"/>
    <x v="15"/>
    <n v="109"/>
    <n v="1"/>
    <s v="GTP15"/>
    <n v="486"/>
    <n v="50"/>
    <s v="ร้านที่10"/>
    <s v="คุณณัฏฐ์    ฐิติวสุธานันท์"/>
    <s v="เลขที่ 22/82 หมู่ที่ 2  ตำบลเสม็ด  อำเภอเมืองชลบุรี   จังหวัดชลบุรี 20000"/>
    <s v="20000"/>
    <s v="0813545663"/>
    <s v="06/02/2026 13:18"/>
    <s v="t0832622509@gmail.com"/>
    <s v="EMS COD"/>
    <s v="facebook"/>
    <s v="กสิกร"/>
    <s v=""/>
    <s v="WA089717700TH"/>
    <s v="06/02/2026 13:17"/>
  </r>
  <r>
    <x v="9"/>
    <x v="9"/>
    <n v="109"/>
    <n v="1"/>
    <s v="GTP15"/>
    <n v="486"/>
    <n v="50"/>
    <s v="ร้านที่10"/>
    <s v="คุณณัฏฐ์    ฐิติวสุธานันท์"/>
    <s v="เลขที่ 22/82 หมู่ที่ 2  ตำบลเสม็ด  อำเภอเมืองชลบุรี   จังหวัดชลบุรี 20000"/>
    <s v="20000"/>
    <s v="0813545663"/>
    <s v="06/02/2026 13:18"/>
    <s v="t0832622509@gmail.com"/>
    <s v="EMS COD"/>
    <s v="facebook"/>
    <s v="กสิกร"/>
    <s v=""/>
    <s v="WA089717700TH"/>
    <s v="06/02/2026 13:17"/>
  </r>
  <r>
    <x v="6"/>
    <x v="6"/>
    <n v="159"/>
    <n v="1"/>
    <s v="GTP14"/>
    <n v="99"/>
    <n v="0"/>
    <s v="ร้านที่2"/>
    <s v="พ***พิ่ม ต***รหม"/>
    <s v="น่าน"/>
    <s v="-"/>
    <s v=""/>
    <s v="06/02/2026 13:17"/>
    <s v="-"/>
    <s v="J&amp;T COD"/>
    <s v="Tiktok"/>
    <s v="จ่ายทีหลัง / COD"/>
    <s v=""/>
    <s v="791237710620"/>
    <s v="06/02/2026 13:17"/>
  </r>
  <r>
    <x v="7"/>
    <x v="7"/>
    <n v="33"/>
    <n v="20"/>
    <s v="GTP13"/>
    <n v="798"/>
    <n v="0"/>
    <s v="ร้านที่2"/>
    <s v="อ***รัตน์ โ***ช"/>
    <s v="น่าน"/>
    <s v="-"/>
    <s v=""/>
    <s v="06/02/2026 13:14"/>
    <s v="-"/>
    <s v="J&amp;T COD"/>
    <s v="Tiktok"/>
    <s v="จ่ายทีหลัง / COD"/>
    <s v=""/>
    <s v="791259440683"/>
    <s v="06/02/2026 13:14"/>
  </r>
  <r>
    <x v="3"/>
    <x v="15"/>
    <n v="109"/>
    <n v="1"/>
    <s v="GTP12"/>
    <n v="377"/>
    <n v="50"/>
    <s v="ร้านที่10"/>
    <s v="มาโนช  ปิยะพิสุทธิ์"/>
    <s v="15/47 หมู่ 3 ตำบลบ้านสวน_x000a_อำเภอเมือง จังหวัดชลบุรี_x000a_บูท5โล 20000"/>
    <s v="20000"/>
    <s v="0634169336"/>
    <s v="06/02/2026 09:41"/>
    <s v="t0832622509@gmail.com"/>
    <s v="EMS"/>
    <s v="facebook"/>
    <s v="กสิกร"/>
    <s v=""/>
    <s v="WB133979835TH"/>
    <s v="06/02/2026 13:14"/>
  </r>
  <r>
    <x v="6"/>
    <x v="6"/>
    <n v="109"/>
    <n v="1"/>
    <s v="GTP12"/>
    <n v="377"/>
    <n v="50"/>
    <s v="ร้านที่10"/>
    <s v="มาโนช  ปิยะพิสุทธิ์"/>
    <s v="15/47 หมู่ 3 ตำบลบ้านสวน_x000a_อำเภอเมือง จังหวัดชลบุรี_x000a_บูท5โล 20000"/>
    <s v="20000"/>
    <s v="0634169336"/>
    <s v="06/02/2026 09:41"/>
    <s v="t0832622509@gmail.com"/>
    <s v="EMS"/>
    <s v="facebook"/>
    <s v="กสิกร"/>
    <s v=""/>
    <s v="WB133979835TH"/>
    <s v="06/02/2026 13:14"/>
  </r>
  <r>
    <x v="12"/>
    <x v="14"/>
    <n v="109"/>
    <n v="1"/>
    <s v="GTP12"/>
    <n v="377"/>
    <n v="50"/>
    <s v="ร้านที่10"/>
    <s v="มาโนช  ปิยะพิสุทธิ์"/>
    <s v="15/47 หมู่ 3 ตำบลบ้านสวน_x000a_อำเภอเมือง จังหวัดชลบุรี_x000a_บูท5โล 20000"/>
    <s v="20000"/>
    <s v="0634169336"/>
    <s v="06/02/2026 09:41"/>
    <s v="t0832622509@gmail.com"/>
    <s v="EMS"/>
    <s v="facebook"/>
    <s v="กสิกร"/>
    <s v=""/>
    <s v="WB133979835TH"/>
    <s v="06/02/2026 13:14"/>
  </r>
  <r>
    <x v="6"/>
    <x v="6"/>
    <n v="109"/>
    <n v="1"/>
    <s v="GTP11"/>
    <n v="486"/>
    <n v="50"/>
    <s v="ร้านที่10"/>
    <s v="พิมลรัตน์ คชฤทธิ์"/>
    <s v="34/2ม.4 ต.ระหาน_x000a_อ.บึงสามัคคี จ.กำแพงเพชร 62210"/>
    <s v="62210"/>
    <s v="0801590839"/>
    <s v="06/02/2026 13:13"/>
    <s v="t0832622509@gmail.com"/>
    <s v="EMS COD"/>
    <s v="facebook"/>
    <s v="กสิกร"/>
    <s v=""/>
    <s v="WA089717695TH"/>
    <s v="06/02/2026 13:13"/>
  </r>
  <r>
    <x v="12"/>
    <x v="14"/>
    <n v="109"/>
    <n v="1"/>
    <s v="GTP11"/>
    <n v="486"/>
    <n v="50"/>
    <s v="ร้านที่10"/>
    <s v="พิมลรัตน์ คชฤทธิ์"/>
    <s v="34/2ม.4 ต.ระหาน_x000a_อ.บึงสามัคคี จ.กำแพงเพชร 62210"/>
    <s v="62210"/>
    <s v="0801590839"/>
    <s v="06/02/2026 13:13"/>
    <s v="t0832622509@gmail.com"/>
    <s v="EMS COD"/>
    <s v="facebook"/>
    <s v="กสิกร"/>
    <s v=""/>
    <s v="WA089717695TH"/>
    <s v="06/02/2026 13:13"/>
  </r>
  <r>
    <x v="3"/>
    <x v="15"/>
    <n v="109"/>
    <n v="1"/>
    <s v="GTP11"/>
    <n v="486"/>
    <n v="50"/>
    <s v="ร้านที่10"/>
    <s v="พิมลรัตน์ คชฤทธิ์"/>
    <s v="34/2ม.4 ต.ระหาน_x000a_อ.บึงสามัคคี จ.กำแพงเพชร 62210"/>
    <s v="62210"/>
    <s v="0801590839"/>
    <s v="06/02/2026 13:13"/>
    <s v="t0832622509@gmail.com"/>
    <s v="EMS COD"/>
    <s v="facebook"/>
    <s v="กสิกร"/>
    <s v=""/>
    <s v="WA089717695TH"/>
    <s v="06/02/2026 13:13"/>
  </r>
  <r>
    <x v="9"/>
    <x v="9"/>
    <n v="109"/>
    <n v="1"/>
    <s v="GTP11"/>
    <n v="486"/>
    <n v="50"/>
    <s v="ร้านที่10"/>
    <s v="พิมลรัตน์ คชฤทธิ์"/>
    <s v="34/2ม.4 ต.ระหาน_x000a_อ.บึงสามัคคี จ.กำแพงเพชร 62210"/>
    <s v="62210"/>
    <s v="0801590839"/>
    <s v="06/02/2026 13:13"/>
    <s v="t0832622509@gmail.com"/>
    <s v="EMS COD"/>
    <s v="facebook"/>
    <s v="กสิกร"/>
    <s v=""/>
    <s v="WA089717695TH"/>
    <s v="06/02/2026 13:13"/>
  </r>
  <r>
    <x v="11"/>
    <x v="13"/>
    <n v="10"/>
    <n v="40"/>
    <s v="GTP10"/>
    <n v="677"/>
    <n v="77"/>
    <s v="ร้านที่1"/>
    <s v="ส******)"/>
    <s v="****** อำเภอเมืองกระบี่ จังหวัดกระบี่ 81180"/>
    <s v="81180"/>
    <s v="77"/>
    <s v="06/02/2026 13:30"/>
    <s v="-"/>
    <s v="SPX Express"/>
    <s v="Shopee"/>
    <s v="shopee"/>
    <s v=""/>
    <s v="TH2688294041713"/>
    <s v="06/02/2026 13:01"/>
  </r>
  <r>
    <x v="0"/>
    <x v="0"/>
    <n v="27.5"/>
    <n v="4"/>
    <s v="GTP9"/>
    <n v="165"/>
    <n v="0"/>
    <s v="ร้านที่1"/>
    <s v="ก******ญ"/>
    <s v="******ล 1/2, ตำบลดอนสัก, อำเภอดอนสัก ตำบลดอนสัก อำเภอดอนสัก จังหวัดสุราษฎร์ธานี 84220"/>
    <s v="84220"/>
    <s v="42"/>
    <s v="06/02/2026 13:20"/>
    <s v="-"/>
    <s v="SPX Express"/>
    <s v="Shopee"/>
    <s v="shopee"/>
    <s v=""/>
    <s v="TH260712419215S"/>
    <s v="06/02/2026 12:50"/>
  </r>
  <r>
    <x v="2"/>
    <x v="2"/>
    <n v="50"/>
    <n v="6"/>
    <s v="GTP8"/>
    <n v="200"/>
    <n v="0"/>
    <s v="ร้านที่2"/>
    <s v="u***5434404321815"/>
    <s v="พระนครศรีอยุธยา"/>
    <s v="-"/>
    <s v=""/>
    <s v="06/02/2026 12:49"/>
    <s v="-"/>
    <s v="J&amp;T COD"/>
    <s v="Tiktok"/>
    <s v="จ่ายทีหลัง / COD"/>
    <s v=""/>
    <s v="791235128736"/>
    <s v="06/02/2026 12:49"/>
  </r>
  <r>
    <x v="7"/>
    <x v="7"/>
    <n v="66.666666666666671"/>
    <n v="3"/>
    <s v="GTP7"/>
    <n v="129"/>
    <n v="0"/>
    <s v="ร้านที่2"/>
    <s v="พ***าวัลย์ ต***ระย้า"/>
    <s v="ราชบุรี"/>
    <s v="-"/>
    <s v=""/>
    <s v="06/02/2026 12:35"/>
    <s v="-"/>
    <s v="J&amp;T COD"/>
    <s v="Tiktok"/>
    <s v="จ่ายทีหลัง / COD"/>
    <s v=""/>
    <s v="791269913652"/>
    <s v="06/02/2026 12:35"/>
  </r>
  <r>
    <x v="2"/>
    <x v="2"/>
    <n v="33.333333333333336"/>
    <n v="3"/>
    <s v="GTP6"/>
    <n v="100"/>
    <n v="0"/>
    <s v="ร้านที่2"/>
    <s v="ธ***ณ์​ พ***ุ์​แพร่หลาย​"/>
    <s v="ระยอง"/>
    <s v="-"/>
    <s v=""/>
    <s v="06/02/2026 12:29"/>
    <s v="-"/>
    <s v="J&amp;T COD"/>
    <s v="Tiktok"/>
    <s v="จ่ายทีหลัง / COD"/>
    <s v=""/>
    <s v="791226658784"/>
    <s v="06/02/2026 12:30"/>
  </r>
  <r>
    <x v="2"/>
    <x v="2"/>
    <n v="33.333333333333336"/>
    <n v="3"/>
    <s v="GTP5"/>
    <n v="100"/>
    <n v="0"/>
    <s v="ร้านที่2"/>
    <s v="น**"/>
    <s v="สมุทรสาคร"/>
    <s v="-"/>
    <s v=""/>
    <s v="06/02/2026 12:27"/>
    <s v="-"/>
    <s v="J&amp;T COD"/>
    <s v="Tiktok"/>
    <s v="จ่ายทีหลัง / COD"/>
    <s v=""/>
    <s v="791200127793"/>
    <s v="06/02/2026 12:28"/>
  </r>
  <r>
    <x v="2"/>
    <x v="2"/>
    <n v="50"/>
    <n v="6"/>
    <s v="GTP4"/>
    <n v="238"/>
    <n v="38"/>
    <s v="ร้านที่2"/>
    <s v="ป***ดา ฤ***ศรี"/>
    <s v="ตำบล บึงกาฬ"/>
    <s v="-"/>
    <s v=""/>
    <s v="06/02/2026 12:21"/>
    <s v="-"/>
    <s v="J&amp;T Express"/>
    <s v="Tiktok"/>
    <s v="tiktok"/>
    <s v="คละรส ขอไม่ซ้ำรสกันนะคะ"/>
    <s v="791242727741"/>
    <s v="06/02/2026 12:21"/>
  </r>
  <r>
    <x v="2"/>
    <x v="2"/>
    <n v="50"/>
    <n v="6"/>
    <s v="GTP3"/>
    <n v="200"/>
    <n v="0"/>
    <s v="ร้านที่2"/>
    <s v="n***ol"/>
    <s v="Nonthaburi"/>
    <s v="-"/>
    <s v=""/>
    <s v="06/02/2026 12:17"/>
    <s v="-"/>
    <s v="Flash Express Thailand COD"/>
    <s v="Tiktok"/>
    <s v="จ่ายทีหลัง / COD"/>
    <s v=""/>
    <s v="THT03062EUE3A2Z"/>
    <s v="06/02/2026 12:17"/>
  </r>
  <r>
    <x v="2"/>
    <x v="2"/>
    <n v="50"/>
    <n v="6"/>
    <s v="GTP2"/>
    <n v="200"/>
    <n v="0"/>
    <s v="ร้านที่2"/>
    <s v="ว***ิภา"/>
    <s v="กรุงเทพฯ"/>
    <s v="-"/>
    <s v=""/>
    <s v="06/02/2026 11:51"/>
    <s v="-"/>
    <s v="J&amp;T Express"/>
    <s v="Tiktok"/>
    <s v="tiktok"/>
    <s v=""/>
    <s v="791234811334"/>
    <s v="06/02/2026 11:51"/>
  </r>
  <r>
    <x v="6"/>
    <x v="6"/>
    <n v="159"/>
    <n v="1"/>
    <s v="GTO99"/>
    <n v="99"/>
    <n v="0"/>
    <s v="ร้านที่2"/>
    <s v="น*** ธ***นิวร"/>
    <s v="พระนครศรีอยุธยา"/>
    <s v="-"/>
    <s v=""/>
    <s v="06/02/2026 11:41"/>
    <s v="-"/>
    <s v="J&amp;T COD"/>
    <s v="Tiktok"/>
    <s v="จ่ายทีหลัง / COD"/>
    <s v=""/>
    <s v="791236077295"/>
    <s v="06/02/2026 11:41"/>
  </r>
  <r>
    <x v="7"/>
    <x v="7"/>
    <n v="66.666666666666671"/>
    <n v="3"/>
    <s v="GTO98"/>
    <n v="118"/>
    <n v="18"/>
    <s v="ร้านที่2"/>
    <s v="ด***้อ  ใ***ง"/>
    <s v="มุกดาหาร"/>
    <s v="-"/>
    <s v=""/>
    <s v="06/02/2026 11:40"/>
    <s v="-"/>
    <s v="J&amp;T COD"/>
    <s v="Tiktok"/>
    <s v="จ่ายทีหลัง / COD"/>
    <s v=""/>
    <s v="791218488292"/>
    <s v="06/02/2026 11:40"/>
  </r>
  <r>
    <x v="7"/>
    <x v="7"/>
    <n v="66.666666666666671"/>
    <n v="3"/>
    <s v="GTO97"/>
    <n v="100"/>
    <n v="0"/>
    <s v="ร้านที่2"/>
    <s v="ไ***ลย์ เ***วิวัฒนาสกุล"/>
    <s v="กรุงเทพฯ"/>
    <s v="-"/>
    <s v=""/>
    <s v="06/02/2026 11:39"/>
    <s v="-"/>
    <s v="J&amp;T COD"/>
    <s v="Tiktok"/>
    <s v="จ่ายทีหลัง / COD"/>
    <s v=""/>
    <s v="791294892205"/>
    <s v="06/02/2026 11:39"/>
  </r>
  <r>
    <x v="7"/>
    <x v="7"/>
    <n v="66.666666666666671"/>
    <n v="6"/>
    <s v="GTO96"/>
    <n v="200"/>
    <n v="0"/>
    <s v="ร้านที่2"/>
    <s v="ส***จิตร์  ย***วุฒิ"/>
    <s v="ชลบุรี"/>
    <s v="-"/>
    <s v=""/>
    <s v="06/02/2026 11:39"/>
    <s v="-"/>
    <s v="J&amp;T Express"/>
    <s v="Tiktok"/>
    <s v="tiktok"/>
    <s v=""/>
    <s v="791207690206"/>
    <s v="06/02/2026 11:39"/>
  </r>
  <r>
    <x v="2"/>
    <x v="2"/>
    <n v="33.333333333333336"/>
    <n v="3"/>
    <s v="GTO95"/>
    <n v="110"/>
    <n v="10"/>
    <s v="ร้านที่2"/>
    <s v="ด***้อ  ใ***ง"/>
    <s v="มุกดาหาร"/>
    <s v="-"/>
    <s v=""/>
    <s v="06/02/2026 11:38"/>
    <s v="-"/>
    <s v="J&amp;T COD"/>
    <s v="Tiktok"/>
    <s v="จ่ายทีหลัง / COD"/>
    <s v=""/>
    <s v="791295164251"/>
    <s v="06/02/2026 11:38"/>
  </r>
  <r>
    <x v="1"/>
    <x v="1"/>
    <n v="120"/>
    <n v="1"/>
    <s v="GTO94"/>
    <n v="89"/>
    <n v="0"/>
    <s v="ร้านที่2"/>
    <s v="ไ***ลย์ เ***วิวัฒนาสกุล"/>
    <s v="กรุงเทพฯ"/>
    <s v="-"/>
    <s v=""/>
    <s v="06/02/2026 11:36"/>
    <s v="-"/>
    <s v="J&amp;T COD"/>
    <s v="Tiktok"/>
    <s v="จ่ายทีหลัง / COD"/>
    <s v=""/>
    <s v="791210153226"/>
    <s v="06/02/2026 11:37"/>
  </r>
  <r>
    <x v="3"/>
    <x v="15"/>
    <n v="159"/>
    <n v="1"/>
    <s v="GTO93"/>
    <n v="129"/>
    <n v="0"/>
    <s v="ร้านที่2"/>
    <s v="น***เยาว์ เ***วงษ์"/>
    <s v="อ่างทอง"/>
    <s v="-"/>
    <s v=""/>
    <s v="06/02/2026 11:36"/>
    <s v="-"/>
    <s v="J&amp;T COD"/>
    <s v="Tiktok"/>
    <s v="จ่ายทีหลัง / COD"/>
    <s v=""/>
    <s v="791246870293"/>
    <s v="06/02/2026 11:36"/>
  </r>
  <r>
    <x v="12"/>
    <x v="3"/>
    <n v="72.2"/>
    <n v="1"/>
    <s v="GTO91"/>
    <n v="151.4"/>
    <n v="7"/>
    <s v="ร้านที่3"/>
    <s v="ปริญญา​  เจริญกุล"/>
    <s v="1320ถ.สุขเกษม ต.ธาตุเชิงชุม_x000a__x000a_เมืองสกลนคร/ Mueang Sakon Nakhonสกลนคร/ Sakon Nakhon_x000a_47000"/>
    <s v="47000"/>
    <s v="660956645122"/>
    <s v="06/02/2026 11:25"/>
    <s v="-"/>
    <s v="Kerry_dropoff"/>
    <s v="Lazada"/>
    <s v="lazada"/>
    <s v=""/>
    <s v="LEXPU0655711753"/>
    <s v="06/02/2026 11:25"/>
  </r>
  <r>
    <x v="6"/>
    <x v="3"/>
    <n v="72.2"/>
    <n v="1"/>
    <s v="GTO91"/>
    <n v="151.4"/>
    <n v="7"/>
    <s v="ร้านที่3"/>
    <s v="ปริญญา​  เจริญกุล"/>
    <s v="1320ถ.สุขเกษม ต.ธาตุเชิงชุม_x000a__x000a_เมืองสกลนคร/ Mueang Sakon Nakhonสกลนคร/ Sakon Nakhon_x000a_47000"/>
    <s v="47000"/>
    <s v="660956645122"/>
    <s v="06/02/2026 11:25"/>
    <s v="-"/>
    <s v="Kerry_dropoff"/>
    <s v="Lazada"/>
    <s v="lazada"/>
    <s v=""/>
    <s v="LEXPU0655711753"/>
    <s v="06/02/2026 11:25"/>
  </r>
  <r>
    <x v="12"/>
    <x v="14"/>
    <n v="159"/>
    <n v="1"/>
    <s v="GTO90"/>
    <n v="258"/>
    <n v="0"/>
    <s v="ร้านที่2"/>
    <s v="ธ***ร น***ทียม"/>
    <s v="พิษณุโลก"/>
    <s v="-"/>
    <s v=""/>
    <s v="06/02/2026 11:20"/>
    <s v="-"/>
    <s v="J&amp;T COD"/>
    <s v="Tiktok"/>
    <s v="จ่ายทีหลัง / COD"/>
    <s v=""/>
    <s v="791281683242"/>
    <s v="06/02/2026 11:21"/>
  </r>
  <r>
    <x v="9"/>
    <x v="9"/>
    <n v="159"/>
    <n v="1"/>
    <s v="GTO90"/>
    <n v="258"/>
    <n v="0"/>
    <s v="ร้านที่2"/>
    <s v="ธ***ร น***ทียม"/>
    <s v="พิษณุโลก"/>
    <s v="-"/>
    <s v=""/>
    <s v="06/02/2026 11:20"/>
    <s v="-"/>
    <s v="J&amp;T COD"/>
    <s v="Tiktok"/>
    <s v="จ่ายทีหลัง / COD"/>
    <s v=""/>
    <s v="791281683242"/>
    <s v="06/02/2026 11:21"/>
  </r>
  <r>
    <x v="1"/>
    <x v="1"/>
    <n v="120"/>
    <n v="1"/>
    <s v="GTO89"/>
    <n v="189"/>
    <n v="0"/>
    <s v="ร้านที่2"/>
    <s v="น***นภัสกร ข***บกลาง"/>
    <s v="นครพนม"/>
    <s v="-"/>
    <s v=""/>
    <s v="06/02/2026 11:13"/>
    <s v="-"/>
    <s v="J&amp;T COD"/>
    <s v="Tiktok"/>
    <s v="จ่ายทีหลัง / COD"/>
    <s v=""/>
    <s v="791255355214"/>
    <s v="06/02/2026 11:13"/>
  </r>
  <r>
    <x v="4"/>
    <x v="12"/>
    <n v="120"/>
    <n v="1"/>
    <s v="GTO89"/>
    <n v="189"/>
    <n v="0"/>
    <s v="ร้านที่2"/>
    <s v="น***นภัสกร ข***บกลาง"/>
    <s v="นครพนม"/>
    <s v="-"/>
    <s v=""/>
    <s v="06/02/2026 11:13"/>
    <s v="-"/>
    <s v="J&amp;T COD"/>
    <s v="Tiktok"/>
    <s v="จ่ายทีหลัง / COD"/>
    <s v=""/>
    <s v="791255355214"/>
    <s v="06/02/2026 11:13"/>
  </r>
  <r>
    <x v="2"/>
    <x v="2"/>
    <n v="50"/>
    <n v="12"/>
    <s v="GTO88"/>
    <n v="400"/>
    <n v="0"/>
    <s v="ร้านที่2"/>
    <s v="K**"/>
    <s v="Tỉnh Nakhon Ratchasima"/>
    <s v="-"/>
    <s v=""/>
    <s v="06/02/2026 11:09"/>
    <s v="-"/>
    <s v="J&amp;T COD"/>
    <s v="Tiktok"/>
    <s v="จ่ายทีหลัง / COD"/>
    <s v=""/>
    <s v="791229695233"/>
    <s v="06/02/2026 11:09"/>
  </r>
  <r>
    <x v="9"/>
    <x v="9"/>
    <n v="159"/>
    <n v="1"/>
    <s v="GTO85"/>
    <n v="109"/>
    <n v="0"/>
    <s v="ร้านที่2"/>
    <s v="B* Y***sa"/>
    <s v="ชลบุรี"/>
    <s v="-"/>
    <s v=""/>
    <s v="06/02/2026 11:06"/>
    <s v="-"/>
    <s v="J&amp;T COD"/>
    <s v="Tiktok"/>
    <s v="จ่ายทีหลัง / COD"/>
    <s v=""/>
    <s v="791218823371"/>
    <s v="06/02/2026 11:06"/>
  </r>
  <r>
    <x v="1"/>
    <x v="1"/>
    <n v="80"/>
    <n v="1"/>
    <s v="GTO84"/>
    <n v="80"/>
    <n v="0"/>
    <s v="ร้านที่1"/>
    <s v="จ******ร"/>
    <s v="******ย์ ตำบลดอนเจดีย์ อำเภอพนมทวน จังหวัดกาญจนบุรี 71140"/>
    <s v="71140"/>
    <s v="23"/>
    <s v="06/02/2026 11:30"/>
    <s v="-"/>
    <s v="SPX Express"/>
    <s v="Shopee"/>
    <s v="shopee"/>
    <s v=""/>
    <s v="TH261190617438Q"/>
    <s v="06/02/2026 11:00"/>
  </r>
  <r>
    <x v="2"/>
    <x v="2"/>
    <n v="33.333333333333336"/>
    <n v="3"/>
    <s v="GTO83"/>
    <n v="100"/>
    <n v="0"/>
    <s v="ร้านที่2"/>
    <s v="อ***"/>
    <s v="ปทุมธานี"/>
    <s v="-"/>
    <s v=""/>
    <s v="06/02/2026 10:50"/>
    <s v="-"/>
    <s v="J&amp;T Express"/>
    <s v="Tiktok"/>
    <s v="tiktok"/>
    <s v=""/>
    <s v="791272564261"/>
    <s v="06/02/2026 10:50"/>
  </r>
  <r>
    <x v="9"/>
    <x v="9"/>
    <n v="162"/>
    <n v="1"/>
    <s v="GTO82"/>
    <n v="229"/>
    <n v="0"/>
    <s v="ร้านที่2"/>
    <s v="ด***จ ท***ุตร"/>
    <s v="Amnat Charoen"/>
    <s v="-"/>
    <s v=""/>
    <s v="06/02/2026 10:43"/>
    <s v="-"/>
    <s v="J&amp;T Express"/>
    <s v="Tiktok"/>
    <s v="tiktok"/>
    <s v=""/>
    <s v="791293541275"/>
    <s v="06/02/2026 10:43"/>
  </r>
  <r>
    <x v="4"/>
    <x v="12"/>
    <n v="117"/>
    <n v="1"/>
    <s v="GTO82"/>
    <n v="229"/>
    <n v="0"/>
    <s v="ร้านที่2"/>
    <s v="ด***จ ท***ุตร"/>
    <s v="Amnat Charoen"/>
    <s v="-"/>
    <s v=""/>
    <s v="06/02/2026 10:43"/>
    <s v="-"/>
    <s v="J&amp;T Express"/>
    <s v="Tiktok"/>
    <s v="tiktok"/>
    <s v=""/>
    <s v="791293541275"/>
    <s v="06/02/2026 10:43"/>
  </r>
  <r>
    <x v="6"/>
    <x v="6"/>
    <n v="119"/>
    <n v="1"/>
    <s v="GTO81"/>
    <n v="559"/>
    <n v="0"/>
    <s v="ร้านที่1"/>
    <s v="น******่"/>
    <s v="******ำเภอบางละมุง ฝากร้านค้ายายมี ตรงข้ามสวนฟ้าใสไอโกะ ตำบลตะเคียนเตี้ย อำเภอบางละมุง จังหวัดชลบุรี 20150"/>
    <s v="20150"/>
    <s v="03"/>
    <s v="06/02/2026 10:41"/>
    <s v="-"/>
    <s v="Flash Express"/>
    <s v="Shopee"/>
    <s v="shopee"/>
    <s v=""/>
    <s v="TH20048BAYX64G"/>
    <s v="06/02/2026 10:41"/>
  </r>
  <r>
    <x v="12"/>
    <x v="14"/>
    <n v="119"/>
    <n v="1"/>
    <s v="GTO81"/>
    <n v="559"/>
    <n v="0"/>
    <s v="ร้านที่1"/>
    <s v="น******่"/>
    <s v="******ำเภอบางละมุง ฝากร้านค้ายายมี ตรงข้ามสวนฟ้าใสไอโกะ ตำบลตะเคียนเตี้ย อำเภอบางละมุง จังหวัดชลบุรี 20150"/>
    <s v="20150"/>
    <s v="03"/>
    <s v="06/02/2026 10:41"/>
    <s v="-"/>
    <s v="Flash Express"/>
    <s v="Shopee"/>
    <s v="shopee"/>
    <s v=""/>
    <s v="TH20048BAYX64G"/>
    <s v="06/02/2026 10:41"/>
  </r>
  <r>
    <x v="3"/>
    <x v="15"/>
    <n v="119"/>
    <n v="1"/>
    <s v="GTO81"/>
    <n v="559"/>
    <n v="0"/>
    <s v="ร้านที่1"/>
    <s v="น******่"/>
    <s v="******ำเภอบางละมุง ฝากร้านค้ายายมี ตรงข้ามสวนฟ้าใสไอโกะ ตำบลตะเคียนเตี้ย อำเภอบางละมุง จังหวัดชลบุรี 20150"/>
    <s v="20150"/>
    <s v="03"/>
    <s v="06/02/2026 10:41"/>
    <s v="-"/>
    <s v="Flash Express"/>
    <s v="Shopee"/>
    <s v="shopee"/>
    <s v=""/>
    <s v="TH20048BAYX64G"/>
    <s v="06/02/2026 10:41"/>
  </r>
  <r>
    <x v="9"/>
    <x v="9"/>
    <n v="120"/>
    <n v="1"/>
    <s v="GTO81"/>
    <n v="559"/>
    <n v="0"/>
    <s v="ร้านที่1"/>
    <s v="น******่"/>
    <s v="******ำเภอบางละมุง ฝากร้านค้ายายมี ตรงข้ามสวนฟ้าใสไอโกะ ตำบลตะเคียนเตี้ย อำเภอบางละมุง จังหวัดชลบุรี 20150"/>
    <s v="20150"/>
    <s v="03"/>
    <s v="06/02/2026 10:41"/>
    <s v="-"/>
    <s v="Flash Express"/>
    <s v="Shopee"/>
    <s v="shopee"/>
    <s v=""/>
    <s v="TH20048BAYX64G"/>
    <s v="06/02/2026 10:41"/>
  </r>
  <r>
    <x v="2"/>
    <x v="2"/>
    <n v="33.333333333333336"/>
    <n v="3"/>
    <s v="GTO80"/>
    <n v="107"/>
    <n v="7"/>
    <s v="ร้านที่2"/>
    <s v="ว***พล-โตจำเริญ"/>
    <s v="กรุงเทพฯ"/>
    <s v="-"/>
    <s v=""/>
    <s v="06/02/2026 10:33"/>
    <s v="-"/>
    <s v="J&amp;T COD"/>
    <s v="Tiktok"/>
    <s v="จ่ายทีหลัง / COD"/>
    <s v=""/>
    <s v="791275364261"/>
    <s v="06/02/2026 10:33"/>
  </r>
  <r>
    <x v="1"/>
    <x v="1"/>
    <n v="120"/>
    <n v="1"/>
    <s v="GTO79"/>
    <n v="100"/>
    <n v="0"/>
    <s v="ร้านที่2"/>
    <s v="ศ***ักษณ์ ป***เพิก"/>
    <s v="ฉะเชิงเทรา"/>
    <s v="-"/>
    <s v=""/>
    <s v="06/02/2026 10:31"/>
    <s v="-"/>
    <s v="J&amp;T Express"/>
    <s v="Tiktok"/>
    <s v="tiktok"/>
    <s v=""/>
    <s v="791252751225"/>
    <s v="06/02/2026 10:31"/>
  </r>
  <r>
    <x v="2"/>
    <x v="2"/>
    <n v="50"/>
    <n v="6"/>
    <s v="GTO78"/>
    <n v="200"/>
    <n v="0"/>
    <s v="ร้านที่2"/>
    <s v="ณ***ิชา จ***เย็น"/>
    <s v="ลำพูน"/>
    <s v="-"/>
    <s v=""/>
    <s v="06/02/2026 10:27"/>
    <s v="-"/>
    <s v="J&amp;T COD"/>
    <s v="Tiktok"/>
    <s v="จ่ายทีหลัง / COD"/>
    <s v=""/>
    <s v="791210012342"/>
    <s v="06/02/2026 10:27"/>
  </r>
  <r>
    <x v="2"/>
    <x v="2"/>
    <n v="40"/>
    <n v="10"/>
    <s v="GTO77"/>
    <n v="330"/>
    <n v="0"/>
    <s v="ร้านที่2"/>
    <s v="น***ช ป***ตังโข"/>
    <s v="ยโสธร"/>
    <s v="-"/>
    <s v=""/>
    <s v="06/02/2026 10:25"/>
    <s v="-"/>
    <s v="J&amp;T COD"/>
    <s v="Tiktok"/>
    <s v="จ่ายทีหลัง / COD"/>
    <s v=""/>
    <s v="791294755285"/>
    <s v="06/02/2026 10:25"/>
  </r>
  <r>
    <x v="12"/>
    <x v="14"/>
    <n v="159"/>
    <n v="1"/>
    <s v="GTO76"/>
    <n v="387"/>
    <n v="0"/>
    <s v="ร้านที่2"/>
    <s v="p***2"/>
    <s v="กรุงเทพฯ"/>
    <s v="-"/>
    <s v=""/>
    <s v="06/02/2026 10:25"/>
    <s v="-"/>
    <s v="J&amp;T COD"/>
    <s v="Tiktok"/>
    <s v="จ่ายทีหลัง / COD"/>
    <s v=""/>
    <s v="791291942221"/>
    <s v="06/02/2026 10:25"/>
  </r>
  <r>
    <x v="6"/>
    <x v="6"/>
    <n v="159"/>
    <n v="1"/>
    <s v="GTO76"/>
    <n v="387"/>
    <n v="0"/>
    <s v="ร้านที่2"/>
    <s v="p***2"/>
    <s v="กรุงเทพฯ"/>
    <s v="-"/>
    <s v=""/>
    <s v="06/02/2026 10:25"/>
    <s v="-"/>
    <s v="J&amp;T COD"/>
    <s v="Tiktok"/>
    <s v="จ่ายทีหลัง / COD"/>
    <s v=""/>
    <s v="791291942221"/>
    <s v="06/02/2026 10:25"/>
  </r>
  <r>
    <x v="9"/>
    <x v="9"/>
    <n v="159"/>
    <n v="1"/>
    <s v="GTO76"/>
    <n v="387"/>
    <n v="0"/>
    <s v="ร้านที่2"/>
    <s v="p***2"/>
    <s v="กรุงเทพฯ"/>
    <s v="-"/>
    <s v=""/>
    <s v="06/02/2026 10:25"/>
    <s v="-"/>
    <s v="J&amp;T COD"/>
    <s v="Tiktok"/>
    <s v="จ่ายทีหลัง / COD"/>
    <s v=""/>
    <s v="791291942221"/>
    <s v="06/02/2026 10:25"/>
  </r>
  <r>
    <x v="7"/>
    <x v="7"/>
    <n v="66.666666666666671"/>
    <n v="3"/>
    <s v="GTO75"/>
    <n v="167"/>
    <n v="38"/>
    <s v="ร้านที่1"/>
    <s v="ส******ำ"/>
    <s v="******งเรืองรัศมี 5, ตำบลมาบข่า, อำเภอนิคมพัฒนา ตำบลมาบข่า อำเภอนิคมพัฒนา จังหวัดระยอง 21180"/>
    <s v="21180"/>
    <s v="49"/>
    <s v="06/02/2026 10:22"/>
    <s v="-"/>
    <s v="SPX Express"/>
    <s v="Shopee"/>
    <s v="shopee"/>
    <s v=""/>
    <s v="TH264205022913X"/>
    <s v="06/02/2026 10:20"/>
  </r>
  <r>
    <x v="12"/>
    <x v="14"/>
    <n v="0"/>
    <n v="1"/>
    <s v="GTO74"/>
    <n v="0"/>
    <n v="0"/>
    <s v="ร้านที่2"/>
    <s v="ป*** ห***ดี"/>
    <s v="หนองคาย"/>
    <s v="-"/>
    <s v=""/>
    <s v="06/02/2026 10:20"/>
    <s v="-"/>
    <s v="J&amp;T Express"/>
    <s v="Tiktok"/>
    <s v="tiktok"/>
    <s v=""/>
    <s v="791284743266"/>
    <s v="06/02/2026 10:20"/>
  </r>
  <r>
    <x v="3"/>
    <x v="15"/>
    <n v="0"/>
    <n v="1"/>
    <s v="GTO73"/>
    <n v="0"/>
    <n v="0"/>
    <s v="ร้านที่2"/>
    <s v="ม***ณี"/>
    <s v="กรุงเทพฯ"/>
    <s v="-"/>
    <s v=""/>
    <s v="06/02/2026 10:17"/>
    <s v="-"/>
    <s v="J&amp;T Express"/>
    <s v="Tiktok"/>
    <s v="tiktok"/>
    <s v=""/>
    <s v="791222474280"/>
    <s v="06/02/2026 10:17"/>
  </r>
  <r>
    <x v="9"/>
    <x v="9"/>
    <n v="0"/>
    <n v="1"/>
    <s v="GTO71"/>
    <n v="0"/>
    <n v="0"/>
    <s v="ร้านที่2"/>
    <s v="จ***วะดี  ก***ทอง"/>
    <s v="เชียงใหม่"/>
    <s v="-"/>
    <s v=""/>
    <s v="06/02/2026 10:12"/>
    <s v="-"/>
    <s v="J&amp;T Express"/>
    <s v="Tiktok"/>
    <s v="tiktok"/>
    <s v=""/>
    <s v="791267398202"/>
    <s v="06/02/2026 10:12"/>
  </r>
  <r>
    <x v="9"/>
    <x v="9"/>
    <n v="0"/>
    <n v="1"/>
    <s v="GTO70"/>
    <n v="0"/>
    <n v="0"/>
    <s v="ร้านที่2"/>
    <s v="แ***หอม"/>
    <s v="เชียงใหม่"/>
    <s v="-"/>
    <s v=""/>
    <s v="06/02/2026 10:09"/>
    <s v="-"/>
    <s v="J&amp;T Express"/>
    <s v="Tiktok"/>
    <s v="tiktok"/>
    <s v=""/>
    <s v="791235084242"/>
    <s v="06/02/2026 10:09"/>
  </r>
  <r>
    <x v="2"/>
    <x v="2"/>
    <n v="50"/>
    <n v="6"/>
    <s v="GTO69"/>
    <n v="200"/>
    <n v="0"/>
    <s v="ร้านที่2"/>
    <s v="ส***ธ์ จ***ขำ"/>
    <s v="กรุงเทพฯ"/>
    <s v="-"/>
    <s v=""/>
    <s v="06/02/2026 10:06"/>
    <s v="-"/>
    <s v="J&amp;T COD"/>
    <s v="Tiktok"/>
    <s v="จ่ายทีหลัง / COD"/>
    <s v=""/>
    <s v="791288575243"/>
    <s v="06/02/2026 10:07"/>
  </r>
  <r>
    <x v="12"/>
    <x v="14"/>
    <n v="162"/>
    <n v="1"/>
    <s v="GTO68"/>
    <n v="0"/>
    <n v="0"/>
    <s v="ร้านที่2"/>
    <s v="ก***ัตน์ ส***ัน"/>
    <s v="จังหวัดน่าน"/>
    <s v="-"/>
    <s v=""/>
    <s v="06/02/2026 10:06"/>
    <s v="-"/>
    <s v="J&amp;T Express"/>
    <s v="Tiktok"/>
    <s v="tiktok"/>
    <s v=""/>
    <s v="791218147263"/>
    <s v="06/02/2026 10:06"/>
  </r>
  <r>
    <x v="1"/>
    <x v="1"/>
    <n v="117"/>
    <n v="1"/>
    <s v="GTO68"/>
    <n v="0"/>
    <n v="0"/>
    <s v="ร้านที่2"/>
    <s v="ก***ัตน์ ส***ัน"/>
    <s v="จังหวัดน่าน"/>
    <s v="-"/>
    <s v=""/>
    <s v="06/02/2026 10:06"/>
    <s v="-"/>
    <s v="J&amp;T Express"/>
    <s v="Tiktok"/>
    <s v="tiktok"/>
    <s v=""/>
    <s v="791218147263"/>
    <s v="06/02/2026 10:06"/>
  </r>
  <r>
    <x v="2"/>
    <x v="2"/>
    <n v="33.333333333333336"/>
    <n v="3"/>
    <s v="GTO67"/>
    <n v="100"/>
    <n v="0"/>
    <s v="ร้านที่2"/>
    <s v="ส*** เ***ัย"/>
    <s v="เพชรบูรณ์"/>
    <s v="-"/>
    <s v=""/>
    <s v="06/02/2026 09:54"/>
    <s v="-"/>
    <s v="J&amp;T COD"/>
    <s v="Tiktok"/>
    <s v="จ่ายทีหลัง / COD"/>
    <s v="กาแฟ2เนยนม1"/>
    <s v="791229093233"/>
    <s v="06/02/2026 09:55"/>
  </r>
  <r>
    <x v="2"/>
    <x v="2"/>
    <n v="33.333333333333336"/>
    <n v="3"/>
    <s v="GTO66"/>
    <n v="100"/>
    <n v="0"/>
    <s v="ร้านที่2"/>
    <s v="พ***ังน้องมิลิน"/>
    <s v="ชุมพร"/>
    <s v="-"/>
    <s v=""/>
    <s v="06/02/2026 09:53"/>
    <s v="-"/>
    <s v="J&amp;T Express"/>
    <s v="Tiktok"/>
    <s v="tiktok"/>
    <s v="รับรสฝอยทอง เนยสด เผือกมะพร้าวอย่างละ1กล่องค่ะ"/>
    <s v="791268155263"/>
    <s v="06/02/2026 09:53"/>
  </r>
  <r>
    <x v="2"/>
    <x v="2"/>
    <n v="33.333333333333336"/>
    <n v="3"/>
    <s v="GTO65"/>
    <n v="100"/>
    <n v="0"/>
    <s v="ร้านที่2"/>
    <s v="ก***่าย"/>
    <s v="ปทุมธานี"/>
    <s v="-"/>
    <s v=""/>
    <s v="06/02/2026 09:50"/>
    <s v="-"/>
    <s v="J&amp;T COD"/>
    <s v="Tiktok"/>
    <s v="จ่ายทีหลัง / COD"/>
    <s v=""/>
    <s v="791226808341"/>
    <s v="06/02/2026 09:50"/>
  </r>
  <r>
    <x v="6"/>
    <x v="6"/>
    <n v="139"/>
    <n v="1"/>
    <s v="GTO63"/>
    <n v="499"/>
    <n v="0"/>
    <s v="ร้านที่2"/>
    <s v="จ***วรรณ  ศ***มบัติ"/>
    <s v="พะเยา"/>
    <s v="-"/>
    <s v=""/>
    <s v="06/02/2026 09:49"/>
    <s v="-"/>
    <s v="J&amp;T COD"/>
    <s v="Tiktok"/>
    <s v="จ่ายทีหลัง / COD"/>
    <s v=""/>
    <s v="791202876295"/>
    <s v="06/02/2026 09:49"/>
  </r>
  <r>
    <x v="12"/>
    <x v="14"/>
    <n v="139"/>
    <n v="1"/>
    <s v="GTO63"/>
    <n v="499"/>
    <n v="0"/>
    <s v="ร้านที่2"/>
    <s v="จ***วรรณ  ศ***มบัติ"/>
    <s v="พะเยา"/>
    <s v="-"/>
    <s v=""/>
    <s v="06/02/2026 09:49"/>
    <s v="-"/>
    <s v="J&amp;T COD"/>
    <s v="Tiktok"/>
    <s v="จ่ายทีหลัง / COD"/>
    <s v=""/>
    <s v="791202876295"/>
    <s v="06/02/2026 09:49"/>
  </r>
  <r>
    <x v="3"/>
    <x v="15"/>
    <n v="139"/>
    <n v="1"/>
    <s v="GTO63"/>
    <n v="499"/>
    <n v="0"/>
    <s v="ร้านที่2"/>
    <s v="จ***วรรณ  ศ***มบัติ"/>
    <s v="พะเยา"/>
    <s v="-"/>
    <s v=""/>
    <s v="06/02/2026 09:49"/>
    <s v="-"/>
    <s v="J&amp;T COD"/>
    <s v="Tiktok"/>
    <s v="จ่ายทีหลัง / COD"/>
    <s v=""/>
    <s v="791202876295"/>
    <s v="06/02/2026 09:49"/>
  </r>
  <r>
    <x v="9"/>
    <x v="9"/>
    <n v="139"/>
    <n v="1"/>
    <s v="GTO63"/>
    <n v="499"/>
    <n v="0"/>
    <s v="ร้านที่2"/>
    <s v="จ***วรรณ  ศ***มบัติ"/>
    <s v="พะเยา"/>
    <s v="-"/>
    <s v=""/>
    <s v="06/02/2026 09:49"/>
    <s v="-"/>
    <s v="J&amp;T COD"/>
    <s v="Tiktok"/>
    <s v="จ่ายทีหลัง / COD"/>
    <s v=""/>
    <s v="791202876295"/>
    <s v="06/02/2026 09:49"/>
  </r>
  <r>
    <x v="2"/>
    <x v="2"/>
    <n v="65"/>
    <n v="1"/>
    <s v="GTO62"/>
    <n v="59"/>
    <n v="0"/>
    <s v="ร้านที่2"/>
    <s v="บ***ช่างต้น"/>
    <s v="กาญจนบุรี"/>
    <s v="-"/>
    <s v=""/>
    <s v="06/02/2026 09:48"/>
    <s v="-"/>
    <s v="J&amp;T COD"/>
    <s v="Tiktok"/>
    <s v="จ่ายทีหลัง / COD"/>
    <s v=""/>
    <s v="791294156295"/>
    <s v="06/02/2026 09:48"/>
  </r>
  <r>
    <x v="13"/>
    <x v="17"/>
    <n v="33.333333333333336"/>
    <n v="3"/>
    <s v="GTO61"/>
    <n v="109"/>
    <n v="0"/>
    <s v="ร้านที่2"/>
    <s v="ภ***ร อ***อยู่"/>
    <s v="กรุงเทพฯ"/>
    <s v="-"/>
    <s v=""/>
    <s v="06/02/2026 09:45"/>
    <s v="-"/>
    <s v="J&amp;T Express"/>
    <s v="Tiktok"/>
    <s v="tiktok"/>
    <s v=""/>
    <s v="791271226325"/>
    <s v="06/02/2026 09:45"/>
  </r>
  <r>
    <x v="10"/>
    <x v="10"/>
    <n v="75"/>
    <n v="1"/>
    <s v="GTO60"/>
    <n v="80"/>
    <n v="5"/>
    <s v="ร้านที่1"/>
    <s v="เ******์"/>
    <s v="****** จ.ฉะเชิงเทรา24130 ตำบลบางปะกง อำเภอบางปะกง จังหวัดฉะเชิงเทรา 24130"/>
    <s v="24130"/>
    <s v="18"/>
    <s v="06/02/2026 10:14"/>
    <s v="-"/>
    <s v="SPX Express"/>
    <s v="Shopee"/>
    <s v="shopee"/>
    <s v=""/>
    <s v="TH264669506755F"/>
    <s v="06/02/2026 09:44"/>
  </r>
  <r>
    <x v="13"/>
    <x v="17"/>
    <n v="33.333333333333336"/>
    <n v="3"/>
    <s v="GTO59"/>
    <n v="109"/>
    <n v="0"/>
    <s v="ร้านที่2"/>
    <s v="ไ***น"/>
    <s v="ระยอง"/>
    <s v="-"/>
    <s v=""/>
    <s v="06/02/2026 09:45"/>
    <s v="-"/>
    <s v="J&amp;T Express"/>
    <s v="Tiktok"/>
    <s v="tiktok"/>
    <s v=""/>
    <s v="791267627323"/>
    <s v="06/02/2026 09:44"/>
  </r>
  <r>
    <x v="13"/>
    <x v="17"/>
    <n v="33.333333333333336"/>
    <n v="3"/>
    <s v="GTO58"/>
    <n v="109"/>
    <n v="0"/>
    <s v="ร้านที่2"/>
    <s v="ก***กิตติกวิน... ต**"/>
    <s v="ปทุมธานี"/>
    <s v="-"/>
    <s v=""/>
    <s v="06/02/2026 09:42"/>
    <s v="-"/>
    <s v="J&amp;T COD"/>
    <s v="Tiktok"/>
    <s v="จ่ายทีหลัง / COD"/>
    <s v=""/>
    <s v="791297988250"/>
    <s v="06/02/2026 09:42"/>
  </r>
  <r>
    <x v="2"/>
    <x v="2"/>
    <n v="33.333333333333336"/>
    <n v="3"/>
    <s v="GTO57"/>
    <n v="100"/>
    <n v="0"/>
    <s v="ร้านที่2"/>
    <s v="อ***ย์ ส***ิเวช"/>
    <s v="ระยอง"/>
    <s v="-"/>
    <s v=""/>
    <s v="06/02/2026 09:43"/>
    <s v="-"/>
    <s v="J&amp;T Express"/>
    <s v="Tiktok"/>
    <s v="tiktok"/>
    <s v=""/>
    <s v="791215368274"/>
    <s v="06/02/2026 09:42"/>
  </r>
  <r>
    <x v="2"/>
    <x v="2"/>
    <n v="33.333333333333336"/>
    <n v="3"/>
    <s v="GTO56"/>
    <n v="100"/>
    <n v="0"/>
    <s v="ร้านที่2"/>
    <s v="ว***ะ"/>
    <s v="ฉะเชิงเทรา"/>
    <s v="-"/>
    <s v=""/>
    <s v="06/02/2026 09:40"/>
    <s v="-"/>
    <s v="J&amp;T Express"/>
    <s v="Tiktok"/>
    <s v="tiktok"/>
    <s v=""/>
    <s v="791271365286"/>
    <s v="06/02/2026 09:40"/>
  </r>
  <r>
    <x v="2"/>
    <x v="2"/>
    <n v="65"/>
    <n v="3"/>
    <s v="GTO54"/>
    <n v="105"/>
    <n v="0"/>
    <s v="ร้านที่2"/>
    <s v="ค** น*** ไ***ุฒิ"/>
    <s v="ลำพูน"/>
    <s v="-"/>
    <s v=""/>
    <s v="06/02/2026 09:37"/>
    <s v="-"/>
    <s v="J&amp;T Express"/>
    <s v="Tiktok"/>
    <s v="tiktok"/>
    <s v="เผือกมะพร้าวอ่อน_x000a_เนยนม_x000a_กล้วยหอมะพร้าวเผาคะ"/>
    <s v="791291353274"/>
    <s v="06/02/2026 09:37"/>
  </r>
  <r>
    <x v="2"/>
    <x v="2"/>
    <n v="65"/>
    <n v="2"/>
    <s v="GTO53"/>
    <n v="70"/>
    <n v="0"/>
    <s v="ร้านที่2"/>
    <s v="ก***นา อ***รพุ่ม"/>
    <s v="พระนครศรีอยุธยา"/>
    <s v="-"/>
    <s v=""/>
    <s v="06/02/2026 09:36"/>
    <s v="-"/>
    <s v="J&amp;T COD"/>
    <s v="Tiktok"/>
    <s v="จ่ายทีหลัง / COD"/>
    <s v="เนยนม 1 เผือกมะพร้าว 1"/>
    <s v="791250161203"/>
    <s v="06/02/2026 09:36"/>
  </r>
  <r>
    <x v="2"/>
    <x v="2"/>
    <n v="65"/>
    <n v="1"/>
    <s v="GTO52"/>
    <n v="35"/>
    <n v="0"/>
    <s v="ร้านที่2"/>
    <s v="น***าวอทิตตยา ส***ันทร์"/>
    <s v="ศรีสะเกษ"/>
    <s v="-"/>
    <s v=""/>
    <s v="06/02/2026 09:34"/>
    <s v="-"/>
    <s v="J&amp;T Express"/>
    <s v="Tiktok"/>
    <s v="tiktok"/>
    <s v=""/>
    <s v="791236697252"/>
    <s v="06/02/2026 09:33"/>
  </r>
  <r>
    <x v="2"/>
    <x v="2"/>
    <n v="65"/>
    <n v="3"/>
    <s v="GTO51"/>
    <n v="105"/>
    <n v="0"/>
    <s v="ร้านที่2"/>
    <s v="ช***ดา อ***ยสุขสมบูรณ์"/>
    <s v="เชียงใหม่"/>
    <s v="-"/>
    <s v=""/>
    <s v="06/02/2026 09:33"/>
    <s v="-"/>
    <s v="J&amp;T COD"/>
    <s v="Tiktok"/>
    <s v="จ่ายทีหลัง / COD"/>
    <s v=""/>
    <s v="791237167243"/>
    <s v="06/02/2026 09:33"/>
  </r>
  <r>
    <x v="10"/>
    <x v="10"/>
    <n v="75"/>
    <n v="1"/>
    <s v="GTO49"/>
    <n v="112"/>
    <n v="37"/>
    <s v="ร้านที่1"/>
    <s v="ก******ว"/>
    <s v="******ทรวัดนครชื่นชุ่ม, ตำบลกระทุ่มล้ม, อำเภอสามพราน ตำบลกระทุ่มล้ม อำเภอสามพราน จังหวัดนครปฐม 73220"/>
    <s v="73220"/>
    <s v="80"/>
    <s v="06/02/2026 09:44"/>
    <s v="-"/>
    <s v="Flash Express"/>
    <s v="Shopee"/>
    <s v="shopee"/>
    <s v=""/>
    <s v="TH15068BBB9Z0J"/>
    <s v="06/02/2026 09:14"/>
  </r>
  <r>
    <x v="2"/>
    <x v="2"/>
    <n v="33.333333333333336"/>
    <n v="6"/>
    <s v="GTO48"/>
    <n v="200"/>
    <n v="0"/>
    <s v="ร้านที่2"/>
    <s v="บ***น"/>
    <s v="สุโขทัย"/>
    <s v="-"/>
    <s v=""/>
    <s v="06/02/2026 09:10"/>
    <s v="-"/>
    <s v="J&amp;T COD"/>
    <s v="Tiktok"/>
    <s v="จ่ายทีหลัง / COD"/>
    <s v="ไม่เอา ช็อกโกแลตหรือกาแฟค่ะ"/>
    <s v="791238763280"/>
    <s v="06/02/2026 09:10"/>
  </r>
  <r>
    <x v="9"/>
    <x v="3"/>
    <n v="87.2"/>
    <n v="1"/>
    <s v="GTO47"/>
    <n v="199.25"/>
    <n v="8.5"/>
    <s v="ร้านที่3"/>
    <s v="ชนิกานต์​ แม่นมั่น"/>
    <s v="111/22ม.4ต.สุรศักดิ์ศักดิ์_x000a__x000a_ศรีราชา/ Si Rachaชลบุรี/ Chonburi_x000a_20110"/>
    <s v="20110"/>
    <s v="660900161126"/>
    <s v="06/02/2026 09:10"/>
    <s v="-"/>
    <s v="Kerry_dropoff"/>
    <s v="Lazada"/>
    <s v="lazada"/>
    <s v=""/>
    <s v="LEXPU0655724172"/>
    <s v="06/02/2026 09:10"/>
  </r>
  <r>
    <x v="12"/>
    <x v="3"/>
    <n v="103.55"/>
    <n v="1"/>
    <s v="GTO47"/>
    <n v="199.25"/>
    <n v="8.5"/>
    <s v="ร้านที่3"/>
    <s v="ชนิกานต์​ แม่นมั่น"/>
    <s v="111/22ม.4ต.สุรศักดิ์ศักดิ์_x000a__x000a_ศรีราชา/ Si Rachaชลบุรี/ Chonburi_x000a_20110"/>
    <s v="20110"/>
    <s v="660900161126"/>
    <s v="06/02/2026 09:10"/>
    <s v="-"/>
    <s v="Kerry_dropoff"/>
    <s v="Lazada"/>
    <s v="lazada"/>
    <s v=""/>
    <s v="LEXPU0655724172"/>
    <s v="06/02/2026 09:10"/>
  </r>
  <r>
    <x v="9"/>
    <x v="9"/>
    <n v="139"/>
    <n v="2"/>
    <s v="GTO45"/>
    <n v="278"/>
    <n v="0"/>
    <s v="ร้านที่1"/>
    <s v="น*"/>
    <s v="******งหาร ตำบลหนองหาร อำเภอสันทราย จังหวัดเชียงใหม่ 50210"/>
    <s v="50210"/>
    <s v="39"/>
    <s v="06/02/2026 08:50"/>
    <s v="-"/>
    <s v="SPX Express"/>
    <s v="Shopee"/>
    <s v="shopee"/>
    <s v=""/>
    <s v="TH262395912995K"/>
    <s v="06/02/2026 08:50"/>
  </r>
  <r>
    <x v="9"/>
    <x v="3"/>
    <n v="87.2"/>
    <n v="1"/>
    <s v="GTO44"/>
    <n v="95.2"/>
    <n v="8"/>
    <s v="ร้านที่3"/>
    <s v="ภิมภกรณ์ หงษ์น้อย"/>
    <s v="11/18 ซอย สิทธิศิร · หมากแข้ง/ Mak Khaeng_x000a__x000a_เมืองอุดรธานี/ Mueang Udon Thaniอุดรธานี/ Udon Thani_x000a_41000"/>
    <s v="41000"/>
    <s v="660985852744"/>
    <s v="06/02/2026 08:48"/>
    <s v="-"/>
    <s v="Kerry_dropoff"/>
    <s v="Lazada"/>
    <s v="lazada"/>
    <s v=""/>
    <s v="LEXPU0655721502"/>
    <s v="06/02/2026 08:48"/>
  </r>
  <r>
    <x v="1"/>
    <x v="1"/>
    <n v="80"/>
    <n v="1"/>
    <s v="GTO42"/>
    <n v="80"/>
    <n v="0"/>
    <s v="ร้านที่1"/>
    <s v="ส******ณ"/>
    <s v="******จนา ซ.ทวีทอง 3 เกือบสุดซอย แขวง ศาลาธรรมสพน์ แขวงศาลาธรรมสพน์ เขตทวีวัฒนา จังหวัดกรุงเทพมหานคร 10170"/>
    <s v="10170"/>
    <s v="52"/>
    <s v="06/02/2026 08:43"/>
    <s v="-"/>
    <s v="SPX Express"/>
    <s v="Shopee"/>
    <s v="shopee"/>
    <s v=""/>
    <s v="TH2690403461754"/>
    <s v="06/02/2026 08:43"/>
  </r>
  <r>
    <x v="6"/>
    <x v="6"/>
    <n v="139"/>
    <n v="1"/>
    <s v="GTO41"/>
    <n v="139"/>
    <n v="0"/>
    <s v="ร้านที่1"/>
    <s v="น*"/>
    <s v="******งหาร ตำบลหนองหาร อำเภอสันทราย จังหวัดเชียงใหม่ 50210"/>
    <s v="50210"/>
    <s v="39"/>
    <s v="06/02/2026 08:40"/>
    <s v="-"/>
    <s v="SPX Express"/>
    <s v="Shopee"/>
    <s v="shopee"/>
    <s v=""/>
    <s v="TH262504108261T"/>
    <s v="06/02/2026 08:40"/>
  </r>
  <r>
    <x v="2"/>
    <x v="2"/>
    <n v="50"/>
    <n v="6"/>
    <s v="GTO40"/>
    <n v="200"/>
    <n v="0"/>
    <s v="ร้านที่2"/>
    <s v="เ*** ร***ุตร"/>
    <s v="อุตรดิตถ์"/>
    <s v="-"/>
    <s v=""/>
    <s v="06/02/2026 08:15"/>
    <s v="-"/>
    <s v="J&amp;T Express"/>
    <s v="Tiktok"/>
    <s v="tiktok"/>
    <s v=""/>
    <s v="791258419324"/>
    <s v="06/02/2026 08:15"/>
  </r>
  <r>
    <x v="12"/>
    <x v="3"/>
    <n v="86.35"/>
    <n v="1"/>
    <s v="GTO39"/>
    <n v="179.7"/>
    <n v="7"/>
    <s v="ร้านที่3"/>
    <s v="สุพินดา ดีดวงพันธ์"/>
    <s v="197ม1ต.บ้านคำสร้อย · นิคมคำสร้อย/ Nikhom Kham Soi_x000a__x000a_นิคมคำสร้อย/ Nikhom Kham Soiมุกดาหาร/ Mukdahan_x000a_49130"/>
    <s v="49130"/>
    <s v="660624580592"/>
    <s v="06/02/2026 08:24"/>
    <s v="-"/>
    <s v="Kerry_dropoff"/>
    <s v="Lazada"/>
    <s v="lazada"/>
    <s v=""/>
    <s v="TH46028BE9VY6F"/>
    <s v="06/02/2026 08:14"/>
  </r>
  <r>
    <x v="6"/>
    <x v="3"/>
    <n v="86.35"/>
    <n v="1"/>
    <s v="GTO39"/>
    <n v="179.7"/>
    <n v="7"/>
    <s v="ร้านที่3"/>
    <s v="สุพินดา ดีดวงพันธ์"/>
    <s v="197ม1ต.บ้านคำสร้อย · นิคมคำสร้อย/ Nikhom Kham Soi_x000a__x000a_นิคมคำสร้อย/ Nikhom Kham Soiมุกดาหาร/ Mukdahan_x000a_49130"/>
    <s v="49130"/>
    <s v="660624580592"/>
    <s v="06/02/2026 08:24"/>
    <s v="-"/>
    <s v="Kerry_dropoff"/>
    <s v="Lazada"/>
    <s v="lazada"/>
    <s v=""/>
    <s v="TH46028BE9VY6F"/>
    <s v="06/02/2026 08:14"/>
  </r>
  <r>
    <x v="2"/>
    <x v="2"/>
    <n v="50"/>
    <n v="6"/>
    <s v="GTO38"/>
    <n v="200"/>
    <n v="0"/>
    <s v="ร้านที่2"/>
    <s v="ส***กาญจน์ อ***งษ์"/>
    <s v="สกลนคร"/>
    <s v="-"/>
    <s v=""/>
    <s v="06/02/2026 08:09"/>
    <s v="-"/>
    <s v="J&amp;T COD"/>
    <s v="Tiktok"/>
    <s v="จ่ายทีหลัง / COD"/>
    <s v=""/>
    <s v="791261174266"/>
    <s v="06/02/2026 08:09"/>
  </r>
  <r>
    <x v="2"/>
    <x v="2"/>
    <n v="50"/>
    <n v="6"/>
    <s v="GTO37"/>
    <n v="200"/>
    <n v="0"/>
    <s v="ร้านที่2"/>
    <s v="เ***ภา ฤ***มา"/>
    <s v="อุดรธานี"/>
    <s v="-"/>
    <s v=""/>
    <s v="06/02/2026 08:03"/>
    <s v="-"/>
    <s v="J&amp;T Express"/>
    <s v="Tiktok"/>
    <s v="tiktok"/>
    <s v=""/>
    <s v="791228170261"/>
    <s v="06/02/2026 08:02"/>
  </r>
  <r>
    <x v="1"/>
    <x v="1"/>
    <n v="80"/>
    <n v="3"/>
    <s v="GTO36"/>
    <n v="240"/>
    <n v="0"/>
    <s v="ร้านที่1"/>
    <s v="น******ำ"/>
    <s v="******บลประจวบคีรีขันธ์ อำเภอเมืองประจวบคีรีขันธ์ จังหวัดประจวบคีรีขันธ์ 77000"/>
    <s v="77000"/>
    <s v="38"/>
    <s v="06/02/2026 08:29"/>
    <s v="-"/>
    <s v="SPX Express"/>
    <s v="Shopee"/>
    <s v="shopee"/>
    <s v=""/>
    <s v="TH269625366682M"/>
    <s v="06/02/2026 07:59"/>
  </r>
  <r>
    <x v="2"/>
    <x v="2"/>
    <n v="50"/>
    <n v="6"/>
    <s v="GTO35"/>
    <n v="209"/>
    <n v="9"/>
    <s v="ร้านที่2"/>
    <s v="ข***ทิชา  พ***พิ่ม"/>
    <s v="เพชรบุรี"/>
    <s v="-"/>
    <s v=""/>
    <s v="06/02/2026 07:47"/>
    <s v="-"/>
    <s v="J&amp;T COD"/>
    <s v="Tiktok"/>
    <s v="จ่ายทีหลัง / COD"/>
    <s v=""/>
    <s v="791222773246"/>
    <s v="06/02/2026 07:47"/>
  </r>
  <r>
    <x v="2"/>
    <x v="2"/>
    <n v="50"/>
    <n v="6"/>
    <s v="GTO34"/>
    <n v="200"/>
    <n v="0"/>
    <s v="ร้านที่2"/>
    <s v="ด***ก้ว บ***ก้"/>
    <s v="สุราษฎร์ธานี"/>
    <s v="-"/>
    <s v=""/>
    <s v="06/02/2026 07:42"/>
    <s v="-"/>
    <s v="J&amp;T COD"/>
    <s v="Tiktok"/>
    <s v="จ่ายทีหลัง / COD"/>
    <s v=""/>
    <s v="791293218321"/>
    <s v="06/02/2026 07:42"/>
  </r>
  <r>
    <x v="1"/>
    <x v="1"/>
    <n v="66.333333333333329"/>
    <n v="3"/>
    <s v="GTO33"/>
    <n v="220"/>
    <n v="0"/>
    <s v="ร้านที่4"/>
    <s v="พ***รรค์ ร***ระรส"/>
    <s v="กาฬสินธุ์"/>
    <s v="-"/>
    <s v=""/>
    <s v="06/02/2026 07:27"/>
    <s v="-"/>
    <s v="J&amp;T Express"/>
    <s v="Tiktok"/>
    <s v="tiktok"/>
    <s v=""/>
    <s v="791219484274"/>
    <s v="06/02/2026 07:27"/>
  </r>
  <r>
    <x v="3"/>
    <x v="18"/>
    <n v="94"/>
    <n v="2"/>
    <s v="GTO32"/>
    <n v="217"/>
    <n v="29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06/02/2026 07:09"/>
    <s v="-"/>
    <s v="Kerry_dropoff"/>
    <s v="Lazada"/>
    <s v="lazada"/>
    <s v=""/>
    <s v="LEXPU0655708272"/>
    <s v="06/02/2026 07:09"/>
  </r>
  <r>
    <x v="2"/>
    <x v="2"/>
    <n v="33.333333333333336"/>
    <n v="3"/>
    <s v="GTO31"/>
    <n v="100"/>
    <n v="0"/>
    <s v="ร้านที่2"/>
    <s v="น***ัฒน์ ภ*"/>
    <s v="นครปฐม"/>
    <s v="-"/>
    <s v=""/>
    <s v="06/02/2026 06:03"/>
    <s v="-"/>
    <s v="J&amp;T Express"/>
    <s v="Tiktok"/>
    <s v="tiktok"/>
    <s v=""/>
    <s v="791274664165"/>
    <s v="06/02/2026 06:02"/>
  </r>
  <r>
    <x v="3"/>
    <x v="15"/>
    <n v="159"/>
    <n v="1"/>
    <s v="GTO29"/>
    <n v="129"/>
    <n v="0"/>
    <s v="ร้านที่2"/>
    <s v="ธ***ักษณ์ ไ***สง"/>
    <s v="บุรีรัมย์"/>
    <s v="-"/>
    <s v=""/>
    <s v="06/02/2026 04:10"/>
    <s v="-"/>
    <s v="J&amp;T COD"/>
    <s v="Tiktok"/>
    <s v="จ่ายทีหลัง / COD"/>
    <s v=""/>
    <s v="791294002192"/>
    <s v="06/02/2026 04:12"/>
  </r>
  <r>
    <x v="12"/>
    <x v="14"/>
    <n v="159"/>
    <n v="1"/>
    <s v="GTO28"/>
    <n v="129"/>
    <n v="0"/>
    <s v="ร้านที่2"/>
    <s v="ธ***ักษณ์ ไ***สง"/>
    <s v="บุรีรัมย์"/>
    <s v="-"/>
    <s v=""/>
    <s v="06/02/2026 04:10"/>
    <s v="-"/>
    <s v="J&amp;T COD"/>
    <s v="Tiktok"/>
    <s v="จ่ายทีหลัง / COD"/>
    <s v=""/>
    <s v="791225812101"/>
    <s v="06/02/2026 04:12"/>
  </r>
  <r>
    <x v="2"/>
    <x v="2"/>
    <n v="33.333333333333336"/>
    <n v="3"/>
    <s v="GTO27"/>
    <n v="149"/>
    <n v="0"/>
    <s v="ร้านที่1"/>
    <s v="แ*****ม"/>
    <s v="******้านโนน, ตำบลบ้านโนน, อำเภอซำสูง ตำบลบ้านโนน อำเภอซำสูง จังหวัดขอนแก่น 40170"/>
    <s v="40170"/>
    <s v="78"/>
    <s v="06/02/2026 03:35"/>
    <s v="-"/>
    <s v="Flash Express"/>
    <s v="Shopee"/>
    <s v="shopee"/>
    <s v=""/>
    <s v="TH37218B9CN45C"/>
    <s v="06/02/2026 03:35"/>
  </r>
  <r>
    <x v="9"/>
    <x v="3"/>
    <n v="92.65"/>
    <n v="1"/>
    <s v="GTO26"/>
    <n v="99.65"/>
    <n v="7"/>
    <s v="ร้านที่3"/>
    <s v="แคทลียา"/>
    <s v="ร้านเสริมสวย หอพักกัลยา2ห้องที่38 ม.1ต.สำนักบก_x000a__x000a_เมืองชลบุรี/ Mueang Chon Buriชลบุรี/ Chonburi_x000a_20000"/>
    <s v="20000"/>
    <s v="660807576368"/>
    <s v="06/02/2026 19:15"/>
    <s v="-"/>
    <s v="Kerry_dropoff"/>
    <s v="Lazada"/>
    <s v="lazada"/>
    <s v=""/>
    <s v="LEXPU0655721552"/>
    <s v="06/02/2026 02:58"/>
  </r>
  <r>
    <x v="2"/>
    <x v="2"/>
    <n v="50"/>
    <n v="6"/>
    <s v="GTO25"/>
    <n v="200"/>
    <n v="0"/>
    <s v="ร้านที่2"/>
    <s v="ก***ร"/>
    <s v="นราธิวาส"/>
    <s v="-"/>
    <s v=""/>
    <s v="06/02/2026 01:29"/>
    <s v="-"/>
    <s v="J&amp;T Express"/>
    <s v="Tiktok"/>
    <s v="tiktok"/>
    <s v=""/>
    <s v="791264261104"/>
    <s v="06/02/2026 01:29"/>
  </r>
  <r>
    <x v="12"/>
    <x v="18"/>
    <n v="103.55"/>
    <n v="1"/>
    <s v="GTO24"/>
    <n v="222.1"/>
    <n v="15"/>
    <s v="ร้านที่1"/>
    <s v="กิ่งแก้ว  บุญสุข"/>
    <s v="635 หมู่ 5 บ้านณิชฌาณ ตำบลบ้านเกาะ_x000a__x000a_เมืองนครราชสีมา/ Mueng Nakorn Ratchasimaนครราชสีมา/ Nakhon Ratchasima_x000a_30000"/>
    <s v="30000"/>
    <s v="660902455629"/>
    <s v="06/02/2026 01:25"/>
    <s v="-"/>
    <s v="Kerry_dropoff"/>
    <s v="Lazada"/>
    <s v="lazada"/>
    <s v=""/>
    <s v="LEXPU0655390485"/>
    <s v="06/02/2026 01:25"/>
  </r>
  <r>
    <x v="6"/>
    <x v="18"/>
    <n v="103.55"/>
    <n v="1"/>
    <s v="GTO24"/>
    <n v="222.1"/>
    <n v="15"/>
    <s v="ร้านที่1"/>
    <s v="กิ่งแก้ว  บุญสุข"/>
    <s v="635 หมู่ 5 บ้านณิชฌาณ ตำบลบ้านเกาะ_x000a__x000a_เมืองนครราชสีมา/ Mueng Nakorn Ratchasimaนครราชสีมา/ Nakhon Ratchasima_x000a_30000"/>
    <s v="30000"/>
    <s v="660902455629"/>
    <s v="06/02/2026 01:25"/>
    <s v="-"/>
    <s v="Kerry_dropoff"/>
    <s v="Lazada"/>
    <s v="lazada"/>
    <s v=""/>
    <s v="LEXPU0655390485"/>
    <s v="06/02/2026 01:25"/>
  </r>
  <r>
    <x v="2"/>
    <x v="2"/>
    <n v="33.333333333333336"/>
    <n v="3"/>
    <s v="GTO23"/>
    <n v="100"/>
    <n v="0"/>
    <s v="ร้านที่2"/>
    <s v="แ** C***khodthod"/>
    <s v="นครราชสีมา"/>
    <s v="-"/>
    <s v=""/>
    <s v="06/02/2026 01:09"/>
    <s v="-"/>
    <s v="J&amp;T COD"/>
    <s v="Tiktok"/>
    <s v="จ่ายทีหลัง / COD"/>
    <s v=""/>
    <s v="791208263171"/>
    <s v="06/02/2026 01:14"/>
  </r>
  <r>
    <x v="2"/>
    <x v="2"/>
    <n v="33.333333333333336"/>
    <n v="3"/>
    <s v="GTO22"/>
    <n v="100"/>
    <n v="0"/>
    <s v="ร้านที่2"/>
    <s v="เ***พักตร์  ศ***ุระ"/>
    <s v="อุบลราชธานี"/>
    <s v="-"/>
    <s v=""/>
    <s v="06/02/2026 00:26"/>
    <s v="-"/>
    <s v="J&amp;T COD"/>
    <s v="Tiktok"/>
    <s v="จ่ายทีหลัง / COD"/>
    <s v=""/>
    <s v="791212330134"/>
    <s v="06/02/2026 00:26"/>
  </r>
  <r>
    <x v="7"/>
    <x v="7"/>
    <n v="66.666666666666671"/>
    <n v="3"/>
    <s v="GTO21"/>
    <n v="129"/>
    <n v="0"/>
    <s v="ร้านที่2"/>
    <s v="V***ai V***sniransri"/>
    <s v="กรุงเทพฯ"/>
    <s v="-"/>
    <s v=""/>
    <s v="06/02/2026 00:03"/>
    <s v="-"/>
    <s v="J&amp;T COD"/>
    <s v="Tiktok"/>
    <s v="จ่ายทีหลัง / COD"/>
    <s v=""/>
    <s v="791184371036"/>
    <s v="06/02/2026 00:06"/>
  </r>
  <r>
    <x v="10"/>
    <x v="10"/>
    <n v="75"/>
    <n v="1"/>
    <s v="GTO20"/>
    <n v="112"/>
    <n v="37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06/02/2026 00:30"/>
    <s v="-"/>
    <s v="SPX Express"/>
    <s v="Shopee"/>
    <s v="shopee"/>
    <s v=""/>
    <s v="TH264156077781P"/>
    <s v="06/02/2026 00: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x v="0"/>
    <x v="0"/>
    <n v="159"/>
    <n v="1"/>
    <s v="GTS71"/>
    <n v="167"/>
    <n v="38"/>
    <s v="ร้านที่2"/>
    <s v="พ***ุภา เ***กระโทก"/>
    <s v="นครราชสีมา"/>
    <s v="-"/>
    <s v=""/>
    <s v="07/02/2026 23:50"/>
    <s v="-"/>
    <s v="J&amp;T COD"/>
    <s v="Tiktok"/>
    <s v="จ่ายทีหลัง / COD"/>
    <s v=""/>
    <s v="791275696013"/>
    <s v="07/02/2026 23:50"/>
  </r>
  <r>
    <x v="1"/>
    <x v="1"/>
    <n v="50"/>
    <n v="6"/>
    <s v="GTS70"/>
    <n v="200"/>
    <n v="0"/>
    <s v="ร้านที่2"/>
    <s v="T***"/>
    <s v="นนทบุรี"/>
    <s v="-"/>
    <s v=""/>
    <s v="07/02/2026 23:49"/>
    <s v="-"/>
    <s v="J&amp;T Express"/>
    <s v="Tiktok"/>
    <s v="tiktok"/>
    <s v=""/>
    <s v="791207079084"/>
    <s v="07/02/2026 23:49"/>
  </r>
  <r>
    <x v="2"/>
    <x v="2"/>
    <n v="80"/>
    <n v="1"/>
    <s v="GTS69"/>
    <n v="80"/>
    <n v="0"/>
    <s v="ร้านที่1"/>
    <s v="น******์"/>
    <s v="******.แจงงาม ตำบลแจงงาม อำเภอหนองหญ้าไซ จังหวัดสุพรรณบุรี 72240"/>
    <s v="72240"/>
    <s v="97"/>
    <s v="07/02/2026 23:47"/>
    <s v="-"/>
    <s v="Flash Express"/>
    <s v="Shopee"/>
    <s v="shopee"/>
    <s v=""/>
    <s v="TH14108BHK4K9D"/>
    <s v="07/02/2026 23:47"/>
  </r>
  <r>
    <x v="1"/>
    <x v="1"/>
    <n v="33.333333333333336"/>
    <n v="3"/>
    <s v="GTS68"/>
    <n v="100"/>
    <n v="0"/>
    <s v="ร้านที่2"/>
    <s v="อ***ย์ ส***รถ"/>
    <s v="ระนอง"/>
    <s v="-"/>
    <s v=""/>
    <s v="07/02/2026 23:35"/>
    <s v="-"/>
    <s v="J&amp;T COD"/>
    <s v="Tiktok"/>
    <s v="จ่ายทีหลัง / COD"/>
    <s v=""/>
    <s v="791248159074"/>
    <s v="07/02/2026 23:35"/>
  </r>
  <r>
    <x v="1"/>
    <x v="1"/>
    <n v="33.333333333333336"/>
    <n v="3"/>
    <s v="GTS67"/>
    <n v="100"/>
    <n v="0"/>
    <s v="ร้านที่2"/>
    <s v="S***14Online"/>
    <s v="นครราชสีมา"/>
    <s v="-"/>
    <s v=""/>
    <s v="07/02/2026 23:34"/>
    <s v="-"/>
    <s v="J&amp;T COD"/>
    <s v="Tiktok"/>
    <s v="จ่ายทีหลัง / COD"/>
    <s v=""/>
    <s v="791272684086"/>
    <s v="07/02/2026 23:34"/>
  </r>
  <r>
    <x v="1"/>
    <x v="1"/>
    <n v="50"/>
    <n v="6"/>
    <s v="GTS66"/>
    <n v="200"/>
    <n v="0"/>
    <s v="ร้านที่2"/>
    <s v="ต***ัย ป***ไพร"/>
    <s v="เทศบาลเมืองบุรีรัมย์"/>
    <s v="-"/>
    <s v=""/>
    <s v="07/02/2026 23:29"/>
    <s v="-"/>
    <s v="J&amp;T COD"/>
    <s v="Tiktok"/>
    <s v="จ่ายทีหลัง / COD"/>
    <s v=""/>
    <s v="791205474080"/>
    <s v="07/02/2026 23:29"/>
  </r>
  <r>
    <x v="3"/>
    <x v="3"/>
    <n v="139"/>
    <n v="1"/>
    <s v="GTS65"/>
    <n v="499"/>
    <n v="0"/>
    <s v="ร้านที่2"/>
    <s v="อ***ทิพย์  พ***ดียิ่ง"/>
    <s v="ราชบุรี"/>
    <s v="-"/>
    <s v=""/>
    <s v="07/02/2026 23:29"/>
    <s v="-"/>
    <s v="J&amp;T COD"/>
    <s v="Tiktok"/>
    <s v="จ่ายทีหลัง / COD"/>
    <s v=""/>
    <s v="791286273050"/>
    <s v="07/02/2026 23:29"/>
  </r>
  <r>
    <x v="0"/>
    <x v="0"/>
    <n v="139"/>
    <n v="1"/>
    <s v="GTS65"/>
    <n v="499"/>
    <n v="0"/>
    <s v="ร้านที่2"/>
    <s v="อ***ทิพย์  พ***ดียิ่ง"/>
    <s v="ราชบุรี"/>
    <s v="-"/>
    <s v=""/>
    <s v="07/02/2026 23:29"/>
    <s v="-"/>
    <s v="J&amp;T COD"/>
    <s v="Tiktok"/>
    <s v="จ่ายทีหลัง / COD"/>
    <s v=""/>
    <s v="791286273050"/>
    <s v="07/02/2026 23:29"/>
  </r>
  <r>
    <x v="4"/>
    <x v="4"/>
    <n v="139"/>
    <n v="1"/>
    <s v="GTS65"/>
    <n v="499"/>
    <n v="0"/>
    <s v="ร้านที่2"/>
    <s v="อ***ทิพย์  พ***ดียิ่ง"/>
    <s v="ราชบุรี"/>
    <s v="-"/>
    <s v=""/>
    <s v="07/02/2026 23:29"/>
    <s v="-"/>
    <s v="J&amp;T COD"/>
    <s v="Tiktok"/>
    <s v="จ่ายทีหลัง / COD"/>
    <s v=""/>
    <s v="791286273050"/>
    <s v="07/02/2026 23:29"/>
  </r>
  <r>
    <x v="5"/>
    <x v="5"/>
    <n v="139"/>
    <n v="1"/>
    <s v="GTS65"/>
    <n v="499"/>
    <n v="0"/>
    <s v="ร้านที่2"/>
    <s v="อ***ทิพย์  พ***ดียิ่ง"/>
    <s v="ราชบุรี"/>
    <s v="-"/>
    <s v=""/>
    <s v="07/02/2026 23:29"/>
    <s v="-"/>
    <s v="J&amp;T COD"/>
    <s v="Tiktok"/>
    <s v="จ่ายทีหลัง / COD"/>
    <s v=""/>
    <s v="791286273050"/>
    <s v="07/02/2026 23:29"/>
  </r>
  <r>
    <x v="1"/>
    <x v="1"/>
    <n v="33.333333333333336"/>
    <n v="3"/>
    <s v="GTS64"/>
    <n v="100"/>
    <n v="0"/>
    <s v="ร้านที่2"/>
    <s v="ป***วัฒน์ ส***รณสันต์"/>
    <s v="นครราชสีมา"/>
    <s v="-"/>
    <s v=""/>
    <s v="07/02/2026 23:26"/>
    <s v="-"/>
    <s v="J&amp;T Express"/>
    <s v="Tiktok"/>
    <s v="tiktok"/>
    <s v=""/>
    <s v="791235168043"/>
    <s v="07/02/2026 23:26"/>
  </r>
  <r>
    <x v="1"/>
    <x v="1"/>
    <n v="50"/>
    <n v="6"/>
    <s v="GTS63"/>
    <n v="200"/>
    <n v="0"/>
    <s v="ร้านที่2"/>
    <s v="ก***รา    เ***ญพร"/>
    <s v="ชลบุรี"/>
    <s v="-"/>
    <s v=""/>
    <s v="07/02/2026 23:26"/>
    <s v="-"/>
    <s v="J&amp;T COD"/>
    <s v="Tiktok"/>
    <s v="จ่ายทีหลัง / COD"/>
    <s v=""/>
    <s v="791245941091"/>
    <s v="07/02/2026 23:26"/>
  </r>
  <r>
    <x v="1"/>
    <x v="1"/>
    <n v="50"/>
    <n v="6"/>
    <s v="GTS62"/>
    <n v="200"/>
    <n v="0"/>
    <s v="ร้านที่2"/>
    <s v="ล** ไ***สง"/>
    <s v="กรุงเทพฯ"/>
    <s v="-"/>
    <s v=""/>
    <s v="07/02/2026 23:24"/>
    <s v="-"/>
    <s v="J&amp;T COD"/>
    <s v="Tiktok"/>
    <s v="จ่ายทีหลัง / COD"/>
    <s v=""/>
    <s v="791207541095"/>
    <s v="07/02/2026 23:24"/>
  </r>
  <r>
    <x v="3"/>
    <x v="6"/>
    <n v="103.55"/>
    <n v="1"/>
    <s v="GTS61"/>
    <n v="113.55"/>
    <n v="10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07/02/2026 23:24"/>
    <s v="-"/>
    <s v="Kerry_dropoff"/>
    <s v="Lazada"/>
    <s v="lazada"/>
    <s v=""/>
    <s v="LEXPU0655884874"/>
    <s v="07/02/2026 23:23"/>
  </r>
  <r>
    <x v="1"/>
    <x v="1"/>
    <n v="33.333333333333336"/>
    <n v="3"/>
    <s v="GTS59"/>
    <n v="100"/>
    <n v="0"/>
    <s v="ร้านที่2"/>
    <s v="แ**"/>
    <s v="กรุงเทพฯ"/>
    <s v="-"/>
    <s v=""/>
    <s v="07/02/2026 23:14"/>
    <s v="-"/>
    <s v="J&amp;T COD"/>
    <s v="Tiktok"/>
    <s v="จ่ายทีหลัง / COD"/>
    <s v=""/>
    <s v="791232498044"/>
    <s v="07/02/2026 23:14"/>
  </r>
  <r>
    <x v="6"/>
    <x v="7"/>
    <n v="33"/>
    <n v="10"/>
    <s v="GTS58"/>
    <n v="1109"/>
    <n v="64"/>
    <s v="ร้านที่1"/>
    <s v="วิราวรรณ. จึงวัฒนา"/>
    <s v="513. หจก แสงเจริญชุปเปอร์มาร์เก็ต_x000a__x000a_ท่าวังผา/ Tha Wang Phaน่าน/ Nan_x000a_55140"/>
    <s v="55140"/>
    <s v="660892025850"/>
    <s v="07/02/2026 23:05"/>
    <s v="-"/>
    <s v="Kerry_dropoff"/>
    <s v="Lazada"/>
    <s v="lazada"/>
    <s v=""/>
    <s v="TH52068BHTN21D"/>
    <s v="07/02/2026 23:05"/>
  </r>
  <r>
    <x v="6"/>
    <x v="7"/>
    <n v="33"/>
    <n v="10"/>
    <s v="GTS58"/>
    <n v="1109"/>
    <n v="64"/>
    <s v="ร้านที่1"/>
    <s v="วิราวรรณ. จึงวัฒนา"/>
    <s v="513. หจก แสงเจริญชุปเปอร์มาร์เก็ต_x000a__x000a_ท่าวังผา/ Tha Wang Phaน่าน/ Nan_x000a_55140"/>
    <s v="55140"/>
    <s v="660892025850"/>
    <s v="07/02/2026 23:05"/>
    <s v="-"/>
    <s v="Kerry_dropoff"/>
    <s v="Lazada"/>
    <s v="lazada"/>
    <s v=""/>
    <s v="TH52068BHTN21D"/>
    <s v="07/02/2026 23:05"/>
  </r>
  <r>
    <x v="1"/>
    <x v="1"/>
    <n v="33.333333333333336"/>
    <n v="3"/>
    <s v="GTS57"/>
    <n v="101"/>
    <n v="1"/>
    <s v="ร้านที่2"/>
    <s v="อ***รา อ***ูล"/>
    <s v="ลพบุรี"/>
    <s v="-"/>
    <s v=""/>
    <s v="07/02/2026 23:03"/>
    <s v="-"/>
    <s v="J&amp;T COD"/>
    <s v="Tiktok"/>
    <s v="จ่ายทีหลัง / COD"/>
    <s v=""/>
    <s v="791249695025"/>
    <s v="07/02/2026 23:04"/>
  </r>
  <r>
    <x v="1"/>
    <x v="1"/>
    <n v="50"/>
    <n v="6"/>
    <s v="GTS56"/>
    <n v="200"/>
    <n v="0"/>
    <s v="ร้านที่2"/>
    <s v="ย***ี"/>
    <s v="สุราษฎร์ธานี"/>
    <s v="-"/>
    <s v=""/>
    <s v="07/02/2026 23:03"/>
    <s v="-"/>
    <s v="J&amp;T COD"/>
    <s v="Tiktok"/>
    <s v="จ่ายทีหลัง / COD"/>
    <s v=""/>
    <s v="791270884003"/>
    <s v="07/02/2026 23:03"/>
  </r>
  <r>
    <x v="1"/>
    <x v="1"/>
    <n v="33.333333333333336"/>
    <n v="6"/>
    <s v="GTS55"/>
    <n v="200"/>
    <n v="0"/>
    <s v="ร้านที่2"/>
    <s v="ค***ม่สายฮ่า"/>
    <s v="ชัยภูมิ"/>
    <s v="-"/>
    <s v=""/>
    <s v="07/02/2026 23:00"/>
    <s v="-"/>
    <s v="J&amp;T COD"/>
    <s v="Tiktok"/>
    <s v="จ่ายทีหลัง / COD"/>
    <s v=""/>
    <s v="791233149092"/>
    <s v="07/02/2026 23:00"/>
  </r>
  <r>
    <x v="1"/>
    <x v="1"/>
    <n v="33.333333333333336"/>
    <n v="3"/>
    <s v="GTS54"/>
    <n v="100"/>
    <n v="0"/>
    <s v="ร้านที่2"/>
    <s v="น***าว น***้อย ท***สมี"/>
    <s v="ชลบุรี"/>
    <s v="-"/>
    <s v=""/>
    <s v="07/02/2026 22:59"/>
    <s v="-"/>
    <s v="J&amp;T COD"/>
    <s v="Tiktok"/>
    <s v="จ่ายทีหลัง / COD"/>
    <s v=""/>
    <s v="791249099023"/>
    <s v="07/02/2026 22:59"/>
  </r>
  <r>
    <x v="1"/>
    <x v="1"/>
    <n v="33.333333333333336"/>
    <n v="3"/>
    <s v="GTS53"/>
    <n v="100"/>
    <n v="0"/>
    <s v="ร้านที่2"/>
    <s v="ต***    เ***หา"/>
    <s v="กรุงเทพมหานคร"/>
    <s v="-"/>
    <s v=""/>
    <s v="07/02/2026 22:57"/>
    <s v="-"/>
    <s v="J&amp;T COD"/>
    <s v="Tiktok"/>
    <s v="จ่ายทีหลัง / COD"/>
    <s v=""/>
    <s v="791219291026"/>
    <s v="07/02/2026 22:57"/>
  </r>
  <r>
    <x v="6"/>
    <x v="7"/>
    <n v="66.666666666666671"/>
    <n v="3"/>
    <s v="GTS52"/>
    <n v="129"/>
    <n v="0"/>
    <s v="ร้านที่2"/>
    <s v="น***ุมลฑา ผ***ญ"/>
    <s v="พัทลุง"/>
    <s v="-"/>
    <s v=""/>
    <s v="07/02/2026 22:58"/>
    <s v="-"/>
    <s v="J&amp;T Express"/>
    <s v="Tiktok"/>
    <s v="tiktok"/>
    <s v=""/>
    <s v="791322108135"/>
    <s v="07/02/2026 22:57"/>
  </r>
  <r>
    <x v="5"/>
    <x v="5"/>
    <n v="159"/>
    <n v="2"/>
    <s v="GTS51"/>
    <n v="258"/>
    <n v="0"/>
    <s v="ร้านที่2"/>
    <s v="M**"/>
    <s v="ราชบุรี"/>
    <s v="-"/>
    <s v=""/>
    <s v="07/02/2026 22:53"/>
    <s v="-"/>
    <s v="J&amp;T COD"/>
    <s v="Tiktok"/>
    <s v="จ่ายทีหลัง / COD"/>
    <s v=""/>
    <s v="791249550092"/>
    <s v="07/02/2026 22:53"/>
  </r>
  <r>
    <x v="2"/>
    <x v="2"/>
    <n v="80"/>
    <n v="2"/>
    <s v="GTS50"/>
    <n v="160"/>
    <n v="0"/>
    <s v="ร้านที่1"/>
    <s v="น******ก"/>
    <s v="******ร ซ.อนามัย ถ.ศรีนครินทร์ แขวงสวนหลวง แขวงสวนหลวง เขตสวนหลวง จังหวัดกรุงเทพมหานคร 10250"/>
    <s v="10250"/>
    <s v="57"/>
    <s v="07/02/2026 22:46"/>
    <s v="-"/>
    <s v="SPX Express"/>
    <s v="Shopee"/>
    <s v="shopee"/>
    <s v=""/>
    <s v="TH264753744272D"/>
    <s v="07/02/2026 22:45"/>
  </r>
  <r>
    <x v="1"/>
    <x v="1"/>
    <n v="33.333333333333336"/>
    <n v="3"/>
    <s v="GTS49"/>
    <n v="100"/>
    <n v="0"/>
    <s v="ร้านที่2"/>
    <s v="ย***ูน"/>
    <s v="กรุงเทพฯ"/>
    <s v="-"/>
    <s v=""/>
    <s v="07/02/2026 22:43"/>
    <s v="-"/>
    <s v="J&amp;T COD"/>
    <s v="Tiktok"/>
    <s v="จ่ายทีหลัง / COD"/>
    <s v=""/>
    <s v="791232692003"/>
    <s v="07/02/2026 22:43"/>
  </r>
  <r>
    <x v="1"/>
    <x v="1"/>
    <n v="50"/>
    <n v="6"/>
    <s v="GTS48"/>
    <n v="200"/>
    <n v="0"/>
    <s v="ร้านที่2"/>
    <s v="จ***อ.ธันย์รดา เ***อนจันทร์"/>
    <s v="เพชรบุรี"/>
    <s v="-"/>
    <s v=""/>
    <s v="07/02/2026 22:43"/>
    <s v="-"/>
    <s v="J&amp;T COD"/>
    <s v="Tiktok"/>
    <s v="จ่ายทีหลัง / COD"/>
    <s v=""/>
    <s v="791259476081"/>
    <s v="07/02/2026 22:43"/>
  </r>
  <r>
    <x v="1"/>
    <x v="1"/>
    <n v="50"/>
    <n v="6"/>
    <s v="GTS47"/>
    <n v="200"/>
    <n v="0"/>
    <s v="ร้านที่2"/>
    <s v="ว***พ็ญ  เ***โอชา"/>
    <s v="กรุงเทพมหานคร"/>
    <s v="-"/>
    <s v=""/>
    <s v="07/02/2026 22:31"/>
    <s v="-"/>
    <s v="J&amp;T COD"/>
    <s v="Tiktok"/>
    <s v="จ่ายทีหลัง / COD"/>
    <s v=""/>
    <s v="791270747083"/>
    <s v="07/02/2026 22:32"/>
  </r>
  <r>
    <x v="1"/>
    <x v="1"/>
    <n v="33.333333333333336"/>
    <n v="3"/>
    <s v="GTS46"/>
    <n v="100"/>
    <n v="0"/>
    <s v="ร้านที่2"/>
    <s v="จ***ิรา"/>
    <s v="น่าน"/>
    <s v="-"/>
    <s v=""/>
    <s v="07/02/2026 22:31"/>
    <s v="-"/>
    <s v="J&amp;T Express"/>
    <s v="Tiktok"/>
    <s v="tiktok"/>
    <s v=""/>
    <s v="791278155091"/>
    <s v="07/02/2026 22:32"/>
  </r>
  <r>
    <x v="1"/>
    <x v="1"/>
    <n v="50"/>
    <n v="6"/>
    <s v="GTS45"/>
    <n v="200"/>
    <n v="0"/>
    <s v="ร้านที่2"/>
    <s v="พ***พ แ***ิ้ม"/>
    <s v="สมุทรปราการ"/>
    <s v="-"/>
    <s v=""/>
    <s v="07/02/2026 22:29"/>
    <s v="-"/>
    <s v="J&amp;T COD"/>
    <s v="Tiktok"/>
    <s v="จ่ายทีหลัง / COD"/>
    <s v=""/>
    <s v="791282483003"/>
    <s v="07/02/2026 22:29"/>
  </r>
  <r>
    <x v="1"/>
    <x v="1"/>
    <n v="33.333333333333336"/>
    <n v="3"/>
    <s v="GTS44"/>
    <n v="100"/>
    <n v="0"/>
    <s v="ร้านที่2"/>
    <s v="แ***าว จ***ิขาม"/>
    <s v="กรุงเทพฯ"/>
    <s v="-"/>
    <s v=""/>
    <s v="07/02/2026 22:25"/>
    <s v="-"/>
    <s v="J&amp;T COD"/>
    <s v="Tiktok"/>
    <s v="จ่ายทีหลัง / COD"/>
    <s v=""/>
    <s v="791263555084"/>
    <s v="07/02/2026 22:25"/>
  </r>
  <r>
    <x v="1"/>
    <x v="1"/>
    <n v="33.333333333333336"/>
    <n v="3"/>
    <s v="GTS43"/>
    <n v="135"/>
    <n v="35"/>
    <s v="ร้านที่2"/>
    <s v="t***apha1919"/>
    <s v="นนทบุรี"/>
    <s v="-"/>
    <s v=""/>
    <s v="07/02/2026 22:17"/>
    <s v="-"/>
    <s v="Flash Express Thailand COD"/>
    <s v="Tiktok"/>
    <s v="จ่ายทีหลัง / COD"/>
    <s v=""/>
    <s v="THT03062EY2HR3Z"/>
    <s v="07/02/2026 22:17"/>
  </r>
  <r>
    <x v="1"/>
    <x v="1"/>
    <n v="33.333333333333336"/>
    <n v="3"/>
    <s v="GTS42"/>
    <n v="100"/>
    <n v="0"/>
    <s v="ร้านที่2"/>
    <s v="ร***ทิวา 3***"/>
    <s v="ปทุมธานี"/>
    <s v="-"/>
    <s v=""/>
    <s v="07/02/2026 22:15"/>
    <s v="-"/>
    <s v="Flash Express Thailand"/>
    <s v="Tiktok"/>
    <s v="tiktok"/>
    <s v=""/>
    <s v="THT04022EY2HX7Z"/>
    <s v="07/02/2026 22:15"/>
  </r>
  <r>
    <x v="1"/>
    <x v="1"/>
    <n v="33.333333333333336"/>
    <n v="3"/>
    <s v="GTS41"/>
    <n v="110"/>
    <n v="10"/>
    <s v="ร้านที่2"/>
    <s v="แ** โ***้า"/>
    <s v="เพชรบุรี"/>
    <s v="-"/>
    <s v=""/>
    <s v="07/02/2026 22:15"/>
    <s v="-"/>
    <s v="J&amp;T COD"/>
    <s v="Tiktok"/>
    <s v="จ่ายทีหลัง / COD"/>
    <s v=""/>
    <s v="791206090080"/>
    <s v="07/02/2026 22:15"/>
  </r>
  <r>
    <x v="1"/>
    <x v="1"/>
    <n v="33.333333333333336"/>
    <n v="3"/>
    <s v="GTS40"/>
    <n v="100"/>
    <n v="0"/>
    <s v="ร้านที่2"/>
    <s v="น***ุวรรณ ว***กาฬสินธุ์"/>
    <s v="สกลนคร"/>
    <s v="-"/>
    <s v=""/>
    <s v="07/02/2026 22:06"/>
    <s v="-"/>
    <s v="J&amp;T Express"/>
    <s v="Tiktok"/>
    <s v="tiktok"/>
    <s v=""/>
    <s v="791210887095"/>
    <s v="07/02/2026 22:06"/>
  </r>
  <r>
    <x v="1"/>
    <x v="1"/>
    <n v="33.333333333333336"/>
    <n v="3"/>
    <s v="GTS39"/>
    <n v="100"/>
    <n v="0"/>
    <s v="ร้านที่2"/>
    <s v="น***รัตน์ พ***อน"/>
    <s v="เพชรบูรณ์"/>
    <s v="-"/>
    <s v=""/>
    <s v="07/02/2026 22:04"/>
    <s v="-"/>
    <s v="J&amp;T COD"/>
    <s v="Tiktok"/>
    <s v="จ่ายทีหลัง / COD"/>
    <s v=""/>
    <s v="791285688082"/>
    <s v="07/02/2026 22:04"/>
  </r>
  <r>
    <x v="1"/>
    <x v="1"/>
    <n v="50"/>
    <n v="6"/>
    <s v="GTS37"/>
    <n v="200"/>
    <n v="0"/>
    <s v="ร้านที่2"/>
    <s v="ค***รา  ย***ซากิ"/>
    <s v="เชียงราย"/>
    <s v="-"/>
    <s v=""/>
    <s v="07/02/2026 22:17"/>
    <s v="-"/>
    <s v="J&amp;T Express"/>
    <s v="Tiktok"/>
    <s v="tiktok"/>
    <s v=""/>
    <s v="791231072096"/>
    <s v="07/02/2026 22:02"/>
  </r>
  <r>
    <x v="5"/>
    <x v="6"/>
    <n v="87.2"/>
    <n v="1"/>
    <s v="GTS36"/>
    <n v="174.4"/>
    <n v="0"/>
    <s v="ร้านที่3"/>
    <s v="ประคัลภ์ วางบนโต๊ะติดกำแพง"/>
    <s v="(โค้งตัวS ซ.ลูกรังตรงดงกล้วย บ้านหลังรองสุดท้าย ขวามือ สแลนเขียว รั้วไม้เล็กสีแดง) 128 หมู่ 3 · งิ้วราย/ Phan Ngio Rai_x000a__x000a_นครชัยศรี/ Nakhon Chai Siนครปฐม/ Nakhon Pathom_x000a_73120"/>
    <s v="73120"/>
    <s v="660845592444"/>
    <s v="07/02/2026 21:52"/>
    <s v="-"/>
    <s v="Kerry_dropoff"/>
    <s v="Lazada"/>
    <s v="lazada"/>
    <s v=""/>
    <s v="LEXPU0655884330"/>
    <s v="07/02/2026 21:52"/>
  </r>
  <r>
    <x v="0"/>
    <x v="6"/>
    <n v="87.2"/>
    <n v="1"/>
    <s v="GTS36"/>
    <n v="174.4"/>
    <n v="0"/>
    <s v="ร้านที่3"/>
    <s v="ประคัลภ์ วางบนโต๊ะติดกำแพง"/>
    <s v="(โค้งตัวS ซ.ลูกรังตรงดงกล้วย บ้านหลังรองสุดท้าย ขวามือ สแลนเขียว รั้วไม้เล็กสีแดง) 128 หมู่ 3 · งิ้วราย/ Phan Ngio Rai_x000a__x000a_นครชัยศรี/ Nakhon Chai Siนครปฐม/ Nakhon Pathom_x000a_73120"/>
    <s v="73120"/>
    <s v="660845592444"/>
    <s v="07/02/2026 21:52"/>
    <s v="-"/>
    <s v="Kerry_dropoff"/>
    <s v="Lazada"/>
    <s v="lazada"/>
    <s v=""/>
    <s v="LEXPU0655884330"/>
    <s v="07/02/2026 21:52"/>
  </r>
  <r>
    <x v="7"/>
    <x v="8"/>
    <n v="54.5"/>
    <n v="2"/>
    <s v="GTS34"/>
    <n v="185.1"/>
    <n v="8"/>
    <s v="ร้านที่3"/>
    <s v="สุพจน์  เอี่ยมเทศ"/>
    <s v="125 หมู่ 6 ตำบลบางจาก_x000a__x000a_เมืองเพชรบุรี/ Mueang Phetchaburiเพชรบุรี/ Phetchaburi_x000a_76000"/>
    <s v="76000"/>
    <s v="660859565584"/>
    <s v="07/02/2026 21:34"/>
    <s v="-"/>
    <s v="Kerry_dropoff"/>
    <s v="Lazada"/>
    <s v="lazada"/>
    <s v=""/>
    <s v="LEXPU0655890243"/>
    <s v="07/02/2026 21:34"/>
  </r>
  <r>
    <x v="3"/>
    <x v="6"/>
    <n v="88.55"/>
    <n v="1"/>
    <s v="GTS34"/>
    <n v="185.1"/>
    <n v="8"/>
    <s v="ร้านที่3"/>
    <s v="สุพจน์  เอี่ยมเทศ"/>
    <s v="125 หมู่ 6 ตำบลบางจาก_x000a__x000a_เมืองเพชรบุรี/ Mueang Phetchaburiเพชรบุรี/ Phetchaburi_x000a_76000"/>
    <s v="76000"/>
    <s v="660859565584"/>
    <s v="07/02/2026 21:34"/>
    <s v="-"/>
    <s v="Kerry_dropoff"/>
    <s v="Lazada"/>
    <s v="lazada"/>
    <s v=""/>
    <s v="LEXPU0655890243"/>
    <s v="07/02/2026 21:34"/>
  </r>
  <r>
    <x v="1"/>
    <x v="1"/>
    <n v="50"/>
    <n v="6"/>
    <s v="GTS33"/>
    <n v="200"/>
    <n v="0"/>
    <s v="ร้านที่2"/>
    <s v="บ***ลิศ"/>
    <s v="กรุงเทพฯ"/>
    <s v="-"/>
    <s v=""/>
    <s v="07/02/2026 21:19"/>
    <s v="-"/>
    <s v="J&amp;T COD"/>
    <s v="Tiktok"/>
    <s v="จ่ายทีหลัง / COD"/>
    <s v=""/>
    <s v="791220079090"/>
    <s v="07/02/2026 21:19"/>
  </r>
  <r>
    <x v="1"/>
    <x v="1"/>
    <n v="33.333333333333336"/>
    <n v="3"/>
    <s v="GTS32"/>
    <n v="100"/>
    <n v="0"/>
    <s v="ร้านที่2"/>
    <s v="พ***พร  พ***์มีลาย"/>
    <s v="นครพนม"/>
    <s v="-"/>
    <s v=""/>
    <s v="07/02/2026 21:13"/>
    <s v="-"/>
    <s v="J&amp;T COD"/>
    <s v="Tiktok"/>
    <s v="จ่ายทีหลัง / COD"/>
    <s v=""/>
    <s v="791236757091"/>
    <s v="07/02/2026 21:13"/>
  </r>
  <r>
    <x v="5"/>
    <x v="5"/>
    <n v="159"/>
    <n v="1"/>
    <s v="GTS31"/>
    <n v="129"/>
    <n v="0"/>
    <s v="ร้านที่2"/>
    <s v="ศ***ิมล จ***้ง"/>
    <s v="อุตรดิตถ์"/>
    <s v="-"/>
    <s v=""/>
    <s v="07/02/2026 21:11"/>
    <s v="-"/>
    <s v="J&amp;T COD"/>
    <s v="Tiktok"/>
    <s v="จ่ายทีหลัง / COD"/>
    <s v=""/>
    <s v="791236150095"/>
    <s v="07/02/2026 21:12"/>
  </r>
  <r>
    <x v="1"/>
    <x v="1"/>
    <n v="33.333333333333336"/>
    <n v="3"/>
    <s v="GTS30"/>
    <n v="100"/>
    <n v="0"/>
    <s v="ร้านที่2"/>
    <s v="ก***เกด. ด***ก้ว"/>
    <s v="ตรัง"/>
    <s v="-"/>
    <s v=""/>
    <s v="07/02/2026 21:10"/>
    <s v="-"/>
    <s v="J&amp;T COD"/>
    <s v="Tiktok"/>
    <s v="จ่ายทีหลัง / COD"/>
    <s v=""/>
    <s v="791282358090"/>
    <s v="07/02/2026 21:12"/>
  </r>
  <r>
    <x v="1"/>
    <x v="1"/>
    <n v="33.333333333333336"/>
    <n v="3"/>
    <s v="GTS29"/>
    <n v="118"/>
    <n v="18"/>
    <s v="ร้านที่2"/>
    <s v="T***anee J***attanagun"/>
    <s v="ระยอง"/>
    <s v="-"/>
    <s v=""/>
    <s v="07/02/2026 21:06"/>
    <s v="-"/>
    <s v="J&amp;T COD"/>
    <s v="Tiktok"/>
    <s v="จ่ายทีหลัง / COD"/>
    <s v=""/>
    <s v="791262352090"/>
    <s v="07/02/2026 21:09"/>
  </r>
  <r>
    <x v="1"/>
    <x v="1"/>
    <n v="33.333333333333336"/>
    <n v="3"/>
    <s v="GTS28"/>
    <n v="100"/>
    <n v="0"/>
    <s v="ร้านที่2"/>
    <s v="a***itiyaworakitp"/>
    <s v="ราชบุรี"/>
    <s v="-"/>
    <s v=""/>
    <s v="07/02/2026 21:05"/>
    <s v="-"/>
    <s v="J&amp;T COD"/>
    <s v="Tiktok"/>
    <s v="จ่ายทีหลัง / COD"/>
    <s v=""/>
    <s v="791219697063"/>
    <s v="07/02/2026 21:08"/>
  </r>
  <r>
    <x v="1"/>
    <x v="1"/>
    <n v="33.333333333333336"/>
    <n v="3"/>
    <s v="GTS27"/>
    <n v="100"/>
    <n v="0"/>
    <s v="ร้านที่2"/>
    <s v="ป***พร แ***เนียม"/>
    <s v="พัทลุง"/>
    <s v="-"/>
    <s v=""/>
    <s v="07/02/2026 21:03"/>
    <s v="-"/>
    <s v="J&amp;T COD"/>
    <s v="Tiktok"/>
    <s v="จ่ายทีหลัง / COD"/>
    <s v=""/>
    <s v="791205562066"/>
    <s v="07/02/2026 21:04"/>
  </r>
  <r>
    <x v="5"/>
    <x v="6"/>
    <n v="83.47"/>
    <n v="1"/>
    <s v="GTS26"/>
    <n v="276.41000000000003"/>
    <n v="26"/>
    <s v="ร้านที่3"/>
    <s v="ปัทมาพร ตั้งปัทมชาติ"/>
    <s v="213/31 หมู่2 ถ.ไชยศรสงเคราะห์ ต.รัตภูมิ (โทร 0909629627)_x000a__x000a_ควนเนียง/ Khuan Niangสงขลา/ Songkhla_x000a_90220"/>
    <s v="90220"/>
    <s v="660909629627"/>
    <s v="07/02/2026 21:00"/>
    <s v="-"/>
    <s v="Kerry_dropoff"/>
    <s v="Lazada"/>
    <s v="lazada"/>
    <s v=""/>
    <s v="TH71138BHP451A"/>
    <s v="07/02/2026 21:00"/>
  </r>
  <r>
    <x v="0"/>
    <x v="6"/>
    <n v="83.48"/>
    <n v="1"/>
    <s v="GTS26"/>
    <n v="276.41000000000003"/>
    <n v="26"/>
    <s v="ร้านที่3"/>
    <s v="ปัทมาพร ตั้งปัทมชาติ"/>
    <s v="213/31 หมู่2 ถ.ไชยศรสงเคราะห์ ต.รัตภูมิ (โทร 0909629627)_x000a__x000a_ควนเนียง/ Khuan Niangสงขลา/ Songkhla_x000a_90220"/>
    <s v="90220"/>
    <s v="660909629627"/>
    <s v="07/02/2026 21:00"/>
    <s v="-"/>
    <s v="Kerry_dropoff"/>
    <s v="Lazada"/>
    <s v="lazada"/>
    <s v=""/>
    <s v="TH71138BHP451A"/>
    <s v="07/02/2026 21:00"/>
  </r>
  <r>
    <x v="4"/>
    <x v="6"/>
    <n v="83.46"/>
    <n v="1"/>
    <s v="GTS26"/>
    <n v="276.41000000000003"/>
    <n v="26"/>
    <s v="ร้านที่3"/>
    <s v="ปัทมาพร ตั้งปัทมชาติ"/>
    <s v="213/31 หมู่2 ถ.ไชยศรสงเคราะห์ ต.รัตภูมิ (โทร 0909629627)_x000a__x000a_ควนเนียง/ Khuan Niangสงขลา/ Songkhla_x000a_90220"/>
    <s v="90220"/>
    <s v="660909629627"/>
    <s v="07/02/2026 21:00"/>
    <s v="-"/>
    <s v="Kerry_dropoff"/>
    <s v="Lazada"/>
    <s v="lazada"/>
    <s v=""/>
    <s v="TH71138BHP451A"/>
    <s v="07/02/2026 21:00"/>
  </r>
  <r>
    <x v="1"/>
    <x v="1"/>
    <n v="33.333333333333336"/>
    <n v="3"/>
    <s v="GTS25"/>
    <n v="107"/>
    <n v="7"/>
    <s v="ร้านที่2"/>
    <s v="ธ*** โ***ตวัฒนกุล"/>
    <s v="กรุงเทพฯ"/>
    <s v="-"/>
    <s v=""/>
    <s v="07/02/2026 20:58"/>
    <s v="-"/>
    <s v="J&amp;T COD"/>
    <s v="Tiktok"/>
    <s v="จ่ายทีหลัง / COD"/>
    <s v=""/>
    <s v="791262777056"/>
    <s v="07/02/2026 20:58"/>
  </r>
  <r>
    <x v="1"/>
    <x v="1"/>
    <n v="33.333333333333336"/>
    <n v="3"/>
    <s v="GTS24"/>
    <n v="101"/>
    <n v="1"/>
    <s v="ร้านที่2"/>
    <s v="อ***ภา อ***รือน"/>
    <s v="สุโขทัย"/>
    <s v="-"/>
    <s v=""/>
    <s v="07/02/2026 20:57"/>
    <s v="-"/>
    <s v="J&amp;T COD"/>
    <s v="Tiktok"/>
    <s v="จ่ายทีหลัง / COD"/>
    <s v=""/>
    <s v="791390606156"/>
    <s v="07/02/2026 20:57"/>
  </r>
  <r>
    <x v="1"/>
    <x v="1"/>
    <n v="50"/>
    <n v="6"/>
    <s v="GTS23"/>
    <n v="200"/>
    <n v="0"/>
    <s v="ร้านที่2"/>
    <s v="R***ukon S***erdee"/>
    <s v="สมุทรปราการ"/>
    <s v="-"/>
    <s v=""/>
    <s v="07/02/2026 20:54"/>
    <s v="-"/>
    <s v="J&amp;T COD"/>
    <s v="Tiktok"/>
    <s v="จ่ายทีหลัง / COD"/>
    <s v=""/>
    <s v="791253081032"/>
    <s v="07/02/2026 20:54"/>
  </r>
  <r>
    <x v="1"/>
    <x v="1"/>
    <n v="33.333333333333336"/>
    <n v="3"/>
    <s v="GTS22"/>
    <n v="100"/>
    <n v="0"/>
    <s v="ร้านที่2"/>
    <s v="น***า ว***รัตน์"/>
    <s v="นครปฐม"/>
    <s v="-"/>
    <s v=""/>
    <s v="07/02/2026 20:53"/>
    <s v="-"/>
    <s v="J&amp;T COD"/>
    <s v="Tiktok"/>
    <s v="จ่ายทีหลัง / COD"/>
    <s v=""/>
    <s v="791275974042"/>
    <s v="07/02/2026 20:53"/>
  </r>
  <r>
    <x v="1"/>
    <x v="1"/>
    <n v="33.333333333333336"/>
    <n v="3"/>
    <s v="GTS21"/>
    <n v="100"/>
    <n v="0"/>
    <s v="ร้านที่2"/>
    <s v="ว***ดา ค***ียว"/>
    <s v="กรุงเทพฯ"/>
    <s v="-"/>
    <s v=""/>
    <s v="07/02/2026 20:52"/>
    <s v="-"/>
    <s v="J&amp;T COD"/>
    <s v="Tiktok"/>
    <s v="จ่ายทีหลัง / COD"/>
    <s v=""/>
    <s v="791222293072"/>
    <s v="07/02/2026 20:52"/>
  </r>
  <r>
    <x v="5"/>
    <x v="5"/>
    <n v="159"/>
    <n v="1"/>
    <s v="GTS20"/>
    <n v="162"/>
    <n v="33"/>
    <s v="ร้านที่2"/>
    <s v="ส***พงษ์ ว***ทธิเพ็ญ"/>
    <s v="กรุงเทพฯ"/>
    <s v="-"/>
    <s v=""/>
    <s v="07/02/2026 20:52"/>
    <s v="-"/>
    <s v="J&amp;T Express"/>
    <s v="Tiktok"/>
    <s v="tiktok"/>
    <s v=""/>
    <s v="791236489002"/>
    <s v="07/02/2026 20:52"/>
  </r>
  <r>
    <x v="1"/>
    <x v="1"/>
    <n v="50"/>
    <n v="6"/>
    <s v="GTS19"/>
    <n v="200"/>
    <n v="0"/>
    <s v="ร้านที่2"/>
    <s v="ก***แก้ว อ***สมยา"/>
    <s v="กรุงเทพฯ"/>
    <s v="-"/>
    <s v=""/>
    <s v="07/02/2026 20:45"/>
    <s v="-"/>
    <s v="J&amp;T COD"/>
    <s v="Tiktok"/>
    <s v="จ่ายทีหลัง / COD"/>
    <s v=""/>
    <s v="791291884036"/>
    <s v="07/02/2026 20:45"/>
  </r>
  <r>
    <x v="8"/>
    <x v="9"/>
    <n v="75"/>
    <n v="1"/>
    <s v="GTS18"/>
    <n v="111"/>
    <n v="36"/>
    <s v="ร้านที่1"/>
    <s v="แ******ะ"/>
    <s v="******บลหนองผักนาก อำเภอสามชุก จังหวัดสุพรรณบุรี 72130"/>
    <s v="72130"/>
    <s v="55"/>
    <s v="07/02/2026 21:11"/>
    <s v="-"/>
    <s v="SPX Express"/>
    <s v="Shopee"/>
    <s v="shopee"/>
    <s v=""/>
    <s v="TH267815657209U"/>
    <s v="07/02/2026 20:37"/>
  </r>
  <r>
    <x v="1"/>
    <x v="1"/>
    <n v="33.333333333333336"/>
    <n v="3"/>
    <s v="GTS17"/>
    <n v="100"/>
    <n v="0"/>
    <s v="ร้านที่2"/>
    <s v="ป***ิดา ก***ของ"/>
    <s v="ศรีสะเกษ"/>
    <s v="-"/>
    <s v=""/>
    <s v="07/02/2026 20:36"/>
    <s v="-"/>
    <s v="J&amp;T COD"/>
    <s v="Tiktok"/>
    <s v="จ่ายทีหลัง / COD"/>
    <s v=""/>
    <s v="791202097070"/>
    <s v="07/02/2026 20:36"/>
  </r>
  <r>
    <x v="3"/>
    <x v="3"/>
    <n v="139"/>
    <n v="1"/>
    <s v="GTS16"/>
    <n v="499"/>
    <n v="0"/>
    <s v="ร้านที่2"/>
    <s v="ณ***าพร"/>
    <s v="อุบลราชธานี"/>
    <s v="-"/>
    <s v=""/>
    <s v="07/02/2026 20:35"/>
    <s v="-"/>
    <s v="J&amp;T Express"/>
    <s v="Tiktok"/>
    <s v="tiktok"/>
    <s v=""/>
    <s v="791277276053"/>
    <s v="07/02/2026 20:35"/>
  </r>
  <r>
    <x v="0"/>
    <x v="0"/>
    <n v="139"/>
    <n v="1"/>
    <s v="GTS16"/>
    <n v="499"/>
    <n v="0"/>
    <s v="ร้านที่2"/>
    <s v="ณ***าพร"/>
    <s v="อุบลราชธานี"/>
    <s v="-"/>
    <s v=""/>
    <s v="07/02/2026 20:35"/>
    <s v="-"/>
    <s v="J&amp;T Express"/>
    <s v="Tiktok"/>
    <s v="tiktok"/>
    <s v=""/>
    <s v="791277276053"/>
    <s v="07/02/2026 20:35"/>
  </r>
  <r>
    <x v="4"/>
    <x v="4"/>
    <n v="139"/>
    <n v="1"/>
    <s v="GTS16"/>
    <n v="499"/>
    <n v="0"/>
    <s v="ร้านที่2"/>
    <s v="ณ***าพร"/>
    <s v="อุบลราชธานี"/>
    <s v="-"/>
    <s v=""/>
    <s v="07/02/2026 20:35"/>
    <s v="-"/>
    <s v="J&amp;T Express"/>
    <s v="Tiktok"/>
    <s v="tiktok"/>
    <s v=""/>
    <s v="791277276053"/>
    <s v="07/02/2026 20:35"/>
  </r>
  <r>
    <x v="5"/>
    <x v="5"/>
    <n v="139"/>
    <n v="1"/>
    <s v="GTS16"/>
    <n v="499"/>
    <n v="0"/>
    <s v="ร้านที่2"/>
    <s v="ณ***าพร"/>
    <s v="อุบลราชธานี"/>
    <s v="-"/>
    <s v=""/>
    <s v="07/02/2026 20:35"/>
    <s v="-"/>
    <s v="J&amp;T Express"/>
    <s v="Tiktok"/>
    <s v="tiktok"/>
    <s v=""/>
    <s v="791277276053"/>
    <s v="07/02/2026 20:35"/>
  </r>
  <r>
    <x v="1"/>
    <x v="1"/>
    <n v="50"/>
    <n v="6"/>
    <s v="GTS15"/>
    <n v="200"/>
    <n v="0"/>
    <s v="ร้านที่2"/>
    <s v="ก**  ส***รรัตน์"/>
    <s v="กรุงเทพมหานคร"/>
    <s v="-"/>
    <s v=""/>
    <s v="07/02/2026 20:34"/>
    <s v="-"/>
    <s v="J&amp;T COD"/>
    <s v="Tiktok"/>
    <s v="จ่ายทีหลัง / COD"/>
    <s v=""/>
    <s v="791239076095"/>
    <s v="07/02/2026 20:34"/>
  </r>
  <r>
    <x v="1"/>
    <x v="1"/>
    <n v="33.333333333333336"/>
    <n v="3"/>
    <s v="GTS14"/>
    <n v="110"/>
    <n v="10"/>
    <s v="ร้านที่2"/>
    <s v="ခ*** ခ***"/>
    <s v="Ratchaburi"/>
    <s v="-"/>
    <s v=""/>
    <s v="07/02/2026 20:29"/>
    <s v="-"/>
    <s v="J&amp;T COD"/>
    <s v="Tiktok"/>
    <s v="จ่ายทีหลัง / COD"/>
    <s v=""/>
    <s v="791284096050"/>
    <s v="07/02/2026 20:29"/>
  </r>
  <r>
    <x v="1"/>
    <x v="1"/>
    <n v="33.333333333333336"/>
    <n v="3"/>
    <s v="GTS12"/>
    <n v="436"/>
    <n v="0"/>
    <s v="ร้านที่1"/>
    <s v="บ******ม"/>
    <s v="******่82  หมู่12 ต.โคกกระเบื้อง ตำบลโคกกระเบื้อง อำเภอบ้านเหลื่อม จังหวัดนครราชสีมา 30350"/>
    <s v="30350"/>
    <s v="68"/>
    <s v="07/02/2026 20:15"/>
    <s v="-"/>
    <s v="Flash Express"/>
    <s v="Shopee"/>
    <s v="shopee"/>
    <s v=""/>
    <s v="TH27058BHPYF4C"/>
    <s v="07/02/2026 20:15"/>
  </r>
  <r>
    <x v="5"/>
    <x v="5"/>
    <n v="139"/>
    <n v="1"/>
    <s v="GTS12"/>
    <n v="436"/>
    <n v="0"/>
    <s v="ร้านที่1"/>
    <s v="บ******ม"/>
    <s v="******่82  หมู่12 ต.โคกกระเบื้อง ตำบลโคกกระเบื้อง อำเภอบ้านเหลื่อม จังหวัดนครราชสีมา 30350"/>
    <s v="30350"/>
    <s v="68"/>
    <s v="07/02/2026 20:15"/>
    <s v="-"/>
    <s v="Flash Express"/>
    <s v="Shopee"/>
    <s v="shopee"/>
    <s v=""/>
    <s v="TH27058BHPYF4C"/>
    <s v="07/02/2026 20:15"/>
  </r>
  <r>
    <x v="2"/>
    <x v="2"/>
    <n v="99"/>
    <n v="1"/>
    <s v="GTS12"/>
    <n v="436"/>
    <n v="0"/>
    <s v="ร้านที่1"/>
    <s v="บ******ม"/>
    <s v="******่82  หมู่12 ต.โคกกระเบื้อง ตำบลโคกกระเบื้อง อำเภอบ้านเหลื่อม จังหวัดนครราชสีมา 30350"/>
    <s v="30350"/>
    <s v="68"/>
    <s v="07/02/2026 20:15"/>
    <s v="-"/>
    <s v="Flash Express"/>
    <s v="Shopee"/>
    <s v="shopee"/>
    <s v=""/>
    <s v="TH27058BHPYF4C"/>
    <s v="07/02/2026 20:15"/>
  </r>
  <r>
    <x v="9"/>
    <x v="10"/>
    <n v="49"/>
    <n v="1"/>
    <s v="GTS12"/>
    <n v="436"/>
    <n v="0"/>
    <s v="ร้านที่1"/>
    <s v="บ******ม"/>
    <s v="******่82  หมู่12 ต.โคกกระเบื้อง ตำบลโคกกระเบื้อง อำเภอบ้านเหลื่อม จังหวัดนครราชสีมา 30350"/>
    <s v="30350"/>
    <s v="68"/>
    <s v="07/02/2026 20:15"/>
    <s v="-"/>
    <s v="Flash Express"/>
    <s v="Shopee"/>
    <s v="shopee"/>
    <s v=""/>
    <s v="TH27058BHPYF4C"/>
    <s v="07/02/2026 20:15"/>
  </r>
  <r>
    <x v="1"/>
    <x v="1"/>
    <n v="33.333333333333336"/>
    <n v="3"/>
    <s v="GTS11"/>
    <n v="100"/>
    <n v="0"/>
    <s v="ร้านที่2"/>
    <s v="ว***า"/>
    <s v="สุราษฎร์ธานี"/>
    <s v="-"/>
    <s v=""/>
    <s v="07/02/2026 20:12"/>
    <s v="-"/>
    <s v="J&amp;T COD"/>
    <s v="Tiktok"/>
    <s v="จ่ายทีหลัง / COD"/>
    <s v=""/>
    <s v="791221296051"/>
    <s v="07/02/2026 20:12"/>
  </r>
  <r>
    <x v="1"/>
    <x v="1"/>
    <n v="33.333333333333336"/>
    <n v="3"/>
    <s v="GTS10"/>
    <n v="368"/>
    <n v="0"/>
    <s v="ร้านที่1"/>
    <s v="ส******์"/>
    <s v="******านเพชร ตำบลบ้านเพชร อำเภอภูเขียว จังหวัดชัยภูมิ 36110"/>
    <s v="36110"/>
    <s v="30"/>
    <s v="07/02/2026 20:11"/>
    <s v="-"/>
    <s v="SPX Express"/>
    <s v="Shopee"/>
    <s v="shopee"/>
    <s v=""/>
    <s v="TH264402192674G"/>
    <s v="07/02/2026 20:08"/>
  </r>
  <r>
    <x v="10"/>
    <x v="11"/>
    <n v="59"/>
    <n v="1"/>
    <s v="GTS10"/>
    <n v="368"/>
    <n v="0"/>
    <s v="ร้านที่1"/>
    <s v="ส******์"/>
    <s v="******านเพชร ตำบลบ้านเพชร อำเภอภูเขียว จังหวัดชัยภูมิ 36110"/>
    <s v="36110"/>
    <s v="30"/>
    <s v="07/02/2026 20:11"/>
    <s v="-"/>
    <s v="SPX Express"/>
    <s v="Shopee"/>
    <s v="shopee"/>
    <s v=""/>
    <s v="TH264402192674G"/>
    <s v="07/02/2026 20:08"/>
  </r>
  <r>
    <x v="2"/>
    <x v="2"/>
    <n v="80"/>
    <n v="2"/>
    <s v="GTS10"/>
    <n v="368"/>
    <n v="0"/>
    <s v="ร้านที่1"/>
    <s v="ส******์"/>
    <s v="******านเพชร ตำบลบ้านเพชร อำเภอภูเขียว จังหวัดชัยภูมิ 36110"/>
    <s v="36110"/>
    <s v="30"/>
    <s v="07/02/2026 20:11"/>
    <s v="-"/>
    <s v="SPX Express"/>
    <s v="Shopee"/>
    <s v="shopee"/>
    <s v=""/>
    <s v="TH264402192674G"/>
    <s v="07/02/2026 20:08"/>
  </r>
  <r>
    <x v="1"/>
    <x v="1"/>
    <n v="33.333333333333336"/>
    <n v="3"/>
    <s v="GTS9"/>
    <n v="100"/>
    <n v="0"/>
    <s v="ร้านที่2"/>
    <s v="ธ***.จอดนอก."/>
    <s v="เทศบาลนครนครราชสีมา"/>
    <s v="-"/>
    <s v=""/>
    <s v="07/02/2026 20:01"/>
    <s v="-"/>
    <s v="J&amp;T COD"/>
    <s v="Tiktok"/>
    <s v="จ่ายทีหลัง / COD"/>
    <s v=""/>
    <s v="791289894043"/>
    <s v="07/02/2026 20:01"/>
  </r>
  <r>
    <x v="0"/>
    <x v="0"/>
    <n v="159"/>
    <n v="1"/>
    <s v="GTS8"/>
    <n v="129"/>
    <n v="0"/>
    <s v="ร้านที่2"/>
    <s v="ล***ดาวรรณ"/>
    <s v="ลพบุรี"/>
    <s v="-"/>
    <s v=""/>
    <s v="07/02/2026 19:58"/>
    <s v="-"/>
    <s v="J&amp;T COD"/>
    <s v="Tiktok"/>
    <s v="จ่ายทีหลัง / COD"/>
    <s v=""/>
    <s v="791247298015"/>
    <s v="07/02/2026 19:58"/>
  </r>
  <r>
    <x v="1"/>
    <x v="1"/>
    <n v="50"/>
    <n v="6"/>
    <s v="GTS6"/>
    <n v="200"/>
    <n v="0"/>
    <s v="ร้านที่2"/>
    <s v="ธ***ชัย แ***เกาะ"/>
    <s v="กระบี่"/>
    <s v="-"/>
    <s v=""/>
    <s v="07/02/2026 19:47"/>
    <s v="-"/>
    <s v="J&amp;T COD"/>
    <s v="Tiktok"/>
    <s v="จ่ายทีหลัง / COD"/>
    <s v=""/>
    <s v="791264143095"/>
    <s v="07/02/2026 19:47"/>
  </r>
  <r>
    <x v="1"/>
    <x v="1"/>
    <n v="33.333333333333336"/>
    <n v="3"/>
    <s v="GTS5"/>
    <n v="100"/>
    <n v="0"/>
    <s v="ร้านที่2"/>
    <s v="พ***ี ป***จินดา"/>
    <s v="สมุทรสาคร"/>
    <s v="-"/>
    <s v=""/>
    <s v="07/02/2026 19:35"/>
    <s v="-"/>
    <s v="J&amp;T COD"/>
    <s v="Tiktok"/>
    <s v="จ่ายทีหลัง / COD"/>
    <s v=""/>
    <s v="791269896045"/>
    <s v="07/02/2026 19:36"/>
  </r>
  <r>
    <x v="1"/>
    <x v="1"/>
    <n v="33.333333333333336"/>
    <n v="3"/>
    <s v="GTS3"/>
    <n v="100"/>
    <n v="0"/>
    <s v="ร้านที่2"/>
    <s v="s***hisak"/>
    <s v="นครราชสีมา"/>
    <s v="-"/>
    <s v=""/>
    <s v="07/02/2026 19:15"/>
    <s v="-"/>
    <s v="J&amp;T COD"/>
    <s v="Tiktok"/>
    <s v="จ่ายทีหลัง / COD"/>
    <s v=""/>
    <s v="791248698041"/>
    <s v="07/02/2026 19:15"/>
  </r>
  <r>
    <x v="1"/>
    <x v="1"/>
    <n v="33.333333333333336"/>
    <n v="3"/>
    <s v="GTS2"/>
    <n v="100"/>
    <n v="0"/>
    <s v="ร้านที่2"/>
    <s v="น***เยาว์ บ***ณี"/>
    <s v="สงขลา"/>
    <s v="-"/>
    <s v=""/>
    <s v="07/02/2026 19:07"/>
    <s v="-"/>
    <s v="J&amp;T COD"/>
    <s v="Tiktok"/>
    <s v="จ่ายทีหลัง / COD"/>
    <s v=""/>
    <s v="791252765063"/>
    <s v="07/02/2026 19:07"/>
  </r>
  <r>
    <x v="1"/>
    <x v="1"/>
    <n v="33.333333333333336"/>
    <n v="3"/>
    <s v="GTS1"/>
    <n v="100"/>
    <n v="0"/>
    <s v="ร้านที่2"/>
    <s v="น***ิพย์วัน  ฉ***ข่มชื่น"/>
    <s v="กรุงเทพฯ"/>
    <s v="-"/>
    <s v=""/>
    <s v="07/02/2026 19:07"/>
    <s v="-"/>
    <s v="J&amp;T Express"/>
    <s v="Tiktok"/>
    <s v="tiktok"/>
    <s v=""/>
    <s v="791297495052"/>
    <s v="07/02/2026 19:07"/>
  </r>
  <r>
    <x v="1"/>
    <x v="1"/>
    <n v="65"/>
    <n v="9"/>
    <s v="GTS0"/>
    <n v="315"/>
    <n v="0"/>
    <s v="ร้านที่2"/>
    <s v="อ***มนัส ส***ก้วเศรษฐี"/>
    <s v="กรุงเทพฯ"/>
    <s v="-"/>
    <s v=""/>
    <s v="07/02/2026 19:06"/>
    <s v="-"/>
    <s v="J&amp;T Express"/>
    <s v="Tiktok"/>
    <s v="tiktok"/>
    <s v=""/>
    <s v="791286146044"/>
    <s v="07/02/2026 19:06"/>
  </r>
  <r>
    <x v="1"/>
    <x v="1"/>
    <n v="33.333333333333336"/>
    <n v="3"/>
    <s v="GTR99"/>
    <n v="300"/>
    <n v="0"/>
    <s v="ร้านที่2"/>
    <s v="ร***น ห***ันทร์"/>
    <s v="บุรีรัมย์"/>
    <s v="-"/>
    <s v=""/>
    <s v="07/02/2026 19:05"/>
    <s v="-"/>
    <s v="J&amp;T Express"/>
    <s v="Tiktok"/>
    <s v="tiktok"/>
    <s v=""/>
    <s v="791305418186"/>
    <s v="07/02/2026 19:05"/>
  </r>
  <r>
    <x v="2"/>
    <x v="2"/>
    <n v="120"/>
    <n v="2"/>
    <s v="GTR99"/>
    <n v="300"/>
    <n v="0"/>
    <s v="ร้านที่2"/>
    <s v="ร***น ห***ันทร์"/>
    <s v="บุรีรัมย์"/>
    <s v="-"/>
    <s v=""/>
    <s v="07/02/2026 19:05"/>
    <s v="-"/>
    <s v="J&amp;T Express"/>
    <s v="Tiktok"/>
    <s v="tiktok"/>
    <s v=""/>
    <s v="791305418186"/>
    <s v="07/02/2026 19:05"/>
  </r>
  <r>
    <x v="1"/>
    <x v="1"/>
    <n v="33.333333333333336"/>
    <n v="3"/>
    <s v="GTR98"/>
    <n v="110"/>
    <n v="10"/>
    <s v="ร้านที่2"/>
    <s v="ธ***สพร   เ***ยมสำอางค์"/>
    <s v="ระยอง"/>
    <s v="-"/>
    <s v=""/>
    <s v="07/02/2026 19:04"/>
    <s v="-"/>
    <s v="J&amp;T COD"/>
    <s v="Tiktok"/>
    <s v="จ่ายทีหลัง / COD"/>
    <s v=""/>
    <s v="791319401154"/>
    <s v="07/02/2026 19:04"/>
  </r>
  <r>
    <x v="1"/>
    <x v="1"/>
    <n v="33.333333333333336"/>
    <n v="3"/>
    <s v="GTR97"/>
    <n v="100"/>
    <n v="0"/>
    <s v="ร้านที่2"/>
    <s v="ย***วด จ***ล"/>
    <s v="ฉะเชิงเทรา"/>
    <s v="-"/>
    <s v=""/>
    <s v="07/02/2026 18:59"/>
    <s v="-"/>
    <s v="J&amp;T COD"/>
    <s v="Tiktok"/>
    <s v="จ่ายทีหลัง / COD"/>
    <s v=""/>
    <s v="791306213106"/>
    <s v="07/02/2026 18:59"/>
  </r>
  <r>
    <x v="8"/>
    <x v="9"/>
    <n v="75"/>
    <n v="1"/>
    <s v="GTR96"/>
    <n v="142"/>
    <n v="67"/>
    <s v="ร้านที่1"/>
    <s v="อ******ล"/>
    <s v="******ลครน ตำบลครน อำเภอสวี จังหวัดชุมพร 86130"/>
    <s v="86130"/>
    <s v="06"/>
    <s v="07/02/2026 19:28"/>
    <s v="-"/>
    <s v="SPX Express"/>
    <s v="Shopee"/>
    <s v="shopee"/>
    <s v=""/>
    <s v="TH265441186735H"/>
    <s v="07/02/2026 18:58"/>
  </r>
  <r>
    <x v="1"/>
    <x v="1"/>
    <n v="40"/>
    <n v="10"/>
    <s v="GTR94"/>
    <n v="448"/>
    <n v="48"/>
    <s v="ร้านที่2"/>
    <s v="พ***ะลิ"/>
    <s v="ร้อยเอ็ด"/>
    <s v="-"/>
    <s v=""/>
    <s v="07/02/2026 18:51"/>
    <s v="-"/>
    <s v="J&amp;T COD"/>
    <s v="Tiktok"/>
    <s v="จ่ายทีหลัง / COD"/>
    <s v=""/>
    <s v="791214280054"/>
    <s v="07/02/2026 18:51"/>
  </r>
  <r>
    <x v="1"/>
    <x v="1"/>
    <n v="50"/>
    <n v="6"/>
    <s v="GTR92"/>
    <n v="200"/>
    <n v="0"/>
    <s v="ร้านที่2"/>
    <s v="ส***พ ง***ถื่อน"/>
    <s v="บุรีรัมย์"/>
    <s v="-"/>
    <s v=""/>
    <s v="07/02/2026 18:44"/>
    <s v="-"/>
    <s v="J&amp;T Express"/>
    <s v="Tiktok"/>
    <s v="tiktok"/>
    <s v=""/>
    <s v="791281481023"/>
    <s v="07/02/2026 18:44"/>
  </r>
  <r>
    <x v="3"/>
    <x v="3"/>
    <n v="159"/>
    <n v="1"/>
    <s v="GTR90"/>
    <n v="129"/>
    <n v="0"/>
    <s v="ร้านที่2"/>
    <s v="ท***น์ชัย ส***ทำ"/>
    <s v="เพชรบูรณ์"/>
    <s v="-"/>
    <s v=""/>
    <s v="07/02/2026 18:37"/>
    <s v="-"/>
    <s v="J&amp;T Express"/>
    <s v="Tiktok"/>
    <s v="tiktok"/>
    <s v=""/>
    <s v="791298153015"/>
    <s v="07/02/2026 18:37"/>
  </r>
  <r>
    <x v="11"/>
    <x v="12"/>
    <n v="1590"/>
    <n v="1"/>
    <s v="GTR89"/>
    <n v="1590"/>
    <n v="0"/>
    <s v="ร้านที่1"/>
    <s v="ส******า"/>
    <s v="******่ 1 ตำบลท่าขุนราม ตำบลท่าขุนราม อำเภอเมืองกำแพงเพชร จังหวัดกำแพงเพชร 62000"/>
    <s v="62000"/>
    <s v="58"/>
    <s v="07/02/2026 18:30"/>
    <s v="-"/>
    <s v="SPX Express"/>
    <s v="Shopee"/>
    <s v="shopee"/>
    <s v=""/>
    <s v="TH263598836287Z"/>
    <s v="07/02/2026 18:30"/>
  </r>
  <r>
    <x v="3"/>
    <x v="3"/>
    <n v="139"/>
    <n v="1"/>
    <s v="GTR88"/>
    <n v="654"/>
    <n v="77"/>
    <s v="ร้านที่1"/>
    <s v="ป******์"/>
    <s v="******ช้าง ตำบลหลักช้าง อำเภอช้างกลาง จังหวัดนครศรีธรรมราช 80250"/>
    <s v="80250"/>
    <s v="89"/>
    <s v="07/02/2026 18:22"/>
    <s v="-"/>
    <s v="SPX Express"/>
    <s v="Shopee"/>
    <s v="shopee"/>
    <s v=""/>
    <s v="TH265382826876N"/>
    <s v="07/02/2026 18:22"/>
  </r>
  <r>
    <x v="4"/>
    <x v="4"/>
    <n v="139"/>
    <n v="1"/>
    <s v="GTR88"/>
    <n v="654"/>
    <n v="77"/>
    <s v="ร้านที่1"/>
    <s v="ป******์"/>
    <s v="******ช้าง ตำบลหลักช้าง อำเภอช้างกลาง จังหวัดนครศรีธรรมราช 80250"/>
    <s v="80250"/>
    <s v="89"/>
    <s v="07/02/2026 18:22"/>
    <s v="-"/>
    <s v="SPX Express"/>
    <s v="Shopee"/>
    <s v="shopee"/>
    <s v=""/>
    <s v="TH265382826876N"/>
    <s v="07/02/2026 18:22"/>
  </r>
  <r>
    <x v="5"/>
    <x v="5"/>
    <n v="139"/>
    <n v="1"/>
    <s v="GTR88"/>
    <n v="654"/>
    <n v="77"/>
    <s v="ร้านที่1"/>
    <s v="ป******์"/>
    <s v="******ช้าง ตำบลหลักช้าง อำเภอช้างกลาง จังหวัดนครศรีธรรมราช 80250"/>
    <s v="80250"/>
    <s v="89"/>
    <s v="07/02/2026 18:22"/>
    <s v="-"/>
    <s v="SPX Express"/>
    <s v="Shopee"/>
    <s v="shopee"/>
    <s v=""/>
    <s v="TH265382826876N"/>
    <s v="07/02/2026 18:22"/>
  </r>
  <r>
    <x v="2"/>
    <x v="2"/>
    <n v="80"/>
    <n v="2"/>
    <s v="GTR88"/>
    <n v="654"/>
    <n v="77"/>
    <s v="ร้านที่1"/>
    <s v="ป******์"/>
    <s v="******ช้าง ตำบลหลักช้าง อำเภอช้างกลาง จังหวัดนครศรีธรรมราช 80250"/>
    <s v="80250"/>
    <s v="89"/>
    <s v="07/02/2026 18:22"/>
    <s v="-"/>
    <s v="SPX Express"/>
    <s v="Shopee"/>
    <s v="shopee"/>
    <s v=""/>
    <s v="TH265382826876N"/>
    <s v="07/02/2026 18:22"/>
  </r>
  <r>
    <x v="1"/>
    <x v="1"/>
    <n v="50"/>
    <n v="6"/>
    <s v="GTR87"/>
    <n v="200"/>
    <n v="0"/>
    <s v="ร้านที่2"/>
    <s v="ด***จ จ***ะพิมพ์"/>
    <s v="เลย"/>
    <s v="-"/>
    <s v=""/>
    <s v="07/02/2026 18:17"/>
    <s v="-"/>
    <s v="J&amp;T Express"/>
    <s v="Tiktok"/>
    <s v="tiktok"/>
    <s v=""/>
    <s v="791202288026"/>
    <s v="07/02/2026 18:17"/>
  </r>
  <r>
    <x v="12"/>
    <x v="13"/>
    <n v="66"/>
    <n v="1"/>
    <s v="GTR86"/>
    <n v="249"/>
    <n v="0"/>
    <s v="ร้านที่1"/>
    <s v="ศ******์"/>
    <s v="******งขุนศรี แขวงบางขุนศรี เขตบางกอกน้อย จังหวัดกรุงเทพมหานคร 10700"/>
    <s v="10700"/>
    <s v="58"/>
    <s v="07/02/2026 18:18"/>
    <s v="-"/>
    <s v="SPX Express"/>
    <s v="Shopee"/>
    <s v="shopee"/>
    <s v=""/>
    <s v="TH2687108604020"/>
    <s v="07/02/2026 18:16"/>
  </r>
  <r>
    <x v="13"/>
    <x v="14"/>
    <n v="66"/>
    <n v="1"/>
    <s v="GTR86"/>
    <n v="249"/>
    <n v="0"/>
    <s v="ร้านที่1"/>
    <s v="ศ******์"/>
    <s v="******งขุนศรี แขวงบางขุนศรี เขตบางกอกน้อย จังหวัดกรุงเทพมหานคร 10700"/>
    <s v="10700"/>
    <s v="58"/>
    <s v="07/02/2026 18:18"/>
    <s v="-"/>
    <s v="SPX Express"/>
    <s v="Shopee"/>
    <s v="shopee"/>
    <s v=""/>
    <s v="TH2687108604020"/>
    <s v="07/02/2026 18:16"/>
  </r>
  <r>
    <x v="2"/>
    <x v="2"/>
    <n v="67"/>
    <n v="1"/>
    <s v="GTR86"/>
    <n v="249"/>
    <n v="0"/>
    <s v="ร้านที่1"/>
    <s v="ศ******์"/>
    <s v="******งขุนศรี แขวงบางขุนศรี เขตบางกอกน้อย จังหวัดกรุงเทพมหานคร 10700"/>
    <s v="10700"/>
    <s v="58"/>
    <s v="07/02/2026 18:18"/>
    <s v="-"/>
    <s v="SPX Express"/>
    <s v="Shopee"/>
    <s v="shopee"/>
    <s v=""/>
    <s v="TH2687108604020"/>
    <s v="07/02/2026 18:16"/>
  </r>
  <r>
    <x v="12"/>
    <x v="13"/>
    <n v="66.333333333333329"/>
    <n v="3"/>
    <s v="GTR85"/>
    <n v="209"/>
    <n v="0"/>
    <s v="ร้านที่1"/>
    <s v="ศ******์"/>
    <s v="******งขุนศรี แขวงบางขุนศรี เขตบางกอกน้อย จังหวัดกรุงเทพมหานคร 10700"/>
    <s v="10700"/>
    <s v="58"/>
    <s v="07/02/2026 18:22"/>
    <s v="-"/>
    <s v="SPX Express"/>
    <s v="Shopee"/>
    <s v="shopee"/>
    <s v=""/>
    <s v="TH2624643970051"/>
    <s v="07/02/2026 18:12"/>
  </r>
  <r>
    <x v="14"/>
    <x v="15"/>
    <n v="54.5"/>
    <n v="2"/>
    <s v="GTR84"/>
    <n v="531.15"/>
    <n v="64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7/02/2026 18:08"/>
    <s v="-"/>
    <s v="Kerry_dropoff"/>
    <s v="Lazada"/>
    <s v="lazada"/>
    <s v=""/>
    <s v="LEXPU0655898631"/>
    <s v="07/02/2026 18:09"/>
  </r>
  <r>
    <x v="14"/>
    <x v="15"/>
    <n v="54.5"/>
    <n v="2"/>
    <s v="GTR84"/>
    <n v="531.15"/>
    <n v="64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7/02/2026 18:08"/>
    <s v="-"/>
    <s v="Kerry_dropoff"/>
    <s v="Lazada"/>
    <s v="lazada"/>
    <s v=""/>
    <s v="LEXPU0655898631"/>
    <s v="07/02/2026 18:08"/>
  </r>
  <r>
    <x v="14"/>
    <x v="15"/>
    <n v="54.5"/>
    <n v="2"/>
    <s v="GTR84"/>
    <n v="531.15"/>
    <n v="64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7/02/2026 18:08"/>
    <s v="-"/>
    <s v="Kerry_dropoff"/>
    <s v="Lazada"/>
    <s v="lazada"/>
    <s v=""/>
    <s v="LEXPU0655898631"/>
    <s v="07/02/2026 18:08"/>
  </r>
  <r>
    <x v="14"/>
    <x v="15"/>
    <n v="54.5"/>
    <n v="2"/>
    <s v="GTR84"/>
    <n v="531.15"/>
    <n v="64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7/02/2026 18:08"/>
    <s v="-"/>
    <s v="Kerry_dropoff"/>
    <s v="Lazada"/>
    <s v="lazada"/>
    <s v=""/>
    <s v="LEXPU0655898631"/>
    <s v="07/02/2026 18:08"/>
  </r>
  <r>
    <x v="14"/>
    <x v="15"/>
    <n v="54.5"/>
    <n v="2"/>
    <s v="GTR84"/>
    <n v="531.15"/>
    <n v="64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7/02/2026 18:08"/>
    <s v="-"/>
    <s v="Kerry_dropoff"/>
    <s v="Lazada"/>
    <s v="lazada"/>
    <s v=""/>
    <s v="LEXPU0655898631"/>
    <s v="07/02/2026 18:08"/>
  </r>
  <r>
    <x v="1"/>
    <x v="1"/>
    <n v="50"/>
    <n v="12"/>
    <s v="GTR83"/>
    <n v="400"/>
    <n v="0"/>
    <s v="ร้านที่2"/>
    <s v="ว***ี พ***ุวรรณ์"/>
    <s v="พังงา"/>
    <s v="-"/>
    <s v=""/>
    <s v="07/02/2026 18:04"/>
    <s v="-"/>
    <s v="J&amp;T COD"/>
    <s v="Tiktok"/>
    <s v="จ่ายทีหลัง / COD"/>
    <s v=""/>
    <s v="791254079044"/>
    <s v="07/02/2026 18:04"/>
  </r>
  <r>
    <x v="1"/>
    <x v="1"/>
    <n v="33.333333333333336"/>
    <n v="3"/>
    <s v="GTR82"/>
    <n v="100"/>
    <n v="0"/>
    <s v="ร้านที่2"/>
    <s v="ส***วดี ท***ระโยชน์"/>
    <s v="สระบุรี"/>
    <s v="-"/>
    <s v=""/>
    <s v="07/02/2026 17:59"/>
    <s v="-"/>
    <s v="J&amp;T COD"/>
    <s v="Tiktok"/>
    <s v="จ่ายทีหลัง / COD"/>
    <s v="ไม่เอารสกาแฟค่ะ"/>
    <s v="791271149034"/>
    <s v="07/02/2026 17:59"/>
  </r>
  <r>
    <x v="6"/>
    <x v="7"/>
    <n v="66.666666666666671"/>
    <n v="3"/>
    <s v="GTR81"/>
    <n v="129"/>
    <n v="0"/>
    <s v="ร้านที่2"/>
    <s v="ม***ล่า - ว***ัน"/>
    <s v="กรุงเทพฯ"/>
    <s v="-"/>
    <s v=""/>
    <s v="07/02/2026 17:32"/>
    <s v="-"/>
    <s v="J&amp;T COD"/>
    <s v="Tiktok"/>
    <s v="จ่ายทีหลัง / COD"/>
    <s v=""/>
    <s v="791328106111"/>
    <s v="07/02/2026 17:32"/>
  </r>
  <r>
    <x v="9"/>
    <x v="10"/>
    <n v="27.5"/>
    <n v="4"/>
    <s v="GTR80"/>
    <n v="168"/>
    <n v="3"/>
    <s v="ร้านที่1"/>
    <s v="อ******ร"/>
    <s v="******ร่องตาที ตำบลลานสัก อำเภอลานสัก จังหวัดอุทัยธานี 61160"/>
    <s v="61160"/>
    <s v="79"/>
    <s v="07/02/2026 17:51"/>
    <s v="-"/>
    <s v="SPX Express"/>
    <s v="Shopee"/>
    <s v="shopee"/>
    <s v=""/>
    <s v="TH267796889510N"/>
    <s v="07/02/2026 17:32"/>
  </r>
  <r>
    <x v="6"/>
    <x v="7"/>
    <n v="66.666666666666671"/>
    <n v="3"/>
    <s v="GTR79"/>
    <n v="129"/>
    <n v="0"/>
    <s v="ร้านที่2"/>
    <s v="ว***พร ช***น"/>
    <s v="นครศรีธรรมราช"/>
    <s v="-"/>
    <s v=""/>
    <s v="07/02/2026 17:33"/>
    <s v="-"/>
    <s v="J&amp;T Express"/>
    <s v="Tiktok"/>
    <s v="tiktok"/>
    <s v=""/>
    <s v="791352900111"/>
    <s v="07/02/2026 17:32"/>
  </r>
  <r>
    <x v="1"/>
    <x v="1"/>
    <n v="50"/>
    <n v="6"/>
    <s v="GTR78"/>
    <n v="200"/>
    <n v="0"/>
    <s v="ร้านที่2"/>
    <s v="ม***  ส***ิบุญ"/>
    <s v="อุดรธานี"/>
    <s v="-"/>
    <s v=""/>
    <s v="07/02/2026 17:28"/>
    <s v="-"/>
    <s v="J&amp;T COD"/>
    <s v="Tiktok"/>
    <s v="จ่ายทีหลัง / COD"/>
    <s v=""/>
    <s v="791278484010"/>
    <s v="07/02/2026 17:28"/>
  </r>
  <r>
    <x v="9"/>
    <x v="10"/>
    <n v="49"/>
    <n v="1"/>
    <s v="GTR77"/>
    <n v="49"/>
    <n v="0"/>
    <s v="ร้านที่1"/>
    <s v="K******ม"/>
    <s v="******เหน่ง ตำบล อ่างคีรี, อำเภอมะขาม ตำบลอ่างคีรี อำเภอมะขาม จังหวัดจันทบุรี 22150"/>
    <s v="22150"/>
    <s v="96"/>
    <s v="07/02/2026 17:38"/>
    <s v="-"/>
    <s v="SPX Express"/>
    <s v="Shopee"/>
    <s v="shopee"/>
    <s v=""/>
    <s v="TH2655827324241"/>
    <s v="07/02/2026 17:08"/>
  </r>
  <r>
    <x v="1"/>
    <x v="1"/>
    <n v="33.333333333333336"/>
    <n v="3"/>
    <s v="GTR76"/>
    <n v="107"/>
    <n v="7"/>
    <s v="ร้านที่2"/>
    <s v="ส***ตน์ แ***ลอย"/>
    <s v="กรุงเทพฯ"/>
    <s v="-"/>
    <s v=""/>
    <s v="07/02/2026 17:04"/>
    <s v="-"/>
    <s v="J&amp;T COD"/>
    <s v="Tiktok"/>
    <s v="จ่ายทีหลัง / COD"/>
    <s v=""/>
    <s v="791314606180"/>
    <s v="07/02/2026 17:04"/>
  </r>
  <r>
    <x v="2"/>
    <x v="2"/>
    <n v="120"/>
    <n v="1"/>
    <s v="GTR75"/>
    <n v="135"/>
    <n v="35"/>
    <s v="ร้านที่2"/>
    <s v="ช***อย เ***นทอง"/>
    <s v="นนทบุรี"/>
    <s v="-"/>
    <s v=""/>
    <s v="07/02/2026 17:02"/>
    <s v="-"/>
    <s v="J&amp;T COD"/>
    <s v="Tiktok"/>
    <s v="จ่ายทีหลัง / COD"/>
    <s v=""/>
    <s v="791335221110"/>
    <s v="07/02/2026 17:02"/>
  </r>
  <r>
    <x v="1"/>
    <x v="1"/>
    <n v="33.333333333333336"/>
    <n v="3"/>
    <s v="GTR74"/>
    <n v="100"/>
    <n v="0"/>
    <s v="ร้านที่2"/>
    <s v="ล***ย โ***ย"/>
    <s v="ระยอง"/>
    <s v="-"/>
    <s v=""/>
    <s v="07/02/2026 17:01"/>
    <s v="-"/>
    <s v="J&amp;T COD"/>
    <s v="Tiktok"/>
    <s v="จ่ายทีหลัง / COD"/>
    <s v=""/>
    <s v="791368601170"/>
    <s v="07/02/2026 17:01"/>
  </r>
  <r>
    <x v="1"/>
    <x v="1"/>
    <n v="33.333333333333336"/>
    <n v="3"/>
    <s v="GTR73"/>
    <n v="100"/>
    <n v="0"/>
    <s v="ร้านที่2"/>
    <s v="T***yanan M***itpaisan"/>
    <s v="กรุงเทพฯ"/>
    <s v="-"/>
    <s v=""/>
    <s v="07/02/2026 16:55"/>
    <s v="-"/>
    <s v="J&amp;T COD"/>
    <s v="Tiktok"/>
    <s v="จ่ายทีหลัง / COD"/>
    <s v=""/>
    <s v="791236779071"/>
    <s v="07/02/2026 16:55"/>
  </r>
  <r>
    <x v="1"/>
    <x v="1"/>
    <n v="50"/>
    <n v="6"/>
    <s v="GTR72"/>
    <n v="200"/>
    <n v="0"/>
    <s v="ร้านที่2"/>
    <s v="จ***าภรณ์ ร***โชติ"/>
    <s v="เพชรบูรณ์"/>
    <s v="-"/>
    <s v=""/>
    <s v="07/02/2026 16:42"/>
    <s v="-"/>
    <s v="J&amp;T COD"/>
    <s v="Tiktok"/>
    <s v="จ่ายทีหลัง / COD"/>
    <s v=""/>
    <s v="791271154015"/>
    <s v="07/02/2026 16:42"/>
  </r>
  <r>
    <x v="2"/>
    <x v="2"/>
    <n v="66.333333333333329"/>
    <n v="3"/>
    <s v="GTR71"/>
    <n v="250"/>
    <n v="0"/>
    <s v="ร้านที่2"/>
    <s v="จ***ณี.  ช***ง"/>
    <s v="เพชรบูรณ์"/>
    <s v="-"/>
    <s v=""/>
    <s v="07/02/2026 16:41"/>
    <s v="-"/>
    <s v="J&amp;T COD"/>
    <s v="Tiktok"/>
    <s v="จ่ายทีหลัง / COD"/>
    <s v=""/>
    <s v="791241392034"/>
    <s v="07/02/2026 16:41"/>
  </r>
  <r>
    <x v="1"/>
    <x v="1"/>
    <n v="33.333333333333336"/>
    <n v="3"/>
    <s v="GTR70"/>
    <n v="100"/>
    <n v="0"/>
    <s v="ร้านที่2"/>
    <s v="ป***ภัสร์ พ***วช"/>
    <s v="ลพบุรี"/>
    <s v="-"/>
    <s v=""/>
    <s v="07/02/2026 16:35"/>
    <s v="-"/>
    <s v="J&amp;T COD"/>
    <s v="Tiktok"/>
    <s v="จ่ายทีหลัง / COD"/>
    <s v=""/>
    <s v="791318017125"/>
    <s v="07/02/2026 16:35"/>
  </r>
  <r>
    <x v="1"/>
    <x v="1"/>
    <n v="50"/>
    <n v="6"/>
    <s v="GTR69"/>
    <n v="200"/>
    <n v="0"/>
    <s v="ร้านที่2"/>
    <s v="บ***ง ศ***่าน"/>
    <s v="ชัยภูมิ"/>
    <s v="-"/>
    <s v=""/>
    <s v="07/02/2026 16:32"/>
    <s v="-"/>
    <s v="J&amp;T Express"/>
    <s v="Tiktok"/>
    <s v="tiktok"/>
    <s v=""/>
    <s v="791289557026"/>
    <s v="07/02/2026 16:32"/>
  </r>
  <r>
    <x v="1"/>
    <x v="1"/>
    <n v="33.333333333333336"/>
    <n v="3"/>
    <s v="GTR68"/>
    <n v="100"/>
    <n v="0"/>
    <s v="ร้านที่2"/>
    <s v="บ***ัน พ***งปานผง"/>
    <s v="ปทุมธานี"/>
    <s v="-"/>
    <s v=""/>
    <s v="07/02/2026 16:30"/>
    <s v="-"/>
    <s v="J&amp;T COD"/>
    <s v="Tiktok"/>
    <s v="จ่ายทีหลัง / COD"/>
    <s v=""/>
    <s v="791208583045"/>
    <s v="07/02/2026 16:30"/>
  </r>
  <r>
    <x v="4"/>
    <x v="4"/>
    <n v="159"/>
    <n v="1"/>
    <s v="GTR66"/>
    <n v="258"/>
    <n v="0"/>
    <s v="ร้านที่2"/>
    <s v="ป***ากร"/>
    <s v="ตราด"/>
    <s v="-"/>
    <s v=""/>
    <s v="07/02/2026 16:19"/>
    <s v="-"/>
    <s v="J&amp;T COD"/>
    <s v="Tiktok"/>
    <s v="จ่ายทีหลัง / COD"/>
    <s v=""/>
    <s v="791264764006"/>
    <s v="07/02/2026 16:19"/>
  </r>
  <r>
    <x v="5"/>
    <x v="5"/>
    <n v="159"/>
    <n v="1"/>
    <s v="GTR66"/>
    <n v="258"/>
    <n v="0"/>
    <s v="ร้านที่2"/>
    <s v="ป***ากร"/>
    <s v="ตราด"/>
    <s v="-"/>
    <s v=""/>
    <s v="07/02/2026 16:19"/>
    <s v="-"/>
    <s v="J&amp;T COD"/>
    <s v="Tiktok"/>
    <s v="จ่ายทีหลัง / COD"/>
    <s v=""/>
    <s v="791264764006"/>
    <s v="07/02/2026 16:19"/>
  </r>
  <r>
    <x v="1"/>
    <x v="1"/>
    <n v="50"/>
    <n v="6"/>
    <s v="GTR65"/>
    <n v="200"/>
    <n v="0"/>
    <s v="ร้านที่2"/>
    <s v="K***ine K***ded"/>
    <s v="สุพรรณบุรี"/>
    <s v="-"/>
    <s v=""/>
    <s v="07/02/2026 16:07"/>
    <s v="-"/>
    <s v="J&amp;T COD"/>
    <s v="Tiktok"/>
    <s v="จ่ายทีหลัง / COD"/>
    <s v=""/>
    <s v="791248690013"/>
    <s v="07/02/2026 16:07"/>
  </r>
  <r>
    <x v="1"/>
    <x v="1"/>
    <n v="33.333333333333336"/>
    <n v="3"/>
    <s v="GTR64"/>
    <n v="135"/>
    <n v="35"/>
    <s v="ร้านที่2"/>
    <s v="พ***ี ล***ัตนกุล"/>
    <s v="กรุงเทพฯ"/>
    <s v="-"/>
    <s v=""/>
    <s v="07/02/2026 16:03"/>
    <s v="-"/>
    <s v="J&amp;T COD"/>
    <s v="Tiktok"/>
    <s v="จ่ายทีหลัง / COD"/>
    <s v=""/>
    <s v="791222389031"/>
    <s v="07/02/2026 16:03"/>
  </r>
  <r>
    <x v="1"/>
    <x v="1"/>
    <n v="50"/>
    <n v="6"/>
    <s v="GTR63"/>
    <n v="200"/>
    <n v="0"/>
    <s v="ร้านที่2"/>
    <s v="u***5615229367612"/>
    <s v="ระยอง"/>
    <s v="-"/>
    <s v=""/>
    <s v="07/02/2026 16:02"/>
    <s v="-"/>
    <s v="J&amp;T Express"/>
    <s v="Tiktok"/>
    <s v="tiktok"/>
    <s v=""/>
    <s v="791277689031"/>
    <s v="07/02/2026 16:01"/>
  </r>
  <r>
    <x v="1"/>
    <x v="1"/>
    <n v="33.333333333333336"/>
    <n v="3"/>
    <s v="GTR62"/>
    <n v="100"/>
    <n v="0"/>
    <s v="ร้านที่2"/>
    <s v="ส***ย​  อ***​สอน​"/>
    <s v="ลพบุรี"/>
    <s v="-"/>
    <s v=""/>
    <s v="07/02/2026 15:54"/>
    <s v="-"/>
    <s v="J&amp;T COD"/>
    <s v="Tiktok"/>
    <s v="จ่ายทีหลัง / COD"/>
    <s v=""/>
    <s v="791323812134"/>
    <s v="07/02/2026 15:54"/>
  </r>
  <r>
    <x v="1"/>
    <x v="1"/>
    <n v="33.333333333333336"/>
    <n v="3"/>
    <s v="GTR61"/>
    <n v="100"/>
    <n v="0"/>
    <s v="ร้านที่2"/>
    <s v="น***น"/>
    <s v="ปทุมธานี"/>
    <s v="-"/>
    <s v=""/>
    <s v="07/02/2026 15:54"/>
    <s v="-"/>
    <s v="J&amp;T Express"/>
    <s v="Tiktok"/>
    <s v="tiktok"/>
    <s v="ขอเป็นเค้กฝอยทอง 2 กล่องนะคะ ส่วนอีกกล่องทางร้านเลือกให้เลยคะ"/>
    <s v="791279673026"/>
    <s v="07/02/2026 15:53"/>
  </r>
  <r>
    <x v="1"/>
    <x v="1"/>
    <n v="33.333333333333336"/>
    <n v="3"/>
    <s v="GTR60"/>
    <n v="107"/>
    <n v="7"/>
    <s v="ร้านที่2"/>
    <s v="โ***ี ส***าม"/>
    <s v="กรุงเทพมหานคร"/>
    <s v="-"/>
    <s v=""/>
    <s v="07/02/2026 15:52"/>
    <s v="-"/>
    <s v="J&amp;T COD"/>
    <s v="Tiktok"/>
    <s v="จ่ายทีหลัง / COD"/>
    <s v=""/>
    <s v="791340615133"/>
    <s v="07/02/2026 15:52"/>
  </r>
  <r>
    <x v="1"/>
    <x v="1"/>
    <n v="33.333333333333336"/>
    <n v="3"/>
    <s v="GTR58"/>
    <n v="100"/>
    <n v="0"/>
    <s v="ร้านที่2"/>
    <s v="ค***รพรรณ เ***วกุล"/>
    <s v="สมุทรปราการ"/>
    <s v="-"/>
    <s v=""/>
    <s v="07/02/2026 15:50"/>
    <s v="-"/>
    <s v="J&amp;T Express"/>
    <s v="Tiktok"/>
    <s v="tiktok"/>
    <s v="ขอฝอยทอง1กล่องนะคะ 😁😁"/>
    <s v="791218071022"/>
    <s v="07/02/2026 15:50"/>
  </r>
  <r>
    <x v="1"/>
    <x v="1"/>
    <n v="33.333333333333336"/>
    <n v="3"/>
    <s v="GTR57"/>
    <n v="100"/>
    <n v="0"/>
    <s v="ร้านที่2"/>
    <s v="เ***น"/>
    <s v="หนองคาย"/>
    <s v="-"/>
    <s v=""/>
    <s v="07/02/2026 15:51"/>
    <s v="-"/>
    <s v="J&amp;T Express"/>
    <s v="Tiktok"/>
    <s v="tiktok"/>
    <s v=""/>
    <s v="791256158092"/>
    <s v="07/02/2026 15:50"/>
  </r>
  <r>
    <x v="10"/>
    <x v="11"/>
    <n v="54.5"/>
    <n v="2"/>
    <s v="GTR56"/>
    <n v="99.65"/>
    <n v="7"/>
    <s v="ร้านที่3"/>
    <s v="คุณเมทาวี สุริผัด"/>
    <s v="เลขที่10/61 ชั้น3 การเคหะคลองจั่นอาคาร 10 ซ.ศรีบูรพา 22 ถ.ศรีบูรพา · คลองจั่น/ Khlong Chan_x000a__x000a_บางกะปิ/ Bang Kapiกรุงเทพมหานคร/ Bangkok_x000a_10240"/>
    <s v="10240"/>
    <s v="660857152005"/>
    <s v="07/02/2026 15:50"/>
    <s v="-"/>
    <s v="Kerry_dropoff"/>
    <s v="Lazada"/>
    <s v="lazada"/>
    <s v=""/>
    <s v="LEXPU0655898920"/>
    <s v="07/02/2026 15:50"/>
  </r>
  <r>
    <x v="9"/>
    <x v="10"/>
    <n v="33.333333333333336"/>
    <n v="3"/>
    <s v="GTR54"/>
    <n v="145"/>
    <n v="10"/>
    <s v="ร้านที่2"/>
    <s v="S***a"/>
    <s v="Samut Prakan"/>
    <s v="-"/>
    <s v=""/>
    <s v="07/02/2026 15:49"/>
    <s v="-"/>
    <s v="J&amp;T Express"/>
    <s v="Tiktok"/>
    <s v="tiktok"/>
    <s v=""/>
    <s v="791371430124"/>
    <s v="07/02/2026 15:48"/>
  </r>
  <r>
    <x v="1"/>
    <x v="1"/>
    <n v="33.333333333333336"/>
    <n v="3"/>
    <s v="GTR52"/>
    <n v="107"/>
    <n v="7"/>
    <s v="ร้านที่2"/>
    <s v="ส***งจิต เ***จิตร"/>
    <s v="นนทบุรี"/>
    <s v="-"/>
    <s v=""/>
    <s v="07/02/2026 15:40"/>
    <s v="-"/>
    <s v="Flash Express Thailand COD"/>
    <s v="Tiktok"/>
    <s v="จ่ายทีหลัง / COD"/>
    <s v=""/>
    <s v="THT03062EW9024Z"/>
    <s v="07/02/2026 15:40"/>
  </r>
  <r>
    <x v="12"/>
    <x v="16"/>
    <n v="150"/>
    <n v="2"/>
    <s v="GTR51"/>
    <n v="198"/>
    <n v="0"/>
    <s v="ร้านที่2"/>
    <s v="ณ***านต์  แ***าน"/>
    <s v="เชียงใหม่"/>
    <s v="-"/>
    <s v=""/>
    <s v="07/02/2026 15:40"/>
    <s v="-"/>
    <s v="J&amp;T Express"/>
    <s v="Tiktok"/>
    <s v="tiktok"/>
    <s v=""/>
    <s v="791324626116"/>
    <s v="07/02/2026 15:40"/>
  </r>
  <r>
    <x v="1"/>
    <x v="1"/>
    <n v="50"/>
    <n v="6"/>
    <s v="GTR49"/>
    <n v="200"/>
    <n v="0"/>
    <s v="ร้านที่2"/>
    <s v="ฉ**"/>
    <s v="อำนาจเจริญ"/>
    <s v="-"/>
    <s v=""/>
    <s v="07/02/2026 15:30"/>
    <s v="-"/>
    <s v="J&amp;T COD"/>
    <s v="Tiktok"/>
    <s v="จ่ายทีหลัง / COD"/>
    <s v=""/>
    <s v="791276878081"/>
    <s v="07/02/2026 15:30"/>
  </r>
  <r>
    <x v="9"/>
    <x v="10"/>
    <n v="49"/>
    <n v="5"/>
    <s v="GTR48"/>
    <n v="245"/>
    <n v="0"/>
    <s v="ร้านที่1"/>
    <s v="ร******ง"/>
    <s v="******นรถคอกขาว) ตำบล หอคำ, อำเภอเมืองบึงกาฬ ตำบลหอคำ อำเภอเมืองบึงกาฬ จังหวัดบึงกาฬ 38000"/>
    <s v="38000"/>
    <s v="66"/>
    <s v="07/02/2026 15:54"/>
    <s v="-"/>
    <s v="SPX Express"/>
    <s v="Shopee"/>
    <s v="shopee"/>
    <s v=""/>
    <s v="TH2653875840486"/>
    <s v="07/02/2026 15:24"/>
  </r>
  <r>
    <x v="4"/>
    <x v="4"/>
    <n v="159"/>
    <n v="2"/>
    <s v="GTR47"/>
    <n v="258"/>
    <n v="0"/>
    <s v="ร้านที่2"/>
    <s v="จ***นา"/>
    <s v="ระยอง"/>
    <s v="-"/>
    <s v=""/>
    <s v="07/02/2026 15:16"/>
    <s v="-"/>
    <s v="J&amp;T COD"/>
    <s v="Tiktok"/>
    <s v="จ่ายทีหลัง / COD"/>
    <s v=""/>
    <s v="791260170002"/>
    <s v="07/02/2026 15:16"/>
  </r>
  <r>
    <x v="1"/>
    <x v="1"/>
    <n v="50"/>
    <n v="6"/>
    <s v="GTR46"/>
    <n v="200"/>
    <n v="0"/>
    <s v="ร้านที่2"/>
    <s v="ส***ทร์ทิพย์ เ***นอก"/>
    <s v="เทศบาลนครนครราชสีมา"/>
    <s v="-"/>
    <s v=""/>
    <s v="07/02/2026 15:14"/>
    <s v="-"/>
    <s v="J&amp;T COD"/>
    <s v="Tiktok"/>
    <s v="จ่ายทีหลัง / COD"/>
    <s v="ฝอยทอง3ค่ะ"/>
    <s v="791258944022"/>
    <s v="07/02/2026 15:14"/>
  </r>
  <r>
    <x v="1"/>
    <x v="1"/>
    <n v="33.333333333333336"/>
    <n v="3"/>
    <s v="GTR45"/>
    <n v="110"/>
    <n v="10"/>
    <s v="ร้านที่2"/>
    <s v="ผ***ันเพ็ญ อ***เสนา"/>
    <s v="อุดรธานี"/>
    <s v="-"/>
    <s v=""/>
    <s v="07/02/2026 15:07"/>
    <s v="-"/>
    <s v="J&amp;T COD"/>
    <s v="Tiktok"/>
    <s v="จ่ายทีหลัง / COD"/>
    <s v=""/>
    <s v="791296385025"/>
    <s v="07/02/2026 15:07"/>
  </r>
  <r>
    <x v="13"/>
    <x v="14"/>
    <n v="120"/>
    <n v="2"/>
    <s v="GTR44"/>
    <n v="200"/>
    <n v="0"/>
    <s v="ร้านที่2"/>
    <s v="ส***ดห์ ผ***ด"/>
    <s v="ชลบุรี"/>
    <s v="-"/>
    <s v=""/>
    <s v="07/02/2026 15:02"/>
    <s v="-"/>
    <s v="J&amp;T COD"/>
    <s v="Tiktok"/>
    <s v="จ่ายทีหลัง / COD"/>
    <s v=""/>
    <s v="791395423103"/>
    <s v="07/02/2026 15:02"/>
  </r>
  <r>
    <x v="1"/>
    <x v="1"/>
    <n v="50"/>
    <n v="6"/>
    <s v="GTR43"/>
    <n v="200"/>
    <n v="0"/>
    <s v="ร้านที่2"/>
    <s v="A***awin J***ang"/>
    <s v="ชลบุรี"/>
    <s v="-"/>
    <s v=""/>
    <s v="07/02/2026 14:58"/>
    <s v="-"/>
    <s v="J&amp;T COD"/>
    <s v="Tiktok"/>
    <s v="จ่ายทีหลัง / COD"/>
    <s v=""/>
    <s v="791261957032"/>
    <s v="07/02/2026 14:58"/>
  </r>
  <r>
    <x v="1"/>
    <x v="1"/>
    <n v="33.333333333333336"/>
    <n v="3"/>
    <s v="GTR42"/>
    <n v="100"/>
    <n v="0"/>
    <s v="ร้านที่2"/>
    <s v="ศ***มน ร***พงค์"/>
    <s v="นครราชสีมา"/>
    <s v="-"/>
    <s v=""/>
    <s v="07/02/2026 14:55"/>
    <s v="-"/>
    <s v="J&amp;T COD"/>
    <s v="Tiktok"/>
    <s v="จ่ายทีหลัง / COD"/>
    <s v=""/>
    <s v="791304211121"/>
    <s v="07/02/2026 14:55"/>
  </r>
  <r>
    <x v="1"/>
    <x v="1"/>
    <n v="65"/>
    <n v="2"/>
    <s v="GTR41"/>
    <n v="70"/>
    <n v="0"/>
    <s v="ร้านที่2"/>
    <s v="น***รา ป***าฤทธิ์"/>
    <s v="กรุงเทพฯ"/>
    <s v="-"/>
    <s v=""/>
    <s v="07/02/2026 14:54"/>
    <s v="-"/>
    <s v="J&amp;T Express"/>
    <s v="Tiktok"/>
    <s v="tiktok"/>
    <s v="ฝอยทอง1กล่อง มะพร้าว1กล่อง"/>
    <s v="791229476026"/>
    <s v="07/02/2026 14:53"/>
  </r>
  <r>
    <x v="9"/>
    <x v="10"/>
    <n v="33.333333333333336"/>
    <n v="3"/>
    <s v="GTR40"/>
    <n v="135"/>
    <n v="0"/>
    <s v="ร้านที่2"/>
    <s v="ช***า ว*"/>
    <s v="สุพรรณบุรี"/>
    <s v="-"/>
    <s v=""/>
    <s v="07/02/2026 14:52"/>
    <s v="-"/>
    <s v="J&amp;T COD"/>
    <s v="Tiktok"/>
    <s v="จ่ายทีหลัง / COD"/>
    <s v=""/>
    <s v="791338230115"/>
    <s v="07/02/2026 14:52"/>
  </r>
  <r>
    <x v="1"/>
    <x v="1"/>
    <n v="65"/>
    <n v="4"/>
    <s v="GTR39"/>
    <n v="140"/>
    <n v="0"/>
    <s v="ร้านที่2"/>
    <s v="อ***พล ศ***ินวงศ์ชัย"/>
    <s v="สมุทรปราการ"/>
    <s v="-"/>
    <s v=""/>
    <s v="07/02/2026 14:52"/>
    <s v="-"/>
    <s v="J&amp;T COD"/>
    <s v="Tiktok"/>
    <s v="จ่ายทีหลัง / COD"/>
    <s v=""/>
    <s v="791262954031"/>
    <s v="07/02/2026 14:52"/>
  </r>
  <r>
    <x v="1"/>
    <x v="1"/>
    <n v="65"/>
    <n v="2"/>
    <s v="GTR38"/>
    <n v="70"/>
    <n v="0"/>
    <s v="ร้านที่2"/>
    <s v="ป**"/>
    <s v="สระบุรี"/>
    <s v="-"/>
    <s v=""/>
    <s v="07/02/2026 14:51"/>
    <s v="-"/>
    <s v="J&amp;T COD"/>
    <s v="Tiktok"/>
    <s v="จ่ายทีหลัง / COD"/>
    <s v="เนยนม/ฝอยทอง"/>
    <s v="791255876036"/>
    <s v="07/02/2026 14:51"/>
  </r>
  <r>
    <x v="1"/>
    <x v="1"/>
    <n v="50"/>
    <n v="6"/>
    <s v="GTR37"/>
    <n v="200"/>
    <n v="0"/>
    <s v="ร้านที่2"/>
    <s v="ส***ยา เ***ขุนทด"/>
    <s v="จังหวัดนครราชสีมา"/>
    <s v="-"/>
    <s v=""/>
    <s v="07/02/2026 14:50"/>
    <s v="-"/>
    <s v="J&amp;T COD"/>
    <s v="Tiktok"/>
    <s v="จ่ายทีหลัง / COD"/>
    <s v=""/>
    <s v="791251552022"/>
    <s v="07/02/2026 14:51"/>
  </r>
  <r>
    <x v="0"/>
    <x v="6"/>
    <n v="103.55"/>
    <n v="1"/>
    <s v="GTR35"/>
    <n v="207.1"/>
    <n v="0"/>
    <s v="ร้านที่3"/>
    <s v="โสพิษ ใจทน"/>
    <s v="หมู่บ้านเพชรน้ำผึ้ง 150ม.3ต.ลานสัก อ.ลานสัก จ.อุทัยธานี้61160 · ลานสัก/ Lan Sak_x000a__x000a_ลานสัก/ Lan Sakอุทัยธานี/ Uthai Thani_x000a_61160"/>
    <s v="61160"/>
    <s v="660825039498"/>
    <s v="07/02/2026 14:49"/>
    <s v="-"/>
    <s v="Kerry_dropoff"/>
    <s v="Lazada"/>
    <s v="lazada"/>
    <s v=""/>
    <s v="TH57078BHJR00A"/>
    <s v="07/02/2026 14:49"/>
  </r>
  <r>
    <x v="4"/>
    <x v="6"/>
    <n v="103.55"/>
    <n v="1"/>
    <s v="GTR35"/>
    <n v="207.1"/>
    <n v="0"/>
    <s v="ร้านที่3"/>
    <s v="โสพิษ ใจทน"/>
    <s v="หมู่บ้านเพชรน้ำผึ้ง 150ม.3ต.ลานสัก อ.ลานสัก จ.อุทัยธานี้61160 · ลานสัก/ Lan Sak_x000a__x000a_ลานสัก/ Lan Sakอุทัยธานี/ Uthai Thani_x000a_61160"/>
    <s v="61160"/>
    <s v="660825039498"/>
    <s v="07/02/2026 14:49"/>
    <s v="-"/>
    <s v="Kerry_dropoff"/>
    <s v="Lazada"/>
    <s v="lazada"/>
    <s v=""/>
    <s v="TH57078BHJR00A"/>
    <s v="07/02/2026 14:49"/>
  </r>
  <r>
    <x v="1"/>
    <x v="1"/>
    <n v="65"/>
    <n v="3"/>
    <s v="GTR34"/>
    <n v="106"/>
    <n v="1"/>
    <s v="ร้านที่2"/>
    <s v="ป***ฉัตร เ***"/>
    <s v="สระบุรี"/>
    <s v="-"/>
    <s v=""/>
    <s v="07/02/2026 14:49"/>
    <s v="-"/>
    <s v="J&amp;T COD"/>
    <s v="Tiktok"/>
    <s v="จ่ายทีหลัง / COD"/>
    <s v=""/>
    <s v="791210787032"/>
    <s v="07/02/2026 14:49"/>
  </r>
  <r>
    <x v="2"/>
    <x v="2"/>
    <n v="66.333333333333329"/>
    <n v="3"/>
    <s v="GTR33"/>
    <n v="250"/>
    <n v="0"/>
    <s v="ร้านที่2"/>
    <s v="ช***มา"/>
    <s v="มหาสารคาม"/>
    <s v="-"/>
    <s v=""/>
    <s v="07/02/2026 14:44"/>
    <s v="-"/>
    <s v="J&amp;T COD"/>
    <s v="Tiktok"/>
    <s v="จ่ายทีหลัง / COD"/>
    <s v=""/>
    <s v="791302822122"/>
    <s v="07/02/2026 14:44"/>
  </r>
  <r>
    <x v="3"/>
    <x v="3"/>
    <n v="139"/>
    <n v="2"/>
    <s v="GTR32"/>
    <n v="1050"/>
    <n v="0"/>
    <s v="ร้านที่2"/>
    <s v="จ***วรรณ ว***ม"/>
    <s v="นครพนม"/>
    <s v="-"/>
    <s v=""/>
    <s v="07/02/2026 14:44"/>
    <s v="-"/>
    <s v="J&amp;T Express"/>
    <s v="Tiktok"/>
    <s v="tiktok"/>
    <s v=""/>
    <s v="791257472036"/>
    <s v="07/02/2026 14:43"/>
  </r>
  <r>
    <x v="0"/>
    <x v="0"/>
    <n v="139"/>
    <n v="2"/>
    <s v="GTR32"/>
    <n v="1050"/>
    <n v="0"/>
    <s v="ร้านที่2"/>
    <s v="จ***วรรณ ว***ม"/>
    <s v="นครพนม"/>
    <s v="-"/>
    <s v=""/>
    <s v="07/02/2026 14:44"/>
    <s v="-"/>
    <s v="J&amp;T Express"/>
    <s v="Tiktok"/>
    <s v="tiktok"/>
    <s v=""/>
    <s v="791257472036"/>
    <s v="07/02/2026 14:43"/>
  </r>
  <r>
    <x v="4"/>
    <x v="4"/>
    <n v="139"/>
    <n v="3"/>
    <s v="GTR32"/>
    <n v="1050"/>
    <n v="0"/>
    <s v="ร้านที่2"/>
    <s v="จ***วรรณ ว***ม"/>
    <s v="นครพนม"/>
    <s v="-"/>
    <s v=""/>
    <s v="07/02/2026 14:44"/>
    <s v="-"/>
    <s v="J&amp;T Express"/>
    <s v="Tiktok"/>
    <s v="tiktok"/>
    <s v=""/>
    <s v="791257472036"/>
    <s v="07/02/2026 14:43"/>
  </r>
  <r>
    <x v="5"/>
    <x v="5"/>
    <n v="139"/>
    <n v="3"/>
    <s v="GTR32"/>
    <n v="1050"/>
    <n v="0"/>
    <s v="ร้านที่2"/>
    <s v="จ***วรรณ ว***ม"/>
    <s v="นครพนม"/>
    <s v="-"/>
    <s v=""/>
    <s v="07/02/2026 14:44"/>
    <s v="-"/>
    <s v="J&amp;T Express"/>
    <s v="Tiktok"/>
    <s v="tiktok"/>
    <s v=""/>
    <s v="791257472036"/>
    <s v="07/02/2026 14:43"/>
  </r>
  <r>
    <x v="1"/>
    <x v="1"/>
    <n v="33.333333333333336"/>
    <n v="3"/>
    <s v="GTR31"/>
    <n v="100"/>
    <n v="0"/>
    <s v="ร้านที่2"/>
    <s v="เ***อ้วน"/>
    <s v="สุราษฎร์ธานี"/>
    <s v="-"/>
    <s v=""/>
    <s v="07/02/2026 14:40"/>
    <s v="-"/>
    <s v="J&amp;T COD"/>
    <s v="Tiktok"/>
    <s v="จ่ายทีหลัง / COD"/>
    <s v=""/>
    <s v="791247784014"/>
    <s v="07/02/2026 14:40"/>
  </r>
  <r>
    <x v="0"/>
    <x v="0"/>
    <n v="159"/>
    <n v="1"/>
    <s v="GTR30"/>
    <n v="129"/>
    <n v="0"/>
    <s v="ร้านที่2"/>
    <s v="ว***วรรณ น***พันธ์"/>
    <s v="ตราด"/>
    <s v="-"/>
    <s v=""/>
    <s v="07/02/2026 14:39"/>
    <s v="-"/>
    <s v="J&amp;T COD"/>
    <s v="Tiktok"/>
    <s v="จ่ายทีหลัง / COD"/>
    <s v=""/>
    <s v="791260769014"/>
    <s v="07/02/2026 14:39"/>
  </r>
  <r>
    <x v="4"/>
    <x v="4"/>
    <n v="159"/>
    <n v="1"/>
    <s v="GTR29"/>
    <n v="143"/>
    <n v="38"/>
    <s v="ร้านที่2"/>
    <s v="แ** ก***"/>
    <s v="เชียงราย"/>
    <s v="-"/>
    <s v=""/>
    <s v="07/02/2026 14:37"/>
    <s v="-"/>
    <s v="J&amp;T COD"/>
    <s v="Tiktok"/>
    <s v="จ่ายทีหลัง / COD"/>
    <s v=""/>
    <s v="791244961006"/>
    <s v="07/02/2026 14:37"/>
  </r>
  <r>
    <x v="3"/>
    <x v="3"/>
    <n v="159"/>
    <n v="1"/>
    <s v="GTR27"/>
    <n v="105"/>
    <n v="0"/>
    <s v="ร้านที่2"/>
    <s v="ฐ***วรรณ เ***ัศน์"/>
    <s v="เทศบาลนครนครศรีธรรมราช"/>
    <s v="-"/>
    <s v=""/>
    <s v="07/02/2026 14:34"/>
    <s v="-"/>
    <s v="J&amp;T COD"/>
    <s v="Tiktok"/>
    <s v="จ่ายทีหลัง / COD"/>
    <s v=""/>
    <s v="791279157012"/>
    <s v="07/02/2026 14:34"/>
  </r>
  <r>
    <x v="0"/>
    <x v="0"/>
    <n v="159"/>
    <n v="1"/>
    <s v="GTR26"/>
    <n v="105"/>
    <n v="0"/>
    <s v="ร้านที่2"/>
    <s v="พ***ี"/>
    <s v="กรุงเทพฯ"/>
    <s v="-"/>
    <s v=""/>
    <s v="07/02/2026 14:34"/>
    <s v="-"/>
    <s v="J&amp;T Express"/>
    <s v="Tiktok"/>
    <s v="tiktok"/>
    <s v=""/>
    <s v="791235766005"/>
    <s v="07/02/2026 14:33"/>
  </r>
  <r>
    <x v="1"/>
    <x v="1"/>
    <n v="33.333333333333336"/>
    <n v="3"/>
    <s v="GTR25"/>
    <n v="100"/>
    <n v="0"/>
    <s v="ร้านที่2"/>
    <s v="ก***าส ร***วัฒนาสิน"/>
    <s v="เชียงใหม่"/>
    <s v="-"/>
    <s v=""/>
    <s v="07/02/2026 14:32"/>
    <s v="-"/>
    <s v="J&amp;T COD"/>
    <s v="Tiktok"/>
    <s v="จ่ายทีหลัง / COD"/>
    <s v=""/>
    <s v="791224389001"/>
    <s v="07/02/2026 14:32"/>
  </r>
  <r>
    <x v="1"/>
    <x v="1"/>
    <n v="33.333333333333336"/>
    <n v="3"/>
    <s v="GTR24"/>
    <n v="100"/>
    <n v="0"/>
    <s v="ร้านที่2"/>
    <s v="น***หมวย"/>
    <s v="นนทบุรี"/>
    <s v="-"/>
    <s v=""/>
    <s v="07/02/2026 14:31"/>
    <s v="-"/>
    <s v="J&amp;T COD"/>
    <s v="Tiktok"/>
    <s v="จ่ายทีหลัง / COD"/>
    <s v=""/>
    <s v="791221987006"/>
    <s v="07/02/2026 14:31"/>
  </r>
  <r>
    <x v="1"/>
    <x v="1"/>
    <n v="33.333333333333336"/>
    <n v="3"/>
    <s v="GTR23"/>
    <n v="100"/>
    <n v="0"/>
    <s v="ร้านที่2"/>
    <s v="ป***สริฐ..แสวงชื่น"/>
    <s v="พระนครศรีอยุธยา"/>
    <s v="-"/>
    <s v=""/>
    <s v="07/02/2026 14:31"/>
    <s v="-"/>
    <s v="J&amp;T COD"/>
    <s v="Tiktok"/>
    <s v="จ่ายทีหลัง / COD"/>
    <s v=""/>
    <s v="791310017116"/>
    <s v="07/02/2026 14:31"/>
  </r>
  <r>
    <x v="1"/>
    <x v="1"/>
    <n v="50"/>
    <n v="6"/>
    <s v="GTR22"/>
    <n v="200"/>
    <n v="0"/>
    <s v="ร้านที่2"/>
    <s v="ว***ทย์  ล***วัสดิ์"/>
    <s v="นครศรีธรรมราช"/>
    <s v="-"/>
    <s v=""/>
    <s v="07/02/2026 14:29"/>
    <s v="-"/>
    <s v="J&amp;T COD"/>
    <s v="Tiktok"/>
    <s v="จ่ายทีหลัง / COD"/>
    <s v=""/>
    <s v="791287487023"/>
    <s v="07/02/2026 14:29"/>
  </r>
  <r>
    <x v="1"/>
    <x v="1"/>
    <n v="65"/>
    <n v="1"/>
    <s v="GTR21"/>
    <n v="35"/>
    <n v="0"/>
    <s v="ร้านที่2"/>
    <s v="ล*** เ***์เชิด"/>
    <s v="สงขลา"/>
    <s v="-"/>
    <s v=""/>
    <s v="07/02/2026 14:26"/>
    <s v="-"/>
    <s v="J&amp;T COD"/>
    <s v="Tiktok"/>
    <s v="จ่ายทีหลัง / COD"/>
    <s v="รสกาแฟ"/>
    <s v="791272949036"/>
    <s v="07/02/2026 14:26"/>
  </r>
  <r>
    <x v="1"/>
    <x v="1"/>
    <n v="50"/>
    <n v="6"/>
    <s v="GTR20"/>
    <n v="200"/>
    <n v="0"/>
    <s v="ร้านที่2"/>
    <s v="ก**"/>
    <s v="ระยอง"/>
    <s v="-"/>
    <s v=""/>
    <s v="07/02/2026 14:25"/>
    <s v="-"/>
    <s v="J&amp;T Express"/>
    <s v="Tiktok"/>
    <s v="tiktok"/>
    <s v=""/>
    <s v="791232083025"/>
    <s v="07/02/2026 14:25"/>
  </r>
  <r>
    <x v="1"/>
    <x v="1"/>
    <n v="65"/>
    <n v="1"/>
    <s v="GTR19"/>
    <n v="35"/>
    <n v="0"/>
    <s v="ร้านที่2"/>
    <s v="ร***กาญจน์"/>
    <s v="กรุงเทพฯ"/>
    <s v="-"/>
    <s v=""/>
    <s v="07/02/2026 14:22"/>
    <s v="-"/>
    <s v="J&amp;T Express"/>
    <s v="Tiktok"/>
    <s v="tiktok"/>
    <s v="ฟอยทอง"/>
    <s v="791286072032"/>
    <s v="07/02/2026 14:22"/>
  </r>
  <r>
    <x v="1"/>
    <x v="1"/>
    <n v="33.333333333333336"/>
    <n v="3"/>
    <s v="GTR18"/>
    <n v="100"/>
    <n v="0"/>
    <s v="ร้านที่2"/>
    <s v="ค***ชญ์กุลพล ค***พันธ์"/>
    <s v="สงขลา"/>
    <s v="-"/>
    <s v=""/>
    <s v="07/02/2026 14:18"/>
    <s v="-"/>
    <s v="J&amp;T COD"/>
    <s v="Tiktok"/>
    <s v="จ่ายทีหลัง / COD"/>
    <s v=""/>
    <s v="791258571051"/>
    <s v="07/02/2026 14:18"/>
  </r>
  <r>
    <x v="1"/>
    <x v="1"/>
    <n v="33.333333333333336"/>
    <n v="3"/>
    <s v="GTR17"/>
    <n v="101"/>
    <n v="1"/>
    <s v="ร้านที่2"/>
    <s v="ช*** ด***บ้านยาง"/>
    <s v="นครสวรรค์"/>
    <s v="-"/>
    <s v=""/>
    <s v="07/02/2026 14:17"/>
    <s v="-"/>
    <s v="J&amp;T COD"/>
    <s v="Tiktok"/>
    <s v="จ่ายทีหลัง / COD"/>
    <s v=""/>
    <s v="791298588006"/>
    <s v="07/02/2026 14:17"/>
  </r>
  <r>
    <x v="1"/>
    <x v="1"/>
    <n v="33.333333333333336"/>
    <n v="3"/>
    <s v="GTR16"/>
    <n v="100"/>
    <n v="0"/>
    <s v="ร้านที่2"/>
    <s v="ม***ดา เ***ิชัย"/>
    <s v="นครศรีธรรมราช"/>
    <s v="-"/>
    <s v=""/>
    <s v="07/02/2026 14:17"/>
    <s v="-"/>
    <s v="J&amp;T COD"/>
    <s v="Tiktok"/>
    <s v="จ่ายทีหลัง / COD"/>
    <s v=""/>
    <s v="791322615101"/>
    <s v="07/02/2026 14:17"/>
  </r>
  <r>
    <x v="6"/>
    <x v="7"/>
    <n v="66.666666666666671"/>
    <n v="6"/>
    <s v="GTR15"/>
    <n v="258"/>
    <n v="0"/>
    <s v="ร้านที่2"/>
    <s v="เ***า ภ***พานิชย์"/>
    <s v="หนองบัวลำภู"/>
    <s v="-"/>
    <s v=""/>
    <s v="07/02/2026 14:16"/>
    <s v="-"/>
    <s v="J&amp;T COD"/>
    <s v="Tiktok"/>
    <s v="จ่ายทีหลัง / COD"/>
    <s v=""/>
    <s v="791399505131"/>
    <s v="07/02/2026 14:16"/>
  </r>
  <r>
    <x v="1"/>
    <x v="1"/>
    <n v="33.333333333333336"/>
    <n v="3"/>
    <s v="GTR14"/>
    <n v="100"/>
    <n v="0"/>
    <s v="ร้านที่2"/>
    <s v="อ**"/>
    <s v="สตูล"/>
    <s v="-"/>
    <s v=""/>
    <s v="07/02/2026 14:15"/>
    <s v="-"/>
    <s v="J&amp;T COD"/>
    <s v="Tiktok"/>
    <s v="จ่ายทีหลัง / COD"/>
    <s v=""/>
    <s v="791268369032"/>
    <s v="07/02/2026 14:15"/>
  </r>
  <r>
    <x v="1"/>
    <x v="1"/>
    <n v="33.333333333333336"/>
    <n v="3"/>
    <s v="GTR13"/>
    <n v="100"/>
    <n v="0"/>
    <s v="ร้านที่2"/>
    <s v="ม***นี  เ***บ้าน"/>
    <s v="นครปฐม"/>
    <s v="-"/>
    <s v=""/>
    <s v="07/02/2026 14:14"/>
    <s v="-"/>
    <s v="J&amp;T COD"/>
    <s v="Tiktok"/>
    <s v="จ่ายทีหลัง / COD"/>
    <s v=""/>
    <s v="791272891043"/>
    <s v="07/02/2026 14:15"/>
  </r>
  <r>
    <x v="5"/>
    <x v="5"/>
    <n v="159"/>
    <n v="1"/>
    <s v="GTR12"/>
    <n v="110"/>
    <n v="1"/>
    <s v="ร้านที่2"/>
    <s v="ส***าณี ป***ง"/>
    <s v="ลพบุรี"/>
    <s v="-"/>
    <s v=""/>
    <s v="07/02/2026 14:12"/>
    <s v="-"/>
    <s v="J&amp;T COD"/>
    <s v="Tiktok"/>
    <s v="จ่ายทีหลัง / COD"/>
    <s v=""/>
    <s v="791256349096"/>
    <s v="07/02/2026 14:14"/>
  </r>
  <r>
    <x v="1"/>
    <x v="1"/>
    <n v="33.333333333333336"/>
    <n v="3"/>
    <s v="GTR10"/>
    <n v="100"/>
    <n v="0"/>
    <s v="ร้านที่2"/>
    <s v="บ***รรม ช***รีชา"/>
    <s v="พิษณุโลก"/>
    <s v="-"/>
    <s v=""/>
    <s v="07/02/2026 14:10"/>
    <s v="-"/>
    <s v="J&amp;T COD"/>
    <s v="Tiktok"/>
    <s v="จ่ายทีหลัง / COD"/>
    <s v=""/>
    <s v="791259693033"/>
    <s v="07/02/2026 14:13"/>
  </r>
  <r>
    <x v="15"/>
    <x v="17"/>
    <n v="12"/>
    <n v="20"/>
    <s v="GTR9"/>
    <n v="290"/>
    <n v="10"/>
    <s v="ร้านที่1"/>
    <s v="ว******ม"/>
    <s v="******านม่วง อำเภอบ้านดุง ตำบลบ้านม่วง อำเภอบ้านดุง จังหวัดอุดรธานี 41190"/>
    <s v="41190"/>
    <s v="03"/>
    <s v="07/02/2026 14:12"/>
    <s v="-"/>
    <s v="SPX Express"/>
    <s v="Shopee"/>
    <s v="shopee"/>
    <s v=""/>
    <s v="TH2689117884845"/>
    <s v="07/02/2026 14:12"/>
  </r>
  <r>
    <x v="1"/>
    <x v="1"/>
    <n v="33.333333333333336"/>
    <n v="3"/>
    <s v="GTR7"/>
    <n v="101"/>
    <n v="1"/>
    <s v="ร้านที่2"/>
    <s v="ส***าณี ป***ง"/>
    <s v="ลพบุรี"/>
    <s v="-"/>
    <s v=""/>
    <s v="07/02/2026 14:03"/>
    <s v="-"/>
    <s v="J&amp;T COD"/>
    <s v="Tiktok"/>
    <s v="จ่ายทีหลัง / COD"/>
    <s v=""/>
    <s v="791238091033"/>
    <s v="07/02/2026 14:06"/>
  </r>
  <r>
    <x v="1"/>
    <x v="1"/>
    <n v="33.333333333333336"/>
    <n v="3"/>
    <s v="GTR6"/>
    <n v="101"/>
    <n v="1"/>
    <s v="ร้านที่2"/>
    <s v="อ***ดช เ***วศรีทัศน์"/>
    <s v="ลพบุรี"/>
    <s v="-"/>
    <s v=""/>
    <s v="07/02/2026 13:58"/>
    <s v="-"/>
    <s v="J&amp;T COD"/>
    <s v="Tiktok"/>
    <s v="จ่ายทีหลัง / COD"/>
    <s v=""/>
    <s v="791244775090"/>
    <s v="07/02/2026 13:58"/>
  </r>
  <r>
    <x v="1"/>
    <x v="1"/>
    <n v="33.333333333333336"/>
    <n v="3"/>
    <s v="GTR5"/>
    <n v="100"/>
    <n v="0"/>
    <s v="ร้านที่2"/>
    <s v="ณ***ดา เ***"/>
    <s v="บึงกาฬ"/>
    <s v="-"/>
    <s v=""/>
    <s v="07/02/2026 13:59"/>
    <s v="-"/>
    <s v="J&amp;T Express"/>
    <s v="Tiktok"/>
    <s v="tiktok"/>
    <s v=""/>
    <s v="791257174094"/>
    <s v="07/02/2026 13:58"/>
  </r>
  <r>
    <x v="1"/>
    <x v="1"/>
    <n v="50"/>
    <n v="6"/>
    <s v="GTR4"/>
    <n v="200"/>
    <n v="0"/>
    <s v="ร้านที่2"/>
    <s v="ส***ณี ต***"/>
    <s v="นราธิวาส"/>
    <s v="-"/>
    <s v=""/>
    <s v="07/02/2026 13:55"/>
    <s v="-"/>
    <s v="J&amp;T COD"/>
    <s v="Tiktok"/>
    <s v="จ่ายทีหลัง / COD"/>
    <s v=""/>
    <s v="791242685015"/>
    <s v="07/02/2026 13:55"/>
  </r>
  <r>
    <x v="13"/>
    <x v="14"/>
    <n v="120"/>
    <n v="1"/>
    <s v="GTR2"/>
    <n v="100"/>
    <n v="0"/>
    <s v="ร้านที่2"/>
    <s v="เ***าง ร***ค้า"/>
    <s v="นครราชสีมา"/>
    <s v="-"/>
    <s v=""/>
    <s v="07/02/2026 13:53"/>
    <s v="-"/>
    <s v="J&amp;T COD"/>
    <s v="Tiktok"/>
    <s v="จ่ายทีหลัง / COD"/>
    <s v=""/>
    <s v="791281991021"/>
    <s v="07/02/2026 13:53"/>
  </r>
  <r>
    <x v="9"/>
    <x v="10"/>
    <n v="33.333333333333336"/>
    <n v="3"/>
    <s v="GTR1"/>
    <n v="135"/>
    <n v="0"/>
    <s v="ร้านที่2"/>
    <s v="ศ***ักษณ์ ห***เงิน"/>
    <s v="ชัยภูมิ"/>
    <s v="-"/>
    <s v=""/>
    <s v="07/02/2026 13:44"/>
    <s v="-"/>
    <s v="J&amp;T COD"/>
    <s v="Tiktok"/>
    <s v="จ่ายทีหลัง / COD"/>
    <s v=""/>
    <s v="791366434121"/>
    <s v="07/02/2026 13:44"/>
  </r>
  <r>
    <x v="1"/>
    <x v="1"/>
    <n v="50"/>
    <n v="6"/>
    <s v="GTR0"/>
    <n v="200"/>
    <n v="0"/>
    <s v="ร้านที่2"/>
    <s v="ว***นีย์ ร***์กุล"/>
    <s v="ศรีสะเกษ"/>
    <s v="-"/>
    <s v=""/>
    <s v="07/02/2026 13:42"/>
    <s v="-"/>
    <s v="J&amp;T COD"/>
    <s v="Tiktok"/>
    <s v="จ่ายทีหลัง / COD"/>
    <s v=""/>
    <s v="791236556003"/>
    <s v="07/02/2026 13:42"/>
  </r>
  <r>
    <x v="1"/>
    <x v="1"/>
    <n v="33.333333333333336"/>
    <n v="3"/>
    <s v="GTQ99"/>
    <n v="100"/>
    <n v="0"/>
    <s v="ร้านที่2"/>
    <s v="A***a"/>
    <s v="สมุทรสาคร"/>
    <s v="-"/>
    <s v=""/>
    <s v="07/02/2026 13:38"/>
    <s v="-"/>
    <s v="J&amp;T COD"/>
    <s v="Tiktok"/>
    <s v="จ่ายทีหลัง / COD"/>
    <s v=""/>
    <s v="791249778023"/>
    <s v="07/02/2026 13:38"/>
  </r>
  <r>
    <x v="5"/>
    <x v="5"/>
    <n v="0"/>
    <n v="1"/>
    <s v="GTQ98"/>
    <n v="0"/>
    <n v="0"/>
    <s v="ร้านที่2"/>
    <s v="น**"/>
    <s v="กรุงเทพฯ"/>
    <s v="-"/>
    <s v=""/>
    <s v="07/02/2026 13:36"/>
    <s v="-"/>
    <s v="J&amp;T Express"/>
    <s v="Tiktok"/>
    <s v="tiktok"/>
    <s v=""/>
    <s v="791286281004"/>
    <s v="07/02/2026 13:36"/>
  </r>
  <r>
    <x v="0"/>
    <x v="0"/>
    <n v="0"/>
    <n v="1"/>
    <s v="GTQ97"/>
    <n v="0"/>
    <n v="0"/>
    <s v="ร้านที่2"/>
    <s v="อ** ณ***ันท์ เ***นรอบ"/>
    <s v="สมุทรปราการ"/>
    <s v="-"/>
    <s v=""/>
    <s v="07/02/2026 13:36"/>
    <s v="-"/>
    <s v="J&amp;T Express"/>
    <s v="Tiktok"/>
    <s v="tiktok"/>
    <s v=""/>
    <s v="791254692012"/>
    <s v="07/02/2026 13:36"/>
  </r>
  <r>
    <x v="1"/>
    <x v="1"/>
    <n v="50"/>
    <n v="6"/>
    <s v="GTQ96"/>
    <n v="200"/>
    <n v="0"/>
    <s v="ร้านที่2"/>
    <s v="ว***า ป***สริฐดำ"/>
    <s v="นครศรีธรรมราช"/>
    <s v="-"/>
    <s v=""/>
    <s v="07/02/2026 13:34"/>
    <s v="-"/>
    <s v="J&amp;T COD"/>
    <s v="Tiktok"/>
    <s v="จ่ายทีหลัง / COD"/>
    <s v=""/>
    <s v="791224955021"/>
    <s v="07/02/2026 13:34"/>
  </r>
  <r>
    <x v="1"/>
    <x v="1"/>
    <n v="33.333333333333336"/>
    <n v="3"/>
    <s v="GTQ95"/>
    <n v="100"/>
    <n v="0"/>
    <s v="ร้านที่2"/>
    <s v="น***าวคียภัทร์​ ท***ระ"/>
    <s v="นครพนม"/>
    <s v="-"/>
    <s v=""/>
    <s v="07/02/2026 13:23"/>
    <s v="-"/>
    <s v="J&amp;T COD"/>
    <s v="Tiktok"/>
    <s v="จ่ายทีหลัง / COD"/>
    <s v=""/>
    <s v="791386407125"/>
    <s v="07/02/2026 13:23"/>
  </r>
  <r>
    <x v="1"/>
    <x v="1"/>
    <n v="33.333333333333336"/>
    <n v="3"/>
    <s v="GTQ94"/>
    <n v="100"/>
    <n v="0"/>
    <s v="ร้านที่2"/>
    <s v="ช***ิพย์ โ***ลึง"/>
    <s v="นครราชสีมา"/>
    <s v="-"/>
    <s v=""/>
    <s v="07/02/2026 13:16"/>
    <s v="-"/>
    <s v="J&amp;T Express"/>
    <s v="Tiktok"/>
    <s v="tiktok"/>
    <s v=""/>
    <s v="791209775086"/>
    <s v="07/02/2026 13:15"/>
  </r>
  <r>
    <x v="1"/>
    <x v="1"/>
    <n v="33.333333333333336"/>
    <n v="3"/>
    <s v="GTQ93"/>
    <n v="100"/>
    <n v="0"/>
    <s v="ร้านที่2"/>
    <s v="ด*** ด***ง"/>
    <s v="ระนอง"/>
    <s v="-"/>
    <s v=""/>
    <s v="07/02/2026 13:12"/>
    <s v="-"/>
    <s v="J&amp;T COD"/>
    <s v="Tiktok"/>
    <s v="จ่ายทีหลัง / COD"/>
    <s v=""/>
    <s v="791287380030"/>
    <s v="07/02/2026 13:12"/>
  </r>
  <r>
    <x v="6"/>
    <x v="7"/>
    <n v="66.666666666666671"/>
    <n v="3"/>
    <s v="GTQ90"/>
    <n v="129"/>
    <n v="0"/>
    <s v="ร้านที่2"/>
    <s v="น***บอส"/>
    <s v="กรุงเทพฯ"/>
    <s v="-"/>
    <s v=""/>
    <s v="07/02/2026 12:53"/>
    <s v="-"/>
    <s v="J&amp;T Express"/>
    <s v="Tiktok"/>
    <s v="tiktok"/>
    <s v=""/>
    <s v="791396622192"/>
    <s v="07/02/2026 12:52"/>
  </r>
  <r>
    <x v="1"/>
    <x v="1"/>
    <n v="33.333333333333336"/>
    <n v="3"/>
    <s v="GTQ89"/>
    <n v="100"/>
    <n v="0"/>
    <s v="ร้านที่2"/>
    <s v="K*** S***hong"/>
    <s v="กรุงเทพฯ"/>
    <s v="-"/>
    <s v=""/>
    <s v="07/02/2026 12:43"/>
    <s v="-"/>
    <s v="J&amp;T Express"/>
    <s v="Tiktok"/>
    <s v="tiktok"/>
    <s v=""/>
    <s v="791357009133"/>
    <s v="07/02/2026 12:43"/>
  </r>
  <r>
    <x v="6"/>
    <x v="7"/>
    <n v="66.666666666666671"/>
    <n v="6"/>
    <s v="GTQ88"/>
    <n v="458"/>
    <n v="0"/>
    <s v="ร้านที่2"/>
    <s v="B***"/>
    <s v="ปทุมธานี"/>
    <s v="-"/>
    <s v=""/>
    <s v="07/02/2026 12:41"/>
    <s v="-"/>
    <s v="J&amp;T COD"/>
    <s v="Tiktok"/>
    <s v="จ่ายทีหลัง / COD"/>
    <s v=""/>
    <s v="791263784091"/>
    <s v="07/02/2026 12:41"/>
  </r>
  <r>
    <x v="1"/>
    <x v="1"/>
    <n v="50"/>
    <n v="6"/>
    <s v="GTQ88"/>
    <n v="458"/>
    <n v="0"/>
    <s v="ร้านที่2"/>
    <s v="B***"/>
    <s v="ปทุมธานี"/>
    <s v="-"/>
    <s v=""/>
    <s v="07/02/2026 12:41"/>
    <s v="-"/>
    <s v="J&amp;T COD"/>
    <s v="Tiktok"/>
    <s v="จ่ายทีหลัง / COD"/>
    <s v=""/>
    <s v="791263784091"/>
    <s v="07/02/2026 12:41"/>
  </r>
  <r>
    <x v="1"/>
    <x v="1"/>
    <n v="33.333333333333336"/>
    <n v="3"/>
    <s v="GTQ86"/>
    <n v="458"/>
    <n v="0"/>
    <s v="ร้านที่2"/>
    <s v="อ***รณ ภ***ีนุฤทธิ์"/>
    <s v="นครศรีธรรมราช"/>
    <s v="-"/>
    <s v=""/>
    <s v="07/02/2026 12:02"/>
    <s v="-"/>
    <s v="J&amp;T Express"/>
    <s v="Tiktok"/>
    <s v="tiktok"/>
    <s v=""/>
    <s v="791210363086"/>
    <s v="07/02/2026 12:02"/>
  </r>
  <r>
    <x v="3"/>
    <x v="3"/>
    <n v="159"/>
    <n v="1"/>
    <s v="GTQ86"/>
    <n v="458"/>
    <n v="0"/>
    <s v="ร้านที่2"/>
    <s v="อ***รณ ภ***ีนุฤทธิ์"/>
    <s v="นครศรีธรรมราช"/>
    <s v="-"/>
    <s v=""/>
    <s v="07/02/2026 12:02"/>
    <s v="-"/>
    <s v="J&amp;T Express"/>
    <s v="Tiktok"/>
    <s v="tiktok"/>
    <s v=""/>
    <s v="791210363086"/>
    <s v="07/02/2026 12:02"/>
  </r>
  <r>
    <x v="4"/>
    <x v="4"/>
    <n v="159"/>
    <n v="1"/>
    <s v="GTQ86"/>
    <n v="458"/>
    <n v="0"/>
    <s v="ร้านที่2"/>
    <s v="อ***รณ ภ***ีนุฤทธิ์"/>
    <s v="นครศรีธรรมราช"/>
    <s v="-"/>
    <s v=""/>
    <s v="07/02/2026 12:02"/>
    <s v="-"/>
    <s v="J&amp;T Express"/>
    <s v="Tiktok"/>
    <s v="tiktok"/>
    <s v=""/>
    <s v="791210363086"/>
    <s v="07/02/2026 12:02"/>
  </r>
  <r>
    <x v="2"/>
    <x v="2"/>
    <n v="120"/>
    <n v="1"/>
    <s v="GTQ86"/>
    <n v="458"/>
    <n v="0"/>
    <s v="ร้านที่2"/>
    <s v="อ***รณ ภ***ีนุฤทธิ์"/>
    <s v="นครศรีธรรมราช"/>
    <s v="-"/>
    <s v=""/>
    <s v="07/02/2026 12:02"/>
    <s v="-"/>
    <s v="J&amp;T Express"/>
    <s v="Tiktok"/>
    <s v="tiktok"/>
    <s v=""/>
    <s v="791210363086"/>
    <s v="07/02/2026 12:02"/>
  </r>
  <r>
    <x v="13"/>
    <x v="14"/>
    <n v="120"/>
    <n v="1"/>
    <s v="GTQ85"/>
    <n v="100"/>
    <n v="0"/>
    <s v="ร้านที่2"/>
    <s v="ร***ี ท***่อ"/>
    <s v="ฉะเชิงเทรา"/>
    <s v="-"/>
    <s v=""/>
    <s v="07/02/2026 11:48"/>
    <s v="-"/>
    <s v="J&amp;T COD"/>
    <s v="Tiktok"/>
    <s v="จ่ายทีหลัง / COD"/>
    <s v=""/>
    <s v="791287598743"/>
    <s v="07/02/2026 11:48"/>
  </r>
  <r>
    <x v="4"/>
    <x v="4"/>
    <n v="139"/>
    <n v="1"/>
    <s v="GTQ84"/>
    <n v="278"/>
    <n v="0"/>
    <s v="ร้านที่1"/>
    <s v="เ******ู"/>
    <s v="******มู่14 ต.ลี้ ตำบลลี้ อำเภอลี้ จังหวัดลำพูน 51110"/>
    <s v="51110"/>
    <s v="95"/>
    <s v="07/02/2026 12:01"/>
    <s v="-"/>
    <s v="SPX Express"/>
    <s v="Shopee"/>
    <s v="shopee"/>
    <s v=""/>
    <s v="TH261928776832C"/>
    <s v="07/02/2026 11:31"/>
  </r>
  <r>
    <x v="5"/>
    <x v="5"/>
    <n v="139"/>
    <n v="1"/>
    <s v="GTQ84"/>
    <n v="278"/>
    <n v="0"/>
    <s v="ร้านที่1"/>
    <s v="เ******ู"/>
    <s v="******มู่14 ต.ลี้ ตำบลลี้ อำเภอลี้ จังหวัดลำพูน 51110"/>
    <s v="51110"/>
    <s v="95"/>
    <s v="07/02/2026 12:01"/>
    <s v="-"/>
    <s v="SPX Express"/>
    <s v="Shopee"/>
    <s v="shopee"/>
    <s v=""/>
    <s v="TH261928776832C"/>
    <s v="07/02/2026 11:31"/>
  </r>
  <r>
    <x v="2"/>
    <x v="2"/>
    <n v="66.333333333333329"/>
    <n v="3"/>
    <s v="GTQ82"/>
    <n v="250"/>
    <n v="0"/>
    <s v="ร้านที่2"/>
    <s v="ส***ภรณ์ ศ***รสวรรค์"/>
    <s v="ยะลา"/>
    <s v="-"/>
    <s v=""/>
    <s v="07/02/2026 11:22"/>
    <s v="-"/>
    <s v="J&amp;T COD"/>
    <s v="Tiktok"/>
    <s v="จ่ายทีหลัง / COD"/>
    <s v=""/>
    <s v="791210995761"/>
    <s v="07/02/2026 11:22"/>
  </r>
  <r>
    <x v="1"/>
    <x v="1"/>
    <n v="50"/>
    <n v="6"/>
    <s v="GTQ81"/>
    <n v="200"/>
    <n v="0"/>
    <s v="ร้านที่2"/>
    <s v="น***าวศิริกัญญา  ว***ยะเศรษฐ์กุล"/>
    <s v="นครพนม"/>
    <s v="-"/>
    <s v=""/>
    <s v="07/02/2026 11:14"/>
    <s v="-"/>
    <s v="J&amp;T COD"/>
    <s v="Tiktok"/>
    <s v="จ่ายทีหลัง / COD"/>
    <s v="เผือกมะพร้าว 3 กล่อง   ฝอยทอง 3 กล่อง_x000a__x000a_ขอให้ทางร้านช่วยเขียนระบุหน้ากล่องตัวใหญ่ๆให้ด้วยนะคะว่า..._x000a_ห้ามโยน ห้ามทับ ห้ามกระแทก สินค้าเสียหาย แตกง่าย  ห้ามแกะสินค้า"/>
    <s v="791200228884"/>
    <s v="07/02/2026 11:14"/>
  </r>
  <r>
    <x v="0"/>
    <x v="0"/>
    <n v="159"/>
    <n v="1"/>
    <s v="GTQ80"/>
    <n v="129"/>
    <n v="0"/>
    <s v="ร้านที่2"/>
    <s v="พ***แกง"/>
    <s v="เทศบาลนครนครราชสีมา"/>
    <s v="-"/>
    <s v=""/>
    <s v="07/02/2026 11:13"/>
    <s v="-"/>
    <s v="J&amp;T COD"/>
    <s v="Tiktok"/>
    <s v="จ่ายทีหลัง / COD"/>
    <s v=""/>
    <s v="791235861835"/>
    <s v="07/02/2026 11:13"/>
  </r>
  <r>
    <x v="1"/>
    <x v="1"/>
    <n v="65"/>
    <n v="9"/>
    <s v="GTQ79"/>
    <n v="315"/>
    <n v="0"/>
    <s v="ร้านที่2"/>
    <s v="ศ***กุล  ส***พุฒิพรกุล"/>
    <s v="กรุงเทพมหานคร"/>
    <s v="-"/>
    <s v=""/>
    <s v="07/02/2026 11:05"/>
    <s v="-"/>
    <s v="J&amp;T COD"/>
    <s v="Tiktok"/>
    <s v="จ่ายทีหลัง / COD"/>
    <s v=""/>
    <s v="791203301840"/>
    <s v="07/02/2026 11:05"/>
  </r>
  <r>
    <x v="0"/>
    <x v="18"/>
    <n v="103.55"/>
    <n v="1"/>
    <s v="GTQ78"/>
    <n v="252.1"/>
    <n v="45"/>
    <s v="ร้านที่1"/>
    <s v="บุศรา เสริมสุข"/>
    <s v="943/43 หมู่ 12 ถนนเนินตาแมว ตำบลวังกระแจะ_x000a__x000a_เมืองตราด/ Mueang Tratตราด/ Trat_x000a_23000"/>
    <s v="23000"/>
    <s v="660818642257"/>
    <s v="07/02/2026 11:04"/>
    <s v="-"/>
    <s v="Kerry_dropoff"/>
    <s v="Lazada"/>
    <s v="lazada"/>
    <s v=""/>
    <s v="LEXPU0655881142"/>
    <s v="07/02/2026 11:04"/>
  </r>
  <r>
    <x v="4"/>
    <x v="18"/>
    <n v="103.55"/>
    <n v="1"/>
    <s v="GTQ78"/>
    <n v="252.1"/>
    <n v="45"/>
    <s v="ร้านที่1"/>
    <s v="บุศรา เสริมสุข"/>
    <s v="943/43 หมู่ 12 ถนนเนินตาแมว ตำบลวังกระแจะ_x000a__x000a_เมืองตราด/ Mueang Tratตราด/ Trat_x000a_23000"/>
    <s v="23000"/>
    <s v="660818642257"/>
    <s v="07/02/2026 11:04"/>
    <s v="-"/>
    <s v="Kerry_dropoff"/>
    <s v="Lazada"/>
    <s v="lazada"/>
    <s v=""/>
    <s v="LEXPU0655881142"/>
    <s v="07/02/2026 11:04"/>
  </r>
  <r>
    <x v="4"/>
    <x v="4"/>
    <n v="159"/>
    <n v="8"/>
    <s v="GTQ77"/>
    <n v="1032"/>
    <n v="0"/>
    <s v="ร้านที่2"/>
    <s v="ร***อั่งเปา"/>
    <s v="เพชรบูรณ์"/>
    <s v="-"/>
    <s v=""/>
    <s v="07/02/2026 11:00"/>
    <s v="-"/>
    <s v="J&amp;T COD"/>
    <s v="Tiktok"/>
    <s v="จ่ายทีหลัง / COD"/>
    <s v=""/>
    <s v="791230703815"/>
    <s v="07/02/2026 11:00"/>
  </r>
  <r>
    <x v="5"/>
    <x v="6"/>
    <n v="103.55"/>
    <n v="1"/>
    <s v="GTQ76"/>
    <n v="214.1"/>
    <n v="7"/>
    <s v="ร้านที่3"/>
    <s v="พรพจี อาจหาญ"/>
    <s v="344. ม.มาสเตอรรอยัลร.9_x000a__x000a_ประเวศ/ Prawetกรุงเทพมหานคร/ Bangkok_x000a_10250"/>
    <s v="10250"/>
    <s v="660917057275"/>
    <s v="07/02/2026 10:51"/>
    <s v="-"/>
    <s v="Kerry_dropoff"/>
    <s v="Lazada"/>
    <s v="lazada"/>
    <s v=""/>
    <s v="LEXPU0655884144"/>
    <s v="07/02/2026 10:51"/>
  </r>
  <r>
    <x v="0"/>
    <x v="6"/>
    <n v="103.55"/>
    <n v="1"/>
    <s v="GTQ76"/>
    <n v="214.1"/>
    <n v="7"/>
    <s v="ร้านที่3"/>
    <s v="พรพจี อาจหาญ"/>
    <s v="344. ม.มาสเตอรรอยัลร.9_x000a__x000a_ประเวศ/ Prawetกรุงเทพมหานคร/ Bangkok_x000a_10250"/>
    <s v="10250"/>
    <s v="660917057275"/>
    <s v="07/02/2026 10:51"/>
    <s v="-"/>
    <s v="Kerry_dropoff"/>
    <s v="Lazada"/>
    <s v="lazada"/>
    <s v=""/>
    <s v="LEXPU0655884144"/>
    <s v="07/02/2026 10:51"/>
  </r>
  <r>
    <x v="13"/>
    <x v="14"/>
    <n v="120"/>
    <n v="1"/>
    <s v="GTQ75"/>
    <n v="100"/>
    <n v="0"/>
    <s v="ร้านที่2"/>
    <s v="ณ***ิดา อ***นิรันทร์"/>
    <s v="ลพบุรี"/>
    <s v="-"/>
    <s v=""/>
    <s v="07/02/2026 10:46"/>
    <s v="-"/>
    <s v="J&amp;T Express"/>
    <s v="Tiktok"/>
    <s v="tiktok"/>
    <s v=""/>
    <s v="791294794743"/>
    <s v="07/02/2026 10:47"/>
  </r>
  <r>
    <x v="5"/>
    <x v="5"/>
    <n v="139"/>
    <n v="4"/>
    <s v="GTQ74"/>
    <n v="645"/>
    <n v="89"/>
    <s v="ร้านที่1"/>
    <s v="ล******ร"/>
    <s v="******เกาะเต่า อำเภอเกาะพะงัน จังหวัดสุราษฎร์ธานี 84360"/>
    <s v="84360"/>
    <s v="27"/>
    <s v="07/02/2026 10:37"/>
    <s v="-"/>
    <s v="Flash Express"/>
    <s v="Shopee"/>
    <s v="shopee"/>
    <s v=""/>
    <s v="TH68058BF8CS7C"/>
    <s v="07/02/2026 10:37"/>
  </r>
  <r>
    <x v="6"/>
    <x v="7"/>
    <n v="66.666666666666671"/>
    <n v="3"/>
    <s v="GTQ73"/>
    <n v="118"/>
    <n v="18"/>
    <s v="ร้านที่2"/>
    <s v="A**"/>
    <s v="นครศรีธรรมราช"/>
    <s v="-"/>
    <s v=""/>
    <s v="07/02/2026 10:35"/>
    <s v="-"/>
    <s v="J&amp;T COD"/>
    <s v="Tiktok"/>
    <s v="จ่ายทีหลัง / COD"/>
    <s v=""/>
    <s v="791250829832"/>
    <s v="07/02/2026 10:35"/>
  </r>
  <r>
    <x v="1"/>
    <x v="1"/>
    <n v="50"/>
    <n v="6"/>
    <s v="GTQ72"/>
    <n v="200"/>
    <n v="0"/>
    <s v="ร้านที่2"/>
    <s v="ท***ีย์  อ***เมือง"/>
    <s v="กระบี่"/>
    <s v="-"/>
    <s v=""/>
    <s v="07/02/2026 10:23"/>
    <s v="-"/>
    <s v="J&amp;T COD"/>
    <s v="Tiktok"/>
    <s v="จ่ายทีหลัง / COD"/>
    <s v=""/>
    <s v="791217435816"/>
    <s v="07/02/2026 10:23"/>
  </r>
  <r>
    <x v="0"/>
    <x v="0"/>
    <n v="159"/>
    <n v="2"/>
    <s v="GTQ71"/>
    <n v="516"/>
    <n v="0"/>
    <s v="ร้านที่2"/>
    <s v="ช***สา  โ***งคราม"/>
    <s v="นครราชสีมา"/>
    <s v="-"/>
    <s v=""/>
    <s v="07/02/2026 10:20"/>
    <s v="-"/>
    <s v="J&amp;T COD"/>
    <s v="Tiktok"/>
    <s v="จ่ายทีหลัง / COD"/>
    <s v=""/>
    <s v="791204061841"/>
    <s v="07/02/2026 10:20"/>
  </r>
  <r>
    <x v="4"/>
    <x v="4"/>
    <n v="159"/>
    <n v="1"/>
    <s v="GTQ71"/>
    <n v="516"/>
    <n v="0"/>
    <s v="ร้านที่2"/>
    <s v="ช***สา  โ***งคราม"/>
    <s v="นครราชสีมา"/>
    <s v="-"/>
    <s v=""/>
    <s v="07/02/2026 10:20"/>
    <s v="-"/>
    <s v="J&amp;T COD"/>
    <s v="Tiktok"/>
    <s v="จ่ายทีหลัง / COD"/>
    <s v=""/>
    <s v="791204061841"/>
    <s v="07/02/2026 10:20"/>
  </r>
  <r>
    <x v="5"/>
    <x v="5"/>
    <n v="159"/>
    <n v="1"/>
    <s v="GTQ71"/>
    <n v="516"/>
    <n v="0"/>
    <s v="ร้านที่2"/>
    <s v="ช***สา  โ***งคราม"/>
    <s v="นครราชสีมา"/>
    <s v="-"/>
    <s v=""/>
    <s v="07/02/2026 10:20"/>
    <s v="-"/>
    <s v="J&amp;T COD"/>
    <s v="Tiktok"/>
    <s v="จ่ายทีหลัง / COD"/>
    <s v=""/>
    <s v="791204061841"/>
    <s v="07/02/2026 10:20"/>
  </r>
  <r>
    <x v="1"/>
    <x v="1"/>
    <n v="50"/>
    <n v="6"/>
    <s v="GTQ70"/>
    <n v="200"/>
    <n v="0"/>
    <s v="ร้านที่2"/>
    <s v="อ***ย ส***า"/>
    <s v="กรุงเทพฯ"/>
    <s v="-"/>
    <s v=""/>
    <s v="07/02/2026 10:18"/>
    <s v="-"/>
    <s v="J&amp;T Express"/>
    <s v="Tiktok"/>
    <s v="tiktok"/>
    <s v=""/>
    <s v="791251107835"/>
    <s v="07/02/2026 10:18"/>
  </r>
  <r>
    <x v="1"/>
    <x v="1"/>
    <n v="33.333333333333336"/>
    <n v="3"/>
    <s v="GTQ69"/>
    <n v="100"/>
    <n v="0"/>
    <s v="ร้านที่2"/>
    <s v="Y* M**"/>
    <s v="กาญจนบุรี"/>
    <s v="-"/>
    <s v=""/>
    <s v="07/02/2026 10:16"/>
    <s v="-"/>
    <s v="J&amp;T COD"/>
    <s v="Tiktok"/>
    <s v="จ่ายทีหลัง / COD"/>
    <s v=""/>
    <s v="791263821843"/>
    <s v="07/02/2026 10:16"/>
  </r>
  <r>
    <x v="1"/>
    <x v="1"/>
    <n v="65"/>
    <n v="9"/>
    <s v="GTQ68"/>
    <n v="315"/>
    <n v="0"/>
    <s v="ร้านที่2"/>
    <s v="บ***ลัน ศ***ส"/>
    <s v="สมุทรปราการ"/>
    <s v="-"/>
    <s v=""/>
    <s v="07/02/2026 10:11"/>
    <s v="-"/>
    <s v="J&amp;T Express"/>
    <s v="Tiktok"/>
    <s v="tiktok"/>
    <s v=""/>
    <s v="791204037820"/>
    <s v="07/02/2026 10:11"/>
  </r>
  <r>
    <x v="6"/>
    <x v="7"/>
    <n v="66.666666666666671"/>
    <n v="6"/>
    <s v="GTQ67"/>
    <n v="200"/>
    <n v="0"/>
    <s v="ร้านที่2"/>
    <s v="ก***ิชญ์  จ***๋"/>
    <s v="ระยอง"/>
    <s v="-"/>
    <s v=""/>
    <s v="07/02/2026 10:08"/>
    <s v="-"/>
    <s v="J&amp;T COD"/>
    <s v="Tiktok"/>
    <s v="จ่ายทีหลัง / COD"/>
    <s v=""/>
    <s v="791242798743"/>
    <s v="07/02/2026 10:08"/>
  </r>
  <r>
    <x v="1"/>
    <x v="1"/>
    <n v="50"/>
    <n v="6"/>
    <s v="GTQ66"/>
    <n v="200"/>
    <n v="0"/>
    <s v="ร้านที่2"/>
    <s v="พ***ล.ขึอขุนทด."/>
    <s v="นครราชสีมา"/>
    <s v="-"/>
    <s v=""/>
    <s v="07/02/2026 10:01"/>
    <s v="-"/>
    <s v="J&amp;T COD"/>
    <s v="Tiktok"/>
    <s v="จ่ายทีหลัง / COD"/>
    <s v=""/>
    <s v="791293033812"/>
    <s v="07/02/2026 10:01"/>
  </r>
  <r>
    <x v="0"/>
    <x v="0"/>
    <n v="159"/>
    <n v="1"/>
    <s v="GTQ64"/>
    <n v="129"/>
    <n v="0"/>
    <s v="ร้านที่2"/>
    <s v="ด***ัฒน์ ช***นทร์"/>
    <s v="พิจิตร"/>
    <s v="-"/>
    <s v=""/>
    <s v="07/02/2026 09:45"/>
    <s v="-"/>
    <s v="J&amp;T COD"/>
    <s v="Tiktok"/>
    <s v="จ่ายทีหลัง / COD"/>
    <s v=""/>
    <s v="791235065832"/>
    <s v="07/02/2026 09:45"/>
  </r>
  <r>
    <x v="2"/>
    <x v="19"/>
    <n v="64"/>
    <n v="2"/>
    <s v="GTQ63"/>
    <n v="135"/>
    <n v="7"/>
    <s v="ร้านที่3"/>
    <s v="นพพล อภิบาลสมุทร"/>
    <s v="1 ถ.คลองคาเค็ตฝั่งตะวันตก ต.ปากน้ำ_x000a__x000a_เมืองสมุทรปราการ/ Mueang Samut Prakanสมุทรปราการ/ Samut Prakan_x000a_10270"/>
    <s v="10270"/>
    <s v="660949526168"/>
    <s v="07/02/2026 09:36"/>
    <s v="-"/>
    <s v="Kerry_dropoff"/>
    <s v="Lazada"/>
    <s v="lazada"/>
    <s v=""/>
    <s v="LEXPU0655898821"/>
    <s v="07/02/2026 09:35"/>
  </r>
  <r>
    <x v="2"/>
    <x v="2"/>
    <n v="80"/>
    <n v="1"/>
    <s v="GTQ62"/>
    <n v="80"/>
    <n v="0"/>
    <s v="ร้านที่1"/>
    <s v="เ******์"/>
    <s v="******าวน์ ซอย13 ตำบลบึงคำพร้อย ตำบลบึงคำพร้อย อำเภอลำลูกกา จังหวัดปทุมธานี 12150"/>
    <s v="12150"/>
    <s v="96"/>
    <s v="07/02/2026 09:26"/>
    <s v="-"/>
    <s v="SPX Express"/>
    <s v="Shopee"/>
    <s v="shopee"/>
    <s v=""/>
    <s v="TH263413242819V"/>
    <s v="07/02/2026 09:26"/>
  </r>
  <r>
    <x v="9"/>
    <x v="10"/>
    <n v="49"/>
    <n v="1"/>
    <s v="GTQ61"/>
    <n v="49"/>
    <n v="0"/>
    <s v="ร้านที่1"/>
    <s v="แ******ย"/>
    <s v="******เภอเชียรใหญ่ ตำบลเสือหึง อำเภอเชียรใหญ่ จังหวัดนครศรีธรรมราช 80190"/>
    <s v="80190"/>
    <s v="61"/>
    <s v="07/02/2026 09:26"/>
    <s v="-"/>
    <s v="SPX Express"/>
    <s v="Shopee"/>
    <s v="shopee"/>
    <s v=""/>
    <s v="TH267903018058O"/>
    <s v="07/02/2026 09:25"/>
  </r>
  <r>
    <x v="1"/>
    <x v="1"/>
    <n v="50"/>
    <n v="6"/>
    <s v="GTQ60"/>
    <n v="208"/>
    <n v="8"/>
    <s v="ร้านที่2"/>
    <s v="ว***ินวาวา"/>
    <s v="กระบี่"/>
    <s v="-"/>
    <s v=""/>
    <s v="07/02/2026 09:05"/>
    <s v="-"/>
    <s v="J&amp;T Express"/>
    <s v="Tiktok"/>
    <s v="tiktok"/>
    <s v=""/>
    <s v="791229236803"/>
    <s v="07/02/2026 09:05"/>
  </r>
  <r>
    <x v="1"/>
    <x v="1"/>
    <n v="33.333333333333336"/>
    <n v="3"/>
    <s v="GTQ57"/>
    <n v="100"/>
    <n v="0"/>
    <s v="ร้านที่2"/>
    <s v="อ***ราอุ่นศรี"/>
    <s v="นครพนม"/>
    <s v="-"/>
    <s v=""/>
    <s v="07/02/2026 08:38"/>
    <s v="-"/>
    <s v="J&amp;T COD"/>
    <s v="Tiktok"/>
    <s v="จ่ายทีหลัง / COD"/>
    <s v=""/>
    <s v="791262797765"/>
    <s v="07/02/2026 08:38"/>
  </r>
  <r>
    <x v="14"/>
    <x v="15"/>
    <n v="50"/>
    <n v="5"/>
    <s v="GTQ56"/>
    <n v="538"/>
    <n v="48"/>
    <s v="ร้านที่1"/>
    <s v="P******)"/>
    <s v="******2 ซอย พหลโยธิน 34 แยก 11 แขวงเสนานิคม แขวงเสนานิคม เขตจตุจักร จังหวัดกรุงเทพมหานคร 10900"/>
    <s v="10900"/>
    <s v="98"/>
    <s v="07/02/2026 08:02"/>
    <s v="-"/>
    <s v="SPX Express"/>
    <s v="Shopee"/>
    <s v="shopee"/>
    <s v=""/>
    <s v="TH264186960583S"/>
    <s v="07/02/2026 08:02"/>
  </r>
  <r>
    <x v="10"/>
    <x v="11"/>
    <n v="50"/>
    <n v="5"/>
    <s v="GTQ56"/>
    <n v="538"/>
    <n v="48"/>
    <s v="ร้านที่1"/>
    <s v="P******)"/>
    <s v="******2 ซอย พหลโยธิน 34 แยก 11 แขวงเสนานิคม แขวงเสนานิคม เขตจตุจักร จังหวัดกรุงเทพมหานคร 10900"/>
    <s v="10900"/>
    <s v="98"/>
    <s v="07/02/2026 08:02"/>
    <s v="-"/>
    <s v="SPX Express"/>
    <s v="Shopee"/>
    <s v="shopee"/>
    <s v=""/>
    <s v="TH264186960583S"/>
    <s v="07/02/2026 08:02"/>
  </r>
  <r>
    <x v="0"/>
    <x v="18"/>
    <n v="103.55"/>
    <n v="1"/>
    <s v="GTQ55"/>
    <n v="151.55000000000001"/>
    <n v="48"/>
    <s v="ร้านที่1"/>
    <s v="อรนุช บุญขน"/>
    <s v="บ้านเลขที่315หมู่5 หมูบ้านคลองเสาธง ถนนสุขุมวิทย์ ตำบลบางปูใหม่_x000a__x000a_เมืองสมุทรปราการ/ Mueang Samut Prakanสมุทรปราการ/ Samut Prakan_x000a_10280"/>
    <s v="10280"/>
    <s v="660951257682"/>
    <s v="07/02/2026 07:56"/>
    <s v="-"/>
    <s v="Kerry_dropoff"/>
    <s v="Lazada"/>
    <s v="lazada"/>
    <s v=""/>
    <s v="LEXPU0655889792"/>
    <s v="07/02/2026 07:56"/>
  </r>
  <r>
    <x v="2"/>
    <x v="2"/>
    <n v="66.333333333333329"/>
    <n v="3"/>
    <s v="GTQ54"/>
    <n v="250"/>
    <n v="0"/>
    <s v="ร้านที่2"/>
    <s v="ค***ึรพรรณอาจวงษา"/>
    <s v="สมุทรปราการ"/>
    <s v="-"/>
    <s v=""/>
    <s v="07/02/2026 07:39"/>
    <s v="-"/>
    <s v="J&amp;T COD"/>
    <s v="Tiktok"/>
    <s v="จ่ายทีหลัง / COD"/>
    <s v=""/>
    <s v="791297396750"/>
    <s v="07/02/2026 07:39"/>
  </r>
  <r>
    <x v="6"/>
    <x v="7"/>
    <n v="66.666666666666671"/>
    <n v="3"/>
    <s v="GTQ53"/>
    <n v="129"/>
    <n v="0"/>
    <s v="ร้านที่2"/>
    <s v="น***ุพิน บ***ิรัตนร์"/>
    <s v="นครราชสีมา"/>
    <s v="-"/>
    <s v=""/>
    <s v="07/02/2026 07:36"/>
    <s v="-"/>
    <s v="J&amp;T Express"/>
    <s v="Tiktok"/>
    <s v="tiktok"/>
    <s v=""/>
    <s v="791286992753"/>
    <s v="07/02/2026 07:36"/>
  </r>
  <r>
    <x v="0"/>
    <x v="6"/>
    <n v="103.55"/>
    <n v="1"/>
    <s v="GTQ52"/>
    <n v="110.55"/>
    <n v="7"/>
    <s v="ร้านที่3"/>
    <s v="ปัญชรี  คูวันนิวัติ"/>
    <s v="67/3 ม.6  · แสนตุ้ง/ Saen Tung_x000a__x000a_เขาสมิง/ Khao Samingตราด/ Trat_x000a_23150"/>
    <s v="23150"/>
    <s v="660800592757"/>
    <s v="07/02/2026 07:25"/>
    <s v="-"/>
    <s v="Kerry_dropoff"/>
    <s v="Lazada"/>
    <s v="lazada"/>
    <s v=""/>
    <s v="TH23038BHP339B"/>
    <s v="07/02/2026 07:25"/>
  </r>
  <r>
    <x v="0"/>
    <x v="6"/>
    <n v="87.2"/>
    <n v="1"/>
    <s v="GTQ50"/>
    <n v="94.2"/>
    <n v="7"/>
    <s v="ร้านที่3"/>
    <s v="น้ำทิพท์"/>
    <s v="344 ซ.เทอดไท 96 แขวงบางแค เขตบางแค กรุงเทพฯ10160 · บางแค/ Bang Khae_x000a__x000a_บางแค/ Bang Khaeกรุงเทพมหานคร/ Bangkok_x000a_10160"/>
    <s v="10160"/>
    <s v="660839193767"/>
    <s v="07/02/2026 14:46"/>
    <s v="-"/>
    <s v="Kerry_dropoff"/>
    <s v="Lazada"/>
    <s v="lazada"/>
    <s v=""/>
    <s v="LEXPU0655889960"/>
    <s v="07/02/2026 07:10"/>
  </r>
  <r>
    <x v="1"/>
    <x v="1"/>
    <n v="50"/>
    <n v="6"/>
    <s v="GTQ48"/>
    <n v="200"/>
    <n v="0"/>
    <s v="ร้านที่2"/>
    <s v="ด***กษ์ เ***์มงคล"/>
    <s v="กรุงเทพฯ"/>
    <s v="-"/>
    <s v=""/>
    <s v="07/02/2026 06:58"/>
    <s v="-"/>
    <s v="J&amp;T Express"/>
    <s v="Tiktok"/>
    <s v="tiktok"/>
    <s v=""/>
    <s v="791206255722"/>
    <s v="07/02/2026 06:58"/>
  </r>
  <r>
    <x v="2"/>
    <x v="2"/>
    <n v="66.333333333333329"/>
    <n v="3"/>
    <s v="GTQ47"/>
    <n v="25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7/02/2026 06:55"/>
    <s v="-"/>
    <s v="SPX Express"/>
    <s v="Shopee"/>
    <s v="shopee"/>
    <s v=""/>
    <s v="TH267959932482E"/>
    <s v="07/02/2026 06:54"/>
  </r>
  <r>
    <x v="1"/>
    <x v="1"/>
    <n v="40"/>
    <n v="10"/>
    <s v="GTQ46"/>
    <n v="350"/>
    <n v="0"/>
    <s v="ร้านที่4"/>
    <s v="น* ส***พร ก***ีชา"/>
    <s v="มหาสารคาม"/>
    <s v="-"/>
    <s v=""/>
    <s v="07/02/2026 06:49"/>
    <s v="-"/>
    <s v="J&amp;T COD"/>
    <s v="Tiktok"/>
    <s v="จ่ายทีหลัง / COD"/>
    <s v=""/>
    <s v="791265927756"/>
    <s v="07/02/2026 06:49"/>
  </r>
  <r>
    <x v="5"/>
    <x v="5"/>
    <n v="159"/>
    <n v="3"/>
    <s v="GTQ45"/>
    <n v="387"/>
    <n v="0"/>
    <s v="ร้านที่2"/>
    <s v="ธ***ุต อ***รัด    ‘***"/>
    <s v="สุโขทัย"/>
    <s v="-"/>
    <s v=""/>
    <s v="07/02/2026 06:31"/>
    <s v="-"/>
    <s v="J&amp;T Express"/>
    <s v="Tiktok"/>
    <s v="tiktok"/>
    <s v=""/>
    <s v="791293013722"/>
    <s v="07/02/2026 06:30"/>
  </r>
  <r>
    <x v="1"/>
    <x v="1"/>
    <n v="33.333333333333336"/>
    <n v="3"/>
    <s v="GTQ44"/>
    <n v="100"/>
    <n v="0"/>
    <s v="ร้านที่2"/>
    <s v="น** อ***พลายละหาร"/>
    <s v="สุพรรณบุรี"/>
    <s v="-"/>
    <s v=""/>
    <s v="07/02/2026 06:18"/>
    <s v="-"/>
    <s v="J&amp;T COD"/>
    <s v="Tiktok"/>
    <s v="จ่ายทีหลัง / COD"/>
    <s v=""/>
    <s v="791215052773"/>
    <s v="07/02/2026 06:18"/>
  </r>
  <r>
    <x v="0"/>
    <x v="0"/>
    <n v="162"/>
    <n v="1"/>
    <s v="GTQ43"/>
    <n v="279"/>
    <n v="10"/>
    <s v="ร้านที่1"/>
    <s v="ล******์"/>
    <s v="******วาทุ่ง, ตำบลเขวาทุ่ง, อำเภอธวัชบุรี ตำบลเขวาทุ่ง อำเภอธวัชบุรี จังหวัดร้อยเอ็ด 45170"/>
    <s v="45170"/>
    <s v="03"/>
    <s v="07/02/2026 04:50"/>
    <s v="-"/>
    <s v="SPX Express"/>
    <s v="Shopee"/>
    <s v="shopee"/>
    <s v=""/>
    <s v="TH2648641541998"/>
    <s v="07/02/2026 04:49"/>
  </r>
  <r>
    <x v="13"/>
    <x v="14"/>
    <n v="117"/>
    <n v="1"/>
    <s v="GTQ43"/>
    <n v="279"/>
    <n v="10"/>
    <s v="ร้านที่1"/>
    <s v="ล******์"/>
    <s v="******วาทุ่ง, ตำบลเขวาทุ่ง, อำเภอธวัชบุรี ตำบลเขวาทุ่ง อำเภอธวัชบุรี จังหวัดร้อยเอ็ด 45170"/>
    <s v="45170"/>
    <s v="03"/>
    <s v="07/02/2026 04:50"/>
    <s v="-"/>
    <s v="SPX Express"/>
    <s v="Shopee"/>
    <s v="shopee"/>
    <s v=""/>
    <s v="TH2648641541998"/>
    <s v="07/02/2026 04:49"/>
  </r>
  <r>
    <x v="4"/>
    <x v="4"/>
    <n v="159"/>
    <n v="2"/>
    <s v="GTQ42"/>
    <n v="258"/>
    <n v="0"/>
    <s v="ร้านที่2"/>
    <s v="ศ***ักร บ***ระเสริฐ"/>
    <s v="ชัยภูมิ"/>
    <s v="-"/>
    <s v=""/>
    <s v="07/02/2026 04:22"/>
    <s v="-"/>
    <s v="J&amp;T COD"/>
    <s v="Tiktok"/>
    <s v="จ่ายทีหลัง / COD"/>
    <s v=""/>
    <s v="791213000756"/>
    <s v="07/02/2026 04:26"/>
  </r>
  <r>
    <x v="0"/>
    <x v="0"/>
    <n v="159"/>
    <n v="1"/>
    <s v="GTQ41"/>
    <n v="357"/>
    <n v="0"/>
    <s v="ร้านที่2"/>
    <s v="ม***ท์"/>
    <s v="สระแก้ว"/>
    <s v="-"/>
    <s v=""/>
    <s v="07/02/2026 03:34"/>
    <s v="-"/>
    <s v="J&amp;T COD"/>
    <s v="Tiktok"/>
    <s v="จ่ายทีหลัง / COD"/>
    <s v=""/>
    <s v="791275631731"/>
    <s v="07/02/2026 03:34"/>
  </r>
  <r>
    <x v="3"/>
    <x v="3"/>
    <n v="159"/>
    <n v="1"/>
    <s v="GTQ41"/>
    <n v="357"/>
    <n v="0"/>
    <s v="ร้านที่2"/>
    <s v="ม***ท์"/>
    <s v="สระแก้ว"/>
    <s v="-"/>
    <s v=""/>
    <s v="07/02/2026 03:34"/>
    <s v="-"/>
    <s v="J&amp;T COD"/>
    <s v="Tiktok"/>
    <s v="จ่ายทีหลัง / COD"/>
    <s v=""/>
    <s v="791275631731"/>
    <s v="07/02/2026 03:34"/>
  </r>
  <r>
    <x v="5"/>
    <x v="5"/>
    <n v="159"/>
    <n v="1"/>
    <s v="GTQ41"/>
    <n v="357"/>
    <n v="0"/>
    <s v="ร้านที่2"/>
    <s v="ม***ท์"/>
    <s v="สระแก้ว"/>
    <s v="-"/>
    <s v=""/>
    <s v="07/02/2026 03:34"/>
    <s v="-"/>
    <s v="J&amp;T COD"/>
    <s v="Tiktok"/>
    <s v="จ่ายทีหลัง / COD"/>
    <s v=""/>
    <s v="791275631731"/>
    <s v="07/02/2026 03:34"/>
  </r>
  <r>
    <x v="0"/>
    <x v="6"/>
    <n v="87.2"/>
    <n v="1"/>
    <s v="GTQ40"/>
    <n v="96.2"/>
    <n v="9"/>
    <s v="ร้านที่3"/>
    <s v="คุณสุภาวดี พูลทรัพย์"/>
    <s v="26/3 ถนนศรีสุข ชอย 3  อ.เมือง จ.อุดรธานี  41000_x000a__x000a_เมืองอุดรธานี/ Mueang Udon Thaniอุดรธานี/ Udon Thani_x000a_41000"/>
    <s v="41000"/>
    <s v="660892774217"/>
    <s v="07/02/2026 03:10"/>
    <s v="-"/>
    <s v="Kerry_dropoff"/>
    <s v="Lazada"/>
    <s v="lazada"/>
    <s v=""/>
    <s v="LEXPU0655706044"/>
    <s v="07/02/2026 03:06"/>
  </r>
  <r>
    <x v="1"/>
    <x v="1"/>
    <n v="33.333333333333336"/>
    <n v="3"/>
    <s v="GTQ39"/>
    <n v="117"/>
    <n v="17"/>
    <s v="ร้านที่2"/>
    <s v="อ***ร     ส***ร่าย"/>
    <s v="นครสวรรค์"/>
    <s v="-"/>
    <s v=""/>
    <s v="07/02/2026 11:40"/>
    <s v="-"/>
    <s v="J&amp;T Express"/>
    <s v="Tiktok"/>
    <s v="tiktok"/>
    <s v=""/>
    <s v="791247393764"/>
    <s v="07/02/2026 02:38"/>
  </r>
  <r>
    <x v="6"/>
    <x v="7"/>
    <n v="66.666666666666671"/>
    <n v="3"/>
    <s v="GTQ38"/>
    <n v="129"/>
    <n v="0"/>
    <s v="ร้านที่1"/>
    <s v="ท******ก"/>
    <s v="******โยงเหนือ    ประเทศไทย ตำบลนาโยงเหนือ อำเภอนาโยง จังหวัดตรัง 92170"/>
    <s v="92170"/>
    <s v="19"/>
    <s v="07/02/2026 02:24"/>
    <s v="-"/>
    <s v="SPX Express"/>
    <s v="Shopee"/>
    <s v="shopee"/>
    <s v=""/>
    <s v="TH262331794009E"/>
    <s v="07/02/2026 01:54"/>
  </r>
  <r>
    <x v="3"/>
    <x v="3"/>
    <n v="159"/>
    <n v="5"/>
    <s v="GTQ36"/>
    <n v="495"/>
    <n v="0"/>
    <s v="ร้านที่2"/>
    <s v="ร***เหมียว"/>
    <s v="สมุทรสงคราม"/>
    <s v="-"/>
    <s v=""/>
    <s v="07/02/2026 00:51"/>
    <s v="-"/>
    <s v="J&amp;T COD"/>
    <s v="Tiktok"/>
    <s v="จ่ายทีหลัง / COD"/>
    <s v=""/>
    <s v="791291319674"/>
    <s v="07/02/2026 00:51"/>
  </r>
  <r>
    <x v="6"/>
    <x v="7"/>
    <n v="66.666666666666671"/>
    <n v="3"/>
    <s v="GTQ35"/>
    <n v="129"/>
    <n v="0"/>
    <s v="ร้านที่1"/>
    <s v="ว******ศ"/>
    <s v="******จันทร์ 56, แยก 1, แขวง นวลจันทร์, เขตบึงกุ่ม แขวงนวลจันทร์ เขตบึงกุ่ม จังหวัดกรุงเทพมหานคร 10230"/>
    <s v="10230"/>
    <s v="23"/>
    <s v="07/02/2026 01:17"/>
    <s v="-"/>
    <s v="SPX Express"/>
    <s v="Shopee"/>
    <s v="shopee"/>
    <s v=""/>
    <s v="TH262772611852W"/>
    <s v="07/02/2026 00:39"/>
  </r>
  <r>
    <x v="1"/>
    <x v="1"/>
    <n v="50"/>
    <n v="6"/>
    <s v="GTQ34"/>
    <n v="200"/>
    <n v="0"/>
    <s v="ร้านที่2"/>
    <s v="ส*** แ***สีม่วง"/>
    <s v="นครปฐม"/>
    <s v="-"/>
    <s v=""/>
    <s v="07/02/2026 00:30"/>
    <s v="-"/>
    <s v="J&amp;T COD"/>
    <s v="Tiktok"/>
    <s v="จ่ายทีหลัง / COD"/>
    <s v=""/>
    <s v="791253258725"/>
    <s v="07/02/2026 00:30"/>
  </r>
  <r>
    <x v="5"/>
    <x v="6"/>
    <n v="109"/>
    <n v="1"/>
    <s v="GTQ32"/>
    <n v="116"/>
    <n v="7"/>
    <s v="ร้านที่3"/>
    <s v="สุนันทา  วรรณพินทุ"/>
    <s v="229/หมุ11 บ้านคำน้าทิพย๋..ตคำเลาะ  อ.ไชยวาน · คำเลาะ/ Kham Lo_x000a__x000a_ไชยวาน/ Chai Wanอุดรธานี/ Udon Thani_x000a_41290"/>
    <s v="41290"/>
    <s v="660987405826"/>
    <s v="07/02/2026 00:18"/>
    <s v="-"/>
    <s v="Kerry_dropoff"/>
    <s v="Lazada"/>
    <s v="lazada"/>
    <s v=""/>
    <s v="TH38088BEA4T9C"/>
    <s v="07/02/2026 00:1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x v="0"/>
    <x v="0"/>
    <n v="33.333333333333336"/>
    <n v="3"/>
    <s v="GTW1"/>
    <n v="100"/>
    <n v="0"/>
    <s v="ร้านที่2"/>
    <s v="ด***ัตน์ ไ***้ง"/>
    <s v="ลพบุรี"/>
    <s v="-"/>
    <s v=""/>
    <s v="08/02/2026 23:55"/>
    <s v="-"/>
    <s v="J&amp;T COD"/>
    <s v="Tiktok"/>
    <s v="จ่ายทีหลัง / COD"/>
    <s v=""/>
    <s v="791360158794"/>
    <s v="08/02/2026 23:55"/>
  </r>
  <r>
    <x v="1"/>
    <x v="1"/>
    <n v="66.666666666666671"/>
    <n v="3"/>
    <s v="GTW0"/>
    <n v="129"/>
    <n v="0"/>
    <s v="ร้านที่1"/>
    <s v="ส******์"/>
    <s v="******ชาอุทิศ54 แยก4-2 แขวงบางมด แขวงบางมด เขตทุ่งครุ จังหวัดกรุงเทพมหานคร 10140"/>
    <s v="10140"/>
    <s v="86"/>
    <s v="08/02/2026 23:52"/>
    <s v="-"/>
    <s v="Flash Express"/>
    <s v="Shopee"/>
    <s v="shopee"/>
    <s v=""/>
    <s v="TH01128BNX4J2B1"/>
    <s v="08/02/2026 23:52"/>
  </r>
  <r>
    <x v="0"/>
    <x v="0"/>
    <n v="33.333333333333336"/>
    <n v="3"/>
    <s v="GTV99"/>
    <n v="100"/>
    <n v="0"/>
    <s v="ร้านที่2"/>
    <s v="ธ*** ส***ิวิจิตโต"/>
    <s v="กรุงเทพฯ"/>
    <s v="-"/>
    <s v=""/>
    <s v="08/02/2026 23:50"/>
    <s v="-"/>
    <s v="J&amp;T COD"/>
    <s v="Tiktok"/>
    <s v="จ่ายทีหลัง / COD"/>
    <s v=""/>
    <s v="791329478774"/>
    <s v="08/02/2026 23:50"/>
  </r>
  <r>
    <x v="0"/>
    <x v="0"/>
    <n v="50"/>
    <n v="6"/>
    <s v="GTV98"/>
    <n v="200"/>
    <n v="0"/>
    <s v="ร้านที่2"/>
    <s v="ศ***ร"/>
    <s v="สระบุรี"/>
    <s v="-"/>
    <s v=""/>
    <s v="08/02/2026 23:44"/>
    <s v="-"/>
    <s v="J&amp;T COD"/>
    <s v="Tiktok"/>
    <s v="จ่ายทีหลัง / COD"/>
    <s v=""/>
    <s v="791392837723"/>
    <s v="08/02/2026 23:44"/>
  </r>
  <r>
    <x v="2"/>
    <x v="2"/>
    <n v="80"/>
    <n v="3"/>
    <s v="GTV97"/>
    <n v="240"/>
    <n v="0"/>
    <s v="ร้านที่1"/>
    <s v="ส******์"/>
    <s v="******ชาอุทิศ54 แยก4-2 แขวงบางมด แขวงบางมด เขตทุ่งครุ จังหวัดกรุงเทพมหานคร 10140"/>
    <s v="10140"/>
    <s v="86"/>
    <s v="08/02/2026 23:35"/>
    <s v="-"/>
    <s v="SPX Express"/>
    <s v="Shopee"/>
    <s v="shopee"/>
    <s v=""/>
    <s v="TH265189267413R"/>
    <s v="08/02/2026 23:35"/>
  </r>
  <r>
    <x v="0"/>
    <x v="0"/>
    <n v="33.333333333333336"/>
    <n v="3"/>
    <s v="GTV96"/>
    <n v="138"/>
    <n v="38"/>
    <s v="ร้านที่2"/>
    <s v="แ***  ค***มิ บ***น้าสิทธิ์"/>
    <s v="นครศรีธรรมราช"/>
    <s v="-"/>
    <s v=""/>
    <s v="08/02/2026 23:33"/>
    <s v="-"/>
    <s v="J&amp;T Express"/>
    <s v="Tiktok"/>
    <s v="tiktok"/>
    <s v=""/>
    <s v="791381566743"/>
    <s v="08/02/2026 23:33"/>
  </r>
  <r>
    <x v="0"/>
    <x v="0"/>
    <n v="33.333333333333336"/>
    <n v="3"/>
    <s v="GTV95"/>
    <n v="100"/>
    <n v="0"/>
    <s v="ร้านที่2"/>
    <s v="ว***รัตน์"/>
    <s v="กรุงเทพฯ"/>
    <s v="-"/>
    <s v=""/>
    <s v="08/02/2026 23:23"/>
    <s v="-"/>
    <s v="J&amp;T Express"/>
    <s v="Tiktok"/>
    <s v="tiktok"/>
    <s v=""/>
    <s v="791355077796"/>
    <s v="08/02/2026 23:22"/>
  </r>
  <r>
    <x v="0"/>
    <x v="0"/>
    <n v="33.333333333333336"/>
    <n v="3"/>
    <s v="GTV94"/>
    <n v="100"/>
    <n v="0"/>
    <s v="ร้านที่4"/>
    <s v="น***าวทัศนา แ***าน"/>
    <s v="กรุงเทพมหานคร"/>
    <s v="-"/>
    <s v=""/>
    <s v="08/02/2026 23:21"/>
    <s v="-"/>
    <s v="J&amp;T Express"/>
    <s v="Tiktok"/>
    <s v="tiktok"/>
    <s v=""/>
    <s v="791394161736"/>
    <s v="08/02/2026 23:21"/>
  </r>
  <r>
    <x v="3"/>
    <x v="3"/>
    <n v="159"/>
    <n v="2"/>
    <s v="GTV92"/>
    <n v="258"/>
    <n v="0"/>
    <s v="ร้านที่2"/>
    <s v="แ***ี่"/>
    <s v="นนทบุรี"/>
    <s v="-"/>
    <s v=""/>
    <s v="08/02/2026 23:00"/>
    <s v="-"/>
    <s v="Flash Express Thailand COD"/>
    <s v="Tiktok"/>
    <s v="จ่ายทีหลัง / COD"/>
    <s v=""/>
    <s v="THT03062F0DM09Z"/>
    <s v="08/02/2026 23:00"/>
  </r>
  <r>
    <x v="4"/>
    <x v="4"/>
    <n v="162"/>
    <n v="1"/>
    <s v="GTV91"/>
    <n v="317"/>
    <n v="48"/>
    <s v="ร้านที่1"/>
    <s v="ว******ย"/>
    <s v="****** 2 แขวงหัวหมาก  เขตบางกะปิ แขวงหัวหมาก เขตบางกะปิ จังหวัดกรุงเทพมหานคร 10240"/>
    <s v="10240"/>
    <s v="39"/>
    <s v="08/02/2026 23:00"/>
    <s v="-"/>
    <s v="SPX Express"/>
    <s v="Shopee"/>
    <s v="shopee"/>
    <s v=""/>
    <s v="TH262813505408Y"/>
    <s v="08/02/2026 22:58"/>
  </r>
  <r>
    <x v="5"/>
    <x v="5"/>
    <n v="117"/>
    <n v="1"/>
    <s v="GTV91"/>
    <n v="317"/>
    <n v="48"/>
    <s v="ร้านที่1"/>
    <s v="ว******ย"/>
    <s v="****** 2 แขวงหัวหมาก  เขตบางกะปิ แขวงหัวหมาก เขตบางกะปิ จังหวัดกรุงเทพมหานคร 10240"/>
    <s v="10240"/>
    <s v="39"/>
    <s v="08/02/2026 23:00"/>
    <s v="-"/>
    <s v="SPX Express"/>
    <s v="Shopee"/>
    <s v="shopee"/>
    <s v=""/>
    <s v="TH262813505408Y"/>
    <s v="08/02/2026 22:58"/>
  </r>
  <r>
    <x v="1"/>
    <x v="1"/>
    <n v="58"/>
    <n v="1"/>
    <s v="GTV90"/>
    <n v="138"/>
    <n v="0"/>
    <s v="ร้านที่1"/>
    <s v="ส******ก"/>
    <s v="******วงหนองค้างพลู แขวงหนองค้างพลู เขตหนองแขม จังหวัดกรุงเทพมหานคร 10160"/>
    <s v="10160"/>
    <s v="38"/>
    <s v="08/02/2026 22:47"/>
    <s v="-"/>
    <s v="SPX Express"/>
    <s v="Shopee"/>
    <s v="shopee"/>
    <s v=""/>
    <s v="TH264050009342F"/>
    <s v="08/02/2026 22:46"/>
  </r>
  <r>
    <x v="2"/>
    <x v="2"/>
    <n v="80"/>
    <n v="1"/>
    <s v="GTV90"/>
    <n v="138"/>
    <n v="0"/>
    <s v="ร้านที่1"/>
    <s v="ส******ก"/>
    <s v="******วงหนองค้างพลู แขวงหนองค้างพลู เขตหนองแขม จังหวัดกรุงเทพมหานคร 10160"/>
    <s v="10160"/>
    <s v="38"/>
    <s v="08/02/2026 22:47"/>
    <s v="-"/>
    <s v="SPX Express"/>
    <s v="Shopee"/>
    <s v="shopee"/>
    <s v=""/>
    <s v="TH264050009342F"/>
    <s v="08/02/2026 22:46"/>
  </r>
  <r>
    <x v="1"/>
    <x v="1"/>
    <n v="66.666666666666671"/>
    <n v="3"/>
    <s v="GTV89"/>
    <n v="129"/>
    <n v="0"/>
    <s v="ร้านที่2"/>
    <s v="m***chanmam"/>
    <s v="กรุงเทพฯ"/>
    <s v="-"/>
    <s v=""/>
    <s v="08/02/2026 22:45"/>
    <s v="-"/>
    <s v="J&amp;T COD"/>
    <s v="Tiktok"/>
    <s v="จ่ายทีหลัง / COD"/>
    <s v=""/>
    <s v="791309841744"/>
    <s v="08/02/2026 22:46"/>
  </r>
  <r>
    <x v="0"/>
    <x v="0"/>
    <n v="33.333333333333336"/>
    <n v="3"/>
    <s v="GTV87"/>
    <n v="100"/>
    <n v="0"/>
    <s v="ร้านที่2"/>
    <s v="w**"/>
    <s v="Bangkok"/>
    <s v="-"/>
    <s v=""/>
    <s v="08/02/2026 22:44"/>
    <s v="-"/>
    <s v="J&amp;T COD"/>
    <s v="Tiktok"/>
    <s v="จ่ายทีหลัง / COD"/>
    <s v=""/>
    <s v="791368144700"/>
    <s v="08/02/2026 22:44"/>
  </r>
  <r>
    <x v="2"/>
    <x v="2"/>
    <n v="80"/>
    <n v="3"/>
    <s v="GTV86"/>
    <n v="240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08/02/2026 22:43"/>
    <s v="-"/>
    <s v="SPX Express"/>
    <s v="Shopee"/>
    <s v="shopee"/>
    <s v=""/>
    <s v="TH267588986839O"/>
    <s v="08/02/2026 22:42"/>
  </r>
  <r>
    <x v="0"/>
    <x v="0"/>
    <n v="33.333333333333336"/>
    <n v="6"/>
    <s v="GTV85"/>
    <n v="200"/>
    <n v="0"/>
    <s v="ร้านที่2"/>
    <s v="เ***นภาเจตเขตการณ์"/>
    <s v="อุบลราชธานี"/>
    <s v="-"/>
    <s v=""/>
    <s v="08/02/2026 22:40"/>
    <s v="-"/>
    <s v="J&amp;T COD"/>
    <s v="Tiktok"/>
    <s v="จ่ายทีหลัง / COD"/>
    <s v=""/>
    <s v="791354513751"/>
    <s v="08/02/2026 22:40"/>
  </r>
  <r>
    <x v="0"/>
    <x v="0"/>
    <n v="50"/>
    <n v="6"/>
    <s v="GTV84"/>
    <n v="200"/>
    <n v="0"/>
    <s v="ร้านที่2"/>
    <s v="ว***ภา เ***เรือง"/>
    <s v="สมุทรสาคร"/>
    <s v="-"/>
    <s v=""/>
    <s v="08/02/2026 22:35"/>
    <s v="-"/>
    <s v="J&amp;T COD"/>
    <s v="Tiktok"/>
    <s v="จ่ายทีหลัง / COD"/>
    <s v=""/>
    <s v="791379025721"/>
    <s v="08/02/2026 22:35"/>
  </r>
  <r>
    <x v="0"/>
    <x v="0"/>
    <n v="33.333333333333336"/>
    <n v="3"/>
    <s v="GTV83"/>
    <n v="100"/>
    <n v="0"/>
    <s v="ร้านที่2"/>
    <s v="พ*** ล***ณลม้าย"/>
    <s v="ปทุมธานี"/>
    <s v="-"/>
    <s v=""/>
    <s v="08/02/2026 22:33"/>
    <s v="-"/>
    <s v="J&amp;T COD"/>
    <s v="Tiktok"/>
    <s v="จ่ายทีหลัง / COD"/>
    <s v=""/>
    <s v="791308363705"/>
    <s v="08/02/2026 22:33"/>
  </r>
  <r>
    <x v="0"/>
    <x v="0"/>
    <n v="33.333333333333336"/>
    <n v="3"/>
    <s v="GTV82"/>
    <n v="100"/>
    <n v="0"/>
    <s v="ร้านที่2"/>
    <s v="ป***พนต์ อ***ร์คำ"/>
    <s v="นครสวรรค์"/>
    <s v="-"/>
    <s v=""/>
    <s v="08/02/2026 22:32"/>
    <s v="-"/>
    <s v="J&amp;T COD"/>
    <s v="Tiktok"/>
    <s v="จ่ายทีหลัง / COD"/>
    <s v=""/>
    <s v="791364679781"/>
    <s v="08/02/2026 22:32"/>
  </r>
  <r>
    <x v="3"/>
    <x v="3"/>
    <n v="159"/>
    <n v="1"/>
    <s v="GTV79"/>
    <n v="129"/>
    <n v="0"/>
    <s v="ร้านที่2"/>
    <s v="จ***ก พ***อ"/>
    <s v="สุราษฎร์ธานี"/>
    <s v="-"/>
    <s v=""/>
    <s v="08/02/2026 22:20"/>
    <s v="-"/>
    <s v="J&amp;T COD"/>
    <s v="Tiktok"/>
    <s v="จ่ายทีหลัง / COD"/>
    <s v=""/>
    <s v="791347986623"/>
    <s v="08/02/2026 22:21"/>
  </r>
  <r>
    <x v="2"/>
    <x v="2"/>
    <n v="66.333333333333329"/>
    <n v="3"/>
    <s v="GTV78"/>
    <n v="250"/>
    <n v="0"/>
    <s v="ร้านที่2"/>
    <s v="เ***าง ร***ค้า"/>
    <s v="นครราชสีมา"/>
    <s v="-"/>
    <s v=""/>
    <s v="08/02/2026 22:19"/>
    <s v="-"/>
    <s v="J&amp;T COD"/>
    <s v="Tiktok"/>
    <s v="จ่ายทีหลัง / COD"/>
    <s v=""/>
    <s v="791361101775"/>
    <s v="08/02/2026 22:19"/>
  </r>
  <r>
    <x v="4"/>
    <x v="4"/>
    <n v="159"/>
    <n v="1"/>
    <s v="GTV77"/>
    <n v="167"/>
    <n v="38"/>
    <s v="ร้านที่2"/>
    <s v="ส***จน์  บ***ระสินธุ์"/>
    <s v="ประจวบคีรีขันธ์"/>
    <s v="-"/>
    <s v=""/>
    <s v="08/02/2026 22:19"/>
    <s v="-"/>
    <s v="J&amp;T Express"/>
    <s v="Tiktok"/>
    <s v="tiktok"/>
    <s v=""/>
    <s v="791384496604"/>
    <s v="08/02/2026 22:19"/>
  </r>
  <r>
    <x v="0"/>
    <x v="0"/>
    <n v="33.333333333333336"/>
    <n v="3"/>
    <s v="GTV75"/>
    <n v="100"/>
    <n v="0"/>
    <s v="ร้านที่2"/>
    <s v="ก***า  ต***ินดา"/>
    <s v="บุรีรัมย์"/>
    <s v="-"/>
    <s v=""/>
    <s v="08/02/2026 21:56"/>
    <s v="-"/>
    <s v="J&amp;T COD"/>
    <s v="Tiktok"/>
    <s v="จ่ายทีหลัง / COD"/>
    <s v=""/>
    <s v="791395485646"/>
    <s v="08/02/2026 21:56"/>
  </r>
  <r>
    <x v="4"/>
    <x v="4"/>
    <n v="159"/>
    <n v="1"/>
    <s v="GTV74"/>
    <n v="129"/>
    <n v="0"/>
    <s v="ร้านที่2"/>
    <s v="อ***ิทธิ์ แ***ึ้ง"/>
    <s v="นครราชสีมา"/>
    <s v="-"/>
    <s v=""/>
    <s v="08/02/2026 21:54"/>
    <s v="-"/>
    <s v="J&amp;T Express"/>
    <s v="Tiktok"/>
    <s v="tiktok"/>
    <s v=""/>
    <s v="791393565642"/>
    <s v="08/02/2026 21:54"/>
  </r>
  <r>
    <x v="3"/>
    <x v="3"/>
    <n v="159"/>
    <n v="1"/>
    <s v="GTV73"/>
    <n v="129"/>
    <n v="0"/>
    <s v="ร้านที่2"/>
    <s v="ส***าศ ต***ปรารถนา"/>
    <s v="นนทบุรี"/>
    <s v="-"/>
    <s v=""/>
    <s v="08/02/2026 21:44"/>
    <s v="-"/>
    <s v="J&amp;T COD"/>
    <s v="Tiktok"/>
    <s v="จ่ายทีหลัง / COD"/>
    <s v=""/>
    <s v="791378796600"/>
    <s v="08/02/2026 21:45"/>
  </r>
  <r>
    <x v="0"/>
    <x v="0"/>
    <n v="33.333333333333336"/>
    <n v="3"/>
    <s v="GTV72"/>
    <n v="100"/>
    <n v="0"/>
    <s v="ร้านที่2"/>
    <s v="บ***ี ส***คุณ"/>
    <s v="หนองคาย"/>
    <s v="-"/>
    <s v=""/>
    <s v="08/02/2026 21:39"/>
    <s v="-"/>
    <s v="J&amp;T COD"/>
    <s v="Tiktok"/>
    <s v="จ่ายทีหลัง / COD"/>
    <s v=""/>
    <s v="791362369792"/>
    <s v="08/02/2026 21:39"/>
  </r>
  <r>
    <x v="1"/>
    <x v="1"/>
    <n v="66.666666666666671"/>
    <n v="3"/>
    <s v="GTV71"/>
    <n v="129"/>
    <n v="0"/>
    <s v="ร้านที่2"/>
    <s v="พ***า ส***งฤกษ์"/>
    <s v="กรุงเทพฯ"/>
    <s v="-"/>
    <s v=""/>
    <s v="08/02/2026 21:36"/>
    <s v="-"/>
    <s v="J&amp;T COD"/>
    <s v="Tiktok"/>
    <s v="จ่ายทีหลัง / COD"/>
    <s v=""/>
    <s v="791369840752"/>
    <s v="08/02/2026 21:36"/>
  </r>
  <r>
    <x v="0"/>
    <x v="0"/>
    <n v="50"/>
    <n v="6"/>
    <s v="GTV70"/>
    <n v="200"/>
    <n v="0"/>
    <s v="ร้านที่2"/>
    <s v="อ***รัตน์.มุสิกพงศ์"/>
    <s v="เทศบาลนครสุราษฎร์ธานี"/>
    <s v="-"/>
    <s v=""/>
    <s v="08/02/2026 21:35"/>
    <s v="-"/>
    <s v="J&amp;T COD"/>
    <s v="Tiktok"/>
    <s v="จ่ายทีหลัง / COD"/>
    <s v=""/>
    <s v="791377033753"/>
    <s v="08/02/2026 21:35"/>
  </r>
  <r>
    <x v="0"/>
    <x v="0"/>
    <n v="65"/>
    <n v="9"/>
    <s v="GTV69"/>
    <n v="315"/>
    <n v="0"/>
    <s v="ร้านที่2"/>
    <s v="T***nur S***ayaphatpaibul"/>
    <s v="กรุงเทพฯ"/>
    <s v="-"/>
    <s v=""/>
    <s v="08/02/2026 21:33"/>
    <s v="-"/>
    <s v="J&amp;T COD"/>
    <s v="Tiktok"/>
    <s v="จ่ายทีหลัง / COD"/>
    <s v=""/>
    <s v="791320377680"/>
    <s v="08/02/2026 21:33"/>
  </r>
  <r>
    <x v="4"/>
    <x v="4"/>
    <n v="159"/>
    <n v="1"/>
    <s v="GTV68"/>
    <n v="129"/>
    <n v="0"/>
    <s v="ร้านที่2"/>
    <s v="ว***นา ไ***จน์กิจตระกูล"/>
    <s v="ชลบุรี"/>
    <s v="-"/>
    <s v=""/>
    <s v="08/02/2026 21:31"/>
    <s v="-"/>
    <s v="J&amp;T Express"/>
    <s v="Tiktok"/>
    <s v="tiktok"/>
    <s v=""/>
    <s v="791347572621"/>
    <s v="08/02/2026 21:31"/>
  </r>
  <r>
    <x v="0"/>
    <x v="0"/>
    <n v="33.333333333333336"/>
    <n v="3"/>
    <s v="GTV67"/>
    <n v="100"/>
    <n v="0"/>
    <s v="ร้านที่2"/>
    <s v="ส***นดา ย***ณี"/>
    <s v="สงขลา"/>
    <s v="-"/>
    <s v=""/>
    <s v="08/02/2026 21:26"/>
    <s v="-"/>
    <s v="J&amp;T COD"/>
    <s v="Tiktok"/>
    <s v="จ่ายทีหลัง / COD"/>
    <s v=""/>
    <s v="791368963711"/>
    <s v="08/02/2026 21:26"/>
  </r>
  <r>
    <x v="4"/>
    <x v="4"/>
    <n v="159"/>
    <n v="1"/>
    <s v="GTV66"/>
    <n v="129"/>
    <n v="0"/>
    <s v="ร้านที่2"/>
    <s v="จ***า จ***อมร"/>
    <s v="ราชบุรี"/>
    <s v="-"/>
    <s v=""/>
    <s v="08/02/2026 21:22"/>
    <s v="-"/>
    <s v="J&amp;T COD"/>
    <s v="Tiktok"/>
    <s v="จ่ายทีหลัง / COD"/>
    <s v=""/>
    <s v="791368481680"/>
    <s v="08/02/2026 21:22"/>
  </r>
  <r>
    <x v="0"/>
    <x v="0"/>
    <n v="65"/>
    <n v="3"/>
    <s v="GTV65"/>
    <n v="150"/>
    <n v="0"/>
    <s v="ร้านที่4"/>
    <s v="ส***นดา ย***ณี"/>
    <s v="สงขลา"/>
    <s v="-"/>
    <s v=""/>
    <s v="08/02/2026 21:15"/>
    <s v="-"/>
    <s v="J&amp;T COD"/>
    <s v="Tiktok"/>
    <s v="จ่ายทีหลัง / COD"/>
    <s v="กาแฟล้วน"/>
    <s v="791335562684"/>
    <s v="08/02/2026 21:15"/>
  </r>
  <r>
    <x v="0"/>
    <x v="0"/>
    <n v="33.333333333333336"/>
    <n v="3"/>
    <s v="GTV64"/>
    <n v="100"/>
    <n v="0"/>
    <s v="ร้านที่2"/>
    <s v="บ***ัท ม***ตอร์ อ** ล*** จ***ด"/>
    <s v="กรุงเทพฯ"/>
    <s v="-"/>
    <s v=""/>
    <s v="08/02/2026 21:07"/>
    <s v="-"/>
    <s v="J&amp;T Express"/>
    <s v="Tiktok"/>
    <s v="tiktok"/>
    <s v=""/>
    <s v="791399753745"/>
    <s v="08/02/2026 21:10"/>
  </r>
  <r>
    <x v="2"/>
    <x v="2"/>
    <n v="120"/>
    <n v="1"/>
    <s v="GTV63"/>
    <n v="229"/>
    <n v="0"/>
    <s v="ร้านที่2"/>
    <s v="น***ภรณ์  น***อง"/>
    <s v="เลย"/>
    <s v="-"/>
    <s v=""/>
    <s v="08/02/2026 21:00"/>
    <s v="-"/>
    <s v="J&amp;T COD"/>
    <s v="Tiktok"/>
    <s v="จ่ายทีหลัง / COD"/>
    <s v=""/>
    <s v="791394017713"/>
    <s v="08/02/2026 21:00"/>
  </r>
  <r>
    <x v="6"/>
    <x v="6"/>
    <n v="150"/>
    <n v="1"/>
    <s v="GTV63"/>
    <n v="229"/>
    <n v="0"/>
    <s v="ร้านที่2"/>
    <s v="น***ภรณ์  น***อง"/>
    <s v="เลย"/>
    <s v="-"/>
    <s v=""/>
    <s v="08/02/2026 21:00"/>
    <s v="-"/>
    <s v="J&amp;T COD"/>
    <s v="Tiktok"/>
    <s v="จ่ายทีหลัง / COD"/>
    <s v=""/>
    <s v="791394017713"/>
    <s v="08/02/2026 21:00"/>
  </r>
  <r>
    <x v="2"/>
    <x v="2"/>
    <n v="80"/>
    <n v="2"/>
    <s v="GTV62"/>
    <n v="160"/>
    <n v="0"/>
    <s v="ร้านที่1"/>
    <s v="เ******์"/>
    <s v="******คเพลส 36 ตำบลบางรักน้อย อำเภอเมืองนนทบุรี จังหวัดนนทบุรี 11000"/>
    <s v="11000"/>
    <s v="90"/>
    <s v="08/02/2026 20:58"/>
    <s v="-"/>
    <s v="SPX Express"/>
    <s v="Shopee"/>
    <s v="shopee"/>
    <s v=""/>
    <s v="TH2600742475423"/>
    <s v="08/02/2026 20:57"/>
  </r>
  <r>
    <x v="0"/>
    <x v="0"/>
    <n v="33.333333333333336"/>
    <n v="3"/>
    <s v="GTV61"/>
    <n v="100"/>
    <n v="0"/>
    <s v="ร้านที่2"/>
    <s v="ว*** แ***ี้"/>
    <s v="ชลบุรี"/>
    <s v="-"/>
    <s v=""/>
    <s v="08/02/2026 20:52"/>
    <s v="-"/>
    <s v="J&amp;T COD"/>
    <s v="Tiktok"/>
    <s v="จ่ายทีหลัง / COD"/>
    <s v=""/>
    <s v="791393089771"/>
    <s v="08/02/2026 20:52"/>
  </r>
  <r>
    <x v="2"/>
    <x v="2"/>
    <n v="120"/>
    <n v="2"/>
    <s v="GTV60"/>
    <n v="200"/>
    <n v="0"/>
    <s v="ร้านที่2"/>
    <s v="น***ช ส***งวน"/>
    <s v="ชลบุรี"/>
    <s v="-"/>
    <s v=""/>
    <s v="08/02/2026 20:52"/>
    <s v="-"/>
    <s v="J&amp;T COD"/>
    <s v="Tiktok"/>
    <s v="จ่ายทีหลัง / COD"/>
    <s v=""/>
    <s v="791352917736"/>
    <s v="08/02/2026 20:52"/>
  </r>
  <r>
    <x v="0"/>
    <x v="0"/>
    <n v="50"/>
    <n v="6"/>
    <s v="GTV59"/>
    <n v="200"/>
    <n v="0"/>
    <s v="ร้านที่2"/>
    <s v="j***itsanka"/>
    <s v="นครพนม"/>
    <s v="-"/>
    <s v=""/>
    <s v="08/02/2026 20:45"/>
    <s v="-"/>
    <s v="J&amp;T COD"/>
    <s v="Tiktok"/>
    <s v="จ่ายทีหลัง / COD"/>
    <s v=""/>
    <s v="791355794622"/>
    <s v="08/02/2026 20:45"/>
  </r>
  <r>
    <x v="1"/>
    <x v="1"/>
    <n v="66.666666666666671"/>
    <n v="3"/>
    <s v="GTV58"/>
    <n v="129"/>
    <n v="0"/>
    <s v="ร้านที่2"/>
    <s v="ห***ย"/>
    <s v="นนทบุรี"/>
    <s v="-"/>
    <s v=""/>
    <s v="08/02/2026 20:42"/>
    <s v="-"/>
    <s v="J&amp;T COD"/>
    <s v="Tiktok"/>
    <s v="จ่ายทีหลัง / COD"/>
    <s v=""/>
    <s v="791359832771"/>
    <s v="08/02/2026 20:42"/>
  </r>
  <r>
    <x v="1"/>
    <x v="1"/>
    <n v="66.666666666666671"/>
    <n v="3"/>
    <s v="GTV57"/>
    <n v="229"/>
    <n v="0"/>
    <s v="ร้านที่2"/>
    <s v="น***ิลัย น***"/>
    <s v="มหาสารคาม"/>
    <s v="-"/>
    <s v=""/>
    <s v="08/02/2026 20:41"/>
    <s v="-"/>
    <s v="J&amp;T Express"/>
    <s v="Tiktok"/>
    <s v="tiktok"/>
    <s v=""/>
    <s v="791334825750"/>
    <s v="08/02/2026 20:41"/>
  </r>
  <r>
    <x v="0"/>
    <x v="0"/>
    <n v="33.333333333333336"/>
    <n v="3"/>
    <s v="GTV57"/>
    <n v="229"/>
    <n v="0"/>
    <s v="ร้านที่2"/>
    <s v="น***ิลัย น***"/>
    <s v="มหาสารคาม"/>
    <s v="-"/>
    <s v=""/>
    <s v="08/02/2026 20:41"/>
    <s v="-"/>
    <s v="J&amp;T Express"/>
    <s v="Tiktok"/>
    <s v="tiktok"/>
    <s v=""/>
    <s v="791334825750"/>
    <s v="08/02/2026 20:41"/>
  </r>
  <r>
    <x v="0"/>
    <x v="0"/>
    <n v="33.333333333333336"/>
    <n v="3"/>
    <s v="GTV56"/>
    <n v="100"/>
    <n v="0"/>
    <s v="ร้านที่2"/>
    <s v="จ***า ส***ษ์"/>
    <s v="ชัยภูมิ"/>
    <s v="-"/>
    <s v=""/>
    <s v="08/02/2026 20:38"/>
    <s v="-"/>
    <s v="J&amp;T COD"/>
    <s v="Tiktok"/>
    <s v="จ่ายทีหลัง / COD"/>
    <s v=""/>
    <s v="791345286756"/>
    <s v="08/02/2026 20:38"/>
  </r>
  <r>
    <x v="0"/>
    <x v="0"/>
    <n v="50"/>
    <n v="6"/>
    <s v="GTV54"/>
    <n v="200"/>
    <n v="0"/>
    <s v="ร้านที่2"/>
    <s v="ส***ลักษณ์ เ***อนอินทร์"/>
    <s v="อุดรธานี"/>
    <s v="-"/>
    <s v=""/>
    <s v="08/02/2026 20:18"/>
    <s v="-"/>
    <s v="J&amp;T Express"/>
    <s v="Tiktok"/>
    <s v="tiktok"/>
    <s v=""/>
    <s v="791327214705"/>
    <s v="08/02/2026 20:18"/>
  </r>
  <r>
    <x v="2"/>
    <x v="2"/>
    <n v="80"/>
    <n v="1"/>
    <s v="GTV53"/>
    <n v="80"/>
    <n v="0"/>
    <s v="ร้านที่1"/>
    <s v="ศ******ล"/>
    <s v="******54/5ต.สำโรงเหนือ ตำบลสำโรงเหนือ อำเภอเมืองสมุทรปราการ จังหวัดสมุทรปราการ 10270"/>
    <s v="10270"/>
    <s v="74"/>
    <s v="08/02/2026 20:18"/>
    <s v="-"/>
    <s v="SPX Express"/>
    <s v="Shopee"/>
    <s v="shopee"/>
    <s v=""/>
    <s v="TH265641999415P"/>
    <s v="08/02/2026 20:18"/>
  </r>
  <r>
    <x v="0"/>
    <x v="0"/>
    <n v="33.333333333333336"/>
    <n v="3"/>
    <s v="GTV52"/>
    <n v="100"/>
    <n v="0"/>
    <s v="ร้านที่2"/>
    <s v="ธ***าศิริย่านฟ้า"/>
    <s v="ปทุมธานี"/>
    <s v="-"/>
    <s v=""/>
    <s v="08/02/2026 20:15"/>
    <s v="-"/>
    <s v="J&amp;T COD"/>
    <s v="Tiktok"/>
    <s v="จ่ายทีหลัง / COD"/>
    <s v=""/>
    <s v="791368365793"/>
    <s v="08/02/2026 20:15"/>
  </r>
  <r>
    <x v="2"/>
    <x v="2"/>
    <n v="80"/>
    <n v="1"/>
    <s v="GTV51"/>
    <n v="80"/>
    <n v="0"/>
    <s v="ร้านที่1"/>
    <s v="ศ******์"/>
    <s v="******สนสุข ตำบล แสนสุข ตำบลแสนสุข อำเภอเมืองชลบุรี จังหวัดชลบุรี 20130"/>
    <s v="20130"/>
    <s v="36"/>
    <s v="08/02/2026 20:16"/>
    <s v="-"/>
    <s v="SPX Express"/>
    <s v="Shopee"/>
    <s v="shopee"/>
    <s v=""/>
    <s v="TH269313667162W"/>
    <s v="08/02/2026 20:15"/>
  </r>
  <r>
    <x v="0"/>
    <x v="0"/>
    <n v="33.333333333333336"/>
    <n v="3"/>
    <s v="GTV50"/>
    <n v="100"/>
    <n v="0"/>
    <s v="ร้านที่2"/>
    <s v="น***นดร์  ส***อม"/>
    <s v="นครสวรรค์"/>
    <s v="-"/>
    <s v=""/>
    <s v="08/02/2026 20:10"/>
    <s v="-"/>
    <s v="J&amp;T COD"/>
    <s v="Tiktok"/>
    <s v="จ่ายทีหลัง / COD"/>
    <s v=""/>
    <s v="791375370704"/>
    <s v="08/02/2026 20:10"/>
  </r>
  <r>
    <x v="0"/>
    <x v="0"/>
    <n v="33.333333333333336"/>
    <n v="3"/>
    <s v="GTV49"/>
    <n v="100"/>
    <n v="0"/>
    <s v="ร้านที่2"/>
    <s v="s***love"/>
    <s v="สมุทรสาคร"/>
    <s v="-"/>
    <s v=""/>
    <s v="08/02/2026 20:06"/>
    <s v="-"/>
    <s v="J&amp;T COD"/>
    <s v="Tiktok"/>
    <s v="จ่ายทีหลัง / COD"/>
    <s v=""/>
    <s v="791300773712"/>
    <s v="08/02/2026 20:06"/>
  </r>
  <r>
    <x v="0"/>
    <x v="0"/>
    <n v="50"/>
    <n v="6"/>
    <s v="GTV48"/>
    <n v="200"/>
    <n v="0"/>
    <s v="ร้านที่2"/>
    <s v="s***i"/>
    <s v="ร้อยเอ็ด"/>
    <s v="-"/>
    <s v=""/>
    <s v="08/02/2026 20:00"/>
    <s v="-"/>
    <s v="J&amp;T COD"/>
    <s v="Tiktok"/>
    <s v="จ่ายทีหลัง / COD"/>
    <s v=""/>
    <s v="791305809766"/>
    <s v="08/02/2026 20:00"/>
  </r>
  <r>
    <x v="0"/>
    <x v="0"/>
    <n v="50"/>
    <n v="6"/>
    <s v="GTV47"/>
    <n v="200"/>
    <n v="0"/>
    <s v="ร้านที่2"/>
    <s v="u***6665941241528"/>
    <s v="พิษณุโลก"/>
    <s v="-"/>
    <s v=""/>
    <s v="08/02/2026 19:57"/>
    <s v="-"/>
    <s v="J&amp;T COD"/>
    <s v="Tiktok"/>
    <s v="จ่ายทีหลัง / COD"/>
    <s v=""/>
    <s v="791363202792"/>
    <s v="08/02/2026 19:57"/>
  </r>
  <r>
    <x v="3"/>
    <x v="3"/>
    <n v="159"/>
    <n v="1"/>
    <s v="GTV46"/>
    <n v="129"/>
    <n v="0"/>
    <s v="ร้านที่2"/>
    <s v="บ***ง"/>
    <s v="ปราจีนบุรี"/>
    <s v="-"/>
    <s v=""/>
    <s v="08/02/2026 19:57"/>
    <s v="-"/>
    <s v="J&amp;T COD"/>
    <s v="Tiktok"/>
    <s v="จ่ายทีหลัง / COD"/>
    <s v=""/>
    <s v="791327096663"/>
    <s v="08/02/2026 19:57"/>
  </r>
  <r>
    <x v="0"/>
    <x v="0"/>
    <n v="50"/>
    <n v="6"/>
    <s v="GTV45"/>
    <n v="288"/>
    <n v="88"/>
    <s v="ร้านที่2"/>
    <s v="อ***อาสัน ม***็ง"/>
    <s v="นราธิวาส"/>
    <s v="-"/>
    <s v=""/>
    <s v="08/02/2026 19:56"/>
    <s v="-"/>
    <s v="J&amp;T COD"/>
    <s v="Tiktok"/>
    <s v="จ่ายทีหลัง / COD"/>
    <s v=""/>
    <s v="791342993652"/>
    <s v="08/02/2026 19:56"/>
  </r>
  <r>
    <x v="0"/>
    <x v="0"/>
    <n v="33.333333333333336"/>
    <n v="3"/>
    <s v="GTV44"/>
    <n v="100"/>
    <n v="0"/>
    <s v="ร้านที่2"/>
    <s v="u***244817296706"/>
    <s v="กรุงเทพฯ"/>
    <s v="-"/>
    <s v=""/>
    <s v="08/02/2026 19:55"/>
    <s v="-"/>
    <s v="J&amp;T COD"/>
    <s v="Tiktok"/>
    <s v="จ่ายทีหลัง / COD"/>
    <s v=""/>
    <s v="791318769721"/>
    <s v="08/02/2026 19:55"/>
  </r>
  <r>
    <x v="0"/>
    <x v="0"/>
    <n v="33.333333333333336"/>
    <n v="3"/>
    <s v="GTV43"/>
    <n v="100"/>
    <n v="0"/>
    <s v="ร้านที่2"/>
    <s v="ศ***ร ก***ิยาเชาวลิต"/>
    <s v="ขอนแก่น"/>
    <s v="-"/>
    <s v=""/>
    <s v="08/02/2026 19:52"/>
    <s v="-"/>
    <s v="J&amp;T COD"/>
    <s v="Tiktok"/>
    <s v="จ่ายทีหลัง / COD"/>
    <s v=""/>
    <s v="791389378754"/>
    <s v="08/02/2026 19:52"/>
  </r>
  <r>
    <x v="1"/>
    <x v="1"/>
    <n v="66.666666666666671"/>
    <n v="3"/>
    <s v="GTV40"/>
    <n v="129"/>
    <n v="0"/>
    <s v="ร้านที่2"/>
    <s v="พ***ัญน้องพร้อม"/>
    <s v="นครพนม"/>
    <s v="-"/>
    <s v=""/>
    <s v="08/02/2026 19:39"/>
    <s v="-"/>
    <s v="J&amp;T COD"/>
    <s v="Tiktok"/>
    <s v="จ่ายทีหลัง / COD"/>
    <s v=""/>
    <s v="791302723783"/>
    <s v="08/02/2026 19:39"/>
  </r>
  <r>
    <x v="4"/>
    <x v="4"/>
    <n v="159"/>
    <n v="1"/>
    <s v="GTV39"/>
    <n v="258"/>
    <n v="0"/>
    <s v="ร้านที่2"/>
    <s v="ม***ีย์ ซ***กิ"/>
    <s v="ระยอง"/>
    <s v="-"/>
    <s v=""/>
    <s v="08/02/2026 19:38"/>
    <s v="-"/>
    <s v="J&amp;T Express"/>
    <s v="Tiktok"/>
    <s v="tiktok"/>
    <s v=""/>
    <s v="791347434835"/>
    <s v="08/02/2026 19:38"/>
  </r>
  <r>
    <x v="3"/>
    <x v="3"/>
    <n v="159"/>
    <n v="1"/>
    <s v="GTV39"/>
    <n v="258"/>
    <n v="0"/>
    <s v="ร้านที่2"/>
    <s v="ม***ีย์ ซ***กิ"/>
    <s v="ระยอง"/>
    <s v="-"/>
    <s v=""/>
    <s v="08/02/2026 19:38"/>
    <s v="-"/>
    <s v="J&amp;T Express"/>
    <s v="Tiktok"/>
    <s v="tiktok"/>
    <s v=""/>
    <s v="791347434835"/>
    <s v="08/02/2026 19:38"/>
  </r>
  <r>
    <x v="0"/>
    <x v="0"/>
    <n v="33.333333333333336"/>
    <n v="3"/>
    <s v="GTV38"/>
    <n v="100"/>
    <n v="0"/>
    <s v="ร้านที่2"/>
    <s v="ร***ี ส***ชัย"/>
    <s v="น่าน"/>
    <s v="-"/>
    <s v=""/>
    <s v="08/02/2026 19:36"/>
    <s v="-"/>
    <s v="J&amp;T COD"/>
    <s v="Tiktok"/>
    <s v="จ่ายทีหลัง / COD"/>
    <s v=""/>
    <s v="791312299702"/>
    <s v="08/02/2026 19:36"/>
  </r>
  <r>
    <x v="4"/>
    <x v="7"/>
    <n v="72.2"/>
    <n v="1"/>
    <s v="GTV37"/>
    <n v="152.4"/>
    <n v="8"/>
    <s v="ร้านที่3"/>
    <s v="สุพรรณี  เพชรช่วย"/>
    <s v="ถนนเลี่ยงเมือง15 หมุ่บ้านสินธรบายพาส ซอยบรรเทา4 39/114ซอยบรรเทา4 · บางกุ้ง/ Bang Kung_x000a__x000a_เมืองสุราษฎร์ธานี/ Mueang Surat Thaniสุราษฎร์ธานี/ Surat Thani_x000a_84000"/>
    <s v="84000"/>
    <s v="660994942054"/>
    <s v="08/02/2026 19:26"/>
    <s v="-"/>
    <s v="Kerry_dropoff"/>
    <s v="Lazada"/>
    <s v="lazada"/>
    <s v=""/>
    <s v="LEXPU0656282200"/>
    <s v="08/02/2026 19:26"/>
  </r>
  <r>
    <x v="3"/>
    <x v="7"/>
    <n v="72.2"/>
    <n v="1"/>
    <s v="GTV37"/>
    <n v="152.4"/>
    <n v="8"/>
    <s v="ร้านที่3"/>
    <s v="สุพรรณี  เพชรช่วย"/>
    <s v="ถนนเลี่ยงเมือง15 หมุ่บ้านสินธรบายพาส ซอยบรรเทา4 39/114ซอยบรรเทา4 · บางกุ้ง/ Bang Kung_x000a__x000a_เมืองสุราษฎร์ธานี/ Mueang Surat Thaniสุราษฎร์ธานี/ Surat Thani_x000a_84000"/>
    <s v="84000"/>
    <s v="660994942054"/>
    <s v="08/02/2026 19:26"/>
    <s v="-"/>
    <s v="Kerry_dropoff"/>
    <s v="Lazada"/>
    <s v="lazada"/>
    <s v=""/>
    <s v="LEXPU0656282200"/>
    <s v="08/02/2026 19:26"/>
  </r>
  <r>
    <x v="2"/>
    <x v="2"/>
    <n v="80"/>
    <n v="1"/>
    <s v="GTV36"/>
    <n v="80"/>
    <n v="0"/>
    <s v="ร้านที่1"/>
    <s v="ว******ี"/>
    <s v="******ยก8 ถนนรามคำแหง แขวงหัวหมาก เขตบางกะปิ จังหวัดกรุงเทพมหานคร 10240"/>
    <s v="10240"/>
    <s v="24"/>
    <s v="08/02/2026 19:05"/>
    <s v="-"/>
    <s v="SPX Express"/>
    <s v="Shopee"/>
    <s v="shopee"/>
    <s v=""/>
    <s v="TH260951057908N"/>
    <s v="08/02/2026 19:05"/>
  </r>
  <r>
    <x v="3"/>
    <x v="7"/>
    <n v="87.2"/>
    <n v="1"/>
    <s v="GTV34"/>
    <n v="87.2"/>
    <n v="0"/>
    <s v="ร้านที่3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08/02/2026 18:49"/>
    <s v="-"/>
    <s v="Kerry_dropoff"/>
    <s v="Lazada"/>
    <s v="lazada"/>
    <s v=""/>
    <s v="LEXPU0656200725"/>
    <s v="08/02/2026 18:49"/>
  </r>
  <r>
    <x v="0"/>
    <x v="0"/>
    <n v="33.333333333333336"/>
    <n v="3"/>
    <s v="GTV33"/>
    <n v="100"/>
    <n v="0"/>
    <s v="ร้านที่2"/>
    <s v="อ***ศรี"/>
    <s v="สงขลา"/>
    <s v="-"/>
    <s v=""/>
    <s v="08/02/2026 18:48"/>
    <s v="-"/>
    <s v="J&amp;T COD"/>
    <s v="Tiktok"/>
    <s v="จ่ายทีหลัง / COD"/>
    <s v=""/>
    <s v="791367484795"/>
    <s v="08/02/2026 18:48"/>
  </r>
  <r>
    <x v="3"/>
    <x v="7"/>
    <n v="92.65"/>
    <n v="1"/>
    <s v="GTV32"/>
    <n v="179.85"/>
    <n v="0"/>
    <s v="ร้านที่3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08/02/2026 18:43"/>
    <s v="-"/>
    <s v="Kerry_dropoff"/>
    <s v="Lazada"/>
    <s v="lazada"/>
    <s v=""/>
    <s v="LEXPU0656279264"/>
    <s v="08/02/2026 18:43"/>
  </r>
  <r>
    <x v="4"/>
    <x v="7"/>
    <n v="87.2"/>
    <n v="1"/>
    <s v="GTV32"/>
    <n v="179.85"/>
    <n v="0"/>
    <s v="ร้านที่3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08/02/2026 18:43"/>
    <s v="-"/>
    <s v="Kerry_dropoff"/>
    <s v="Lazada"/>
    <s v="lazada"/>
    <s v=""/>
    <s v="LEXPU0656279264"/>
    <s v="08/02/2026 18:43"/>
  </r>
  <r>
    <x v="0"/>
    <x v="0"/>
    <n v="33.333333333333336"/>
    <n v="3"/>
    <s v="GTV31"/>
    <n v="100"/>
    <n v="0"/>
    <s v="ร้านที่2"/>
    <s v="อ***ดาว น***ทียม"/>
    <s v="นครราชสีมา"/>
    <s v="-"/>
    <s v=""/>
    <s v="08/02/2026 18:42"/>
    <s v="-"/>
    <s v="J&amp;T COD"/>
    <s v="Tiktok"/>
    <s v="จ่ายทีหลัง / COD"/>
    <s v=""/>
    <s v="791329776731"/>
    <s v="08/02/2026 18:42"/>
  </r>
  <r>
    <x v="2"/>
    <x v="2"/>
    <n v="66.333333333333329"/>
    <n v="3"/>
    <s v="GTV30"/>
    <n v="851"/>
    <n v="104"/>
    <s v="ร้านที่9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08/02/2026 18:43"/>
    <s v="-"/>
    <s v="Kerry_dropoff"/>
    <s v="Lazada"/>
    <s v="lazada"/>
    <s v=""/>
    <s v="LEXPU0656169580"/>
    <s v="08/02/2026 18:42"/>
  </r>
  <r>
    <x v="2"/>
    <x v="2"/>
    <n v="66.333333333333329"/>
    <n v="3"/>
    <s v="GTV30"/>
    <n v="851"/>
    <n v="104"/>
    <s v="ร้านที่9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08/02/2026 18:43"/>
    <s v="-"/>
    <s v="Kerry_dropoff"/>
    <s v="Lazada"/>
    <s v="lazada"/>
    <s v=""/>
    <s v="LEXPU0656169580"/>
    <s v="08/02/2026 18:42"/>
  </r>
  <r>
    <x v="2"/>
    <x v="2"/>
    <n v="66.333333333333329"/>
    <n v="3"/>
    <s v="GTV30"/>
    <n v="851"/>
    <n v="104"/>
    <s v="ร้านที่9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08/02/2026 18:43"/>
    <s v="-"/>
    <s v="Kerry_dropoff"/>
    <s v="Lazada"/>
    <s v="lazada"/>
    <s v=""/>
    <s v="LEXPU0656169580"/>
    <s v="08/02/2026 18:42"/>
  </r>
  <r>
    <x v="7"/>
    <x v="8"/>
    <n v="75"/>
    <n v="1"/>
    <s v="GTV28"/>
    <n v="112"/>
    <n v="37"/>
    <s v="ร้านที่1"/>
    <s v="น******ย"/>
    <s v="******ค้าเจ้าของหอได้เลยครับ ตำบลท่าไม้ อำเภอกระทุ่มแบน จังหวัดสมุทรสาคร 74110"/>
    <s v="74110"/>
    <s v="23"/>
    <s v="08/02/2026 18:51"/>
    <s v="-"/>
    <s v="SPX Express"/>
    <s v="Shopee"/>
    <s v="shopee"/>
    <s v=""/>
    <s v="TH261461426704E"/>
    <s v="08/02/2026 18:38"/>
  </r>
  <r>
    <x v="0"/>
    <x v="0"/>
    <n v="33.333333333333336"/>
    <n v="3"/>
    <s v="GTV27"/>
    <n v="100"/>
    <n v="0"/>
    <s v="ร้านที่2"/>
    <s v="เ***มาศ ป***บุญปัญญา"/>
    <s v="พังงา"/>
    <s v="-"/>
    <s v=""/>
    <s v="08/02/2026 18:30"/>
    <s v="-"/>
    <s v="J&amp;T COD"/>
    <s v="Tiktok"/>
    <s v="จ่ายทีหลัง / COD"/>
    <s v=""/>
    <s v="791325571750"/>
    <s v="08/02/2026 18:30"/>
  </r>
  <r>
    <x v="8"/>
    <x v="9"/>
    <n v="139"/>
    <n v="2"/>
    <s v="GTV26"/>
    <n v="1090"/>
    <n v="0"/>
    <s v="ร้านที่2"/>
    <s v="น***าวศิริกัญญา  ว***ยะเศรษฐ์กุล"/>
    <s v="นครพนม"/>
    <s v="-"/>
    <s v=""/>
    <s v="08/02/2026 18:05"/>
    <s v="-"/>
    <s v="J&amp;T COD"/>
    <s v="Tiktok"/>
    <s v="จ่ายทีหลัง / COD"/>
    <s v="เปี๊ยะไข่ฝอยทองทั้ง 10 กล่องค่ะ_x000a__x000a_ขอให้ทางร้านช่วยเขียนระบุหน้ากล่องตัวใหญ่ๆให้ด้วยนะคะว่า..._x000a_ห้ามโยน ห้ามทับ ห้ามกระแทก สินค้าเสียหาย แตกง่าย"/>
    <s v="791332114845"/>
    <s v="08/02/2026 18:05"/>
  </r>
  <r>
    <x v="4"/>
    <x v="4"/>
    <n v="139"/>
    <n v="2"/>
    <s v="GTV26"/>
    <n v="1090"/>
    <n v="0"/>
    <s v="ร้านที่2"/>
    <s v="น***าวศิริกัญญา  ว***ยะเศรษฐ์กุล"/>
    <s v="นครพนม"/>
    <s v="-"/>
    <s v=""/>
    <s v="08/02/2026 18:05"/>
    <s v="-"/>
    <s v="J&amp;T COD"/>
    <s v="Tiktok"/>
    <s v="จ่ายทีหลัง / COD"/>
    <s v="เปี๊ยะไข่ฝอยทองทั้ง 10 กล่องค่ะ_x000a__x000a_ขอให้ทางร้านช่วยเขียนระบุหน้ากล่องตัวใหญ่ๆให้ด้วยนะคะว่า..._x000a_ห้ามโยน ห้ามทับ ห้ามกระแทก สินค้าเสียหาย แตกง่าย"/>
    <s v="791332114845"/>
    <s v="08/02/2026 18:05"/>
  </r>
  <r>
    <x v="9"/>
    <x v="10"/>
    <n v="139"/>
    <n v="3"/>
    <s v="GTV26"/>
    <n v="1090"/>
    <n v="0"/>
    <s v="ร้านที่2"/>
    <s v="น***าวศิริกัญญา  ว***ยะเศรษฐ์กุล"/>
    <s v="นครพนม"/>
    <s v="-"/>
    <s v=""/>
    <s v="08/02/2026 18:05"/>
    <s v="-"/>
    <s v="J&amp;T COD"/>
    <s v="Tiktok"/>
    <s v="จ่ายทีหลัง / COD"/>
    <s v="เปี๊ยะไข่ฝอยทองทั้ง 10 กล่องค่ะ_x000a__x000a_ขอให้ทางร้านช่วยเขียนระบุหน้ากล่องตัวใหญ่ๆให้ด้วยนะคะว่า..._x000a_ห้ามโยน ห้ามทับ ห้ามกระแทก สินค้าเสียหาย แตกง่าย"/>
    <s v="791332114845"/>
    <s v="08/02/2026 18:05"/>
  </r>
  <r>
    <x v="3"/>
    <x v="3"/>
    <n v="139"/>
    <n v="3"/>
    <s v="GTV26"/>
    <n v="1090"/>
    <n v="0"/>
    <s v="ร้านที่2"/>
    <s v="น***าวศิริกัญญา  ว***ยะเศรษฐ์กุล"/>
    <s v="นครพนม"/>
    <s v="-"/>
    <s v=""/>
    <s v="08/02/2026 18:05"/>
    <s v="-"/>
    <s v="J&amp;T COD"/>
    <s v="Tiktok"/>
    <s v="จ่ายทีหลัง / COD"/>
    <s v="เปี๊ยะไข่ฝอยทองทั้ง 10 กล่องค่ะ_x000a__x000a_ขอให้ทางร้านช่วยเขียนระบุหน้ากล่องตัวใหญ่ๆให้ด้วยนะคะว่า..._x000a_ห้ามโยน ห้ามทับ ห้ามกระแทก สินค้าเสียหาย แตกง่าย"/>
    <s v="791332114845"/>
    <s v="08/02/2026 18:05"/>
  </r>
  <r>
    <x v="9"/>
    <x v="10"/>
    <n v="159"/>
    <n v="1"/>
    <s v="GTV25"/>
    <n v="129"/>
    <n v="0"/>
    <s v="ร้านที่2"/>
    <s v="u***9854596087782"/>
    <s v="บุรีรัมย์"/>
    <s v="-"/>
    <s v=""/>
    <s v="08/02/2026 18:05"/>
    <s v="-"/>
    <s v="J&amp;T COD"/>
    <s v="Tiktok"/>
    <s v="จ่ายทีหลัง / COD"/>
    <s v=""/>
    <s v="791314785800"/>
    <s v="08/02/2026 18:05"/>
  </r>
  <r>
    <x v="2"/>
    <x v="2"/>
    <n v="120"/>
    <n v="2"/>
    <s v="GTV24"/>
    <n v="178"/>
    <n v="0"/>
    <s v="ร้านที่2"/>
    <s v="ค***ุติพันธุ์  เ***ัทรไพบูลย์"/>
    <s v="อุดรธานี"/>
    <s v="-"/>
    <s v=""/>
    <s v="08/02/2026 18:02"/>
    <s v="-"/>
    <s v="J&amp;T Express"/>
    <s v="Tiktok"/>
    <s v="tiktok"/>
    <s v=""/>
    <s v="791363229705"/>
    <s v="08/02/2026 18:02"/>
  </r>
  <r>
    <x v="0"/>
    <x v="0"/>
    <n v="33.333333333333336"/>
    <n v="3"/>
    <s v="GTV23"/>
    <n v="100"/>
    <n v="0"/>
    <s v="ร้านที่2"/>
    <s v="ศ***พร  ย***องคำ"/>
    <s v="สุพรรณบุรี"/>
    <s v="-"/>
    <s v=""/>
    <s v="08/02/2026 17:59"/>
    <s v="-"/>
    <s v="J&amp;T COD"/>
    <s v="Tiktok"/>
    <s v="จ่ายทีหลัง / COD"/>
    <s v=""/>
    <s v="791334499701"/>
    <s v="08/02/2026 17:59"/>
  </r>
  <r>
    <x v="0"/>
    <x v="0"/>
    <n v="33.333333333333336"/>
    <n v="6"/>
    <s v="GTV22"/>
    <n v="200"/>
    <n v="0"/>
    <s v="ร้านที่2"/>
    <s v="ป***ชาติ ธ***รักษ์"/>
    <s v="ระนอง"/>
    <s v="-"/>
    <s v=""/>
    <s v="08/02/2026 17:58"/>
    <s v="-"/>
    <s v="J&amp;T COD"/>
    <s v="Tiktok"/>
    <s v="จ่ายทีหลัง / COD"/>
    <s v=""/>
    <s v="791322703732"/>
    <s v="08/02/2026 17:58"/>
  </r>
  <r>
    <x v="0"/>
    <x v="0"/>
    <n v="33.333333333333336"/>
    <n v="3"/>
    <s v="GTV21"/>
    <n v="100"/>
    <n v="0"/>
    <s v="ร้านที่2"/>
    <s v="เ*** เ***ญชัย"/>
    <s v="ชัยภูมิ"/>
    <s v="-"/>
    <s v=""/>
    <s v="08/02/2026 17:50"/>
    <s v="-"/>
    <s v="J&amp;T Express"/>
    <s v="Tiktok"/>
    <s v="tiktok"/>
    <s v=""/>
    <s v="791315040762"/>
    <s v="08/02/2026 17:49"/>
  </r>
  <r>
    <x v="0"/>
    <x v="0"/>
    <n v="33.333333333333336"/>
    <n v="3"/>
    <s v="GTV20"/>
    <n v="100"/>
    <n v="0"/>
    <s v="ร้านที่2"/>
    <s v="ก***า เ***ญชัย"/>
    <s v="พระนครศรีอยุธยา"/>
    <s v="-"/>
    <s v=""/>
    <s v="08/02/2026 17:46"/>
    <s v="-"/>
    <s v="J&amp;T Express"/>
    <s v="Tiktok"/>
    <s v="tiktok"/>
    <s v=""/>
    <s v="791300535771"/>
    <s v="08/02/2026 17:45"/>
  </r>
  <r>
    <x v="0"/>
    <x v="0"/>
    <n v="33.333333333333336"/>
    <n v="3"/>
    <s v="GTV19"/>
    <n v="100"/>
    <n v="0"/>
    <s v="ร้านที่2"/>
    <s v="f***i0102"/>
    <s v="สมุทรปราการ"/>
    <s v="-"/>
    <s v=""/>
    <s v="08/02/2026 17:42"/>
    <s v="-"/>
    <s v="J&amp;T Express"/>
    <s v="Tiktok"/>
    <s v="tiktok"/>
    <s v=""/>
    <s v="791334854726"/>
    <s v="08/02/2026 17:42"/>
  </r>
  <r>
    <x v="1"/>
    <x v="1"/>
    <n v="33"/>
    <n v="10"/>
    <s v="GTV17"/>
    <n v="330"/>
    <n v="0"/>
    <s v="ร้านที่2"/>
    <s v="ร***าวลี พ***บุษย์"/>
    <s v="ประจวบคีรีขันธ์"/>
    <s v="-"/>
    <s v=""/>
    <s v="08/02/2026 17:37"/>
    <s v="-"/>
    <s v="J&amp;T COD"/>
    <s v="Tiktok"/>
    <s v="จ่ายทีหลัง / COD"/>
    <s v=""/>
    <s v="791377514771"/>
    <s v="08/02/2026 17:37"/>
  </r>
  <r>
    <x v="0"/>
    <x v="0"/>
    <n v="50"/>
    <n v="6"/>
    <s v="GTV16"/>
    <n v="200"/>
    <n v="0"/>
    <s v="ร้านที่2"/>
    <s v="อ***ญา ค***่อ"/>
    <s v="ชลบุรี"/>
    <s v="-"/>
    <s v=""/>
    <s v="08/02/2026 17:36"/>
    <s v="-"/>
    <s v="J&amp;T COD"/>
    <s v="Tiktok"/>
    <s v="จ่ายทีหลัง / COD"/>
    <s v=""/>
    <s v="791396419785"/>
    <s v="08/02/2026 17:36"/>
  </r>
  <r>
    <x v="3"/>
    <x v="3"/>
    <n v="159"/>
    <n v="1"/>
    <s v="GTV14"/>
    <n v="129"/>
    <n v="0"/>
    <s v="ร้านที่2"/>
    <s v="จ***า"/>
    <s v="อุตรดิตถ์"/>
    <s v="-"/>
    <s v=""/>
    <s v="08/02/2026 17:35"/>
    <s v="-"/>
    <s v="J&amp;T COD"/>
    <s v="Tiktok"/>
    <s v="จ่ายทีหลัง / COD"/>
    <s v=""/>
    <s v="791368201702"/>
    <s v="08/02/2026 17:35"/>
  </r>
  <r>
    <x v="0"/>
    <x v="0"/>
    <n v="33.333333333333336"/>
    <n v="3"/>
    <s v="GTV13"/>
    <n v="100"/>
    <n v="0"/>
    <s v="ร้านที่2"/>
    <s v="ช***ันท์ "/>
    <s v="กรุงเทพมหานคร"/>
    <s v="-"/>
    <s v=""/>
    <s v="08/02/2026 17:33"/>
    <s v="-"/>
    <s v="J&amp;T COD"/>
    <s v="Tiktok"/>
    <s v="จ่ายทีหลัง / COD"/>
    <s v=""/>
    <s v="791368061724"/>
    <s v="08/02/2026 17:33"/>
  </r>
  <r>
    <x v="1"/>
    <x v="1"/>
    <n v="66.666666666666671"/>
    <n v="3"/>
    <s v="GTV12"/>
    <n v="100"/>
    <n v="0"/>
    <s v="ร้านที่2"/>
    <s v="ว***ักษณ์ เ***วงษ์"/>
    <s v="ระยอง"/>
    <s v="-"/>
    <s v=""/>
    <s v="08/02/2026 17:30"/>
    <s v="-"/>
    <s v="Flash Express Thailand COD"/>
    <s v="Tiktok"/>
    <s v="จ่ายทีหลัง / COD"/>
    <s v=""/>
    <s v="THT21012EYMM82Z"/>
    <s v="08/02/2026 17:31"/>
  </r>
  <r>
    <x v="0"/>
    <x v="0"/>
    <n v="33.333333333333336"/>
    <n v="3"/>
    <s v="GTV11"/>
    <n v="100"/>
    <n v="0"/>
    <s v="ร้านที่2"/>
    <s v="ช***ัฒน์ อ***รสุวรรณ"/>
    <s v="จังหวัดนนทบุรี"/>
    <s v="-"/>
    <s v=""/>
    <s v="08/02/2026 17:29"/>
    <s v="-"/>
    <s v="J&amp;T COD"/>
    <s v="Tiktok"/>
    <s v="จ่ายทีหลัง / COD"/>
    <s v=""/>
    <s v="791308741764"/>
    <s v="08/02/2026 17:29"/>
  </r>
  <r>
    <x v="1"/>
    <x v="1"/>
    <n v="66.666666666666671"/>
    <n v="3"/>
    <s v="GTV10"/>
    <n v="100"/>
    <n v="0"/>
    <s v="ร้านที่2"/>
    <s v="น** ส***ภัทร อ***ระคง"/>
    <s v="พัทลุง"/>
    <s v="-"/>
    <s v=""/>
    <s v="08/02/2026 17:31"/>
    <s v="-"/>
    <s v="J&amp;T Express"/>
    <s v="Tiktok"/>
    <s v="tiktok"/>
    <s v=""/>
    <s v="791397926756"/>
    <s v="08/02/2026 17:29"/>
  </r>
  <r>
    <x v="1"/>
    <x v="1"/>
    <n v="33"/>
    <n v="10"/>
    <s v="GTV9"/>
    <n v="330"/>
    <n v="0"/>
    <s v="ร้านที่2"/>
    <s v="เ***"/>
    <s v="พิษณุโลก"/>
    <s v="-"/>
    <s v=""/>
    <s v="08/02/2026 17:18"/>
    <s v="-"/>
    <s v="J&amp;T COD"/>
    <s v="Tiktok"/>
    <s v="จ่ายทีหลัง / COD"/>
    <s v=""/>
    <s v="791371925724"/>
    <s v="08/02/2026 17:18"/>
  </r>
  <r>
    <x v="10"/>
    <x v="11"/>
    <n v="10"/>
    <n v="100"/>
    <s v="GTV8"/>
    <n v="1000"/>
    <n v="0"/>
    <s v="ร้านที่1"/>
    <s v="พ******น"/>
    <s v="******9 ซอย11 ต.บึง ตำบลบึง อำเภอศรีราชา จังหวัดชลบุรี 20230"/>
    <s v="20230"/>
    <s v="11"/>
    <s v="08/02/2026 17:17"/>
    <s v="-"/>
    <s v="SPX Express"/>
    <s v="Shopee"/>
    <s v="shopee"/>
    <s v=""/>
    <s v="TH260951323183Z"/>
    <s v="08/02/2026 17:17"/>
  </r>
  <r>
    <x v="5"/>
    <x v="5"/>
    <n v="120"/>
    <n v="1"/>
    <s v="GTV7"/>
    <n v="100"/>
    <n v="0"/>
    <s v="ร้านที่2"/>
    <s v="น***าวจินดาพร ส***ัง"/>
    <s v="ร้อยเอ็ด"/>
    <s v="-"/>
    <s v=""/>
    <s v="08/02/2026 17:12"/>
    <s v="-"/>
    <s v="J&amp;T Express"/>
    <s v="Tiktok"/>
    <s v="tiktok"/>
    <s v=""/>
    <s v="791331813720"/>
    <s v="08/02/2026 17:12"/>
  </r>
  <r>
    <x v="1"/>
    <x v="1"/>
    <n v="66.666666666666671"/>
    <n v="3"/>
    <s v="GTV6"/>
    <n v="139"/>
    <n v="10"/>
    <s v="ร้านที่2"/>
    <s v="ว***ย ส***วัฒนะ"/>
    <s v="ชลบุรี"/>
    <s v="-"/>
    <s v=""/>
    <s v="08/02/2026 17:12"/>
    <s v="-"/>
    <s v="J&amp;T COD"/>
    <s v="Tiktok"/>
    <s v="จ่ายทีหลัง / COD"/>
    <s v=""/>
    <s v="791317443711"/>
    <s v="08/02/2026 17:12"/>
  </r>
  <r>
    <x v="2"/>
    <x v="2"/>
    <n v="80"/>
    <n v="1"/>
    <s v="GTV4"/>
    <n v="80"/>
    <n v="0"/>
    <s v="ร้านที่1"/>
    <s v="ร******)"/>
    <s v="******วยร่วม ตำบลห้วยร่วม อำเภอหนองบัว จังหวัดนครสวรรค์ 60110"/>
    <s v="60110"/>
    <s v="43"/>
    <s v="08/02/2026 17:11"/>
    <s v="-"/>
    <s v="SPX Express"/>
    <s v="Shopee"/>
    <s v="shopee"/>
    <s v=""/>
    <s v="TH2694250923019"/>
    <s v="08/02/2026 17:10"/>
  </r>
  <r>
    <x v="7"/>
    <x v="8"/>
    <n v="75"/>
    <n v="1"/>
    <s v="GTV3"/>
    <n v="75"/>
    <n v="0"/>
    <s v="ร้านที่1"/>
    <s v="เ******์"/>
    <s v="****** จ.ฉะเชิงเทรา24130 ตำบลบางปะกง อำเภอบางปะกง จังหวัดฉะเชิงเทรา 24130"/>
    <s v="24130"/>
    <s v="18"/>
    <s v="08/02/2026 17:39"/>
    <s v="-"/>
    <s v="SPX Express"/>
    <s v="Shopee"/>
    <s v="shopee"/>
    <s v=""/>
    <s v="TH267761754095D"/>
    <s v="08/02/2026 17:10"/>
  </r>
  <r>
    <x v="0"/>
    <x v="0"/>
    <n v="33.333333333333336"/>
    <n v="3"/>
    <s v="GTV2"/>
    <n v="110"/>
    <n v="10"/>
    <s v="ร้านที่2"/>
    <s v="ก***ลี้ยง​แซ่ตั๋น"/>
    <s v="ราชบุรี"/>
    <s v="-"/>
    <s v=""/>
    <s v="08/02/2026 17:05"/>
    <s v="-"/>
    <s v="J&amp;T COD"/>
    <s v="Tiktok"/>
    <s v="จ่ายทีหลัง / COD"/>
    <s v=""/>
    <s v="791303651795"/>
    <s v="08/02/2026 17:05"/>
  </r>
  <r>
    <x v="9"/>
    <x v="12"/>
    <n v="103.55"/>
    <n v="1"/>
    <s v="GTV0"/>
    <n v="223.1"/>
    <n v="16"/>
    <s v="ร้านที่1"/>
    <s v="คุณแวง แสวงสุนทวี"/>
    <s v="เลขที่20 หมู่3 บ้านโคกซาง ตำบล ตะโก อำเภอ ห้วยแถลง จังหวัด นครราชสีมา 30240 · ตะโก/ Tako_x000a__x000a_ห้วยแถลง/ Huai Thalaengนครราชสีมา/ Nakhon Ratchasima_x000a_30240"/>
    <s v="30240"/>
    <s v="660902385621"/>
    <s v="08/02/2026 17:04"/>
    <s v="-"/>
    <s v="Kerry_dropoff"/>
    <s v="Lazada"/>
    <s v="lazada"/>
    <s v=""/>
    <s v="TH27168BTAZW5I"/>
    <s v="08/02/2026 17:04"/>
  </r>
  <r>
    <x v="4"/>
    <x v="12"/>
    <n v="103.55"/>
    <n v="1"/>
    <s v="GTV0"/>
    <n v="223.1"/>
    <n v="16"/>
    <s v="ร้านที่1"/>
    <s v="คุณแวง แสวงสุนทวี"/>
    <s v="เลขที่20 หมู่3 บ้านโคกซาง ตำบล ตะโก อำเภอ ห้วยแถลง จังหวัด นครราชสีมา 30240 · ตะโก/ Tako_x000a__x000a_ห้วยแถลง/ Huai Thalaengนครราชสีมา/ Nakhon Ratchasima_x000a_30240"/>
    <s v="30240"/>
    <s v="660902385621"/>
    <s v="08/02/2026 17:04"/>
    <s v="-"/>
    <s v="Kerry_dropoff"/>
    <s v="Lazada"/>
    <s v="lazada"/>
    <s v=""/>
    <s v="TH27168BTAZW5I"/>
    <s v="08/02/2026 17:04"/>
  </r>
  <r>
    <x v="1"/>
    <x v="1"/>
    <n v="66.666666666666671"/>
    <n v="6"/>
    <s v="GTU99"/>
    <n v="200"/>
    <n v="0"/>
    <s v="ร้านที่2"/>
    <s v="ศ***กุล  ส***พุฒิพรกุล"/>
    <s v="กรุงเทพมหานคร"/>
    <s v="-"/>
    <s v=""/>
    <s v="08/02/2026 17:01"/>
    <s v="-"/>
    <s v="J&amp;T COD"/>
    <s v="Tiktok"/>
    <s v="จ่ายทีหลัง / COD"/>
    <s v=""/>
    <s v="791376324712"/>
    <s v="08/02/2026 17:01"/>
  </r>
  <r>
    <x v="0"/>
    <x v="0"/>
    <n v="50"/>
    <n v="6"/>
    <s v="GTU98"/>
    <n v="200"/>
    <n v="0"/>
    <s v="ร้านที่2"/>
    <s v="พ***ุ์ทิพย์"/>
    <s v="กรุงเทพฯ"/>
    <s v="-"/>
    <s v=""/>
    <s v="08/02/2026 16:51"/>
    <s v="-"/>
    <s v="J&amp;T Express"/>
    <s v="Tiktok"/>
    <s v="tiktok"/>
    <s v=""/>
    <s v="791353313704"/>
    <s v="08/02/2026 16:51"/>
  </r>
  <r>
    <x v="2"/>
    <x v="2"/>
    <n v="69.900000000000006"/>
    <n v="10"/>
    <s v="GTU97"/>
    <n v="800"/>
    <n v="0"/>
    <s v="ร้านที่1"/>
    <s v="ซ****น"/>
    <s v="******ซอย 2, ตำบลวังน้ำคู้, อำเภอเมืองพิษณุโลก ตำบลวังน้ำคู้ อำเภอเมืองพิษณุโลก จังหวัดพิษณุโลก 65230"/>
    <s v="65230"/>
    <s v="08"/>
    <s v="08/02/2026 17:16"/>
    <s v="-"/>
    <s v="SPX Express"/>
    <s v="Shopee"/>
    <s v="shopee"/>
    <s v=""/>
    <s v="TH269060610802K"/>
    <s v="08/02/2026 16:46"/>
  </r>
  <r>
    <x v="1"/>
    <x v="1"/>
    <n v="33"/>
    <n v="10"/>
    <s v="GTU96"/>
    <n v="330"/>
    <n v="0"/>
    <s v="ร้านที่2"/>
    <s v="ส***ล ศ***ภัย"/>
    <s v="นครราชสีมา"/>
    <s v="-"/>
    <s v=""/>
    <s v="08/02/2026 16:46"/>
    <s v="-"/>
    <s v="J&amp;T COD"/>
    <s v="Tiktok"/>
    <s v="จ่ายทีหลัง / COD"/>
    <s v=""/>
    <s v="791373234702"/>
    <s v="08/02/2026 16:46"/>
  </r>
  <r>
    <x v="1"/>
    <x v="1"/>
    <n v="33"/>
    <n v="10"/>
    <s v="GTU95"/>
    <n v="399"/>
    <n v="0"/>
    <s v="ร้านที่1"/>
    <s v="น******ณ"/>
    <s v="******อนบาลไท, ตำบล แวงใหญ่, อำเภอแวงใหญ่ ตำบลแวงใหญ่ อำเภอแวงใหญ่ จังหวัดขอนแก่น 40330"/>
    <s v="40330"/>
    <s v="26"/>
    <s v="08/02/2026 16:44"/>
    <s v="-"/>
    <s v="Flash Express Bulky"/>
    <s v="Shopee"/>
    <s v="shopee"/>
    <s v=""/>
    <s v="TH37138BNWUG0D"/>
    <s v="08/02/2026 16:44"/>
  </r>
  <r>
    <x v="0"/>
    <x v="0"/>
    <n v="33.333333333333336"/>
    <n v="3"/>
    <s v="GTU94"/>
    <n v="100"/>
    <n v="0"/>
    <s v="ร้านที่2"/>
    <s v="น*** ส***สา  เ***รม"/>
    <s v="อุตรดิตถ์"/>
    <s v="-"/>
    <s v=""/>
    <s v="08/02/2026 16:43"/>
    <s v="-"/>
    <s v="J&amp;T Express"/>
    <s v="Tiktok"/>
    <s v="tiktok"/>
    <s v=""/>
    <s v="791310544732"/>
    <s v="08/02/2026 16:43"/>
  </r>
  <r>
    <x v="9"/>
    <x v="10"/>
    <n v="159"/>
    <n v="3"/>
    <s v="GTU93"/>
    <n v="327"/>
    <n v="0"/>
    <s v="ร้านที่2"/>
    <s v="k***tikhunpormjan"/>
    <s v="สุราษฎร์ธานี"/>
    <s v="-"/>
    <s v=""/>
    <s v="08/02/2026 16:40"/>
    <s v="-"/>
    <s v="J&amp;T Express"/>
    <s v="Tiktok"/>
    <s v="tiktok"/>
    <s v=""/>
    <s v="791313435850"/>
    <s v="08/02/2026 16:40"/>
  </r>
  <r>
    <x v="0"/>
    <x v="0"/>
    <n v="40"/>
    <n v="10"/>
    <s v="GTU92"/>
    <n v="330"/>
    <n v="0"/>
    <s v="ร้านที่2"/>
    <s v="จ***มาศ จ***ะนะ ถ***ภกิจ ต***้าเมือง อ***ือง จ***เชิงเทรา 2***0"/>
    <s v="ฉะเชิงเทรา"/>
    <s v="-"/>
    <s v=""/>
    <s v="08/02/2026 16:40"/>
    <s v="-"/>
    <s v="J&amp;T COD"/>
    <s v="Tiktok"/>
    <s v="จ่ายทีหลัง / COD"/>
    <s v=""/>
    <s v="791310365694"/>
    <s v="08/02/2026 16:40"/>
  </r>
  <r>
    <x v="4"/>
    <x v="7"/>
    <n v="87.2"/>
    <n v="1"/>
    <s v="GTU91"/>
    <n v="94.2"/>
    <n v="7"/>
    <s v="ร้านที่3"/>
    <s v="กัญญาณัฐ.  ยิ้มนิยม"/>
    <s v="110/58 S.N คอนโดทาวร์ ชั้น2_x000a__x000a_ดอนเมือง/ Don Mueangกรุงเทพมหานคร/ Bangkok_x000a_10210"/>
    <s v="10210"/>
    <s v="660814123591"/>
    <s v="08/02/2026 16:35"/>
    <s v="-"/>
    <s v="Kerry_dropoff"/>
    <s v="Lazada"/>
    <s v="lazada"/>
    <s v=""/>
    <s v="LEXPU0656188584"/>
    <s v="08/02/2026 16:35"/>
  </r>
  <r>
    <x v="8"/>
    <x v="9"/>
    <n v="139"/>
    <n v="2"/>
    <s v="GTU90"/>
    <n v="1090"/>
    <n v="0"/>
    <s v="ร้านที่2"/>
    <s v="j***d"/>
    <s v="จันทบุรี"/>
    <s v="-"/>
    <s v=""/>
    <s v="08/02/2026 16:31"/>
    <s v="-"/>
    <s v="J&amp;T COD"/>
    <s v="Tiktok"/>
    <s v="จ่ายทีหลัง / COD"/>
    <s v="ถั่ว10กล่องค่ะ"/>
    <s v="791418403230"/>
    <s v="08/02/2026 16:31"/>
  </r>
  <r>
    <x v="4"/>
    <x v="4"/>
    <n v="139"/>
    <n v="2"/>
    <s v="GTU90"/>
    <n v="1090"/>
    <n v="0"/>
    <s v="ร้านที่2"/>
    <s v="j***d"/>
    <s v="จันทบุรี"/>
    <s v="-"/>
    <s v=""/>
    <s v="08/02/2026 16:31"/>
    <s v="-"/>
    <s v="J&amp;T COD"/>
    <s v="Tiktok"/>
    <s v="จ่ายทีหลัง / COD"/>
    <s v="ถั่ว10กล่องค่ะ"/>
    <s v="791418403230"/>
    <s v="08/02/2026 16:31"/>
  </r>
  <r>
    <x v="9"/>
    <x v="10"/>
    <n v="139"/>
    <n v="3"/>
    <s v="GTU90"/>
    <n v="1090"/>
    <n v="0"/>
    <s v="ร้านที่2"/>
    <s v="j***d"/>
    <s v="จันทบุรี"/>
    <s v="-"/>
    <s v=""/>
    <s v="08/02/2026 16:31"/>
    <s v="-"/>
    <s v="J&amp;T COD"/>
    <s v="Tiktok"/>
    <s v="จ่ายทีหลัง / COD"/>
    <s v="ถั่ว10กล่องค่ะ"/>
    <s v="791418403230"/>
    <s v="08/02/2026 16:31"/>
  </r>
  <r>
    <x v="3"/>
    <x v="3"/>
    <n v="139"/>
    <n v="3"/>
    <s v="GTU90"/>
    <n v="1090"/>
    <n v="0"/>
    <s v="ร้านที่2"/>
    <s v="j***d"/>
    <s v="จันทบุรี"/>
    <s v="-"/>
    <s v=""/>
    <s v="08/02/2026 16:31"/>
    <s v="-"/>
    <s v="J&amp;T COD"/>
    <s v="Tiktok"/>
    <s v="จ่ายทีหลัง / COD"/>
    <s v="ถั่ว10กล่องค่ะ"/>
    <s v="791418403230"/>
    <s v="08/02/2026 16:31"/>
  </r>
  <r>
    <x v="8"/>
    <x v="9"/>
    <n v="139"/>
    <n v="2"/>
    <s v="GTU89"/>
    <n v="1090"/>
    <n v="0"/>
    <s v="ร้านที่2"/>
    <s v="j***d"/>
    <s v="จันทบุรี"/>
    <s v="-"/>
    <s v=""/>
    <s v="08/02/2026 16:28"/>
    <s v="-"/>
    <s v="J&amp;T COD"/>
    <s v="Tiktok"/>
    <s v="จ่ายทีหลัง / COD"/>
    <s v="เอาเผือกฝอย3/ฟักถั้ว3ถั่วฝอย4"/>
    <s v="791336062646"/>
    <s v="08/02/2026 16:28"/>
  </r>
  <r>
    <x v="4"/>
    <x v="4"/>
    <n v="139"/>
    <n v="2"/>
    <s v="GTU89"/>
    <n v="1090"/>
    <n v="0"/>
    <s v="ร้านที่2"/>
    <s v="j***d"/>
    <s v="จันทบุรี"/>
    <s v="-"/>
    <s v=""/>
    <s v="08/02/2026 16:28"/>
    <s v="-"/>
    <s v="J&amp;T COD"/>
    <s v="Tiktok"/>
    <s v="จ่ายทีหลัง / COD"/>
    <s v="เอาเผือกฝอย3/ฟักถั้ว3ถั่วฝอย4"/>
    <s v="791336062646"/>
    <s v="08/02/2026 16:28"/>
  </r>
  <r>
    <x v="9"/>
    <x v="10"/>
    <n v="139"/>
    <n v="3"/>
    <s v="GTU89"/>
    <n v="1090"/>
    <n v="0"/>
    <s v="ร้านที่2"/>
    <s v="j***d"/>
    <s v="จันทบุรี"/>
    <s v="-"/>
    <s v=""/>
    <s v="08/02/2026 16:28"/>
    <s v="-"/>
    <s v="J&amp;T COD"/>
    <s v="Tiktok"/>
    <s v="จ่ายทีหลัง / COD"/>
    <s v="เอาเผือกฝอย3/ฟักถั้ว3ถั่วฝอย4"/>
    <s v="791336062646"/>
    <s v="08/02/2026 16:28"/>
  </r>
  <r>
    <x v="3"/>
    <x v="3"/>
    <n v="139"/>
    <n v="3"/>
    <s v="GTU89"/>
    <n v="1090"/>
    <n v="0"/>
    <s v="ร้านที่2"/>
    <s v="j***d"/>
    <s v="จันทบุรี"/>
    <s v="-"/>
    <s v=""/>
    <s v="08/02/2026 16:28"/>
    <s v="-"/>
    <s v="J&amp;T COD"/>
    <s v="Tiktok"/>
    <s v="จ่ายทีหลัง / COD"/>
    <s v="เอาเผือกฝอย3/ฟักถั้ว3ถั่วฝอย4"/>
    <s v="791336062646"/>
    <s v="08/02/2026 16:28"/>
  </r>
  <r>
    <x v="9"/>
    <x v="10"/>
    <n v="159"/>
    <n v="1"/>
    <s v="GTU86"/>
    <n v="258"/>
    <n v="0"/>
    <s v="ร้านที่2"/>
    <s v="น*** ว***ล"/>
    <s v="ชลบุรี"/>
    <s v="-"/>
    <s v=""/>
    <s v="08/02/2026 16:25"/>
    <s v="-"/>
    <s v="J&amp;T Express"/>
    <s v="Tiktok"/>
    <s v="tiktok"/>
    <s v=""/>
    <s v="791310924865"/>
    <s v="08/02/2026 16:24"/>
  </r>
  <r>
    <x v="9"/>
    <x v="10"/>
    <n v="159"/>
    <n v="1"/>
    <s v="GTU86"/>
    <n v="258"/>
    <n v="0"/>
    <s v="ร้านที่2"/>
    <s v="น*** ว***ล"/>
    <s v="ชลบุรี"/>
    <s v="-"/>
    <s v=""/>
    <s v="08/02/2026 16:25"/>
    <s v="-"/>
    <s v="J&amp;T Express"/>
    <s v="Tiktok"/>
    <s v="tiktok"/>
    <s v=""/>
    <s v="791310924865"/>
    <s v="08/02/2026 16:24"/>
  </r>
  <r>
    <x v="9"/>
    <x v="10"/>
    <n v="159"/>
    <n v="1"/>
    <s v="GTU85"/>
    <n v="109"/>
    <n v="0"/>
    <s v="ร้านที่2"/>
    <s v="n***ha"/>
    <s v="กรุงเทพฯ"/>
    <s v="-"/>
    <s v=""/>
    <s v="08/02/2026 16:22"/>
    <s v="-"/>
    <s v="J&amp;T COD"/>
    <s v="Tiktok"/>
    <s v="จ่ายทีหลัง / COD"/>
    <s v=""/>
    <s v="791399282811"/>
    <s v="08/02/2026 16:22"/>
  </r>
  <r>
    <x v="11"/>
    <x v="13"/>
    <n v="12"/>
    <n v="10"/>
    <s v="GTU84"/>
    <n v="140"/>
    <n v="0"/>
    <s v="ร้านที่1"/>
    <s v="เ******์"/>
    <s v="******บลควนรู อำเภอรัตภูมิ จังหวัดสงขลา 90180"/>
    <s v="90180"/>
    <s v="15"/>
    <s v="08/02/2026 16:51"/>
    <s v="-"/>
    <s v="SPX Express"/>
    <s v="Shopee"/>
    <s v="shopee"/>
    <s v=""/>
    <s v="TH266358185430T"/>
    <s v="08/02/2026 16:21"/>
  </r>
  <r>
    <x v="0"/>
    <x v="0"/>
    <n v="33.333333333333336"/>
    <n v="3"/>
    <s v="GTU83"/>
    <n v="100"/>
    <n v="0"/>
    <s v="ร้านที่2"/>
    <s v="ด***้อ  ต***ศิโรรัตน์"/>
    <s v="อุบลราชธานี"/>
    <s v="-"/>
    <s v=""/>
    <s v="08/02/2026 16:20"/>
    <s v="-"/>
    <s v="J&amp;T COD"/>
    <s v="Tiktok"/>
    <s v="จ่ายทีหลัง / COD"/>
    <s v=""/>
    <s v="791339850770"/>
    <s v="08/02/2026 16:20"/>
  </r>
  <r>
    <x v="2"/>
    <x v="2"/>
    <n v="99"/>
    <n v="1"/>
    <s v="GTU82"/>
    <n v="233"/>
    <n v="35"/>
    <s v="ร้านที่1"/>
    <s v="จ******๊"/>
    <s v="******กชัย127 แขวงบางบอนใต้ เขตบางบอน จังหวัดกรุงเทพมหานคร 10150"/>
    <s v="10150"/>
    <s v="41"/>
    <s v="08/02/2026 16:19"/>
    <s v="-"/>
    <s v="SPX Express"/>
    <s v="Shopee"/>
    <s v="shopee"/>
    <s v=""/>
    <s v="TH263833132936O"/>
    <s v="08/02/2026 16:18"/>
  </r>
  <r>
    <x v="5"/>
    <x v="5"/>
    <n v="99"/>
    <n v="1"/>
    <s v="GTU82"/>
    <n v="233"/>
    <n v="35"/>
    <s v="ร้านที่1"/>
    <s v="จ******๊"/>
    <s v="******กชัย127 แขวงบางบอนใต้ เขตบางบอน จังหวัดกรุงเทพมหานคร 10150"/>
    <s v="10150"/>
    <s v="41"/>
    <s v="08/02/2026 16:19"/>
    <s v="-"/>
    <s v="SPX Express"/>
    <s v="Shopee"/>
    <s v="shopee"/>
    <s v=""/>
    <s v="TH263833132936O"/>
    <s v="08/02/2026 16:18"/>
  </r>
  <r>
    <x v="1"/>
    <x v="1"/>
    <n v="66.666666666666671"/>
    <n v="3"/>
    <s v="GTU80"/>
    <n v="100"/>
    <n v="0"/>
    <s v="ร้านที่2"/>
    <s v="จ***า ภ***บรรณ"/>
    <s v="กรุงเทพมหานคร"/>
    <s v="-"/>
    <s v=""/>
    <s v="08/02/2026 16:17"/>
    <s v="-"/>
    <s v="J&amp;T COD"/>
    <s v="Tiktok"/>
    <s v="จ่ายทีหลัง / COD"/>
    <s v=""/>
    <s v="791336920765"/>
    <s v="08/02/2026 16:17"/>
  </r>
  <r>
    <x v="0"/>
    <x v="0"/>
    <n v="33.333333333333336"/>
    <n v="6"/>
    <s v="GTU79"/>
    <n v="200"/>
    <n v="0"/>
    <s v="ร้านที่2"/>
    <s v="ฐ***ภา  ว***กระสันต์"/>
    <s v="อุตรดิตถ์"/>
    <s v="-"/>
    <s v=""/>
    <s v="08/02/2026 16:12"/>
    <s v="-"/>
    <s v="J&amp;T COD"/>
    <s v="Tiktok"/>
    <s v="จ่ายทีหลัง / COD"/>
    <s v=""/>
    <s v="791343819770"/>
    <s v="08/02/2026 16:12"/>
  </r>
  <r>
    <x v="12"/>
    <x v="14"/>
    <n v="49"/>
    <n v="2"/>
    <s v="GTU78"/>
    <n v="107"/>
    <n v="9"/>
    <s v="ร้านที่1"/>
    <s v="อ******์"/>
    <s v="******่ 8 ตำบล คลองหนึ่ง ตำบลคลองหนึ่ง อำเภอคลองหลวง จังหวัดปทุมธานี 12120"/>
    <s v="12120"/>
    <s v="83"/>
    <s v="08/02/2026 16:10"/>
    <s v="-"/>
    <s v="SPX Express"/>
    <s v="Shopee"/>
    <s v="shopee"/>
    <s v=""/>
    <s v="TH267439955973U"/>
    <s v="08/02/2026 16:10"/>
  </r>
  <r>
    <x v="0"/>
    <x v="0"/>
    <n v="50"/>
    <n v="6"/>
    <s v="GTU77"/>
    <n v="200"/>
    <n v="0"/>
    <s v="ร้านที่2"/>
    <s v="ช***ุทธ"/>
    <s v="นราธิวาส"/>
    <s v="-"/>
    <s v=""/>
    <s v="08/02/2026 16:09"/>
    <s v="-"/>
    <s v="J&amp;T COD"/>
    <s v="Tiktok"/>
    <s v="จ่ายทีหลัง / COD"/>
    <s v="ขอฝอยทองทั้งหมด6 เลยค่ะ"/>
    <s v="791325870661"/>
    <s v="08/02/2026 16:09"/>
  </r>
  <r>
    <x v="4"/>
    <x v="4"/>
    <n v="159"/>
    <n v="1"/>
    <s v="GTU76"/>
    <n v="109"/>
    <n v="0"/>
    <s v="ร้านที่2"/>
    <s v="อ***มะห"/>
    <s v="นราธิวาส"/>
    <s v="-"/>
    <s v=""/>
    <s v="08/02/2026 16:04"/>
    <s v="-"/>
    <s v="J&amp;T COD"/>
    <s v="Tiktok"/>
    <s v="จ่ายทีหลัง / COD"/>
    <s v=""/>
    <s v="-"/>
    <s v="08/02/2026 16:04"/>
  </r>
  <r>
    <x v="1"/>
    <x v="1"/>
    <n v="66.666666666666671"/>
    <n v="6"/>
    <s v="GTU75"/>
    <n v="200"/>
    <n v="0"/>
    <s v="ร้านที่2"/>
    <s v="R***"/>
    <s v="กรุงเทพฯ"/>
    <s v="-"/>
    <s v=""/>
    <s v="08/02/2026 15:59"/>
    <s v="-"/>
    <s v="J&amp;T COD"/>
    <s v="Tiktok"/>
    <s v="จ่ายทีหลัง / COD"/>
    <s v=""/>
    <s v="791336033795"/>
    <s v="08/02/2026 16:00"/>
  </r>
  <r>
    <x v="4"/>
    <x v="4"/>
    <n v="159"/>
    <n v="1"/>
    <s v="GTU74"/>
    <n v="144"/>
    <n v="0"/>
    <s v="ร้านที่2"/>
    <s v="y***deechoedchoo"/>
    <s v="ชลบุรี"/>
    <s v="-"/>
    <s v=""/>
    <s v="08/02/2026 15:58"/>
    <s v="-"/>
    <s v="J&amp;T Express"/>
    <s v="Tiktok"/>
    <s v="tiktok"/>
    <s v=""/>
    <s v="791315035840"/>
    <s v="08/02/2026 15:58"/>
  </r>
  <r>
    <x v="0"/>
    <x v="0"/>
    <n v="65"/>
    <n v="1"/>
    <s v="GTU74"/>
    <n v="144"/>
    <n v="0"/>
    <s v="ร้านที่2"/>
    <s v="y***deechoedchoo"/>
    <s v="ชลบุรี"/>
    <s v="-"/>
    <s v=""/>
    <s v="08/02/2026 15:58"/>
    <s v="-"/>
    <s v="J&amp;T Express"/>
    <s v="Tiktok"/>
    <s v="tiktok"/>
    <s v=""/>
    <s v="791315035840"/>
    <s v="08/02/2026 15:58"/>
  </r>
  <r>
    <x v="0"/>
    <x v="0"/>
    <n v="33.333333333333336"/>
    <n v="3"/>
    <s v="GTU73"/>
    <n v="100"/>
    <n v="0"/>
    <s v="ร้านที่2"/>
    <s v="เ***ว4555"/>
    <s v="นครสวรรค์"/>
    <s v="-"/>
    <s v=""/>
    <s v="08/02/2026 15:58"/>
    <s v="-"/>
    <s v="J&amp;T COD"/>
    <s v="Tiktok"/>
    <s v="จ่ายทีหลัง / COD"/>
    <s v=""/>
    <s v="791392666713"/>
    <s v="08/02/2026 15:58"/>
  </r>
  <r>
    <x v="4"/>
    <x v="4"/>
    <n v="159"/>
    <n v="1"/>
    <s v="GTU72"/>
    <n v="109"/>
    <n v="0"/>
    <s v="ร้านที่2"/>
    <s v="ด***ุ่ง ร***ีสุข"/>
    <s v="สมุทรปราการ"/>
    <s v="-"/>
    <s v=""/>
    <s v="08/02/2026 15:58"/>
    <s v="-"/>
    <s v="Flash Express Thailand"/>
    <s v="Tiktok"/>
    <s v="tiktok"/>
    <s v=""/>
    <s v="THT02032EYMXA8Z"/>
    <s v="08/02/2026 15:58"/>
  </r>
  <r>
    <x v="0"/>
    <x v="0"/>
    <n v="33.333333333333336"/>
    <n v="3"/>
    <s v="GTU70"/>
    <n v="100"/>
    <n v="0"/>
    <s v="ร้านที่2"/>
    <s v="น***ยา  แ***อง"/>
    <s v="กำแพงเพชร"/>
    <s v="-"/>
    <s v=""/>
    <s v="08/02/2026 15:48"/>
    <s v="-"/>
    <s v="J&amp;T COD"/>
    <s v="Tiktok"/>
    <s v="จ่ายทีหลัง / COD"/>
    <s v=""/>
    <s v="791309341756"/>
    <s v="08/02/2026 15:48"/>
  </r>
  <r>
    <x v="0"/>
    <x v="0"/>
    <n v="33.333333333333336"/>
    <n v="3"/>
    <s v="GTU69"/>
    <n v="100"/>
    <n v="0"/>
    <s v="ร้านที่2"/>
    <s v="น***"/>
    <s v="นครศรีธรรมราช"/>
    <s v="-"/>
    <s v=""/>
    <s v="08/02/2026 15:47"/>
    <s v="-"/>
    <s v="J&amp;T COD"/>
    <s v="Tiktok"/>
    <s v="จ่ายทีหลัง / COD"/>
    <s v=""/>
    <s v="791343145751"/>
    <s v="08/02/2026 15:47"/>
  </r>
  <r>
    <x v="0"/>
    <x v="0"/>
    <n v="33.333333333333336"/>
    <n v="3"/>
    <s v="GTU68"/>
    <n v="100"/>
    <n v="0"/>
    <s v="ร้านที่2"/>
    <s v="น***มบูรณ์ จ***กษ์"/>
    <s v="Phrae"/>
    <s v="-"/>
    <s v=""/>
    <s v="08/02/2026 15:53"/>
    <s v="-"/>
    <s v="J&amp;T Express"/>
    <s v="Tiktok"/>
    <s v="tiktok"/>
    <s v=""/>
    <s v="791337949743"/>
    <s v="08/02/2026 15:47"/>
  </r>
  <r>
    <x v="3"/>
    <x v="3"/>
    <n v="159"/>
    <n v="1"/>
    <s v="GTU67"/>
    <n v="129"/>
    <n v="0"/>
    <s v="ร้านที่2"/>
    <s v="ส***ฉาย เ***ญาณ"/>
    <s v="อุทัยธานี"/>
    <s v="-"/>
    <s v=""/>
    <s v="08/02/2026 15:47"/>
    <s v="-"/>
    <s v="J&amp;T COD"/>
    <s v="Tiktok"/>
    <s v="จ่ายทีหลัง / COD"/>
    <s v=""/>
    <s v="791334007715"/>
    <s v="08/02/2026 15:47"/>
  </r>
  <r>
    <x v="0"/>
    <x v="0"/>
    <n v="33.333333333333336"/>
    <n v="3"/>
    <s v="GTU65"/>
    <n v="100"/>
    <n v="0"/>
    <s v="ร้านที่2"/>
    <s v="ว***า ค***นทร์"/>
    <s v="ปทุมธานี"/>
    <s v="-"/>
    <s v=""/>
    <s v="08/02/2026 15:45"/>
    <s v="-"/>
    <s v="J&amp;T COD"/>
    <s v="Tiktok"/>
    <s v="จ่ายทีหลัง / COD"/>
    <s v=""/>
    <s v="791359450744"/>
    <s v="08/02/2026 15:45"/>
  </r>
  <r>
    <x v="0"/>
    <x v="0"/>
    <n v="33.333333333333336"/>
    <n v="3"/>
    <s v="GTU64"/>
    <n v="100"/>
    <n v="0"/>
    <s v="ร้านที่2"/>
    <s v="ส***ษา ผ***นทร์"/>
    <s v="กรุงเทพฯ"/>
    <s v="-"/>
    <s v=""/>
    <s v="08/02/2026 15:44"/>
    <s v="-"/>
    <s v="J&amp;T COD"/>
    <s v="Tiktok"/>
    <s v="จ่ายทีหลัง / COD"/>
    <s v=""/>
    <s v="791358175720"/>
    <s v="08/02/2026 15:44"/>
  </r>
  <r>
    <x v="0"/>
    <x v="0"/>
    <n v="33.333333333333336"/>
    <n v="3"/>
    <s v="GTU63"/>
    <n v="100"/>
    <n v="0"/>
    <s v="ร้านที่2"/>
    <s v="ท***รรณ ส***วย"/>
    <s v="เชียงใหม่"/>
    <s v="-"/>
    <s v=""/>
    <s v="08/02/2026 15:44"/>
    <s v="-"/>
    <s v="J&amp;T Express"/>
    <s v="Tiktok"/>
    <s v="tiktok"/>
    <s v="เผือก /กล้วย /มะพร้าว"/>
    <s v="791363884640"/>
    <s v="08/02/2026 15:44"/>
  </r>
  <r>
    <x v="0"/>
    <x v="0"/>
    <n v="33.333333333333336"/>
    <n v="3"/>
    <s v="GTU62"/>
    <n v="100"/>
    <n v="0"/>
    <s v="ร้านที่2"/>
    <s v="อ***"/>
    <s v="กาญจนบุรี"/>
    <s v="-"/>
    <s v=""/>
    <s v="08/02/2026 15:42"/>
    <s v="-"/>
    <s v="J&amp;T COD"/>
    <s v="Tiktok"/>
    <s v="จ่ายทีหลัง / COD"/>
    <s v=""/>
    <s v="791337888784"/>
    <s v="08/02/2026 15:42"/>
  </r>
  <r>
    <x v="5"/>
    <x v="5"/>
    <n v="99"/>
    <n v="1"/>
    <s v="GTU61"/>
    <n v="99"/>
    <n v="0"/>
    <s v="ร้านที่1"/>
    <s v="ส******ร"/>
    <s v="******ี้ยวลงมาทางดิน บ้านซ้ายมือหลังแรก) ตำบลหนองไม้แดง อำเภอเมืองชลบุรี จังหวัดชลบุรี 20000"/>
    <s v="20000"/>
    <s v="43"/>
    <s v="08/02/2026 15:42"/>
    <s v="-"/>
    <s v="SPX Express"/>
    <s v="Shopee"/>
    <s v="shopee"/>
    <s v=""/>
    <s v="TH261834833048S"/>
    <s v="08/02/2026 15:42"/>
  </r>
  <r>
    <x v="0"/>
    <x v="0"/>
    <n v="65"/>
    <n v="1"/>
    <s v="GTU59"/>
    <n v="50"/>
    <n v="15"/>
    <s v="ร้านที่2"/>
    <s v="ม***กค ส***ว"/>
    <s v="กรุงเทพฯ"/>
    <s v="-"/>
    <s v=""/>
    <s v="08/02/2026 15:42"/>
    <s v="-"/>
    <s v="J&amp;T COD"/>
    <s v="Tiktok"/>
    <s v="จ่ายทีหลัง / COD"/>
    <s v=""/>
    <s v="791385496720"/>
    <s v="08/02/2026 15:42"/>
  </r>
  <r>
    <x v="8"/>
    <x v="9"/>
    <n v="139"/>
    <n v="1"/>
    <s v="GTU58"/>
    <n v="499"/>
    <n v="0"/>
    <s v="ร้านที่2"/>
    <s v="ค** ต***"/>
    <s v="สระบุรี"/>
    <s v="-"/>
    <s v=""/>
    <s v="08/02/2026 15:41"/>
    <s v="-"/>
    <s v="J&amp;T COD"/>
    <s v="Tiktok"/>
    <s v="จ่ายทีหลัง / COD"/>
    <s v=""/>
    <s v="791300310894"/>
    <s v="08/02/2026 15:41"/>
  </r>
  <r>
    <x v="4"/>
    <x v="4"/>
    <n v="139"/>
    <n v="1"/>
    <s v="GTU58"/>
    <n v="499"/>
    <n v="0"/>
    <s v="ร้านที่2"/>
    <s v="ค** ต***"/>
    <s v="สระบุรี"/>
    <s v="-"/>
    <s v=""/>
    <s v="08/02/2026 15:41"/>
    <s v="-"/>
    <s v="J&amp;T COD"/>
    <s v="Tiktok"/>
    <s v="จ่ายทีหลัง / COD"/>
    <s v=""/>
    <s v="791300310894"/>
    <s v="08/02/2026 15:41"/>
  </r>
  <r>
    <x v="9"/>
    <x v="10"/>
    <n v="139"/>
    <n v="1"/>
    <s v="GTU58"/>
    <n v="499"/>
    <n v="0"/>
    <s v="ร้านที่2"/>
    <s v="ค** ต***"/>
    <s v="สระบุรี"/>
    <s v="-"/>
    <s v=""/>
    <s v="08/02/2026 15:41"/>
    <s v="-"/>
    <s v="J&amp;T COD"/>
    <s v="Tiktok"/>
    <s v="จ่ายทีหลัง / COD"/>
    <s v=""/>
    <s v="791300310894"/>
    <s v="08/02/2026 15:41"/>
  </r>
  <r>
    <x v="3"/>
    <x v="3"/>
    <n v="139"/>
    <n v="1"/>
    <s v="GTU58"/>
    <n v="499"/>
    <n v="0"/>
    <s v="ร้านที่2"/>
    <s v="ค** ต***"/>
    <s v="สระบุรี"/>
    <s v="-"/>
    <s v=""/>
    <s v="08/02/2026 15:41"/>
    <s v="-"/>
    <s v="J&amp;T COD"/>
    <s v="Tiktok"/>
    <s v="จ่ายทีหลัง / COD"/>
    <s v=""/>
    <s v="791300310894"/>
    <s v="08/02/2026 15:41"/>
  </r>
  <r>
    <x v="4"/>
    <x v="4"/>
    <n v="159"/>
    <n v="1"/>
    <s v="GTU57"/>
    <n v="109"/>
    <n v="0"/>
    <s v="ร้านที่2"/>
    <s v="ก***ล พ***หมทอง"/>
    <s v="สมุทรสาคร"/>
    <s v="-"/>
    <s v=""/>
    <s v="08/02/2026 15:40"/>
    <s v="-"/>
    <s v="J&amp;T Express"/>
    <s v="Tiktok"/>
    <s v="tiktok"/>
    <s v=""/>
    <s v="791303363620"/>
    <s v="08/02/2026 15:40"/>
  </r>
  <r>
    <x v="0"/>
    <x v="0"/>
    <n v="65"/>
    <n v="1"/>
    <s v="GTU56"/>
    <n v="35"/>
    <n v="0"/>
    <s v="ร้านที่2"/>
    <s v="พ***์กมล ส***ิต"/>
    <s v="สมุทรสาคร"/>
    <s v="-"/>
    <s v=""/>
    <s v="08/02/2026 15:39"/>
    <s v="-"/>
    <s v="J&amp;T COD"/>
    <s v="Tiktok"/>
    <s v="จ่ายทีหลัง / COD"/>
    <s v=""/>
    <s v="791331493724"/>
    <s v="08/02/2026 15:39"/>
  </r>
  <r>
    <x v="0"/>
    <x v="0"/>
    <n v="33.333333333333336"/>
    <n v="3"/>
    <s v="GTU55"/>
    <n v="100"/>
    <n v="0"/>
    <s v="ร้านที่2"/>
    <s v="น***า บ***ล้อม​"/>
    <s v="อุบลราชธานี"/>
    <s v="-"/>
    <s v=""/>
    <s v="08/02/2026 15:39"/>
    <s v="-"/>
    <s v="J&amp;T Express"/>
    <s v="Tiktok"/>
    <s v="tiktok"/>
    <s v=""/>
    <s v="791339539782"/>
    <s v="08/02/2026 15:39"/>
  </r>
  <r>
    <x v="0"/>
    <x v="0"/>
    <n v="65"/>
    <n v="3"/>
    <s v="GTU54"/>
    <n v="105"/>
    <n v="0"/>
    <s v="ร้านที่2"/>
    <s v="ค***ุดาดวง"/>
    <s v="ขอนแก่น"/>
    <s v="-"/>
    <s v=""/>
    <s v="08/02/2026 15:36"/>
    <s v="-"/>
    <s v="J&amp;T Express"/>
    <s v="Tiktok"/>
    <s v="tiktok"/>
    <s v=""/>
    <s v="791316254750"/>
    <s v="08/02/2026 15:35"/>
  </r>
  <r>
    <x v="0"/>
    <x v="0"/>
    <n v="33.333333333333336"/>
    <n v="3"/>
    <s v="GTU53"/>
    <n v="100"/>
    <n v="0"/>
    <s v="ร้านที่2"/>
    <s v="น***ุลจิรา ส***์ขิต"/>
    <s v="สุรินทร์"/>
    <s v="-"/>
    <s v=""/>
    <s v="08/02/2026 15:34"/>
    <s v="-"/>
    <s v="J&amp;T COD"/>
    <s v="Tiktok"/>
    <s v="จ่ายทีหลัง / COD"/>
    <s v=""/>
    <s v="791360942746"/>
    <s v="08/02/2026 15:35"/>
  </r>
  <r>
    <x v="0"/>
    <x v="0"/>
    <n v="33.333333333333336"/>
    <n v="3"/>
    <s v="GTU51"/>
    <n v="100"/>
    <n v="0"/>
    <s v="ร้านที่2"/>
    <s v="j***oh6135"/>
    <s v="สมุทรปราการ"/>
    <s v="-"/>
    <s v=""/>
    <s v="08/02/2026 15:32"/>
    <s v="-"/>
    <s v="J&amp;T COD"/>
    <s v="Tiktok"/>
    <s v="จ่ายทีหลัง / COD"/>
    <s v=""/>
    <s v="791329074760"/>
    <s v="08/02/2026 15:32"/>
  </r>
  <r>
    <x v="2"/>
    <x v="2"/>
    <n v="120"/>
    <n v="5"/>
    <s v="GTU50"/>
    <n v="500"/>
    <n v="0"/>
    <s v="ร้านที่2"/>
    <s v="ศ***วัฒน์ ณ ศ***ต"/>
    <s v="กรุงเทพมหานคร"/>
    <s v="-"/>
    <s v=""/>
    <s v="08/02/2026 15:29"/>
    <s v="-"/>
    <s v="J&amp;T COD"/>
    <s v="Tiktok"/>
    <s v="จ่ายทีหลัง / COD"/>
    <s v=""/>
    <s v="791303426723"/>
    <s v="08/02/2026 15:29"/>
  </r>
  <r>
    <x v="5"/>
    <x v="5"/>
    <n v="99"/>
    <n v="1"/>
    <s v="GTU49"/>
    <n v="179"/>
    <n v="0"/>
    <s v="ร้านที่1"/>
    <s v="เ******์"/>
    <s v="******เขียวตรงแทงค์น้ำ ตำบลกรอกสมบูรณ์ อำเภอศรีมหาโพธิ จังหวัดปราจีนบุรี 25140"/>
    <s v="25140"/>
    <s v="90"/>
    <s v="08/02/2026 15:29"/>
    <s v="-"/>
    <s v="SPX Express"/>
    <s v="Shopee"/>
    <s v="shopee"/>
    <s v=""/>
    <s v="TH264048775389U"/>
    <s v="08/02/2026 15:28"/>
  </r>
  <r>
    <x v="2"/>
    <x v="2"/>
    <n v="80"/>
    <n v="1"/>
    <s v="GTU49"/>
    <n v="179"/>
    <n v="0"/>
    <s v="ร้านที่1"/>
    <s v="เ******์"/>
    <s v="******เขียวตรงแทงค์น้ำ ตำบลกรอกสมบูรณ์ อำเภอศรีมหาโพธิ จังหวัดปราจีนบุรี 25140"/>
    <s v="25140"/>
    <s v="90"/>
    <s v="08/02/2026 15:29"/>
    <s v="-"/>
    <s v="SPX Express"/>
    <s v="Shopee"/>
    <s v="shopee"/>
    <s v=""/>
    <s v="TH264048775389U"/>
    <s v="08/02/2026 15:28"/>
  </r>
  <r>
    <x v="0"/>
    <x v="0"/>
    <n v="33.333333333333336"/>
    <n v="3"/>
    <s v="GTU48"/>
    <n v="129"/>
    <n v="29"/>
    <s v="ร้านที่2"/>
    <s v="ช***า"/>
    <s v="นครสวรรค์"/>
    <s v="-"/>
    <s v=""/>
    <s v="08/02/2026 15:11"/>
    <s v="-"/>
    <s v="J&amp;T COD"/>
    <s v="Tiktok"/>
    <s v="จ่ายทีหลัง / COD"/>
    <s v=""/>
    <s v="791325477762"/>
    <s v="08/02/2026 15:11"/>
  </r>
  <r>
    <x v="0"/>
    <x v="0"/>
    <n v="33.333333333333336"/>
    <n v="3"/>
    <s v="GTU47"/>
    <n v="138"/>
    <n v="38"/>
    <s v="ร้านที่2"/>
    <s v="พ***พย์"/>
    <s v="กาญจนบุรี"/>
    <s v="-"/>
    <s v=""/>
    <s v="08/02/2026 15:05"/>
    <s v="-"/>
    <s v="Flash Express Thailand COD"/>
    <s v="Tiktok"/>
    <s v="จ่ายทีหลัง / COD"/>
    <s v=""/>
    <s v="THT13062EYM9B8Z"/>
    <s v="08/02/2026 15:05"/>
  </r>
  <r>
    <x v="2"/>
    <x v="2"/>
    <n v="80"/>
    <n v="1"/>
    <s v="GTU46"/>
    <n v="80"/>
    <n v="0"/>
    <s v="ร้านที่1"/>
    <s v="W******e"/>
    <s v="******ยก22 ถ.พหลโยธิน แขวงอนุสาวรีย์ เขตบางเขน จังหวัดกรุงเทพมหานคร 10220"/>
    <s v="10220"/>
    <s v="95"/>
    <s v="08/02/2026 15:32"/>
    <s v="-"/>
    <s v="SPX Express"/>
    <s v="Shopee"/>
    <s v="shopee"/>
    <s v=""/>
    <s v="TH261874145438H"/>
    <s v="08/02/2026 15:01"/>
  </r>
  <r>
    <x v="0"/>
    <x v="0"/>
    <n v="50"/>
    <n v="6"/>
    <s v="GTU45"/>
    <n v="200"/>
    <n v="0"/>
    <s v="ร้านที่2"/>
    <s v="ม***วรรณ"/>
    <s v="กาฬสินธุ์"/>
    <s v="-"/>
    <s v=""/>
    <s v="08/02/2026 14:53"/>
    <s v="-"/>
    <s v="J&amp;T COD"/>
    <s v="Tiktok"/>
    <s v="จ่ายทีหลัง / COD"/>
    <s v=""/>
    <s v="791366508796"/>
    <s v="08/02/2026 14:54"/>
  </r>
  <r>
    <x v="0"/>
    <x v="0"/>
    <n v="33.333333333333336"/>
    <n v="3"/>
    <s v="GTU44"/>
    <n v="101"/>
    <n v="1"/>
    <s v="ร้านที่2"/>
    <s v="อ***ยวรรณ  แ***ินิจ"/>
    <s v="ลพบุรี"/>
    <s v="-"/>
    <s v=""/>
    <s v="08/02/2026 14:44"/>
    <s v="-"/>
    <s v="J&amp;T COD"/>
    <s v="Tiktok"/>
    <s v="จ่ายทีหลัง / COD"/>
    <s v=""/>
    <s v="791316058772"/>
    <s v="08/02/2026 14:44"/>
  </r>
  <r>
    <x v="12"/>
    <x v="14"/>
    <n v="33.333333333333336"/>
    <n v="3"/>
    <s v="GTU42"/>
    <n v="135"/>
    <n v="0"/>
    <s v="ร้านที่2"/>
    <s v="ล***ณ ก***มาย"/>
    <s v="นครราชสีมา"/>
    <s v="-"/>
    <s v=""/>
    <s v="08/02/2026 14:38"/>
    <s v="-"/>
    <s v="J&amp;T COD"/>
    <s v="Tiktok"/>
    <s v="จ่ายทีหลัง / COD"/>
    <s v=""/>
    <s v="791323998776"/>
    <s v="08/02/2026 14:38"/>
  </r>
  <r>
    <x v="0"/>
    <x v="0"/>
    <n v="33.333333333333336"/>
    <n v="3"/>
    <s v="GTU41"/>
    <n v="100"/>
    <n v="0"/>
    <s v="ร้านที่2"/>
    <s v="ภ***เดช บ***รรม"/>
    <s v="ศรีสะเกษ"/>
    <s v="-"/>
    <s v=""/>
    <s v="08/02/2026 14:37"/>
    <s v="-"/>
    <s v="J&amp;T Express"/>
    <s v="Tiktok"/>
    <s v="tiktok"/>
    <s v=""/>
    <s v="791300057774"/>
    <s v="08/02/2026 14:37"/>
  </r>
  <r>
    <x v="0"/>
    <x v="0"/>
    <n v="33.333333333333336"/>
    <n v="3"/>
    <s v="GTU40"/>
    <n v="100"/>
    <n v="0"/>
    <s v="ร้านที่2"/>
    <s v="ส***ทิพย์ เ***ิมล"/>
    <s v="กรุงเทพฯ"/>
    <s v="-"/>
    <s v=""/>
    <s v="08/02/2026 14:34"/>
    <s v="-"/>
    <s v="J&amp;T COD"/>
    <s v="Tiktok"/>
    <s v="จ่ายทีหลัง / COD"/>
    <s v=""/>
    <s v="791318050762"/>
    <s v="08/02/2026 14:34"/>
  </r>
  <r>
    <x v="0"/>
    <x v="0"/>
    <n v="33.333333333333336"/>
    <n v="3"/>
    <s v="GTU39"/>
    <n v="100"/>
    <n v="0"/>
    <s v="ร้านที่2"/>
    <s v="เ***นฉาย "/>
    <s v="กรุงเทพมหานคร"/>
    <s v="-"/>
    <s v=""/>
    <s v="08/02/2026 14:33"/>
    <s v="-"/>
    <s v="Flash Express Thailand"/>
    <s v="Tiktok"/>
    <s v="tiktok"/>
    <s v=""/>
    <s v="THT01052EYM6A4Z"/>
    <s v="08/02/2026 14:33"/>
  </r>
  <r>
    <x v="8"/>
    <x v="9"/>
    <n v="159"/>
    <n v="2"/>
    <s v="GTU38"/>
    <n v="258"/>
    <n v="0"/>
    <s v="ร้านที่2"/>
    <s v="ร***เหมียว"/>
    <s v="สมุทรสงคราม"/>
    <s v="-"/>
    <s v=""/>
    <s v="08/02/2026 14:32"/>
    <s v="-"/>
    <s v="J&amp;T COD"/>
    <s v="Tiktok"/>
    <s v="จ่ายทีหลัง / COD"/>
    <s v=""/>
    <s v="791313524805"/>
    <s v="08/02/2026 14:32"/>
  </r>
  <r>
    <x v="3"/>
    <x v="3"/>
    <n v="159"/>
    <n v="5"/>
    <s v="GTU37"/>
    <n v="645"/>
    <n v="0"/>
    <s v="ร้านที่2"/>
    <s v="ร***เหมียว"/>
    <s v="สมุทรสงคราม"/>
    <s v="-"/>
    <s v=""/>
    <s v="08/02/2026 14:31"/>
    <s v="-"/>
    <s v="J&amp;T COD"/>
    <s v="Tiktok"/>
    <s v="จ่ายทีหลัง / COD"/>
    <s v=""/>
    <s v="791305691632"/>
    <s v="08/02/2026 14:31"/>
  </r>
  <r>
    <x v="4"/>
    <x v="7"/>
    <n v="109"/>
    <n v="2"/>
    <s v="GTU36"/>
    <n v="227"/>
    <n v="9"/>
    <s v="ร้านที่3"/>
    <s v="ชุติพันธ์"/>
    <s v="45 จันทน์25/1 45_x000a__x000a_สาทร/ Sathonกรุงเทพมหานคร/ Bangkok_x000a_10120"/>
    <s v="10120"/>
    <s v="660632945953"/>
    <s v="08/02/2026 14:24"/>
    <s v="-"/>
    <s v="Kerry_dropoff"/>
    <s v="Lazada"/>
    <s v="lazada"/>
    <s v=""/>
    <s v="LEXPU0656192761"/>
    <s v="08/02/2026 14:23"/>
  </r>
  <r>
    <x v="0"/>
    <x v="0"/>
    <n v="33.333333333333336"/>
    <n v="3"/>
    <s v="GTU35"/>
    <n v="100"/>
    <n v="0"/>
    <s v="ร้านที่2"/>
    <s v="ส***พร แ***ธสง"/>
    <s v="มหาสารคาม"/>
    <s v="-"/>
    <s v=""/>
    <s v="08/02/2026 14:20"/>
    <s v="-"/>
    <s v="J&amp;T COD"/>
    <s v="Tiktok"/>
    <s v="จ่ายทีหลัง / COD"/>
    <s v=""/>
    <s v="791367857733"/>
    <s v="08/02/2026 14:20"/>
  </r>
  <r>
    <x v="0"/>
    <x v="0"/>
    <n v="50"/>
    <n v="6"/>
    <s v="GTU34"/>
    <n v="200"/>
    <n v="0"/>
    <s v="ร้านที่2"/>
    <s v="จ***า   ผ***ดง"/>
    <s v="บุรีรัมย์"/>
    <s v="-"/>
    <s v=""/>
    <s v="08/02/2026 14:17"/>
    <s v="-"/>
    <s v="J&amp;T COD"/>
    <s v="Tiktok"/>
    <s v="จ่ายทีหลัง / COD"/>
    <s v=""/>
    <s v="791329218750"/>
    <s v="08/02/2026 14:17"/>
  </r>
  <r>
    <x v="0"/>
    <x v="0"/>
    <n v="50"/>
    <n v="6"/>
    <s v="GTU33"/>
    <n v="200"/>
    <n v="0"/>
    <s v="ร้านที่2"/>
    <s v="n***y"/>
    <s v="อุดรธานี"/>
    <s v="-"/>
    <s v=""/>
    <s v="08/02/2026 14:13"/>
    <s v="-"/>
    <s v="J&amp;T COD"/>
    <s v="Tiktok"/>
    <s v="จ่ายทีหลัง / COD"/>
    <s v=""/>
    <s v="791360903701"/>
    <s v="08/02/2026 14:15"/>
  </r>
  <r>
    <x v="0"/>
    <x v="0"/>
    <n v="65"/>
    <n v="9"/>
    <s v="GTU31"/>
    <n v="315"/>
    <n v="0"/>
    <s v="ร้านที่2"/>
    <s v="น***าวศิริลักษณ์ ส***์จร"/>
    <s v="นครศรีธรรมราช"/>
    <s v="-"/>
    <s v=""/>
    <s v="08/02/2026 14:06"/>
    <s v="-"/>
    <s v="J&amp;T COD"/>
    <s v="Tiktok"/>
    <s v="จ่ายทีหลัง / COD"/>
    <s v=""/>
    <s v="791306779686"/>
    <s v="08/02/2026 14:12"/>
  </r>
  <r>
    <x v="2"/>
    <x v="2"/>
    <n v="69.900000000000006"/>
    <n v="10"/>
    <s v="GTU30"/>
    <n v="880"/>
    <n v="0"/>
    <s v="ร้านที่1"/>
    <s v="ส******ี"/>
    <s v="******กา) หมู่ 5 ตำบลบึงคำพร้อย ตำบลบึงคำพร้อย อำเภอลำลูกกา จังหวัดปทุมธานี 12150"/>
    <s v="12150"/>
    <s v="68"/>
    <s v="09/02/2026 09:35"/>
    <s v="-"/>
    <s v="SPX Express"/>
    <s v="Shopee"/>
    <s v="shopee"/>
    <s v=""/>
    <s v="TH262008769165X"/>
    <s v="08/02/2026 14:11"/>
  </r>
  <r>
    <x v="2"/>
    <x v="2"/>
    <n v="80"/>
    <n v="1"/>
    <s v="GTU30"/>
    <n v="880"/>
    <n v="0"/>
    <s v="ร้านที่1"/>
    <s v="ส******ี"/>
    <s v="******กา) หมู่ 5 ตำบลบึงคำพร้อย ตำบลบึงคำพร้อย อำเภอลำลูกกา จังหวัดปทุมธานี 12150"/>
    <s v="12150"/>
    <s v="68"/>
    <s v="09/02/2026 09:35"/>
    <s v="-"/>
    <s v="SPX Express"/>
    <s v="Shopee"/>
    <s v="shopee"/>
    <s v=""/>
    <s v="TH262008769165X"/>
    <s v="08/02/2026 14:11"/>
  </r>
  <r>
    <x v="6"/>
    <x v="6"/>
    <n v="100"/>
    <n v="1"/>
    <s v="GTU29"/>
    <n v="100"/>
    <n v="0"/>
    <s v="ร้านที่1"/>
    <s v="แ******ง"/>
    <s v="******ักแพว, ตำบลผักแพว, อำเภอกันทรารมย์ ตำบลผักแพว อำเภอกันทรารมย์ จังหวัดศรีสะเกษ 33130"/>
    <s v="33130"/>
    <s v="63"/>
    <s v="08/02/2026 14:09"/>
    <s v="-"/>
    <s v="SPX Express"/>
    <s v="Shopee"/>
    <s v="shopee"/>
    <s v=""/>
    <s v="TH264400395806S"/>
    <s v="08/02/2026 14:09"/>
  </r>
  <r>
    <x v="4"/>
    <x v="4"/>
    <n v="159"/>
    <n v="1"/>
    <s v="GTU28"/>
    <n v="129"/>
    <n v="0"/>
    <s v="ร้านที่2"/>
    <s v="อ***งค์"/>
    <s v="พัทลุง"/>
    <s v="-"/>
    <s v=""/>
    <s v="08/02/2026 14:05"/>
    <s v="-"/>
    <s v="J&amp;T COD"/>
    <s v="Tiktok"/>
    <s v="จ่ายทีหลัง / COD"/>
    <s v=""/>
    <s v="791351967663"/>
    <s v="08/02/2026 14:09"/>
  </r>
  <r>
    <x v="4"/>
    <x v="4"/>
    <n v="159"/>
    <n v="1"/>
    <s v="GTU27"/>
    <n v="367"/>
    <n v="0"/>
    <s v="ร้านที่2"/>
    <s v="ม***ัตน์ ส***ิผล"/>
    <s v="จันทบุรี"/>
    <s v="-"/>
    <s v=""/>
    <s v="08/02/2026 14:05"/>
    <s v="-"/>
    <s v="J&amp;T COD"/>
    <s v="Tiktok"/>
    <s v="จ่ายทีหลัง / COD"/>
    <s v=""/>
    <s v="791376952693"/>
    <s v="08/02/2026 14:09"/>
  </r>
  <r>
    <x v="9"/>
    <x v="10"/>
    <n v="159"/>
    <n v="2"/>
    <s v="GTU27"/>
    <n v="367"/>
    <n v="0"/>
    <s v="ร้านที่2"/>
    <s v="ม***ัตน์ ส***ิผล"/>
    <s v="จันทบุรี"/>
    <s v="-"/>
    <s v=""/>
    <s v="08/02/2026 14:05"/>
    <s v="-"/>
    <s v="J&amp;T COD"/>
    <s v="Tiktok"/>
    <s v="จ่ายทีหลัง / COD"/>
    <s v=""/>
    <s v="791376952693"/>
    <s v="08/02/2026 14:09"/>
  </r>
  <r>
    <x v="0"/>
    <x v="0"/>
    <n v="33.333333333333336"/>
    <n v="12"/>
    <s v="GTU26"/>
    <n v="400"/>
    <n v="0"/>
    <s v="ร้านที่2"/>
    <s v="จ***  ช***ะชา"/>
    <s v="นครปฐม"/>
    <s v="-"/>
    <s v=""/>
    <s v="08/02/2026 14:04"/>
    <s v="-"/>
    <s v="J&amp;T COD"/>
    <s v="Tiktok"/>
    <s v="จ่ายทีหลัง / COD"/>
    <s v=""/>
    <s v="791346769695"/>
    <s v="08/02/2026 14:06"/>
  </r>
  <r>
    <x v="12"/>
    <x v="14"/>
    <n v="49"/>
    <n v="3"/>
    <s v="GTU25"/>
    <n v="157"/>
    <n v="10"/>
    <s v="ร้านที่1"/>
    <s v="ย******์"/>
    <s v="******ที่ 4 ชั้น 3 หมู่ที่ 5 ซอย  ซอย นากรอก ถนน วิชิตสงคราม ตำบลกะทู้ ตำบลกะทู้ อำเภอกะทู้ จังหวัดภูเก็ต 83120"/>
    <s v="83120"/>
    <s v="21"/>
    <s v="08/02/2026 13:57"/>
    <s v="-"/>
    <s v="SPX Express"/>
    <s v="Shopee"/>
    <s v="shopee"/>
    <s v=""/>
    <s v="TH266605908660K"/>
    <s v="08/02/2026 13:56"/>
  </r>
  <r>
    <x v="4"/>
    <x v="4"/>
    <n v="159"/>
    <n v="2"/>
    <s v="GTU24"/>
    <n v="1635"/>
    <n v="0"/>
    <s v="ร้านที่2"/>
    <s v="อ*** เ***มเมือง"/>
    <s v="สมุทรปราการ"/>
    <s v="-"/>
    <s v=""/>
    <s v="08/02/2026 13:55"/>
    <s v="-"/>
    <s v="Flash Express Thailand COD"/>
    <s v="Tiktok"/>
    <s v="จ่ายทีหลัง / COD"/>
    <s v=""/>
    <s v="THT02022EZ6PB2Z"/>
    <s v="08/02/2026 13:55"/>
  </r>
  <r>
    <x v="8"/>
    <x v="9"/>
    <n v="159"/>
    <n v="1"/>
    <s v="GTU24"/>
    <n v="1635"/>
    <n v="0"/>
    <s v="ร้านที่2"/>
    <s v="อ*** เ***มเมือง"/>
    <s v="สมุทรปราการ"/>
    <s v="-"/>
    <s v=""/>
    <s v="08/02/2026 13:55"/>
    <s v="-"/>
    <s v="Flash Express Thailand COD"/>
    <s v="Tiktok"/>
    <s v="จ่ายทีหลัง / COD"/>
    <s v=""/>
    <s v="THT02022EZ6PB2Z"/>
    <s v="08/02/2026 13:55"/>
  </r>
  <r>
    <x v="9"/>
    <x v="10"/>
    <n v="159"/>
    <n v="2"/>
    <s v="GTU24"/>
    <n v="1635"/>
    <n v="0"/>
    <s v="ร้านที่2"/>
    <s v="อ*** เ***มเมือง"/>
    <s v="สมุทรปราการ"/>
    <s v="-"/>
    <s v=""/>
    <s v="08/02/2026 13:55"/>
    <s v="-"/>
    <s v="Flash Express Thailand COD"/>
    <s v="Tiktok"/>
    <s v="จ่ายทีหลัง / COD"/>
    <s v=""/>
    <s v="THT02022EZ6PB2Z"/>
    <s v="08/02/2026 13:55"/>
  </r>
  <r>
    <x v="3"/>
    <x v="3"/>
    <n v="159"/>
    <n v="10"/>
    <s v="GTU24"/>
    <n v="1635"/>
    <n v="0"/>
    <s v="ร้านที่2"/>
    <s v="อ*** เ***มเมือง"/>
    <s v="สมุทรปราการ"/>
    <s v="-"/>
    <s v=""/>
    <s v="08/02/2026 13:55"/>
    <s v="-"/>
    <s v="Flash Express Thailand COD"/>
    <s v="Tiktok"/>
    <s v="จ่ายทีหลัง / COD"/>
    <s v=""/>
    <s v="THT02022EZ6PB2Z"/>
    <s v="08/02/2026 13:55"/>
  </r>
  <r>
    <x v="0"/>
    <x v="0"/>
    <n v="33.333333333333336"/>
    <n v="3"/>
    <s v="GTU23"/>
    <n v="115"/>
    <n v="15"/>
    <s v="ร้านที่2"/>
    <s v="ร***ทิวา. ล***้"/>
    <s v="ปทุมธานี"/>
    <s v="-"/>
    <s v=""/>
    <s v="08/02/2026 13:52"/>
    <s v="-"/>
    <s v="J&amp;T COD"/>
    <s v="Tiktok"/>
    <s v="จ่ายทีหลัง / COD"/>
    <s v=""/>
    <s v="791344964782"/>
    <s v="08/02/2026 13:52"/>
  </r>
  <r>
    <x v="4"/>
    <x v="4"/>
    <n v="159"/>
    <n v="1"/>
    <s v="GTU22"/>
    <n v="110"/>
    <n v="1"/>
    <s v="ร้านที่2"/>
    <s v="น**  ส***  ส***์โต"/>
    <s v="ลพบุรี"/>
    <s v="-"/>
    <s v=""/>
    <s v="08/02/2026 13:44"/>
    <s v="-"/>
    <s v="J&amp;T COD"/>
    <s v="Tiktok"/>
    <s v="จ่ายทีหลัง / COD"/>
    <s v=""/>
    <s v="791353963610"/>
    <s v="08/02/2026 13:44"/>
  </r>
  <r>
    <x v="1"/>
    <x v="1"/>
    <n v="66.666666666666671"/>
    <n v="3"/>
    <s v="GTU21"/>
    <n v="100"/>
    <n v="0"/>
    <s v="ร้านที่2"/>
    <s v="อ*** อ***"/>
    <s v="พระนครศรีอยุธยา"/>
    <s v="-"/>
    <s v=""/>
    <s v="08/02/2026 13:39"/>
    <s v="-"/>
    <s v="J&amp;T Express"/>
    <s v="Tiktok"/>
    <s v="tiktok"/>
    <s v=""/>
    <s v="791363439786"/>
    <s v="08/02/2026 13:38"/>
  </r>
  <r>
    <x v="1"/>
    <x v="1"/>
    <n v="66.666666666666671"/>
    <n v="3"/>
    <s v="GTU20"/>
    <n v="100"/>
    <n v="0"/>
    <s v="ร้านที่2"/>
    <s v="อ***ัตน์ ว***ยกุล"/>
    <s v="มหาสารคาม"/>
    <s v="-"/>
    <s v=""/>
    <s v="08/02/2026 13:35"/>
    <s v="-"/>
    <s v="J&amp;T Express"/>
    <s v="Tiktok"/>
    <s v="tiktok"/>
    <s v=""/>
    <s v="791304729740"/>
    <s v="08/02/2026 13:34"/>
  </r>
  <r>
    <x v="0"/>
    <x v="0"/>
    <n v="33.333333333333336"/>
    <n v="3"/>
    <s v="GTU18"/>
    <n v="100"/>
    <n v="0"/>
    <s v="ร้านที่2"/>
    <s v="แ***พ็ญ"/>
    <s v="ขอนแก่น"/>
    <s v="-"/>
    <s v=""/>
    <s v="08/02/2026 13:31"/>
    <s v="-"/>
    <s v="J&amp;T COD"/>
    <s v="Tiktok"/>
    <s v="จ่ายทีหลัง / COD"/>
    <s v=""/>
    <s v="791359654724"/>
    <s v="08/02/2026 13:32"/>
  </r>
  <r>
    <x v="0"/>
    <x v="0"/>
    <n v="50"/>
    <n v="6"/>
    <s v="GTU17"/>
    <n v="200"/>
    <n v="0"/>
    <s v="ร้านที่2"/>
    <s v="น***าว ก***นก ท***รี"/>
    <s v="พระนครศรีอยุธยา"/>
    <s v="-"/>
    <s v=""/>
    <s v="08/02/2026 13:29"/>
    <s v="-"/>
    <s v="J&amp;T COD"/>
    <s v="Tiktok"/>
    <s v="จ่ายทีหลัง / COD"/>
    <s v=""/>
    <s v="791306612795"/>
    <s v="08/02/2026 13:29"/>
  </r>
  <r>
    <x v="0"/>
    <x v="0"/>
    <n v="33.333333333333336"/>
    <n v="3"/>
    <s v="GTU16"/>
    <n v="100"/>
    <n v="0"/>
    <s v="ร้านที่2"/>
    <s v="ร*** จ***ฐตาผ้าม่านคลองวาด"/>
    <s v="สงขลา"/>
    <s v="-"/>
    <s v=""/>
    <s v="08/02/2026 13:26"/>
    <s v="-"/>
    <s v="J&amp;T COD"/>
    <s v="Tiktok"/>
    <s v="จ่ายทีหลัง / COD"/>
    <s v=""/>
    <s v="791300361784"/>
    <s v="08/02/2026 13:26"/>
  </r>
  <r>
    <x v="4"/>
    <x v="7"/>
    <n v="86.36"/>
    <n v="1"/>
    <s v="GTU15"/>
    <n v="180.72"/>
    <n v="8"/>
    <s v="ร้านที่3"/>
    <s v="สราวัลย์ ตั้งปัทมชาติ"/>
    <s v="53/1069 หมู่บ้านมิตรประชา ซ.24 ต.บ้านใหม่_x000a__x000a_ปากเกร็ด/ Pak Kretนนทบุรี/ Nonthaburi_x000a_11120"/>
    <s v="11120"/>
    <s v="660818458872"/>
    <s v="08/02/2026 13:25"/>
    <s v="-"/>
    <s v="Kerry_dropoff"/>
    <s v="Lazada"/>
    <s v="lazada"/>
    <s v=""/>
    <s v="LEXPU0656279970"/>
    <s v="08/02/2026 13:25"/>
  </r>
  <r>
    <x v="3"/>
    <x v="7"/>
    <n v="86.36"/>
    <n v="1"/>
    <s v="GTU15"/>
    <n v="180.72"/>
    <n v="8"/>
    <s v="ร้านที่3"/>
    <s v="สราวัลย์ ตั้งปัทมชาติ"/>
    <s v="53/1069 หมู่บ้านมิตรประชา ซ.24 ต.บ้านใหม่_x000a__x000a_ปากเกร็ด/ Pak Kretนนทบุรี/ Nonthaburi_x000a_11120"/>
    <s v="11120"/>
    <s v="660818458872"/>
    <s v="08/02/2026 13:25"/>
    <s v="-"/>
    <s v="Kerry_dropoff"/>
    <s v="Lazada"/>
    <s v="lazada"/>
    <s v=""/>
    <s v="LEXPU0656279970"/>
    <s v="08/02/2026 13:25"/>
  </r>
  <r>
    <x v="0"/>
    <x v="0"/>
    <n v="50"/>
    <n v="6"/>
    <s v="GTU14"/>
    <n v="200"/>
    <n v="0"/>
    <s v="ร้านที่2"/>
    <s v="c***t4 จ***วัญ"/>
    <s v="กรุงเทพฯ"/>
    <s v="-"/>
    <s v=""/>
    <s v="08/02/2026 13:22"/>
    <s v="-"/>
    <s v="J&amp;T Express"/>
    <s v="Tiktok"/>
    <s v="tiktok"/>
    <s v="รับฝอยทองทั้งหมดค่ะ"/>
    <s v="791355276655"/>
    <s v="08/02/2026 13:22"/>
  </r>
  <r>
    <x v="0"/>
    <x v="0"/>
    <n v="50"/>
    <n v="6"/>
    <s v="GTU13"/>
    <n v="200"/>
    <n v="0"/>
    <s v="ร้านที่2"/>
    <s v="เ***ญ  ว***"/>
    <s v="สุรินทร์"/>
    <s v="-"/>
    <s v=""/>
    <s v="08/02/2026 13:22"/>
    <s v="-"/>
    <s v="J&amp;T Express"/>
    <s v="Tiktok"/>
    <s v="tiktok"/>
    <s v=""/>
    <s v="791348008732"/>
    <s v="08/02/2026 13:22"/>
  </r>
  <r>
    <x v="9"/>
    <x v="10"/>
    <n v="159"/>
    <n v="1"/>
    <s v="GTU11"/>
    <n v="109"/>
    <n v="0"/>
    <s v="ร้านที่2"/>
    <s v="น***วัณย์  ม***ริญ"/>
    <s v="กาญจนบุรี"/>
    <s v="-"/>
    <s v=""/>
    <s v="08/02/2026 13:12"/>
    <s v="-"/>
    <s v="J&amp;T COD"/>
    <s v="Tiktok"/>
    <s v="จ่ายทีหลัง / COD"/>
    <s v=""/>
    <s v="791388090603"/>
    <s v="08/02/2026 13:12"/>
  </r>
  <r>
    <x v="3"/>
    <x v="3"/>
    <n v="159"/>
    <n v="1"/>
    <s v="GTU10"/>
    <n v="309"/>
    <n v="0"/>
    <s v="ร้านที่2"/>
    <s v="น** ส***   ร***บรรเทา"/>
    <s v="สระแก้ว"/>
    <s v="-"/>
    <s v=""/>
    <s v="08/02/2026 13:11"/>
    <s v="-"/>
    <s v="J&amp;T Express"/>
    <s v="Tiktok"/>
    <s v="tiktok"/>
    <s v=""/>
    <s v="791365801741"/>
    <s v="08/02/2026 13:10"/>
  </r>
  <r>
    <x v="5"/>
    <x v="5"/>
    <n v="120"/>
    <n v="2"/>
    <s v="GTU10"/>
    <n v="309"/>
    <n v="0"/>
    <s v="ร้านที่2"/>
    <s v="น** ส***   ร***บรรเทา"/>
    <s v="สระแก้ว"/>
    <s v="-"/>
    <s v=""/>
    <s v="08/02/2026 13:11"/>
    <s v="-"/>
    <s v="J&amp;T Express"/>
    <s v="Tiktok"/>
    <s v="tiktok"/>
    <s v=""/>
    <s v="791365801741"/>
    <s v="08/02/2026 13:10"/>
  </r>
  <r>
    <x v="3"/>
    <x v="3"/>
    <n v="159"/>
    <n v="1"/>
    <s v="GTU9"/>
    <n v="109"/>
    <n v="0"/>
    <s v="ร้านที่2"/>
    <s v="น***วัณย์  ม***ริญ"/>
    <s v="กาญจนบุรี"/>
    <s v="-"/>
    <s v=""/>
    <s v="08/02/2026 13:10"/>
    <s v="-"/>
    <s v="J&amp;T COD"/>
    <s v="Tiktok"/>
    <s v="จ่ายทีหลัง / COD"/>
    <s v=""/>
    <s v="791341384621"/>
    <s v="08/02/2026 13:10"/>
  </r>
  <r>
    <x v="0"/>
    <x v="0"/>
    <n v="33.333333333333336"/>
    <n v="3"/>
    <s v="GTU8"/>
    <n v="100"/>
    <n v="0"/>
    <s v="ร้านที่2"/>
    <s v="ช***า ป***กัน"/>
    <s v="ราชบุรี"/>
    <s v="-"/>
    <s v=""/>
    <s v="08/02/2026 13:07"/>
    <s v="-"/>
    <s v="J&amp;T COD"/>
    <s v="Tiktok"/>
    <s v="จ่ายทีหลัง / COD"/>
    <s v=""/>
    <s v="791383173722"/>
    <s v="08/02/2026 13:07"/>
  </r>
  <r>
    <x v="13"/>
    <x v="15"/>
    <n v="65"/>
    <n v="1"/>
    <s v="GTU6"/>
    <n v="329"/>
    <n v="0"/>
    <s v="ร้านที่10"/>
    <s v="วิไลไตรสรณะพงษ์"/>
    <s v="13หมู่7ต.หน้าพระลานอ.เฉลิมพระเกียรติจ.สระบุรี 18240"/>
    <s v="18240"/>
    <s v="0623722289"/>
    <s v="08/02/2026 13:04"/>
    <s v="sompear3955@gmail.com"/>
    <s v="EMS COD"/>
    <s v="facebook"/>
    <s v="กสิกร"/>
    <s v=""/>
    <s v="WA090256877TH"/>
    <s v="08/02/2026 13:04"/>
  </r>
  <r>
    <x v="3"/>
    <x v="3"/>
    <n v="139"/>
    <n v="1"/>
    <s v="GTU6"/>
    <n v="329"/>
    <n v="0"/>
    <s v="ร้านที่10"/>
    <s v="วิไลไตรสรณะพงษ์"/>
    <s v="13หมู่7ต.หน้าพระลานอ.เฉลิมพระเกียรติจ.สระบุรี 18240"/>
    <s v="18240"/>
    <s v="0623722289"/>
    <s v="08/02/2026 13:04"/>
    <s v="sompear3955@gmail.com"/>
    <s v="EMS COD"/>
    <s v="facebook"/>
    <s v="กสิกร"/>
    <s v=""/>
    <s v="WA090256877TH"/>
    <s v="08/02/2026 13:04"/>
  </r>
  <r>
    <x v="8"/>
    <x v="9"/>
    <n v="139"/>
    <n v="1"/>
    <s v="GTU6"/>
    <n v="329"/>
    <n v="0"/>
    <s v="ร้านที่10"/>
    <s v="วิไลไตรสรณะพงษ์"/>
    <s v="13หมู่7ต.หน้าพระลานอ.เฉลิมพระเกียรติจ.สระบุรี 18240"/>
    <s v="18240"/>
    <s v="0623722289"/>
    <s v="08/02/2026 13:04"/>
    <s v="sompear3955@gmail.com"/>
    <s v="EMS COD"/>
    <s v="facebook"/>
    <s v="กสิกร"/>
    <s v=""/>
    <s v="WA090256877TH"/>
    <s v="08/02/2026 13:04"/>
  </r>
  <r>
    <x v="0"/>
    <x v="0"/>
    <n v="33.333333333333336"/>
    <n v="3"/>
    <s v="GTU5"/>
    <n v="100"/>
    <n v="0"/>
    <s v="ร้านที่2"/>
    <s v="ส***รณา ป***าสุข"/>
    <s v="สุรินทร์"/>
    <s v="-"/>
    <s v=""/>
    <s v="08/02/2026 12:58"/>
    <s v="-"/>
    <s v="J&amp;T COD"/>
    <s v="Tiktok"/>
    <s v="จ่ายทีหลัง / COD"/>
    <s v=""/>
    <s v="791326160774"/>
    <s v="08/02/2026 12:58"/>
  </r>
  <r>
    <x v="0"/>
    <x v="0"/>
    <n v="33.333333333333336"/>
    <n v="3"/>
    <s v="GTU4"/>
    <n v="100"/>
    <n v="0"/>
    <s v="ร้านที่2"/>
    <s v="ป***าฬ"/>
    <s v="กาญจนบุรี"/>
    <s v="-"/>
    <s v=""/>
    <s v="08/02/2026 12:56"/>
    <s v="-"/>
    <s v="J&amp;T COD"/>
    <s v="Tiktok"/>
    <s v="จ่ายทีหลัง / COD"/>
    <s v=""/>
    <s v="791309568770"/>
    <s v="08/02/2026 12:56"/>
  </r>
  <r>
    <x v="8"/>
    <x v="9"/>
    <n v="109"/>
    <n v="2"/>
    <s v="GTU3"/>
    <n v="922"/>
    <n v="50"/>
    <s v="ร้านที่10"/>
    <s v="ส่ง นายวีระ  ไทยเจริญ"/>
    <s v="430ม.4ต.คู้ยายหมี_x000a_อ.สนามชัยเขต_x000a_จ.ฉะเชิงเทรา_x000a_ 24160"/>
    <s v="24160"/>
    <s v="0892479675"/>
    <s v="08/02/2026 12:53"/>
    <s v="sompear3955@gmail.com"/>
    <s v="EMS COD"/>
    <s v="facebook"/>
    <s v="กสิกร"/>
    <s v=""/>
    <s v="WA090256885TH"/>
    <s v="08/02/2026 12:52"/>
  </r>
  <r>
    <x v="4"/>
    <x v="4"/>
    <n v="109"/>
    <n v="2"/>
    <s v="GTU3"/>
    <n v="922"/>
    <n v="50"/>
    <s v="ร้านที่10"/>
    <s v="ส่ง นายวีระ  ไทยเจริญ"/>
    <s v="430ม.4ต.คู้ยายหมี_x000a_อ.สนามชัยเขต_x000a_จ.ฉะเชิงเทรา_x000a_ 24160"/>
    <s v="24160"/>
    <s v="0892479675"/>
    <s v="08/02/2026 12:53"/>
    <s v="sompear3955@gmail.com"/>
    <s v="EMS COD"/>
    <s v="facebook"/>
    <s v="กสิกร"/>
    <s v=""/>
    <s v="WA090256885TH"/>
    <s v="08/02/2026 12:52"/>
  </r>
  <r>
    <x v="9"/>
    <x v="10"/>
    <n v="109"/>
    <n v="2"/>
    <s v="GTU3"/>
    <n v="922"/>
    <n v="50"/>
    <s v="ร้านที่10"/>
    <s v="ส่ง นายวีระ  ไทยเจริญ"/>
    <s v="430ม.4ต.คู้ยายหมี_x000a_อ.สนามชัยเขต_x000a_จ.ฉะเชิงเทรา_x000a_ 24160"/>
    <s v="24160"/>
    <s v="0892479675"/>
    <s v="08/02/2026 12:53"/>
    <s v="sompear3955@gmail.com"/>
    <s v="EMS COD"/>
    <s v="facebook"/>
    <s v="กสิกร"/>
    <s v=""/>
    <s v="WA090256885TH"/>
    <s v="08/02/2026 12:52"/>
  </r>
  <r>
    <x v="3"/>
    <x v="3"/>
    <n v="109"/>
    <n v="2"/>
    <s v="GTU3"/>
    <n v="922"/>
    <n v="50"/>
    <s v="ร้านที่10"/>
    <s v="ส่ง นายวีระ  ไทยเจริญ"/>
    <s v="430ม.4ต.คู้ยายหมี_x000a_อ.สนามชัยเขต_x000a_จ.ฉะเชิงเทรา_x000a_ 24160"/>
    <s v="24160"/>
    <s v="0892479675"/>
    <s v="08/02/2026 12:53"/>
    <s v="sompear3955@gmail.com"/>
    <s v="EMS COD"/>
    <s v="facebook"/>
    <s v="กสิกร"/>
    <s v=""/>
    <s v="WA090256885TH"/>
    <s v="08/02/2026 12:52"/>
  </r>
  <r>
    <x v="0"/>
    <x v="0"/>
    <n v="50"/>
    <n v="6"/>
    <s v="GTU2"/>
    <n v="200"/>
    <n v="0"/>
    <s v="ร้านที่2"/>
    <s v="ส***ร ศ***ริ"/>
    <s v="กาฬสินธุ์"/>
    <s v="-"/>
    <s v=""/>
    <s v="08/02/2026 12:52"/>
    <s v="-"/>
    <s v="J&amp;T Express"/>
    <s v="Tiktok"/>
    <s v="tiktok"/>
    <s v=""/>
    <s v="791399805722"/>
    <s v="08/02/2026 12:51"/>
  </r>
  <r>
    <x v="4"/>
    <x v="4"/>
    <n v="162"/>
    <n v="1"/>
    <s v="GTU1"/>
    <n v="327"/>
    <n v="0"/>
    <s v="ร้านที่1"/>
    <s v="ค******)"/>
    <s v="******แขวง พระโขนง, เขตคลองเตย แขวงพระโขนง เขตคลองเตย จังหวัดกรุงเทพมหานคร 10110"/>
    <s v="10110"/>
    <s v="59"/>
    <s v="08/02/2026 12:47"/>
    <s v="-"/>
    <s v="SPX Express"/>
    <s v="Shopee"/>
    <s v="shopee"/>
    <s v=""/>
    <s v="TH268707673406C"/>
    <s v="08/02/2026 12:47"/>
  </r>
  <r>
    <x v="5"/>
    <x v="5"/>
    <n v="117"/>
    <n v="1"/>
    <s v="GTU1"/>
    <n v="327"/>
    <n v="0"/>
    <s v="ร้านที่1"/>
    <s v="ค******)"/>
    <s v="******แขวง พระโขนง, เขตคลองเตย แขวงพระโขนง เขตคลองเตย จังหวัดกรุงเทพมหานคร 10110"/>
    <s v="10110"/>
    <s v="59"/>
    <s v="08/02/2026 12:47"/>
    <s v="-"/>
    <s v="SPX Express"/>
    <s v="Shopee"/>
    <s v="shopee"/>
    <s v=""/>
    <s v="TH268707673406C"/>
    <s v="08/02/2026 12:47"/>
  </r>
  <r>
    <x v="1"/>
    <x v="1"/>
    <n v="58"/>
    <n v="1"/>
    <s v="GTU1"/>
    <n v="327"/>
    <n v="0"/>
    <s v="ร้านที่1"/>
    <s v="ค******)"/>
    <s v="******แขวง พระโขนง, เขตคลองเตย แขวงพระโขนง เขตคลองเตย จังหวัดกรุงเทพมหานคร 10110"/>
    <s v="10110"/>
    <s v="59"/>
    <s v="08/02/2026 12:47"/>
    <s v="-"/>
    <s v="SPX Express"/>
    <s v="Shopee"/>
    <s v="shopee"/>
    <s v=""/>
    <s v="TH268707673406C"/>
    <s v="08/02/2026 12:47"/>
  </r>
  <r>
    <x v="0"/>
    <x v="0"/>
    <n v="50"/>
    <n v="6"/>
    <s v="GTU0"/>
    <n v="200"/>
    <n v="0"/>
    <s v="ร้านที่2"/>
    <s v="ส***ญญา ว***ข้าหลาม"/>
    <s v="ระยอง"/>
    <s v="-"/>
    <s v=""/>
    <s v="08/02/2026 12:43"/>
    <s v="-"/>
    <s v="J&amp;T COD"/>
    <s v="Tiktok"/>
    <s v="จ่ายทีหลัง / COD"/>
    <s v=""/>
    <s v="791351206785"/>
    <s v="08/02/2026 12:44"/>
  </r>
  <r>
    <x v="4"/>
    <x v="4"/>
    <n v="109"/>
    <n v="1"/>
    <s v="GTT99"/>
    <n v="268"/>
    <n v="50"/>
    <s v="ร้านที่10"/>
    <s v="กุลณี ยิ่งทรงวุฒิ"/>
    <s v="69/1ม.5 ต.หย่วน_x000a_อ.เชียงคำ จ.พะเยา 56110"/>
    <s v="56110"/>
    <s v="0623096496"/>
    <s v="08/02/2026 12:42"/>
    <s v="sompear3955@gmail.com"/>
    <s v="EMS COD"/>
    <s v="facebook"/>
    <s v="กสิกร"/>
    <s v=""/>
    <s v="WA090256894TH"/>
    <s v="08/02/2026 12:42"/>
  </r>
  <r>
    <x v="9"/>
    <x v="10"/>
    <n v="109"/>
    <n v="1"/>
    <s v="GTT99"/>
    <n v="268"/>
    <n v="50"/>
    <s v="ร้านที่10"/>
    <s v="กุลณี ยิ่งทรงวุฒิ"/>
    <s v="69/1ม.5 ต.หย่วน_x000a_อ.เชียงคำ จ.พะเยา 56110"/>
    <s v="56110"/>
    <s v="0623096496"/>
    <s v="08/02/2026 12:42"/>
    <s v="sompear3955@gmail.com"/>
    <s v="EMS COD"/>
    <s v="facebook"/>
    <s v="กสิกร"/>
    <s v=""/>
    <s v="WA090256894TH"/>
    <s v="08/02/2026 12:42"/>
  </r>
  <r>
    <x v="9"/>
    <x v="10"/>
    <n v="159"/>
    <n v="1"/>
    <s v="GTT98"/>
    <n v="167"/>
    <n v="38"/>
    <s v="ร้านที่2"/>
    <s v="ม***รา น***ม"/>
    <s v="จันทบุรี"/>
    <s v="-"/>
    <s v=""/>
    <s v="08/02/2026 12:41"/>
    <s v="-"/>
    <s v="J&amp;T COD"/>
    <s v="Tiktok"/>
    <s v="จ่ายทีหลัง / COD"/>
    <s v=""/>
    <s v="791359285824"/>
    <s v="08/02/2026 12:41"/>
  </r>
  <r>
    <x v="3"/>
    <x v="3"/>
    <n v="159"/>
    <n v="1"/>
    <s v="GTT97"/>
    <n v="167"/>
    <n v="38"/>
    <s v="ร้านที่2"/>
    <s v="ม***รา น***ม"/>
    <s v="จันทบุรี"/>
    <s v="-"/>
    <s v=""/>
    <s v="08/02/2026 12:41"/>
    <s v="-"/>
    <s v="J&amp;T COD"/>
    <s v="Tiktok"/>
    <s v="จ่ายทีหลัง / COD"/>
    <s v=""/>
    <s v="791322187611"/>
    <s v="08/02/2026 12:41"/>
  </r>
  <r>
    <x v="4"/>
    <x v="7"/>
    <n v="87.2"/>
    <n v="1"/>
    <s v="GTT96"/>
    <n v="94.2"/>
    <n v="7"/>
    <s v="ร้านที่3"/>
    <s v="สมสิทธิ์ กาญจนหฤทัย"/>
    <s v="27 ซอยจันทน์ 37 ถนนจันทน์ แขวงทุ่งวัดดอน_x000a__x000a_สาทร/ Sathonกรุงเทพมหานคร/ Bangkok_x000a_10120"/>
    <s v="10120"/>
    <s v="660615095965"/>
    <s v="08/02/2026 12:37"/>
    <s v="-"/>
    <s v="Kerry_dropoff"/>
    <s v="Lazada"/>
    <s v="lazada"/>
    <s v=""/>
    <s v="LEXPU0656193036"/>
    <s v="08/02/2026 12:37"/>
  </r>
  <r>
    <x v="4"/>
    <x v="4"/>
    <n v="159"/>
    <n v="2"/>
    <s v="GTT94"/>
    <n v="258"/>
    <n v="0"/>
    <s v="ร้านที่2"/>
    <s v="ส***ิรุณ   ส***์แตง"/>
    <s v="ระยอง"/>
    <s v="-"/>
    <s v=""/>
    <s v="08/02/2026 12:34"/>
    <s v="-"/>
    <s v="J&amp;T Express"/>
    <s v="Tiktok"/>
    <s v="tiktok"/>
    <s v=""/>
    <s v="791332878685"/>
    <s v="08/02/2026 12:34"/>
  </r>
  <r>
    <x v="8"/>
    <x v="9"/>
    <n v="109"/>
    <n v="1"/>
    <s v="GTT93"/>
    <n v="860"/>
    <n v="0"/>
    <s v="ร้านที่10"/>
    <s v="นานา โฆเกียรติมานนท์"/>
    <s v="424/31 ถ. จันทน์ _x000a_ซ. อยู่ดี 16 แขวงบางโคล่_x000a_เขต บางคอแหลม กทม 10120"/>
    <s v="10120"/>
    <s v="0949636956"/>
    <s v="08/02/2026 12:29"/>
    <s v="sompear3955@gmail.com"/>
    <s v="EMS COD"/>
    <s v="facebook"/>
    <s v="กสิกร"/>
    <s v=""/>
    <s v="-"/>
    <s v="08/02/2026 12:29"/>
  </r>
  <r>
    <x v="4"/>
    <x v="4"/>
    <n v="109"/>
    <n v="1"/>
    <s v="GTT93"/>
    <n v="860"/>
    <n v="0"/>
    <s v="ร้านที่10"/>
    <s v="นานา โฆเกียรติมานนท์"/>
    <s v="424/31 ถ. จันทน์ _x000a_ซ. อยู่ดี 16 แขวงบางโคล่_x000a_เขต บางคอแหลม กทม 10120"/>
    <s v="10120"/>
    <s v="0949636956"/>
    <s v="08/02/2026 12:29"/>
    <s v="sompear3955@gmail.com"/>
    <s v="EMS COD"/>
    <s v="facebook"/>
    <s v="กสิกร"/>
    <s v=""/>
    <s v="-"/>
    <s v="08/02/2026 12:29"/>
  </r>
  <r>
    <x v="9"/>
    <x v="10"/>
    <n v="109"/>
    <n v="4"/>
    <s v="GTT93"/>
    <n v="860"/>
    <n v="0"/>
    <s v="ร้านที่10"/>
    <s v="นานา โฆเกียรติมานนท์"/>
    <s v="424/31 ถ. จันทน์ _x000a_ซ. อยู่ดี 16 แขวงบางโคล่_x000a_เขต บางคอแหลม กทม 10120"/>
    <s v="10120"/>
    <s v="0949636956"/>
    <s v="08/02/2026 12:29"/>
    <s v="sompear3955@gmail.com"/>
    <s v="EMS COD"/>
    <s v="facebook"/>
    <s v="กสิกร"/>
    <s v=""/>
    <s v="-"/>
    <s v="08/02/2026 12:29"/>
  </r>
  <r>
    <x v="3"/>
    <x v="3"/>
    <n v="109"/>
    <n v="2"/>
    <s v="GTT93"/>
    <n v="860"/>
    <n v="0"/>
    <s v="ร้านที่10"/>
    <s v="นานา โฆเกียรติมานนท์"/>
    <s v="424/31 ถ. จันทน์ _x000a_ซ. อยู่ดี 16 แขวงบางโคล่_x000a_เขต บางคอแหลม กทม 10120"/>
    <s v="10120"/>
    <s v="0949636956"/>
    <s v="08/02/2026 12:29"/>
    <s v="sompear3955@gmail.com"/>
    <s v="EMS COD"/>
    <s v="facebook"/>
    <s v="กสิกร"/>
    <s v=""/>
    <s v="-"/>
    <s v="08/02/2026 12:29"/>
  </r>
  <r>
    <x v="0"/>
    <x v="0"/>
    <n v="50"/>
    <n v="6"/>
    <s v="GTT91"/>
    <n v="238"/>
    <n v="38"/>
    <s v="ร้านที่2"/>
    <s v="พ***็ญ ม***ริญทรัพย์"/>
    <s v="เพชรบุรี"/>
    <s v="-"/>
    <s v=""/>
    <s v="08/02/2026 12:27"/>
    <s v="-"/>
    <s v="J&amp;T Express"/>
    <s v="Tiktok"/>
    <s v="tiktok"/>
    <s v=""/>
    <s v="791310180673"/>
    <s v="08/02/2026 12:26"/>
  </r>
  <r>
    <x v="0"/>
    <x v="0"/>
    <n v="65"/>
    <n v="9"/>
    <s v="GTT90"/>
    <n v="315"/>
    <n v="0"/>
    <s v="ร้านที่2"/>
    <s v="น***ิญโญ   โ***์แก้ว"/>
    <s v="บุรีรัมย์"/>
    <s v="-"/>
    <s v=""/>
    <s v="08/02/2026 12:26"/>
    <s v="-"/>
    <s v="J&amp;T Express"/>
    <s v="Tiktok"/>
    <s v="tiktok"/>
    <s v=""/>
    <s v="791373378692"/>
    <s v="08/02/2026 12:26"/>
  </r>
  <r>
    <x v="0"/>
    <x v="0"/>
    <n v="33.333333333333336"/>
    <n v="3"/>
    <s v="GTT88"/>
    <n v="110"/>
    <n v="10"/>
    <s v="ร้านที่2"/>
    <s v="ว***วรรณ"/>
    <s v="ราชบุรี"/>
    <s v="-"/>
    <s v=""/>
    <s v="08/02/2026 12:19"/>
    <s v="-"/>
    <s v="J&amp;T COD"/>
    <s v="Tiktok"/>
    <s v="จ่ายทีหลัง / COD"/>
    <s v=""/>
    <s v="791373480741"/>
    <s v="08/02/2026 12:19"/>
  </r>
  <r>
    <x v="8"/>
    <x v="9"/>
    <n v="109"/>
    <n v="2"/>
    <s v="GTT87"/>
    <n v="1140"/>
    <n v="50"/>
    <s v="ร้านที่10"/>
    <s v="จิรารัตน์ แสงสมี"/>
    <s v="ร้านพนสมุนไพร_x000a_82/2 ม5, บ้านแหลม_x000a_บางปลาม้า, สุพรรณบุรี _x000a_ 72150"/>
    <s v="72150"/>
    <s v="0817442622"/>
    <s v="08/02/2026 12:05"/>
    <s v="sompear3955@gmail.com"/>
    <s v="EMS"/>
    <s v="facebook"/>
    <s v="กสิกร"/>
    <s v=""/>
    <s v="WB134176463TH"/>
    <s v="08/02/2026 12:19"/>
  </r>
  <r>
    <x v="9"/>
    <x v="10"/>
    <n v="109"/>
    <n v="2"/>
    <s v="GTT87"/>
    <n v="1140"/>
    <n v="50"/>
    <s v="ร้านที่10"/>
    <s v="จิรารัตน์ แสงสมี"/>
    <s v="ร้านพนสมุนไพร_x000a_82/2 ม5, บ้านแหลม_x000a_บางปลาม้า, สุพรรณบุรี _x000a_ 72150"/>
    <s v="72150"/>
    <s v="0817442622"/>
    <s v="08/02/2026 12:05"/>
    <s v="sompear3955@gmail.com"/>
    <s v="EMS"/>
    <s v="facebook"/>
    <s v="กสิกร"/>
    <s v=""/>
    <s v="WB134176463TH"/>
    <s v="08/02/2026 12:19"/>
  </r>
  <r>
    <x v="4"/>
    <x v="4"/>
    <n v="109"/>
    <n v="3"/>
    <s v="GTT87"/>
    <n v="1140"/>
    <n v="50"/>
    <s v="ร้านที่10"/>
    <s v="จิรารัตน์ แสงสมี"/>
    <s v="ร้านพนสมุนไพร_x000a_82/2 ม5, บ้านแหลม_x000a_บางปลาม้า, สุพรรณบุรี _x000a_ 72150"/>
    <s v="72150"/>
    <s v="0817442622"/>
    <s v="08/02/2026 12:05"/>
    <s v="sompear3955@gmail.com"/>
    <s v="EMS"/>
    <s v="facebook"/>
    <s v="กสิกร"/>
    <s v=""/>
    <s v="WB134176463TH"/>
    <s v="08/02/2026 12:19"/>
  </r>
  <r>
    <x v="3"/>
    <x v="3"/>
    <n v="109"/>
    <n v="3"/>
    <s v="GTT87"/>
    <n v="1140"/>
    <n v="50"/>
    <s v="ร้านที่10"/>
    <s v="จิรารัตน์ แสงสมี"/>
    <s v="ร้านพนสมุนไพร_x000a_82/2 ม5, บ้านแหลม_x000a_บางปลาม้า, สุพรรณบุรี _x000a_ 72150"/>
    <s v="72150"/>
    <s v="0817442622"/>
    <s v="08/02/2026 12:05"/>
    <s v="sompear3955@gmail.com"/>
    <s v="EMS"/>
    <s v="facebook"/>
    <s v="กสิกร"/>
    <s v=""/>
    <s v="WB134176463TH"/>
    <s v="08/02/2026 12:19"/>
  </r>
  <r>
    <x v="0"/>
    <x v="0"/>
    <n v="65"/>
    <n v="9"/>
    <s v="GTT86"/>
    <n v="315"/>
    <n v="0"/>
    <s v="ร้านที่2"/>
    <s v="น***ใบตอง ใ***ง"/>
    <s v="ภูเก็ต"/>
    <s v="-"/>
    <s v=""/>
    <s v="08/02/2026 12:17"/>
    <s v="-"/>
    <s v="J&amp;T COD"/>
    <s v="Tiktok"/>
    <s v="จ่ายทีหลัง / COD"/>
    <s v="ไม่เอารสกาแฟเปลี่ยนฝอยทอง"/>
    <s v="791304263665"/>
    <s v="08/02/2026 12:17"/>
  </r>
  <r>
    <x v="0"/>
    <x v="0"/>
    <n v="33.333333333333336"/>
    <n v="3"/>
    <s v="GTT85"/>
    <n v="100"/>
    <n v="0"/>
    <s v="ร้านที่2"/>
    <s v="A***"/>
    <s v="Bangkok"/>
    <s v="-"/>
    <s v=""/>
    <s v="08/02/2026 12:16"/>
    <s v="-"/>
    <s v="J&amp;T COD"/>
    <s v="Tiktok"/>
    <s v="จ่ายทีหลัง / COD"/>
    <s v=""/>
    <s v="791314481742"/>
    <s v="08/02/2026 12:16"/>
  </r>
  <r>
    <x v="9"/>
    <x v="10"/>
    <n v="159"/>
    <n v="3"/>
    <s v="GTT84"/>
    <n v="387"/>
    <n v="0"/>
    <s v="ร้านที่2"/>
    <s v="เ***นพิศ พ***อง"/>
    <s v="Phitsanulok"/>
    <s v="-"/>
    <s v=""/>
    <s v="08/02/2026 12:11"/>
    <s v="-"/>
    <s v="J&amp;T Express"/>
    <s v="Tiktok"/>
    <s v="tiktok"/>
    <s v=""/>
    <s v="791303573642"/>
    <s v="08/02/2026 12:11"/>
  </r>
  <r>
    <x v="12"/>
    <x v="14"/>
    <n v="33.333333333333336"/>
    <n v="6"/>
    <s v="GTT83"/>
    <n v="270"/>
    <n v="0"/>
    <s v="ร้านที่2"/>
    <s v="ป***ี ส***์แก้ว"/>
    <s v="เลย"/>
    <s v="-"/>
    <s v=""/>
    <s v="08/02/2026 12:09"/>
    <s v="-"/>
    <s v="J&amp;T COD"/>
    <s v="Tiktok"/>
    <s v="จ่ายทีหลัง / COD"/>
    <s v=""/>
    <s v="791364612813"/>
    <s v="08/02/2026 12:09"/>
  </r>
  <r>
    <x v="0"/>
    <x v="0"/>
    <n v="33.333333333333336"/>
    <n v="3"/>
    <s v="GTT82"/>
    <n v="129"/>
    <n v="29"/>
    <s v="ร้านที่2"/>
    <s v="ป***วบ  เ***อนขวัญ"/>
    <s v="พระนครศรีอยุธยา"/>
    <s v="-"/>
    <s v=""/>
    <s v="08/02/2026 12:03"/>
    <s v="-"/>
    <s v="J&amp;T COD"/>
    <s v="Tiktok"/>
    <s v="จ่ายทีหลัง / COD"/>
    <s v=""/>
    <s v="791310080783"/>
    <s v="08/02/2026 12:03"/>
  </r>
  <r>
    <x v="8"/>
    <x v="9"/>
    <n v="139"/>
    <n v="1"/>
    <s v="GTT81"/>
    <n v="215"/>
    <n v="0"/>
    <s v="ร้านที่10"/>
    <s v="สริดา  สมปิยโชค  "/>
    <s v="เลขที่ 75/330/1 ซ.ร่มเกล้า1  ถนนร่มเกล้า_x000a_แขวงแสนแสบ  เขตมีนบุรี  กรุงเทพฯ _x000a_ 10510"/>
    <s v="10510"/>
    <s v="0818298354"/>
    <s v="08/02/2026 11:45"/>
    <s v="sompear3955@gmail.com"/>
    <s v="EMS"/>
    <s v="facebook"/>
    <s v="กสิกร"/>
    <s v=""/>
    <s v="-"/>
    <s v="08/02/2026 11:51"/>
  </r>
  <r>
    <x v="3"/>
    <x v="3"/>
    <n v="139"/>
    <n v="1"/>
    <s v="GTT81"/>
    <n v="215"/>
    <n v="0"/>
    <s v="ร้านที่10"/>
    <s v="สริดา  สมปิยโชค  "/>
    <s v="เลขที่ 75/330/1 ซ.ร่มเกล้า1  ถนนร่มเกล้า_x000a_แขวงแสนแสบ  เขตมีนบุรี  กรุงเทพฯ _x000a_ 10510"/>
    <s v="10510"/>
    <s v="0818298354"/>
    <s v="08/02/2026 11:45"/>
    <s v="sompear3955@gmail.com"/>
    <s v="EMS"/>
    <s v="facebook"/>
    <s v="กสิกร"/>
    <s v=""/>
    <s v="-"/>
    <s v="08/02/2026 11:51"/>
  </r>
  <r>
    <x v="9"/>
    <x v="10"/>
    <n v="139"/>
    <n v="2"/>
    <s v="GTT80"/>
    <n v="430"/>
    <n v="0"/>
    <s v="ร้านที่10"/>
    <s v="นิศานาท   พูลทรัพย์"/>
    <s v="30/5ถ.เจริญชมปรีดา_x000a_ต.แม่กลอง_x000a_อ.เมือง_x000a_จ.สมุทรสงคราม_x000a_ 75000"/>
    <s v="75000"/>
    <s v="0830233885"/>
    <s v="08/02/2026 11:26"/>
    <s v="sompear3955@gmail.com"/>
    <s v="EMS"/>
    <s v="facebook"/>
    <s v="กสิกร"/>
    <s v=""/>
    <s v="WB134176485TH"/>
    <s v="08/02/2026 11:49"/>
  </r>
  <r>
    <x v="3"/>
    <x v="3"/>
    <n v="139"/>
    <n v="2"/>
    <s v="GTT80"/>
    <n v="430"/>
    <n v="0"/>
    <s v="ร้านที่10"/>
    <s v="นิศานาท   พูลทรัพย์"/>
    <s v="30/5ถ.เจริญชมปรีดา_x000a_ต.แม่กลอง_x000a_อ.เมือง_x000a_จ.สมุทรสงคราม_x000a_ 75000"/>
    <s v="75000"/>
    <s v="0830233885"/>
    <s v="08/02/2026 11:26"/>
    <s v="sompear3955@gmail.com"/>
    <s v="EMS"/>
    <s v="facebook"/>
    <s v="กสิกร"/>
    <s v=""/>
    <s v="WB134176485TH"/>
    <s v="08/02/2026 11:49"/>
  </r>
  <r>
    <x v="9"/>
    <x v="10"/>
    <n v="139"/>
    <n v="1"/>
    <s v="GTT79"/>
    <n v="215"/>
    <n v="0"/>
    <s v="ร้านที่10"/>
    <s v="ณัฐชรีพร  ศรีสวัสดิ์"/>
    <s v="2/1 ซอย1 ถเทศบาล1 ตในเมือง  อเมือง จะกำแพงเพชร รีสอร์ทณชนกเฮาส์ 62000"/>
    <s v="62000"/>
    <s v="0803619939"/>
    <s v="08/02/2026 11:49"/>
    <s v="sompear3955@gmail.com"/>
    <s v="EMS COD"/>
    <s v="facebook"/>
    <s v="กสิกร"/>
    <s v=""/>
    <s v="WA090256917TH"/>
    <s v="08/02/2026 11:48"/>
  </r>
  <r>
    <x v="3"/>
    <x v="3"/>
    <n v="139"/>
    <n v="1"/>
    <s v="GTT79"/>
    <n v="215"/>
    <n v="0"/>
    <s v="ร้านที่10"/>
    <s v="ณัฐชรีพร  ศรีสวัสดิ์"/>
    <s v="2/1 ซอย1 ถเทศบาล1 ตในเมือง  อเมือง จะกำแพงเพชร รีสอร์ทณชนกเฮาส์ 62000"/>
    <s v="62000"/>
    <s v="0803619939"/>
    <s v="08/02/2026 11:49"/>
    <s v="sompear3955@gmail.com"/>
    <s v="EMS COD"/>
    <s v="facebook"/>
    <s v="กสิกร"/>
    <s v=""/>
    <s v="WA090256917TH"/>
    <s v="08/02/2026 11:48"/>
  </r>
  <r>
    <x v="4"/>
    <x v="4"/>
    <n v="139"/>
    <n v="3"/>
    <s v="GTT78"/>
    <n v="430"/>
    <n v="0"/>
    <s v="ร้านที่10"/>
    <s v="กฤษณะ ธรรมรักษ์"/>
    <s v="75/1 ม.8 ต.ปากจั่น_x000a_อ.กระบุรี จ.ระนอง _x000a_ 85110"/>
    <s v="85110"/>
    <s v="0868941354"/>
    <s v="08/02/2026 11:47"/>
    <s v="sompear3955@gmail.com"/>
    <s v="EMS COD"/>
    <s v="facebook"/>
    <s v="กสิกร"/>
    <s v=""/>
    <s v="WA090256925TH"/>
    <s v="08/02/2026 11:47"/>
  </r>
  <r>
    <x v="9"/>
    <x v="10"/>
    <n v="139"/>
    <n v="1"/>
    <s v="GTT78"/>
    <n v="430"/>
    <n v="0"/>
    <s v="ร้านที่10"/>
    <s v="กฤษณะ ธรรมรักษ์"/>
    <s v="75/1 ม.8 ต.ปากจั่น_x000a_อ.กระบุรี จ.ระนอง _x000a_ 85110"/>
    <s v="85110"/>
    <s v="0868941354"/>
    <s v="08/02/2026 11:47"/>
    <s v="sompear3955@gmail.com"/>
    <s v="EMS COD"/>
    <s v="facebook"/>
    <s v="กสิกร"/>
    <s v=""/>
    <s v="WA090256925TH"/>
    <s v="08/02/2026 11:47"/>
  </r>
  <r>
    <x v="4"/>
    <x v="4"/>
    <n v="139"/>
    <n v="1"/>
    <s v="GTT77"/>
    <n v="215"/>
    <n v="0"/>
    <s v="ร้านที่10"/>
    <s v="ขนิษฐา อ่อนละมัย"/>
    <s v="127 ม.4 ต.ศรีมงคล_x000a_อ.บึงสามพัน_x000a_จ.เพชรบรูณ์ _x000a_ 67160"/>
    <s v="67160"/>
    <s v="0839803389"/>
    <s v="08/02/2026 11:46"/>
    <s v="sompear3955@gmail.com"/>
    <s v="EMS COD"/>
    <s v="facebook"/>
    <s v="กสิกร"/>
    <s v=""/>
    <s v="WA090256934TH"/>
    <s v="08/02/2026 11:46"/>
  </r>
  <r>
    <x v="8"/>
    <x v="9"/>
    <n v="139"/>
    <n v="1"/>
    <s v="GTT77"/>
    <n v="215"/>
    <n v="0"/>
    <s v="ร้านที่10"/>
    <s v="ขนิษฐา อ่อนละมัย"/>
    <s v="127 ม.4 ต.ศรีมงคล_x000a_อ.บึงสามพัน_x000a_จ.เพชรบรูณ์ _x000a_ 67160"/>
    <s v="67160"/>
    <s v="0839803389"/>
    <s v="08/02/2026 11:46"/>
    <s v="sompear3955@gmail.com"/>
    <s v="EMS COD"/>
    <s v="facebook"/>
    <s v="กสิกร"/>
    <s v=""/>
    <s v="WA090256934TH"/>
    <s v="08/02/2026 11:46"/>
  </r>
  <r>
    <x v="0"/>
    <x v="0"/>
    <n v="33.333333333333336"/>
    <n v="3"/>
    <s v="GTT76"/>
    <n v="100"/>
    <n v="0"/>
    <s v="ร้านที่2"/>
    <s v="ช***ทธ์ ภ***พิบูลย์ศิลป์"/>
    <s v="นครปฐม"/>
    <s v="-"/>
    <s v=""/>
    <s v="08/02/2026 11:46"/>
    <s v="-"/>
    <s v="J&amp;T COD"/>
    <s v="Tiktok"/>
    <s v="จ่ายทีหลัง / COD"/>
    <s v="ขอเป็นเค้กฝอยทองทั้ง 3 กล่อง"/>
    <s v="791398261220"/>
    <s v="08/02/2026 11:46"/>
  </r>
  <r>
    <x v="0"/>
    <x v="0"/>
    <n v="33.333333333333336"/>
    <n v="3"/>
    <s v="GTT75"/>
    <n v="110"/>
    <n v="10"/>
    <s v="ร้านที่2"/>
    <s v="ช***ชา ศ***หม่"/>
    <s v="นครราชสีมา"/>
    <s v="-"/>
    <s v=""/>
    <s v="08/02/2026 11:45"/>
    <s v="-"/>
    <s v="J&amp;T COD"/>
    <s v="Tiktok"/>
    <s v="จ่ายทีหลัง / COD"/>
    <s v=""/>
    <s v="791325537284"/>
    <s v="08/02/2026 11:45"/>
  </r>
  <r>
    <x v="8"/>
    <x v="9"/>
    <n v="139"/>
    <n v="1"/>
    <s v="GTT74"/>
    <n v="300"/>
    <n v="0"/>
    <s v="ร้านที่10"/>
    <s v="โสฬส เชื้อแถว"/>
    <s v="531 ถนนอิสรภาพซอย15_x000a_หิรัญรูจี_x000a_กรุงเทพ_x000a_ 10600"/>
    <s v="10600"/>
    <s v="0846592879"/>
    <s v="08/02/2026 09:46"/>
    <s v="sompear3955@gmail.com"/>
    <s v="EMS COD"/>
    <s v="facebook"/>
    <s v="กสิกร"/>
    <s v="มัดจำ 1420 ปลายทาง 300"/>
    <s v="WA090256948TH"/>
    <s v="08/02/2026 11:45"/>
  </r>
  <r>
    <x v="4"/>
    <x v="4"/>
    <n v="139"/>
    <n v="1"/>
    <s v="GTT74"/>
    <n v="300"/>
    <n v="0"/>
    <s v="ร้านที่10"/>
    <s v="โสฬส เชื้อแถว"/>
    <s v="531 ถนนอิสรภาพซอย15_x000a_หิรัญรูจี_x000a_กรุงเทพ_x000a_ 10600"/>
    <s v="10600"/>
    <s v="0846592879"/>
    <s v="08/02/2026 09:46"/>
    <s v="sompear3955@gmail.com"/>
    <s v="EMS COD"/>
    <s v="facebook"/>
    <s v="กสิกร"/>
    <s v="มัดจำ 1420 ปลายทาง 300"/>
    <s v="WA090256948TH"/>
    <s v="08/02/2026 11:45"/>
  </r>
  <r>
    <x v="3"/>
    <x v="3"/>
    <n v="139"/>
    <n v="2"/>
    <s v="GTT74"/>
    <n v="300"/>
    <n v="0"/>
    <s v="ร้านที่10"/>
    <s v="โสฬส เชื้อแถว"/>
    <s v="531 ถนนอิสรภาพซอย15_x000a_หิรัญรูจี_x000a_กรุงเทพ_x000a_ 10600"/>
    <s v="10600"/>
    <s v="0846592879"/>
    <s v="08/02/2026 09:46"/>
    <s v="sompear3955@gmail.com"/>
    <s v="EMS COD"/>
    <s v="facebook"/>
    <s v="กสิกร"/>
    <s v="มัดจำ 1420 ปลายทาง 300"/>
    <s v="WA090256948TH"/>
    <s v="08/02/2026 11:45"/>
  </r>
  <r>
    <x v="9"/>
    <x v="10"/>
    <n v="139"/>
    <n v="12"/>
    <s v="GTT74"/>
    <n v="300"/>
    <n v="0"/>
    <s v="ร้านที่10"/>
    <s v="โสฬส เชื้อแถว"/>
    <s v="531 ถนนอิสรภาพซอย15_x000a_หิรัญรูจี_x000a_กรุงเทพ_x000a_ 10600"/>
    <s v="10600"/>
    <s v="0846592879"/>
    <s v="08/02/2026 09:46"/>
    <s v="sompear3955@gmail.com"/>
    <s v="EMS COD"/>
    <s v="facebook"/>
    <s v="กสิกร"/>
    <s v="มัดจำ 1420 ปลายทาง 300"/>
    <s v="WA090256948TH"/>
    <s v="08/02/2026 11:45"/>
  </r>
  <r>
    <x v="3"/>
    <x v="7"/>
    <n v="53.86"/>
    <n v="1"/>
    <s v="GTT73"/>
    <n v="187.6"/>
    <n v="26"/>
    <s v="ร้านที่3"/>
    <s v="แฮป"/>
    <s v="77 /8ซอย เทศบาล 4, 77 ซอย เทศบาล 4 · ในเมือง/ Nai Mueang_x000a__x000a_เมืองชัยนาท/ Mueang Chai Natชัยนาท/ Chainat_x000a_17000"/>
    <s v="17000"/>
    <s v="660910267059"/>
    <s v="08/02/2026 11:45"/>
    <s v="-"/>
    <s v="Kerry_dropoff"/>
    <s v="Lazada"/>
    <s v="lazada"/>
    <s v=""/>
    <s v="LEXPU0656281751"/>
    <s v="08/02/2026 11:45"/>
  </r>
  <r>
    <x v="3"/>
    <x v="7"/>
    <n v="53.87"/>
    <n v="2"/>
    <s v="GTT73"/>
    <n v="187.6"/>
    <n v="26"/>
    <s v="ร้านที่3"/>
    <s v="แฮป"/>
    <s v="77 /8ซอย เทศบาล 4, 77 ซอย เทศบาล 4 · ในเมือง/ Nai Mueang_x000a__x000a_เมืองชัยนาท/ Mueang Chai Natชัยนาท/ Chainat_x000a_17000"/>
    <s v="17000"/>
    <s v="660910267059"/>
    <s v="08/02/2026 11:45"/>
    <s v="-"/>
    <s v="Kerry_dropoff"/>
    <s v="Lazada"/>
    <s v="lazada"/>
    <s v=""/>
    <s v="LEXPU0656281751"/>
    <s v="08/02/2026 11:45"/>
  </r>
  <r>
    <x v="2"/>
    <x v="2"/>
    <n v="80"/>
    <n v="3"/>
    <s v="GTT72"/>
    <n v="24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08/02/2026 11:46"/>
    <s v="-"/>
    <s v="SPX Express"/>
    <s v="Shopee"/>
    <s v="shopee"/>
    <s v=""/>
    <s v="TH2624321804907"/>
    <s v="08/02/2026 11:45"/>
  </r>
  <r>
    <x v="8"/>
    <x v="9"/>
    <n v="139"/>
    <n v="1"/>
    <s v="GTT71"/>
    <n v="215"/>
    <n v="0"/>
    <s v="ร้านที่10"/>
    <s v="ธฤษณุ พิณอุดม"/>
    <s v="999/195 ม.สราญสิริ ต.ศรีษะจรเข้น้อย อ.บางเสาธง จ.สมุทรปราการ  _x000a_ 10570"/>
    <s v="10570"/>
    <s v="0613953568"/>
    <s v="08/02/2026 09:39"/>
    <s v="sompear3955@gmail.com"/>
    <s v="EMS"/>
    <s v="facebook"/>
    <s v="กสิกร"/>
    <s v=""/>
    <s v="WB134176494TH"/>
    <s v="08/02/2026 11:42"/>
  </r>
  <r>
    <x v="3"/>
    <x v="3"/>
    <n v="139"/>
    <n v="1"/>
    <s v="GTT71"/>
    <n v="215"/>
    <n v="0"/>
    <s v="ร้านที่10"/>
    <s v="ธฤษณุ พิณอุดม"/>
    <s v="999/195 ม.สราญสิริ ต.ศรีษะจรเข้น้อย อ.บางเสาธง จ.สมุทรปราการ  _x000a_ 10570"/>
    <s v="10570"/>
    <s v="0613953568"/>
    <s v="08/02/2026 09:39"/>
    <s v="sompear3955@gmail.com"/>
    <s v="EMS"/>
    <s v="facebook"/>
    <s v="กสิกร"/>
    <s v=""/>
    <s v="WB134176494TH"/>
    <s v="08/02/2026 11:42"/>
  </r>
  <r>
    <x v="0"/>
    <x v="0"/>
    <n v="50"/>
    <n v="6"/>
    <s v="GTT70"/>
    <n v="200"/>
    <n v="0"/>
    <s v="ร้านที่2"/>
    <s v="เ***จัง"/>
    <s v="บุรีรัมย์"/>
    <s v="-"/>
    <s v=""/>
    <s v="08/02/2026 11:42"/>
    <s v="-"/>
    <s v="J&amp;T COD"/>
    <s v="Tiktok"/>
    <s v="จ่ายทีหลัง / COD"/>
    <s v=""/>
    <s v="791389948226"/>
    <s v="08/02/2026 11:42"/>
  </r>
  <r>
    <x v="9"/>
    <x v="10"/>
    <n v="139"/>
    <n v="1"/>
    <s v="GTT69"/>
    <n v="215"/>
    <n v="0"/>
    <s v="ร้านที่10"/>
    <s v="ธัชนันท์ เพ็ชรเอี่ยม"/>
    <s v="69/89หมู่1 ม.ร่มสุข7 ต.บ้านฉาง อ.บ้านฉาง จ.ระยอง 21130"/>
    <s v="21130"/>
    <s v="0846411958"/>
    <s v="08/02/2026 11:42"/>
    <s v="sompear3955@gmail.com"/>
    <s v="EMS COD"/>
    <s v="facebook"/>
    <s v="กสิกร"/>
    <s v=""/>
    <s v="-"/>
    <s v="08/02/2026 11:41"/>
  </r>
  <r>
    <x v="8"/>
    <x v="9"/>
    <n v="139"/>
    <n v="1"/>
    <s v="GTT69"/>
    <n v="215"/>
    <n v="0"/>
    <s v="ร้านที่10"/>
    <s v="ธัชนันท์ เพ็ชรเอี่ยม"/>
    <s v="69/89หมู่1 ม.ร่มสุข7 ต.บ้านฉาง อ.บ้านฉาง จ.ระยอง 21130"/>
    <s v="21130"/>
    <s v="0846411958"/>
    <s v="08/02/2026 11:42"/>
    <s v="sompear3955@gmail.com"/>
    <s v="EMS COD"/>
    <s v="facebook"/>
    <s v="กสิกร"/>
    <s v=""/>
    <s v="-"/>
    <s v="08/02/2026 11:41"/>
  </r>
  <r>
    <x v="8"/>
    <x v="9"/>
    <n v="139"/>
    <n v="1"/>
    <s v="GTT68"/>
    <n v="215"/>
    <n v="0"/>
    <s v="ร้านที่10"/>
    <s v="อุบลรัตน์เส็งประชา"/>
    <s v="13หมุ4.ต. วัดสำโรง.อนครชัยศรี.จ.นครปฐม.ซ.กำนันเอก.. 73120"/>
    <s v="73120"/>
    <s v="0851360738"/>
    <s v="08/02/2026 08:31"/>
    <s v="sompear3955@gmail.com"/>
    <s v="EMS"/>
    <s v="facebook"/>
    <s v="กสิกร"/>
    <s v=""/>
    <s v="WB134176503TH"/>
    <s v="08/02/2026 11:40"/>
  </r>
  <r>
    <x v="3"/>
    <x v="3"/>
    <n v="139"/>
    <n v="1"/>
    <s v="GTT68"/>
    <n v="215"/>
    <n v="0"/>
    <s v="ร้านที่10"/>
    <s v="อุบลรัตน์เส็งประชา"/>
    <s v="13หมุ4.ต. วัดสำโรง.อนครชัยศรี.จ.นครปฐม.ซ.กำนันเอก.. 73120"/>
    <s v="73120"/>
    <s v="0851360738"/>
    <s v="08/02/2026 08:31"/>
    <s v="sompear3955@gmail.com"/>
    <s v="EMS"/>
    <s v="facebook"/>
    <s v="กสิกร"/>
    <s v=""/>
    <s v="WB134176503TH"/>
    <s v="08/02/2026 11:40"/>
  </r>
  <r>
    <x v="8"/>
    <x v="9"/>
    <n v="139"/>
    <n v="1"/>
    <s v="GTT67"/>
    <n v="215"/>
    <n v="0"/>
    <s v="ร้านที่10"/>
    <s v="นิตยา  คนป้อม"/>
    <s v="126/2165 ซ.19/4 การเคหะนนทบุรี ถนนติวานนท์ ตำบลปากเกร็ด อำเภอปากเกร็ด จังหวัดนนทบุรี 11120"/>
    <s v="11120"/>
    <s v="0867916149"/>
    <s v="08/02/2026 09:00"/>
    <s v="sompear3955@gmail.com"/>
    <s v="EMS"/>
    <s v="facebook"/>
    <s v="กสิกร"/>
    <s v=""/>
    <s v="-"/>
    <s v="08/02/2026 11:39"/>
  </r>
  <r>
    <x v="9"/>
    <x v="10"/>
    <n v="139"/>
    <n v="1"/>
    <s v="GTT67"/>
    <n v="215"/>
    <n v="0"/>
    <s v="ร้านที่10"/>
    <s v="นิตยา  คนป้อม"/>
    <s v="126/2165 ซ.19/4 การเคหะนนทบุรี ถนนติวานนท์ ตำบลปากเกร็ด อำเภอปากเกร็ด จังหวัดนนทบุรี 11120"/>
    <s v="11120"/>
    <s v="0867916149"/>
    <s v="08/02/2026 09:00"/>
    <s v="sompear3955@gmail.com"/>
    <s v="EMS"/>
    <s v="facebook"/>
    <s v="กสิกร"/>
    <s v=""/>
    <s v="-"/>
    <s v="08/02/2026 11:39"/>
  </r>
  <r>
    <x v="8"/>
    <x v="9"/>
    <n v="139"/>
    <n v="2"/>
    <s v="GTT66"/>
    <n v="608"/>
    <n v="0"/>
    <s v="ร้านที่10"/>
    <s v="วีรัตน์. บุญล้อม  "/>
    <s v="                  _x000a_ศูนย์พัฒนาเด็กเล็กบ้านเขาบายศรี.                หมู่ 5.    ต.พลูตาหลวง.  อ.สัตหีบ. จ.ชลบุรี  _x000a_ 20180"/>
    <s v="20180"/>
    <s v="0917283742"/>
    <s v="08/02/2026 11:38"/>
    <s v="sompear3955@gmail.com"/>
    <s v="EMS COD"/>
    <s v="facebook"/>
    <s v="กสิกร"/>
    <s v=""/>
    <s v="WA090256965TH"/>
    <s v="08/02/2026 11:38"/>
  </r>
  <r>
    <x v="4"/>
    <x v="4"/>
    <n v="139"/>
    <n v="1"/>
    <s v="GTT66"/>
    <n v="608"/>
    <n v="0"/>
    <s v="ร้านที่10"/>
    <s v="วีรัตน์. บุญล้อม  "/>
    <s v="                  _x000a_ศูนย์พัฒนาเด็กเล็กบ้านเขาบายศรี.                หมู่ 5.    ต.พลูตาหลวง.  อ.สัตหีบ. จ.ชลบุรี  _x000a_ 20180"/>
    <s v="20180"/>
    <s v="0917283742"/>
    <s v="08/02/2026 11:38"/>
    <s v="sompear3955@gmail.com"/>
    <s v="EMS COD"/>
    <s v="facebook"/>
    <s v="กสิกร"/>
    <s v=""/>
    <s v="WA090256965TH"/>
    <s v="08/02/2026 11:38"/>
  </r>
  <r>
    <x v="9"/>
    <x v="10"/>
    <n v="139"/>
    <n v="1"/>
    <s v="GTT66"/>
    <n v="608"/>
    <n v="0"/>
    <s v="ร้านที่10"/>
    <s v="วีรัตน์. บุญล้อม  "/>
    <s v="                  _x000a_ศูนย์พัฒนาเด็กเล็กบ้านเขาบายศรี.                หมู่ 5.    ต.พลูตาหลวง.  อ.สัตหีบ. จ.ชลบุรี  _x000a_ 20180"/>
    <s v="20180"/>
    <s v="0917283742"/>
    <s v="08/02/2026 11:38"/>
    <s v="sompear3955@gmail.com"/>
    <s v="EMS COD"/>
    <s v="facebook"/>
    <s v="กสิกร"/>
    <s v=""/>
    <s v="WA090256965TH"/>
    <s v="08/02/2026 11:38"/>
  </r>
  <r>
    <x v="3"/>
    <x v="3"/>
    <n v="139"/>
    <n v="1"/>
    <s v="GTT66"/>
    <n v="608"/>
    <n v="0"/>
    <s v="ร้านที่10"/>
    <s v="วีรัตน์. บุญล้อม  "/>
    <s v="                  _x000a_ศูนย์พัฒนาเด็กเล็กบ้านเขาบายศรี.                หมู่ 5.    ต.พลูตาหลวง.  อ.สัตหีบ. จ.ชลบุรี  _x000a_ 20180"/>
    <s v="20180"/>
    <s v="0917283742"/>
    <s v="08/02/2026 11:38"/>
    <s v="sompear3955@gmail.com"/>
    <s v="EMS COD"/>
    <s v="facebook"/>
    <s v="กสิกร"/>
    <s v=""/>
    <s v="WA090256965TH"/>
    <s v="08/02/2026 11:38"/>
  </r>
  <r>
    <x v="0"/>
    <x v="0"/>
    <n v="50"/>
    <n v="6"/>
    <s v="GTT65"/>
    <n v="200"/>
    <n v="0"/>
    <s v="ร้านที่2"/>
    <s v="ก***ี้ ห***้อย"/>
    <s v="พิษณุโลก"/>
    <s v="-"/>
    <s v=""/>
    <s v="08/02/2026 11:35"/>
    <s v="-"/>
    <s v="J&amp;T Express"/>
    <s v="Tiktok"/>
    <s v="tiktok"/>
    <s v=""/>
    <s v="791351669264"/>
    <s v="08/02/2026 11:35"/>
  </r>
  <r>
    <x v="9"/>
    <x v="10"/>
    <n v="139"/>
    <n v="10"/>
    <s v="GTT62"/>
    <n v="1075"/>
    <n v="0"/>
    <s v="ร้านที่10"/>
    <s v="เสาวณีย์ นาคพินิจ"/>
    <s v="93 ม.13_x000a_ซับน้อย_x000a_วิเชียรบุรี, เพชรบูรณ์ 67180"/>
    <s v="67180"/>
    <s v="0618959895"/>
    <s v="07/02/2026 07:34"/>
    <s v="sompear3955@gmail.com"/>
    <s v="EMS"/>
    <s v="facebook"/>
    <s v="กสิกร"/>
    <s v=""/>
    <s v="WB134176525TH"/>
    <s v="08/02/2026 11:32"/>
  </r>
  <r>
    <x v="9"/>
    <x v="7"/>
    <n v="81.27"/>
    <n v="1"/>
    <s v="GTT60"/>
    <n v="88.27"/>
    <n v="7"/>
    <s v="ร้านที่3"/>
    <s v="ณัฐนรี หาญลำยวง"/>
    <s v="99/32 ซ.หทัยราษฏร 33 ม.ร่มทิพย์ · บางชัน/ Bang Chan_x000a__x000a_คลองสามวา/ Klong Sam Waกรุงเทพมหานคร/ Bangkok_x000a_10510"/>
    <s v="10510"/>
    <s v="660842108117"/>
    <s v="08/02/2026 11:26"/>
    <s v="-"/>
    <s v="Kerry_dropoff"/>
    <s v="Lazada"/>
    <s v="lazada"/>
    <s v=""/>
    <s v="LEXPU0656307033"/>
    <s v="08/02/2026 11:26"/>
  </r>
  <r>
    <x v="0"/>
    <x v="0"/>
    <n v="33.333333333333336"/>
    <n v="3"/>
    <s v="GTT58"/>
    <n v="101"/>
    <n v="1"/>
    <s v="ร้านที่2"/>
    <s v="ย***น  ท***าง"/>
    <s v="นครปฐม"/>
    <s v="-"/>
    <s v=""/>
    <s v="08/02/2026 11:17"/>
    <s v="-"/>
    <s v="J&amp;T COD"/>
    <s v="Tiktok"/>
    <s v="จ่ายทีหลัง / COD"/>
    <s v=""/>
    <s v="791338263225"/>
    <s v="08/02/2026 11:17"/>
  </r>
  <r>
    <x v="0"/>
    <x v="0"/>
    <n v="33.333333333333336"/>
    <n v="3"/>
    <s v="GTT57"/>
    <n v="100"/>
    <n v="0"/>
    <s v="ร้านที่2"/>
    <s v="ล***จี๊ยบ    จ***นะโสตถิ์"/>
    <s v="ราชบุรี"/>
    <s v="-"/>
    <s v=""/>
    <s v="08/02/2026 11:16"/>
    <s v="-"/>
    <s v="J&amp;T COD"/>
    <s v="Tiktok"/>
    <s v="จ่ายทีหลัง / COD"/>
    <s v=""/>
    <s v="791394065221"/>
    <s v="08/02/2026 11:16"/>
  </r>
  <r>
    <x v="0"/>
    <x v="0"/>
    <n v="33.333333333333336"/>
    <n v="3"/>
    <s v="GTT56"/>
    <n v="100"/>
    <n v="0"/>
    <s v="ร้านที่2"/>
    <s v="ว***ร จ***น"/>
    <s v="ระนอง"/>
    <s v="-"/>
    <s v=""/>
    <s v="08/02/2026 11:11"/>
    <s v="-"/>
    <s v="J&amp;T Express"/>
    <s v="Tiktok"/>
    <s v="tiktok"/>
    <s v=""/>
    <s v="791379135282"/>
    <s v="08/02/2026 11:10"/>
  </r>
  <r>
    <x v="0"/>
    <x v="0"/>
    <n v="50"/>
    <n v="12"/>
    <s v="GTT55"/>
    <n v="400"/>
    <n v="0"/>
    <s v="ร้านที่2"/>
    <s v="น***สงสุรีย์ ข***ยืน"/>
    <s v="นครราชสีมา"/>
    <s v="-"/>
    <s v=""/>
    <s v="08/02/2026 11:07"/>
    <s v="-"/>
    <s v="J&amp;T COD"/>
    <s v="Tiktok"/>
    <s v="จ่ายทีหลัง / COD"/>
    <s v=""/>
    <s v="791338342211"/>
    <s v="08/02/2026 11:07"/>
  </r>
  <r>
    <x v="0"/>
    <x v="0"/>
    <n v="50"/>
    <n v="6"/>
    <s v="GTT54"/>
    <n v="200"/>
    <n v="0"/>
    <s v="ร้านที่2"/>
    <s v="ด*** ซ***ซัน"/>
    <s v="กรุงเทพฯ"/>
    <s v="-"/>
    <s v=""/>
    <s v="08/02/2026 11:04"/>
    <s v="-"/>
    <s v="J&amp;T COD"/>
    <s v="Tiktok"/>
    <s v="จ่ายทีหลัง / COD"/>
    <s v=""/>
    <s v="791336544224"/>
    <s v="08/02/2026 11:04"/>
  </r>
  <r>
    <x v="3"/>
    <x v="7"/>
    <n v="87.2"/>
    <n v="2"/>
    <s v="GTT53"/>
    <n v="174.4"/>
    <n v="0"/>
    <s v="ร้านที่3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8/02/2026 11:02"/>
    <s v="-"/>
    <s v="Kerry_dropoff"/>
    <s v="Lazada"/>
    <s v="lazada"/>
    <s v=""/>
    <s v="LEXPU0656205839"/>
    <s v="08/02/2026 11:02"/>
  </r>
  <r>
    <x v="1"/>
    <x v="1"/>
    <n v="33"/>
    <n v="10"/>
    <s v="GTT52"/>
    <n v="399"/>
    <n v="0"/>
    <s v="ร้านที่2"/>
    <s v="ร***ผึ้งน้อย"/>
    <s v="พิษณุโลก"/>
    <s v="-"/>
    <s v=""/>
    <s v="08/02/2026 10:56"/>
    <s v="-"/>
    <s v="J&amp;T COD"/>
    <s v="Tiktok"/>
    <s v="จ่ายทีหลัง / COD"/>
    <s v=""/>
    <s v="791376050264"/>
    <s v="08/02/2026 10:56"/>
  </r>
  <r>
    <x v="0"/>
    <x v="0"/>
    <n v="33.333333333333336"/>
    <n v="3"/>
    <s v="GTT51"/>
    <n v="100"/>
    <n v="0"/>
    <s v="ร้านที่2"/>
    <s v="ส***ชชา เ***รวงศ์"/>
    <s v="เพชรบุรี"/>
    <s v="-"/>
    <s v=""/>
    <s v="08/02/2026 10:51"/>
    <s v="-"/>
    <s v="J&amp;T COD"/>
    <s v="Tiktok"/>
    <s v="จ่ายทีหลัง / COD"/>
    <s v=""/>
    <s v="791377336282"/>
    <s v="08/02/2026 10:51"/>
  </r>
  <r>
    <x v="0"/>
    <x v="0"/>
    <n v="33.333333333333336"/>
    <n v="3"/>
    <s v="GTT50"/>
    <n v="100"/>
    <n v="0"/>
    <s v="ร้านที่2"/>
    <s v="ส***นท์ ท***บ"/>
    <s v="นครปฐม"/>
    <s v="-"/>
    <s v=""/>
    <s v="08/02/2026 10:49"/>
    <s v="-"/>
    <s v="J&amp;T COD"/>
    <s v="Tiktok"/>
    <s v="จ่ายทีหลัง / COD"/>
    <s v=""/>
    <s v="791340667202"/>
    <s v="08/02/2026 10:49"/>
  </r>
  <r>
    <x v="0"/>
    <x v="0"/>
    <n v="50"/>
    <n v="60"/>
    <s v="GTT49"/>
    <n v="2000"/>
    <n v="0"/>
    <s v="ร้านที่2"/>
    <s v="อ***สรา แ***ุ่ย"/>
    <s v="ปัตตานี"/>
    <s v="-"/>
    <s v=""/>
    <s v="08/02/2026 10:48"/>
    <s v="-"/>
    <s v="J&amp;T COD"/>
    <s v="Tiktok"/>
    <s v="จ่ายทีหลัง / COD"/>
    <s v="ไม่รับเนยนมเอาฝอยทองแทนค่ะ"/>
    <s v="791393064280"/>
    <s v="08/02/2026 10:48"/>
  </r>
  <r>
    <x v="0"/>
    <x v="0"/>
    <n v="33.333333333333336"/>
    <n v="3"/>
    <s v="GTT48"/>
    <n v="100"/>
    <n v="0"/>
    <s v="ร้านที่2"/>
    <s v="V***ai L***wongjareekul"/>
    <s v="นครปฐม"/>
    <s v="-"/>
    <s v=""/>
    <s v="08/02/2026 10:46"/>
    <s v="-"/>
    <s v="J&amp;T Express"/>
    <s v="Tiktok"/>
    <s v="tiktok"/>
    <s v=""/>
    <s v="791394867211"/>
    <s v="08/02/2026 10:45"/>
  </r>
  <r>
    <x v="3"/>
    <x v="7"/>
    <n v="87.2"/>
    <n v="1"/>
    <s v="GTT47"/>
    <n v="174.4"/>
    <n v="0"/>
    <s v="ร้านที่3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8/02/2026 10:41"/>
    <s v="-"/>
    <s v="Kerry_dropoff"/>
    <s v="Lazada"/>
    <s v="lazada"/>
    <s v=""/>
    <s v="LEXPU0656279443"/>
    <s v="08/02/2026 10:41"/>
  </r>
  <r>
    <x v="4"/>
    <x v="7"/>
    <n v="87.2"/>
    <n v="1"/>
    <s v="GTT47"/>
    <n v="174.4"/>
    <n v="0"/>
    <s v="ร้านที่3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8/02/2026 10:41"/>
    <s v="-"/>
    <s v="Kerry_dropoff"/>
    <s v="Lazada"/>
    <s v="lazada"/>
    <s v=""/>
    <s v="LEXPU0656279443"/>
    <s v="08/02/2026 10:41"/>
  </r>
  <r>
    <x v="10"/>
    <x v="11"/>
    <n v="10"/>
    <n v="20"/>
    <s v="GTT46"/>
    <n v="222"/>
    <n v="0"/>
    <s v="ร้านที่1"/>
    <s v="น******์"/>
    <s v="******ะเล, อำเภอเมืองสุราษฎร์ธานี ตำบลขุนทะเล อำเภอเมืองสุราษฎร์ธานี จังหวัดสุราษฎร์ธานี 84100"/>
    <s v="84100"/>
    <s v="21"/>
    <s v="08/02/2026 10:35"/>
    <s v="-"/>
    <s v="SPX Express"/>
    <s v="Shopee"/>
    <s v="shopee"/>
    <s v=""/>
    <s v="TH260987674684J"/>
    <s v="08/02/2026 10:35"/>
  </r>
  <r>
    <x v="0"/>
    <x v="0"/>
    <n v="33.333333333333336"/>
    <n v="3"/>
    <s v="GTT45"/>
    <n v="100"/>
    <n v="0"/>
    <s v="ร้านที่2"/>
    <s v="จ***านันท์ ล***ี่"/>
    <s v="ชลบุรี"/>
    <s v="-"/>
    <s v=""/>
    <s v="08/02/2026 10:33"/>
    <s v="-"/>
    <s v="J&amp;T COD"/>
    <s v="Tiktok"/>
    <s v="จ่ายทีหลัง / COD"/>
    <s v="มะพร้าว ฝอยทองค่ะ"/>
    <s v="791303061231"/>
    <s v="08/02/2026 10:33"/>
  </r>
  <r>
    <x v="0"/>
    <x v="0"/>
    <n v="50"/>
    <n v="6"/>
    <s v="GTT44"/>
    <n v="200"/>
    <n v="0"/>
    <s v="ร้านที่2"/>
    <s v="เ***อมเดือน   แ***ทอง"/>
    <s v="เพชรบูรณ์"/>
    <s v="-"/>
    <s v=""/>
    <s v="08/02/2026 10:26"/>
    <s v="-"/>
    <s v="J&amp;T Express"/>
    <s v="Tiktok"/>
    <s v="tiktok"/>
    <s v=""/>
    <s v="791316862254"/>
    <s v="08/02/2026 10:26"/>
  </r>
  <r>
    <x v="2"/>
    <x v="2"/>
    <n v="80"/>
    <n v="1"/>
    <s v="GTT43"/>
    <n v="80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08/02/2026 14:40"/>
    <s v="-"/>
    <s v="SPX Express"/>
    <s v="Shopee"/>
    <s v="shopee"/>
    <s v=""/>
    <s v="TH263443313465T"/>
    <s v="08/02/2026 10:16"/>
  </r>
  <r>
    <x v="0"/>
    <x v="0"/>
    <n v="33.333333333333336"/>
    <n v="3"/>
    <s v="GTT42"/>
    <n v="100"/>
    <n v="0"/>
    <s v="ร้านที่2"/>
    <s v="ณ***านต์ จ***ร์ดี"/>
    <s v="พังงา"/>
    <s v="-"/>
    <s v=""/>
    <s v="08/02/2026 10:09"/>
    <s v="-"/>
    <s v="J&amp;T COD"/>
    <s v="Tiktok"/>
    <s v="จ่ายทีหลัง / COD"/>
    <s v=""/>
    <s v="791375660213"/>
    <s v="08/02/2026 10:09"/>
  </r>
  <r>
    <x v="0"/>
    <x v="0"/>
    <n v="33.333333333333336"/>
    <n v="3"/>
    <s v="GTT41"/>
    <n v="100"/>
    <n v="0"/>
    <s v="ร้านที่2"/>
    <s v="น*** บ***ิพย์"/>
    <s v="กาฬสินธุ์"/>
    <s v="-"/>
    <s v=""/>
    <s v="08/02/2026 10:08"/>
    <s v="-"/>
    <s v="J&amp;T Express"/>
    <s v="Tiktok"/>
    <s v="tiktok"/>
    <s v=""/>
    <s v="791312266216"/>
    <s v="08/02/2026 10:08"/>
  </r>
  <r>
    <x v="0"/>
    <x v="0"/>
    <n v="33.333333333333336"/>
    <n v="3"/>
    <s v="GTT40"/>
    <n v="118"/>
    <n v="18"/>
    <s v="ร้านที่2"/>
    <s v="น***าวสุชาวดี ศ***ม"/>
    <s v="สมุทรสาคร"/>
    <s v="-"/>
    <s v=""/>
    <s v="08/02/2026 10:07"/>
    <s v="-"/>
    <s v="J&amp;T COD"/>
    <s v="Tiktok"/>
    <s v="จ่ายทีหลัง / COD"/>
    <s v=""/>
    <s v="791300263213"/>
    <s v="08/02/2026 10:07"/>
  </r>
  <r>
    <x v="0"/>
    <x v="0"/>
    <n v="33.333333333333336"/>
    <n v="30"/>
    <s v="GTT39"/>
    <n v="1000"/>
    <n v="0"/>
    <s v="ร้านที่2"/>
    <s v="น***า พ***พงษ์"/>
    <s v="กรุงเทพฯ"/>
    <s v="-"/>
    <s v=""/>
    <s v="08/02/2026 10:05"/>
    <s v="-"/>
    <s v="Flash Express Thailand"/>
    <s v="Tiktok"/>
    <s v="tiktok"/>
    <s v=""/>
    <s v="THT01492EYR5N5Z"/>
    <s v="08/02/2026 10:05"/>
  </r>
  <r>
    <x v="0"/>
    <x v="0"/>
    <n v="33.333333333333336"/>
    <n v="3"/>
    <s v="GTT38"/>
    <n v="107"/>
    <n v="7"/>
    <s v="ร้านที่2"/>
    <s v="ม***ท จ***พันธุ์ณอยุธยา"/>
    <s v="ปทุมธานี"/>
    <s v="-"/>
    <s v=""/>
    <s v="08/02/2026 10:03"/>
    <s v="-"/>
    <s v="J&amp;T COD"/>
    <s v="Tiktok"/>
    <s v="จ่ายทีหลัง / COD"/>
    <s v=""/>
    <s v="791368131271"/>
    <s v="08/02/2026 10:03"/>
  </r>
  <r>
    <x v="6"/>
    <x v="16"/>
    <n v="66.333333333333329"/>
    <n v="3"/>
    <s v="GTT37"/>
    <n v="209"/>
    <n v="0"/>
    <s v="ร้านที่1"/>
    <s v="ว******ว"/>
    <s v="******หล่า, ตำบลนาดี, อำเภอเมืองอุดรธานี ตำบลนาดี อำเภอเมืองอุดรธานี จังหวัดอุดรธานี 41000"/>
    <s v="41000"/>
    <s v="69"/>
    <s v="08/02/2026 10:01"/>
    <s v="-"/>
    <s v="SPX Express"/>
    <s v="Shopee"/>
    <s v="shopee"/>
    <s v=""/>
    <s v="TH2642888804060"/>
    <s v="08/02/2026 10:01"/>
  </r>
  <r>
    <x v="0"/>
    <x v="0"/>
    <n v="33.333333333333336"/>
    <n v="3"/>
    <s v="GTT36"/>
    <n v="100"/>
    <n v="0"/>
    <s v="ร้านที่2"/>
    <s v="E***awin S***dee"/>
    <s v="พระนครศรีอยุธยา"/>
    <s v="-"/>
    <s v=""/>
    <s v="08/02/2026 09:58"/>
    <s v="-"/>
    <s v="J&amp;T COD"/>
    <s v="Tiktok"/>
    <s v="จ่ายทีหลัง / COD"/>
    <s v=""/>
    <s v="791369862216"/>
    <s v="08/02/2026 09:58"/>
  </r>
  <r>
    <x v="0"/>
    <x v="0"/>
    <n v="33.333333333333336"/>
    <n v="3"/>
    <s v="GTT34"/>
    <n v="100"/>
    <n v="0"/>
    <s v="ร้านที่2"/>
    <s v="ม***์"/>
    <s v="ราชบุรี"/>
    <s v="-"/>
    <s v=""/>
    <s v="08/02/2026 09:52"/>
    <s v="-"/>
    <s v="J&amp;T COD"/>
    <s v="Tiktok"/>
    <s v="จ่ายทีหลัง / COD"/>
    <s v=""/>
    <s v="791318739282"/>
    <s v="08/02/2026 09:52"/>
  </r>
  <r>
    <x v="0"/>
    <x v="0"/>
    <n v="50"/>
    <n v="6"/>
    <s v="GTT33"/>
    <n v="200"/>
    <n v="0"/>
    <s v="ร้านที่2"/>
    <s v="ท***ีย์    ส***ไว้"/>
    <s v="สระแก้ว"/>
    <s v="-"/>
    <s v=""/>
    <s v="08/02/2026 09:44"/>
    <s v="-"/>
    <s v="J&amp;T COD"/>
    <s v="Tiktok"/>
    <s v="จ่ายทีหลัง / COD"/>
    <s v=""/>
    <s v="791381746234"/>
    <s v="08/02/2026 09:44"/>
  </r>
  <r>
    <x v="0"/>
    <x v="0"/>
    <n v="50"/>
    <n v="6"/>
    <s v="GTT32"/>
    <n v="200"/>
    <n v="0"/>
    <s v="ร้านที่2"/>
    <s v="บ***ิน ไ***วยดี"/>
    <s v="สุรินทร์"/>
    <s v="-"/>
    <s v=""/>
    <s v="08/02/2026 09:44"/>
    <s v="-"/>
    <s v="J&amp;T COD"/>
    <s v="Tiktok"/>
    <s v="จ่ายทีหลัง / COD"/>
    <s v=""/>
    <s v="791384461265"/>
    <s v="08/02/2026 09:44"/>
  </r>
  <r>
    <x v="0"/>
    <x v="0"/>
    <n v="33.333333333333336"/>
    <n v="3"/>
    <s v="GTT31"/>
    <n v="100"/>
    <n v="0"/>
    <s v="ร้านที่2"/>
    <s v="ย***ทธ ส***สง"/>
    <s v="พัทลุง"/>
    <s v="-"/>
    <s v=""/>
    <s v="08/02/2026 09:43"/>
    <s v="-"/>
    <s v="J&amp;T Express"/>
    <s v="Tiktok"/>
    <s v="tiktok"/>
    <s v=""/>
    <s v="791391862225"/>
    <s v="08/02/2026 09:42"/>
  </r>
  <r>
    <x v="0"/>
    <x v="0"/>
    <n v="33.333333333333336"/>
    <n v="3"/>
    <s v="GTT30"/>
    <n v="100"/>
    <n v="0"/>
    <s v="ร้านที่2"/>
    <s v="น***ม่ม"/>
    <s v="ราชบุรี"/>
    <s v="-"/>
    <s v=""/>
    <s v="08/02/2026 09:42"/>
    <s v="-"/>
    <s v="J&amp;T COD"/>
    <s v="Tiktok"/>
    <s v="จ่ายทีหลัง / COD"/>
    <s v=""/>
    <s v="791392266221"/>
    <s v="08/02/2026 09:42"/>
  </r>
  <r>
    <x v="0"/>
    <x v="0"/>
    <n v="33.333333333333336"/>
    <n v="3"/>
    <s v="GTT29"/>
    <n v="100"/>
    <n v="0"/>
    <s v="ร้านที่2"/>
    <s v="ป***ชาติ  อ***รมหา"/>
    <s v="ระยอง"/>
    <s v="-"/>
    <s v=""/>
    <s v="08/02/2026 09:41"/>
    <s v="-"/>
    <s v="J&amp;T COD"/>
    <s v="Tiktok"/>
    <s v="จ่ายทีหลัง / COD"/>
    <s v=""/>
    <s v="791312463222"/>
    <s v="08/02/2026 09:41"/>
  </r>
  <r>
    <x v="5"/>
    <x v="5"/>
    <n v="100"/>
    <n v="3"/>
    <s v="GTT28"/>
    <n v="335"/>
    <n v="35"/>
    <s v="ร้านที่1"/>
    <s v="ชื่อ คุณบุญฤทธิ์"/>
    <s v="ที่อยู่ 205/1 ถนนกำแพงเพชร6 แขวงดอนเมือง เขตดอนเมือง กรุงเทพ 10210"/>
    <s v="10210"/>
    <s v="0865002868"/>
    <s v="06/02/2026 21:17"/>
    <s v="sompear3955@gmail.com"/>
    <s v="EMS"/>
    <s v="line_oa"/>
    <s v="กสิกร"/>
    <s v=""/>
    <s v="WB134176534TH"/>
    <s v="08/02/2026 09:41"/>
  </r>
  <r>
    <x v="0"/>
    <x v="0"/>
    <n v="33.333333333333336"/>
    <n v="3"/>
    <s v="GTT26"/>
    <n v="100"/>
    <n v="0"/>
    <s v="ร้านที่2"/>
    <s v="พ***าวดี จ***ือกลาง"/>
    <s v="ชลบุรี"/>
    <s v="-"/>
    <s v=""/>
    <s v="08/02/2026 09:28"/>
    <s v="-"/>
    <s v="J&amp;T COD"/>
    <s v="Tiktok"/>
    <s v="จ่ายทีหลัง / COD"/>
    <s v=""/>
    <s v="791346669223"/>
    <s v="08/02/2026 09:28"/>
  </r>
  <r>
    <x v="0"/>
    <x v="0"/>
    <n v="33.333333333333336"/>
    <n v="3"/>
    <s v="GTT24"/>
    <n v="100"/>
    <n v="0"/>
    <s v="ร้านที่2"/>
    <s v="อ***ี ส***เจริญ"/>
    <s v="นนทบุรี"/>
    <s v="-"/>
    <s v=""/>
    <s v="08/02/2026 09:20"/>
    <s v="-"/>
    <s v="J&amp;T Express"/>
    <s v="Tiktok"/>
    <s v="tiktok"/>
    <s v=""/>
    <s v="791325136276"/>
    <s v="08/02/2026 09:19"/>
  </r>
  <r>
    <x v="1"/>
    <x v="1"/>
    <n v="66.666666666666671"/>
    <n v="3"/>
    <s v="GTT23"/>
    <n v="129"/>
    <n v="0"/>
    <s v="ร้านที่2"/>
    <s v="ป***า น***์นิรันดร์"/>
    <s v="นครราชสีมา"/>
    <s v="-"/>
    <s v=""/>
    <s v="08/02/2026 09:01"/>
    <s v="-"/>
    <s v="J&amp;T COD"/>
    <s v="Tiktok"/>
    <s v="จ่ายทีหลัง / COD"/>
    <s v=""/>
    <s v="791334057264"/>
    <s v="08/02/2026 09:01"/>
  </r>
  <r>
    <x v="6"/>
    <x v="16"/>
    <n v="66"/>
    <n v="1"/>
    <s v="GTT22"/>
    <n v="249"/>
    <n v="0"/>
    <s v="ร้านที่1"/>
    <s v="น******ว"/>
    <s v="******กังแอน, อำเภอปราสาท ตำบลกังแอน อำเภอปราสาท จังหวัดสุรินทร์ 32140"/>
    <s v="32140"/>
    <s v="40"/>
    <s v="08/02/2026 09:27"/>
    <s v="-"/>
    <s v="SPX Express"/>
    <s v="Shopee"/>
    <s v="shopee"/>
    <s v=""/>
    <s v="TH262584943957O"/>
    <s v="08/02/2026 08:57"/>
  </r>
  <r>
    <x v="5"/>
    <x v="5"/>
    <n v="66"/>
    <n v="1"/>
    <s v="GTT22"/>
    <n v="249"/>
    <n v="0"/>
    <s v="ร้านที่1"/>
    <s v="น******ว"/>
    <s v="******กังแอน, อำเภอปราสาท ตำบลกังแอน อำเภอปราสาท จังหวัดสุรินทร์ 32140"/>
    <s v="32140"/>
    <s v="40"/>
    <s v="08/02/2026 09:27"/>
    <s v="-"/>
    <s v="SPX Express"/>
    <s v="Shopee"/>
    <s v="shopee"/>
    <s v=""/>
    <s v="TH262584943957O"/>
    <s v="08/02/2026 08:57"/>
  </r>
  <r>
    <x v="2"/>
    <x v="2"/>
    <n v="67"/>
    <n v="1"/>
    <s v="GTT22"/>
    <n v="249"/>
    <n v="0"/>
    <s v="ร้านที่1"/>
    <s v="น******ว"/>
    <s v="******กังแอน, อำเภอปราสาท ตำบลกังแอน อำเภอปราสาท จังหวัดสุรินทร์ 32140"/>
    <s v="32140"/>
    <s v="40"/>
    <s v="08/02/2026 09:27"/>
    <s v="-"/>
    <s v="SPX Express"/>
    <s v="Shopee"/>
    <s v="shopee"/>
    <s v=""/>
    <s v="TH262584943957O"/>
    <s v="08/02/2026 08:57"/>
  </r>
  <r>
    <x v="0"/>
    <x v="0"/>
    <n v="50"/>
    <n v="6"/>
    <s v="GTT19"/>
    <n v="200"/>
    <n v="0"/>
    <s v="ร้านที่2"/>
    <s v="ก***าณัฏฐ์ พ***อง"/>
    <s v="นครสวรรค์"/>
    <s v="-"/>
    <s v=""/>
    <s v="08/02/2026 08:48"/>
    <s v="-"/>
    <s v="J&amp;T COD"/>
    <s v="Tiktok"/>
    <s v="จ่ายทีหลัง / COD"/>
    <s v=""/>
    <s v="791349866252"/>
    <s v="08/02/2026 08:48"/>
  </r>
  <r>
    <x v="0"/>
    <x v="0"/>
    <n v="33.333333333333336"/>
    <n v="3"/>
    <s v="GTT18"/>
    <n v="100"/>
    <n v="0"/>
    <s v="ร้านที่2"/>
    <s v="ม***ีฮา ส***และ"/>
    <s v="ยะลา"/>
    <s v="-"/>
    <s v=""/>
    <s v="08/02/2026 08:47"/>
    <s v="-"/>
    <s v="J&amp;T Express"/>
    <s v="Tiktok"/>
    <s v="tiktok"/>
    <s v="ขอเป็นรสฝอยทอง1กล่องนะคะ อีก2กล่องคละมาเลยค่ะ "/>
    <s v="791305263232"/>
    <s v="08/02/2026 08:46"/>
  </r>
  <r>
    <x v="0"/>
    <x v="0"/>
    <n v="33.333333333333336"/>
    <n v="3"/>
    <s v="GTT17"/>
    <n v="138"/>
    <n v="38"/>
    <s v="ร้านที่2"/>
    <s v="ก***ั้ง ท***ร"/>
    <s v="ประจวบคีรีขันธ์"/>
    <s v="-"/>
    <s v=""/>
    <s v="08/02/2026 08:42"/>
    <s v="-"/>
    <s v="J&amp;T COD"/>
    <s v="Tiktok"/>
    <s v="จ่ายทีหลัง / COD"/>
    <s v=""/>
    <s v="791313469203"/>
    <s v="08/02/2026 08:42"/>
  </r>
  <r>
    <x v="2"/>
    <x v="2"/>
    <n v="69.900000000000006"/>
    <n v="10"/>
    <s v="GTT16"/>
    <n v="800"/>
    <n v="0"/>
    <s v="ร้านที่1"/>
    <s v="น******ม"/>
    <s v="******วัดโบสถ์ จ.พิษณุโลก 65160 ตำบลท่างาม อำเภอวัดโบสถ์ จังหวัดพิษณุโลก 65160"/>
    <s v="65160"/>
    <s v="95"/>
    <s v="08/02/2026 09:00"/>
    <s v="-"/>
    <s v="SPX Express"/>
    <s v="Shopee"/>
    <s v="shopee"/>
    <s v=""/>
    <s v="TH269822297057Y"/>
    <s v="08/02/2026 08:30"/>
  </r>
  <r>
    <x v="9"/>
    <x v="7"/>
    <n v="67.209999999999994"/>
    <n v="1"/>
    <s v="GTT15"/>
    <n v="75.209999999999994"/>
    <n v="8"/>
    <s v="ร้านที่3"/>
    <s v="Tiger"/>
    <s v="168 หมู่ที่ 5 บ้านช่องฝาง ต.ผานกเค้า_x000a__x000a_ภูกระดึง/ Phu Kraduengเลย/ Loei_x000a_42180"/>
    <s v="42180"/>
    <s v="660998723648"/>
    <s v="08/02/2026 08:28"/>
    <s v="-"/>
    <s v="Kerry_dropoff"/>
    <s v="Lazada"/>
    <s v="lazada"/>
    <s v=""/>
    <s v="TH39108BPZPS9B"/>
    <s v="08/02/2026 08:27"/>
  </r>
  <r>
    <x v="0"/>
    <x v="0"/>
    <n v="50"/>
    <n v="6"/>
    <s v="GTT14"/>
    <n v="200"/>
    <n v="0"/>
    <s v="ร้านที่2"/>
    <s v="ห***ทิพย์​  บ***นาโชค"/>
    <s v="สุราษฎร์ธานี"/>
    <s v="-"/>
    <s v=""/>
    <s v="08/02/2026 08:22"/>
    <s v="-"/>
    <s v="J&amp;T Express"/>
    <s v="Tiktok"/>
    <s v="tiktok"/>
    <s v=""/>
    <s v="791385469254"/>
    <s v="08/02/2026 08:22"/>
  </r>
  <r>
    <x v="7"/>
    <x v="8"/>
    <n v="75"/>
    <n v="1"/>
    <s v="GTT13"/>
    <n v="141"/>
    <n v="66"/>
    <s v="ร้านที่1"/>
    <s v="น******์"/>
    <s v="******ราม จังหวัดราชบุรี 70120 โทร 084-5508954, 082-4749975 ตำบลคลองตาคต อำเภอโพธาราม จังหวัดราชบุรี 70120"/>
    <s v="70120"/>
    <s v="54"/>
    <s v="08/02/2026 14:13"/>
    <s v="-"/>
    <s v="SPX Express"/>
    <s v="Shopee"/>
    <s v="shopee"/>
    <s v=""/>
    <s v="TH265802220054O"/>
    <s v="08/02/2026 08:19"/>
  </r>
  <r>
    <x v="0"/>
    <x v="0"/>
    <n v="33.333333333333336"/>
    <n v="3"/>
    <s v="GTT12"/>
    <n v="100"/>
    <n v="0"/>
    <s v="ร้านที่2"/>
    <s v="c***eenshop"/>
    <s v="สงขลา"/>
    <s v="-"/>
    <s v=""/>
    <s v="08/02/2026 08:05"/>
    <s v="-"/>
    <s v="J&amp;T COD"/>
    <s v="Tiktok"/>
    <s v="จ่ายทีหลัง / COD"/>
    <s v=""/>
    <s v="791312733271"/>
    <s v="08/02/2026 08:05"/>
  </r>
  <r>
    <x v="0"/>
    <x v="0"/>
    <n v="33.333333333333336"/>
    <n v="3"/>
    <s v="GTT10"/>
    <n v="100"/>
    <n v="0"/>
    <s v="ร้านที่2"/>
    <s v="ม***"/>
    <s v="กรุงเทพมหานคร"/>
    <s v="-"/>
    <s v=""/>
    <s v="08/02/2026 08:03"/>
    <s v="-"/>
    <s v="J&amp;T COD"/>
    <s v="Tiktok"/>
    <s v="จ่ายทีหลัง / COD"/>
    <s v=""/>
    <s v="791300864200"/>
    <s v="08/02/2026 08:03"/>
  </r>
  <r>
    <x v="0"/>
    <x v="0"/>
    <n v="33.333333333333336"/>
    <n v="6"/>
    <s v="GTT9"/>
    <n v="200"/>
    <n v="0"/>
    <s v="ร้านที่2"/>
    <s v="เ***ี ส***ป"/>
    <s v="สมุทรปราการ"/>
    <s v="-"/>
    <s v=""/>
    <s v="08/02/2026 08:01"/>
    <s v="-"/>
    <s v="J&amp;T Express"/>
    <s v="Tiktok"/>
    <s v="tiktok"/>
    <s v=""/>
    <s v="791334061254"/>
    <s v="08/02/2026 08:01"/>
  </r>
  <r>
    <x v="0"/>
    <x v="0"/>
    <n v="50"/>
    <n v="6"/>
    <s v="GTT7"/>
    <n v="200"/>
    <n v="0"/>
    <s v="ร้านที่2"/>
    <s v="ธ***ณ์​ พ***ุ์​แพร่หลาย​"/>
    <s v="ระยอง"/>
    <s v="-"/>
    <s v=""/>
    <s v="08/02/2026 07:48"/>
    <s v="-"/>
    <s v="J&amp;T COD"/>
    <s v="Tiktok"/>
    <s v="จ่ายทีหลัง / COD"/>
    <s v=""/>
    <s v="791397941213"/>
    <s v="08/02/2026 07:48"/>
  </r>
  <r>
    <x v="0"/>
    <x v="0"/>
    <n v="33.333333333333336"/>
    <n v="3"/>
    <s v="GTT6"/>
    <n v="100"/>
    <n v="0"/>
    <s v="ร้านที่2"/>
    <s v="ด***ม้ จ***า"/>
    <s v="พิษณุโลก"/>
    <s v="-"/>
    <s v=""/>
    <s v="08/02/2026 07:46"/>
    <s v="-"/>
    <s v="J&amp;T COD"/>
    <s v="Tiktok"/>
    <s v="จ่ายทีหลัง / COD"/>
    <s v=""/>
    <s v="791317855296"/>
    <s v="08/02/2026 07:46"/>
  </r>
  <r>
    <x v="0"/>
    <x v="0"/>
    <n v="33.333333333333336"/>
    <n v="3"/>
    <s v="GTT5"/>
    <n v="100"/>
    <n v="0"/>
    <s v="ร้านที่2"/>
    <s v="r***apa"/>
    <s v="ปทุมธานี"/>
    <s v="-"/>
    <s v=""/>
    <s v="08/02/2026 07:36"/>
    <s v="-"/>
    <s v="J&amp;T COD"/>
    <s v="Tiktok"/>
    <s v="จ่ายทีหลัง / COD"/>
    <s v=""/>
    <s v="791357732266"/>
    <s v="08/02/2026 07:36"/>
  </r>
  <r>
    <x v="0"/>
    <x v="0"/>
    <n v="33.333333333333336"/>
    <n v="3"/>
    <s v="GTT3"/>
    <n v="100"/>
    <n v="0"/>
    <s v="ร้านที่2"/>
    <s v="ค***เข็มด้วง"/>
    <s v="เพชรบูรณ์"/>
    <s v="-"/>
    <s v=""/>
    <s v="08/02/2026 07:00"/>
    <s v="-"/>
    <s v="J&amp;T COD"/>
    <s v="Tiktok"/>
    <s v="จ่ายทีหลัง / COD"/>
    <s v=""/>
    <s v="791321739261"/>
    <s v="08/02/2026 07:00"/>
  </r>
  <r>
    <x v="0"/>
    <x v="0"/>
    <n v="33.333333333333336"/>
    <n v="3"/>
    <s v="GTT2"/>
    <n v="100"/>
    <n v="0"/>
    <s v="ร้านที่2"/>
    <s v="ร***์กาญจน์ ไ***งูเหลื่อม"/>
    <s v="บุรีรัมย์"/>
    <s v="-"/>
    <s v=""/>
    <s v="08/02/2026 06:51"/>
    <s v="-"/>
    <s v="J&amp;T Express"/>
    <s v="Tiktok"/>
    <s v="tiktok"/>
    <s v=""/>
    <s v="791389530256"/>
    <s v="08/02/2026 06:51"/>
  </r>
  <r>
    <x v="0"/>
    <x v="0"/>
    <n v="33.333333333333336"/>
    <n v="3"/>
    <s v="GTT1"/>
    <n v="100"/>
    <n v="0"/>
    <s v="ร้านที่2"/>
    <s v="น***ึ้ง ส***์อาจ"/>
    <s v="ชัยภูมิ"/>
    <s v="-"/>
    <s v=""/>
    <s v="08/02/2026 06:23"/>
    <s v="-"/>
    <s v="J&amp;T COD"/>
    <s v="Tiktok"/>
    <s v="จ่ายทีหลัง / COD"/>
    <s v=""/>
    <s v="791317539272"/>
    <s v="08/02/2026 06:23"/>
  </r>
  <r>
    <x v="0"/>
    <x v="0"/>
    <n v="33.333333333333336"/>
    <n v="3"/>
    <s v="GTT0"/>
    <n v="100"/>
    <n v="0"/>
    <s v="ร้านที่2"/>
    <s v="ส***นต์  เ***ยมเอก"/>
    <s v="กรุงเทพฯ"/>
    <s v="-"/>
    <s v=""/>
    <s v="08/02/2026 06:22"/>
    <s v="-"/>
    <s v="J&amp;T COD"/>
    <s v="Tiktok"/>
    <s v="จ่ายทีหลัง / COD"/>
    <s v=""/>
    <s v="791328534275"/>
    <s v="08/02/2026 06:22"/>
  </r>
  <r>
    <x v="0"/>
    <x v="0"/>
    <n v="50"/>
    <n v="6"/>
    <s v="GTS99"/>
    <n v="200"/>
    <n v="0"/>
    <s v="ร้านที่2"/>
    <s v="น***ุษบา เ***นทิพย์"/>
    <s v="มหาสารคาม"/>
    <s v="-"/>
    <s v=""/>
    <s v="08/02/2026 06:21"/>
    <s v="-"/>
    <s v="J&amp;T Express"/>
    <s v="Tiktok"/>
    <s v="tiktok"/>
    <s v=""/>
    <s v="791359745212"/>
    <s v="08/02/2026 06:19"/>
  </r>
  <r>
    <x v="0"/>
    <x v="0"/>
    <n v="33.333333333333336"/>
    <n v="3"/>
    <s v="GTS98"/>
    <n v="100"/>
    <n v="0"/>
    <s v="ร้านที่2"/>
    <s v="ว*** ต***านุตร"/>
    <s v="กรุงเทพฯ"/>
    <s v="-"/>
    <s v=""/>
    <s v="08/02/2026 05:53"/>
    <s v="-"/>
    <s v="J&amp;T COD"/>
    <s v="Tiktok"/>
    <s v="จ่ายทีหลัง / COD"/>
    <s v=""/>
    <s v="791326267200"/>
    <s v="08/02/2026 05:54"/>
  </r>
  <r>
    <x v="14"/>
    <x v="17"/>
    <n v="59"/>
    <n v="2"/>
    <s v="GTS97"/>
    <n v="217"/>
    <n v="0"/>
    <s v="ร้านที่1"/>
    <s v="ศ******ช"/>
    <s v="******รย์ ตำบลพระอาจารย์ อำเภอองครักษ์ จังหวัดนครนายก 26120"/>
    <s v="26120"/>
    <s v="22"/>
    <s v="08/02/2026 05:11"/>
    <s v="-"/>
    <s v="SPX Express"/>
    <s v="Shopee"/>
    <s v="shopee"/>
    <s v=""/>
    <s v="TH2628938225663"/>
    <s v="08/02/2026 05:00"/>
  </r>
  <r>
    <x v="5"/>
    <x v="5"/>
    <n v="99"/>
    <n v="1"/>
    <s v="GTS97"/>
    <n v="217"/>
    <n v="0"/>
    <s v="ร้านที่1"/>
    <s v="ศ******ช"/>
    <s v="******รย์ ตำบลพระอาจารย์ อำเภอองครักษ์ จังหวัดนครนายก 26120"/>
    <s v="26120"/>
    <s v="22"/>
    <s v="08/02/2026 05:11"/>
    <s v="-"/>
    <s v="SPX Express"/>
    <s v="Shopee"/>
    <s v="shopee"/>
    <s v=""/>
    <s v="TH2628938225663"/>
    <s v="08/02/2026 05:00"/>
  </r>
  <r>
    <x v="0"/>
    <x v="0"/>
    <n v="33.333333333333336"/>
    <n v="3"/>
    <s v="GTS96"/>
    <n v="100"/>
    <n v="0"/>
    <s v="ร้านที่2"/>
    <s v="น***ัตนา จ***ากาศ"/>
    <s v="เชียงราย"/>
    <s v="-"/>
    <s v=""/>
    <s v="08/02/2026 04:46"/>
    <s v="-"/>
    <s v="J&amp;T COD"/>
    <s v="Tiktok"/>
    <s v="จ่ายทีหลัง / COD"/>
    <s v=""/>
    <s v="791229485071"/>
    <s v="08/02/2026 04:46"/>
  </r>
  <r>
    <x v="2"/>
    <x v="2"/>
    <n v="80"/>
    <n v="1"/>
    <s v="GTS95"/>
    <n v="80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08/02/2026 04:38"/>
    <s v="-"/>
    <s v="SPX Express"/>
    <s v="Shopee"/>
    <s v="shopee"/>
    <s v=""/>
    <s v="TH261687816531I"/>
    <s v="08/02/2026 04:35"/>
  </r>
  <r>
    <x v="2"/>
    <x v="2"/>
    <n v="80"/>
    <n v="2"/>
    <s v="GTS94"/>
    <n v="160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08/02/2026 04:37"/>
    <s v="-"/>
    <s v="SPX Express"/>
    <s v="Shopee"/>
    <s v="shopee"/>
    <s v=""/>
    <s v="TH2680839184254"/>
    <s v="08/02/2026 04:34"/>
  </r>
  <r>
    <x v="0"/>
    <x v="0"/>
    <n v="33.333333333333336"/>
    <n v="3"/>
    <s v="GTS93"/>
    <n v="100"/>
    <n v="0"/>
    <s v="ร้านที่2"/>
    <s v="Z** Z**"/>
    <s v="Nakhon Ratchasima"/>
    <s v="-"/>
    <s v=""/>
    <s v="08/02/2026 04:10"/>
    <s v="-"/>
    <s v="J&amp;T COD"/>
    <s v="Tiktok"/>
    <s v="จ่ายทีหลัง / COD"/>
    <s v=""/>
    <s v="791229084074"/>
    <s v="08/02/2026 04:13"/>
  </r>
  <r>
    <x v="2"/>
    <x v="18"/>
    <n v="64"/>
    <n v="1"/>
    <s v="GTS92"/>
    <n v="151"/>
    <n v="7"/>
    <s v="ร้านที่3"/>
    <s v="มลิวรรณ บุญเสนอ"/>
    <s v="66/156 ซอย ลาดพร้าว 80 แยก 20 ถนนลาดพร้าว · วังทองหลาง/ Wang Thonglang_x000a__x000a_วังทองหลาง/ Wang Thonglangกรุงเทพมหานคร/ Bangkok_x000a_10310"/>
    <s v="10310"/>
    <s v="660816432983"/>
    <s v="08/02/2026 03:18"/>
    <s v="-"/>
    <s v="Kerry_dropoff"/>
    <s v="Lazada"/>
    <s v="lazada"/>
    <s v=""/>
    <s v="LEXPU0655898673"/>
    <s v="08/02/2026 03:16"/>
  </r>
  <r>
    <x v="5"/>
    <x v="19"/>
    <n v="80"/>
    <n v="1"/>
    <s v="GTS92"/>
    <n v="151"/>
    <n v="7"/>
    <s v="ร้านที่3"/>
    <s v="มลิวรรณ บุญเสนอ"/>
    <s v="66/156 ซอย ลาดพร้าว 80 แยก 20 ถนนลาดพร้าว · วังทองหลาง/ Wang Thonglang_x000a__x000a_วังทองหลาง/ Wang Thonglangกรุงเทพมหานคร/ Bangkok_x000a_10310"/>
    <s v="10310"/>
    <s v="660816432983"/>
    <s v="08/02/2026 03:18"/>
    <s v="-"/>
    <s v="Kerry_dropoff"/>
    <s v="Lazada"/>
    <s v="lazada"/>
    <s v=""/>
    <s v="LEXPU0655898673"/>
    <s v="08/02/2026 03:16"/>
  </r>
  <r>
    <x v="3"/>
    <x v="7"/>
    <n v="81.88"/>
    <n v="1"/>
    <s v="GTS91"/>
    <n v="293.60000000000002"/>
    <n v="47.96"/>
    <s v="ร้านที่3"/>
    <s v="ประเสริฐ บุญรัมย์"/>
    <s v="ห้วยท่อม · ลำเลียง/ Lam Liang_x000a__x000a_กระบุรี/ Kra Buriระนอง/ Ranong_x000a_85110"/>
    <s v="85110"/>
    <s v="660980792593"/>
    <s v="08/02/2026 02:38"/>
    <s v="-"/>
    <s v="Kerry_dropoff"/>
    <s v="Lazada"/>
    <s v="lazada"/>
    <s v=""/>
    <s v="TH69048BHPBQ1E"/>
    <s v="08/02/2026 02:38"/>
  </r>
  <r>
    <x v="9"/>
    <x v="7"/>
    <n v="81.88"/>
    <n v="1"/>
    <s v="GTS91"/>
    <n v="293.60000000000002"/>
    <n v="47.96"/>
    <s v="ร้านที่3"/>
    <s v="ประเสริฐ บุญรัมย์"/>
    <s v="ห้วยท่อม · ลำเลียง/ Lam Liang_x000a__x000a_กระบุรี/ Kra Buriระนอง/ Ranong_x000a_85110"/>
    <s v="85110"/>
    <s v="660980792593"/>
    <s v="08/02/2026 02:38"/>
    <s v="-"/>
    <s v="Kerry_dropoff"/>
    <s v="Lazada"/>
    <s v="lazada"/>
    <s v=""/>
    <s v="TH69048BHPBQ1E"/>
    <s v="08/02/2026 02:38"/>
  </r>
  <r>
    <x v="4"/>
    <x v="7"/>
    <n v="81.88"/>
    <n v="1"/>
    <s v="GTS91"/>
    <n v="293.60000000000002"/>
    <n v="47.96"/>
    <s v="ร้านที่3"/>
    <s v="ประเสริฐ บุญรัมย์"/>
    <s v="ห้วยท่อม · ลำเลียง/ Lam Liang_x000a__x000a_กระบุรี/ Kra Buriระนอง/ Ranong_x000a_85110"/>
    <s v="85110"/>
    <s v="660980792593"/>
    <s v="08/02/2026 02:38"/>
    <s v="-"/>
    <s v="Kerry_dropoff"/>
    <s v="Lazada"/>
    <s v="lazada"/>
    <s v=""/>
    <s v="TH69048BHPBQ1E"/>
    <s v="08/02/2026 02:38"/>
  </r>
  <r>
    <x v="0"/>
    <x v="0"/>
    <n v="33.333333333333336"/>
    <n v="3"/>
    <s v="GTS90"/>
    <n v="100"/>
    <n v="0"/>
    <s v="ร้านที่2"/>
    <s v="พ***พร ใ***ศ์"/>
    <s v="แพร่"/>
    <s v="-"/>
    <s v=""/>
    <s v="08/02/2026 02:29"/>
    <s v="-"/>
    <s v="J&amp;T COD"/>
    <s v="Tiktok"/>
    <s v="จ่ายทีหลัง / COD"/>
    <s v=""/>
    <s v="791214556075"/>
    <s v="08/02/2026 02:29"/>
  </r>
  <r>
    <x v="0"/>
    <x v="0"/>
    <n v="33.333333333333336"/>
    <n v="3"/>
    <s v="GTS89"/>
    <n v="118"/>
    <n v="18"/>
    <s v="ร้านที่2"/>
    <s v="ส***ษ์ อ***งหาญ"/>
    <s v="กาญจนบุรี"/>
    <s v="-"/>
    <s v=""/>
    <s v="08/02/2026 02:23"/>
    <s v="-"/>
    <s v="Flash Express Thailand COD"/>
    <s v="Tiktok"/>
    <s v="จ่ายทีหลัง / COD"/>
    <s v=""/>
    <s v="THT13062EY2B35Z"/>
    <s v="08/02/2026 02:23"/>
  </r>
  <r>
    <x v="0"/>
    <x v="0"/>
    <n v="50"/>
    <n v="6"/>
    <s v="GTS88"/>
    <n v="200"/>
    <n v="0"/>
    <s v="ร้านที่2"/>
    <s v="น***_x000a_โชติรส   ร***าทอง"/>
    <s v="สุรินทร์"/>
    <s v="-"/>
    <s v=""/>
    <s v="08/02/2026 02:13"/>
    <s v="-"/>
    <s v="J&amp;T COD"/>
    <s v="Tiktok"/>
    <s v="จ่ายทีหลัง / COD"/>
    <s v=""/>
    <s v="791287878080"/>
    <s v="08/02/2026 02:13"/>
  </r>
  <r>
    <x v="4"/>
    <x v="4"/>
    <n v="159"/>
    <n v="1"/>
    <s v="GTS87"/>
    <n v="258"/>
    <n v="0"/>
    <s v="ร้านที่2"/>
    <s v="ส***ษ์ อ***งหาญ"/>
    <s v="กาญจนบุรี"/>
    <s v="-"/>
    <s v=""/>
    <s v="08/02/2026 02:03"/>
    <s v="-"/>
    <s v="Flash Express Thailand COD"/>
    <s v="Tiktok"/>
    <s v="จ่ายทีหลัง / COD"/>
    <s v=""/>
    <s v="THT13062EY3791Z"/>
    <s v="08/02/2026 02:03"/>
  </r>
  <r>
    <x v="3"/>
    <x v="3"/>
    <n v="159"/>
    <n v="1"/>
    <s v="GTS87"/>
    <n v="258"/>
    <n v="0"/>
    <s v="ร้านที่2"/>
    <s v="ส***ษ์ อ***งหาญ"/>
    <s v="กาญจนบุรี"/>
    <s v="-"/>
    <s v=""/>
    <s v="08/02/2026 02:03"/>
    <s v="-"/>
    <s v="Flash Express Thailand COD"/>
    <s v="Tiktok"/>
    <s v="จ่ายทีหลัง / COD"/>
    <s v=""/>
    <s v="THT13062EY3791Z"/>
    <s v="08/02/2026 02:03"/>
  </r>
  <r>
    <x v="0"/>
    <x v="0"/>
    <n v="33.333333333333336"/>
    <n v="3"/>
    <s v="GTS86"/>
    <n v="100"/>
    <n v="0"/>
    <s v="ร้านที่2"/>
    <s v="อ***ทรัพย์ เ***เพชร"/>
    <s v="กรุงเทพมหานคร"/>
    <s v="-"/>
    <s v=""/>
    <s v="08/02/2026 01:46"/>
    <s v="-"/>
    <s v="J&amp;T COD"/>
    <s v="Tiktok"/>
    <s v="จ่ายทีหลัง / COD"/>
    <s v=""/>
    <s v="791211290096"/>
    <s v="08/02/2026 01:46"/>
  </r>
  <r>
    <x v="3"/>
    <x v="3"/>
    <n v="159"/>
    <n v="1"/>
    <s v="GTS85"/>
    <n v="129"/>
    <n v="0"/>
    <s v="ร้านที่2"/>
    <s v="แ***ลอย บ***ุตร"/>
    <s v="ระยอง"/>
    <s v="-"/>
    <s v=""/>
    <s v="08/02/2026 01:41"/>
    <s v="-"/>
    <s v="J&amp;T COD"/>
    <s v="Tiktok"/>
    <s v="จ่ายทีหลัง / COD"/>
    <s v=""/>
    <s v="791220471064"/>
    <s v="08/02/2026 01:41"/>
  </r>
  <r>
    <x v="0"/>
    <x v="0"/>
    <n v="50"/>
    <n v="6"/>
    <s v="GTS84"/>
    <n v="200"/>
    <n v="0"/>
    <s v="ร้านที่2"/>
    <s v="เ***ณี  เ***ี"/>
    <s v="กรุงเทพฯ"/>
    <s v="-"/>
    <s v=""/>
    <s v="08/02/2026 01:27"/>
    <s v="-"/>
    <s v="J&amp;T COD"/>
    <s v="Tiktok"/>
    <s v="จ่ายทีหลัง / COD"/>
    <s v=""/>
    <s v="791211080085"/>
    <s v="08/02/2026 01:27"/>
  </r>
  <r>
    <x v="0"/>
    <x v="0"/>
    <n v="50"/>
    <n v="6"/>
    <s v="GTS82"/>
    <n v="200"/>
    <n v="0"/>
    <s v="ร้านที่2"/>
    <s v="ศ***ญา โ***"/>
    <s v="หนองคาย"/>
    <s v="-"/>
    <s v=""/>
    <s v="08/02/2026 00:36"/>
    <s v="-"/>
    <s v="J&amp;T COD"/>
    <s v="Tiktok"/>
    <s v="จ่ายทีหลัง / COD"/>
    <s v=""/>
    <s v="791228480081"/>
    <s v="08/02/2026 00:36"/>
  </r>
  <r>
    <x v="0"/>
    <x v="0"/>
    <n v="33.333333333333336"/>
    <n v="3"/>
    <s v="GTS81"/>
    <n v="100"/>
    <n v="0"/>
    <s v="ร้านที่2"/>
    <s v="ข***ฐา  ส***ิกูล"/>
    <s v="กรุงเทพฯ"/>
    <s v="-"/>
    <s v=""/>
    <s v="08/02/2026 00:32"/>
    <s v="-"/>
    <s v="J&amp;T Express"/>
    <s v="Tiktok"/>
    <s v="tiktok"/>
    <s v=""/>
    <s v="791272890085"/>
    <s v="08/02/2026 00:30"/>
  </r>
  <r>
    <x v="0"/>
    <x v="0"/>
    <n v="33.333333333333336"/>
    <n v="3"/>
    <s v="GTS80"/>
    <n v="100"/>
    <n v="0"/>
    <s v="ร้านที่2"/>
    <s v="แ** เ***น้ำผึ้ง ค***ษ์"/>
    <s v="กรุงเทพฯ"/>
    <s v="-"/>
    <s v=""/>
    <s v="08/02/2026 00:29"/>
    <s v="-"/>
    <s v="J&amp;T Express"/>
    <s v="Tiktok"/>
    <s v="tiktok"/>
    <s v=""/>
    <s v="791260483086"/>
    <s v="08/02/2026 00:28"/>
  </r>
  <r>
    <x v="0"/>
    <x v="0"/>
    <n v="33.333333333333336"/>
    <n v="3"/>
    <s v="GTS78"/>
    <n v="100"/>
    <n v="0"/>
    <s v="ร้านที่2"/>
    <s v="จ***นา  ศ***รหมทัต"/>
    <s v="น่าน"/>
    <s v="-"/>
    <s v=""/>
    <s v="08/02/2026 00:21"/>
    <s v="-"/>
    <s v="J&amp;T COD"/>
    <s v="Tiktok"/>
    <s v="จ่ายทีหลัง / COD"/>
    <s v=""/>
    <s v="791272282091"/>
    <s v="08/02/2026 00:23"/>
  </r>
  <r>
    <x v="0"/>
    <x v="0"/>
    <n v="33.333333333333336"/>
    <n v="3"/>
    <s v="GTS77"/>
    <n v="118"/>
    <n v="18"/>
    <s v="ร้านที่2"/>
    <s v="จ***ภรณ์"/>
    <s v="ระยอง"/>
    <s v="-"/>
    <s v=""/>
    <s v="08/02/2026 00:15"/>
    <s v="-"/>
    <s v="J&amp;T COD"/>
    <s v="Tiktok"/>
    <s v="จ่ายทีหลัง / COD"/>
    <s v=""/>
    <s v="791273490092"/>
    <s v="08/02/2026 00:22"/>
  </r>
  <r>
    <x v="0"/>
    <x v="0"/>
    <n v="50"/>
    <n v="12"/>
    <s v="GTS76"/>
    <n v="400"/>
    <n v="0"/>
    <s v="ร้านที่2"/>
    <s v="พ***อง ศ***ูงเนิน"/>
    <s v="นครราชสีมา"/>
    <s v="-"/>
    <s v=""/>
    <s v="08/02/2026 00:15"/>
    <s v="-"/>
    <s v="J&amp;T COD"/>
    <s v="Tiktok"/>
    <s v="จ่ายทีหลัง / COD"/>
    <s v=""/>
    <s v="791220141040"/>
    <s v="08/02/2026 00:22"/>
  </r>
  <r>
    <x v="2"/>
    <x v="2"/>
    <n v="80"/>
    <n v="2"/>
    <s v="GTS75"/>
    <n v="160"/>
    <n v="0"/>
    <s v="ร้านที่1"/>
    <s v="เ******์"/>
    <s v="******องสองต้นนุ่น แขวงคลองสองต้นนุ่น เขตลาดกระบัง จังหวัดกรุงเทพมหานคร 10520"/>
    <s v="10520"/>
    <s v="90"/>
    <s v="08/02/2026 00:20"/>
    <s v="-"/>
    <s v="SPX Express"/>
    <s v="Shopee"/>
    <s v="shopee"/>
    <s v=""/>
    <s v="TH2657144908347"/>
    <s v="08/02/2026 00:20"/>
  </r>
  <r>
    <x v="7"/>
    <x v="8"/>
    <n v="75"/>
    <n v="1"/>
    <s v="GTS73"/>
    <n v="112"/>
    <n v="37"/>
    <s v="ร้านที่1"/>
    <s v="เ******่"/>
    <s v="******สวนหลวง อำเภอกระทุ่มแบน จังหวัดสมุทรสาคร 74110"/>
    <s v="74110"/>
    <s v="80"/>
    <s v="08/02/2026 00:31"/>
    <s v="-"/>
    <s v="SPX Express"/>
    <s v="Shopee"/>
    <s v="shopee"/>
    <s v=""/>
    <s v="TH262168250987R"/>
    <s v="08/02/2026 00:02"/>
  </r>
  <r>
    <x v="2"/>
    <x v="2"/>
    <n v="80"/>
    <n v="1"/>
    <s v="GTS72"/>
    <n v="80"/>
    <n v="0"/>
    <s v="ร้านที่1"/>
    <s v="น******์"/>
    <s v="******.แจงงาม ตำบลแจงงาม อำเภอหนองหญ้าไซ จังหวัดสุพรรณบุรี 72240"/>
    <s v="72240"/>
    <s v="97"/>
    <s v="08/02/2026 00:00"/>
    <s v="-"/>
    <s v="SPX Express"/>
    <s v="Shopee"/>
    <s v="shopee"/>
    <s v=""/>
    <s v="TH261343969308Z"/>
    <s v="08/02/2026 00: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x v="0"/>
    <x v="0"/>
    <n v="66.333333333333329"/>
    <n v="3"/>
    <s v="GTZ57"/>
    <n v="72.180000000000007"/>
    <n v="7"/>
    <s v="ร้านที่6"/>
    <s v="ภูมินิธิศ งามสนิท"/>
    <s v="234/930 หมู่ 4 ถ.สุขุมวิท ต.เทพารักษ์ อ.เมือง Ideo s115 ชั้น33_x000a__x000a_เมืองสมุทรปราการ/ Mueang Samut Prakanสมุทรปราการ/ Samut Prakan_x000a_10270"/>
    <s v="10270"/>
    <s v="660818087389"/>
    <s v="09/02/2026 23:55"/>
    <s v="-"/>
    <s v="Kerry_dropoff"/>
    <s v="Lazada"/>
    <s v="lazada"/>
    <s v=""/>
    <s v="LEXPU0656517166"/>
    <s v="09/02/2026 23:55"/>
  </r>
  <r>
    <x v="1"/>
    <x v="1"/>
    <n v="33.333333333333336"/>
    <n v="3"/>
    <s v="GTZ56"/>
    <n v="100"/>
    <n v="0"/>
    <s v="ร้านที่2"/>
    <s v="O***ra r*"/>
    <s v="ชัยภูมิ"/>
    <s v="-"/>
    <s v=""/>
    <s v="09/02/2026 23:49"/>
    <s v="-"/>
    <s v="J&amp;T Express"/>
    <s v="Tiktok"/>
    <s v="tiktok"/>
    <s v="ของฝอยทองด้วยนะคะ🩷"/>
    <s v="-"/>
    <s v="09/02/2026 23:49"/>
  </r>
  <r>
    <x v="2"/>
    <x v="2"/>
    <n v="0"/>
    <n v="1"/>
    <s v="GTZ55"/>
    <n v="7"/>
    <n v="7"/>
    <s v="ร้านที่3"/>
    <s v="สุรชัย บรรยงพงศ"/>
    <s v="89/777 หมู่บ้านหงส์ประยูร 3 ซ.3/28 ถ.บางกรวยไทรน้อย  ต.บางรักพัฒนา_x000a__x000a_บางบัวทอง/ Bang Bua Thongนนทบุรี/ Nonthaburi_x000a_11110"/>
    <s v="11110"/>
    <s v="660850488981"/>
    <s v="09/02/2026 23:37"/>
    <s v="-"/>
    <s v="Kerry_dropoff"/>
    <s v="Lazada"/>
    <s v="lazada"/>
    <s v=""/>
    <s v="-"/>
    <s v="09/02/2026 23:37"/>
  </r>
  <r>
    <x v="2"/>
    <x v="2"/>
    <n v="0"/>
    <n v="1"/>
    <s v="GTZ54"/>
    <n v="7"/>
    <n v="7"/>
    <s v="ร้านที่3"/>
    <s v="วาสนามิ่งขวัญ"/>
    <s v="119 หมู่ 14 ตำบลโคกกรวด อำเภอเมืองจังหวัดนครราชสีมา 30280 119 · โคกกรวด/ Khok Kruat_x000a__x000a_เมืองนครราชสีมา/ Mueng Nakorn Ratchasimaนครราชสีมา/ Nakhon Ratchasima_x000a_30280"/>
    <s v="30280"/>
    <s v="660930148462"/>
    <s v="09/02/2026 23:35"/>
    <s v="-"/>
    <s v="Kerry_dropoff"/>
    <s v="Lazada"/>
    <s v="lazada"/>
    <s v=""/>
    <s v="-"/>
    <s v="09/02/2026 23:35"/>
  </r>
  <r>
    <x v="1"/>
    <x v="1"/>
    <n v="33.333333333333336"/>
    <n v="3"/>
    <s v="GTZ53"/>
    <n v="100"/>
    <n v="0"/>
    <s v="ร้านที่2"/>
    <s v="ว*** ป***าสุข"/>
    <s v="อุบลราชธานี"/>
    <s v="-"/>
    <s v=""/>
    <s v="09/02/2026 23:13"/>
    <s v="-"/>
    <s v="J&amp;T COD"/>
    <s v="Tiktok"/>
    <s v="จ่ายทีหลัง / COD"/>
    <s v=""/>
    <s v="-"/>
    <s v="09/02/2026 23:13"/>
  </r>
  <r>
    <x v="1"/>
    <x v="1"/>
    <n v="33.333333333333336"/>
    <n v="3"/>
    <s v="GTZ51"/>
    <n v="100"/>
    <n v="0"/>
    <s v="ร้านที่2"/>
    <s v="อ***ัตน์    อ***ัตน์"/>
    <s v="เทศบาลนครเชียงราย"/>
    <s v="-"/>
    <s v=""/>
    <s v="09/02/2026 22:51"/>
    <s v="-"/>
    <s v="J&amp;T COD"/>
    <s v="Tiktok"/>
    <s v="จ่ายทีหลัง / COD"/>
    <s v=""/>
    <s v="-"/>
    <s v="09/02/2026 22:51"/>
  </r>
  <r>
    <x v="2"/>
    <x v="3"/>
    <n v="98.1"/>
    <n v="1"/>
    <s v="GTZ50"/>
    <n v="143.1"/>
    <n v="45"/>
    <s v="ร้านที่1"/>
    <s v="นางบรรจง กียาพีระพัฒน์"/>
    <s v="127 ม.6 บ้านหว้าน บุฝ้าย ประจันตคาม ปราจีนบุรี 25130  · บุฝ้าย/ Bu Fai_x000a__x000a_ประจันตคาม/ Prachantakhamปราจีนบุรี/ Prachin Buri_x000a_25130"/>
    <s v="25130"/>
    <s v="660899284642"/>
    <s v="09/02/2026 22:51"/>
    <s v="-"/>
    <s v="Kerry_dropoff"/>
    <s v="Lazada"/>
    <s v="lazada"/>
    <s v=""/>
    <s v="-"/>
    <s v="09/02/2026 22:51"/>
  </r>
  <r>
    <x v="1"/>
    <x v="1"/>
    <n v="50"/>
    <n v="6"/>
    <s v="GTZ49"/>
    <n v="200"/>
    <n v="0"/>
    <s v="ร้านที่2"/>
    <s v="พ***็ญ"/>
    <s v="กรุงเทพฯ"/>
    <s v="-"/>
    <s v=""/>
    <s v="09/02/2026 22:32"/>
    <s v="-"/>
    <s v="J&amp;T COD"/>
    <s v="Tiktok"/>
    <s v="จ่ายทีหลัง / COD"/>
    <s v=""/>
    <s v="-"/>
    <s v="09/02/2026 22:32"/>
  </r>
  <r>
    <x v="3"/>
    <x v="3"/>
    <n v="103.55"/>
    <n v="2"/>
    <s v="GTZ48"/>
    <n v="478.2"/>
    <n v="64"/>
    <s v="ร้านที่1"/>
    <s v="ทิพยดา อรรคเศรษฐัง"/>
    <s v="299 ม. 5 ต. เขาคอก  บ้านทรงไทยหลังแรก_x000a__x000a_ประโคนชัย/ Prakhon Chaiบุรีรัมย์/ Buriram_x000a_31140"/>
    <s v="31140"/>
    <s v="660627878838"/>
    <s v="09/02/2026 22:28"/>
    <s v="-"/>
    <s v="Kerry_dropoff"/>
    <s v="Lazada"/>
    <s v="lazada"/>
    <s v=""/>
    <s v="-"/>
    <s v="09/02/2026 22:28"/>
  </r>
  <r>
    <x v="2"/>
    <x v="3"/>
    <n v="103.55"/>
    <n v="2"/>
    <s v="GTZ48"/>
    <n v="478.2"/>
    <n v="64"/>
    <s v="ร้านที่1"/>
    <s v="ทิพยดา อรรคเศรษฐัง"/>
    <s v="299 ม. 5 ต. เขาคอก  บ้านทรงไทยหลังแรก_x000a__x000a_ประโคนชัย/ Prakhon Chaiบุรีรัมย์/ Buriram_x000a_31140"/>
    <s v="31140"/>
    <s v="660627878838"/>
    <s v="09/02/2026 22:28"/>
    <s v="-"/>
    <s v="Kerry_dropoff"/>
    <s v="Lazada"/>
    <s v="lazada"/>
    <s v=""/>
    <s v="-"/>
    <s v="09/02/2026 22:28"/>
  </r>
  <r>
    <x v="1"/>
    <x v="1"/>
    <n v="33.333333333333336"/>
    <n v="3"/>
    <s v="GTZ47"/>
    <n v="100"/>
    <n v="0"/>
    <s v="ร้านที่2"/>
    <s v="อ***"/>
    <s v="สุราษฎร์ธานี"/>
    <s v="-"/>
    <s v=""/>
    <s v="09/02/2026 22:22"/>
    <s v="-"/>
    <s v="J&amp;T COD"/>
    <s v="Tiktok"/>
    <s v="จ่ายทีหลัง / COD"/>
    <s v=""/>
    <s v="-"/>
    <s v="09/02/2026 22:22"/>
  </r>
  <r>
    <x v="1"/>
    <x v="1"/>
    <n v="33.333333333333336"/>
    <n v="3"/>
    <s v="GTZ46"/>
    <n v="100"/>
    <n v="0"/>
    <s v="ร้านที่2"/>
    <s v="เ***มาศ"/>
    <s v="ปทุมธานี"/>
    <s v="-"/>
    <s v=""/>
    <s v="09/02/2026 22:19"/>
    <s v="-"/>
    <s v="Flash Express Thailand"/>
    <s v="Tiktok"/>
    <s v="tiktok"/>
    <s v="***   รสมะพร้าวน้ำหอม   กาแฟ   เผือกมะพร้าว ****  _x000a__x000a_ขอบคุณค้า"/>
    <s v="-"/>
    <s v="09/02/2026 22:19"/>
  </r>
  <r>
    <x v="1"/>
    <x v="1"/>
    <n v="50"/>
    <n v="6"/>
    <s v="GTZ45"/>
    <n v="200"/>
    <n v="0"/>
    <s v="ร้านที่2"/>
    <s v="เ***ิกา"/>
    <s v="ขอนแก่น"/>
    <s v="-"/>
    <s v=""/>
    <s v="09/02/2026 22:18"/>
    <s v="-"/>
    <s v="J&amp;T COD"/>
    <s v="Tiktok"/>
    <s v="จ่ายทีหลัง / COD"/>
    <s v=""/>
    <s v="-"/>
    <s v="09/02/2026 22:18"/>
  </r>
  <r>
    <x v="4"/>
    <x v="4"/>
    <n v="66.666666666666671"/>
    <n v="3"/>
    <s v="GTZ44"/>
    <n v="129"/>
    <n v="0"/>
    <s v="ร้านที่1"/>
    <s v="ส******ม"/>
    <s v="******มย์ 31210 ซอยตรงข้ามปั้มน้ำมันสุเทพบริการ (ขามน้อย) บ้านหลังสีเขียว 2 ชั้น ตำบลเย้ยปราสาท อำเภอหนองกี่ จังหวัดบุรีรัมย์ 31210"/>
    <s v="31210"/>
    <s v="91"/>
    <s v="09/02/2026 22:18"/>
    <s v="-"/>
    <s v="Flash Express"/>
    <s v="Shopee"/>
    <s v="shopee"/>
    <s v=""/>
    <s v="TH28058BTQ9F2B"/>
    <s v="09/02/2026 22:17"/>
  </r>
  <r>
    <x v="1"/>
    <x v="1"/>
    <n v="33.333333333333336"/>
    <n v="3"/>
    <s v="GTZ43"/>
    <n v="100"/>
    <n v="0"/>
    <s v="ร้านที่2"/>
    <s v="เ***วรรณ  โ***"/>
    <s v="อุบลราชธานี"/>
    <s v="-"/>
    <s v=""/>
    <s v="09/02/2026 22:15"/>
    <s v="-"/>
    <s v="J&amp;T COD"/>
    <s v="Tiktok"/>
    <s v="จ่ายทีหลัง / COD"/>
    <s v=""/>
    <s v="-"/>
    <s v="09/02/2026 22:15"/>
  </r>
  <r>
    <x v="5"/>
    <x v="5"/>
    <n v="49"/>
    <n v="1"/>
    <s v="GTZ42"/>
    <n v="49"/>
    <n v="0"/>
    <s v="ร้านที่1"/>
    <s v="น******ง"/>
    <s v="******ทบุรี 22000  082-2525-988 ตำบลท่าช้าง อำเภอเมืองจันทบุรี จังหวัดจันทบุรี 22000"/>
    <s v="22000"/>
    <s v="88"/>
    <s v="09/02/2026 22:42"/>
    <s v="-"/>
    <s v="Flash Express"/>
    <s v="Shopee"/>
    <s v="shopee"/>
    <s v=""/>
    <s v="-"/>
    <s v="09/02/2026 22:11"/>
  </r>
  <r>
    <x v="0"/>
    <x v="0"/>
    <n v="66.333333333333329"/>
    <n v="3"/>
    <s v="GTZ41"/>
    <n v="250"/>
    <n v="0"/>
    <s v="ร้านที่1"/>
    <s v="ส**า"/>
    <s v="******โศกดินแดง แขวงดินแดง เขตดินแดง จังหวัดกรุงเทพมหานคร 10400"/>
    <s v="10400"/>
    <s v="66"/>
    <s v="-"/>
    <s v="-"/>
    <s v=""/>
    <s v="Shopee"/>
    <s v="-"/>
    <s v=""/>
    <s v="-"/>
    <s v="09/02/2026 22:03"/>
  </r>
  <r>
    <x v="1"/>
    <x v="1"/>
    <n v="50"/>
    <n v="6"/>
    <s v="GTZ40"/>
    <n v="208"/>
    <n v="8"/>
    <s v="ร้านที่2"/>
    <s v="โ** ท***ย์รุ่งเรือง"/>
    <s v="ตรัง"/>
    <s v="-"/>
    <s v=""/>
    <s v="09/02/2026 22:03"/>
    <s v="-"/>
    <s v="J&amp;T COD"/>
    <s v="Tiktok"/>
    <s v="จ่ายทีหลัง / COD"/>
    <s v=""/>
    <s v="-"/>
    <s v="09/02/2026 22:03"/>
  </r>
  <r>
    <x v="1"/>
    <x v="1"/>
    <n v="33.333333333333336"/>
    <n v="3"/>
    <s v="GTZ39"/>
    <n v="138"/>
    <n v="38"/>
    <s v="ร้านที่2"/>
    <s v="จ***นา  ต***ลาง"/>
    <s v="นครราชสีมา"/>
    <s v="-"/>
    <s v=""/>
    <s v="09/02/2026 22:00"/>
    <s v="-"/>
    <s v="J&amp;T COD"/>
    <s v="Tiktok"/>
    <s v="จ่ายทีหลัง / COD"/>
    <s v=""/>
    <s v="-"/>
    <s v="09/02/2026 22:00"/>
  </r>
  <r>
    <x v="1"/>
    <x v="1"/>
    <n v="33.333333333333336"/>
    <n v="3"/>
    <s v="GTZ38"/>
    <n v="100"/>
    <n v="0"/>
    <s v="ร้านที่2"/>
    <s v="ว***า ค***แคร์"/>
    <s v="ยโสธร"/>
    <s v="-"/>
    <s v=""/>
    <s v="09/02/2026 21:58"/>
    <s v="-"/>
    <s v="J&amp;T COD"/>
    <s v="Tiktok"/>
    <s v="จ่ายทีหลัง / COD"/>
    <s v=""/>
    <s v="-"/>
    <s v="09/02/2026 21:59"/>
  </r>
  <r>
    <x v="1"/>
    <x v="1"/>
    <n v="50"/>
    <n v="6"/>
    <s v="GTZ37"/>
    <n v="200"/>
    <n v="0"/>
    <s v="ร้านที่2"/>
    <s v="พ***ิมล เ***วพงค์"/>
    <s v="เชียงราย"/>
    <s v="-"/>
    <s v=""/>
    <s v="09/02/2026 21:57"/>
    <s v="-"/>
    <s v="J&amp;T COD"/>
    <s v="Tiktok"/>
    <s v="จ่ายทีหลัง / COD"/>
    <s v=""/>
    <s v="-"/>
    <s v="09/02/2026 21:57"/>
  </r>
  <r>
    <x v="0"/>
    <x v="0"/>
    <n v="80"/>
    <n v="2"/>
    <s v="GTZ36"/>
    <n v="160"/>
    <n v="0"/>
    <s v="ร้านที่1"/>
    <s v="พ******า"/>
    <s v="******ใหญ่)หมู่ที่ 4 ตำบลมาบยางพร ตำบลมาบยางพร อำเภอปลวกแดง จังหวัดระยอง 21140"/>
    <s v="21140"/>
    <s v="52"/>
    <s v="09/02/2026 22:14"/>
    <s v="-"/>
    <s v="Flash Express"/>
    <s v="Shopee"/>
    <s v="shopee"/>
    <s v=""/>
    <s v="TH21068BTPXA6E2"/>
    <s v="09/02/2026 21:44"/>
  </r>
  <r>
    <x v="1"/>
    <x v="1"/>
    <n v="50"/>
    <n v="6"/>
    <s v="GTZ35"/>
    <n v="259"/>
    <n v="0"/>
    <s v="ร้านที่2"/>
    <s v="น***สร. โ***์เอี่ยม"/>
    <s v="กรุงเทพฯ"/>
    <s v="-"/>
    <s v=""/>
    <s v="09/02/2026 21:43"/>
    <s v="-"/>
    <s v="J&amp;T COD"/>
    <s v="Tiktok"/>
    <s v="จ่ายทีหลัง / COD"/>
    <s v=""/>
    <s v="-"/>
    <s v="09/02/2026 21:43"/>
  </r>
  <r>
    <x v="1"/>
    <x v="1"/>
    <n v="65"/>
    <n v="1"/>
    <s v="GTZ35"/>
    <n v="259"/>
    <n v="0"/>
    <s v="ร้านที่2"/>
    <s v="น***สร. โ***์เอี่ยม"/>
    <s v="กรุงเทพฯ"/>
    <s v="-"/>
    <s v=""/>
    <s v="09/02/2026 21:43"/>
    <s v="-"/>
    <s v="J&amp;T COD"/>
    <s v="Tiktok"/>
    <s v="จ่ายทีหลัง / COD"/>
    <s v=""/>
    <s v="-"/>
    <s v="09/02/2026 21:43"/>
  </r>
  <r>
    <x v="1"/>
    <x v="1"/>
    <n v="33.333333333333336"/>
    <n v="3"/>
    <s v="GTZ34"/>
    <n v="100"/>
    <n v="0"/>
    <s v="ร้านที่2"/>
    <s v="จ***ร์เพ็ญ"/>
    <s v="นครสวรรค์"/>
    <s v="-"/>
    <s v=""/>
    <s v="09/02/2026 21:42"/>
    <s v="-"/>
    <s v="J&amp;T COD"/>
    <s v="Tiktok"/>
    <s v="จ่ายทีหลัง / COD"/>
    <s v=""/>
    <s v="-"/>
    <s v="09/02/2026 21:42"/>
  </r>
  <r>
    <x v="1"/>
    <x v="1"/>
    <n v="50"/>
    <n v="24"/>
    <s v="GTZ33"/>
    <n v="800"/>
    <n v="0"/>
    <s v="ร้านที่2"/>
    <s v="ก*** ก***นศร"/>
    <s v="กรุงเทพฯ"/>
    <s v="-"/>
    <s v=""/>
    <s v="09/02/2026 21:40"/>
    <s v="-"/>
    <s v="J&amp;T COD"/>
    <s v="Tiktok"/>
    <s v="จ่ายทีหลัง / COD"/>
    <s v=""/>
    <s v="-"/>
    <s v="09/02/2026 21:40"/>
  </r>
  <r>
    <x v="1"/>
    <x v="1"/>
    <n v="33.333333333333336"/>
    <n v="3"/>
    <s v="GTZ32"/>
    <n v="129"/>
    <n v="29"/>
    <s v="ร้านที่2"/>
    <s v="ศ***ร"/>
    <s v="ชัยนาท"/>
    <s v="-"/>
    <s v=""/>
    <s v="09/02/2026 21:25"/>
    <s v="-"/>
    <s v="J&amp;T COD"/>
    <s v="Tiktok"/>
    <s v="จ่ายทีหลัง / COD"/>
    <s v=""/>
    <s v="-"/>
    <s v="09/02/2026 21:25"/>
  </r>
  <r>
    <x v="1"/>
    <x v="1"/>
    <n v="33.333333333333336"/>
    <n v="3"/>
    <s v="GTZ31"/>
    <n v="100"/>
    <n v="0"/>
    <s v="ร้านที่2"/>
    <s v="อ***า เ***นเขตการ"/>
    <s v="กำแพงเพชร"/>
    <s v="-"/>
    <s v=""/>
    <s v="09/02/2026 21:23"/>
    <s v="-"/>
    <s v="J&amp;T COD"/>
    <s v="Tiktok"/>
    <s v="จ่ายทีหลัง / COD"/>
    <s v=""/>
    <s v="-"/>
    <s v="09/02/2026 21:23"/>
  </r>
  <r>
    <x v="1"/>
    <x v="1"/>
    <n v="33.333333333333336"/>
    <n v="3"/>
    <s v="GTZ30"/>
    <n v="100"/>
    <n v="0"/>
    <s v="ร้านที่2"/>
    <s v="T***aphop M***ewong"/>
    <s v="สุราษฎร์ธานี"/>
    <s v="-"/>
    <s v=""/>
    <s v="09/02/2026 21:21"/>
    <s v="-"/>
    <s v="J&amp;T COD"/>
    <s v="Tiktok"/>
    <s v="จ่ายทีหลัง / COD"/>
    <s v="ไม่เอากาแฟนะค่ะ"/>
    <s v="-"/>
    <s v="09/02/2026 21:21"/>
  </r>
  <r>
    <x v="1"/>
    <x v="1"/>
    <n v="50"/>
    <n v="6"/>
    <s v="GTZ28"/>
    <n v="200"/>
    <n v="0"/>
    <s v="ร้านที่2"/>
    <s v="ส***ฒน์ ว***จินดา"/>
    <s v="กรุงเทพฯ"/>
    <s v="-"/>
    <s v=""/>
    <s v="09/02/2026 21:16"/>
    <s v="-"/>
    <s v="J&amp;T COD"/>
    <s v="Tiktok"/>
    <s v="จ่ายทีหลัง / COD"/>
    <s v=""/>
    <s v="-"/>
    <s v="09/02/2026 21:16"/>
  </r>
  <r>
    <x v="1"/>
    <x v="1"/>
    <n v="50"/>
    <n v="6"/>
    <s v="GTZ27"/>
    <n v="200"/>
    <n v="0"/>
    <s v="ร้านที่2"/>
    <s v="เ***ต็น"/>
    <s v="เพชรบุรี"/>
    <s v="-"/>
    <s v=""/>
    <s v="09/02/2026 21:09"/>
    <s v="-"/>
    <s v="J&amp;T COD"/>
    <s v="Tiktok"/>
    <s v="จ่ายทีหลัง / COD"/>
    <s v=""/>
    <s v="-"/>
    <s v="09/02/2026 21:10"/>
  </r>
  <r>
    <x v="1"/>
    <x v="1"/>
    <n v="40"/>
    <n v="10"/>
    <s v="GTZ26"/>
    <n v="400"/>
    <n v="0"/>
    <s v="ร้านที่2"/>
    <s v="ป***เกล้า ป***ธ ย***ล็กฟิวส์ จ***ูกสาวคนโต"/>
    <s v="กาฬสินธุ์"/>
    <s v="-"/>
    <s v=""/>
    <s v="09/02/2026 21:08"/>
    <s v="-"/>
    <s v="J&amp;T Express"/>
    <s v="Tiktok"/>
    <s v="tiktok"/>
    <s v=""/>
    <s v="-"/>
    <s v="09/02/2026 21:10"/>
  </r>
  <r>
    <x v="0"/>
    <x v="0"/>
    <n v="80"/>
    <n v="3"/>
    <s v="GTZ25"/>
    <n v="24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71"/>
    <s v="09/02/2026 21:30"/>
    <s v="-"/>
    <s v="Flash Express"/>
    <s v="Shopee"/>
    <s v="shopee"/>
    <s v=""/>
    <s v="TH53048BTNE22J"/>
    <s v="09/02/2026 21:00"/>
  </r>
  <r>
    <x v="1"/>
    <x v="1"/>
    <n v="50"/>
    <n v="6"/>
    <s v="GTZ24"/>
    <n v="200"/>
    <n v="0"/>
    <s v="ร้านที่2"/>
    <s v="เ***ัย ท***ก้วยวน"/>
    <s v="นครศรีธรรมราช"/>
    <s v="-"/>
    <s v=""/>
    <s v="09/02/2026 20:59"/>
    <s v="-"/>
    <s v="J&amp;T COD"/>
    <s v="Tiktok"/>
    <s v="จ่ายทีหลัง / COD"/>
    <s v=""/>
    <s v="-"/>
    <s v="09/02/2026 20:59"/>
  </r>
  <r>
    <x v="0"/>
    <x v="0"/>
    <n v="66.333333333333329"/>
    <n v="3"/>
    <s v="GTZ23"/>
    <n v="207.5"/>
    <n v="7.5"/>
    <s v="ร้านที่3"/>
    <s v="Navaporn Rattanasin"/>
    <s v="8/30 ซอยสวนยาม 9 แยก 3 (อมรพันธ์นคร 8) แขวงคันนายาว เขตคันนายาว กรุงเทพฯ 10230 · คันนายาว/ Khan Na Yao_x000a__x000a_คันนายาว/ Khan Na Yaoกรุงเทพมหานคร/ Bangkok_x000a_10230"/>
    <s v="10230"/>
    <s v="660816452270"/>
    <s v="09/02/2026 20:52"/>
    <s v="-"/>
    <s v="Kerry_dropoff"/>
    <s v="Lazada"/>
    <s v="lazada"/>
    <s v=""/>
    <s v="LEXPU0656515342"/>
    <s v="09/02/2026 20:49"/>
  </r>
  <r>
    <x v="1"/>
    <x v="1"/>
    <n v="33.333333333333336"/>
    <n v="3"/>
    <s v="GTZ22"/>
    <n v="100"/>
    <n v="0"/>
    <s v="ร้านที่2"/>
    <s v="ป***ญานันต์ เ***ร์ภูผา"/>
    <s v="ลพบุรี"/>
    <s v="-"/>
    <s v=""/>
    <s v="09/02/2026 20:38"/>
    <s v="-"/>
    <s v="J&amp;T COD"/>
    <s v="Tiktok"/>
    <s v="จ่ายทีหลัง / COD"/>
    <s v=""/>
    <s v="-"/>
    <s v="09/02/2026 20:38"/>
  </r>
  <r>
    <x v="0"/>
    <x v="0"/>
    <n v="80"/>
    <n v="2"/>
    <s v="GTZ21"/>
    <n v="160"/>
    <n v="0"/>
    <s v="ร้านที่1"/>
    <s v="ด******ด"/>
    <s v="******หทัยราษฏร์ แขวงบางชัน แขวงบางชัน เขตคลองสามวา จังหวัดกรุงเทพมหานคร 10510"/>
    <s v="10510"/>
    <s v="53"/>
    <s v="09/02/2026 20:34"/>
    <s v="-"/>
    <s v="SPX Express"/>
    <s v="Shopee"/>
    <s v="shopee"/>
    <s v=""/>
    <s v="TH263963867319Y"/>
    <s v="09/02/2026 20:34"/>
  </r>
  <r>
    <x v="1"/>
    <x v="1"/>
    <n v="50"/>
    <n v="6"/>
    <s v="GTZ20"/>
    <n v="200"/>
    <n v="0"/>
    <s v="ร้านที่2"/>
    <s v="ช***กาญจน์ เ***ลาภา"/>
    <s v="เทศบาลนครนครราชสีมา"/>
    <s v="-"/>
    <s v=""/>
    <s v="09/02/2026 20:34"/>
    <s v="-"/>
    <s v="J&amp;T COD"/>
    <s v="Tiktok"/>
    <s v="จ่ายทีหลัง / COD"/>
    <s v=""/>
    <s v="-"/>
    <s v="09/02/2026 20:34"/>
  </r>
  <r>
    <x v="1"/>
    <x v="1"/>
    <n v="33.333333333333336"/>
    <n v="3"/>
    <s v="GTZ19"/>
    <n v="100"/>
    <n v="0"/>
    <s v="ร้านที่2"/>
    <s v="พ***ล้าน้องแก้มพี่น้องตัวแสบ"/>
    <s v="ศรีสะเกษ"/>
    <s v="-"/>
    <s v=""/>
    <s v="09/02/2026 20:34"/>
    <s v="-"/>
    <s v="J&amp;T Express"/>
    <s v="Tiktok"/>
    <s v="tiktok"/>
    <s v="เอาเปงเค้กฝอยทอง2มะพร้าว1"/>
    <s v="-"/>
    <s v="09/02/2026 20:32"/>
  </r>
  <r>
    <x v="1"/>
    <x v="1"/>
    <n v="33.333333333333336"/>
    <n v="3"/>
    <s v="GTZ18"/>
    <n v="100"/>
    <n v="0"/>
    <s v="ร้านที่2"/>
    <s v="จ***นี จ***ปน"/>
    <s v="กรุงเทพมหานคร"/>
    <s v="-"/>
    <s v=""/>
    <s v="09/02/2026 20:28"/>
    <s v="-"/>
    <s v="J&amp;T COD"/>
    <s v="Tiktok"/>
    <s v="จ่ายทีหลัง / COD"/>
    <s v=""/>
    <s v="-"/>
    <s v="09/02/2026 20:28"/>
  </r>
  <r>
    <x v="1"/>
    <x v="1"/>
    <n v="50"/>
    <n v="6"/>
    <s v="GTZ17"/>
    <n v="200"/>
    <n v="0"/>
    <s v="ร้านที่2"/>
    <s v="บ***บิ๋ม"/>
    <s v="สงขลา"/>
    <s v="-"/>
    <s v=""/>
    <s v="09/02/2026 20:25"/>
    <s v="-"/>
    <s v="J&amp;T Express"/>
    <s v="Tiktok"/>
    <s v="tiktok"/>
    <s v=""/>
    <s v="-"/>
    <s v="09/02/2026 20:25"/>
  </r>
  <r>
    <x v="1"/>
    <x v="1"/>
    <n v="33.333333333333336"/>
    <n v="3"/>
    <s v="GTZ16"/>
    <n v="100"/>
    <n v="0"/>
    <s v="ร้านที่2"/>
    <s v="อ*** เ***อนแก้ว"/>
    <s v="นครราชสีมา"/>
    <s v="-"/>
    <s v=""/>
    <s v="09/02/2026 20:23"/>
    <s v="-"/>
    <s v="J&amp;T COD"/>
    <s v="Tiktok"/>
    <s v="จ่ายทีหลัง / COD"/>
    <s v=""/>
    <s v="-"/>
    <s v="09/02/2026 20:23"/>
  </r>
  <r>
    <x v="1"/>
    <x v="1"/>
    <n v="50"/>
    <n v="6"/>
    <s v="GTZ15"/>
    <n v="200"/>
    <n v="0"/>
    <s v="ร้านที่2"/>
    <s v="ฉ**   เ***์ทอง"/>
    <s v="ภูเก็ต"/>
    <s v="-"/>
    <s v=""/>
    <s v="09/02/2026 20:19"/>
    <s v="-"/>
    <s v="J&amp;T COD"/>
    <s v="Tiktok"/>
    <s v="จ่ายทีหลัง / COD"/>
    <s v=""/>
    <s v="-"/>
    <s v="09/02/2026 20:19"/>
  </r>
  <r>
    <x v="1"/>
    <x v="1"/>
    <n v="50"/>
    <n v="6"/>
    <s v="GTZ14"/>
    <n v="200"/>
    <n v="0"/>
    <s v="ร้านที่2"/>
    <s v="โ***มอล101ปกรณ์ ไ***พ"/>
    <s v="ร้อยเอ็ด"/>
    <s v="-"/>
    <s v=""/>
    <s v="09/02/2026 20:17"/>
    <s v="-"/>
    <s v="J&amp;T COD"/>
    <s v="Tiktok"/>
    <s v="จ่ายทีหลัง / COD"/>
    <s v=""/>
    <s v="-"/>
    <s v="09/02/2026 20:17"/>
  </r>
  <r>
    <x v="1"/>
    <x v="1"/>
    <n v="50"/>
    <n v="6"/>
    <s v="GTZ12"/>
    <n v="200"/>
    <n v="0"/>
    <s v="ร้านที่2"/>
    <s v="ป***"/>
    <s v="ชลบุรี"/>
    <s v="-"/>
    <s v=""/>
    <s v="09/02/2026 20:16"/>
    <s v="-"/>
    <s v="J&amp;T COD"/>
    <s v="Tiktok"/>
    <s v="จ่ายทีหลัง / COD"/>
    <s v=""/>
    <s v="-"/>
    <s v="09/02/2026 20:16"/>
  </r>
  <r>
    <x v="1"/>
    <x v="1"/>
    <n v="50"/>
    <n v="6"/>
    <s v="GTZ11"/>
    <n v="200"/>
    <n v="0"/>
    <s v="ร้านที่2"/>
    <s v="พ***รรณ เ***ญกุล"/>
    <s v="กรุงเทพฯ"/>
    <s v="-"/>
    <s v=""/>
    <s v="09/02/2026 20:12"/>
    <s v="-"/>
    <s v="J&amp;T Express"/>
    <s v="Tiktok"/>
    <s v="tiktok"/>
    <s v=""/>
    <s v="-"/>
    <s v="09/02/2026 20:12"/>
  </r>
  <r>
    <x v="1"/>
    <x v="1"/>
    <n v="33.333333333333336"/>
    <n v="3"/>
    <s v="GTZ10"/>
    <n v="118"/>
    <n v="18"/>
    <s v="ร้านที่2"/>
    <s v="อ***นา ท***ญ"/>
    <s v="แพร่"/>
    <s v="-"/>
    <s v=""/>
    <s v="09/02/2026 20:11"/>
    <s v="-"/>
    <s v="J&amp;T COD"/>
    <s v="Tiktok"/>
    <s v="จ่ายทีหลัง / COD"/>
    <s v=""/>
    <s v="-"/>
    <s v="09/02/2026 20:11"/>
  </r>
  <r>
    <x v="1"/>
    <x v="1"/>
    <n v="33.333333333333336"/>
    <n v="3"/>
    <s v="GTZ9"/>
    <n v="100"/>
    <n v="0"/>
    <s v="ร้านที่2"/>
    <s v="ป***ิม ว***จันทร์ดี"/>
    <s v="กาญจนบุรี"/>
    <s v="-"/>
    <s v=""/>
    <s v="09/02/2026 20:06"/>
    <s v="-"/>
    <s v="J&amp;T COD"/>
    <s v="Tiktok"/>
    <s v="จ่ายทีหลัง / COD"/>
    <s v=""/>
    <s v="-"/>
    <s v="09/02/2026 20:06"/>
  </r>
  <r>
    <x v="1"/>
    <x v="1"/>
    <n v="50"/>
    <n v="6"/>
    <s v="GTZ8"/>
    <n v="200"/>
    <n v="0"/>
    <s v="ร้านที่2"/>
    <s v="ว***ี  น***ุตร"/>
    <s v="กาญจนบุรี"/>
    <s v="-"/>
    <s v=""/>
    <s v="09/02/2026 20:08"/>
    <s v="-"/>
    <s v="J&amp;T Express"/>
    <s v="Tiktok"/>
    <s v="tiktok"/>
    <s v=""/>
    <s v="-"/>
    <s v="09/02/2026 20:06"/>
  </r>
  <r>
    <x v="1"/>
    <x v="1"/>
    <n v="33.333333333333336"/>
    <n v="3"/>
    <s v="GTZ7"/>
    <n v="100"/>
    <n v="0"/>
    <s v="ร้านที่2"/>
    <s v="อ***ิท"/>
    <s v="กรุงเทพฯ"/>
    <s v="-"/>
    <s v=""/>
    <s v="09/02/2026 20:04"/>
    <s v="-"/>
    <s v="J&amp;T COD"/>
    <s v="Tiktok"/>
    <s v="จ่ายทีหลัง / COD"/>
    <s v=""/>
    <s v="-"/>
    <s v="09/02/2026 20:05"/>
  </r>
  <r>
    <x v="0"/>
    <x v="0"/>
    <n v="66.333333333333329"/>
    <n v="3"/>
    <s v="GTZ6"/>
    <n v="250"/>
    <n v="0"/>
    <s v="ร้านที่2"/>
    <s v="C***naaaaaaq"/>
    <s v="สตูล"/>
    <s v="-"/>
    <s v=""/>
    <s v="09/02/2026 20:03"/>
    <s v="-"/>
    <s v="J&amp;T COD"/>
    <s v="Tiktok"/>
    <s v="จ่ายทีหลัง / COD"/>
    <s v=""/>
    <s v="-"/>
    <s v="09/02/2026 20:03"/>
  </r>
  <r>
    <x v="6"/>
    <x v="2"/>
    <n v="77.2"/>
    <n v="2"/>
    <s v="GTZ5"/>
    <n v="162.4"/>
    <n v="8"/>
    <s v="ร้านที่3"/>
    <s v="นันธิยา ศิริวัฒน์พูลเจริญ"/>
    <s v="ทะเลทองการเกษตร 384 ม.6 · กลัดหลวง/ Klat Luang_x000a__x000a_ท่ายาง/ Tha Yangเพชรบุรี/ Phetchaburi_x000a_76130"/>
    <s v="76130"/>
    <s v="660915655545"/>
    <s v="09/02/2026 19:46"/>
    <s v="-"/>
    <s v="Kerry_dropoff"/>
    <s v="Lazada"/>
    <s v="lazada"/>
    <s v=""/>
    <s v="-"/>
    <s v="09/02/2026 19:46"/>
  </r>
  <r>
    <x v="0"/>
    <x v="0"/>
    <n v="66.333333333333329"/>
    <n v="9"/>
    <s v="GTZ4"/>
    <n v="660"/>
    <n v="0"/>
    <s v="ร้านที่4"/>
    <s v="ม***รา บ*"/>
    <s v="มุกดาหาร"/>
    <s v="-"/>
    <s v=""/>
    <s v="09/02/2026 19:44"/>
    <s v="-"/>
    <s v="J&amp;T COD"/>
    <s v="Tiktok"/>
    <s v="จ่ายทีหลัง / COD"/>
    <s v=""/>
    <s v="-"/>
    <s v="09/02/2026 19:44"/>
  </r>
  <r>
    <x v="0"/>
    <x v="0"/>
    <n v="66.333333333333329"/>
    <n v="3"/>
    <s v="GTZ3"/>
    <n v="250"/>
    <n v="0"/>
    <s v="ร้านที่2"/>
    <s v="ธ***ทพ ท***ถวิล"/>
    <s v="นราธิวาส"/>
    <s v="-"/>
    <s v=""/>
    <s v="09/02/2026 19:40"/>
    <s v="-"/>
    <s v="J&amp;T Express"/>
    <s v="Tiktok"/>
    <s v="tiktok"/>
    <s v=""/>
    <s v="-"/>
    <s v="09/02/2026 19:39"/>
  </r>
  <r>
    <x v="1"/>
    <x v="1"/>
    <n v="33.333333333333336"/>
    <n v="3"/>
    <s v="GTY99"/>
    <n v="110"/>
    <n v="10"/>
    <s v="ร้านที่2"/>
    <s v="ส***ษ์ ห***นะ"/>
    <s v="ชัยภูมิ"/>
    <s v="-"/>
    <s v=""/>
    <s v="09/02/2026 19:19"/>
    <s v="-"/>
    <s v="J&amp;T COD"/>
    <s v="Tiktok"/>
    <s v="จ่ายทีหลัง / COD"/>
    <s v=""/>
    <s v="-"/>
    <s v="09/02/2026 19:19"/>
  </r>
  <r>
    <x v="1"/>
    <x v="1"/>
    <n v="33.333333333333336"/>
    <n v="3"/>
    <s v="GTY97"/>
    <n v="100"/>
    <n v="0"/>
    <s v="ร้านที่2"/>
    <s v="ต***งหลาง อ***กราช จ***รราชสีมา 2***0"/>
    <s v="นครราชสีมา"/>
    <s v="-"/>
    <s v=""/>
    <s v="09/02/2026 19:07"/>
    <s v="-"/>
    <s v="J&amp;T COD"/>
    <s v="Tiktok"/>
    <s v="จ่ายทีหลัง / COD"/>
    <s v=""/>
    <s v="-"/>
    <s v="09/02/2026 19:07"/>
  </r>
  <r>
    <x v="1"/>
    <x v="1"/>
    <n v="33.333333333333336"/>
    <n v="3"/>
    <s v="GTY96"/>
    <n v="100"/>
    <n v="0"/>
    <s v="ร้านที่2"/>
    <s v="黃***ุนีย์"/>
    <s v="ปทุมธานี"/>
    <s v="-"/>
    <s v=""/>
    <s v="09/02/2026 19:02"/>
    <s v="-"/>
    <s v="J&amp;T COD"/>
    <s v="Tiktok"/>
    <s v="จ่ายทีหลัง / COD"/>
    <s v=""/>
    <s v="-"/>
    <s v="09/02/2026 19:03"/>
  </r>
  <r>
    <x v="1"/>
    <x v="1"/>
    <n v="33.333333333333336"/>
    <n v="3"/>
    <s v="GTY95"/>
    <n v="100"/>
    <n v="0"/>
    <s v="ร้านที่2"/>
    <s v="K***any P***hilath"/>
    <s v="ชลบุรี"/>
    <s v="-"/>
    <s v=""/>
    <s v="09/02/2026 18:55"/>
    <s v="-"/>
    <s v="J&amp;T COD"/>
    <s v="Tiktok"/>
    <s v="จ่ายทีหลัง / COD"/>
    <s v=""/>
    <s v="-"/>
    <s v="09/02/2026 18:55"/>
  </r>
  <r>
    <x v="1"/>
    <x v="1"/>
    <n v="50"/>
    <n v="6"/>
    <s v="GTY94"/>
    <n v="200"/>
    <n v="0"/>
    <s v="ร้านที่2"/>
    <s v="ท***ภรณ์ ท***าภ"/>
    <s v="พังงา"/>
    <s v="-"/>
    <s v=""/>
    <s v="09/02/2026 18:54"/>
    <s v="-"/>
    <s v="J&amp;T COD"/>
    <s v="Tiktok"/>
    <s v="จ่ายทีหลัง / COD"/>
    <s v=""/>
    <s v="-"/>
    <s v="09/02/2026 18:55"/>
  </r>
  <r>
    <x v="1"/>
    <x v="1"/>
    <n v="50"/>
    <n v="6"/>
    <s v="GTY93"/>
    <n v="200"/>
    <n v="0"/>
    <s v="ร้านที่2"/>
    <s v="ß***ᥫᩣﾟ˘̈"/>
    <s v="เชียงราย"/>
    <s v="-"/>
    <s v=""/>
    <s v="09/02/2026 18:54"/>
    <s v="-"/>
    <s v="J&amp;T COD"/>
    <s v="Tiktok"/>
    <s v="จ่ายทีหลัง / COD"/>
    <s v=""/>
    <s v="-"/>
    <s v="09/02/2026 18:54"/>
  </r>
  <r>
    <x v="1"/>
    <x v="1"/>
    <n v="33.333333333333336"/>
    <n v="6"/>
    <s v="GTY92"/>
    <n v="200"/>
    <n v="0"/>
    <s v="ร้านที่2"/>
    <s v="ศ***ชัย ล***ิบูลย์ศิลป์"/>
    <s v="สุพรรณบุรี"/>
    <s v="-"/>
    <s v=""/>
    <s v="09/02/2026 18:43"/>
    <s v="-"/>
    <s v="J&amp;T Express"/>
    <s v="Tiktok"/>
    <s v="tiktok"/>
    <s v=""/>
    <s v="-"/>
    <s v="09/02/2026 18:43"/>
  </r>
  <r>
    <x v="1"/>
    <x v="1"/>
    <n v="33.333333333333336"/>
    <n v="3"/>
    <s v="GTY91"/>
    <n v="100"/>
    <n v="0"/>
    <s v="ร้านที่2"/>
    <s v="ฮ***ีย์ ร***ง "/>
    <s v="นราธิวาส"/>
    <s v="-"/>
    <s v=""/>
    <s v="09/02/2026 18:37"/>
    <s v="-"/>
    <s v="J&amp;T Express"/>
    <s v="Tiktok"/>
    <s v="tiktok"/>
    <s v=""/>
    <s v="-"/>
    <s v="09/02/2026 18:38"/>
  </r>
  <r>
    <x v="1"/>
    <x v="1"/>
    <n v="33.333333333333336"/>
    <n v="3"/>
    <s v="GTY90"/>
    <n v="100"/>
    <n v="0"/>
    <s v="ร้านที่2"/>
    <s v="น***าวนิภาพรรณ  ช***ษ์"/>
    <s v="ร้อยเอ็ด"/>
    <s v="-"/>
    <s v=""/>
    <s v="09/02/2026 18:32"/>
    <s v="-"/>
    <s v="J&amp;T Express"/>
    <s v="Tiktok"/>
    <s v="tiktok"/>
    <s v=""/>
    <s v="-"/>
    <s v="09/02/2026 18:30"/>
  </r>
  <r>
    <x v="1"/>
    <x v="1"/>
    <n v="50"/>
    <n v="6"/>
    <s v="GTY89"/>
    <n v="200"/>
    <n v="0"/>
    <s v="ร้านที่2"/>
    <s v="น** เ***์ ป***ะเชนทร์"/>
    <s v="พิษณุโลก"/>
    <s v="-"/>
    <s v=""/>
    <s v="09/02/2026 18:07"/>
    <s v="-"/>
    <s v="J&amp;T COD"/>
    <s v="Tiktok"/>
    <s v="จ่ายทีหลัง / COD"/>
    <s v=""/>
    <s v="-"/>
    <s v="09/02/2026 18:08"/>
  </r>
  <r>
    <x v="1"/>
    <x v="1"/>
    <n v="50"/>
    <n v="6"/>
    <s v="GTY88"/>
    <n v="200"/>
    <n v="0"/>
    <s v="ร้านที่2"/>
    <s v="อ***รรณ ส***ิจักร์"/>
    <s v="นนทบุรี"/>
    <s v="-"/>
    <s v=""/>
    <s v="09/02/2026 18:05"/>
    <s v="-"/>
    <s v="Flash Express Thailand COD"/>
    <s v="Tiktok"/>
    <s v="จ่ายทีหลัง / COD"/>
    <s v=""/>
    <s v="-"/>
    <s v="09/02/2026 18:05"/>
  </r>
  <r>
    <x v="1"/>
    <x v="1"/>
    <n v="33.333333333333336"/>
    <n v="3"/>
    <s v="GTY87"/>
    <n v="100"/>
    <n v="0"/>
    <s v="ร้านที่2"/>
    <s v="ว***น"/>
    <s v="นนทบุรี"/>
    <s v="-"/>
    <s v=""/>
    <s v="09/02/2026 18:04"/>
    <s v="-"/>
    <s v="J&amp;T COD"/>
    <s v="Tiktok"/>
    <s v="จ่ายทีหลัง / COD"/>
    <s v=""/>
    <s v="-"/>
    <s v="09/02/2026 18:05"/>
  </r>
  <r>
    <x v="1"/>
    <x v="1"/>
    <n v="33.333333333333336"/>
    <n v="3"/>
    <s v="GTY86"/>
    <n v="100"/>
    <n v="0"/>
    <s v="ร้านที่2"/>
    <s v="ป***ิทธิ์ ต***เสรีกุล ต***เสรี"/>
    <s v="กำแพงเพชร"/>
    <s v="-"/>
    <s v=""/>
    <s v="09/02/2026 18:04"/>
    <s v="-"/>
    <s v="J&amp;T COD"/>
    <s v="Tiktok"/>
    <s v="จ่ายทีหลัง / COD"/>
    <s v=""/>
    <s v="-"/>
    <s v="09/02/2026 18:04"/>
  </r>
  <r>
    <x v="1"/>
    <x v="1"/>
    <n v="33.333333333333336"/>
    <n v="3"/>
    <s v="GTY85"/>
    <n v="100"/>
    <n v="0"/>
    <s v="ร้านที่2"/>
    <s v="ล***"/>
    <s v="มหาสารคาม"/>
    <s v="-"/>
    <s v=""/>
    <s v="09/02/2026 17:57"/>
    <s v="-"/>
    <s v="J&amp;T COD"/>
    <s v="Tiktok"/>
    <s v="จ่ายทีหลัง / COD"/>
    <s v=""/>
    <s v="-"/>
    <s v="09/02/2026 17:57"/>
  </r>
  <r>
    <x v="1"/>
    <x v="1"/>
    <n v="50"/>
    <n v="6"/>
    <s v="GTY84"/>
    <n v="200"/>
    <n v="0"/>
    <s v="ร้านที่2"/>
    <s v="ณ***า  ร***เชตุขจรกุล"/>
    <s v="สมุทรปราการ"/>
    <s v="-"/>
    <s v=""/>
    <s v="09/02/2026 17:53"/>
    <s v="-"/>
    <s v="J&amp;T COD"/>
    <s v="Tiktok"/>
    <s v="จ่ายทีหลัง / COD"/>
    <s v=""/>
    <s v="-"/>
    <s v="09/02/2026 17:53"/>
  </r>
  <r>
    <x v="0"/>
    <x v="0"/>
    <n v="66.333333333333329"/>
    <n v="3"/>
    <s v="GTY83"/>
    <n v="250"/>
    <n v="0"/>
    <s v="ร้านที่2"/>
    <s v="บ***่อน ว***ใหญ่"/>
    <s v="อำนาจเจริญ"/>
    <s v="-"/>
    <s v=""/>
    <s v="09/02/2026 17:52"/>
    <s v="-"/>
    <s v="J&amp;T Express"/>
    <s v="Tiktok"/>
    <s v="tiktok"/>
    <s v=""/>
    <s v="-"/>
    <s v="09/02/2026 17:52"/>
  </r>
  <r>
    <x v="1"/>
    <x v="1"/>
    <n v="50"/>
    <n v="6"/>
    <s v="GTY82"/>
    <n v="200"/>
    <n v="0"/>
    <s v="ร้านที่2"/>
    <s v="จ***พร  เ***มาก"/>
    <s v="สตูล"/>
    <s v="-"/>
    <s v=""/>
    <s v="09/02/2026 17:40"/>
    <s v="-"/>
    <s v="J&amp;T COD"/>
    <s v="Tiktok"/>
    <s v="จ่ายทีหลัง / COD"/>
    <s v=""/>
    <s v="-"/>
    <s v="09/02/2026 17:40"/>
  </r>
  <r>
    <x v="1"/>
    <x v="1"/>
    <n v="33.333333333333336"/>
    <n v="12"/>
    <s v="GTY81"/>
    <n v="400"/>
    <n v="0"/>
    <s v="ร้านที่2"/>
    <s v="บ***ิริ ก***ศิริ"/>
    <s v="Nonthaburi"/>
    <s v="-"/>
    <s v=""/>
    <s v="09/02/2026 17:23"/>
    <s v="-"/>
    <s v="J&amp;T COD"/>
    <s v="Tiktok"/>
    <s v="จ่ายทีหลัง / COD"/>
    <s v=""/>
    <s v="-"/>
    <s v="09/02/2026 17:23"/>
  </r>
  <r>
    <x v="1"/>
    <x v="1"/>
    <n v="33.333333333333336"/>
    <n v="3"/>
    <s v="GTY80"/>
    <n v="118"/>
    <n v="18"/>
    <s v="ร้านที่2"/>
    <s v="P***"/>
    <s v="กาฬสินธุ์"/>
    <s v="-"/>
    <s v=""/>
    <s v="09/02/2026 17:20"/>
    <s v="-"/>
    <s v="J&amp;T COD"/>
    <s v="Tiktok"/>
    <s v="จ่ายทีหลัง / COD"/>
    <s v=""/>
    <s v="-"/>
    <s v="09/02/2026 17:20"/>
  </r>
  <r>
    <x v="0"/>
    <x v="0"/>
    <n v="80"/>
    <n v="1"/>
    <s v="GTY79"/>
    <n v="80"/>
    <n v="0"/>
    <s v="ร้านที่1"/>
    <s v="ศ******น"/>
    <s v="****** หมู่ที่ 1 ตำบลเมืองนะ ตำบลเมืองนะ อำเภอเชียงดาว จังหวัดเชียงใหม่ 50170"/>
    <s v="50170"/>
    <s v="55"/>
    <s v="09/02/2026 17:45"/>
    <s v="-"/>
    <s v="SPX Express"/>
    <s v="Shopee"/>
    <s v="shopee"/>
    <s v=""/>
    <s v="TH267897029452E"/>
    <s v="09/02/2026 17:15"/>
  </r>
  <r>
    <x v="0"/>
    <x v="0"/>
    <n v="80"/>
    <n v="1"/>
    <s v="GTY78"/>
    <n v="80"/>
    <n v="0"/>
    <s v="ร้านที่1"/>
    <s v="แ******ว"/>
    <s v="******้านตะคร้อ ตำบลสำพะเนียง ตำบลสำพะเนียง อำเภอโนนแดง จังหวัดนครราชสีมา 30360"/>
    <s v="30360"/>
    <s v="04"/>
    <s v="-"/>
    <s v="-"/>
    <s v=""/>
    <s v="Shopee"/>
    <s v="-"/>
    <s v=""/>
    <s v="-"/>
    <s v="09/02/2026 17:08"/>
  </r>
  <r>
    <x v="1"/>
    <x v="1"/>
    <n v="33.333333333333336"/>
    <n v="3"/>
    <s v="GTY77"/>
    <n v="100"/>
    <n v="0"/>
    <s v="ร้านที่2"/>
    <s v="บ***ิษย์ ม***เอี่ยม"/>
    <s v="พิษณุโลก"/>
    <s v="-"/>
    <s v=""/>
    <s v="09/02/2026 17:06"/>
    <s v="-"/>
    <s v="J&amp;T COD"/>
    <s v="Tiktok"/>
    <s v="จ่ายทีหลัง / COD"/>
    <s v="ขอรสชาติฝอยทอง1กล่อง รสชาติกาแฟ2กล่องนะคับ ขอบคุณคับ"/>
    <s v="-"/>
    <s v="09/02/2026 17:06"/>
  </r>
  <r>
    <x v="1"/>
    <x v="1"/>
    <n v="33.333333333333336"/>
    <n v="3"/>
    <s v="GTY76"/>
    <n v="100"/>
    <n v="0"/>
    <s v="ร้านที่2"/>
    <s v="ก***ิมา ป***ัฒน์"/>
    <s v="สมุทรปราการ"/>
    <s v="-"/>
    <s v=""/>
    <s v="09/02/2026 17:03"/>
    <s v="-"/>
    <s v="J&amp;T COD"/>
    <s v="Tiktok"/>
    <s v="จ่ายทีหลัง / COD"/>
    <s v=""/>
    <s v="-"/>
    <s v="09/02/2026 17:03"/>
  </r>
  <r>
    <x v="1"/>
    <x v="1"/>
    <n v="33.333333333333336"/>
    <n v="3"/>
    <s v="GTY75"/>
    <n v="100"/>
    <n v="0"/>
    <s v="ร้านที่2"/>
    <s v="พ***ี"/>
    <s v="มหาสารคาม"/>
    <s v="-"/>
    <s v=""/>
    <s v="09/02/2026 17:03"/>
    <s v="-"/>
    <s v="J&amp;T COD"/>
    <s v="Tiktok"/>
    <s v="จ่ายทีหลัง / COD"/>
    <s v=""/>
    <s v="-"/>
    <s v="09/02/2026 17:03"/>
  </r>
  <r>
    <x v="1"/>
    <x v="1"/>
    <n v="50"/>
    <n v="6"/>
    <s v="GTY74"/>
    <n v="200"/>
    <n v="0"/>
    <s v="ร้านที่2"/>
    <s v="เ***่ยม น***สุวรรณ"/>
    <s v="สระแก้ว"/>
    <s v="-"/>
    <s v=""/>
    <s v="09/02/2026 17:00"/>
    <s v="-"/>
    <s v="J&amp;T COD"/>
    <s v="Tiktok"/>
    <s v="จ่ายทีหลัง / COD"/>
    <s v=""/>
    <s v="-"/>
    <s v="09/02/2026 17:00"/>
  </r>
  <r>
    <x v="1"/>
    <x v="1"/>
    <n v="50"/>
    <n v="6"/>
    <s v="GTY73"/>
    <n v="200"/>
    <n v="0"/>
    <s v="ร้านที่2"/>
    <s v="b**"/>
    <s v="เพชรบุรี"/>
    <s v="-"/>
    <s v=""/>
    <s v="09/02/2026 16:54"/>
    <s v="-"/>
    <s v="J&amp;T COD"/>
    <s v="Tiktok"/>
    <s v="จ่ายทีหลัง / COD"/>
    <s v=""/>
    <s v="-"/>
    <s v="09/02/2026 16:54"/>
  </r>
  <r>
    <x v="1"/>
    <x v="1"/>
    <n v="33.333333333333336"/>
    <n v="3"/>
    <s v="GTY72"/>
    <n v="100"/>
    <n v="0"/>
    <s v="ร้านที่2"/>
    <s v="ธ***รัตน์  พ***ด้วง"/>
    <s v="นครศรีธรรมราช"/>
    <s v="-"/>
    <s v=""/>
    <s v="09/02/2026 16:50"/>
    <s v="-"/>
    <s v="J&amp;T COD"/>
    <s v="Tiktok"/>
    <s v="จ่ายทีหลัง / COD"/>
    <s v=""/>
    <s v="-"/>
    <s v="09/02/2026 16:50"/>
  </r>
  <r>
    <x v="0"/>
    <x v="6"/>
    <n v="64"/>
    <n v="1"/>
    <s v="GTY71"/>
    <n v="71"/>
    <n v="7"/>
    <s v="ร้านที่3"/>
    <s v="Pat K."/>
    <s v="119/68 ม.ศุภาลัยวิลล์ ซ.3  หลังที่ 3 ซ้ายมือ ถ.รัตนาธิเบศร์ 18 ต.บางกระสอ  อ.เมือง_x000a__x000a_เมืองนนทบุรี/ Mueang Nonthaburiนนทบุรี/ Nonthaburi_x000a_11000"/>
    <s v="11000"/>
    <s v="660942649649"/>
    <s v="09/02/2026 16:46"/>
    <s v="-"/>
    <s v="Kerry_dropoff"/>
    <s v="Lazada"/>
    <s v="lazada"/>
    <s v=""/>
    <s v="LEXPU0656516576"/>
    <s v="09/02/2026 16:45"/>
  </r>
  <r>
    <x v="1"/>
    <x v="1"/>
    <n v="50"/>
    <n v="6"/>
    <s v="GTY70"/>
    <n v="200"/>
    <n v="0"/>
    <s v="ร้านที่2"/>
    <s v="j***phon22"/>
    <s v="เพชรบูรณ์"/>
    <s v="-"/>
    <s v=""/>
    <s v="09/02/2026 16:43"/>
    <s v="-"/>
    <s v="J&amp;T Express"/>
    <s v="Tiktok"/>
    <s v="tiktok"/>
    <s v=""/>
    <s v="-"/>
    <s v="09/02/2026 16:42"/>
  </r>
  <r>
    <x v="1"/>
    <x v="1"/>
    <n v="33.333333333333336"/>
    <n v="3"/>
    <s v="GTY69"/>
    <n v="100"/>
    <n v="0"/>
    <s v="ร้านที่2"/>
    <s v="ส***น เ***สิงห์"/>
    <s v="Tak"/>
    <s v="-"/>
    <s v=""/>
    <s v="09/02/2026 16:33"/>
    <s v="-"/>
    <s v="J&amp;T Express"/>
    <s v="Tiktok"/>
    <s v="tiktok"/>
    <s v=""/>
    <s v="-"/>
    <s v="09/02/2026 16:31"/>
  </r>
  <r>
    <x v="7"/>
    <x v="7"/>
    <n v="10"/>
    <n v="10"/>
    <s v="GTY68"/>
    <n v="100"/>
    <n v="0"/>
    <s v="ร้านที่2"/>
    <s v="น***นงค์"/>
    <s v="นนทบุรี"/>
    <s v="-"/>
    <s v=""/>
    <s v="09/02/2026 16:31"/>
    <s v="-"/>
    <s v="Flash Express Thailand"/>
    <s v="Tiktok"/>
    <s v="tiktok"/>
    <s v=""/>
    <s v="-"/>
    <s v="09/02/2026 16:31"/>
  </r>
  <r>
    <x v="1"/>
    <x v="1"/>
    <n v="50"/>
    <n v="6"/>
    <s v="GTY67"/>
    <n v="200"/>
    <n v="0"/>
    <s v="ร้านที่2"/>
    <s v="อ***รัตน์"/>
    <s v="สมุทรปราการ"/>
    <s v="-"/>
    <s v=""/>
    <s v="09/02/2026 16:27"/>
    <s v="-"/>
    <s v="J&amp;T Express"/>
    <s v="Tiktok"/>
    <s v="tiktok"/>
    <s v=""/>
    <s v="-"/>
    <s v="09/02/2026 16:26"/>
  </r>
  <r>
    <x v="1"/>
    <x v="1"/>
    <n v="50"/>
    <n v="6"/>
    <s v="GTY66"/>
    <n v="235"/>
    <n v="35"/>
    <s v="ร้านที่2"/>
    <s v="น***า ร***มื่อ"/>
    <s v="กรุงเทพฯ"/>
    <s v="-"/>
    <s v=""/>
    <s v="09/02/2026 16:19"/>
    <s v="-"/>
    <s v="J&amp;T COD"/>
    <s v="Tiktok"/>
    <s v="จ่ายทีหลัง / COD"/>
    <s v=""/>
    <s v="-"/>
    <s v="09/02/2026 16:19"/>
  </r>
  <r>
    <x v="1"/>
    <x v="1"/>
    <n v="50"/>
    <n v="6"/>
    <s v="GTY65"/>
    <n v="238"/>
    <n v="38"/>
    <s v="ร้านที่2"/>
    <s v="น***า"/>
    <s v="อุตรดิตถ์"/>
    <s v="-"/>
    <s v=""/>
    <s v="09/02/2026 16:17"/>
    <s v="-"/>
    <s v="J&amp;T Express"/>
    <s v="Tiktok"/>
    <s v="tiktok"/>
    <s v=""/>
    <s v="-"/>
    <s v="09/02/2026 16:17"/>
  </r>
  <r>
    <x v="1"/>
    <x v="1"/>
    <n v="33.333333333333336"/>
    <n v="3"/>
    <s v="GTY64"/>
    <n v="100"/>
    <n v="0"/>
    <s v="ร้านที่2"/>
    <s v="ว***พ็ญ ช***อม"/>
    <s v="กรุงเทพฯ"/>
    <s v="-"/>
    <s v=""/>
    <s v="09/02/2026 16:12"/>
    <s v="-"/>
    <s v="J&amp;T COD"/>
    <s v="Tiktok"/>
    <s v="จ่ายทีหลัง / COD"/>
    <s v=""/>
    <s v="-"/>
    <s v="09/02/2026 16:12"/>
  </r>
  <r>
    <x v="1"/>
    <x v="1"/>
    <n v="33.333333333333336"/>
    <n v="3"/>
    <s v="GTY62"/>
    <n v="100"/>
    <n v="0"/>
    <s v="ร้านที่2"/>
    <s v="ค***ิจิตรา  บ***ะภักดี"/>
    <s v="ปทุมธานี"/>
    <s v="-"/>
    <s v=""/>
    <s v="09/02/2026 16:02"/>
    <s v="-"/>
    <s v="J&amp;T COD"/>
    <s v="Tiktok"/>
    <s v="จ่ายทีหลัง / COD"/>
    <s v=""/>
    <s v="-"/>
    <s v="09/02/2026 16:02"/>
  </r>
  <r>
    <x v="8"/>
    <x v="8"/>
    <n v="100"/>
    <n v="1"/>
    <s v="GTY61"/>
    <n v="100"/>
    <n v="0"/>
    <s v="ร้านที่1"/>
    <s v="ด******์"/>
    <s v="******บลท่าโรงช้าง อำเภอพุนพิน จังหวัดสุราษฎร์ธานี 84130"/>
    <s v="84130"/>
    <s v="89"/>
    <s v="09/02/2026 16:29"/>
    <s v="-"/>
    <s v="SPX Express"/>
    <s v="Shopee"/>
    <s v="shopee"/>
    <s v=""/>
    <s v="-"/>
    <s v="09/02/2026 15:59"/>
  </r>
  <r>
    <x v="1"/>
    <x v="1"/>
    <n v="33.333333333333336"/>
    <n v="6"/>
    <s v="GTY60"/>
    <n v="200"/>
    <n v="0"/>
    <s v="ร้านที่2"/>
    <s v="อ*** ต***"/>
    <s v="ฉะเชิงเทรา"/>
    <s v="-"/>
    <s v=""/>
    <s v="09/02/2026 15:58"/>
    <s v="-"/>
    <s v="J&amp;T COD"/>
    <s v="Tiktok"/>
    <s v="จ่ายทีหลัง / COD"/>
    <s v=""/>
    <s v="-"/>
    <s v="09/02/2026 15:58"/>
  </r>
  <r>
    <x v="1"/>
    <x v="1"/>
    <n v="65"/>
    <n v="1"/>
    <s v="GTY59"/>
    <n v="35"/>
    <n v="0"/>
    <s v="ร้านที่2"/>
    <s v=""/>
    <s v=""/>
    <s v="-"/>
    <s v=""/>
    <s v="-"/>
    <s v="-"/>
    <s v="Next-day delivery"/>
    <s v="Tiktok"/>
    <s v="-"/>
    <s v="ฝอยทองค่ะ"/>
    <s v="-"/>
    <s v="09/02/2026 15:57"/>
  </r>
  <r>
    <x v="0"/>
    <x v="0"/>
    <n v="66.333333333333329"/>
    <n v="3"/>
    <s v="GTY58"/>
    <n v="250"/>
    <n v="0"/>
    <s v="ร้านที่2"/>
    <s v="น***า  เ***นจันทร์"/>
    <s v="เชียงราย"/>
    <s v="-"/>
    <s v=""/>
    <s v="09/02/2026 15:50"/>
    <s v="-"/>
    <s v="J&amp;T Express"/>
    <s v="Tiktok"/>
    <s v="tiktok"/>
    <s v=""/>
    <s v="-"/>
    <s v="09/02/2026 15:49"/>
  </r>
  <r>
    <x v="1"/>
    <x v="1"/>
    <n v="50"/>
    <n v="6"/>
    <s v="GTY57"/>
    <n v="200"/>
    <n v="0"/>
    <s v="ร้านที่2"/>
    <s v="n***"/>
    <s v="กรุงเทพฯ"/>
    <s v="-"/>
    <s v=""/>
    <s v="09/02/2026 15:46"/>
    <s v="-"/>
    <s v="J&amp;T COD"/>
    <s v="Tiktok"/>
    <s v="จ่ายทีหลัง / COD"/>
    <s v=""/>
    <s v="-"/>
    <s v="09/02/2026 15:46"/>
  </r>
  <r>
    <x v="9"/>
    <x v="9"/>
    <n v="0"/>
    <n v="1"/>
    <s v="GTY49"/>
    <n v="1561"/>
    <n v="35"/>
    <s v="ร้านที่10"/>
    <s v="อำไพ แสนคำ"/>
    <s v="117เพชรเกษม92/3 แขวงบางแค เขตบางแค กรุงเทพ 10160"/>
    <s v="10160"/>
    <s v="0819180466"/>
    <s v="09/02/2026 08:52"/>
    <s v="t0832622509@gmail.com"/>
    <s v="EMS"/>
    <s v="facebook"/>
    <s v="กสิกร"/>
    <s v=""/>
    <s v="-"/>
    <s v="09/02/2026 15:44"/>
  </r>
  <r>
    <x v="1"/>
    <x v="1"/>
    <n v="33.333333333333336"/>
    <n v="3"/>
    <s v="GTY56"/>
    <n v="100"/>
    <n v="0"/>
    <s v="ร้านที่2"/>
    <s v="ส***ียง จ***ีนอก"/>
    <s v="ร้อยเอ็ด"/>
    <s v="-"/>
    <s v=""/>
    <s v="09/02/2026 15:40"/>
    <s v="-"/>
    <s v="J&amp;T COD"/>
    <s v="Tiktok"/>
    <s v="จ่ายทีหลัง / COD"/>
    <s v=""/>
    <s v="-"/>
    <s v="09/02/2026 15:40"/>
  </r>
  <r>
    <x v="3"/>
    <x v="10"/>
    <n v="109"/>
    <n v="2"/>
    <s v="GTY55"/>
    <n v="377"/>
    <n v="50"/>
    <s v="ร้านที่10"/>
    <s v="ธัญกมล รัตนเจียมรังษี"/>
    <s v="คลินิกหมอครอบครัววัดท่าหลวง_x000a_อ เมือง  จ พิจิตร_x000a_เมือง_x000a_พิจิตร_x000a_Thailand 66000"/>
    <s v="66000"/>
    <s v="0832143505"/>
    <s v="09/02/2026 15:41"/>
    <s v="t0832622509@gmail.com"/>
    <s v="EMS COD"/>
    <s v="facebook"/>
    <s v="กสิกร"/>
    <s v=""/>
    <s v="-"/>
    <s v="09/02/2026 15:40"/>
  </r>
  <r>
    <x v="2"/>
    <x v="11"/>
    <n v="109"/>
    <n v="1"/>
    <s v="GTY55"/>
    <n v="377"/>
    <n v="50"/>
    <s v="ร้านที่10"/>
    <s v="ธัญกมล รัตนเจียมรังษี"/>
    <s v="คลินิกหมอครอบครัววัดท่าหลวง_x000a_อ เมือง  จ พิจิตร_x000a_เมือง_x000a_พิจิตร_x000a_Thailand 66000"/>
    <s v="66000"/>
    <s v="0832143505"/>
    <s v="09/02/2026 15:41"/>
    <s v="t0832622509@gmail.com"/>
    <s v="EMS COD"/>
    <s v="facebook"/>
    <s v="กสิกร"/>
    <s v=""/>
    <s v="-"/>
    <s v="09/02/2026 15:40"/>
  </r>
  <r>
    <x v="1"/>
    <x v="1"/>
    <n v="33.333333333333336"/>
    <n v="3"/>
    <s v="GTY54"/>
    <n v="101"/>
    <n v="1"/>
    <s v="ร้านที่2"/>
    <s v="B*** W***pon B***pan"/>
    <s v="สิงห์บุรี"/>
    <s v="-"/>
    <s v=""/>
    <s v="09/02/2026 15:38"/>
    <s v="-"/>
    <s v="J&amp;T COD"/>
    <s v="Tiktok"/>
    <s v="จ่ายทีหลัง / COD"/>
    <s v=""/>
    <s v="-"/>
    <s v="09/02/2026 15:38"/>
  </r>
  <r>
    <x v="6"/>
    <x v="12"/>
    <n v="109"/>
    <n v="1"/>
    <s v="GTY53"/>
    <n v="159"/>
    <n v="50"/>
    <s v="ร้านที่10"/>
    <s v="มัตติกา สุขแสน"/>
    <s v="42 แสงไทยอพาทเม้นท์ ห้อง 519_x000a_สุภาพงษ์ 3 แยก 5 ศรีนครินทร์ ซ.42_x000a_หนองบอน_x000a_ประเวศ_x000a_กรุงเทพมหานคร 10250"/>
    <s v="10250"/>
    <s v="0644392413"/>
    <s v="09/02/2026 15:39"/>
    <s v="t0832622509@gmail.com"/>
    <s v="EMS COD"/>
    <s v="facebook"/>
    <s v="กสิกร"/>
    <s v=""/>
    <s v="-"/>
    <s v="09/02/2026 15:38"/>
  </r>
  <r>
    <x v="1"/>
    <x v="1"/>
    <n v="33.333333333333336"/>
    <n v="3"/>
    <s v="GTY52"/>
    <n v="107"/>
    <n v="7"/>
    <s v="ร้านที่2"/>
    <s v="ป***ก"/>
    <s v="ปทุมธานี"/>
    <s v="-"/>
    <s v=""/>
    <s v="09/02/2026 15:38"/>
    <s v="-"/>
    <s v="J&amp;T COD"/>
    <s v="Tiktok"/>
    <s v="จ่ายทีหลัง / COD"/>
    <s v=""/>
    <s v="-"/>
    <s v="09/02/2026 15:38"/>
  </r>
  <r>
    <x v="1"/>
    <x v="1"/>
    <n v="33.333333333333336"/>
    <n v="3"/>
    <s v="GTY51"/>
    <n v="100"/>
    <n v="0"/>
    <s v="ร้านที่2"/>
    <s v="ช***า ว***ต๊ะ"/>
    <s v="ชลบุรี"/>
    <s v="-"/>
    <s v=""/>
    <s v="09/02/2026 15:37"/>
    <s v="-"/>
    <s v="J&amp;T COD"/>
    <s v="Tiktok"/>
    <s v="จ่ายทีหลัง / COD"/>
    <s v=""/>
    <s v="-"/>
    <s v="09/02/2026 15:37"/>
  </r>
  <r>
    <x v="1"/>
    <x v="1"/>
    <n v="33.333333333333336"/>
    <n v="3"/>
    <s v="GTY50"/>
    <n v="100"/>
    <n v="0"/>
    <s v="ร้านที่2"/>
    <s v="ว***า  ม***ีศรี"/>
    <s v="สงขลา"/>
    <s v="-"/>
    <s v=""/>
    <s v="09/02/2026 15:37"/>
    <s v="-"/>
    <s v="J&amp;T COD"/>
    <s v="Tiktok"/>
    <s v="จ่ายทีหลัง / COD"/>
    <s v=""/>
    <s v="-"/>
    <s v="09/02/2026 15:37"/>
  </r>
  <r>
    <x v="10"/>
    <x v="13"/>
    <n v="109"/>
    <n v="4"/>
    <s v="GTY49"/>
    <n v="1561"/>
    <n v="35"/>
    <s v="ร้านที่10"/>
    <s v="อำไพ แสนคำ"/>
    <s v="117เพชรเกษม92/3 แขวงบางแค เขตบางแค กรุงเทพ 10160"/>
    <s v="10160"/>
    <s v="0819180466"/>
    <s v="09/02/2026 08:52"/>
    <s v="t0832622509@gmail.com"/>
    <s v="EMS"/>
    <s v="facebook"/>
    <s v="กสิกร"/>
    <s v=""/>
    <s v="-"/>
    <s v="09/02/2026 15:37"/>
  </r>
  <r>
    <x v="2"/>
    <x v="11"/>
    <n v="109"/>
    <n v="2"/>
    <s v="GTY49"/>
    <n v="1561"/>
    <n v="35"/>
    <s v="ร้านที่10"/>
    <s v="อำไพ แสนคำ"/>
    <s v="117เพชรเกษม92/3 แขวงบางแค เขตบางแค กรุงเทพ 10160"/>
    <s v="10160"/>
    <s v="0819180466"/>
    <s v="09/02/2026 08:52"/>
    <s v="t0832622509@gmail.com"/>
    <s v="EMS"/>
    <s v="facebook"/>
    <s v="กสิกร"/>
    <s v=""/>
    <s v="-"/>
    <s v="09/02/2026 15:37"/>
  </r>
  <r>
    <x v="6"/>
    <x v="12"/>
    <n v="109"/>
    <n v="8"/>
    <s v="GTY49"/>
    <n v="1561"/>
    <n v="35"/>
    <s v="ร้านที่10"/>
    <s v="อำไพ แสนคำ"/>
    <s v="117เพชรเกษม92/3 แขวงบางแค เขตบางแค กรุงเทพ 10160"/>
    <s v="10160"/>
    <s v="0819180466"/>
    <s v="09/02/2026 08:52"/>
    <s v="t0832622509@gmail.com"/>
    <s v="EMS"/>
    <s v="facebook"/>
    <s v="กสิกร"/>
    <s v=""/>
    <s v="-"/>
    <s v="09/02/2026 15:37"/>
  </r>
  <r>
    <x v="4"/>
    <x v="4"/>
    <n v="66.666666666666671"/>
    <n v="3"/>
    <s v="GTY48"/>
    <n v="100"/>
    <n v="0"/>
    <s v="ร้านที่2"/>
    <s v="อ***ญา โ***์หิรัญ"/>
    <s v="กรุงเทพมหานคร"/>
    <s v="-"/>
    <s v=""/>
    <s v="09/02/2026 15:35"/>
    <s v="-"/>
    <s v="J&amp;T COD"/>
    <s v="Tiktok"/>
    <s v="จ่ายทีหลัง / COD"/>
    <s v=""/>
    <s v="791479008375"/>
    <s v="09/02/2026 15:35"/>
  </r>
  <r>
    <x v="4"/>
    <x v="4"/>
    <n v="66.666666666666671"/>
    <n v="6"/>
    <s v="GTY47"/>
    <n v="270"/>
    <n v="0"/>
    <s v="ร้านที่2"/>
    <s v="ว***ยา บ***าศักดิ์"/>
    <s v="กาญจนบุรี"/>
    <s v="-"/>
    <s v=""/>
    <s v="09/02/2026 15:35"/>
    <s v="-"/>
    <s v="J&amp;T COD"/>
    <s v="Tiktok"/>
    <s v="จ่ายทีหลัง / COD"/>
    <s v=""/>
    <s v="791450990293"/>
    <s v="09/02/2026 15:35"/>
  </r>
  <r>
    <x v="1"/>
    <x v="1"/>
    <n v="65"/>
    <n v="2"/>
    <s v="GTY47"/>
    <n v="270"/>
    <n v="0"/>
    <s v="ร้านที่2"/>
    <s v="ว***ยา บ***าศักดิ์"/>
    <s v="กาญจนบุรี"/>
    <s v="-"/>
    <s v=""/>
    <s v="09/02/2026 15:35"/>
    <s v="-"/>
    <s v="J&amp;T COD"/>
    <s v="Tiktok"/>
    <s v="จ่ายทีหลัง / COD"/>
    <s v=""/>
    <s v="791450990293"/>
    <s v="09/02/2026 15:35"/>
  </r>
  <r>
    <x v="6"/>
    <x v="12"/>
    <n v="159"/>
    <n v="1"/>
    <s v="GTY46"/>
    <n v="129"/>
    <n v="0"/>
    <s v="ร้านที่2"/>
    <s v="อ***า ณ***์ฤทธิ์"/>
    <s v="สงขลา"/>
    <s v="-"/>
    <s v=""/>
    <s v="09/02/2026 15:34"/>
    <s v="-"/>
    <s v="J&amp;T Express"/>
    <s v="Tiktok"/>
    <s v="tiktok"/>
    <s v=""/>
    <s v="-"/>
    <s v="09/02/2026 15:34"/>
  </r>
  <r>
    <x v="1"/>
    <x v="1"/>
    <n v="50"/>
    <n v="12"/>
    <s v="GTY45"/>
    <n v="400"/>
    <n v="0"/>
    <s v="ร้านที่2"/>
    <s v="น***า  เ***นจันทร์"/>
    <s v="เชียงราย"/>
    <s v="-"/>
    <s v=""/>
    <s v="09/02/2026 15:33"/>
    <s v="-"/>
    <s v="J&amp;T Express"/>
    <s v="Tiktok"/>
    <s v="tiktok"/>
    <s v=""/>
    <s v="-"/>
    <s v="09/02/2026 15:33"/>
  </r>
  <r>
    <x v="6"/>
    <x v="12"/>
    <n v="109"/>
    <n v="1"/>
    <s v="GTY44"/>
    <n v="159"/>
    <n v="50"/>
    <s v="ร้านที่10"/>
    <s v="วาสนา......บุญทิน"/>
    <s v="48/1 หมู่ 10 ต.ทุ่งทรา_x000a_อ.ทรายทองวัฒนา_x000a_จ.กำแพงเพชร 62190"/>
    <s v="62190"/>
    <s v="0931455389"/>
    <s v="09/02/2026 15:34"/>
    <s v="t0832622509@gmail.com"/>
    <s v="EMS COD"/>
    <s v="facebook"/>
    <s v="กสิกร"/>
    <s v=""/>
    <s v="-"/>
    <s v="09/02/2026 15:33"/>
  </r>
  <r>
    <x v="1"/>
    <x v="1"/>
    <n v="50"/>
    <n v="6"/>
    <s v="GTY43"/>
    <n v="238"/>
    <n v="38"/>
    <s v="ร้านที่2"/>
    <s v="เ***ภา ม***ค"/>
    <s v="บุรีรัมย์"/>
    <s v="-"/>
    <s v=""/>
    <s v="09/02/2026 15:32"/>
    <s v="-"/>
    <s v="J&amp;T Express"/>
    <s v="Tiktok"/>
    <s v="tiktok"/>
    <s v=""/>
    <s v="-"/>
    <s v="09/02/2026 15:32"/>
  </r>
  <r>
    <x v="4"/>
    <x v="4"/>
    <n v="66.666666666666671"/>
    <n v="12"/>
    <s v="GTY41"/>
    <n v="400"/>
    <n v="0"/>
    <s v="ร้านที่2"/>
    <s v="โ***้อน"/>
    <s v="อุดรธานี"/>
    <s v="-"/>
    <s v=""/>
    <s v="09/02/2026 15:31"/>
    <s v="-"/>
    <s v="J&amp;T COD"/>
    <s v="Tiktok"/>
    <s v="จ่ายทีหลัง / COD"/>
    <s v=""/>
    <s v="791438805360"/>
    <s v="09/02/2026 15:31"/>
  </r>
  <r>
    <x v="3"/>
    <x v="10"/>
    <n v="109"/>
    <n v="1"/>
    <s v="GTY40"/>
    <n v="486"/>
    <n v="50"/>
    <s v="ร้านที่10"/>
    <s v="มณี เจ้าประเสริฐ"/>
    <s v="35 บ้านอรัญ ซอย 3_x000a_ต.อรัญประเทศ_x000a_อ.อรัญประเทศ_x000a_สระแก้ว_x000a_Thailand 27120"/>
    <s v="27120"/>
    <s v="66802789654"/>
    <s v="09/02/2026 15:31"/>
    <s v="t0832622509@gmail.com"/>
    <s v="EMS COD"/>
    <s v="facebook"/>
    <s v="กสิกร"/>
    <s v=""/>
    <s v="-"/>
    <s v="09/02/2026 15:30"/>
  </r>
  <r>
    <x v="10"/>
    <x v="13"/>
    <n v="109"/>
    <n v="1"/>
    <s v="GTY40"/>
    <n v="486"/>
    <n v="50"/>
    <s v="ร้านที่10"/>
    <s v="มณี เจ้าประเสริฐ"/>
    <s v="35 บ้านอรัญ ซอย 3_x000a_ต.อรัญประเทศ_x000a_อ.อรัญประเทศ_x000a_สระแก้ว_x000a_Thailand 27120"/>
    <s v="27120"/>
    <s v="66802789654"/>
    <s v="09/02/2026 15:31"/>
    <s v="t0832622509@gmail.com"/>
    <s v="EMS COD"/>
    <s v="facebook"/>
    <s v="กสิกร"/>
    <s v=""/>
    <s v="-"/>
    <s v="09/02/2026 15:30"/>
  </r>
  <r>
    <x v="2"/>
    <x v="11"/>
    <n v="109"/>
    <n v="1"/>
    <s v="GTY40"/>
    <n v="486"/>
    <n v="50"/>
    <s v="ร้านที่10"/>
    <s v="มณี เจ้าประเสริฐ"/>
    <s v="35 บ้านอรัญ ซอย 3_x000a_ต.อรัญประเทศ_x000a_อ.อรัญประเทศ_x000a_สระแก้ว_x000a_Thailand 27120"/>
    <s v="27120"/>
    <s v="66802789654"/>
    <s v="09/02/2026 15:31"/>
    <s v="t0832622509@gmail.com"/>
    <s v="EMS COD"/>
    <s v="facebook"/>
    <s v="กสิกร"/>
    <s v=""/>
    <s v="-"/>
    <s v="09/02/2026 15:30"/>
  </r>
  <r>
    <x v="6"/>
    <x v="12"/>
    <n v="109"/>
    <n v="1"/>
    <s v="GTY40"/>
    <n v="486"/>
    <n v="50"/>
    <s v="ร้านที่10"/>
    <s v="มณี เจ้าประเสริฐ"/>
    <s v="35 บ้านอรัญ ซอย 3_x000a_ต.อรัญประเทศ_x000a_อ.อรัญประเทศ_x000a_สระแก้ว_x000a_Thailand 27120"/>
    <s v="27120"/>
    <s v="66802789654"/>
    <s v="09/02/2026 15:31"/>
    <s v="t0832622509@gmail.com"/>
    <s v="EMS COD"/>
    <s v="facebook"/>
    <s v="กสิกร"/>
    <s v=""/>
    <s v="-"/>
    <s v="09/02/2026 15:30"/>
  </r>
  <r>
    <x v="4"/>
    <x v="4"/>
    <n v="66.666666666666671"/>
    <n v="3"/>
    <s v="GTY39"/>
    <n v="100"/>
    <n v="0"/>
    <s v="ร้านที่2"/>
    <s v="ห***วี"/>
    <s v="สระบุรี"/>
    <s v="-"/>
    <s v=""/>
    <s v="09/02/2026 15:29"/>
    <s v="-"/>
    <s v="Flash Express Thailand COD"/>
    <s v="Tiktok"/>
    <s v="จ่ายทีหลัง / COD"/>
    <s v=""/>
    <s v="-"/>
    <s v="09/02/2026 15:30"/>
  </r>
  <r>
    <x v="4"/>
    <x v="4"/>
    <n v="66.666666666666671"/>
    <n v="3"/>
    <s v="GTY37"/>
    <n v="100"/>
    <n v="0"/>
    <s v="ร้านที่2"/>
    <s v="ค***ิพวัลย์  ค***รักษา"/>
    <s v="นครศรีธรรมราช"/>
    <s v="-"/>
    <s v=""/>
    <s v="09/02/2026 15:28"/>
    <s v="-"/>
    <s v="J&amp;T COD"/>
    <s v="Tiktok"/>
    <s v="จ่ายทีหลัง / COD"/>
    <s v=""/>
    <s v="791453803372"/>
    <s v="09/02/2026 15:29"/>
  </r>
  <r>
    <x v="4"/>
    <x v="4"/>
    <n v="66.666666666666671"/>
    <n v="3"/>
    <s v="GTY36"/>
    <n v="100"/>
    <n v="0"/>
    <s v="ร้านที่2"/>
    <s v="ส*  อ***ำนาญ"/>
    <s v="เทศบาลนครขอนแก่น"/>
    <s v="-"/>
    <s v=""/>
    <s v="09/02/2026 15:27"/>
    <s v="-"/>
    <s v="J&amp;T COD"/>
    <s v="Tiktok"/>
    <s v="จ่ายทีหลัง / COD"/>
    <s v=""/>
    <s v="791436005382"/>
    <s v="09/02/2026 15:28"/>
  </r>
  <r>
    <x v="2"/>
    <x v="11"/>
    <n v="109"/>
    <n v="1"/>
    <s v="GTY35"/>
    <n v="159"/>
    <n v="50"/>
    <s v="ร้านที่10"/>
    <s v="อรสา​อรุณ​ไพร"/>
    <s v="นิติบุคคลอินทราคอนโดมิเนียนห้อง62/177/287ถนนเพชรบุรีแขวงพญาไทเขตราชเทวีกรุงเทพฯ 1040 10400"/>
    <s v="10400"/>
    <s v="0968084774"/>
    <s v="09/02/2026 15:28"/>
    <s v="t0832622509@gmail.com"/>
    <s v="EMS COD"/>
    <s v="facebook"/>
    <s v="กสิกร"/>
    <s v=""/>
    <s v="-"/>
    <s v="09/02/2026 15:28"/>
  </r>
  <r>
    <x v="2"/>
    <x v="11"/>
    <n v="159"/>
    <n v="1"/>
    <s v="GTY33"/>
    <n v="218"/>
    <n v="0"/>
    <s v="ร้านที่2"/>
    <s v="ส***กรานต์ เ***แก้ว"/>
    <s v="สกลนคร"/>
    <s v="-"/>
    <s v=""/>
    <s v="09/02/2026 15:26"/>
    <s v="-"/>
    <s v="J&amp;T Express"/>
    <s v="Tiktok"/>
    <s v="tiktok"/>
    <s v=""/>
    <s v="791489293291"/>
    <s v="09/02/2026 15:27"/>
  </r>
  <r>
    <x v="10"/>
    <x v="13"/>
    <n v="159"/>
    <n v="1"/>
    <s v="GTY33"/>
    <n v="218"/>
    <n v="0"/>
    <s v="ร้านที่2"/>
    <s v="ส***กรานต์ เ***แก้ว"/>
    <s v="สกลนคร"/>
    <s v="-"/>
    <s v=""/>
    <s v="09/02/2026 15:26"/>
    <s v="-"/>
    <s v="J&amp;T Express"/>
    <s v="Tiktok"/>
    <s v="tiktok"/>
    <s v=""/>
    <s v="791489293291"/>
    <s v="09/02/2026 15:27"/>
  </r>
  <r>
    <x v="1"/>
    <x v="1"/>
    <n v="33.333333333333336"/>
    <n v="3"/>
    <s v="GTY31"/>
    <n v="100"/>
    <n v="0"/>
    <s v="ร้านที่2"/>
    <s v="ว***วิสา เ***ญทอง"/>
    <s v="ชลบุรี"/>
    <s v="-"/>
    <s v=""/>
    <s v="09/02/2026 15:22"/>
    <s v="-"/>
    <s v="J&amp;T COD"/>
    <s v="Tiktok"/>
    <s v="จ่ายทีหลัง / COD"/>
    <s v="ไม่เอากาแฟนะคะเอารสอื่นมาเเทนได้เลยค่ะ"/>
    <s v="-"/>
    <s v="09/02/2026 15:26"/>
  </r>
  <r>
    <x v="4"/>
    <x v="4"/>
    <n v="50"/>
    <n v="10"/>
    <s v="GTY30"/>
    <n v="399"/>
    <n v="0"/>
    <s v="ร้านที่10"/>
    <s v="คุณปานชัย นฤมล"/>
    <s v="299  ห้อง 66 ชั้น8 เดอะเพรสชิเดนท์ สาทร-ราชพฤกษ์ เฟส1 _x000a_ถนนเพชรเกษม ภาษีเจริญ กรุงเทพ _x000a__x000a_0863494151 10160"/>
    <s v="10160"/>
    <s v="0863494151"/>
    <s v="09/02/2026 10:37"/>
    <s v="t0832622509@gmail.com"/>
    <s v="EMS"/>
    <s v="facebook"/>
    <s v="กสิกร"/>
    <s v=""/>
    <s v="-"/>
    <s v="09/02/2026 15:25"/>
  </r>
  <r>
    <x v="3"/>
    <x v="10"/>
    <n v="159"/>
    <n v="1"/>
    <s v="GTY29"/>
    <n v="225"/>
    <n v="7"/>
    <s v="ร้านที่2"/>
    <s v="ป***ชาติ"/>
    <s v="กรุงเทพฯ"/>
    <s v="-"/>
    <s v=""/>
    <s v="09/02/2026 15:20"/>
    <s v="-"/>
    <s v="J&amp;T COD"/>
    <s v="Tiktok"/>
    <s v="จ่ายทีหลัง / COD"/>
    <s v=""/>
    <s v="-"/>
    <s v="09/02/2026 15:25"/>
  </r>
  <r>
    <x v="6"/>
    <x v="12"/>
    <n v="159"/>
    <n v="1"/>
    <s v="GTY29"/>
    <n v="225"/>
    <n v="7"/>
    <s v="ร้านที่2"/>
    <s v="ป***ชาติ"/>
    <s v="กรุงเทพฯ"/>
    <s v="-"/>
    <s v=""/>
    <s v="09/02/2026 15:20"/>
    <s v="-"/>
    <s v="J&amp;T COD"/>
    <s v="Tiktok"/>
    <s v="จ่ายทีหลัง / COD"/>
    <s v=""/>
    <s v="-"/>
    <s v="09/02/2026 15:25"/>
  </r>
  <r>
    <x v="1"/>
    <x v="1"/>
    <n v="65"/>
    <n v="1"/>
    <s v="GTY28"/>
    <n v="35"/>
    <n v="0"/>
    <s v="ร้านที่2"/>
    <s v="น***ศิริเนตร น***พานิช"/>
    <s v="สุพรรณบุรี"/>
    <s v="-"/>
    <s v=""/>
    <s v="09/02/2026 15:16"/>
    <s v="-"/>
    <s v="J&amp;T COD"/>
    <s v="Tiktok"/>
    <s v="จ่ายทีหลัง / COD"/>
    <s v=""/>
    <s v="-"/>
    <s v="09/02/2026 15:24"/>
  </r>
  <r>
    <x v="3"/>
    <x v="10"/>
    <n v="139"/>
    <n v="2"/>
    <s v="GTY27"/>
    <n v="215"/>
    <n v="0"/>
    <s v="ร้านที่10"/>
    <s v="ชมคณา จ้าวเวคิน"/>
    <s v="เลขที่ 93 ถนนเฉลิมพระเกียรติ ร.9 ซอย 14 เปรมฤทัยล้อก17 ตำบลดอกไม้ เขตประเวศ กทม เบอร์โทร 10250"/>
    <s v="10250"/>
    <s v="0870507362"/>
    <s v="09/02/2026 15:24"/>
    <s v="t0832622509@gmail.com"/>
    <s v="EMS COD"/>
    <s v="facebook"/>
    <s v="กสิกร"/>
    <s v=""/>
    <s v="-"/>
    <s v="09/02/2026 15:24"/>
  </r>
  <r>
    <x v="10"/>
    <x v="13"/>
    <n v="139"/>
    <n v="2"/>
    <s v="GTY26"/>
    <n v="1290"/>
    <n v="0"/>
    <s v="ร้านที่10"/>
    <s v="ภิญญดา เดชธนาปกรณ์"/>
    <s v="61/7 ม.4 ถ.พหลโยธิน ต.เวียงพางคำ อ.แม่สาย จ.เชียงราย 57130"/>
    <s v="57130"/>
    <s v="0897553926"/>
    <s v="08/02/2026 14:00"/>
    <s v="t0832622509@gmail.com"/>
    <s v="EMS"/>
    <s v="facebook"/>
    <s v="กสิกร"/>
    <s v=""/>
    <s v="-"/>
    <s v="09/02/2026 15:22"/>
  </r>
  <r>
    <x v="3"/>
    <x v="10"/>
    <n v="139"/>
    <n v="2"/>
    <s v="GTY26"/>
    <n v="1290"/>
    <n v="0"/>
    <s v="ร้านที่10"/>
    <s v="ภิญญดา เดชธนาปกรณ์"/>
    <s v="61/7 ม.4 ถ.พหลโยธิน ต.เวียงพางคำ อ.แม่สาย จ.เชียงราย 57130"/>
    <s v="57130"/>
    <s v="0897553926"/>
    <s v="08/02/2026 14:00"/>
    <s v="t0832622509@gmail.com"/>
    <s v="EMS"/>
    <s v="facebook"/>
    <s v="กสิกร"/>
    <s v=""/>
    <s v="-"/>
    <s v="09/02/2026 15:22"/>
  </r>
  <r>
    <x v="2"/>
    <x v="11"/>
    <n v="139"/>
    <n v="4"/>
    <s v="GTY26"/>
    <n v="1290"/>
    <n v="0"/>
    <s v="ร้านที่10"/>
    <s v="ภิญญดา เดชธนาปกรณ์"/>
    <s v="61/7 ม.4 ถ.พหลโยธิน ต.เวียงพางคำ อ.แม่สาย จ.เชียงราย 57130"/>
    <s v="57130"/>
    <s v="0897553926"/>
    <s v="08/02/2026 14:00"/>
    <s v="t0832622509@gmail.com"/>
    <s v="EMS"/>
    <s v="facebook"/>
    <s v="กสิกร"/>
    <s v=""/>
    <s v="-"/>
    <s v="09/02/2026 15:22"/>
  </r>
  <r>
    <x v="6"/>
    <x v="12"/>
    <n v="139"/>
    <n v="4"/>
    <s v="GTY26"/>
    <n v="1290"/>
    <n v="0"/>
    <s v="ร้านที่10"/>
    <s v="ภิญญดา เดชธนาปกรณ์"/>
    <s v="61/7 ม.4 ถ.พหลโยธิน ต.เวียงพางคำ อ.แม่สาย จ.เชียงราย 57130"/>
    <s v="57130"/>
    <s v="0897553926"/>
    <s v="08/02/2026 14:00"/>
    <s v="t0832622509@gmail.com"/>
    <s v="EMS"/>
    <s v="facebook"/>
    <s v="กสิกร"/>
    <s v=""/>
    <s v="-"/>
    <s v="09/02/2026 15:22"/>
  </r>
  <r>
    <x v="6"/>
    <x v="12"/>
    <n v="159"/>
    <n v="1"/>
    <s v="GTY25"/>
    <n v="129"/>
    <n v="0"/>
    <s v="ร้านที่2"/>
    <s v="ธ***ิทธิ์ ท***สุข"/>
    <s v="สุรินทร์"/>
    <s v="-"/>
    <s v=""/>
    <s v="09/02/2026 15:17"/>
    <s v="-"/>
    <s v="J&amp;T COD"/>
    <s v="Tiktok"/>
    <s v="จ่ายทีหลัง / COD"/>
    <s v=""/>
    <s v="-"/>
    <s v="09/02/2026 15:18"/>
  </r>
  <r>
    <x v="1"/>
    <x v="1"/>
    <n v="50"/>
    <n v="6"/>
    <s v="GTY24"/>
    <n v="220"/>
    <n v="20"/>
    <s v="ร้านที่2"/>
    <s v="ช***รัตน์​ โ***มฤทธิ์"/>
    <s v="อุดรธานี"/>
    <s v="-"/>
    <s v=""/>
    <s v="09/02/2026 15:14"/>
    <s v="-"/>
    <s v="J&amp;T COD"/>
    <s v="Tiktok"/>
    <s v="จ่ายทีหลัง / COD"/>
    <s v=""/>
    <s v="-"/>
    <s v="09/02/2026 15:18"/>
  </r>
  <r>
    <x v="0"/>
    <x v="0"/>
    <n v="120"/>
    <n v="1"/>
    <s v="GTY23"/>
    <n v="100"/>
    <n v="0"/>
    <s v="ร้านที่2"/>
    <s v="m***"/>
    <s v="สมุทรปราการ"/>
    <s v="-"/>
    <s v=""/>
    <s v="09/02/2026 15:08"/>
    <s v="-"/>
    <s v="J&amp;T Express"/>
    <s v="Tiktok"/>
    <s v="tiktok"/>
    <s v=""/>
    <s v="-"/>
    <s v="09/02/2026 15:08"/>
  </r>
  <r>
    <x v="1"/>
    <x v="1"/>
    <n v="50"/>
    <n v="6"/>
    <s v="GTY22"/>
    <n v="418"/>
    <n v="0"/>
    <s v="ร้านที่2"/>
    <s v="พ***ี"/>
    <s v="กำแพงเพชร"/>
    <s v="-"/>
    <s v=""/>
    <s v="09/02/2026 15:06"/>
    <s v="-"/>
    <s v="J&amp;T COD"/>
    <s v="Tiktok"/>
    <s v="จ่ายทีหลัง / COD"/>
    <s v=""/>
    <s v="791445418326"/>
    <s v="09/02/2026 15:06"/>
  </r>
  <r>
    <x v="10"/>
    <x v="13"/>
    <n v="159"/>
    <n v="1"/>
    <s v="GTY22"/>
    <n v="418"/>
    <n v="0"/>
    <s v="ร้านที่2"/>
    <s v="พ***ี"/>
    <s v="กำแพงเพชร"/>
    <s v="-"/>
    <s v=""/>
    <s v="09/02/2026 15:06"/>
    <s v="-"/>
    <s v="J&amp;T COD"/>
    <s v="Tiktok"/>
    <s v="จ่ายทีหลัง / COD"/>
    <s v=""/>
    <s v="791445418326"/>
    <s v="09/02/2026 15:06"/>
  </r>
  <r>
    <x v="10"/>
    <x v="13"/>
    <n v="159"/>
    <n v="1"/>
    <s v="GTY22"/>
    <n v="418"/>
    <n v="0"/>
    <s v="ร้านที่2"/>
    <s v="พ***ี"/>
    <s v="กำแพงเพชร"/>
    <s v="-"/>
    <s v=""/>
    <s v="09/02/2026 15:06"/>
    <s v="-"/>
    <s v="J&amp;T COD"/>
    <s v="Tiktok"/>
    <s v="จ่ายทีหลัง / COD"/>
    <s v=""/>
    <s v="791445418326"/>
    <s v="09/02/2026 15:06"/>
  </r>
  <r>
    <x v="1"/>
    <x v="1"/>
    <n v="50"/>
    <n v="6"/>
    <s v="GTY21"/>
    <n v="201"/>
    <n v="1"/>
    <s v="ร้านที่2"/>
    <s v="ป***รี้ยว"/>
    <s v="พิษณุโลก"/>
    <s v="-"/>
    <s v=""/>
    <s v="09/02/2026 15:03"/>
    <s v="-"/>
    <s v="J&amp;T COD"/>
    <s v="Tiktok"/>
    <s v="จ่ายทีหลัง / COD"/>
    <s v=""/>
    <s v="-"/>
    <s v="09/02/2026 15:03"/>
  </r>
  <r>
    <x v="4"/>
    <x v="4"/>
    <n v="33"/>
    <n v="10"/>
    <s v="GTY20"/>
    <n v="399"/>
    <n v="0"/>
    <s v="ร้านที่1"/>
    <s v="ธ******)"/>
    <s v="******่2 ถ.แจ้งวัฒนะ ตำบลปากเกร็ด ตำบลปากเกร็ด อำเภอปากเกร็ด จังหวัดนนทบุรี 11120"/>
    <s v="11120"/>
    <s v="66"/>
    <s v="09/02/2026 15:01"/>
    <s v="-"/>
    <s v="SPX Express"/>
    <s v="Shopee"/>
    <s v="shopee"/>
    <s v=""/>
    <s v="TH265718513885E"/>
    <s v="09/02/2026 15:01"/>
  </r>
  <r>
    <x v="1"/>
    <x v="1"/>
    <n v="50"/>
    <n v="6"/>
    <s v="GTY19"/>
    <n v="200"/>
    <n v="0"/>
    <s v="ร้านที่2"/>
    <s v="น***ินัย"/>
    <s v="ชัยภูมิ"/>
    <s v="-"/>
    <s v=""/>
    <s v="09/02/2026 15:00"/>
    <s v="-"/>
    <s v="J&amp;T Express"/>
    <s v="Tiktok"/>
    <s v="tiktok"/>
    <s v=""/>
    <s v="-"/>
    <s v="09/02/2026 15:00"/>
  </r>
  <r>
    <x v="4"/>
    <x v="4"/>
    <n v="66.666666666666671"/>
    <n v="3"/>
    <s v="GTY18"/>
    <n v="100"/>
    <n v="0"/>
    <s v="ร้านที่2"/>
    <s v="ป***้อย"/>
    <s v="กรุงเทพมหานคร"/>
    <s v="-"/>
    <s v=""/>
    <s v="09/02/2026 15:00"/>
    <s v="-"/>
    <s v="J&amp;T COD"/>
    <s v="Tiktok"/>
    <s v="จ่ายทีหลัง / COD"/>
    <s v=""/>
    <s v="791455608392"/>
    <s v="09/02/2026 15:00"/>
  </r>
  <r>
    <x v="0"/>
    <x v="0"/>
    <n v="66.333333333333329"/>
    <n v="6"/>
    <s v="GTY17"/>
    <n v="500"/>
    <n v="0"/>
    <s v="ร้านที่2"/>
    <s v="ป***รี้ยว"/>
    <s v="พิษณุโลก"/>
    <s v="-"/>
    <s v=""/>
    <s v="09/02/2026 14:59"/>
    <s v="-"/>
    <s v="J&amp;T COD"/>
    <s v="Tiktok"/>
    <s v="จ่ายทีหลัง / COD"/>
    <s v=""/>
    <s v="-"/>
    <s v="09/02/2026 14:59"/>
  </r>
  <r>
    <x v="1"/>
    <x v="1"/>
    <n v="50"/>
    <n v="6"/>
    <s v="GTY16"/>
    <n v="200"/>
    <n v="0"/>
    <s v="ร้านที่2"/>
    <s v="อ***ิต  ส***ธะ"/>
    <s v="มหาสารคาม"/>
    <s v="-"/>
    <s v=""/>
    <s v="09/02/2026 14:56"/>
    <s v="-"/>
    <s v="J&amp;T COD"/>
    <s v="Tiktok"/>
    <s v="จ่ายทีหลัง / COD"/>
    <s v=""/>
    <s v="-"/>
    <s v="09/02/2026 14:56"/>
  </r>
  <r>
    <x v="1"/>
    <x v="1"/>
    <n v="33.333333333333336"/>
    <n v="3"/>
    <s v="GTY15"/>
    <n v="110"/>
    <n v="10"/>
    <s v="ร้านที่2"/>
    <s v="อ***รา"/>
    <s v="มหาสารคาม"/>
    <s v="-"/>
    <s v=""/>
    <s v="09/02/2026 14:56"/>
    <s v="-"/>
    <s v="J&amp;T COD"/>
    <s v="Tiktok"/>
    <s v="จ่ายทีหลัง / COD"/>
    <s v=""/>
    <s v="-"/>
    <s v="09/02/2026 14:56"/>
  </r>
  <r>
    <x v="1"/>
    <x v="1"/>
    <n v="50"/>
    <n v="6"/>
    <s v="GTY14"/>
    <n v="200"/>
    <n v="0"/>
    <s v="ร้านที่2"/>
    <s v="ส***สสร  ศ***กลิ่น"/>
    <s v="เทศบาลนครนครราชสีมา"/>
    <s v="-"/>
    <s v=""/>
    <s v="09/02/2026 14:56"/>
    <s v="-"/>
    <s v="J&amp;T Express"/>
    <s v="Tiktok"/>
    <s v="tiktok"/>
    <s v=""/>
    <s v="-"/>
    <s v="09/02/2026 14:56"/>
  </r>
  <r>
    <x v="1"/>
    <x v="1"/>
    <n v="33.333333333333336"/>
    <n v="3"/>
    <s v="GTY12"/>
    <n v="100"/>
    <n v="0"/>
    <s v="ร้านที่2"/>
    <s v="ห***ย"/>
    <s v="กรุงเทพฯ"/>
    <s v="-"/>
    <s v=""/>
    <s v="09/02/2026 14:57"/>
    <s v="-"/>
    <s v="J&amp;T Express"/>
    <s v="Tiktok"/>
    <s v="tiktok"/>
    <s v=""/>
    <s v="-"/>
    <s v="09/02/2026 14:56"/>
  </r>
  <r>
    <x v="1"/>
    <x v="1"/>
    <n v="33.333333333333336"/>
    <n v="3"/>
    <s v="GTY11"/>
    <n v="100"/>
    <n v="0"/>
    <s v="ร้านที่2"/>
    <s v="น***วรรณ เ***มา"/>
    <s v="ชลบุรี"/>
    <s v="-"/>
    <s v=""/>
    <s v="09/02/2026 14:55"/>
    <s v="-"/>
    <s v="J&amp;T COD"/>
    <s v="Tiktok"/>
    <s v="จ่ายทีหลัง / COD"/>
    <s v="ฝอยทอง2 , เผือก1 ค่ะ"/>
    <s v="-"/>
    <s v="09/02/2026 14:55"/>
  </r>
  <r>
    <x v="1"/>
    <x v="1"/>
    <n v="50"/>
    <n v="6"/>
    <s v="GTY10"/>
    <n v="200"/>
    <n v="0"/>
    <s v="ร้านที่2"/>
    <s v="ม***"/>
    <s v="นครพนม"/>
    <s v="-"/>
    <s v=""/>
    <s v="09/02/2026 14:54"/>
    <s v="-"/>
    <s v="J&amp;T COD"/>
    <s v="Tiktok"/>
    <s v="จ่ายทีหลัง / COD"/>
    <s v=""/>
    <s v="-"/>
    <s v="09/02/2026 14:54"/>
  </r>
  <r>
    <x v="0"/>
    <x v="0"/>
    <n v="66.333333333333329"/>
    <n v="3"/>
    <s v="GTY9"/>
    <n v="250"/>
    <n v="0"/>
    <s v="ร้านที่2"/>
    <s v="ป***รี้ยว"/>
    <s v="พิษณุโลก"/>
    <s v="-"/>
    <s v=""/>
    <s v="09/02/2026 14:53"/>
    <s v="-"/>
    <s v="J&amp;T COD"/>
    <s v="Tiktok"/>
    <s v="จ่ายทีหลัง / COD"/>
    <s v=""/>
    <s v="791467384223"/>
    <s v="09/02/2026 14:53"/>
  </r>
  <r>
    <x v="1"/>
    <x v="1"/>
    <n v="50"/>
    <n v="12"/>
    <s v="GTY8"/>
    <n v="400"/>
    <n v="0"/>
    <s v="ร้านที่2"/>
    <s v="ส***พ ต***ารฤทธิ์"/>
    <s v="เพชรบูรณ์"/>
    <s v="-"/>
    <s v=""/>
    <s v="09/02/2026 14:53"/>
    <s v="-"/>
    <s v="J&amp;T COD"/>
    <s v="Tiktok"/>
    <s v="จ่ายทีหลัง / COD"/>
    <s v=""/>
    <s v="-"/>
    <s v="09/02/2026 14:53"/>
  </r>
  <r>
    <x v="11"/>
    <x v="14"/>
    <n v="65"/>
    <n v="1"/>
    <s v="GTY7"/>
    <n v="399"/>
    <n v="0"/>
    <s v="ร้านที่10"/>
    <s v="คณิศร คงมา"/>
    <s v="36/68 คอนโดพิณนภา ซ.สุภาพงษ์ 1แยก 6 _x000a_ถ.ศรีนครินทร์ หนองบอน_x000a_ประเวศ กทม. 10250"/>
    <s v="10250"/>
    <s v="0626989772"/>
    <s v="09/02/2026 10:55"/>
    <s v="t0832622509@gmail.com"/>
    <s v="EMS"/>
    <s v="facebook"/>
    <s v="กสิกร"/>
    <s v=""/>
    <s v="-"/>
    <s v="09/02/2026 14:48"/>
  </r>
  <r>
    <x v="12"/>
    <x v="15"/>
    <n v="65"/>
    <n v="2"/>
    <s v="GTY7"/>
    <n v="399"/>
    <n v="0"/>
    <s v="ร้านที่10"/>
    <s v="คณิศร คงมา"/>
    <s v="36/68 คอนโดพิณนภา ซ.สุภาพงษ์ 1แยก 6 _x000a_ถ.ศรีนครินทร์ หนองบอน_x000a_ประเวศ กทม. 10250"/>
    <s v="10250"/>
    <s v="0626989772"/>
    <s v="09/02/2026 10:55"/>
    <s v="t0832622509@gmail.com"/>
    <s v="EMS"/>
    <s v="facebook"/>
    <s v="กสิกร"/>
    <s v=""/>
    <s v="-"/>
    <s v="09/02/2026 14:48"/>
  </r>
  <r>
    <x v="13"/>
    <x v="16"/>
    <n v="65"/>
    <n v="2"/>
    <s v="GTY7"/>
    <n v="399"/>
    <n v="0"/>
    <s v="ร้านที่10"/>
    <s v="คณิศร คงมา"/>
    <s v="36/68 คอนโดพิณนภา ซ.สุภาพงษ์ 1แยก 6 _x000a_ถ.ศรีนครินทร์ หนองบอน_x000a_ประเวศ กทม. 10250"/>
    <s v="10250"/>
    <s v="0626989772"/>
    <s v="09/02/2026 10:55"/>
    <s v="t0832622509@gmail.com"/>
    <s v="EMS"/>
    <s v="facebook"/>
    <s v="กสิกร"/>
    <s v=""/>
    <s v="-"/>
    <s v="09/02/2026 14:48"/>
  </r>
  <r>
    <x v="14"/>
    <x v="17"/>
    <n v="65"/>
    <n v="2"/>
    <s v="GTY7"/>
    <n v="399"/>
    <n v="0"/>
    <s v="ร้านที่10"/>
    <s v="คณิศร คงมา"/>
    <s v="36/68 คอนโดพิณนภา ซ.สุภาพงษ์ 1แยก 6 _x000a_ถ.ศรีนครินทร์ หนองบอน_x000a_ประเวศ กทม. 10250"/>
    <s v="10250"/>
    <s v="0626989772"/>
    <s v="09/02/2026 10:55"/>
    <s v="t0832622509@gmail.com"/>
    <s v="EMS"/>
    <s v="facebook"/>
    <s v="กสิกร"/>
    <s v=""/>
    <s v="-"/>
    <s v="09/02/2026 14:48"/>
  </r>
  <r>
    <x v="15"/>
    <x v="18"/>
    <n v="65"/>
    <n v="2"/>
    <s v="GTY7"/>
    <n v="399"/>
    <n v="0"/>
    <s v="ร้านที่10"/>
    <s v="คณิศร คงมา"/>
    <s v="36/68 คอนโดพิณนภา ซ.สุภาพงษ์ 1แยก 6 _x000a_ถ.ศรีนครินทร์ หนองบอน_x000a_ประเวศ กทม. 10250"/>
    <s v="10250"/>
    <s v="0626989772"/>
    <s v="09/02/2026 10:55"/>
    <s v="t0832622509@gmail.com"/>
    <s v="EMS"/>
    <s v="facebook"/>
    <s v="กสิกร"/>
    <s v=""/>
    <s v="-"/>
    <s v="09/02/2026 14:48"/>
  </r>
  <r>
    <x v="0"/>
    <x v="0"/>
    <n v="100"/>
    <n v="1"/>
    <s v="GTY5"/>
    <n v="240"/>
    <n v="4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09/02/2026 14:47"/>
    <s v="t0832622509@gmail.com"/>
    <s v="EMS COD"/>
    <s v="facebook"/>
    <s v="กสิกร"/>
    <s v=""/>
    <s v="-"/>
    <s v="09/02/2026 14:47"/>
  </r>
  <r>
    <x v="4"/>
    <x v="4"/>
    <n v="66.666666666666671"/>
    <n v="3"/>
    <s v="GTY4"/>
    <n v="100"/>
    <n v="0"/>
    <s v="ร้านที่2"/>
    <s v="น***พ็ชร พ***ประดิษฐ์"/>
    <s v="ชลบุรี"/>
    <s v="-"/>
    <s v=""/>
    <s v="09/02/2026 14:47"/>
    <s v="-"/>
    <s v="J&amp;T Express"/>
    <s v="Tiktok"/>
    <s v="tiktok"/>
    <s v=""/>
    <s v="791494391203"/>
    <s v="09/02/2026 14:47"/>
  </r>
  <r>
    <x v="16"/>
    <x v="19"/>
    <n v="100"/>
    <n v="1"/>
    <s v="GTY5"/>
    <n v="240"/>
    <n v="4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09/02/2026 14:47"/>
    <s v="t0832622509@gmail.com"/>
    <s v="EMS COD"/>
    <s v="facebook"/>
    <s v="กสิกร"/>
    <s v=""/>
    <s v="-"/>
    <s v="09/02/2026 14:47"/>
  </r>
  <r>
    <x v="1"/>
    <x v="1"/>
    <n v="33.333333333333336"/>
    <n v="3"/>
    <s v="GTY3"/>
    <n v="100"/>
    <n v="0"/>
    <s v="ร้านที่2"/>
    <s v="พ***ร โ***นทึก"/>
    <s v="ระยอง"/>
    <s v="-"/>
    <s v=""/>
    <s v="09/02/2026 14:47"/>
    <s v="-"/>
    <s v="J&amp;T Express"/>
    <s v="Tiktok"/>
    <s v="tiktok"/>
    <s v=""/>
    <s v="-"/>
    <s v="09/02/2026 14:46"/>
  </r>
  <r>
    <x v="1"/>
    <x v="1"/>
    <n v="33.333333333333336"/>
    <n v="3"/>
    <s v="GTY2"/>
    <n v="100"/>
    <n v="0"/>
    <s v="ร้านที่2"/>
    <s v="ธ***ณ์   เ***ญรส"/>
    <s v="กรุงเทพมหานคร"/>
    <s v="-"/>
    <s v=""/>
    <s v="09/02/2026 14:45"/>
    <s v="-"/>
    <s v="J&amp;T COD"/>
    <s v="Tiktok"/>
    <s v="จ่ายทีหลัง / COD"/>
    <s v=""/>
    <s v="-"/>
    <s v="09/02/2026 14:46"/>
  </r>
  <r>
    <x v="1"/>
    <x v="1"/>
    <n v="50"/>
    <n v="6"/>
    <s v="GTY1"/>
    <n v="200"/>
    <n v="0"/>
    <s v="ร้านที่2"/>
    <s v="น***องเลื่อน ด***ินไทย"/>
    <s v="พิจิตร"/>
    <s v="-"/>
    <s v=""/>
    <s v="09/02/2026 14:45"/>
    <s v="-"/>
    <s v="J&amp;T Express"/>
    <s v="Tiktok"/>
    <s v="tiktok"/>
    <s v=""/>
    <s v="-"/>
    <s v="09/02/2026 14:45"/>
  </r>
  <r>
    <x v="1"/>
    <x v="1"/>
    <n v="33.333333333333336"/>
    <n v="3"/>
    <s v="GTY0"/>
    <n v="100"/>
    <n v="0"/>
    <s v="ร้านที่2"/>
    <s v="ห***ง ห***ง จ**"/>
    <s v="กรุงเทพฯ"/>
    <s v="-"/>
    <s v=""/>
    <s v="09/02/2026 14:45"/>
    <s v="-"/>
    <s v="J&amp;T COD"/>
    <s v="Tiktok"/>
    <s v="จ่ายทีหลัง / COD"/>
    <s v=""/>
    <s v="-"/>
    <s v="09/02/2026 14:45"/>
  </r>
  <r>
    <x v="1"/>
    <x v="1"/>
    <n v="50"/>
    <n v="6"/>
    <s v="GTX99"/>
    <n v="309"/>
    <n v="0"/>
    <s v="ร้านที่2"/>
    <s v="อ***ณา​ ม***ม"/>
    <s v="ราชบุรี"/>
    <s v="-"/>
    <s v=""/>
    <s v="09/02/2026 14:45"/>
    <s v="-"/>
    <s v="J&amp;T COD"/>
    <s v="Tiktok"/>
    <s v="จ่ายทีหลัง / COD"/>
    <s v=""/>
    <s v="791451414316"/>
    <s v="09/02/2026 14:45"/>
  </r>
  <r>
    <x v="6"/>
    <x v="12"/>
    <n v="159"/>
    <n v="1"/>
    <s v="GTX99"/>
    <n v="309"/>
    <n v="0"/>
    <s v="ร้านที่2"/>
    <s v="อ***ณา​ ม***ม"/>
    <s v="ราชบุรี"/>
    <s v="-"/>
    <s v=""/>
    <s v="09/02/2026 14:45"/>
    <s v="-"/>
    <s v="J&amp;T COD"/>
    <s v="Tiktok"/>
    <s v="จ่ายทีหลัง / COD"/>
    <s v=""/>
    <s v="791451414316"/>
    <s v="09/02/2026 14:45"/>
  </r>
  <r>
    <x v="2"/>
    <x v="11"/>
    <n v="139"/>
    <n v="1"/>
    <s v="GTX98"/>
    <n v="430"/>
    <n v="0"/>
    <s v="ร้านที่10"/>
    <s v="กล้วย"/>
    <s v="69/3 หมู่ 7  ต.ขุนพิทักษ์  อ.ดำเนินสะดวก  จ.ราชบุรี 70130"/>
    <s v="70130"/>
    <s v="0898478615"/>
    <s v="09/02/2026 14:45"/>
    <s v="t0832622509@gmail.com"/>
    <s v="EMS COD"/>
    <s v="facebook"/>
    <s v="กสิกร"/>
    <s v=""/>
    <s v="-"/>
    <s v="09/02/2026 14:44"/>
  </r>
  <r>
    <x v="10"/>
    <x v="13"/>
    <n v="139"/>
    <n v="1"/>
    <s v="GTX98"/>
    <n v="430"/>
    <n v="0"/>
    <s v="ร้านที่10"/>
    <s v="กล้วย"/>
    <s v="69/3 หมู่ 7  ต.ขุนพิทักษ์  อ.ดำเนินสะดวก  จ.ราชบุรี 70130"/>
    <s v="70130"/>
    <s v="0898478615"/>
    <s v="09/02/2026 14:45"/>
    <s v="t0832622509@gmail.com"/>
    <s v="EMS COD"/>
    <s v="facebook"/>
    <s v="กสิกร"/>
    <s v=""/>
    <s v="-"/>
    <s v="09/02/2026 14:44"/>
  </r>
  <r>
    <x v="6"/>
    <x v="12"/>
    <n v="139"/>
    <n v="2"/>
    <s v="GTX98"/>
    <n v="430"/>
    <n v="0"/>
    <s v="ร้านที่10"/>
    <s v="กล้วย"/>
    <s v="69/3 หมู่ 7  ต.ขุนพิทักษ์  อ.ดำเนินสะดวก  จ.ราชบุรี 70130"/>
    <s v="70130"/>
    <s v="0898478615"/>
    <s v="09/02/2026 14:45"/>
    <s v="t0832622509@gmail.com"/>
    <s v="EMS COD"/>
    <s v="facebook"/>
    <s v="กสิกร"/>
    <s v=""/>
    <s v="-"/>
    <s v="09/02/2026 14:44"/>
  </r>
  <r>
    <x v="1"/>
    <x v="1"/>
    <n v="50"/>
    <n v="6"/>
    <s v="GTX97"/>
    <n v="200"/>
    <n v="0"/>
    <s v="ร้านที่2"/>
    <s v="น*** ท***บ"/>
    <s v="เพชรบุรี"/>
    <s v="-"/>
    <s v=""/>
    <s v="09/02/2026 14:44"/>
    <s v="-"/>
    <s v="J&amp;T COD"/>
    <s v="Tiktok"/>
    <s v="จ่ายทีหลัง / COD"/>
    <s v=""/>
    <s v="-"/>
    <s v="09/02/2026 14:44"/>
  </r>
  <r>
    <x v="1"/>
    <x v="1"/>
    <n v="33.333333333333336"/>
    <n v="3"/>
    <s v="GTX96"/>
    <n v="100"/>
    <n v="0"/>
    <s v="ร้านที่4"/>
    <s v="ค***จารุ​นันท์​ เ***อง​สกุล​พงษ์​"/>
    <s v="ปทุมธานี"/>
    <s v="-"/>
    <s v=""/>
    <s v="09/02/2026 14:44"/>
    <s v="-"/>
    <s v="J&amp;T COD"/>
    <s v="Tiktok"/>
    <s v="จ่ายทีหลัง / COD"/>
    <s v=""/>
    <s v="-"/>
    <s v="09/02/2026 14:44"/>
  </r>
  <r>
    <x v="10"/>
    <x v="13"/>
    <n v="159"/>
    <n v="3"/>
    <s v="GTX95"/>
    <n v="387"/>
    <n v="0"/>
    <s v="ร้านที่2"/>
    <s v="ป***"/>
    <s v="นครศรีธรรมราช"/>
    <s v="-"/>
    <s v=""/>
    <s v="09/02/2026 14:43"/>
    <s v="-"/>
    <s v="J&amp;T COD"/>
    <s v="Tiktok"/>
    <s v="จ่ายทีหลัง / COD"/>
    <s v=""/>
    <s v="791403582266"/>
    <s v="09/02/2026 14:44"/>
  </r>
  <r>
    <x v="0"/>
    <x v="0"/>
    <n v="66.333333333333329"/>
    <n v="3"/>
    <s v="GTX94"/>
    <n v="220"/>
    <n v="0"/>
    <s v="ร้านที่4"/>
    <s v="บ***ัท ภ***ร ล***นา เ***ดิ้ง จ***ด"/>
    <s v="ลำปาง"/>
    <s v="-"/>
    <s v=""/>
    <s v="09/02/2026 14:41"/>
    <s v="-"/>
    <s v="J&amp;T COD"/>
    <s v="Tiktok"/>
    <s v="จ่ายทีหลัง / COD"/>
    <s v=""/>
    <s v="791401188222"/>
    <s v="09/02/2026 14:41"/>
  </r>
  <r>
    <x v="1"/>
    <x v="1"/>
    <n v="50"/>
    <n v="6"/>
    <s v="GTX93"/>
    <n v="200"/>
    <n v="0"/>
    <s v="ร้านที่2"/>
    <s v="พ***เพชร แ***ิ้ม"/>
    <s v="ปราจีนบุรี"/>
    <s v="-"/>
    <s v=""/>
    <s v="09/02/2026 14:41"/>
    <s v="-"/>
    <s v="J&amp;T Express"/>
    <s v="Tiktok"/>
    <s v="tiktok"/>
    <s v=""/>
    <s v="-"/>
    <s v="09/02/2026 14:41"/>
  </r>
  <r>
    <x v="1"/>
    <x v="1"/>
    <n v="65"/>
    <n v="1"/>
    <s v="GTX92"/>
    <n v="35"/>
    <n v="0"/>
    <s v="ร้านที่2"/>
    <s v="ช***มท์"/>
    <s v="ลำปาง"/>
    <s v="-"/>
    <s v=""/>
    <s v="09/02/2026 14:41"/>
    <s v="-"/>
    <s v="J&amp;T Express"/>
    <s v="Tiktok"/>
    <s v="tiktok"/>
    <s v="ไม่เอารสกาแฟ"/>
    <s v="-"/>
    <s v="09/02/2026 14:41"/>
  </r>
  <r>
    <x v="4"/>
    <x v="4"/>
    <n v="66.666666666666671"/>
    <n v="3"/>
    <s v="GTX91"/>
    <n v="129"/>
    <n v="0"/>
    <s v="ร้านที่2"/>
    <s v="ส***ญญา เ***ระโคน"/>
    <s v="บุรีรัมย์"/>
    <s v="-"/>
    <s v=""/>
    <s v="09/02/2026 14:40"/>
    <s v="-"/>
    <s v="J&amp;T Express"/>
    <s v="Tiktok"/>
    <s v="tiktok"/>
    <s v=""/>
    <s v="791413600364"/>
    <s v="09/02/2026 14:40"/>
  </r>
  <r>
    <x v="3"/>
    <x v="10"/>
    <n v="109"/>
    <n v="1"/>
    <s v="GTX90"/>
    <n v="268"/>
    <n v="50"/>
    <s v="ร้านที่10"/>
    <s v="พระปรีชา สุดอำนัน"/>
    <s v="333 วัดสระเทษ ม.6 ต.เพชรละคร อ.หนองไผ่ จ. เพชรบูรณ์ 67140"/>
    <s v="67140"/>
    <s v="0951219334"/>
    <s v="09/02/2026 14:41"/>
    <s v="t0832622509@gmail.com"/>
    <s v="EMS COD"/>
    <s v="facebook"/>
    <s v="กสิกร"/>
    <s v=""/>
    <s v="-"/>
    <s v="09/02/2026 14:39"/>
  </r>
  <r>
    <x v="2"/>
    <x v="11"/>
    <n v="109"/>
    <n v="1"/>
    <s v="GTX90"/>
    <n v="268"/>
    <n v="50"/>
    <s v="ร้านที่10"/>
    <s v="พระปรีชา สุดอำนัน"/>
    <s v="333 วัดสระเทษ ม.6 ต.เพชรละคร อ.หนองไผ่ จ. เพชรบูรณ์ 67140"/>
    <s v="67140"/>
    <s v="0951219334"/>
    <s v="09/02/2026 14:41"/>
    <s v="t0832622509@gmail.com"/>
    <s v="EMS COD"/>
    <s v="facebook"/>
    <s v="กสิกร"/>
    <s v=""/>
    <s v="-"/>
    <s v="09/02/2026 14:39"/>
  </r>
  <r>
    <x v="1"/>
    <x v="1"/>
    <n v="65"/>
    <n v="2"/>
    <s v="GTX89"/>
    <n v="70"/>
    <n v="0"/>
    <s v="ร้านที่2"/>
    <s v="ก***ร พ***ิคำ"/>
    <s v="ชลบุรี"/>
    <s v="-"/>
    <s v=""/>
    <s v="09/02/2026 14:38"/>
    <s v="-"/>
    <s v="J&amp;T Express"/>
    <s v="Tiktok"/>
    <s v="tiktok"/>
    <s v=""/>
    <s v="-"/>
    <s v="09/02/2026 14:38"/>
  </r>
  <r>
    <x v="3"/>
    <x v="10"/>
    <n v="139"/>
    <n v="1"/>
    <s v="GTX88"/>
    <n v="215"/>
    <n v="0"/>
    <s v="ร้านที่10"/>
    <s v="คุณนฤมล มิระสิงห์"/>
    <s v="มบ.โกลเด้นทาวน์น์ อัสสัม-เก้ากิโล_x000a_198/157 ซ. 13 ม. 3_x000a_ต. สุรศักดิ์ อ. ศรีราชา _x000a_จ. ชลบุรี  โทร: 20110"/>
    <s v="20110"/>
    <s v="0835855691"/>
    <s v="09/02/2026 14:39"/>
    <s v="t0832622509@gmail.com"/>
    <s v="EMS COD"/>
    <s v="facebook"/>
    <s v="กสิกร"/>
    <s v=""/>
    <s v="-"/>
    <s v="09/02/2026 14:38"/>
  </r>
  <r>
    <x v="10"/>
    <x v="13"/>
    <n v="139"/>
    <n v="1"/>
    <s v="GTX88"/>
    <n v="215"/>
    <n v="0"/>
    <s v="ร้านที่10"/>
    <s v="คุณนฤมล มิระสิงห์"/>
    <s v="มบ.โกลเด้นทาวน์น์ อัสสัม-เก้ากิโล_x000a_198/157 ซ. 13 ม. 3_x000a_ต. สุรศักดิ์ อ. ศรีราชา _x000a_จ. ชลบุรี  โทร: 20110"/>
    <s v="20110"/>
    <s v="0835855691"/>
    <s v="09/02/2026 14:39"/>
    <s v="t0832622509@gmail.com"/>
    <s v="EMS COD"/>
    <s v="facebook"/>
    <s v="กสิกร"/>
    <s v=""/>
    <s v="-"/>
    <s v="09/02/2026 14:38"/>
  </r>
  <r>
    <x v="10"/>
    <x v="13"/>
    <n v="139"/>
    <n v="1"/>
    <s v="GTX87"/>
    <n v="215"/>
    <n v="0"/>
    <s v="ร้านที่10"/>
    <s v="Aoao S. Kanita"/>
    <s v="479/290(ซอย 2)_x000a_มบ.ทรัพย์สมบูรณ์สุขเจริญ 2, _x000a_ต.ในคลองบางปลากด,_x000a_อ.พระสมุทรเจดีย์, จ.สมุทรปราการ 10290"/>
    <s v="10290"/>
    <s v="0814540911"/>
    <s v="09/02/2026 14:38"/>
    <s v="t0832622509@gmail.com"/>
    <s v="EMS COD"/>
    <s v="facebook"/>
    <s v="กสิกร"/>
    <s v=""/>
    <s v="-"/>
    <s v="09/02/2026 14:37"/>
  </r>
  <r>
    <x v="6"/>
    <x v="12"/>
    <n v="139"/>
    <n v="1"/>
    <s v="GTX87"/>
    <n v="215"/>
    <n v="0"/>
    <s v="ร้านที่10"/>
    <s v="Aoao S. Kanita"/>
    <s v="479/290(ซอย 2)_x000a_มบ.ทรัพย์สมบูรณ์สุขเจริญ 2, _x000a_ต.ในคลองบางปลากด,_x000a_อ.พระสมุทรเจดีย์, จ.สมุทรปราการ 10290"/>
    <s v="10290"/>
    <s v="0814540911"/>
    <s v="09/02/2026 14:38"/>
    <s v="t0832622509@gmail.com"/>
    <s v="EMS COD"/>
    <s v="facebook"/>
    <s v="กสิกร"/>
    <s v=""/>
    <s v="-"/>
    <s v="09/02/2026 14:37"/>
  </r>
  <r>
    <x v="3"/>
    <x v="10"/>
    <n v="109"/>
    <n v="2"/>
    <s v="GTX85"/>
    <n v="704"/>
    <n v="50"/>
    <s v="ร้านที่10"/>
    <s v="นาย เบิกฤกษ์ ประจงศิลป์"/>
    <s v="144/6 ม.3 ต.บางเสร่ อ.สัตหีบ  จ.ชลบุรี 20250"/>
    <s v="20250"/>
    <s v="0958577759"/>
    <s v="09/02/2026 14:37"/>
    <s v="t0832622509@gmail.com"/>
    <s v="EMS COD"/>
    <s v="facebook"/>
    <s v="กสิกร"/>
    <s v=""/>
    <s v="-"/>
    <s v="09/02/2026 14:36"/>
  </r>
  <r>
    <x v="2"/>
    <x v="11"/>
    <n v="109"/>
    <n v="2"/>
    <s v="GTX85"/>
    <n v="704"/>
    <n v="50"/>
    <s v="ร้านที่10"/>
    <s v="นาย เบิกฤกษ์ ประจงศิลป์"/>
    <s v="144/6 ม.3 ต.บางเสร่ อ.สัตหีบ  จ.ชลบุรี 20250"/>
    <s v="20250"/>
    <s v="0958577759"/>
    <s v="09/02/2026 14:37"/>
    <s v="t0832622509@gmail.com"/>
    <s v="EMS COD"/>
    <s v="facebook"/>
    <s v="กสิกร"/>
    <s v=""/>
    <s v="-"/>
    <s v="09/02/2026 14:36"/>
  </r>
  <r>
    <x v="6"/>
    <x v="12"/>
    <n v="109"/>
    <n v="2"/>
    <s v="GTX85"/>
    <n v="704"/>
    <n v="50"/>
    <s v="ร้านที่10"/>
    <s v="นาย เบิกฤกษ์ ประจงศิลป์"/>
    <s v="144/6 ม.3 ต.บางเสร่ อ.สัตหีบ  จ.ชลบุรี 20250"/>
    <s v="20250"/>
    <s v="0958577759"/>
    <s v="09/02/2026 14:37"/>
    <s v="t0832622509@gmail.com"/>
    <s v="EMS COD"/>
    <s v="facebook"/>
    <s v="กสิกร"/>
    <s v=""/>
    <s v="-"/>
    <s v="09/02/2026 14:36"/>
  </r>
  <r>
    <x v="1"/>
    <x v="1"/>
    <n v="50"/>
    <n v="6"/>
    <s v="GTX84"/>
    <n v="200"/>
    <n v="0"/>
    <s v="ร้านที่2"/>
    <s v="ส***ยา เ***ขุนทด"/>
    <s v="จังหวัดนครราชสีมา"/>
    <s v="-"/>
    <s v=""/>
    <s v="09/02/2026 14:32"/>
    <s v="-"/>
    <s v="J&amp;T COD"/>
    <s v="Tiktok"/>
    <s v="จ่ายทีหลัง / COD"/>
    <s v=""/>
    <s v="-"/>
    <s v="09/02/2026 14:32"/>
  </r>
  <r>
    <x v="3"/>
    <x v="10"/>
    <n v="159"/>
    <n v="1"/>
    <s v="GTX83"/>
    <n v="109"/>
    <n v="0"/>
    <s v="ร้านที่2"/>
    <s v=""/>
    <s v=""/>
    <s v="-"/>
    <s v=""/>
    <s v="-"/>
    <s v="-"/>
    <s v="Standard shipping"/>
    <s v="Tiktok"/>
    <s v="-"/>
    <s v=""/>
    <s v="-"/>
    <s v="09/02/2026 14:31"/>
  </r>
  <r>
    <x v="10"/>
    <x v="13"/>
    <n v="159"/>
    <n v="1"/>
    <s v="GTX82"/>
    <n v="236"/>
    <n v="18"/>
    <s v="ร้านที่2"/>
    <s v="S***ai N***oy"/>
    <s v="ชลบุรี"/>
    <s v="-"/>
    <s v=""/>
    <s v="09/02/2026 14:31"/>
    <s v="-"/>
    <s v="J&amp;T COD"/>
    <s v="Tiktok"/>
    <s v="จ่ายทีหลัง / COD"/>
    <s v=""/>
    <s v="791456983251"/>
    <s v="09/02/2026 14:31"/>
  </r>
  <r>
    <x v="6"/>
    <x v="12"/>
    <n v="159"/>
    <n v="1"/>
    <s v="GTX82"/>
    <n v="236"/>
    <n v="18"/>
    <s v="ร้านที่2"/>
    <s v="S***ai N***oy"/>
    <s v="ชลบุรี"/>
    <s v="-"/>
    <s v=""/>
    <s v="09/02/2026 14:31"/>
    <s v="-"/>
    <s v="J&amp;T COD"/>
    <s v="Tiktok"/>
    <s v="จ่ายทีหลัง / COD"/>
    <s v=""/>
    <s v="791456983251"/>
    <s v="09/02/2026 14:31"/>
  </r>
  <r>
    <x v="1"/>
    <x v="1"/>
    <n v="33.333333333333336"/>
    <n v="3"/>
    <s v="GTX81"/>
    <n v="100"/>
    <n v="0"/>
    <s v="ร้านที่2"/>
    <s v="อ***า บ***อง"/>
    <s v="กรุงเทพฯ"/>
    <s v="-"/>
    <s v=""/>
    <s v="09/02/2026 14:30"/>
    <s v="-"/>
    <s v="J&amp;T COD"/>
    <s v="Tiktok"/>
    <s v="จ่ายทีหลัง / COD"/>
    <s v=""/>
    <s v="-"/>
    <s v="09/02/2026 14:30"/>
  </r>
  <r>
    <x v="1"/>
    <x v="1"/>
    <n v="33.333333333333336"/>
    <n v="3"/>
    <s v="GTX80"/>
    <n v="100"/>
    <n v="0"/>
    <s v="ร้านที่2"/>
    <s v="อ***รเดช ข***ลอด"/>
    <s v="ชุมพร"/>
    <s v="-"/>
    <s v=""/>
    <s v="09/02/2026 14:29"/>
    <s v="-"/>
    <s v="J&amp;T COD"/>
    <s v="Tiktok"/>
    <s v="จ่ายทีหลัง / COD"/>
    <s v=""/>
    <s v="-"/>
    <s v="09/02/2026 14:29"/>
  </r>
  <r>
    <x v="2"/>
    <x v="11"/>
    <n v="159"/>
    <n v="1"/>
    <s v="GTX79"/>
    <n v="109"/>
    <n v="0"/>
    <s v="ร้านที่2"/>
    <s v="N***"/>
    <s v="พะเยา"/>
    <s v="-"/>
    <s v=""/>
    <s v="09/02/2026 14:28"/>
    <s v="-"/>
    <s v="J&amp;T Express"/>
    <s v="Tiktok"/>
    <s v="tiktok"/>
    <s v=""/>
    <s v="-"/>
    <s v="09/02/2026 14:28"/>
  </r>
  <r>
    <x v="2"/>
    <x v="11"/>
    <n v="159"/>
    <n v="1"/>
    <s v="GTX78"/>
    <n v="109"/>
    <n v="0"/>
    <s v="ร้านที่2"/>
    <s v="ท***์"/>
    <s v="สมุทรปราการ"/>
    <s v="-"/>
    <s v=""/>
    <s v="09/02/2026 14:28"/>
    <s v="-"/>
    <s v="J&amp;T COD"/>
    <s v="Tiktok"/>
    <s v="จ่ายทีหลัง / COD"/>
    <s v=""/>
    <s v="-"/>
    <s v="09/02/2026 14:28"/>
  </r>
  <r>
    <x v="6"/>
    <x v="12"/>
    <n v="159"/>
    <n v="4"/>
    <s v="GTX77"/>
    <n v="516"/>
    <n v="0"/>
    <s v="ร้านที่2"/>
    <s v="ร***เหมียว"/>
    <s v="สมุทรสงคราม"/>
    <s v="-"/>
    <s v=""/>
    <s v="09/02/2026 14:27"/>
    <s v="-"/>
    <s v="J&amp;T COD"/>
    <s v="Tiktok"/>
    <s v="จ่ายทีหลัง / COD"/>
    <s v=""/>
    <s v="-"/>
    <s v="09/02/2026 14:27"/>
  </r>
  <r>
    <x v="2"/>
    <x v="11"/>
    <n v="159"/>
    <n v="2"/>
    <s v="GTX76"/>
    <n v="218"/>
    <n v="0"/>
    <s v="ร้านที่2"/>
    <s v="ว***สิณีย์"/>
    <s v="ระยอง"/>
    <s v="-"/>
    <s v=""/>
    <s v="09/02/2026 14:25"/>
    <s v="-"/>
    <s v="J&amp;T Express"/>
    <s v="Tiktok"/>
    <s v="tiktok"/>
    <s v=""/>
    <s v="791420616346"/>
    <s v="09/02/2026 14:25"/>
  </r>
  <r>
    <x v="6"/>
    <x v="12"/>
    <n v="159"/>
    <n v="1"/>
    <s v="GTX75"/>
    <n v="109"/>
    <n v="0"/>
    <s v="ร้านที่2"/>
    <s v="M* Z**"/>
    <s v="Samut Sakhon"/>
    <s v="-"/>
    <s v=""/>
    <s v="09/02/2026 14:25"/>
    <s v="-"/>
    <s v="J&amp;T COD"/>
    <s v="Tiktok"/>
    <s v="จ่ายทีหลัง / COD"/>
    <s v=""/>
    <s v="-"/>
    <s v="09/02/2026 14:25"/>
  </r>
  <r>
    <x v="1"/>
    <x v="1"/>
    <n v="33.333333333333336"/>
    <n v="3"/>
    <s v="GTX74"/>
    <n v="107"/>
    <n v="7"/>
    <s v="ร้านที่2"/>
    <s v="เ***ญ  อ***นันทพร"/>
    <s v="นนทบุรี"/>
    <s v="-"/>
    <s v=""/>
    <s v="09/02/2026 14:24"/>
    <s v="-"/>
    <s v="Flash Express Thailand COD"/>
    <s v="Tiktok"/>
    <s v="จ่ายทีหลัง / COD"/>
    <s v=""/>
    <s v="-"/>
    <s v="09/02/2026 14:24"/>
  </r>
  <r>
    <x v="0"/>
    <x v="0"/>
    <n v="69.900000000000006"/>
    <n v="10"/>
    <s v="GTX73"/>
    <n v="898"/>
    <n v="39"/>
    <s v="ร้านที่1"/>
    <s v="ว******์"/>
    <s v="******5 หมู่1 ตำบลหนองปรือ ตำบลหนองปรือ อำเภอบางละมุง จังหวัดชลบุรี 20150"/>
    <s v="20150"/>
    <s v="03"/>
    <s v="09/02/2026 14:48"/>
    <s v="-"/>
    <s v="SPX Express"/>
    <s v="Shopee"/>
    <s v="shopee"/>
    <s v=""/>
    <s v="TH264623383067L"/>
    <s v="09/02/2026 14:18"/>
  </r>
  <r>
    <x v="15"/>
    <x v="18"/>
    <n v="59"/>
    <n v="1"/>
    <s v="GTX73"/>
    <n v="898"/>
    <n v="39"/>
    <s v="ร้านที่1"/>
    <s v="ว******์"/>
    <s v="******5 หมู่1 ตำบลหนองปรือ ตำบลหนองปรือ อำเภอบางละมุง จังหวัดชลบุรี 20150"/>
    <s v="20150"/>
    <s v="03"/>
    <s v="09/02/2026 14:48"/>
    <s v="-"/>
    <s v="SPX Express"/>
    <s v="Shopee"/>
    <s v="shopee"/>
    <s v=""/>
    <s v="TH264623383067L"/>
    <s v="09/02/2026 14:18"/>
  </r>
  <r>
    <x v="1"/>
    <x v="1"/>
    <n v="33.333333333333336"/>
    <n v="3"/>
    <s v="GTX71"/>
    <n v="100"/>
    <n v="0"/>
    <s v="ร้านที่2"/>
    <s v="อ***า ส***ะหัส"/>
    <s v="ระยอง"/>
    <s v="-"/>
    <s v=""/>
    <s v="09/02/2026 14:15"/>
    <s v="-"/>
    <s v="J&amp;T Express"/>
    <s v="Tiktok"/>
    <s v="tiktok"/>
    <s v=""/>
    <s v="-"/>
    <s v="09/02/2026 14:15"/>
  </r>
  <r>
    <x v="1"/>
    <x v="1"/>
    <n v="33.333333333333336"/>
    <n v="3"/>
    <s v="GTX69"/>
    <n v="100"/>
    <n v="0"/>
    <s v="ร้านที่2"/>
    <s v="อ***สา ณ***"/>
    <s v="หนองบัวลำภู"/>
    <s v="-"/>
    <s v=""/>
    <s v="09/02/2026 14:09"/>
    <s v="-"/>
    <s v="J&amp;T Express"/>
    <s v="Tiktok"/>
    <s v="tiktok"/>
    <s v="อยากได้ฝอยทอง2กล่องค่ะ🥺อีกกล่องอะไรก็ได้"/>
    <s v="-"/>
    <s v="09/02/2026 14:13"/>
  </r>
  <r>
    <x v="1"/>
    <x v="1"/>
    <n v="50"/>
    <n v="6"/>
    <s v="GTX66"/>
    <n v="200"/>
    <n v="0"/>
    <s v="ร้านที่2"/>
    <s v="เ***รติศักดิ์ ภ***ามสาย"/>
    <s v="ปัตตานี"/>
    <s v="-"/>
    <s v=""/>
    <s v="09/02/2026 14:06"/>
    <s v="-"/>
    <s v="J&amp;T Express"/>
    <s v="Tiktok"/>
    <s v="tiktok"/>
    <s v=""/>
    <s v="-"/>
    <s v="09/02/2026 14:11"/>
  </r>
  <r>
    <x v="1"/>
    <x v="1"/>
    <n v="50"/>
    <n v="6"/>
    <s v="GTX65"/>
    <n v="200"/>
    <n v="0"/>
    <s v="ร้านที่2"/>
    <s v="อ***ญา ศ***ประยูรศักดิ์ 1** ม*** ต***องโกอ.กระนวนจ.ขอนแก่น40170"/>
    <s v="ขอนแก่น"/>
    <s v="-"/>
    <s v=""/>
    <s v="09/02/2026 14:03"/>
    <s v="-"/>
    <s v="J&amp;T COD"/>
    <s v="Tiktok"/>
    <s v="จ่ายทีหลัง / COD"/>
    <s v=""/>
    <s v="-"/>
    <s v="09/02/2026 14:05"/>
  </r>
  <r>
    <x v="1"/>
    <x v="1"/>
    <n v="50"/>
    <n v="6"/>
    <s v="GTX64"/>
    <n v="200"/>
    <n v="0"/>
    <s v="ร้านที่2"/>
    <s v="ฮ***กุน   แ***ิ้ม"/>
    <s v="กรุงเทพมหานคร"/>
    <s v="-"/>
    <s v=""/>
    <s v="09/02/2026 14:04"/>
    <s v="-"/>
    <s v="J&amp;T Express"/>
    <s v="Tiktok"/>
    <s v="tiktok"/>
    <s v=""/>
    <s v="-"/>
    <s v="09/02/2026 14:04"/>
  </r>
  <r>
    <x v="17"/>
    <x v="20"/>
    <n v="75"/>
    <n v="1"/>
    <s v="GTX63"/>
    <n v="173"/>
    <n v="98"/>
    <s v="ร้านที่1"/>
    <s v="ว******ี"/>
    <s v="******งบางบอน แขวงบางบอนใต้ เขตบางบอน จังหวัดกรุงเทพมหานคร 10150"/>
    <s v="10150"/>
    <s v="76"/>
    <s v="09/02/2026 14:12"/>
    <s v="-"/>
    <s v="SPX Express"/>
    <s v="Shopee"/>
    <s v="shopee"/>
    <s v=""/>
    <s v="-"/>
    <s v="09/02/2026 14:04"/>
  </r>
  <r>
    <x v="1"/>
    <x v="1"/>
    <n v="50"/>
    <n v="6"/>
    <s v="GTX60"/>
    <n v="200"/>
    <n v="0"/>
    <s v="ร้านที่2"/>
    <s v="อ***รัตน์"/>
    <s v="นราธิวาส"/>
    <s v="-"/>
    <s v=""/>
    <s v="09/02/2026 13:54"/>
    <s v="-"/>
    <s v="J&amp;T COD"/>
    <s v="Tiktok"/>
    <s v="จ่ายทีหลัง / COD"/>
    <s v=""/>
    <s v="-"/>
    <s v="09/02/2026 13:54"/>
  </r>
  <r>
    <x v="18"/>
    <x v="21"/>
    <n v="50"/>
    <n v="5"/>
    <s v="GTX59"/>
    <n v="245"/>
    <n v="0"/>
    <s v="ร้านที่1"/>
    <s v="ธ******ะ"/>
    <s v="******รี จ.เพชรบูรณ์ ตำบลพุเตย อำเภอวิเชียรบุรี จังหวัดเพชรบูรณ์ 67180"/>
    <s v="67180"/>
    <s v="74"/>
    <s v="09/02/2026 13:47"/>
    <s v="-"/>
    <s v="SPX Express"/>
    <s v="Shopee"/>
    <s v="shopee"/>
    <s v=""/>
    <s v="-"/>
    <s v="09/02/2026 13:47"/>
  </r>
  <r>
    <x v="1"/>
    <x v="1"/>
    <n v="33.333333333333336"/>
    <n v="3"/>
    <s v="GTX58"/>
    <n v="149"/>
    <n v="0"/>
    <s v="ร้านที่1"/>
    <s v="ว******ร"/>
    <s v="******อทอด, อำเภอบึงสามพัน ตำบลซับสมอทอด อำเภอบึงสามพัน จังหวัดเพชรบูรณ์ 67160"/>
    <s v="67160"/>
    <s v="32"/>
    <s v="09/02/2026 13:47"/>
    <s v="-"/>
    <s v="SPX Express"/>
    <s v="Shopee"/>
    <s v="shopee"/>
    <s v=""/>
    <s v="-"/>
    <s v="09/02/2026 13:45"/>
  </r>
  <r>
    <x v="1"/>
    <x v="1"/>
    <n v="33.333333333333336"/>
    <n v="3"/>
    <s v="GTX56"/>
    <n v="100"/>
    <n v="0"/>
    <s v="ร้านที่2"/>
    <s v="ช***ทธ์ ภ***พิบูลย์ศิลป์"/>
    <s v="นครปฐม"/>
    <s v="-"/>
    <s v=""/>
    <s v="09/02/2026 13:40"/>
    <s v="-"/>
    <s v="J&amp;T COD"/>
    <s v="Tiktok"/>
    <s v="จ่ายทีหลัง / COD"/>
    <s v="ขอเป็นเค้กฝอยทอง 1 กล่องมะพร้าวสอดไส้ 2 กล่อง"/>
    <s v="-"/>
    <s v="09/02/2026 13:40"/>
  </r>
  <r>
    <x v="10"/>
    <x v="2"/>
    <n v="78.569999999999993"/>
    <n v="1"/>
    <s v="GTX55"/>
    <n v="164.14"/>
    <n v="7"/>
    <s v="ร้านที่3"/>
    <s v="พิชิต อร่ามจันทร์"/>
    <s v="9/162 หมู่บ้านสุริยาเพอร์เฟคโครงการ1เขตบางพลี_x000a__x000a_บางพลี/ Bang Phliสมุทรปราการ/ Samut Prakan_x000a_10540"/>
    <s v="10540"/>
    <s v="660626718171"/>
    <s v="09/02/2026 13:40"/>
    <s v="-"/>
    <s v="Kerry_dropoff"/>
    <s v="Lazada"/>
    <s v="lazada"/>
    <s v=""/>
    <s v="-"/>
    <s v="09/02/2026 13:40"/>
  </r>
  <r>
    <x v="2"/>
    <x v="2"/>
    <n v="78.569999999999993"/>
    <n v="1"/>
    <s v="GTX55"/>
    <n v="164.14"/>
    <n v="7"/>
    <s v="ร้านที่3"/>
    <s v="พิชิต อร่ามจันทร์"/>
    <s v="9/162 หมู่บ้านสุริยาเพอร์เฟคโครงการ1เขตบางพลี_x000a__x000a_บางพลี/ Bang Phliสมุทรปราการ/ Samut Prakan_x000a_10540"/>
    <s v="10540"/>
    <s v="660626718171"/>
    <s v="09/02/2026 13:40"/>
    <s v="-"/>
    <s v="Kerry_dropoff"/>
    <s v="Lazada"/>
    <s v="lazada"/>
    <s v=""/>
    <s v="-"/>
    <s v="09/02/2026 13:40"/>
  </r>
  <r>
    <x v="2"/>
    <x v="11"/>
    <n v="159"/>
    <n v="1"/>
    <s v="GTX52"/>
    <n v="167"/>
    <n v="38"/>
    <s v="ร้านที่2"/>
    <s v="น***น"/>
    <s v="ประจวบคีรีขันธ์"/>
    <s v="-"/>
    <s v=""/>
    <s v="09/02/2026 13:32"/>
    <s v="-"/>
    <s v="J&amp;T COD"/>
    <s v="Tiktok"/>
    <s v="จ่ายทีหลัง / COD"/>
    <s v=""/>
    <s v="791467500305"/>
    <s v="09/02/2026 13:32"/>
  </r>
  <r>
    <x v="1"/>
    <x v="1"/>
    <n v="50"/>
    <n v="6"/>
    <s v="GTX50"/>
    <n v="200"/>
    <n v="0"/>
    <s v="ร้านที่2"/>
    <s v="น***นันท์   ผ***เขตร์"/>
    <s v="พระนครศรีอยุธยา"/>
    <s v="-"/>
    <s v=""/>
    <s v="09/02/2026 13:25"/>
    <s v="-"/>
    <s v="J&amp;T COD"/>
    <s v="Tiktok"/>
    <s v="จ่ายทีหลัง / COD"/>
    <s v=""/>
    <s v="-"/>
    <s v="09/02/2026 13:25"/>
  </r>
  <r>
    <x v="10"/>
    <x v="2"/>
    <n v="87.2"/>
    <n v="1"/>
    <s v="GTX49"/>
    <n v="181.4"/>
    <n v="7"/>
    <s v="ร้านที่3"/>
    <s v="ุสุรีย์รัตน์ นาเครือ"/>
    <s v="11หมู่6 · ท่าผา/ Tha Pha_x000a__x000a_บ้านโป่ง/ Ban Pongราชบุรี/ Ratchaburi_x000a_70110"/>
    <s v="70110"/>
    <s v="660843830567"/>
    <s v="09/02/2026 13:21"/>
    <s v="-"/>
    <s v="Kerry_dropoff"/>
    <s v="Lazada"/>
    <s v="lazada"/>
    <s v=""/>
    <s v="-"/>
    <s v="09/02/2026 13:21"/>
  </r>
  <r>
    <x v="6"/>
    <x v="2"/>
    <n v="87.2"/>
    <n v="1"/>
    <s v="GTX49"/>
    <n v="181.4"/>
    <n v="7"/>
    <s v="ร้านที่3"/>
    <s v="ุสุรีย์รัตน์ นาเครือ"/>
    <s v="11หมู่6 · ท่าผา/ Tha Pha_x000a__x000a_บ้านโป่ง/ Ban Pongราชบุรี/ Ratchaburi_x000a_70110"/>
    <s v="70110"/>
    <s v="660843830567"/>
    <s v="09/02/2026 13:21"/>
    <s v="-"/>
    <s v="Kerry_dropoff"/>
    <s v="Lazada"/>
    <s v="lazada"/>
    <s v=""/>
    <s v="-"/>
    <s v="09/02/2026 13:21"/>
  </r>
  <r>
    <x v="1"/>
    <x v="1"/>
    <n v="50"/>
    <n v="6"/>
    <s v="GTX48"/>
    <n v="200"/>
    <n v="0"/>
    <s v="ร้านที่2"/>
    <s v="ว***จน์ ก***ิเชษฐ"/>
    <s v="ตรัง"/>
    <s v="-"/>
    <s v=""/>
    <s v="09/02/2026 13:20"/>
    <s v="-"/>
    <s v="J&amp;T COD"/>
    <s v="Tiktok"/>
    <s v="จ่ายทีหลัง / COD"/>
    <s v=""/>
    <s v="-"/>
    <s v="09/02/2026 13:20"/>
  </r>
  <r>
    <x v="6"/>
    <x v="12"/>
    <n v="0"/>
    <n v="1"/>
    <s v="GTX47"/>
    <n v="0"/>
    <n v="0"/>
    <s v="ร้านที่2"/>
    <s v="น***ินดา ข***ยทอง"/>
    <s v="อุบลราชธานี"/>
    <s v="-"/>
    <s v=""/>
    <s v="09/02/2026 13:19"/>
    <s v="-"/>
    <s v="J&amp;T Express"/>
    <s v="Tiktok"/>
    <s v="tiktok"/>
    <s v=""/>
    <s v="-"/>
    <s v="09/02/2026 13:19"/>
  </r>
  <r>
    <x v="6"/>
    <x v="12"/>
    <n v="0"/>
    <n v="1"/>
    <s v="GTX46"/>
    <n v="0"/>
    <n v="0"/>
    <s v="ร้านที่2"/>
    <s v="ป***า"/>
    <s v="กรุงเทพฯ"/>
    <s v="-"/>
    <s v=""/>
    <s v="09/02/2026 13:15"/>
    <s v="-"/>
    <s v="J&amp;T Express"/>
    <s v="Tiktok"/>
    <s v="tiktok"/>
    <s v=""/>
    <s v="-"/>
    <s v="09/02/2026 13:15"/>
  </r>
  <r>
    <x v="10"/>
    <x v="13"/>
    <n v="159"/>
    <n v="1"/>
    <s v="GTX45"/>
    <n v="129"/>
    <n v="0"/>
    <s v="ร้านที่2"/>
    <s v="ว***นี ม***ช"/>
    <s v="นครศรีธรรมราช"/>
    <s v="-"/>
    <s v=""/>
    <s v="09/02/2026 13:11"/>
    <s v="-"/>
    <s v="J&amp;T COD"/>
    <s v="Tiktok"/>
    <s v="จ่ายทีหลัง / COD"/>
    <s v=""/>
    <s v="791414607303"/>
    <s v="09/02/2026 13:11"/>
  </r>
  <r>
    <x v="0"/>
    <x v="0"/>
    <n v="80"/>
    <n v="3"/>
    <s v="GTX44"/>
    <n v="240"/>
    <n v="0"/>
    <s v="ร้านที่1"/>
    <s v="ป******ร"/>
    <s v="****** 21 แขวงศาลาธรรมสพน์ แขวงศาลาธรรมสพน์ เขตทวีวัฒนา จังหวัดกรุงเทพมหานคร 10170"/>
    <s v="10170"/>
    <s v="95"/>
    <s v="09/02/2026 13:03"/>
    <s v="-"/>
    <s v="SPX Express"/>
    <s v="Shopee"/>
    <s v="shopee"/>
    <s v=""/>
    <s v="TH2655895234661"/>
    <s v="09/02/2026 13:03"/>
  </r>
  <r>
    <x v="0"/>
    <x v="0"/>
    <n v="80"/>
    <n v="3"/>
    <s v="GTX43"/>
    <n v="240"/>
    <n v="0"/>
    <s v="ร้านที่1"/>
    <s v="บ******์"/>
    <s v="******ศาลาธรรมสพน์ แขวงศาลาธรรมสพน์ เขตทวีวัฒนา จังหวัดกรุงเทพมหานคร 10170"/>
    <s v="10170"/>
    <s v="34"/>
    <s v="09/02/2026 13:03"/>
    <s v="-"/>
    <s v="SPX Express"/>
    <s v="Shopee"/>
    <s v="shopee"/>
    <s v=""/>
    <s v="TH266810547312P"/>
    <s v="09/02/2026 13:03"/>
  </r>
  <r>
    <x v="1"/>
    <x v="1"/>
    <n v="33.333333333333336"/>
    <n v="3"/>
    <s v="GTX42"/>
    <n v="100"/>
    <n v="0"/>
    <s v="ร้านที่2"/>
    <s v="อ***ัตน์    อ***ัตน์"/>
    <s v="เทศบาลนครเชียงราย"/>
    <s v="-"/>
    <s v=""/>
    <s v="09/02/2026 13:01"/>
    <s v="-"/>
    <s v="J&amp;T COD"/>
    <s v="Tiktok"/>
    <s v="จ่ายทีหลัง / COD"/>
    <s v=""/>
    <s v="-"/>
    <s v="09/02/2026 13:01"/>
  </r>
  <r>
    <x v="1"/>
    <x v="1"/>
    <n v="33.333333333333336"/>
    <n v="3"/>
    <s v="GTX41"/>
    <n v="100"/>
    <n v="0"/>
    <s v="ร้านที่2"/>
    <s v="ส***ก ด***ณี"/>
    <s v="สระบุรี"/>
    <s v="-"/>
    <s v=""/>
    <s v="09/02/2026 13:00"/>
    <s v="-"/>
    <s v="J&amp;T COD"/>
    <s v="Tiktok"/>
    <s v="จ่ายทีหลัง / COD"/>
    <s v=""/>
    <s v="-"/>
    <s v="09/02/2026 13:01"/>
  </r>
  <r>
    <x v="3"/>
    <x v="10"/>
    <n v="139"/>
    <n v="1"/>
    <s v="GTX40"/>
    <n v="417"/>
    <n v="0"/>
    <s v="ร้านที่1"/>
    <s v="น******์"/>
    <s v="******สุขซอย 7 แขวงคลองจั่น แขวงคลองจั่น เขตบางกะปิ จังหวัดกรุงเทพมหานคร 10240"/>
    <s v="10240"/>
    <s v="23"/>
    <s v="09/02/2026 13:00"/>
    <s v="-"/>
    <s v="SPX Express"/>
    <s v="Shopee"/>
    <s v="shopee"/>
    <s v=""/>
    <s v="-"/>
    <s v="09/02/2026 13:00"/>
  </r>
  <r>
    <x v="10"/>
    <x v="13"/>
    <n v="139"/>
    <n v="1"/>
    <s v="GTX40"/>
    <n v="417"/>
    <n v="0"/>
    <s v="ร้านที่1"/>
    <s v="น******์"/>
    <s v="******สุขซอย 7 แขวงคลองจั่น แขวงคลองจั่น เขตบางกะปิ จังหวัดกรุงเทพมหานคร 10240"/>
    <s v="10240"/>
    <s v="23"/>
    <s v="09/02/2026 13:00"/>
    <s v="-"/>
    <s v="SPX Express"/>
    <s v="Shopee"/>
    <s v="shopee"/>
    <s v=""/>
    <s v="-"/>
    <s v="09/02/2026 13:00"/>
  </r>
  <r>
    <x v="6"/>
    <x v="12"/>
    <n v="139"/>
    <n v="1"/>
    <s v="GTX40"/>
    <n v="417"/>
    <n v="0"/>
    <s v="ร้านที่1"/>
    <s v="น******์"/>
    <s v="******สุขซอย 7 แขวงคลองจั่น แขวงคลองจั่น เขตบางกะปิ จังหวัดกรุงเทพมหานคร 10240"/>
    <s v="10240"/>
    <s v="23"/>
    <s v="09/02/2026 13:00"/>
    <s v="-"/>
    <s v="SPX Express"/>
    <s v="Shopee"/>
    <s v="shopee"/>
    <s v=""/>
    <s v="-"/>
    <s v="09/02/2026 13:00"/>
  </r>
  <r>
    <x v="0"/>
    <x v="0"/>
    <n v="80"/>
    <n v="2"/>
    <s v="GTX39"/>
    <n v="160"/>
    <n v="0"/>
    <s v="ร้านที่1"/>
    <s v="น******ป"/>
    <s v="******์ไทร, อำเภอโพธิ์ไทร ตำบลโพธิ์ไทร อำเภอโพธิ์ไทร จังหวัดอุบลราชธานี 34340"/>
    <s v="34340"/>
    <s v="46"/>
    <s v="09/02/2026 13:28"/>
    <s v="-"/>
    <s v="SPX Express"/>
    <s v="Shopee"/>
    <s v="shopee"/>
    <s v=""/>
    <s v="TH260229647527O"/>
    <s v="09/02/2026 12:58"/>
  </r>
  <r>
    <x v="0"/>
    <x v="0"/>
    <n v="80"/>
    <n v="1"/>
    <s v="GTX38"/>
    <n v="80"/>
    <n v="0"/>
    <s v="ร้านที่1"/>
    <s v="ก******์"/>
    <s v="******83, ถนน พิบูลละเอียด, ตำบลในเมือง, อำเภอเมืองนครราชสีมา ตำบลในเมือง อำเภอเมืองนครราชสีมา จังหวัดนครราชสีมา 30000"/>
    <s v="30000"/>
    <s v="23"/>
    <s v="09/02/2026 12:56"/>
    <s v="-"/>
    <s v="SPX Express"/>
    <s v="Shopee"/>
    <s v="shopee"/>
    <s v=""/>
    <s v="TH263256450127U"/>
    <s v="09/02/2026 12:56"/>
  </r>
  <r>
    <x v="8"/>
    <x v="22"/>
    <n v="66"/>
    <n v="1"/>
    <s v="GTX37"/>
    <n v="704"/>
    <n v="0"/>
    <s v="ร้านที่1"/>
    <s v="ส******ล"/>
    <s v="******ธาตุพนม จ.นครพนม48110 (ปั๊มปตท.ธาตุพนม) ตำบลธาตุพนม อำเภอธาตุพนม จังหวัดนครพนม 48110"/>
    <s v="48110"/>
    <s v="29"/>
    <s v="09/02/2026 13:24"/>
    <s v="-"/>
    <s v="SPX Express"/>
    <s v="Shopee"/>
    <s v="shopee"/>
    <s v=""/>
    <s v="-"/>
    <s v="09/02/2026 12:54"/>
  </r>
  <r>
    <x v="16"/>
    <x v="19"/>
    <n v="66"/>
    <n v="1"/>
    <s v="GTX37"/>
    <n v="704"/>
    <n v="0"/>
    <s v="ร้านที่1"/>
    <s v="ส******ล"/>
    <s v="******ธาตุพนม จ.นครพนม48110 (ปั๊มปตท.ธาตุพนม) ตำบลธาตุพนม อำเภอธาตุพนม จังหวัดนครพนม 48110"/>
    <s v="48110"/>
    <s v="29"/>
    <s v="09/02/2026 13:24"/>
    <s v="-"/>
    <s v="SPX Express"/>
    <s v="Shopee"/>
    <s v="shopee"/>
    <s v=""/>
    <s v="-"/>
    <s v="09/02/2026 12:54"/>
  </r>
  <r>
    <x v="0"/>
    <x v="0"/>
    <n v="67"/>
    <n v="1"/>
    <s v="GTX37"/>
    <n v="704"/>
    <n v="0"/>
    <s v="ร้านที่1"/>
    <s v="ส******ล"/>
    <s v="******ธาตุพนม จ.นครพนม48110 (ปั๊มปตท.ธาตุพนม) ตำบลธาตุพนม อำเภอธาตุพนม จังหวัดนครพนม 48110"/>
    <s v="48110"/>
    <s v="29"/>
    <s v="09/02/2026 13:24"/>
    <s v="-"/>
    <s v="SPX Express"/>
    <s v="Shopee"/>
    <s v="shopee"/>
    <s v=""/>
    <s v="-"/>
    <s v="09/02/2026 12:54"/>
  </r>
  <r>
    <x v="4"/>
    <x v="4"/>
    <n v="58"/>
    <n v="2"/>
    <s v="GTX37"/>
    <n v="704"/>
    <n v="0"/>
    <s v="ร้านที่1"/>
    <s v="ส******ล"/>
    <s v="******ธาตุพนม จ.นครพนม48110 (ปั๊มปตท.ธาตุพนม) ตำบลธาตุพนม อำเภอธาตุพนม จังหวัดนครพนม 48110"/>
    <s v="48110"/>
    <s v="29"/>
    <s v="09/02/2026 13:24"/>
    <s v="-"/>
    <s v="SPX Express"/>
    <s v="Shopee"/>
    <s v="shopee"/>
    <s v=""/>
    <s v="-"/>
    <s v="09/02/2026 12:54"/>
  </r>
  <r>
    <x v="16"/>
    <x v="19"/>
    <n v="99"/>
    <n v="1"/>
    <s v="GTX37"/>
    <n v="704"/>
    <n v="0"/>
    <s v="ร้านที่1"/>
    <s v="ส******ล"/>
    <s v="******ธาตุพนม จ.นครพนม48110 (ปั๊มปตท.ธาตุพนม) ตำบลธาตุพนม อำเภอธาตุพนม จังหวัดนครพนม 48110"/>
    <s v="48110"/>
    <s v="29"/>
    <s v="09/02/2026 13:24"/>
    <s v="-"/>
    <s v="SPX Express"/>
    <s v="Shopee"/>
    <s v="shopee"/>
    <s v=""/>
    <s v="-"/>
    <s v="09/02/2026 12:54"/>
  </r>
  <r>
    <x v="0"/>
    <x v="0"/>
    <n v="80"/>
    <n v="3"/>
    <s v="GTX37"/>
    <n v="704"/>
    <n v="0"/>
    <s v="ร้านที่1"/>
    <s v="ส******ล"/>
    <s v="******ธาตุพนม จ.นครพนม48110 (ปั๊มปตท.ธาตุพนม) ตำบลธาตุพนม อำเภอธาตุพนม จังหวัดนครพนม 48110"/>
    <s v="48110"/>
    <s v="29"/>
    <s v="09/02/2026 13:24"/>
    <s v="-"/>
    <s v="SPX Express"/>
    <s v="Shopee"/>
    <s v="shopee"/>
    <s v=""/>
    <s v="-"/>
    <s v="09/02/2026 12:54"/>
  </r>
  <r>
    <x v="19"/>
    <x v="23"/>
    <n v="1590"/>
    <n v="1"/>
    <s v="GTX36"/>
    <n v="1676"/>
    <n v="86"/>
    <s v="ร้านที่1"/>
    <s v="ว******ย"/>
    <s v="****** 2 แขวงหัวหมาก  เขตบางกะปิ แขวงหัวหมาก เขตบางกะปิ จังหวัดกรุงเทพมหานคร 10240"/>
    <s v="10240"/>
    <s v="39"/>
    <s v="09/02/2026 12:55"/>
    <s v="-"/>
    <s v="SPX Express"/>
    <s v="Shopee"/>
    <s v="shopee"/>
    <s v=""/>
    <s v="-"/>
    <s v="09/02/2026 12:54"/>
  </r>
  <r>
    <x v="17"/>
    <x v="20"/>
    <n v="75"/>
    <n v="1"/>
    <s v="GTX35"/>
    <n v="75"/>
    <n v="0"/>
    <s v="ร้านที่1"/>
    <s v="น******ญ"/>
    <s v="******าดหลวง, ตำบล บางหลวง, อำเภอบางเลน ตำบลบางหลวง อำเภอบางเลน จังหวัดนครปฐม 73190"/>
    <s v="73190"/>
    <s v="76"/>
    <s v="09/02/2026 13:21"/>
    <s v="-"/>
    <s v="SPX Express"/>
    <s v="Shopee"/>
    <s v="shopee"/>
    <s v=""/>
    <s v="-"/>
    <s v="09/02/2026 12:51"/>
  </r>
  <r>
    <x v="1"/>
    <x v="1"/>
    <n v="33.333333333333336"/>
    <n v="3"/>
    <s v="GTX34"/>
    <n v="138"/>
    <n v="38"/>
    <s v="ร้านที่2"/>
    <s v="ส***ัตน์ ด***ลิ่ม"/>
    <s v="นครศรีธรรมราช"/>
    <s v="-"/>
    <s v=""/>
    <s v="09/02/2026 12:50"/>
    <s v="-"/>
    <s v="J&amp;T Express"/>
    <s v="Tiktok"/>
    <s v="tiktok"/>
    <s v=""/>
    <s v="-"/>
    <s v="09/02/2026 12:48"/>
  </r>
  <r>
    <x v="6"/>
    <x v="12"/>
    <n v="159"/>
    <n v="1"/>
    <s v="GTX32"/>
    <n v="129"/>
    <n v="0"/>
    <s v="ร้านที่2"/>
    <s v="น** ช***ัฒน์ ส***รกวี"/>
    <s v="กรุงเทพฯ"/>
    <s v="-"/>
    <s v=""/>
    <s v="09/02/2026 12:47"/>
    <s v="-"/>
    <s v="J&amp;T Express"/>
    <s v="Tiktok"/>
    <s v="tiktok"/>
    <s v=""/>
    <s v="-"/>
    <s v="09/02/2026 12:46"/>
  </r>
  <r>
    <x v="6"/>
    <x v="2"/>
    <n v="77.2"/>
    <n v="1"/>
    <s v="GTX31"/>
    <n v="161.4"/>
    <n v="7"/>
    <s v="ร้านที่3"/>
    <s v="สุพินดา ดีดวงพันธ์"/>
    <s v="197ม1ต.บ้านคำสร้อย · นิคมคำสร้อย/ Nikhom Kham Soi_x000a__x000a_นิคมคำสร้อย/ Nikhom Kham Soiมุกดาหาร/ Mukdahan_x000a_49130"/>
    <s v="49130"/>
    <s v="660624580592"/>
    <s v="09/02/2026 12:51"/>
    <s v="-"/>
    <s v="Kerry_dropoff"/>
    <s v="Lazada"/>
    <s v="lazada"/>
    <s v=""/>
    <s v="-"/>
    <s v="09/02/2026 12:45"/>
  </r>
  <r>
    <x v="10"/>
    <x v="2"/>
    <n v="77.2"/>
    <n v="1"/>
    <s v="GTX31"/>
    <n v="161.4"/>
    <n v="7"/>
    <s v="ร้านที่3"/>
    <s v="สุพินดา ดีดวงพันธ์"/>
    <s v="197ม1ต.บ้านคำสร้อย · นิคมคำสร้อย/ Nikhom Kham Soi_x000a__x000a_นิคมคำสร้อย/ Nikhom Kham Soiมุกดาหาร/ Mukdahan_x000a_49130"/>
    <s v="49130"/>
    <s v="660624580592"/>
    <s v="09/02/2026 12:51"/>
    <s v="-"/>
    <s v="Kerry_dropoff"/>
    <s v="Lazada"/>
    <s v="lazada"/>
    <s v=""/>
    <s v="-"/>
    <s v="09/02/2026 12:45"/>
  </r>
  <r>
    <x v="3"/>
    <x v="10"/>
    <n v="159"/>
    <n v="1"/>
    <s v="GTX30"/>
    <n v="258"/>
    <n v="0"/>
    <s v="ร้านที่2"/>
    <s v="ท***พร โ***ุขเสียงวิเวก"/>
    <s v="เชียงใหม่"/>
    <s v="-"/>
    <s v=""/>
    <s v="09/02/2026 12:44"/>
    <s v="-"/>
    <s v="J&amp;T COD"/>
    <s v="Tiktok"/>
    <s v="จ่ายทีหลัง / COD"/>
    <s v=""/>
    <s v="-"/>
    <s v="09/02/2026 12:44"/>
  </r>
  <r>
    <x v="6"/>
    <x v="12"/>
    <n v="159"/>
    <n v="1"/>
    <s v="GTX30"/>
    <n v="258"/>
    <n v="0"/>
    <s v="ร้านที่2"/>
    <s v="ท***พร โ***ุขเสียงวิเวก"/>
    <s v="เชียงใหม่"/>
    <s v="-"/>
    <s v=""/>
    <s v="09/02/2026 12:44"/>
    <s v="-"/>
    <s v="J&amp;T COD"/>
    <s v="Tiktok"/>
    <s v="จ่ายทีหลัง / COD"/>
    <s v=""/>
    <s v="-"/>
    <s v="09/02/2026 12:44"/>
  </r>
  <r>
    <x v="1"/>
    <x v="1"/>
    <n v="65"/>
    <n v="9"/>
    <s v="GTX29"/>
    <n v="315"/>
    <n v="0"/>
    <s v="ร้านที่2"/>
    <s v="ร***ี พ***ินจ่อง"/>
    <s v="ปทุมธานี"/>
    <s v="-"/>
    <s v=""/>
    <s v="09/02/2026 12:43"/>
    <s v="-"/>
    <s v="J&amp;T Express"/>
    <s v="Tiktok"/>
    <s v="tiktok"/>
    <s v=""/>
    <s v="-"/>
    <s v="09/02/2026 12:42"/>
  </r>
  <r>
    <x v="1"/>
    <x v="1"/>
    <n v="33.333333333333336"/>
    <n v="3"/>
    <s v="GTX28"/>
    <n v="100"/>
    <n v="0"/>
    <s v="ร้านที่2"/>
    <s v="K***arin P***atham"/>
    <s v="สระแก้ว"/>
    <s v="-"/>
    <s v=""/>
    <s v="09/02/2026 12:42"/>
    <s v="-"/>
    <s v="J&amp;T COD"/>
    <s v="Tiktok"/>
    <s v="จ่ายทีหลัง / COD"/>
    <s v=""/>
    <s v="-"/>
    <s v="09/02/2026 12:42"/>
  </r>
  <r>
    <x v="5"/>
    <x v="5"/>
    <n v="49"/>
    <n v="1"/>
    <s v="GTX27"/>
    <n v="49"/>
    <n v="0"/>
    <s v="ร้านที่1"/>
    <s v="ส******ี"/>
    <s v="******สดิ์, อำเภอบางกรวย ตำบลมหาสวัสดิ์ อำเภอบางกรวย จังหวัดนนทบุรี 11130"/>
    <s v="11130"/>
    <s v="16"/>
    <s v="09/02/2026 13:12"/>
    <s v="-"/>
    <s v="SPX Express"/>
    <s v="Shopee"/>
    <s v="shopee"/>
    <s v=""/>
    <s v="-"/>
    <s v="09/02/2026 12:42"/>
  </r>
  <r>
    <x v="2"/>
    <x v="2"/>
    <n v="74.28"/>
    <n v="1"/>
    <s v="GTX26"/>
    <n v="74.28"/>
    <n v="0"/>
    <s v="ร้านที่3"/>
    <s v="พัชรา หอมจันทร์"/>
    <s v="รพ.สต.โพธิ์ชัย2 หมู่ 8 · โพธิ์ชัย/ Pho Chai_x000a__x000a_อินทร์บุรี/ In Buriสิงห์บุรี/ Sing Buri_x000a_16110"/>
    <s v="16110"/>
    <s v="660943235888"/>
    <s v="09/02/2026 12:37"/>
    <s v="-"/>
    <s v="Kerry_dropoff"/>
    <s v="Lazada"/>
    <s v="lazada"/>
    <s v=""/>
    <s v="-"/>
    <s v="09/02/2026 12:37"/>
  </r>
  <r>
    <x v="1"/>
    <x v="1"/>
    <n v="50"/>
    <n v="6"/>
    <s v="GTX25"/>
    <n v="200"/>
    <n v="0"/>
    <s v="ร้านที่2"/>
    <s v="อ***  ส***รรมสกุล"/>
    <s v="สมุทรสาคร"/>
    <s v="-"/>
    <s v=""/>
    <s v="09/02/2026 12:24"/>
    <s v="-"/>
    <s v="J&amp;T COD"/>
    <s v="Tiktok"/>
    <s v="จ่ายทีหลัง / COD"/>
    <s v=""/>
    <s v="-"/>
    <s v="09/02/2026 12:24"/>
  </r>
  <r>
    <x v="2"/>
    <x v="11"/>
    <n v="159"/>
    <n v="2"/>
    <s v="GTX24"/>
    <n v="516"/>
    <n v="0"/>
    <s v="ร้านที่2"/>
    <s v="อ***  ส***รรมสกุล"/>
    <s v="สมุทรสาคร"/>
    <s v="-"/>
    <s v=""/>
    <s v="09/02/2026 12:15"/>
    <s v="-"/>
    <s v="J&amp;T COD"/>
    <s v="Tiktok"/>
    <s v="จ่ายทีหลัง / COD"/>
    <s v=""/>
    <s v="791415099285"/>
    <s v="09/02/2026 12:15"/>
  </r>
  <r>
    <x v="6"/>
    <x v="12"/>
    <n v="159"/>
    <n v="2"/>
    <s v="GTX24"/>
    <n v="516"/>
    <n v="0"/>
    <s v="ร้านที่2"/>
    <s v="อ***  ส***รรมสกุล"/>
    <s v="สมุทรสาคร"/>
    <s v="-"/>
    <s v=""/>
    <s v="09/02/2026 12:15"/>
    <s v="-"/>
    <s v="J&amp;T COD"/>
    <s v="Tiktok"/>
    <s v="จ่ายทีหลัง / COD"/>
    <s v=""/>
    <s v="791415099285"/>
    <s v="09/02/2026 12:15"/>
  </r>
  <r>
    <x v="10"/>
    <x v="13"/>
    <n v="139"/>
    <n v="3"/>
    <s v="GTX23"/>
    <n v="417"/>
    <n v="0"/>
    <s v="ร้านที่1"/>
    <s v="ส******า"/>
    <s v="******อำเภอเมืองระยอง จังหวัดระยอง 21160"/>
    <s v="21160"/>
    <s v="82"/>
    <s v="09/02/2026 12:41"/>
    <s v="-"/>
    <s v="SPX Express"/>
    <s v="Shopee"/>
    <s v="shopee"/>
    <s v=""/>
    <s v="TH263428066053N"/>
    <s v="09/02/2026 12:11"/>
  </r>
  <r>
    <x v="8"/>
    <x v="22"/>
    <n v="66"/>
    <n v="1"/>
    <s v="GTX22"/>
    <n v="249"/>
    <n v="0"/>
    <s v="ร้านที่1"/>
    <s v="น******จ"/>
    <s v="******.พุทธมณฑลสาย4  อ.สามพราน จ.นครปฐม73220 ตำบลกระทุ่มล้ม อำเภอสามพราน จังหวัดนครปฐม 73220"/>
    <s v="73220"/>
    <s v="78"/>
    <s v="09/02/2026 12:11"/>
    <s v="-"/>
    <s v="SPX Express"/>
    <s v="Shopee"/>
    <s v="shopee"/>
    <s v=""/>
    <s v="-"/>
    <s v="09/02/2026 12:10"/>
  </r>
  <r>
    <x v="16"/>
    <x v="19"/>
    <n v="66"/>
    <n v="1"/>
    <s v="GTX22"/>
    <n v="249"/>
    <n v="0"/>
    <s v="ร้านที่1"/>
    <s v="น******จ"/>
    <s v="******.พุทธมณฑลสาย4  อ.สามพราน จ.นครปฐม73220 ตำบลกระทุ่มล้ม อำเภอสามพราน จังหวัดนครปฐม 73220"/>
    <s v="73220"/>
    <s v="78"/>
    <s v="09/02/2026 12:11"/>
    <s v="-"/>
    <s v="SPX Express"/>
    <s v="Shopee"/>
    <s v="shopee"/>
    <s v=""/>
    <s v="-"/>
    <s v="09/02/2026 12:10"/>
  </r>
  <r>
    <x v="0"/>
    <x v="0"/>
    <n v="67"/>
    <n v="1"/>
    <s v="GTX22"/>
    <n v="249"/>
    <n v="0"/>
    <s v="ร้านที่1"/>
    <s v="น******จ"/>
    <s v="******.พุทธมณฑลสาย4  อ.สามพราน จ.นครปฐม73220 ตำบลกระทุ่มล้ม อำเภอสามพราน จังหวัดนครปฐม 73220"/>
    <s v="73220"/>
    <s v="78"/>
    <s v="09/02/2026 12:11"/>
    <s v="-"/>
    <s v="SPX Express"/>
    <s v="Shopee"/>
    <s v="shopee"/>
    <s v=""/>
    <s v="-"/>
    <s v="09/02/2026 12:09"/>
  </r>
  <r>
    <x v="1"/>
    <x v="1"/>
    <n v="33.333333333333336"/>
    <n v="3"/>
    <s v="GTX20"/>
    <n v="100"/>
    <n v="0"/>
    <s v="ร้านที่2"/>
    <s v="น***ุญรัตน์ ย***ส"/>
    <s v="เลย"/>
    <s v="-"/>
    <s v=""/>
    <s v="09/02/2026 12:08"/>
    <s v="-"/>
    <s v="J&amp;T COD"/>
    <s v="Tiktok"/>
    <s v="จ่ายทีหลัง / COD"/>
    <s v=""/>
    <s v="-"/>
    <s v="09/02/2026 12:08"/>
  </r>
  <r>
    <x v="1"/>
    <x v="1"/>
    <n v="33.333333333333336"/>
    <n v="3"/>
    <s v="GTX19"/>
    <n v="100"/>
    <n v="0"/>
    <s v="ร้านที่2"/>
    <s v="เ***ง ศ***ุทธ บ***รี"/>
    <s v="กำแพงเพชร"/>
    <s v="-"/>
    <s v=""/>
    <s v="09/02/2026 12:02"/>
    <s v="-"/>
    <s v="J&amp;T Express"/>
    <s v="Tiktok"/>
    <s v="tiktok"/>
    <s v=""/>
    <s v="-"/>
    <s v="09/02/2026 12:02"/>
  </r>
  <r>
    <x v="1"/>
    <x v="1"/>
    <n v="33.333333333333336"/>
    <n v="6"/>
    <s v="GTX18"/>
    <n v="200"/>
    <n v="0"/>
    <s v="ร้านที่2"/>
    <s v="u***10241474314867"/>
    <s v="นครราชสีมา"/>
    <s v="-"/>
    <s v=""/>
    <s v="09/02/2026 12:00"/>
    <s v="-"/>
    <s v="J&amp;T COD"/>
    <s v="Tiktok"/>
    <s v="จ่ายทีหลัง / COD"/>
    <s v=""/>
    <s v="-"/>
    <s v="09/02/2026 12:00"/>
  </r>
  <r>
    <x v="2"/>
    <x v="2"/>
    <n v="87.2"/>
    <n v="1"/>
    <s v="GTX16"/>
    <n v="94.2"/>
    <n v="7"/>
    <s v="ร้านที่3"/>
    <s v="ณัฐนรี หาญลำยวง"/>
    <s v="99/32 ซ.หทัยราษฏร 33 ม.ร่มทิพย์ · บางชัน/ Bang Chan_x000a__x000a_คลองสามวา/ Klong Sam Waกรุงเทพมหานคร/ Bangkok_x000a_10510"/>
    <s v="10510"/>
    <s v="660842108117"/>
    <s v="09/02/2026 11:57"/>
    <s v="-"/>
    <s v="Kerry_dropoff"/>
    <s v="Lazada"/>
    <s v="lazada"/>
    <s v=""/>
    <s v="-"/>
    <s v="09/02/2026 11:57"/>
  </r>
  <r>
    <x v="3"/>
    <x v="10"/>
    <n v="159"/>
    <n v="1"/>
    <s v="GTX14"/>
    <n v="327"/>
    <n v="0"/>
    <s v="ร้านที่2"/>
    <s v="ช***ชา ส***ัต"/>
    <s v="ชลบุรี"/>
    <s v="-"/>
    <s v=""/>
    <s v="09/02/2026 11:51"/>
    <s v="-"/>
    <s v="J&amp;T COD"/>
    <s v="Tiktok"/>
    <s v="จ่ายทีหลัง / COD"/>
    <s v=""/>
    <s v="791400199166"/>
    <s v="09/02/2026 11:51"/>
  </r>
  <r>
    <x v="6"/>
    <x v="12"/>
    <n v="159"/>
    <n v="1"/>
    <s v="GTX14"/>
    <n v="327"/>
    <n v="0"/>
    <s v="ร้านที่2"/>
    <s v="ช***ชา ส***ัต"/>
    <s v="ชลบุรี"/>
    <s v="-"/>
    <s v=""/>
    <s v="09/02/2026 11:51"/>
    <s v="-"/>
    <s v="J&amp;T COD"/>
    <s v="Tiktok"/>
    <s v="จ่ายทีหลัง / COD"/>
    <s v=""/>
    <s v="791400199166"/>
    <s v="09/02/2026 11:51"/>
  </r>
  <r>
    <x v="2"/>
    <x v="11"/>
    <n v="159"/>
    <n v="1"/>
    <s v="GTX14"/>
    <n v="327"/>
    <n v="0"/>
    <s v="ร้านที่2"/>
    <s v="ช***ชา ส***ัต"/>
    <s v="ชลบุรี"/>
    <s v="-"/>
    <s v=""/>
    <s v="09/02/2026 11:51"/>
    <s v="-"/>
    <s v="J&amp;T COD"/>
    <s v="Tiktok"/>
    <s v="จ่ายทีหลัง / COD"/>
    <s v=""/>
    <s v="791400199166"/>
    <s v="09/02/2026 11:51"/>
  </r>
  <r>
    <x v="1"/>
    <x v="1"/>
    <n v="50"/>
    <n v="6"/>
    <s v="GTX13"/>
    <n v="200"/>
    <n v="0"/>
    <s v="ร้านที่2"/>
    <s v="ค***ุชาติ"/>
    <s v="นครศรีธรรมราช"/>
    <s v="-"/>
    <s v=""/>
    <s v="09/02/2026 11:45"/>
    <s v="-"/>
    <s v="J&amp;T Express"/>
    <s v="Tiktok"/>
    <s v="tiktok"/>
    <s v=""/>
    <s v="791340546905"/>
    <s v="09/02/2026 11:44"/>
  </r>
  <r>
    <x v="1"/>
    <x v="1"/>
    <n v="33.333333333333336"/>
    <n v="6"/>
    <s v="GTX12"/>
    <n v="200"/>
    <n v="0"/>
    <s v="ร้านที่2"/>
    <s v="ส***รัตน์"/>
    <s v="กรุงเทพฯ"/>
    <s v="-"/>
    <s v=""/>
    <s v="09/02/2026 11:42"/>
    <s v="-"/>
    <s v="J&amp;T COD"/>
    <s v="Tiktok"/>
    <s v="จ่ายทีหลัง / COD"/>
    <s v=""/>
    <s v="791335652936"/>
    <s v="09/02/2026 11:42"/>
  </r>
  <r>
    <x v="8"/>
    <x v="22"/>
    <n v="66.333333333333329"/>
    <n v="3"/>
    <s v="GTX11"/>
    <n v="459"/>
    <n v="0"/>
    <s v="ร้านที่1"/>
    <s v="ส******์"/>
    <s v="******อม อำเภอเมืองนครราชสีมา จังหวัดนครราชสีมา 30000"/>
    <s v="30000"/>
    <s v="66"/>
    <s v="09/02/2026 11:42"/>
    <s v="-"/>
    <s v="SPX Express"/>
    <s v="Shopee"/>
    <s v="shopee"/>
    <s v=""/>
    <s v="TH266484476825T"/>
    <s v="09/02/2026 11:42"/>
  </r>
  <r>
    <x v="0"/>
    <x v="0"/>
    <n v="66.333333333333329"/>
    <n v="3"/>
    <s v="GTX11"/>
    <n v="459"/>
    <n v="0"/>
    <s v="ร้านที่1"/>
    <s v="ส******์"/>
    <s v="******อม อำเภอเมืองนครราชสีมา จังหวัดนครราชสีมา 30000"/>
    <s v="30000"/>
    <s v="66"/>
    <s v="09/02/2026 11:42"/>
    <s v="-"/>
    <s v="SPX Express"/>
    <s v="Shopee"/>
    <s v="shopee"/>
    <s v=""/>
    <s v="TH266484476825T"/>
    <s v="09/02/2026 11:42"/>
  </r>
  <r>
    <x v="2"/>
    <x v="11"/>
    <n v="109"/>
    <n v="1"/>
    <s v="GTX10"/>
    <n v="268"/>
    <n v="50"/>
    <s v="ร้านที่10"/>
    <s v="ศรีประภา  ห่านทองสุขศรี   "/>
    <s v="คลินิกทันตแพทย์สายัณห์_x000a_7/126 ซอยรามอินทรา52 ถนนรามอินทรา แขวงคันนายาว เขตคันนายาวกรุงเทพฯ 10230"/>
    <s v="10230"/>
    <s v="0945529134"/>
    <s v="09/02/2026 10:49"/>
    <s v="t0832622509@gmail.com"/>
    <s v="EMS"/>
    <s v="facebook"/>
    <s v="กสิกร"/>
    <s v=""/>
    <s v="-"/>
    <s v="09/02/2026 11:41"/>
  </r>
  <r>
    <x v="6"/>
    <x v="12"/>
    <n v="109"/>
    <n v="1"/>
    <s v="GTX10"/>
    <n v="268"/>
    <n v="50"/>
    <s v="ร้านที่10"/>
    <s v="ศรีประภา  ห่านทองสุขศรี   "/>
    <s v="คลินิกทันตแพทย์สายัณห์_x000a_7/126 ซอยรามอินทรา52 ถนนรามอินทรา แขวงคันนายาว เขตคันนายาวกรุงเทพฯ 10230"/>
    <s v="10230"/>
    <s v="0945529134"/>
    <s v="09/02/2026 10:49"/>
    <s v="t0832622509@gmail.com"/>
    <s v="EMS"/>
    <s v="facebook"/>
    <s v="กสิกร"/>
    <s v=""/>
    <s v="-"/>
    <s v="09/02/2026 11:41"/>
  </r>
  <r>
    <x v="4"/>
    <x v="4"/>
    <n v="66.666666666666671"/>
    <n v="3"/>
    <s v="GTX9"/>
    <n v="100"/>
    <n v="0"/>
    <s v="ร้านที่2"/>
    <s v="ป***พัฒน์  เ***นาเจริญวงศ์"/>
    <s v="เพชรบูรณ์"/>
    <s v="-"/>
    <s v=""/>
    <s v="09/02/2026 11:33"/>
    <s v="-"/>
    <s v="J&amp;T Express"/>
    <s v="Tiktok"/>
    <s v="tiktok"/>
    <s v=""/>
    <s v="791315203991"/>
    <s v="09/02/2026 11:33"/>
  </r>
  <r>
    <x v="2"/>
    <x v="11"/>
    <n v="159"/>
    <n v="1"/>
    <s v="GTX8"/>
    <n v="109"/>
    <n v="0"/>
    <s v="ร้านที่2"/>
    <s v="น***"/>
    <s v="สงขลา"/>
    <s v="-"/>
    <s v=""/>
    <s v="09/02/2026 11:28"/>
    <s v="-"/>
    <s v="J&amp;T COD"/>
    <s v="Tiktok"/>
    <s v="จ่ายทีหลัง / COD"/>
    <s v=""/>
    <s v="791414895176"/>
    <s v="09/02/2026 11:28"/>
  </r>
  <r>
    <x v="3"/>
    <x v="10"/>
    <n v="119"/>
    <n v="1"/>
    <s v="GTX7"/>
    <n v="559"/>
    <n v="0"/>
    <s v="ร้านที่1"/>
    <s v="จ******ข"/>
    <s v="******A/3B ต.มะเขือแจ้ อ.เมืองลำพูน ลำพูน ตำบลมะเขือแจ้ อำเภอเมืองลำพูน จังหวัดลำพูน 51000"/>
    <s v="51000"/>
    <s v="22"/>
    <s v="09/02/2026 11:25"/>
    <s v="-"/>
    <s v="SPX Express"/>
    <s v="Shopee"/>
    <s v="shopee"/>
    <s v=""/>
    <s v="TH265782449695X"/>
    <s v="09/02/2026 11:25"/>
  </r>
  <r>
    <x v="2"/>
    <x v="11"/>
    <n v="119"/>
    <n v="1"/>
    <s v="GTX7"/>
    <n v="559"/>
    <n v="0"/>
    <s v="ร้านที่1"/>
    <s v="จ******ข"/>
    <s v="******A/3B ต.มะเขือแจ้ อ.เมืองลำพูน ลำพูน ตำบลมะเขือแจ้ อำเภอเมืองลำพูน จังหวัดลำพูน 51000"/>
    <s v="51000"/>
    <s v="22"/>
    <s v="09/02/2026 11:25"/>
    <s v="-"/>
    <s v="SPX Express"/>
    <s v="Shopee"/>
    <s v="shopee"/>
    <s v=""/>
    <s v="TH265782449695X"/>
    <s v="09/02/2026 11:25"/>
  </r>
  <r>
    <x v="10"/>
    <x v="13"/>
    <n v="119"/>
    <n v="1"/>
    <s v="GTX7"/>
    <n v="559"/>
    <n v="0"/>
    <s v="ร้านที่1"/>
    <s v="จ******ข"/>
    <s v="******A/3B ต.มะเขือแจ้ อ.เมืองลำพูน ลำพูน ตำบลมะเขือแจ้ อำเภอเมืองลำพูน จังหวัดลำพูน 51000"/>
    <s v="51000"/>
    <s v="22"/>
    <s v="09/02/2026 11:25"/>
    <s v="-"/>
    <s v="SPX Express"/>
    <s v="Shopee"/>
    <s v="shopee"/>
    <s v=""/>
    <s v="TH265782449695X"/>
    <s v="09/02/2026 11:25"/>
  </r>
  <r>
    <x v="6"/>
    <x v="12"/>
    <n v="120"/>
    <n v="1"/>
    <s v="GTX7"/>
    <n v="559"/>
    <n v="0"/>
    <s v="ร้านที่1"/>
    <s v="จ******ข"/>
    <s v="******A/3B ต.มะเขือแจ้ อ.เมืองลำพูน ลำพูน ตำบลมะเขือแจ้ อำเภอเมืองลำพูน จังหวัดลำพูน 51000"/>
    <s v="51000"/>
    <s v="22"/>
    <s v="09/02/2026 11:25"/>
    <s v="-"/>
    <s v="SPX Express"/>
    <s v="Shopee"/>
    <s v="shopee"/>
    <s v=""/>
    <s v="TH265782449695X"/>
    <s v="09/02/2026 11:25"/>
  </r>
  <r>
    <x v="1"/>
    <x v="1"/>
    <n v="40"/>
    <n v="20"/>
    <s v="GTX6"/>
    <n v="660"/>
    <n v="0"/>
    <s v="ร้านที่2"/>
    <s v="แ**"/>
    <s v="สุพรรณบุรี"/>
    <s v="-"/>
    <s v=""/>
    <s v="09/02/2026 11:23"/>
    <s v="-"/>
    <s v="J&amp;T COD"/>
    <s v="Tiktok"/>
    <s v="จ่ายทีหลัง / COD"/>
    <s v=""/>
    <s v="791343742906"/>
    <s v="09/02/2026 11:23"/>
  </r>
  <r>
    <x v="1"/>
    <x v="1"/>
    <n v="33.333333333333336"/>
    <n v="3"/>
    <s v="GTX5"/>
    <n v="300"/>
    <n v="0"/>
    <s v="ร้านที่2"/>
    <s v="C***pol S***unyaluk"/>
    <s v="สุราษฎร์ธานี"/>
    <s v="-"/>
    <s v=""/>
    <s v="09/02/2026 11:22"/>
    <s v="-"/>
    <s v="J&amp;T Express"/>
    <s v="Tiktok"/>
    <s v="tiktok"/>
    <s v=""/>
    <s v="791327987866"/>
    <s v="09/02/2026 11:22"/>
  </r>
  <r>
    <x v="0"/>
    <x v="0"/>
    <n v="120"/>
    <n v="2"/>
    <s v="GTX5"/>
    <n v="300"/>
    <n v="0"/>
    <s v="ร้านที่2"/>
    <s v="C***pol S***unyaluk"/>
    <s v="สุราษฎร์ธานี"/>
    <s v="-"/>
    <s v=""/>
    <s v="09/02/2026 11:22"/>
    <s v="-"/>
    <s v="J&amp;T Express"/>
    <s v="Tiktok"/>
    <s v="tiktok"/>
    <s v=""/>
    <s v="791327987866"/>
    <s v="09/02/2026 11:22"/>
  </r>
  <r>
    <x v="4"/>
    <x v="4"/>
    <n v="66.666666666666671"/>
    <n v="3"/>
    <s v="GTX3"/>
    <n v="100"/>
    <n v="0"/>
    <s v="ร้านที่2"/>
    <s v="ล***้ำ ว***ิสาข์"/>
    <s v="กาญจนบุรี"/>
    <s v="-"/>
    <s v=""/>
    <s v="09/02/2026 11:18"/>
    <s v="-"/>
    <s v="Flash Express Thailand"/>
    <s v="Tiktok"/>
    <s v="tiktok"/>
    <s v=""/>
    <s v="THT13062EZG6E2Z"/>
    <s v="09/02/2026 11:18"/>
  </r>
  <r>
    <x v="1"/>
    <x v="1"/>
    <n v="40"/>
    <n v="10"/>
    <s v="GTX2"/>
    <n v="330"/>
    <n v="0"/>
    <s v="ร้านที่2"/>
    <s v="ส***ล ศ***ภัย"/>
    <s v="นครราชสีมา"/>
    <s v="-"/>
    <s v=""/>
    <s v="09/02/2026 11:14"/>
    <s v="-"/>
    <s v="J&amp;T COD"/>
    <s v="Tiktok"/>
    <s v="จ่ายทีหลัง / COD"/>
    <s v=""/>
    <s v="791335052944"/>
    <s v="09/02/2026 11:14"/>
  </r>
  <r>
    <x v="6"/>
    <x v="12"/>
    <n v="159"/>
    <n v="1"/>
    <s v="GTX1"/>
    <n v="129"/>
    <n v="0"/>
    <s v="ร้านที่2"/>
    <s v="ก***นา ภ***าสิทธิ์"/>
    <s v="สุราษฎร์ธานี"/>
    <s v="-"/>
    <s v=""/>
    <s v="09/02/2026 11:14"/>
    <s v="-"/>
    <s v="J&amp;T COD"/>
    <s v="Tiktok"/>
    <s v="จ่ายทีหลัง / COD"/>
    <s v=""/>
    <s v="791490409253"/>
    <s v="09/02/2026 11:14"/>
  </r>
  <r>
    <x v="1"/>
    <x v="1"/>
    <n v="50"/>
    <n v="6"/>
    <s v="GTX0"/>
    <n v="200"/>
    <n v="0"/>
    <s v="ร้านที่2"/>
    <s v="แ**"/>
    <s v="สุพรรณบุรี"/>
    <s v="-"/>
    <s v=""/>
    <s v="09/02/2026 11:11"/>
    <s v="-"/>
    <s v="J&amp;T COD"/>
    <s v="Tiktok"/>
    <s v="จ่ายทีหลัง / COD"/>
    <s v=""/>
    <s v="791325530995"/>
    <s v="09/02/2026 11:11"/>
  </r>
  <r>
    <x v="4"/>
    <x v="4"/>
    <n v="66.666666666666671"/>
    <n v="3"/>
    <s v="GTW99"/>
    <n v="129"/>
    <n v="0"/>
    <s v="ร้านที่1"/>
    <s v="น******ข"/>
    <s v="******ง, อำเภอพิชัย ตำบลท่ามะเฟือง อำเภอพิชัย จังหวัดอุตรดิตถ์ 53120"/>
    <s v="53120"/>
    <s v="27"/>
    <s v="09/02/2026 11:11"/>
    <s v="-"/>
    <s v="SPX Express"/>
    <s v="Shopee"/>
    <s v="shopee"/>
    <s v=""/>
    <s v="TH260530368839G"/>
    <s v="09/02/2026 11:10"/>
  </r>
  <r>
    <x v="1"/>
    <x v="1"/>
    <n v="33.333333333333336"/>
    <n v="3"/>
    <s v="GTW98"/>
    <n v="100"/>
    <n v="0"/>
    <s v="ร้านที่2"/>
    <s v="ป***วีร์ ม***ย"/>
    <s v="นครศรีธรรมราช"/>
    <s v="-"/>
    <s v=""/>
    <s v="09/02/2026 11:07"/>
    <s v="-"/>
    <s v="J&amp;T COD"/>
    <s v="Tiktok"/>
    <s v="จ่ายทีหลัง / COD"/>
    <s v=""/>
    <s v="791301540912"/>
    <s v="09/02/2026 11:07"/>
  </r>
  <r>
    <x v="2"/>
    <x v="11"/>
    <n v="159"/>
    <n v="1"/>
    <s v="GTW97"/>
    <n v="387"/>
    <n v="0"/>
    <s v="ร้านที่2"/>
    <s v="ว***พ็ญ บ***รี"/>
    <s v="ชลบุรี"/>
    <s v="-"/>
    <s v=""/>
    <s v="09/02/2026 11:07"/>
    <s v="-"/>
    <s v="J&amp;T COD"/>
    <s v="Tiktok"/>
    <s v="จ่ายทีหลัง / COD"/>
    <s v=""/>
    <s v="791414394186"/>
    <s v="09/02/2026 11:07"/>
  </r>
  <r>
    <x v="3"/>
    <x v="10"/>
    <n v="159"/>
    <n v="1"/>
    <s v="GTW97"/>
    <n v="387"/>
    <n v="0"/>
    <s v="ร้านที่2"/>
    <s v="ว***พ็ญ บ***รี"/>
    <s v="ชลบุรี"/>
    <s v="-"/>
    <s v=""/>
    <s v="09/02/2026 11:07"/>
    <s v="-"/>
    <s v="J&amp;T COD"/>
    <s v="Tiktok"/>
    <s v="จ่ายทีหลัง / COD"/>
    <s v=""/>
    <s v="791414394186"/>
    <s v="09/02/2026 11:07"/>
  </r>
  <r>
    <x v="10"/>
    <x v="13"/>
    <n v="159"/>
    <n v="1"/>
    <s v="GTW97"/>
    <n v="387"/>
    <n v="0"/>
    <s v="ร้านที่2"/>
    <s v="ว***พ็ญ บ***รี"/>
    <s v="ชลบุรี"/>
    <s v="-"/>
    <s v=""/>
    <s v="09/02/2026 11:07"/>
    <s v="-"/>
    <s v="J&amp;T COD"/>
    <s v="Tiktok"/>
    <s v="จ่ายทีหลัง / COD"/>
    <s v=""/>
    <s v="791414394186"/>
    <s v="09/02/2026 11:07"/>
  </r>
  <r>
    <x v="2"/>
    <x v="11"/>
    <n v="159"/>
    <n v="5"/>
    <s v="GTW95"/>
    <n v="1090"/>
    <n v="0"/>
    <s v="ร้านที่2"/>
    <s v="อ***งษ์ ม***โรทัย"/>
    <s v="ปัตตานี"/>
    <s v="-"/>
    <s v=""/>
    <s v="09/02/2026 11:03"/>
    <s v="-"/>
    <s v="J&amp;T COD"/>
    <s v="Tiktok"/>
    <s v="จ่ายทีหลัง / COD"/>
    <s v=""/>
    <s v="791462304220"/>
    <s v="09/02/2026 11:03"/>
  </r>
  <r>
    <x v="6"/>
    <x v="12"/>
    <n v="159"/>
    <n v="5"/>
    <s v="GTW95"/>
    <n v="1090"/>
    <n v="0"/>
    <s v="ร้านที่2"/>
    <s v="อ***งษ์ ม***โรทัย"/>
    <s v="ปัตตานี"/>
    <s v="-"/>
    <s v=""/>
    <s v="09/02/2026 11:03"/>
    <s v="-"/>
    <s v="J&amp;T COD"/>
    <s v="Tiktok"/>
    <s v="จ่ายทีหลัง / COD"/>
    <s v=""/>
    <s v="791462304220"/>
    <s v="09/02/2026 11:03"/>
  </r>
  <r>
    <x v="10"/>
    <x v="13"/>
    <n v="159"/>
    <n v="9"/>
    <s v="GTW94"/>
    <n v="981"/>
    <n v="0"/>
    <s v="ร้านที่2"/>
    <s v="k***tikhunpormjan"/>
    <s v="สุราษฎร์ธานี"/>
    <s v="-"/>
    <s v=""/>
    <s v="09/02/2026 11:01"/>
    <s v="-"/>
    <s v="J&amp;T Express"/>
    <s v="Tiktok"/>
    <s v="tiktok"/>
    <s v=""/>
    <s v="791427904293"/>
    <s v="09/02/2026 11:01"/>
  </r>
  <r>
    <x v="2"/>
    <x v="11"/>
    <n v="159"/>
    <n v="1"/>
    <s v="GTW93"/>
    <n v="139"/>
    <n v="10"/>
    <s v="ร้านที่2"/>
    <s v="น*** ว***ล"/>
    <s v="ชลบุรี"/>
    <s v="-"/>
    <s v=""/>
    <s v="09/02/2026 10:58"/>
    <s v="-"/>
    <s v="J&amp;T Express"/>
    <s v="Tiktok"/>
    <s v="tiktok"/>
    <s v=""/>
    <s v="791451296182"/>
    <s v="09/02/2026 10:57"/>
  </r>
  <r>
    <x v="4"/>
    <x v="4"/>
    <n v="66.666666666666671"/>
    <n v="3"/>
    <s v="GTW92"/>
    <n v="200"/>
    <n v="0"/>
    <s v="ร้านที่2"/>
    <s v="ว***ตน์ ม***วง"/>
    <s v="Surat Thani"/>
    <s v="-"/>
    <s v=""/>
    <s v="09/02/2026 10:57"/>
    <s v="-"/>
    <s v="J&amp;T Express"/>
    <s v="Tiktok"/>
    <s v="tiktok"/>
    <s v=""/>
    <s v="791356408916"/>
    <s v="09/02/2026 10:57"/>
  </r>
  <r>
    <x v="0"/>
    <x v="0"/>
    <n v="120"/>
    <n v="1"/>
    <s v="GTW92"/>
    <n v="200"/>
    <n v="0"/>
    <s v="ร้านที่2"/>
    <s v="ว***ตน์ ม***วง"/>
    <s v="Surat Thani"/>
    <s v="-"/>
    <s v=""/>
    <s v="09/02/2026 10:57"/>
    <s v="-"/>
    <s v="J&amp;T Express"/>
    <s v="Tiktok"/>
    <s v="tiktok"/>
    <s v=""/>
    <s v="791356408916"/>
    <s v="09/02/2026 10:57"/>
  </r>
  <r>
    <x v="10"/>
    <x v="13"/>
    <n v="159"/>
    <n v="1"/>
    <s v="GTW91"/>
    <n v="109"/>
    <n v="0"/>
    <s v="ร้านที่2"/>
    <s v="ศ***าย"/>
    <s v="ประจวบคีรีขันธ์"/>
    <s v="-"/>
    <s v=""/>
    <s v="09/02/2026 11:06"/>
    <s v="-"/>
    <s v="J&amp;T Express"/>
    <s v="Tiktok"/>
    <s v="tiktok"/>
    <s v=""/>
    <s v="791415311201"/>
    <s v="09/02/2026 10:56"/>
  </r>
  <r>
    <x v="10"/>
    <x v="13"/>
    <n v="159"/>
    <n v="1"/>
    <s v="GTW90"/>
    <n v="139"/>
    <n v="10"/>
    <s v="ร้านที่2"/>
    <s v="u***2832843954155"/>
    <s v="นครศรีธรรมราช"/>
    <s v="-"/>
    <s v=""/>
    <s v="09/02/2026 10:55"/>
    <s v="-"/>
    <s v="J&amp;T COD"/>
    <s v="Tiktok"/>
    <s v="จ่ายทีหลัง / COD"/>
    <s v=""/>
    <s v="791450623246"/>
    <s v="09/02/2026 10:55"/>
  </r>
  <r>
    <x v="5"/>
    <x v="5"/>
    <n v="35"/>
    <n v="8"/>
    <s v="GTW89"/>
    <n v="338"/>
    <n v="10"/>
    <s v="ร้านที่1"/>
    <s v="เ******์"/>
    <s v="******.ศรีมงคล ตำบลศรีมงคล อำเภอไทรโยค จังหวัดกาญจนบุรี 71150"/>
    <s v="71150"/>
    <s v="51"/>
    <s v="09/02/2026 11:22"/>
    <s v="-"/>
    <s v="SPX Express"/>
    <s v="Shopee"/>
    <s v="shopee"/>
    <s v=""/>
    <s v="TH2693397759276"/>
    <s v="09/02/2026 10:52"/>
  </r>
  <r>
    <x v="8"/>
    <x v="8"/>
    <n v="150"/>
    <n v="1"/>
    <s v="GTW88"/>
    <n v="100"/>
    <n v="0"/>
    <s v="ร้านที่2"/>
    <s v="ว***า พ***เพช เ***ร์"/>
    <s v="ราชบุรี"/>
    <s v="-"/>
    <s v=""/>
    <s v="09/02/2026 10:49"/>
    <s v="-"/>
    <s v="J&amp;T Express"/>
    <s v="Tiktok"/>
    <s v="tiktok"/>
    <s v=""/>
    <s v="791379241936"/>
    <s v="09/02/2026 10:45"/>
  </r>
  <r>
    <x v="4"/>
    <x v="4"/>
    <n v="66.666666666666671"/>
    <n v="3"/>
    <s v="GTW87"/>
    <n v="100"/>
    <n v="0"/>
    <s v="ร้านที่2"/>
    <s v="ป***วรรณ  แ***ฮ้ง"/>
    <s v="ราชบุรี"/>
    <s v="-"/>
    <s v=""/>
    <s v="09/02/2026 10:42"/>
    <s v="-"/>
    <s v="J&amp;T COD"/>
    <s v="Tiktok"/>
    <s v="จ่ายทีหลัง / COD"/>
    <s v=""/>
    <s v="791351606990"/>
    <s v="09/02/2026 10:43"/>
  </r>
  <r>
    <x v="6"/>
    <x v="12"/>
    <n v="159"/>
    <n v="2"/>
    <s v="GTW86"/>
    <n v="258"/>
    <n v="0"/>
    <s v="ร้านที่2"/>
    <s v="ว***ิภา"/>
    <s v="เชียงราย"/>
    <s v="-"/>
    <s v=""/>
    <s v="09/02/2026 10:36"/>
    <s v="-"/>
    <s v="J&amp;T COD"/>
    <s v="Tiktok"/>
    <s v="จ่ายทีหลัง / COD"/>
    <s v=""/>
    <s v="791475995111"/>
    <s v="09/02/2026 10:36"/>
  </r>
  <r>
    <x v="17"/>
    <x v="20"/>
    <n v="75"/>
    <n v="1"/>
    <s v="GTW85"/>
    <n v="75"/>
    <n v="0"/>
    <s v="ร้านที่1"/>
    <s v="ส******ิ"/>
    <s v="******อเยื่องๆต้นมะขามใหญ่  ) เลขที่ 15/1 หมู่ 4, ต.ละอุ่นเหนือ, อำเภอละอุ่น ตำบลละอุ่นเหนือ อำเภอละอุ่น จังหวัดระนอง 85130"/>
    <s v="85130"/>
    <s v="96"/>
    <s v="09/02/2026 11:05"/>
    <s v="-"/>
    <s v="SPX Express"/>
    <s v="Shopee"/>
    <s v="shopee"/>
    <s v=""/>
    <s v="TH268801572203Z"/>
    <s v="09/02/2026 10:35"/>
  </r>
  <r>
    <x v="3"/>
    <x v="10"/>
    <n v="139"/>
    <n v="1"/>
    <s v="GTW84"/>
    <n v="278"/>
    <n v="0"/>
    <s v="ร้านที่1"/>
    <s v="ว******ง"/>
    <s v="******์ ตำบลกุสุมาลย์ อำเภอกุสุมาลย์ จังหวัดสกลนคร 47210"/>
    <s v="47210"/>
    <s v="27"/>
    <s v="09/02/2026 10:35"/>
    <s v="-"/>
    <s v="SPX Express"/>
    <s v="Shopee"/>
    <s v="shopee"/>
    <s v=""/>
    <s v="TH264455136359J"/>
    <s v="09/02/2026 10:35"/>
  </r>
  <r>
    <x v="10"/>
    <x v="13"/>
    <n v="139"/>
    <n v="1"/>
    <s v="GTW84"/>
    <n v="278"/>
    <n v="0"/>
    <s v="ร้านที่1"/>
    <s v="ว******ง"/>
    <s v="******์ ตำบลกุสุมาลย์ อำเภอกุสุมาลย์ จังหวัดสกลนคร 47210"/>
    <s v="47210"/>
    <s v="27"/>
    <s v="09/02/2026 10:35"/>
    <s v="-"/>
    <s v="SPX Express"/>
    <s v="Shopee"/>
    <s v="shopee"/>
    <s v=""/>
    <s v="TH264455136359J"/>
    <s v="09/02/2026 10:35"/>
  </r>
  <r>
    <x v="1"/>
    <x v="1"/>
    <n v="50"/>
    <n v="6"/>
    <s v="GTW83"/>
    <n v="200"/>
    <n v="0"/>
    <s v="ร้านที่2"/>
    <s v="ว***ดา"/>
    <s v="ศรีสะเกษ"/>
    <s v="-"/>
    <s v=""/>
    <s v="09/02/2026 10:34"/>
    <s v="-"/>
    <s v="J&amp;T Express"/>
    <s v="Tiktok"/>
    <s v="tiktok"/>
    <s v=""/>
    <s v="791382337992"/>
    <s v="09/02/2026 10:34"/>
  </r>
  <r>
    <x v="1"/>
    <x v="1"/>
    <n v="40"/>
    <n v="10"/>
    <s v="GTW82"/>
    <n v="330"/>
    <n v="0"/>
    <s v="ร้านที่2"/>
    <s v="ว***ดา"/>
    <s v="ศรีสะเกษ"/>
    <s v="-"/>
    <s v=""/>
    <s v="09/02/2026 10:34"/>
    <s v="-"/>
    <s v="J&amp;T Express"/>
    <s v="Tiktok"/>
    <s v="tiktok"/>
    <s v=""/>
    <s v="791360850943"/>
    <s v="09/02/2026 10:34"/>
  </r>
  <r>
    <x v="1"/>
    <x v="1"/>
    <n v="33.333333333333336"/>
    <n v="3"/>
    <s v="GTW81"/>
    <n v="100"/>
    <n v="0"/>
    <s v="ร้านที่2"/>
    <s v="เ***"/>
    <s v="สมุทรปราการ"/>
    <s v="-"/>
    <s v=""/>
    <s v="09/02/2026 10:29"/>
    <s v="-"/>
    <s v="Flash Express Thailand COD"/>
    <s v="Tiktok"/>
    <s v="จ่ายทีหลัง / COD"/>
    <s v=""/>
    <s v="THT02032EZG678Z"/>
    <s v="09/02/2026 10:29"/>
  </r>
  <r>
    <x v="3"/>
    <x v="10"/>
    <n v="139"/>
    <n v="1"/>
    <s v="GTW80"/>
    <n v="215"/>
    <n v="0"/>
    <s v="ร้านที่10"/>
    <s v="วราภรณ์ วิรัตกพันธ์"/>
    <s v="บ้านเลขที่ 7-9  ซอยพระราม3ซอย78 ถนนพระราม3 แขวงคลองเตย เขตคลองเตย  จังหวัดกรุงเทพมหานคร 10110"/>
    <s v="10110"/>
    <s v="0819642566"/>
    <s v="09/02/2026 10:29"/>
    <s v="t0832622509@gmail.com"/>
    <s v="EMS COD"/>
    <s v="facebook"/>
    <s v="กสิกร"/>
    <s v=""/>
    <s v="-"/>
    <s v="09/02/2026 10:28"/>
  </r>
  <r>
    <x v="6"/>
    <x v="12"/>
    <n v="139"/>
    <n v="1"/>
    <s v="GTW80"/>
    <n v="215"/>
    <n v="0"/>
    <s v="ร้านที่10"/>
    <s v="วราภรณ์ วิรัตกพันธ์"/>
    <s v="บ้านเลขที่ 7-9  ซอยพระราม3ซอย78 ถนนพระราม3 แขวงคลองเตย เขตคลองเตย  จังหวัดกรุงเทพมหานคร 10110"/>
    <s v="10110"/>
    <s v="0819642566"/>
    <s v="09/02/2026 10:29"/>
    <s v="t0832622509@gmail.com"/>
    <s v="EMS COD"/>
    <s v="facebook"/>
    <s v="กสิกร"/>
    <s v=""/>
    <s v="-"/>
    <s v="09/02/2026 10:28"/>
  </r>
  <r>
    <x v="1"/>
    <x v="1"/>
    <n v="33.333333333333336"/>
    <n v="3"/>
    <s v="GTW79"/>
    <n v="100"/>
    <n v="0"/>
    <s v="ร้านที่2"/>
    <s v="พ***ดา อ***มูล"/>
    <s v="ร้อยเอ็ด"/>
    <s v="-"/>
    <s v=""/>
    <s v="09/02/2026 10:25"/>
    <s v="-"/>
    <s v="J&amp;T COD"/>
    <s v="Tiktok"/>
    <s v="จ่ายทีหลัง / COD"/>
    <s v="*รับเนยนม1*มะพร้าว1*เผือก1 พอดีแพ้ฝอยทองและไม่ชอบกาแฟค่ะ"/>
    <s v="791399392814"/>
    <s v="09/02/2026 10:25"/>
  </r>
  <r>
    <x v="7"/>
    <x v="7"/>
    <n v="10"/>
    <n v="20"/>
    <s v="GTW78"/>
    <n v="362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09/02/2026 10:27"/>
    <s v="-"/>
    <s v="SPX Express"/>
    <s v="Shopee"/>
    <s v="shopee"/>
    <s v=""/>
    <s v="TH261424639645X"/>
    <s v="09/02/2026 10:24"/>
  </r>
  <r>
    <x v="20"/>
    <x v="24"/>
    <n v="12"/>
    <n v="10"/>
    <s v="GTW78"/>
    <n v="362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09/02/2026 10:27"/>
    <s v="-"/>
    <s v="SPX Express"/>
    <s v="Shopee"/>
    <s v="shopee"/>
    <s v=""/>
    <s v="TH261424639645X"/>
    <s v="09/02/2026 10:24"/>
  </r>
  <r>
    <x v="1"/>
    <x v="1"/>
    <n v="33.333333333333336"/>
    <n v="3"/>
    <s v="GTW76"/>
    <n v="100"/>
    <n v="0"/>
    <s v="ร้านที่2"/>
    <s v="ป***ชาติ​ ส***​สินธุ์​"/>
    <s v="นนทบุรี"/>
    <s v="-"/>
    <s v=""/>
    <s v="09/02/2026 10:19"/>
    <s v="-"/>
    <s v="J&amp;T COD"/>
    <s v="Tiktok"/>
    <s v="จ่ายทีหลัง / COD"/>
    <s v=""/>
    <s v="791325653952"/>
    <s v="09/02/2026 10:19"/>
  </r>
  <r>
    <x v="10"/>
    <x v="2"/>
    <n v="109"/>
    <n v="1"/>
    <s v="GTW75"/>
    <n v="138"/>
    <n v="29"/>
    <s v="ร้านที่3"/>
    <s v="ดรุณี  จันทา"/>
    <s v="99/12 ม.4 ต.คลองใหญ่ อ.องครักษ์_x000a__x000a_องครักษ์/ Ongkharakนครนายก/ Nakhon Nayok_x000a_26120"/>
    <s v="26120"/>
    <s v="660815861285"/>
    <s v="09/02/2026 10:15"/>
    <s v="-"/>
    <s v="Kerry_dropoff"/>
    <s v="Lazada"/>
    <s v="lazada"/>
    <s v=""/>
    <s v="-"/>
    <s v="09/02/2026 10:15"/>
  </r>
  <r>
    <x v="2"/>
    <x v="11"/>
    <n v="159"/>
    <n v="2"/>
    <s v="GTW74"/>
    <n v="654"/>
    <n v="0"/>
    <s v="ร้านที่2"/>
    <s v="ป***ิดา เ***สิรินันท์"/>
    <s v="นครพนม"/>
    <s v="-"/>
    <s v=""/>
    <s v="09/02/2026 10:14"/>
    <s v="-"/>
    <s v="J&amp;T Express"/>
    <s v="Tiktok"/>
    <s v="tiktok"/>
    <s v=""/>
    <s v="791441192150"/>
    <s v="09/02/2026 10:14"/>
  </r>
  <r>
    <x v="10"/>
    <x v="13"/>
    <n v="159"/>
    <n v="2"/>
    <s v="GTW74"/>
    <n v="654"/>
    <n v="0"/>
    <s v="ร้านที่2"/>
    <s v="ป***ิดา เ***สิรินันท์"/>
    <s v="นครพนม"/>
    <s v="-"/>
    <s v=""/>
    <s v="09/02/2026 10:14"/>
    <s v="-"/>
    <s v="J&amp;T Express"/>
    <s v="Tiktok"/>
    <s v="tiktok"/>
    <s v=""/>
    <s v="791441192150"/>
    <s v="09/02/2026 10:14"/>
  </r>
  <r>
    <x v="6"/>
    <x v="12"/>
    <n v="159"/>
    <n v="2"/>
    <s v="GTW74"/>
    <n v="654"/>
    <n v="0"/>
    <s v="ร้านที่2"/>
    <s v="ป***ิดา เ***สิรินันท์"/>
    <s v="นครพนม"/>
    <s v="-"/>
    <s v=""/>
    <s v="09/02/2026 10:14"/>
    <s v="-"/>
    <s v="J&amp;T Express"/>
    <s v="Tiktok"/>
    <s v="tiktok"/>
    <s v=""/>
    <s v="791441192150"/>
    <s v="09/02/2026 10:14"/>
  </r>
  <r>
    <x v="1"/>
    <x v="1"/>
    <n v="33.333333333333336"/>
    <n v="3"/>
    <s v="GTW73"/>
    <n v="100"/>
    <n v="0"/>
    <s v="ร้านที่2"/>
    <s v="ร***ุมาศ    ท***น"/>
    <s v="แพร่"/>
    <s v="-"/>
    <s v=""/>
    <s v="09/02/2026 10:13"/>
    <s v="-"/>
    <s v="J&amp;T COD"/>
    <s v="Tiktok"/>
    <s v="จ่ายทีหลัง / COD"/>
    <s v=""/>
    <s v="791303859953"/>
    <s v="09/02/2026 10:14"/>
  </r>
  <r>
    <x v="1"/>
    <x v="1"/>
    <n v="33.333333333333336"/>
    <n v="3"/>
    <s v="GTW71"/>
    <n v="100"/>
    <n v="0"/>
    <s v="ร้านที่2"/>
    <s v="ธ***ภัสร์ โ***ลัด"/>
    <s v="เทศบาลนครนครปฐม"/>
    <s v="-"/>
    <s v=""/>
    <s v="09/02/2026 10:12"/>
    <s v="-"/>
    <s v="J&amp;T COD"/>
    <s v="Tiktok"/>
    <s v="จ่ายทีหลัง / COD"/>
    <s v=""/>
    <s v="791374857954"/>
    <s v="09/02/2026 10:13"/>
  </r>
  <r>
    <x v="10"/>
    <x v="13"/>
    <n v="159"/>
    <n v="1"/>
    <s v="GTW70"/>
    <n v="258"/>
    <n v="0"/>
    <s v="ร้านที่2"/>
    <s v="ช***ชา ท***ร"/>
    <s v="เชียงใหม่"/>
    <s v="-"/>
    <s v=""/>
    <s v="09/02/2026 10:11"/>
    <s v="-"/>
    <s v="J&amp;T Express"/>
    <s v="Tiktok"/>
    <s v="tiktok"/>
    <s v=""/>
    <s v="791455018281"/>
    <s v="09/02/2026 10:11"/>
  </r>
  <r>
    <x v="2"/>
    <x v="11"/>
    <n v="159"/>
    <n v="1"/>
    <s v="GTW70"/>
    <n v="258"/>
    <n v="0"/>
    <s v="ร้านที่2"/>
    <s v="ช***ชา ท***ร"/>
    <s v="เชียงใหม่"/>
    <s v="-"/>
    <s v=""/>
    <s v="09/02/2026 10:11"/>
    <s v="-"/>
    <s v="J&amp;T Express"/>
    <s v="Tiktok"/>
    <s v="tiktok"/>
    <s v=""/>
    <s v="791455018281"/>
    <s v="09/02/2026 10:11"/>
  </r>
  <r>
    <x v="4"/>
    <x v="4"/>
    <n v="66.666666666666671"/>
    <n v="3"/>
    <s v="GTW69"/>
    <n v="100"/>
    <n v="0"/>
    <s v="ร้านที่2"/>
    <s v="ส***รัตน์ ม***เกษม"/>
    <s v="เทศบาลนครนครปฐม"/>
    <s v="-"/>
    <s v=""/>
    <s v="09/02/2026 10:08"/>
    <s v="-"/>
    <s v="J&amp;T COD"/>
    <s v="Tiktok"/>
    <s v="จ่ายทีหลัง / COD"/>
    <s v=""/>
    <s v="791377984876"/>
    <s v="09/02/2026 10:09"/>
  </r>
  <r>
    <x v="4"/>
    <x v="4"/>
    <n v="66.666666666666671"/>
    <n v="3"/>
    <s v="GTW68"/>
    <n v="100"/>
    <n v="0"/>
    <s v="ร้านที่2"/>
    <s v="ช***ล ร***พิทักษ์สุข"/>
    <s v="กรุงเทพฯ"/>
    <s v="-"/>
    <s v=""/>
    <s v="09/02/2026 10:08"/>
    <s v="-"/>
    <s v="J&amp;T Express"/>
    <s v="Tiktok"/>
    <s v="tiktok"/>
    <s v=""/>
    <s v="791321585876"/>
    <s v="09/02/2026 10:08"/>
  </r>
  <r>
    <x v="4"/>
    <x v="4"/>
    <n v="66.666666666666671"/>
    <n v="3"/>
    <s v="GTW67"/>
    <n v="100"/>
    <n v="0"/>
    <s v="ร้านที่2"/>
    <s v="ป***า เ***ุริวงค์"/>
    <s v="สงขลา"/>
    <s v="-"/>
    <s v=""/>
    <s v="09/02/2026 10:07"/>
    <s v="-"/>
    <s v="J&amp;T COD"/>
    <s v="Tiktok"/>
    <s v="จ่ายทีหลัง / COD"/>
    <s v=""/>
    <s v="791346407935"/>
    <s v="09/02/2026 10:07"/>
  </r>
  <r>
    <x v="1"/>
    <x v="1"/>
    <n v="33.333333333333336"/>
    <n v="3"/>
    <s v="GTW66"/>
    <n v="138"/>
    <n v="38"/>
    <s v="ร้านที่2"/>
    <s v="จ***ันท์ ผ***ักษ์"/>
    <s v="ฉะเชิงเทรา"/>
    <s v="-"/>
    <s v=""/>
    <s v="09/02/2026 10:07"/>
    <s v="-"/>
    <s v="J&amp;T COD"/>
    <s v="Tiktok"/>
    <s v="จ่ายทีหลัง / COD"/>
    <s v=""/>
    <s v="791300654955"/>
    <s v="09/02/2026 10:07"/>
  </r>
  <r>
    <x v="1"/>
    <x v="1"/>
    <n v="50"/>
    <n v="6"/>
    <s v="GTW65"/>
    <n v="200"/>
    <n v="0"/>
    <s v="ร้านที่2"/>
    <s v="ศ***มา"/>
    <s v="ขอนแก่น"/>
    <s v="-"/>
    <s v=""/>
    <s v="09/02/2026 10:07"/>
    <s v="-"/>
    <s v="J&amp;T COD"/>
    <s v="Tiktok"/>
    <s v="จ่ายทีหลัง / COD"/>
    <s v=""/>
    <s v="791312853936"/>
    <s v="09/02/2026 10:07"/>
  </r>
  <r>
    <x v="1"/>
    <x v="1"/>
    <n v="50"/>
    <n v="6"/>
    <s v="GTW64"/>
    <n v="200"/>
    <n v="0"/>
    <s v="ร้านที่2"/>
    <s v="ป***อง     เ***ส"/>
    <s v="ชลบุรี"/>
    <s v="-"/>
    <s v=""/>
    <s v="09/02/2026 10:06"/>
    <s v="-"/>
    <s v="J&amp;T Express"/>
    <s v="Tiktok"/>
    <s v="tiktok"/>
    <s v=""/>
    <s v="791349536994"/>
    <s v="09/02/2026 10:05"/>
  </r>
  <r>
    <x v="1"/>
    <x v="1"/>
    <n v="33.333333333333336"/>
    <n v="3"/>
    <s v="GTW63"/>
    <n v="100"/>
    <n v="0"/>
    <s v="ร้านที่2"/>
    <s v="น***าท ค***ลี่ยม"/>
    <s v="กำแพงเพชร"/>
    <s v="-"/>
    <s v=""/>
    <s v="09/02/2026 10:04"/>
    <s v="-"/>
    <s v="J&amp;T COD"/>
    <s v="Tiktok"/>
    <s v="จ่ายทีหลัง / COD"/>
    <s v=""/>
    <s v="791376658951"/>
    <s v="09/02/2026 10:04"/>
  </r>
  <r>
    <x v="4"/>
    <x v="4"/>
    <n v="66.666666666666671"/>
    <n v="3"/>
    <s v="GTW62"/>
    <n v="100"/>
    <n v="0"/>
    <s v="ร้านที่2"/>
    <s v="ศ***ยู ฝ***ห้พ่อกับแม่นะ"/>
    <s v="สุโขทัย"/>
    <s v="-"/>
    <s v=""/>
    <s v="09/02/2026 10:03"/>
    <s v="-"/>
    <s v="J&amp;T Express"/>
    <s v="Tiktok"/>
    <s v="tiktok"/>
    <s v=""/>
    <s v="791363007934"/>
    <s v="09/02/2026 10:02"/>
  </r>
  <r>
    <x v="4"/>
    <x v="4"/>
    <n v="66.666666666666671"/>
    <n v="3"/>
    <s v="GTW61"/>
    <n v="100"/>
    <n v="0"/>
    <s v="ร้านที่2"/>
    <s v="T***onwan K***ham"/>
    <s v="เชียงใหม่"/>
    <s v="-"/>
    <s v=""/>
    <s v="09/02/2026 10:01"/>
    <s v="-"/>
    <s v="J&amp;T COD"/>
    <s v="Tiktok"/>
    <s v="จ่ายทีหลัง / COD"/>
    <s v=""/>
    <s v="791367800985"/>
    <s v="09/02/2026 10:01"/>
  </r>
  <r>
    <x v="1"/>
    <x v="1"/>
    <n v="33.333333333333336"/>
    <n v="3"/>
    <s v="GTW60"/>
    <n v="149"/>
    <n v="0"/>
    <s v="ร้านที่1"/>
    <s v="ป******ิ"/>
    <s v="******วน อำเภอเมืองสมุทรปราการ สมุทรปราการ 10270 ตำบลบางด้วน อำเภอเมืองสมุทรปราการ จังหวัดสมุทรปราการ 10270"/>
    <s v="10270"/>
    <s v="46"/>
    <s v="09/02/2026 10:31"/>
    <s v="-"/>
    <s v="Flash Express"/>
    <s v="Shopee"/>
    <s v="shopee"/>
    <s v=""/>
    <s v="TH02018BQ2W27I"/>
    <s v="09/02/2026 10:01"/>
  </r>
  <r>
    <x v="6"/>
    <x v="12"/>
    <n v="159"/>
    <n v="1"/>
    <s v="GTW59"/>
    <n v="164"/>
    <n v="35"/>
    <s v="ร้านที่2"/>
    <s v="ป***อ๋"/>
    <s v="กรุงเทพฯ"/>
    <s v="-"/>
    <s v=""/>
    <s v="09/02/2026 10:00"/>
    <s v="-"/>
    <s v="J&amp;T COD"/>
    <s v="Tiktok"/>
    <s v="จ่ายทีหลัง / COD"/>
    <s v=""/>
    <s v="791302943970"/>
    <s v="09/02/2026 10:00"/>
  </r>
  <r>
    <x v="0"/>
    <x v="0"/>
    <n v="80"/>
    <n v="3"/>
    <s v="GTW58"/>
    <n v="240"/>
    <n v="0"/>
    <s v="ร้านที่1"/>
    <s v="เ*๋"/>
    <s v="******ต้นไทร, เขตคลองสาน แขวงคลองต้นไทร เขตคลองสาน จังหวัดกรุงเทพมหานคร 10600"/>
    <s v="10600"/>
    <s v="07"/>
    <s v="09/02/2026 10:29"/>
    <s v="-"/>
    <s v="SPX Express"/>
    <s v="Shopee"/>
    <s v="shopee"/>
    <s v=""/>
    <s v="TH264483798267A"/>
    <s v="09/02/2026 09:59"/>
  </r>
  <r>
    <x v="10"/>
    <x v="13"/>
    <n v="162"/>
    <n v="1"/>
    <s v="GTW57"/>
    <n v="229"/>
    <n v="0"/>
    <s v="ร้านที่2"/>
    <s v="น***ุณายุทธ ห***ลื้ม"/>
    <s v="สุราษฎร์ธานี"/>
    <s v="-"/>
    <s v=""/>
    <s v="09/02/2026 09:57"/>
    <s v="-"/>
    <s v="J&amp;T COD"/>
    <s v="Tiktok"/>
    <s v="จ่ายทีหลัง / COD"/>
    <s v=""/>
    <s v="791474378192"/>
    <s v="09/02/2026 09:57"/>
  </r>
  <r>
    <x v="16"/>
    <x v="19"/>
    <n v="117"/>
    <n v="1"/>
    <s v="GTW57"/>
    <n v="229"/>
    <n v="0"/>
    <s v="ร้านที่2"/>
    <s v="น***ุณายุทธ ห***ลื้ม"/>
    <s v="สุราษฎร์ธานี"/>
    <s v="-"/>
    <s v=""/>
    <s v="09/02/2026 09:57"/>
    <s v="-"/>
    <s v="J&amp;T COD"/>
    <s v="Tiktok"/>
    <s v="จ่ายทีหลัง / COD"/>
    <s v=""/>
    <s v="791474378192"/>
    <s v="09/02/2026 09:57"/>
  </r>
  <r>
    <x v="1"/>
    <x v="1"/>
    <n v="33.333333333333336"/>
    <n v="3"/>
    <s v="GTW56"/>
    <n v="100"/>
    <n v="0"/>
    <s v="ร้านที่2"/>
    <s v="ส***ภร แ***อุดม"/>
    <s v="นครศรีธรรมราช"/>
    <s v="-"/>
    <s v=""/>
    <s v="09/02/2026 09:56"/>
    <s v="-"/>
    <s v="J&amp;T COD"/>
    <s v="Tiktok"/>
    <s v="จ่ายทีหลัง / COD"/>
    <s v=""/>
    <s v="791345792823"/>
    <s v="09/02/2026 09:56"/>
  </r>
  <r>
    <x v="0"/>
    <x v="0"/>
    <n v="80"/>
    <n v="3"/>
    <s v="GTW55"/>
    <n v="24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71"/>
    <s v="09/02/2026 10:25"/>
    <s v="-"/>
    <s v="SPX Express"/>
    <s v="Shopee"/>
    <s v="shopee"/>
    <s v=""/>
    <s v="TH2639346911833"/>
    <s v="09/02/2026 09:55"/>
  </r>
  <r>
    <x v="2"/>
    <x v="11"/>
    <n v="159"/>
    <n v="1"/>
    <s v="GTW54"/>
    <n v="218"/>
    <n v="0"/>
    <s v="ร้านที่2"/>
    <s v="ก***าญจน์  ท***่วง"/>
    <s v="กาญจนบุรี"/>
    <s v="-"/>
    <s v=""/>
    <s v="09/02/2026 09:55"/>
    <s v="-"/>
    <s v="J&amp;T COD"/>
    <s v="Tiktok"/>
    <s v="จ่ายทีหลัง / COD"/>
    <s v=""/>
    <s v="791485517211"/>
    <s v="09/02/2026 09:55"/>
  </r>
  <r>
    <x v="6"/>
    <x v="12"/>
    <n v="159"/>
    <n v="1"/>
    <s v="GTW54"/>
    <n v="218"/>
    <n v="0"/>
    <s v="ร้านที่2"/>
    <s v="ก***าญจน์  ท***่วง"/>
    <s v="กาญจนบุรี"/>
    <s v="-"/>
    <s v=""/>
    <s v="09/02/2026 09:55"/>
    <s v="-"/>
    <s v="J&amp;T COD"/>
    <s v="Tiktok"/>
    <s v="จ่ายทีหลัง / COD"/>
    <s v=""/>
    <s v="791485517211"/>
    <s v="09/02/2026 09:55"/>
  </r>
  <r>
    <x v="1"/>
    <x v="1"/>
    <n v="65"/>
    <n v="5"/>
    <s v="GTW52"/>
    <n v="175"/>
    <n v="0"/>
    <s v="ร้านที่2"/>
    <s v="ว***รัตน์ น***มิ"/>
    <s v="นครราชสีมา"/>
    <s v="-"/>
    <s v=""/>
    <s v="09/02/2026 09:50"/>
    <s v="-"/>
    <s v="J&amp;T COD"/>
    <s v="Tiktok"/>
    <s v="จ่ายทีหลัง / COD"/>
    <s v=""/>
    <s v="791343993801"/>
    <s v="09/02/2026 09:50"/>
  </r>
  <r>
    <x v="1"/>
    <x v="1"/>
    <n v="50"/>
    <n v="6"/>
    <s v="GTW51"/>
    <n v="200"/>
    <n v="0"/>
    <s v="ร้านที่2"/>
    <s v="ม***รรณ"/>
    <s v="นครพนม"/>
    <s v="-"/>
    <s v=""/>
    <s v="09/02/2026 09:50"/>
    <s v="-"/>
    <s v="J&amp;T Express"/>
    <s v="Tiktok"/>
    <s v="tiktok"/>
    <s v=""/>
    <s v="791386133996"/>
    <s v="09/02/2026 09:50"/>
  </r>
  <r>
    <x v="0"/>
    <x v="0"/>
    <n v="80"/>
    <n v="3"/>
    <s v="GTW50"/>
    <n v="24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71"/>
    <s v="09/02/2026 10:19"/>
    <s v="-"/>
    <s v="SPX Express"/>
    <s v="Shopee"/>
    <s v="shopee"/>
    <s v=""/>
    <s v="TH268708890106B"/>
    <s v="09/02/2026 09:49"/>
  </r>
  <r>
    <x v="1"/>
    <x v="1"/>
    <n v="65"/>
    <n v="5"/>
    <s v="GTW49"/>
    <n v="175"/>
    <n v="0"/>
    <s v="ร้านที่2"/>
    <s v="ร***ต๋ง ข***"/>
    <s v="สุพรรณบุรี"/>
    <s v="-"/>
    <s v=""/>
    <s v="09/02/2026 09:47"/>
    <s v="-"/>
    <s v="J&amp;T COD"/>
    <s v="Tiktok"/>
    <s v="จ่ายทีหลัง / COD"/>
    <s v=""/>
    <s v="791337589895"/>
    <s v="09/02/2026 09:47"/>
  </r>
  <r>
    <x v="2"/>
    <x v="11"/>
    <n v="159"/>
    <n v="2"/>
    <s v="GTW48"/>
    <n v="253"/>
    <n v="0"/>
    <s v="ร้านที่2"/>
    <s v="ว***สิณีย์"/>
    <s v="ระยอง"/>
    <s v="-"/>
    <s v=""/>
    <s v="09/02/2026 09:47"/>
    <s v="-"/>
    <s v="J&amp;T Express"/>
    <s v="Tiktok"/>
    <s v="tiktok"/>
    <s v=""/>
    <s v="791403985116"/>
    <s v="09/02/2026 09:47"/>
  </r>
  <r>
    <x v="1"/>
    <x v="1"/>
    <n v="65"/>
    <n v="1"/>
    <s v="GTW48"/>
    <n v="253"/>
    <n v="0"/>
    <s v="ร้านที่2"/>
    <s v="ว***สิณีย์"/>
    <s v="ระยอง"/>
    <s v="-"/>
    <s v=""/>
    <s v="09/02/2026 09:47"/>
    <s v="-"/>
    <s v="J&amp;T Express"/>
    <s v="Tiktok"/>
    <s v="tiktok"/>
    <s v=""/>
    <s v="791403985116"/>
    <s v="09/02/2026 09:47"/>
  </r>
  <r>
    <x v="1"/>
    <x v="1"/>
    <n v="50"/>
    <n v="6"/>
    <s v="GTW47"/>
    <n v="200"/>
    <n v="0"/>
    <s v="ร้านที่2"/>
    <s v="พ***หรัฐ  ก***ติปญฺโญ"/>
    <s v="เชียงราย"/>
    <s v="-"/>
    <s v=""/>
    <s v="09/02/2026 09:47"/>
    <s v="-"/>
    <s v="J&amp;T COD"/>
    <s v="Tiktok"/>
    <s v="จ่ายทีหลัง / COD"/>
    <s v=""/>
    <s v="791382250934"/>
    <s v="09/02/2026 09:47"/>
  </r>
  <r>
    <x v="1"/>
    <x v="1"/>
    <n v="65"/>
    <n v="2"/>
    <s v="GTW46"/>
    <n v="70"/>
    <n v="0"/>
    <s v="ร้านที่2"/>
    <s v="D* D*"/>
    <s v="Phangnga"/>
    <s v="-"/>
    <s v=""/>
    <s v="09/02/2026 09:46"/>
    <s v="-"/>
    <s v="J&amp;T COD"/>
    <s v="Tiktok"/>
    <s v="จ่ายทีหลัง / COD"/>
    <s v=""/>
    <s v="791307207961"/>
    <s v="09/02/2026 09:46"/>
  </r>
  <r>
    <x v="1"/>
    <x v="1"/>
    <n v="33.333333333333336"/>
    <n v="3"/>
    <s v="GTW45"/>
    <n v="100"/>
    <n v="0"/>
    <s v="ร้านที่2"/>
    <s v="ร***ันทร์ ศ***ทย"/>
    <s v="สกลนคร"/>
    <s v="-"/>
    <s v=""/>
    <s v="09/02/2026 09:43"/>
    <s v="-"/>
    <s v="J&amp;T Express"/>
    <s v="Tiktok"/>
    <s v="tiktok"/>
    <s v=""/>
    <s v="791371609980"/>
    <s v="09/02/2026 09:43"/>
  </r>
  <r>
    <x v="6"/>
    <x v="12"/>
    <n v="159"/>
    <n v="1"/>
    <s v="GTW44"/>
    <n v="139"/>
    <n v="10"/>
    <s v="ร้านที่2"/>
    <s v="เ***้อย บ***U.N."/>
    <s v="ชลบุรี"/>
    <s v="-"/>
    <s v=""/>
    <s v="09/02/2026 09:33"/>
    <s v="-"/>
    <s v="J&amp;T Express"/>
    <s v="Tiktok"/>
    <s v="tiktok"/>
    <s v=""/>
    <s v="791319862911"/>
    <s v="09/02/2026 09:33"/>
  </r>
  <r>
    <x v="0"/>
    <x v="0"/>
    <n v="69.900000000000006"/>
    <n v="10"/>
    <s v="GTW43"/>
    <n v="800"/>
    <n v="0"/>
    <s v="ร้านที่1"/>
    <s v="น******า"/>
    <s v="******้ ร้านซักอบรีดนงเยาว์ ตำบลเวียง อำเภอเชียงแสน จังหวัดเชียงราย 57150"/>
    <s v="57150"/>
    <s v="34"/>
    <s v="09/02/2026 10:02"/>
    <s v="-"/>
    <s v="SPX Express"/>
    <s v="Shopee"/>
    <s v="shopee"/>
    <s v=""/>
    <s v="TH262344628489U"/>
    <s v="09/02/2026 09:32"/>
  </r>
  <r>
    <x v="3"/>
    <x v="10"/>
    <n v="159"/>
    <n v="2"/>
    <s v="GTW42"/>
    <n v="387"/>
    <n v="0"/>
    <s v="ร้านที่2"/>
    <s v="ณ***านต์   จ***ร์สม"/>
    <s v="ลำพูน"/>
    <s v="-"/>
    <s v=""/>
    <s v="09/02/2026 09:31"/>
    <s v="-"/>
    <s v="J&amp;T COD"/>
    <s v="Tiktok"/>
    <s v="จ่ายทีหลัง / COD"/>
    <s v=""/>
    <s v="791435819296"/>
    <s v="09/02/2026 09:31"/>
  </r>
  <r>
    <x v="10"/>
    <x v="13"/>
    <n v="159"/>
    <n v="1"/>
    <s v="GTW42"/>
    <n v="387"/>
    <n v="0"/>
    <s v="ร้านที่2"/>
    <s v="ณ***านต์   จ***ร์สม"/>
    <s v="ลำพูน"/>
    <s v="-"/>
    <s v=""/>
    <s v="09/02/2026 09:31"/>
    <s v="-"/>
    <s v="J&amp;T COD"/>
    <s v="Tiktok"/>
    <s v="จ่ายทีหลัง / COD"/>
    <s v=""/>
    <s v="791435819296"/>
    <s v="09/02/2026 09:31"/>
  </r>
  <r>
    <x v="1"/>
    <x v="1"/>
    <n v="33.333333333333336"/>
    <n v="3"/>
    <s v="GTW41"/>
    <n v="100"/>
    <n v="0"/>
    <s v="ร้านที่2"/>
    <s v="C***doi N***kangpla"/>
    <s v="ชลบุรี"/>
    <s v="-"/>
    <s v=""/>
    <s v="09/02/2026 09:25"/>
    <s v="-"/>
    <s v="J&amp;T Express"/>
    <s v="Tiktok"/>
    <s v="tiktok"/>
    <s v=""/>
    <s v="791386598822"/>
    <s v="09/02/2026 09:22"/>
  </r>
  <r>
    <x v="1"/>
    <x v="1"/>
    <n v="33.333333333333336"/>
    <n v="3"/>
    <s v="GTW40"/>
    <n v="100"/>
    <n v="0"/>
    <s v="ร้านที่2"/>
    <s v="ล***ณา  ผ***ริญ"/>
    <s v="นนทบุรี"/>
    <s v="-"/>
    <s v=""/>
    <s v="09/02/2026 09:17"/>
    <s v="-"/>
    <s v="J&amp;T Express"/>
    <s v="Tiktok"/>
    <s v="tiktok"/>
    <s v=""/>
    <s v="791357942900"/>
    <s v="09/02/2026 09:17"/>
  </r>
  <r>
    <x v="4"/>
    <x v="4"/>
    <n v="33"/>
    <n v="10"/>
    <s v="GTW39"/>
    <n v="399"/>
    <n v="0"/>
    <s v="ร้านที่1"/>
    <s v="ก******์"/>
    <s v="******ือง จ.สุรินทร์ ตำบลในเมือง อำเภอเมืองสุรินทร์ จังหวัดสุรินทร์ 32000"/>
    <s v="32000"/>
    <s v="26"/>
    <s v="09/02/2026 09:16"/>
    <s v="-"/>
    <s v="SPX Express"/>
    <s v="Shopee"/>
    <s v="shopee"/>
    <s v=""/>
    <s v="TH2687697100911"/>
    <s v="09/02/2026 09:16"/>
  </r>
  <r>
    <x v="7"/>
    <x v="7"/>
    <n v="10"/>
    <n v="50"/>
    <s v="GTW38"/>
    <n v="514"/>
    <n v="14"/>
    <s v="ร้านที่1"/>
    <s v="พ******น"/>
    <s v="******9 ซอย11 ต.บึง ตำบลบึง อำเภอศรีราชา จังหวัดชลบุรี 20230"/>
    <s v="20230"/>
    <s v="11"/>
    <s v="09/02/2026 09:08"/>
    <s v="-"/>
    <s v="SPX Express"/>
    <s v="Shopee"/>
    <s v="shopee"/>
    <s v=""/>
    <s v="TH2640323265364"/>
    <s v="09/02/2026 09:08"/>
  </r>
  <r>
    <x v="3"/>
    <x v="10"/>
    <n v="159"/>
    <n v="1"/>
    <s v="GTW37"/>
    <n v="129"/>
    <n v="0"/>
    <s v="ร้านที่2"/>
    <s v="โ*** บ***จันทร์"/>
    <s v="นราธิวาส"/>
    <s v="-"/>
    <s v=""/>
    <s v="09/02/2026 08:55"/>
    <s v="-"/>
    <s v="J&amp;T COD"/>
    <s v="Tiktok"/>
    <s v="จ่ายทีหลัง / COD"/>
    <s v=""/>
    <s v="791393249920"/>
    <s v="09/02/2026 08:55"/>
  </r>
  <r>
    <x v="1"/>
    <x v="1"/>
    <n v="33.333333333333336"/>
    <n v="3"/>
    <s v="GTW35"/>
    <n v="100"/>
    <n v="0"/>
    <s v="ร้านที่2"/>
    <s v="N*** F***dom"/>
    <s v="กรุงเทพฯ"/>
    <s v="-"/>
    <s v=""/>
    <s v="09/02/2026 08:25"/>
    <s v="-"/>
    <s v="J&amp;T COD"/>
    <s v="Tiktok"/>
    <s v="จ่ายทีหลัง / COD"/>
    <s v=""/>
    <s v="791341990821"/>
    <s v="09/02/2026 08:25"/>
  </r>
  <r>
    <x v="2"/>
    <x v="11"/>
    <n v="159"/>
    <n v="1"/>
    <s v="GTW33"/>
    <n v="129"/>
    <n v="0"/>
    <s v="ร้านที่2"/>
    <s v="ป***ิทธิ์ ต***เสรีกุล ต***เสรี"/>
    <s v="กำแพงเพชร"/>
    <s v="-"/>
    <s v=""/>
    <s v="09/02/2026 08:15"/>
    <s v="-"/>
    <s v="J&amp;T COD"/>
    <s v="Tiktok"/>
    <s v="จ่ายทีหลัง / COD"/>
    <s v=""/>
    <s v="791448989111"/>
    <s v="09/02/2026 08:15"/>
  </r>
  <r>
    <x v="2"/>
    <x v="11"/>
    <n v="162"/>
    <n v="1"/>
    <s v="GTW32"/>
    <n v="538"/>
    <n v="0"/>
    <s v="ร้านที่1"/>
    <s v="ป******น"/>
    <s v="******นช้าง อำเภอด่านช้าง จังหวัดสุพรรณบุรี 72180"/>
    <s v="72180"/>
    <s v="77"/>
    <s v="09/02/2026 08:44"/>
    <s v="-"/>
    <s v="SPX Express"/>
    <s v="Shopee"/>
    <s v="shopee"/>
    <s v=""/>
    <s v="TH2664409511044"/>
    <s v="09/02/2026 08:14"/>
  </r>
  <r>
    <x v="0"/>
    <x v="0"/>
    <n v="117"/>
    <n v="1"/>
    <s v="GTW32"/>
    <n v="538"/>
    <n v="0"/>
    <s v="ร้านที่1"/>
    <s v="ป******น"/>
    <s v="******นช้าง อำเภอด่านช้าง จังหวัดสุพรรณบุรี 72180"/>
    <s v="72180"/>
    <s v="77"/>
    <s v="09/02/2026 08:44"/>
    <s v="-"/>
    <s v="SPX Express"/>
    <s v="Shopee"/>
    <s v="shopee"/>
    <s v=""/>
    <s v="TH2664409511044"/>
    <s v="09/02/2026 08:14"/>
  </r>
  <r>
    <x v="0"/>
    <x v="0"/>
    <n v="116"/>
    <n v="1"/>
    <s v="GTW32"/>
    <n v="538"/>
    <n v="0"/>
    <s v="ร้านที่1"/>
    <s v="ป******น"/>
    <s v="******นช้าง อำเภอด่านช้าง จังหวัดสุพรรณบุรี 72180"/>
    <s v="72180"/>
    <s v="77"/>
    <s v="09/02/2026 08:44"/>
    <s v="-"/>
    <s v="SPX Express"/>
    <s v="Shopee"/>
    <s v="shopee"/>
    <s v=""/>
    <s v="TH2664409511044"/>
    <s v="09/02/2026 08:14"/>
  </r>
  <r>
    <x v="6"/>
    <x v="12"/>
    <n v="163"/>
    <n v="1"/>
    <s v="GTW32"/>
    <n v="538"/>
    <n v="0"/>
    <s v="ร้านที่1"/>
    <s v="ป******น"/>
    <s v="******นช้าง อำเภอด่านช้าง จังหวัดสุพรรณบุรี 72180"/>
    <s v="72180"/>
    <s v="77"/>
    <s v="09/02/2026 08:44"/>
    <s v="-"/>
    <s v="SPX Express"/>
    <s v="Shopee"/>
    <s v="shopee"/>
    <s v=""/>
    <s v="TH2664409511044"/>
    <s v="09/02/2026 08:14"/>
  </r>
  <r>
    <x v="3"/>
    <x v="10"/>
    <n v="159"/>
    <n v="1"/>
    <s v="GTW30"/>
    <n v="258"/>
    <n v="0"/>
    <s v="ร้านที่2"/>
    <s v="ว***วดี อ***ึ่ง"/>
    <s v="ระยอง"/>
    <s v="-"/>
    <s v=""/>
    <s v="09/02/2026 07:58"/>
    <s v="-"/>
    <s v="J&amp;T COD"/>
    <s v="Tiktok"/>
    <s v="จ่ายทีหลัง / COD"/>
    <s v=""/>
    <s v="791431511220"/>
    <s v="09/02/2026 07:58"/>
  </r>
  <r>
    <x v="6"/>
    <x v="12"/>
    <n v="159"/>
    <n v="1"/>
    <s v="GTW30"/>
    <n v="258"/>
    <n v="0"/>
    <s v="ร้านที่2"/>
    <s v="ว***วดี อ***ึ่ง"/>
    <s v="ระยอง"/>
    <s v="-"/>
    <s v=""/>
    <s v="09/02/2026 07:58"/>
    <s v="-"/>
    <s v="J&amp;T COD"/>
    <s v="Tiktok"/>
    <s v="จ่ายทีหลัง / COD"/>
    <s v=""/>
    <s v="791431511220"/>
    <s v="09/02/2026 07:58"/>
  </r>
  <r>
    <x v="15"/>
    <x v="18"/>
    <n v="59"/>
    <n v="1"/>
    <s v="GTW29"/>
    <n v="59"/>
    <n v="0"/>
    <s v="ร้านที่1"/>
    <s v="ป******ก"/>
    <s v="******ลำทะเมนชัย จ.นครราชสีมา ตำบลบ้านยาง อำเภอลำทะเมนชัย จังหวัดนครราชสีมา 30270"/>
    <s v="30270"/>
    <s v="82"/>
    <s v="09/02/2026 07:57"/>
    <s v="-"/>
    <s v="SPX Express"/>
    <s v="Shopee"/>
    <s v="shopee"/>
    <s v=""/>
    <s v="TH269592673222J"/>
    <s v="09/02/2026 07:57"/>
  </r>
  <r>
    <x v="1"/>
    <x v="1"/>
    <n v="33.333333333333336"/>
    <n v="3"/>
    <s v="GTW28"/>
    <n v="115"/>
    <n v="15"/>
    <s v="ร้านที่2"/>
    <s v="ห***ุง ล***าณิชย์สกุล"/>
    <s v="กรุงเทพฯ"/>
    <s v="-"/>
    <s v=""/>
    <s v="09/02/2026 07:49"/>
    <s v="-"/>
    <s v="J&amp;T COD"/>
    <s v="Tiktok"/>
    <s v="จ่ายทีหลัง / COD"/>
    <s v=""/>
    <s v="791369540905"/>
    <s v="09/02/2026 07:49"/>
  </r>
  <r>
    <x v="2"/>
    <x v="11"/>
    <n v="159"/>
    <n v="1"/>
    <s v="GTW27"/>
    <n v="387"/>
    <n v="0"/>
    <s v="ร้านที่2"/>
    <s v="ป***าศรี  เ***อวงค์"/>
    <s v="ชลบุรี"/>
    <s v="-"/>
    <s v=""/>
    <s v="09/02/2026 07:49"/>
    <s v="-"/>
    <s v="J&amp;T COD"/>
    <s v="Tiktok"/>
    <s v="จ่ายทีหลัง / COD"/>
    <s v=""/>
    <s v="791449306244"/>
    <s v="09/02/2026 07:49"/>
  </r>
  <r>
    <x v="6"/>
    <x v="12"/>
    <n v="159"/>
    <n v="2"/>
    <s v="GTW27"/>
    <n v="387"/>
    <n v="0"/>
    <s v="ร้านที่2"/>
    <s v="ป***าศรี  เ***อวงค์"/>
    <s v="ชลบุรี"/>
    <s v="-"/>
    <s v=""/>
    <s v="09/02/2026 07:49"/>
    <s v="-"/>
    <s v="J&amp;T COD"/>
    <s v="Tiktok"/>
    <s v="จ่ายทีหลัง / COD"/>
    <s v=""/>
    <s v="791449306244"/>
    <s v="09/02/2026 07:49"/>
  </r>
  <r>
    <x v="1"/>
    <x v="1"/>
    <n v="33.333333333333336"/>
    <n v="3"/>
    <s v="GTW26"/>
    <n v="100"/>
    <n v="0"/>
    <s v="ร้านที่2"/>
    <s v="ส***ยัน ส***ว่าง"/>
    <s v="ศรีสะเกษ"/>
    <s v="-"/>
    <s v=""/>
    <s v="09/02/2026 07:36"/>
    <s v="-"/>
    <s v="J&amp;T Express"/>
    <s v="Tiktok"/>
    <s v="tiktok"/>
    <s v=""/>
    <s v="791380456952"/>
    <s v="09/02/2026 07:36"/>
  </r>
  <r>
    <x v="1"/>
    <x v="1"/>
    <n v="33.333333333333336"/>
    <n v="3"/>
    <s v="GTW25"/>
    <n v="100"/>
    <n v="0"/>
    <s v="ร้านที่2"/>
    <s v="ส***ยัน ส***ว่าง"/>
    <s v="ศรีสะเกษ"/>
    <s v="-"/>
    <s v=""/>
    <s v="09/02/2026 07:34"/>
    <s v="-"/>
    <s v="J&amp;T Express"/>
    <s v="Tiktok"/>
    <s v="tiktok"/>
    <s v=""/>
    <s v="791372945904"/>
    <s v="09/02/2026 07:34"/>
  </r>
  <r>
    <x v="1"/>
    <x v="1"/>
    <n v="33.333333333333336"/>
    <n v="3"/>
    <s v="GTW24"/>
    <n v="100"/>
    <n v="0"/>
    <s v="ร้านที่2"/>
    <s v="น***วรรณ แ***ทย"/>
    <s v="ชัยภูมิ"/>
    <s v="-"/>
    <s v=""/>
    <s v="09/02/2026 07:29"/>
    <s v="-"/>
    <s v="J&amp;T COD"/>
    <s v="Tiktok"/>
    <s v="จ่ายทีหลัง / COD"/>
    <s v=""/>
    <s v="791313658951"/>
    <s v="09/02/2026 07:29"/>
  </r>
  <r>
    <x v="16"/>
    <x v="19"/>
    <n v="99"/>
    <n v="3"/>
    <s v="GTW23"/>
    <n v="377"/>
    <n v="0"/>
    <s v="ร้านที่1"/>
    <s v="พ******์"/>
    <s v="******ง สะพานสูง แขวงสะพานสูง เขตสะพานสูง จังหวัดกรุงเทพมหานคร 10240"/>
    <s v="10240"/>
    <s v="48"/>
    <s v="09/02/2026 07:26"/>
    <s v="-"/>
    <s v="Flash Express"/>
    <s v="Shopee"/>
    <s v="shopee"/>
    <s v=""/>
    <s v="TH01448BQ75N2B"/>
    <s v="09/02/2026 07:25"/>
  </r>
  <r>
    <x v="0"/>
    <x v="0"/>
    <n v="80"/>
    <n v="1"/>
    <s v="GTW23"/>
    <n v="377"/>
    <n v="0"/>
    <s v="ร้านที่1"/>
    <s v="พ******์"/>
    <s v="******ง สะพานสูง แขวงสะพานสูง เขตสะพานสูง จังหวัดกรุงเทพมหานคร 10240"/>
    <s v="10240"/>
    <s v="48"/>
    <s v="09/02/2026 07:26"/>
    <s v="-"/>
    <s v="Flash Express"/>
    <s v="Shopee"/>
    <s v="shopee"/>
    <s v=""/>
    <s v="TH01448BQ75N2B"/>
    <s v="09/02/2026 07:25"/>
  </r>
  <r>
    <x v="4"/>
    <x v="4"/>
    <n v="66.666666666666671"/>
    <n v="6"/>
    <s v="GTW22"/>
    <n v="553"/>
    <n v="0"/>
    <s v="ร้านที่1"/>
    <s v="ส******ง"/>
    <s v="******ตำบลทุ่งมหาเจริญ อำเภอวังน้ำเย็น จังหวัดสระแก้ว 27210"/>
    <s v="27210"/>
    <s v="87"/>
    <s v="09/02/2026 07:19"/>
    <s v="-"/>
    <s v="SPX Express"/>
    <s v="Shopee"/>
    <s v="shopee"/>
    <s v=""/>
    <s v="TH2600343382524"/>
    <s v="09/02/2026 07:19"/>
  </r>
  <r>
    <x v="15"/>
    <x v="18"/>
    <n v="59"/>
    <n v="5"/>
    <s v="GTW22"/>
    <n v="553"/>
    <n v="0"/>
    <s v="ร้านที่1"/>
    <s v="ส******ง"/>
    <s v="******ตำบลทุ่งมหาเจริญ อำเภอวังน้ำเย็น จังหวัดสระแก้ว 27210"/>
    <s v="27210"/>
    <s v="87"/>
    <s v="09/02/2026 07:19"/>
    <s v="-"/>
    <s v="SPX Express"/>
    <s v="Shopee"/>
    <s v="shopee"/>
    <s v=""/>
    <s v="TH2600343382524"/>
    <s v="09/02/2026 07:19"/>
  </r>
  <r>
    <x v="6"/>
    <x v="2"/>
    <n v="93.55"/>
    <n v="1"/>
    <s v="GTW21"/>
    <n v="187.1"/>
    <n v="0"/>
    <s v="ร้านที่3"/>
    <s v="น.ส.สุธามาศ  เกษมพันธ์"/>
    <s v="รพ.พุทธชินราชพิษณุโลก (ตึกผู้ป่วยนอกงานเวชสารสนเทศชั้น 3)90 ถ.ศรีธรรมไตรปิฎก ต.ในเมือง_x000a__x000a_เมืองพิษณุโลก/ Mueang Phitsanulokพิษณุโลก/ Phitsanulok_x000a_65000"/>
    <s v="65000"/>
    <s v="660949695179"/>
    <s v="09/02/2026 06:49"/>
    <s v="-"/>
    <s v="Kerry_dropoff"/>
    <s v="Lazada"/>
    <s v="lazada"/>
    <s v=""/>
    <s v="LEXPU0656281467"/>
    <s v="09/02/2026 06:49"/>
  </r>
  <r>
    <x v="2"/>
    <x v="2"/>
    <n v="93.55"/>
    <n v="1"/>
    <s v="GTW21"/>
    <n v="187.1"/>
    <n v="0"/>
    <s v="ร้านที่3"/>
    <s v="น.ส.สุธามาศ  เกษมพันธ์"/>
    <s v="รพ.พุทธชินราชพิษณุโลก (ตึกผู้ป่วยนอกงานเวชสารสนเทศชั้น 3)90 ถ.ศรีธรรมไตรปิฎก ต.ในเมือง_x000a__x000a_เมืองพิษณุโลก/ Mueang Phitsanulokพิษณุโลก/ Phitsanulok_x000a_65000"/>
    <s v="65000"/>
    <s v="660949695179"/>
    <s v="09/02/2026 06:49"/>
    <s v="-"/>
    <s v="Kerry_dropoff"/>
    <s v="Lazada"/>
    <s v="lazada"/>
    <s v=""/>
    <s v="LEXPU0656281467"/>
    <s v="09/02/2026 06:49"/>
  </r>
  <r>
    <x v="0"/>
    <x v="6"/>
    <n v="64"/>
    <n v="1"/>
    <s v="GTW20"/>
    <n v="74"/>
    <n v="10"/>
    <s v="ร้านที่3"/>
    <s v="กัลยา สิงห์เอี่ยม"/>
    <s v="123ม.2ต.สว่างอารมณ์ อ.ดอดคำใต้ จ.พะเยา_x000a__x000a_ดอกคำใต้/ Dok Khamtaiพะเยา/ Phayao_x000a_56120"/>
    <s v="56120"/>
    <s v="660834964333"/>
    <s v="09/02/2026 06:29"/>
    <s v="-"/>
    <s v="Kerry_dropoff"/>
    <s v="Lazada"/>
    <s v="lazada"/>
    <s v=""/>
    <s v="TH53068BNBMM7K"/>
    <s v="09/02/2026 06:29"/>
  </r>
  <r>
    <x v="1"/>
    <x v="1"/>
    <n v="33.333333333333336"/>
    <n v="3"/>
    <s v="GTW19"/>
    <n v="100"/>
    <n v="0"/>
    <s v="ร้านที่2"/>
    <s v="w***hida2004"/>
    <s v="นครพนม"/>
    <s v="-"/>
    <s v=""/>
    <s v="09/02/2026 05:58"/>
    <s v="-"/>
    <s v="J&amp;T COD"/>
    <s v="Tiktok"/>
    <s v="จ่ายทีหลัง / COD"/>
    <s v=""/>
    <s v="791311079716"/>
    <s v="09/02/2026 05:58"/>
  </r>
  <r>
    <x v="1"/>
    <x v="1"/>
    <n v="50"/>
    <n v="6"/>
    <s v="GTW18"/>
    <n v="200"/>
    <n v="0"/>
    <s v="ร้านที่2"/>
    <s v="ช***ียรติ จ***สันติจิต"/>
    <s v="เชียงใหม่"/>
    <s v="-"/>
    <s v=""/>
    <s v="09/02/2026 05:50"/>
    <s v="-"/>
    <s v="J&amp;T Express"/>
    <s v="Tiktok"/>
    <s v="tiktok"/>
    <s v=""/>
    <s v="791347420780"/>
    <s v="09/02/2026 05:49"/>
  </r>
  <r>
    <x v="1"/>
    <x v="1"/>
    <n v="33.333333333333336"/>
    <n v="3"/>
    <s v="GTW16"/>
    <n v="100"/>
    <n v="0"/>
    <s v="ร้านที่2"/>
    <s v="ธ***ักดิ์ ธ***ุกิจ"/>
    <s v="กรุงเทพฯ"/>
    <s v="-"/>
    <s v=""/>
    <s v="09/02/2026 05:06"/>
    <s v="-"/>
    <s v="J&amp;T COD"/>
    <s v="Tiktok"/>
    <s v="จ่ายทีหลัง / COD"/>
    <s v=""/>
    <s v="791328074714"/>
    <s v="09/02/2026 05:06"/>
  </r>
  <r>
    <x v="2"/>
    <x v="11"/>
    <n v="159"/>
    <n v="1"/>
    <s v="GTW15"/>
    <n v="129"/>
    <n v="0"/>
    <s v="ร้านที่2"/>
    <s v="w***wutaunpkon"/>
    <s v="กรุงเทพฯ"/>
    <s v="-"/>
    <s v=""/>
    <s v="09/02/2026 04:51"/>
    <s v="-"/>
    <s v="J&amp;T Express"/>
    <s v="Tiktok"/>
    <s v="tiktok"/>
    <s v=""/>
    <s v="791397881621"/>
    <s v="09/02/2026 04:51"/>
  </r>
  <r>
    <x v="6"/>
    <x v="12"/>
    <n v="159"/>
    <n v="1"/>
    <s v="GTW13"/>
    <n v="129"/>
    <n v="0"/>
    <s v="ร้านที่2"/>
    <s v="c***ama"/>
    <s v="อุดรธานี"/>
    <s v="-"/>
    <s v=""/>
    <s v="09/02/2026 02:41"/>
    <s v="-"/>
    <s v="J&amp;T COD"/>
    <s v="Tiktok"/>
    <s v="จ่ายทีหลัง / COD"/>
    <s v=""/>
    <s v="791375095696"/>
    <s v="09/02/2026 02:42"/>
  </r>
  <r>
    <x v="0"/>
    <x v="0"/>
    <n v="120"/>
    <n v="1"/>
    <s v="GTW11"/>
    <n v="100"/>
    <n v="0"/>
    <s v="ร้านที่2"/>
    <s v="ส***นทร์"/>
    <s v="สุราษฎร์ธานี"/>
    <s v="-"/>
    <s v=""/>
    <s v="09/02/2026 01:39"/>
    <s v="-"/>
    <s v="J&amp;T COD"/>
    <s v="Tiktok"/>
    <s v="จ่ายทีหลัง / COD"/>
    <s v=""/>
    <s v="791395715725"/>
    <s v="09/02/2026 01:39"/>
  </r>
  <r>
    <x v="13"/>
    <x v="16"/>
    <n v="50"/>
    <n v="5"/>
    <s v="GTW10"/>
    <n v="245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09/02/2026 02:00"/>
    <s v="-"/>
    <s v="SPX Express"/>
    <s v="Shopee"/>
    <s v="shopee"/>
    <s v=""/>
    <s v="TH260507190442P"/>
    <s v="09/02/2026 01:30"/>
  </r>
  <r>
    <x v="2"/>
    <x v="11"/>
    <n v="159"/>
    <n v="1"/>
    <s v="GTW9"/>
    <n v="258"/>
    <n v="0"/>
    <s v="ร้านที่2"/>
    <s v="จ***าล"/>
    <s v="สงขลา"/>
    <s v="-"/>
    <s v=""/>
    <s v="09/02/2026 01:17"/>
    <s v="-"/>
    <s v="J&amp;T Express"/>
    <s v="Tiktok"/>
    <s v="tiktok"/>
    <s v=""/>
    <s v="791359639825"/>
    <s v="09/02/2026 01:21"/>
  </r>
  <r>
    <x v="6"/>
    <x v="12"/>
    <n v="159"/>
    <n v="1"/>
    <s v="GTW9"/>
    <n v="258"/>
    <n v="0"/>
    <s v="ร้านที่2"/>
    <s v="จ***าล"/>
    <s v="สงขลา"/>
    <s v="-"/>
    <s v=""/>
    <s v="09/02/2026 01:17"/>
    <s v="-"/>
    <s v="J&amp;T Express"/>
    <s v="Tiktok"/>
    <s v="tiktok"/>
    <s v=""/>
    <s v="791359639825"/>
    <s v="09/02/2026 01:21"/>
  </r>
  <r>
    <x v="16"/>
    <x v="19"/>
    <n v="99"/>
    <n v="1"/>
    <s v="GTW8"/>
    <n v="179"/>
    <n v="0"/>
    <s v="ร้านที่1"/>
    <s v="ณ******ี"/>
    <s v="******่ใหญ่ ตำบลกระบี่ใหญ่ อำเภอเมืองกระบี่ จังหวัดกระบี่ 81000"/>
    <s v="81000"/>
    <s v="78"/>
    <s v="09/02/2026 00:47"/>
    <s v="-"/>
    <s v="SPX Express"/>
    <s v="Shopee"/>
    <s v="shopee"/>
    <s v=""/>
    <s v="TH264350416249M"/>
    <s v="09/02/2026 00:47"/>
  </r>
  <r>
    <x v="0"/>
    <x v="0"/>
    <n v="80"/>
    <n v="1"/>
    <s v="GTW8"/>
    <n v="179"/>
    <n v="0"/>
    <s v="ร้านที่1"/>
    <s v="ณ******ี"/>
    <s v="******่ใหญ่ ตำบลกระบี่ใหญ่ อำเภอเมืองกระบี่ จังหวัดกระบี่ 81000"/>
    <s v="81000"/>
    <s v="78"/>
    <s v="09/02/2026 00:47"/>
    <s v="-"/>
    <s v="SPX Express"/>
    <s v="Shopee"/>
    <s v="shopee"/>
    <s v=""/>
    <s v="TH264350416249M"/>
    <s v="09/02/2026 00:47"/>
  </r>
  <r>
    <x v="0"/>
    <x v="0"/>
    <n v="80"/>
    <n v="1"/>
    <s v="GTW7"/>
    <n v="80"/>
    <n v="0"/>
    <s v="ร้านที่1"/>
    <s v="น******ฐ"/>
    <s v="******เอ็ดศอก ตำบลสิบเอ็ดศอก อำเภอบ้านโพธิ์ จังหวัดฉะเชิงเทรา 24140"/>
    <s v="24140"/>
    <s v="59"/>
    <s v="09/02/2026 00:45"/>
    <s v="-"/>
    <s v="SPX Express"/>
    <s v="Shopee"/>
    <s v="shopee"/>
    <s v=""/>
    <s v="TH266123916932U"/>
    <s v="09/02/2026 00:45"/>
  </r>
  <r>
    <x v="1"/>
    <x v="1"/>
    <n v="50"/>
    <n v="6"/>
    <s v="GTW6"/>
    <n v="200"/>
    <n v="0"/>
    <s v="ร้านที่2"/>
    <s v="น***นูจันทร์ ป***ษาตน"/>
    <s v="นครราชสีมา"/>
    <s v="-"/>
    <s v=""/>
    <s v="09/02/2026 00:39"/>
    <s v="-"/>
    <s v="J&amp;T Express"/>
    <s v="Tiktok"/>
    <s v="tiktok"/>
    <s v=""/>
    <s v="791300437734"/>
    <s v="09/02/2026 00:39"/>
  </r>
  <r>
    <x v="1"/>
    <x v="1"/>
    <n v="50"/>
    <n v="6"/>
    <s v="GTW5"/>
    <n v="200"/>
    <n v="0"/>
    <s v="ร้านที่2"/>
    <s v="ร***ณัฐ อ***รเมธี"/>
    <s v="ชุมพร"/>
    <s v="-"/>
    <s v=""/>
    <s v="09/02/2026 00:09"/>
    <s v="-"/>
    <s v="J&amp;T Express"/>
    <s v="Tiktok"/>
    <s v="tiktok"/>
    <s v=""/>
    <s v="791381721701"/>
    <s v="09/02/2026 00:18"/>
  </r>
  <r>
    <x v="1"/>
    <x v="1"/>
    <n v="50"/>
    <n v="6"/>
    <s v="GTW4"/>
    <n v="200"/>
    <n v="0"/>
    <s v="ร้านที่2"/>
    <s v="ร***ี.หนองผือ"/>
    <s v="กาฬสินธุ์"/>
    <s v="-"/>
    <s v=""/>
    <s v="09/02/2026 00:04"/>
    <s v="-"/>
    <s v="J&amp;T COD"/>
    <s v="Tiktok"/>
    <s v="จ่ายทีหลัง / COD"/>
    <s v=""/>
    <s v="791306919734"/>
    <s v="09/02/2026 00:07"/>
  </r>
  <r>
    <x v="8"/>
    <x v="8"/>
    <n v="100"/>
    <n v="1"/>
    <s v="GTW3"/>
    <n v="100"/>
    <n v="0"/>
    <s v="ร้านที่1"/>
    <s v="ส******์"/>
    <s v="******ชาอุทิศ54 แยก4-2 แขวงบางมด แขวงบางมด เขตทุ่งครุ จังหวัดกรุงเทพมหานคร 10140"/>
    <s v="10140"/>
    <s v="86"/>
    <s v="09/02/2026 00:02"/>
    <s v="-"/>
    <s v="SPX Express"/>
    <s v="Shopee"/>
    <s v="shopee"/>
    <s v=""/>
    <s v="TH269949225249D"/>
    <s v="09/02/2026 00:02"/>
  </r>
  <r>
    <x v="1"/>
    <x v="1"/>
    <n v="33.333333333333336"/>
    <n v="3"/>
    <s v="GTW2"/>
    <n v="100"/>
    <n v="0"/>
    <s v="ร้านที่2"/>
    <s v="อ***ทิพย์"/>
    <s v="ลพบุรี"/>
    <s v="-"/>
    <s v=""/>
    <s v="08/02/2026 23:59"/>
    <s v="-"/>
    <s v="J&amp;T COD"/>
    <s v="Tiktok"/>
    <s v="จ่ายทีหลัง / COD"/>
    <s v=""/>
    <s v="791328758791"/>
    <s v="09/02/2026 00: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x v="0"/>
    <x v="0"/>
    <n v="87.2"/>
    <n v="1"/>
    <s v="GUB76"/>
    <n v="181.4"/>
    <n v="7"/>
    <s v="ร้านที่3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10/02/2026 23:53"/>
    <s v="-"/>
    <s v="Kerry_dropoff"/>
    <s v="Lazada"/>
    <s v="lazada"/>
    <s v=""/>
    <s v="LEXPU0656848385"/>
    <s v="10/02/2026 23:53"/>
  </r>
  <r>
    <x v="1"/>
    <x v="0"/>
    <n v="87.2"/>
    <n v="1"/>
    <s v="GUB76"/>
    <n v="181.4"/>
    <n v="7"/>
    <s v="ร้านที่3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10/02/2026 23:53"/>
    <s v="-"/>
    <s v="Kerry_dropoff"/>
    <s v="Lazada"/>
    <s v="lazada"/>
    <s v=""/>
    <s v="LEXPU0656848385"/>
    <s v="10/02/2026 23:53"/>
  </r>
  <r>
    <x v="1"/>
    <x v="1"/>
    <n v="159"/>
    <n v="2"/>
    <s v="GUB75"/>
    <n v="258"/>
    <n v="0"/>
    <s v="ร้านที่2"/>
    <s v="ว***วัลย์  พ***ุม"/>
    <s v="มหาสารคาม"/>
    <s v="-"/>
    <s v=""/>
    <s v="10/02/2026 23:33"/>
    <s v="-"/>
    <s v="J&amp;T COD"/>
    <s v="Tiktok"/>
    <s v="จ่ายทีหลัง / COD"/>
    <s v=""/>
    <s v="791453105903"/>
    <s v="10/02/2026 23:33"/>
  </r>
  <r>
    <x v="2"/>
    <x v="2"/>
    <n v="33.333333333333336"/>
    <n v="3"/>
    <s v="GUB74"/>
    <n v="100"/>
    <n v="0"/>
    <s v="ร้านที่2"/>
    <s v="จ***มาศ"/>
    <s v="เพชรบูรณ์"/>
    <s v="-"/>
    <s v=""/>
    <s v="10/02/2026 23:21"/>
    <s v="-"/>
    <s v="J&amp;T COD"/>
    <s v="Tiktok"/>
    <s v="จ่ายทีหลัง / COD"/>
    <s v=""/>
    <s v="791561905116"/>
    <s v="10/02/2026 23:21"/>
  </r>
  <r>
    <x v="2"/>
    <x v="2"/>
    <n v="33.333333333333336"/>
    <n v="9"/>
    <s v="GUB73"/>
    <n v="447"/>
    <n v="0"/>
    <s v="ร้านที่1"/>
    <s v="ช******์"/>
    <s v="******บางปะกอก แขวงบางปะกอก เขตราษฎร์บูรณะ จังหวัดกรุงเทพมหานคร 10140"/>
    <s v="10140"/>
    <s v="87"/>
    <s v="10/02/2026 23:16"/>
    <s v="-"/>
    <s v="Flash Express"/>
    <s v="Shopee"/>
    <s v="shopee"/>
    <s v=""/>
    <s v="TH01388C05B43A"/>
    <s v="10/02/2026 23:15"/>
  </r>
  <r>
    <x v="2"/>
    <x v="2"/>
    <n v="65"/>
    <n v="9"/>
    <s v="GUB72"/>
    <n v="315"/>
    <n v="0"/>
    <s v="ร้านที่2"/>
    <s v="เ** อ***วัง"/>
    <s v="Chaiyaphum"/>
    <s v="-"/>
    <s v=""/>
    <s v="10/02/2026 23:11"/>
    <s v="-"/>
    <s v="J&amp;T Express"/>
    <s v="Tiktok"/>
    <s v="tiktok"/>
    <s v=""/>
    <s v="791493382083"/>
    <s v="10/02/2026 23:11"/>
  </r>
  <r>
    <x v="2"/>
    <x v="2"/>
    <n v="33.333333333333336"/>
    <n v="9"/>
    <s v="GUB71"/>
    <n v="447"/>
    <n v="0"/>
    <s v="ร้านที่1"/>
    <s v="ช******์"/>
    <s v="******บางปะกอก แขวงบางปะกอก เขตราษฎร์บูรณะ จังหวัดกรุงเทพมหานคร 10140"/>
    <s v="10140"/>
    <s v="87"/>
    <s v="10/02/2026 23:11"/>
    <s v="-"/>
    <s v="Flash Express"/>
    <s v="Shopee"/>
    <s v="shopee"/>
    <s v=""/>
    <s v="TH01388C057S1A"/>
    <s v="10/02/2026 23:10"/>
  </r>
  <r>
    <x v="3"/>
    <x v="3"/>
    <n v="159"/>
    <n v="1"/>
    <s v="GUB70"/>
    <n v="159"/>
    <n v="30"/>
    <s v="ร้านที่2"/>
    <s v="ส***ย์   ส***ง"/>
    <s v="นครปฐม"/>
    <s v="-"/>
    <s v=""/>
    <s v="10/02/2026 22:50"/>
    <s v="-"/>
    <s v="J&amp;T COD"/>
    <s v="Tiktok"/>
    <s v="จ่ายทีหลัง / COD"/>
    <s v=""/>
    <s v="791415093906"/>
    <s v="10/02/2026 22:50"/>
  </r>
  <r>
    <x v="4"/>
    <x v="4"/>
    <n v="66.666666666666671"/>
    <n v="6"/>
    <s v="GUB69"/>
    <n v="258"/>
    <n v="0"/>
    <s v="ร้านที่1"/>
    <s v="ว**า"/>
    <s v="******ี่ 83/16 หมู่ที่ 7 ตำบลสำโรงกลาง ตำบลสำโรงกลาง อำเภอพระประแดง จังหวัดสมุทรปราการ 10130"/>
    <s v="10130"/>
    <s v="43"/>
    <s v="10/02/2026 23:17"/>
    <s v="-"/>
    <s v="Flash Express"/>
    <s v="Shopee"/>
    <s v="shopee"/>
    <s v=""/>
    <s v="TH02048BYR6N6O"/>
    <s v="10/02/2026 22:46"/>
  </r>
  <r>
    <x v="2"/>
    <x v="2"/>
    <n v="33.333333333333336"/>
    <n v="3"/>
    <s v="GUB68"/>
    <n v="358"/>
    <n v="0"/>
    <s v="ร้านที่2"/>
    <s v="ล***ณา ค***นทร์"/>
    <s v="มหาสารคาม"/>
    <s v="-"/>
    <s v=""/>
    <s v="10/02/2026 22:38"/>
    <s v="-"/>
    <s v="J&amp;T Express"/>
    <s v="Tiktok"/>
    <s v="tiktok"/>
    <s v=""/>
    <s v="791498581845"/>
    <s v="10/02/2026 22:38"/>
  </r>
  <r>
    <x v="3"/>
    <x v="3"/>
    <n v="159"/>
    <n v="1"/>
    <s v="GUB68"/>
    <n v="358"/>
    <n v="0"/>
    <s v="ร้านที่2"/>
    <s v="ล***ณา ค***นทร์"/>
    <s v="มหาสารคาม"/>
    <s v="-"/>
    <s v=""/>
    <s v="10/02/2026 22:38"/>
    <s v="-"/>
    <s v="J&amp;T Express"/>
    <s v="Tiktok"/>
    <s v="tiktok"/>
    <s v=""/>
    <s v="791498581845"/>
    <s v="10/02/2026 22:38"/>
  </r>
  <r>
    <x v="1"/>
    <x v="1"/>
    <n v="159"/>
    <n v="1"/>
    <s v="GUB68"/>
    <n v="358"/>
    <n v="0"/>
    <s v="ร้านที่2"/>
    <s v="ล***ณา ค***นทร์"/>
    <s v="มหาสารคาม"/>
    <s v="-"/>
    <s v=""/>
    <s v="10/02/2026 22:38"/>
    <s v="-"/>
    <s v="J&amp;T Express"/>
    <s v="Tiktok"/>
    <s v="tiktok"/>
    <s v=""/>
    <s v="791498581845"/>
    <s v="10/02/2026 22:38"/>
  </r>
  <r>
    <x v="2"/>
    <x v="2"/>
    <n v="50"/>
    <n v="6"/>
    <s v="GUB67"/>
    <n v="200"/>
    <n v="0"/>
    <s v="ร้านที่2"/>
    <s v="ว***"/>
    <s v="สระแก้ว"/>
    <s v="-"/>
    <s v=""/>
    <s v="10/02/2026 22:32"/>
    <s v="-"/>
    <s v="J&amp;T COD"/>
    <s v="Tiktok"/>
    <s v="จ่ายทีหลัง / COD"/>
    <s v=""/>
    <s v="791546219111"/>
    <s v="10/02/2026 22:32"/>
  </r>
  <r>
    <x v="2"/>
    <x v="2"/>
    <n v="40"/>
    <n v="10"/>
    <s v="GUB66"/>
    <n v="400"/>
    <n v="0"/>
    <s v="ร้านที่2"/>
    <s v="ธ***ต ป***รัพย์เจริญ"/>
    <s v="ราชบุรี"/>
    <s v="-"/>
    <s v=""/>
    <s v="10/02/2026 22:29"/>
    <s v="-"/>
    <s v="J&amp;T COD"/>
    <s v="Tiktok"/>
    <s v="จ่ายทีหลัง / COD"/>
    <s v=""/>
    <s v="791585809173"/>
    <s v="10/02/2026 22:30"/>
  </r>
  <r>
    <x v="0"/>
    <x v="0"/>
    <n v="87.2"/>
    <n v="1"/>
    <s v="GUB65"/>
    <n v="87.2"/>
    <n v="0"/>
    <s v="ร้านที่3"/>
    <s v="อารดา จันทร์สอน"/>
    <s v="23/1 ม.5 ต.ทุ่งโพธิ์_x000a__x000a_ตะพานหิน/ Taphan Hinพิจิตร/ Phichit_x000a_66150"/>
    <s v="66150"/>
    <s v="660963921486"/>
    <s v="10/02/2026 22:20"/>
    <s v="-"/>
    <s v="Kerry_dropoff"/>
    <s v="Lazada"/>
    <s v="lazada"/>
    <s v=""/>
    <s v="TH62048C0GHD0F"/>
    <s v="10/02/2026 22:20"/>
  </r>
  <r>
    <x v="5"/>
    <x v="0"/>
    <n v="103.55"/>
    <n v="1"/>
    <s v="GUB64"/>
    <n v="214.1"/>
    <n v="7"/>
    <s v="ร้านที่3"/>
    <s v="สุพรรษา กุลากูล"/>
    <s v="ร้านต่อการยาง 244 ม.10 ต.บ้านซ่อง_x000a__x000a_พนมสารคาม/ Phanom Sarakhamฉะเชิงเทรา/ Chachoengsao_x000a_24120"/>
    <s v="24120"/>
    <s v="660876171276"/>
    <s v="10/02/2026 22:20"/>
    <s v="-"/>
    <s v="Kerry_dropoff"/>
    <s v="Lazada"/>
    <s v="lazada"/>
    <s v=""/>
    <s v="LEXPU0656846511"/>
    <s v="10/02/2026 22:20"/>
  </r>
  <r>
    <x v="1"/>
    <x v="0"/>
    <n v="103.55"/>
    <n v="1"/>
    <s v="GUB64"/>
    <n v="214.1"/>
    <n v="7"/>
    <s v="ร้านที่3"/>
    <s v="สุพรรษา กุลากูล"/>
    <s v="ร้านต่อการยาง 244 ม.10 ต.บ้านซ่อง_x000a__x000a_พนมสารคาม/ Phanom Sarakhamฉะเชิงเทรา/ Chachoengsao_x000a_24120"/>
    <s v="24120"/>
    <s v="660876171276"/>
    <s v="10/02/2026 22:20"/>
    <s v="-"/>
    <s v="Kerry_dropoff"/>
    <s v="Lazada"/>
    <s v="lazada"/>
    <s v=""/>
    <s v="LEXPU0656846511"/>
    <s v="10/02/2026 22:20"/>
  </r>
  <r>
    <x v="2"/>
    <x v="2"/>
    <n v="33.333333333333336"/>
    <n v="3"/>
    <s v="GUB63"/>
    <n v="100"/>
    <n v="0"/>
    <s v="ร้านที่2"/>
    <s v="น** ล*"/>
    <s v="กรุงเทพฯ"/>
    <s v="-"/>
    <s v=""/>
    <s v="10/02/2026 22:19"/>
    <s v="-"/>
    <s v="J&amp;T Express"/>
    <s v="Tiktok"/>
    <s v="tiktok"/>
    <s v=""/>
    <s v="791545100102"/>
    <s v="10/02/2026 22:18"/>
  </r>
  <r>
    <x v="2"/>
    <x v="2"/>
    <n v="40"/>
    <n v="10"/>
    <s v="GUB62"/>
    <n v="400"/>
    <n v="0"/>
    <s v="ร้านที่2"/>
    <s v="ช***า ณ***ุณ"/>
    <s v="น่าน"/>
    <s v="-"/>
    <s v=""/>
    <s v="10/02/2026 22:06"/>
    <s v="-"/>
    <s v="J&amp;T COD"/>
    <s v="Tiktok"/>
    <s v="จ่ายทีหลัง / COD"/>
    <s v=""/>
    <s v="791572602181"/>
    <s v="10/02/2026 22:06"/>
  </r>
  <r>
    <x v="2"/>
    <x v="2"/>
    <n v="33.333333333333336"/>
    <n v="3"/>
    <s v="GUB61"/>
    <n v="100"/>
    <n v="0"/>
    <s v="ร้านที่2"/>
    <s v="พ***ก"/>
    <s v="กรุงเทพฯ"/>
    <s v="-"/>
    <s v=""/>
    <s v="10/02/2026 22:02"/>
    <s v="-"/>
    <s v="J&amp;T COD"/>
    <s v="Tiktok"/>
    <s v="จ่ายทีหลัง / COD"/>
    <s v=""/>
    <s v="791535709101"/>
    <s v="10/02/2026 22:02"/>
  </r>
  <r>
    <x v="6"/>
    <x v="5"/>
    <n v="12"/>
    <n v="10"/>
    <s v="GUB60"/>
    <n v="140"/>
    <n v="0"/>
    <s v="ร้านที่1"/>
    <s v="น******ำ"/>
    <s v="******ม่นะ อำเภอเชียงดาว จังหวัดเชียงใหม่ 50170"/>
    <s v="50170"/>
    <s v="51"/>
    <s v="10/02/2026 21:47"/>
    <s v="-"/>
    <s v="Flash Express"/>
    <s v="Shopee"/>
    <s v="shopee"/>
    <s v=""/>
    <s v="TH47048BYUNX6D"/>
    <s v="10/02/2026 21:46"/>
  </r>
  <r>
    <x v="7"/>
    <x v="6"/>
    <n v="75"/>
    <n v="6"/>
    <s v="GUB59"/>
    <n v="450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10/02/2026 21:46"/>
    <s v="-"/>
    <s v="Kerry_dropoff"/>
    <s v="Lazada"/>
    <s v="lazada"/>
    <s v=""/>
    <s v="TH52018BZ2SV0A"/>
    <s v="10/02/2026 21:46"/>
  </r>
  <r>
    <x v="2"/>
    <x v="2"/>
    <n v="33.333333333333336"/>
    <n v="3"/>
    <s v="GUB58"/>
    <n v="100"/>
    <n v="0"/>
    <s v="ร้านที่2"/>
    <s v="J*** J***"/>
    <s v="ปทุมธานี"/>
    <s v="-"/>
    <s v=""/>
    <s v="10/02/2026 21:38"/>
    <s v="-"/>
    <s v="Flash Express Thailand COD"/>
    <s v="Tiktok"/>
    <s v="จ่ายทีหลัง / COD"/>
    <s v=""/>
    <s v="THT040253Q99D4Z"/>
    <s v="10/02/2026 21:38"/>
  </r>
  <r>
    <x v="3"/>
    <x v="3"/>
    <n v="159"/>
    <n v="1"/>
    <s v="GUB57"/>
    <n v="129"/>
    <n v="0"/>
    <s v="ร้านที่2"/>
    <s v="พ***อก ด***ันติกร ท***์จุฑา"/>
    <s v="ลพบุรี"/>
    <s v="-"/>
    <s v=""/>
    <s v="10/02/2026 21:36"/>
    <s v="-"/>
    <s v="J&amp;T COD"/>
    <s v="Tiktok"/>
    <s v="จ่ายทีหลัง / COD"/>
    <s v=""/>
    <s v="791462977900"/>
    <s v="10/02/2026 21:36"/>
  </r>
  <r>
    <x v="0"/>
    <x v="0"/>
    <n v="74.86"/>
    <n v="1"/>
    <s v="GUB55"/>
    <n v="157.21"/>
    <n v="7.5"/>
    <s v="ร้านที่3"/>
    <s v="ยุวดี จารุนครินทร์"/>
    <s v="98/4 ม.23 ซ.ธารน้ำกรณ์2 ต.รอบเวียง_x000a__x000a_เมืองเชียงราย/ Mueang Chiang Raiเชียงราย/ Chiang Rai_x000a_57000"/>
    <s v="57000"/>
    <s v="660909285050"/>
    <s v="10/02/2026 21:24"/>
    <s v="-"/>
    <s v="Kerry_dropoff"/>
    <s v="Lazada"/>
    <s v="lazada"/>
    <s v=""/>
    <s v="LEXPU0656845814"/>
    <s v="10/02/2026 21:24"/>
  </r>
  <r>
    <x v="1"/>
    <x v="0"/>
    <n v="74.849999999999994"/>
    <n v="1"/>
    <s v="GUB55"/>
    <n v="157.21"/>
    <n v="7.5"/>
    <s v="ร้านที่3"/>
    <s v="ยุวดี จารุนครินทร์"/>
    <s v="98/4 ม.23 ซ.ธารน้ำกรณ์2 ต.รอบเวียง_x000a__x000a_เมืองเชียงราย/ Mueang Chiang Raiเชียงราย/ Chiang Rai_x000a_57000"/>
    <s v="57000"/>
    <s v="660909285050"/>
    <s v="10/02/2026 21:24"/>
    <s v="-"/>
    <s v="Kerry_dropoff"/>
    <s v="Lazada"/>
    <s v="lazada"/>
    <s v=""/>
    <s v="LEXPU0656845814"/>
    <s v="10/02/2026 21:24"/>
  </r>
  <r>
    <x v="2"/>
    <x v="2"/>
    <n v="50"/>
    <n v="6"/>
    <s v="GUB53"/>
    <n v="200"/>
    <n v="0"/>
    <s v="ร้านที่2"/>
    <s v="ว***ษา ก***ค้างพลู"/>
    <s v="ชัยภูมิ"/>
    <s v="-"/>
    <s v=""/>
    <s v="10/02/2026 21:14"/>
    <s v="-"/>
    <s v="J&amp;T Express"/>
    <s v="Tiktok"/>
    <s v="tiktok"/>
    <s v=""/>
    <s v="791538614134"/>
    <s v="10/02/2026 21:13"/>
  </r>
  <r>
    <x v="3"/>
    <x v="3"/>
    <n v="159"/>
    <n v="1"/>
    <s v="GUB52"/>
    <n v="387"/>
    <n v="0"/>
    <s v="ร้านที่2"/>
    <s v="ส***า  ส***ปกรณ์"/>
    <s v="ชลบุรี"/>
    <s v="-"/>
    <s v=""/>
    <s v="10/02/2026 21:12"/>
    <s v="-"/>
    <s v="J&amp;T Express"/>
    <s v="Tiktok"/>
    <s v="tiktok"/>
    <s v=""/>
    <s v="791491170901"/>
    <s v="10/02/2026 21:12"/>
  </r>
  <r>
    <x v="0"/>
    <x v="7"/>
    <n v="159"/>
    <n v="1"/>
    <s v="GUB52"/>
    <n v="387"/>
    <n v="0"/>
    <s v="ร้านที่2"/>
    <s v="ส***า  ส***ปกรณ์"/>
    <s v="ชลบุรี"/>
    <s v="-"/>
    <s v=""/>
    <s v="10/02/2026 21:12"/>
    <s v="-"/>
    <s v="J&amp;T Express"/>
    <s v="Tiktok"/>
    <s v="tiktok"/>
    <s v=""/>
    <s v="791491170901"/>
    <s v="10/02/2026 21:12"/>
  </r>
  <r>
    <x v="1"/>
    <x v="1"/>
    <n v="159"/>
    <n v="1"/>
    <s v="GUB52"/>
    <n v="387"/>
    <n v="0"/>
    <s v="ร้านที่2"/>
    <s v="ส***า  ส***ปกรณ์"/>
    <s v="ชลบุรี"/>
    <s v="-"/>
    <s v=""/>
    <s v="10/02/2026 21:12"/>
    <s v="-"/>
    <s v="J&amp;T Express"/>
    <s v="Tiktok"/>
    <s v="tiktok"/>
    <s v=""/>
    <s v="791491170901"/>
    <s v="10/02/2026 21:12"/>
  </r>
  <r>
    <x v="5"/>
    <x v="0"/>
    <n v="87.2"/>
    <n v="1"/>
    <s v="GUB51"/>
    <n v="87.2"/>
    <n v="0"/>
    <s v="ร้านที่3"/>
    <s v="อนุสร  นากรณ์"/>
    <s v="224 หมู่3 บ้านวังดินเหนียว ต.วังยาง อ.เนินมะปราง จ.พิษณุโลก65190_x000a__x000a_เนินมะปราง/ Noen Maprangพิษณุโลก/ Phitsanulok_x000a_65190"/>
    <s v="65190"/>
    <s v="660853586220"/>
    <s v="10/02/2026 21:11"/>
    <s v="-"/>
    <s v="Kerry_dropoff"/>
    <s v="Lazada"/>
    <s v="lazada"/>
    <s v=""/>
    <s v="TH61098BZ3DT2G"/>
    <s v="10/02/2026 21:11"/>
  </r>
  <r>
    <x v="2"/>
    <x v="2"/>
    <n v="33.333333333333336"/>
    <n v="3"/>
    <s v="GUB50"/>
    <n v="100"/>
    <n v="0"/>
    <s v="ร้านที่2"/>
    <s v="m**"/>
    <s v="กรุงเทพฯ"/>
    <s v="-"/>
    <s v=""/>
    <s v="10/02/2026 21:07"/>
    <s v="-"/>
    <s v="J&amp;T Express"/>
    <s v="Tiktok"/>
    <s v="tiktok"/>
    <s v=""/>
    <s v="791579411173"/>
    <s v="10/02/2026 21:11"/>
  </r>
  <r>
    <x v="2"/>
    <x v="2"/>
    <n v="33.333333333333336"/>
    <n v="3"/>
    <s v="GUB49"/>
    <n v="100"/>
    <n v="0"/>
    <s v="ร้านที่2"/>
    <s v="พ***์นารี  ภ***ินทร์"/>
    <s v="ประจวบคีรีขันธ์"/>
    <s v="-"/>
    <s v=""/>
    <s v="10/02/2026 21:00"/>
    <s v="-"/>
    <s v="J&amp;T Express"/>
    <s v="Tiktok"/>
    <s v="tiktok"/>
    <s v=""/>
    <s v="791578618180"/>
    <s v="10/02/2026 20:59"/>
  </r>
  <r>
    <x v="1"/>
    <x v="1"/>
    <n v="159"/>
    <n v="1"/>
    <s v="GUB47"/>
    <n v="129"/>
    <n v="0"/>
    <s v="ร้านที่2"/>
    <s v="ม***สา บ***า"/>
    <s v="ประจวบคีรีขันธ์"/>
    <s v="-"/>
    <s v=""/>
    <s v="10/02/2026 20:53"/>
    <s v="-"/>
    <s v="J&amp;T COD"/>
    <s v="Tiktok"/>
    <s v="จ่ายทีหลัง / COD"/>
    <s v=""/>
    <s v="791473211970"/>
    <s v="10/02/2026 20:53"/>
  </r>
  <r>
    <x v="8"/>
    <x v="8"/>
    <n v="33.333333333333336"/>
    <n v="3"/>
    <s v="GUB46"/>
    <n v="134.99"/>
    <n v="0"/>
    <s v="ร้านที่2"/>
    <s v="s***ha"/>
    <s v="ราชบุรี"/>
    <s v="-"/>
    <s v=""/>
    <s v="10/02/2026 20:52"/>
    <s v="-"/>
    <s v="J&amp;T COD"/>
    <s v="Tiktok"/>
    <s v="จ่ายทีหลัง / COD"/>
    <s v=""/>
    <s v="791442467863"/>
    <s v="10/02/2026 20:53"/>
  </r>
  <r>
    <x v="5"/>
    <x v="9"/>
    <n v="159"/>
    <n v="1"/>
    <s v="GUB45"/>
    <n v="129"/>
    <n v="0"/>
    <s v="ร้านที่2"/>
    <s v="A***a K***hong"/>
    <s v="Bangkok"/>
    <s v="-"/>
    <s v=""/>
    <s v="10/02/2026 20:47"/>
    <s v="-"/>
    <s v="J&amp;T COD"/>
    <s v="Tiktok"/>
    <s v="จ่ายทีหลัง / COD"/>
    <s v=""/>
    <s v="791468994805"/>
    <s v="10/02/2026 20:47"/>
  </r>
  <r>
    <x v="1"/>
    <x v="0"/>
    <n v="92.65"/>
    <n v="1"/>
    <s v="GUB44"/>
    <n v="100.15"/>
    <n v="7.5"/>
    <s v="ร้านที่3"/>
    <s v="ธีรพงษ์ เอี่ยมกระสินธุ์"/>
    <s v="311/21 ซ.อนุวัฒน์วิเทศ ถ.พิชัย แขวงถนนนครไชยศรีเ_x000a__x000a_ดุสิต/ Dusitกรุงเทพมหานคร/ Bangkok_x000a_10300"/>
    <s v="10300"/>
    <s v="660816963250"/>
    <s v="10/02/2026 20:46"/>
    <s v="-"/>
    <s v="Kerry_dropoff"/>
    <s v="Lazada"/>
    <s v="lazada"/>
    <s v=""/>
    <s v="LEXPU0656849664"/>
    <s v="10/02/2026 20:46"/>
  </r>
  <r>
    <x v="0"/>
    <x v="0"/>
    <n v="36.39"/>
    <n v="1"/>
    <s v="GUB43"/>
    <n v="36.39"/>
    <n v="0"/>
    <s v="ร้านที่3"/>
    <s v="กฤษฎา   เทียนมี"/>
    <s v="ห้องสัสดีอำเภอชั้น 1 ที่ว่าการอำเภอแสวงหา · แสวงหา/ Sawaeng Ha_x000a__x000a_แสวงหา/ Sawaeng Haอ่างทอง/ Ang Thong_x000a_14150"/>
    <s v="14150"/>
    <s v="660639694222"/>
    <s v="10/02/2026 20:45"/>
    <s v="-"/>
    <s v="Kerry_dropoff"/>
    <s v="Lazada"/>
    <s v="lazada"/>
    <s v=""/>
    <s v="TH06058C0GQT5A"/>
    <s v="10/02/2026 20:45"/>
  </r>
  <r>
    <x v="4"/>
    <x v="4"/>
    <n v="66.666666666666671"/>
    <n v="6"/>
    <s v="GUB42"/>
    <n v="258"/>
    <n v="0"/>
    <s v="ร้านที่2"/>
    <s v="ว***ช ต***ูลเกษมสิริ"/>
    <s v="นครปฐม"/>
    <s v="-"/>
    <s v=""/>
    <s v="10/02/2026 20:38"/>
    <s v="-"/>
    <s v="J&amp;T COD"/>
    <s v="Tiktok"/>
    <s v="จ่ายทีหลัง / COD"/>
    <s v=""/>
    <s v="791419273842"/>
    <s v="10/02/2026 20:38"/>
  </r>
  <r>
    <x v="3"/>
    <x v="0"/>
    <n v="87.2"/>
    <n v="3"/>
    <s v="GUB41"/>
    <n v="287.60000000000002"/>
    <n v="26"/>
    <s v="ร้านที่3"/>
    <s v="ฝนทิพย์"/>
    <s v="177 หมู่ที่4 ต.ตลิ่งชัน บ้านอดีตผู้ใหญ่สมศักดิ์หนองแต้ · ตลิ่งชัน/ Taling Chan_x000a__x000a_เมืองสุพรรณบุรี/ Mueang Suphan Buriสุพรรณบุรี/ Suphanburi_x000a_72230"/>
    <s v="72230"/>
    <s v="660812697265"/>
    <s v="10/02/2026 20:36"/>
    <s v="-"/>
    <s v="Kerry_dropoff"/>
    <s v="Lazada"/>
    <s v="lazada"/>
    <s v=""/>
    <s v="LEXPU0656937303"/>
    <s v="10/02/2026 20:36"/>
  </r>
  <r>
    <x v="2"/>
    <x v="2"/>
    <n v="50"/>
    <n v="6"/>
    <s v="GUB40"/>
    <n v="238"/>
    <n v="38"/>
    <s v="ร้านที่2"/>
    <s v="จ***ภัส น***งค์"/>
    <s v="เพชรบุรี"/>
    <s v="-"/>
    <s v=""/>
    <s v="10/02/2026 20:25"/>
    <s v="-"/>
    <s v="J&amp;T COD"/>
    <s v="Tiktok"/>
    <s v="จ่ายทีหลัง / COD"/>
    <s v=""/>
    <s v="791434392055"/>
    <s v="10/02/2026 20:25"/>
  </r>
  <r>
    <x v="2"/>
    <x v="2"/>
    <n v="50"/>
    <n v="6"/>
    <s v="GUB39"/>
    <n v="200"/>
    <n v="0"/>
    <s v="ร้านที่2"/>
    <s v="ส***เดือน พ***์สอาด"/>
    <s v="มหาสารคาม"/>
    <s v="-"/>
    <s v=""/>
    <s v="10/02/2026 20:21"/>
    <s v="-"/>
    <s v="J&amp;T COD"/>
    <s v="Tiktok"/>
    <s v="จ่ายทีหลัง / COD"/>
    <s v=""/>
    <s v="791553415144"/>
    <s v="10/02/2026 20:21"/>
  </r>
  <r>
    <x v="5"/>
    <x v="0"/>
    <n v="103.55"/>
    <n v="1"/>
    <s v="GUB38"/>
    <n v="110.55"/>
    <n v="7"/>
    <s v="ร้านที่3"/>
    <s v="เมริสา นาคน้อย"/>
    <s v="5 ซอยพระรามเก้า 28 SDC อพาร์ทเม้นที · หัวหมาก/ Hua Mak_x000a__x000a_บางกะปิ/ Bang Kapiกรุงเทพมหานคร/ Bangkok_x000a_10240"/>
    <s v="10240"/>
    <s v="660626513932"/>
    <s v="10/02/2026 20:18"/>
    <s v="-"/>
    <s v="Kerry_dropoff"/>
    <s v="Lazada"/>
    <s v="lazada"/>
    <s v=""/>
    <s v="LEXPU0656853284"/>
    <s v="10/02/2026 20:18"/>
  </r>
  <r>
    <x v="2"/>
    <x v="2"/>
    <n v="50"/>
    <n v="6"/>
    <s v="GUB37"/>
    <n v="200"/>
    <n v="0"/>
    <s v="ร้านที่2"/>
    <s v="ด***นตร ป***ค์ชัยภูมิ"/>
    <s v="ปทุมธานี"/>
    <s v="-"/>
    <s v=""/>
    <s v="10/02/2026 20:18"/>
    <s v="-"/>
    <s v="Flash Express Thailand COD"/>
    <s v="Tiktok"/>
    <s v="จ่ายทีหลัง / COD"/>
    <s v=""/>
    <s v="THT040253QNRH4Z"/>
    <s v="10/02/2026 20:18"/>
  </r>
  <r>
    <x v="2"/>
    <x v="2"/>
    <n v="33.333333333333336"/>
    <n v="3"/>
    <s v="GUB36"/>
    <n v="109"/>
    <n v="9"/>
    <s v="ร้านที่2"/>
    <s v="น***.พิมพา..4หมู่9.ต.บ้านข่อย.อ.เมืองลพบุรี"/>
    <s v="ลพบุรี"/>
    <s v="-"/>
    <s v=""/>
    <s v="10/02/2026 20:12"/>
    <s v="-"/>
    <s v="J&amp;T COD"/>
    <s v="Tiktok"/>
    <s v="จ่ายทีหลัง / COD"/>
    <s v=""/>
    <s v="791574817180"/>
    <s v="10/02/2026 20:13"/>
  </r>
  <r>
    <x v="2"/>
    <x v="2"/>
    <n v="50"/>
    <n v="6"/>
    <s v="GUB35"/>
    <n v="238"/>
    <n v="38"/>
    <s v="ร้านที่2"/>
    <s v="ว***ือน ต***"/>
    <s v="ขอนแก่น"/>
    <s v="-"/>
    <s v=""/>
    <s v="10/02/2026 20:12"/>
    <s v="-"/>
    <s v="J&amp;T Express"/>
    <s v="Tiktok"/>
    <s v="tiktok"/>
    <s v=""/>
    <s v="791569012124"/>
    <s v="10/02/2026 20:11"/>
  </r>
  <r>
    <x v="3"/>
    <x v="0"/>
    <n v="103.55"/>
    <n v="1"/>
    <s v="GUB34"/>
    <n v="148.55000000000001"/>
    <n v="45"/>
    <s v="ร้านที่3"/>
    <s v="หน่อย หน่อย"/>
    <s v="24/65 หมู่ 5  ซ.พิบูลสงคราม 21 ต. สวนใหญ่ · สวนใหญ่/ Suan Yai_x000a__x000a_เมืองนนทบุรี/ Mueang Nonthaburiนนทบุรี/ Nonthaburi_x000a_11000"/>
    <s v="11000"/>
    <s v="660947916237"/>
    <s v="10/02/2026 20:09"/>
    <s v="-"/>
    <s v="Kerry_dropoff"/>
    <s v="Lazada"/>
    <s v="lazada"/>
    <s v=""/>
    <s v="LEXPU0656938830"/>
    <s v="10/02/2026 20:09"/>
  </r>
  <r>
    <x v="2"/>
    <x v="2"/>
    <n v="33.333333333333336"/>
    <n v="3"/>
    <s v="GUB33"/>
    <n v="100"/>
    <n v="0"/>
    <s v="ร้านที่2"/>
    <s v="ฟ**"/>
    <s v="Bangkok"/>
    <s v="-"/>
    <s v=""/>
    <s v="10/02/2026 20:06"/>
    <s v="-"/>
    <s v="J&amp;T COD"/>
    <s v="Tiktok"/>
    <s v="จ่ายทีหลัง / COD"/>
    <s v=""/>
    <s v="791512908104"/>
    <s v="10/02/2026 20:06"/>
  </r>
  <r>
    <x v="3"/>
    <x v="3"/>
    <n v="159"/>
    <n v="2"/>
    <s v="GUB31"/>
    <n v="258"/>
    <n v="0"/>
    <s v="ร้านที่2"/>
    <s v="อ***ี ส***งโลก"/>
    <s v="ราชบุรี"/>
    <s v="-"/>
    <s v=""/>
    <s v="10/02/2026 19:51"/>
    <s v="-"/>
    <s v="J&amp;T COD"/>
    <s v="Tiktok"/>
    <s v="จ่ายทีหลัง / COD"/>
    <s v=""/>
    <s v="791497177903"/>
    <s v="10/02/2026 19:51"/>
  </r>
  <r>
    <x v="0"/>
    <x v="7"/>
    <n v="159"/>
    <n v="1"/>
    <s v="GUB30"/>
    <n v="129"/>
    <n v="0"/>
    <s v="ร้านที่2"/>
    <s v="พ***รรค์"/>
    <s v="กาฬสินธุ์"/>
    <s v="-"/>
    <s v=""/>
    <s v="10/02/2026 19:51"/>
    <s v="-"/>
    <s v="J&amp;T COD"/>
    <s v="Tiktok"/>
    <s v="จ่ายทีหลัง / COD"/>
    <s v=""/>
    <s v="791424807950"/>
    <s v="10/02/2026 19:51"/>
  </r>
  <r>
    <x v="0"/>
    <x v="7"/>
    <n v="159"/>
    <n v="1"/>
    <s v="GUB29"/>
    <n v="167"/>
    <n v="38"/>
    <s v="ร้านที่2"/>
    <s v="ย***พร แ***อ"/>
    <s v="ชลบุรี"/>
    <s v="-"/>
    <s v=""/>
    <s v="10/02/2026 19:50"/>
    <s v="-"/>
    <s v="J&amp;T COD"/>
    <s v="Tiktok"/>
    <s v="จ่ายทีหลัง / COD"/>
    <s v=""/>
    <s v="791453782862"/>
    <s v="10/02/2026 19:50"/>
  </r>
  <r>
    <x v="0"/>
    <x v="7"/>
    <n v="139"/>
    <n v="1"/>
    <s v="GUB28"/>
    <n v="139"/>
    <n v="0"/>
    <s v="ร้านที่1"/>
    <s v="ค******ง"/>
    <s v="******เมือง จ.สมุทรปราการ ตำบลบางเมือง อำเภอเมืองสมุทรปราการ จังหวัดสมุทรปราการ 10270"/>
    <s v="10270"/>
    <s v="76"/>
    <s v="10/02/2026 19:50"/>
    <s v="-"/>
    <s v="SPX Express"/>
    <s v="Shopee"/>
    <s v="shopee"/>
    <s v=""/>
    <s v="TH267213313920H"/>
    <s v="10/02/2026 19:50"/>
  </r>
  <r>
    <x v="0"/>
    <x v="7"/>
    <n v="159"/>
    <n v="1"/>
    <s v="GUB27"/>
    <n v="129"/>
    <n v="0"/>
    <s v="ร้านที่2"/>
    <s v="จ***วะดี  ก***ทอง"/>
    <s v="เชียงใหม่"/>
    <s v="-"/>
    <s v=""/>
    <s v="10/02/2026 19:48"/>
    <s v="-"/>
    <s v="J&amp;T COD"/>
    <s v="Tiktok"/>
    <s v="จ่ายทีหลัง / COD"/>
    <s v=""/>
    <s v="791453807944"/>
    <s v="10/02/2026 19:48"/>
  </r>
  <r>
    <x v="2"/>
    <x v="2"/>
    <n v="33.333333333333336"/>
    <n v="3"/>
    <s v="GUB26"/>
    <n v="100"/>
    <n v="0"/>
    <s v="ร้านที่2"/>
    <s v="จ***พร ห***องอินทร์"/>
    <s v="ระยอง"/>
    <s v="-"/>
    <s v=""/>
    <s v="10/02/2026 19:48"/>
    <s v="-"/>
    <s v="J&amp;T COD"/>
    <s v="Tiktok"/>
    <s v="จ่ายทีหลัง / COD"/>
    <s v=""/>
    <s v="791564509105"/>
    <s v="10/02/2026 19:48"/>
  </r>
  <r>
    <x v="3"/>
    <x v="3"/>
    <n v="159"/>
    <n v="1"/>
    <s v="GUB25"/>
    <n v="258"/>
    <n v="0"/>
    <s v="ร้านที่2"/>
    <s v="ช***ร ต***ีรกูล"/>
    <s v="สงขลา"/>
    <s v="-"/>
    <s v=""/>
    <s v="10/02/2026 19:47"/>
    <s v="-"/>
    <s v="J&amp;T Express"/>
    <s v="Tiktok"/>
    <s v="tiktok"/>
    <s v=""/>
    <s v="791445374904"/>
    <s v="10/02/2026 19:47"/>
  </r>
  <r>
    <x v="0"/>
    <x v="7"/>
    <n v="159"/>
    <n v="1"/>
    <s v="GUB25"/>
    <n v="258"/>
    <n v="0"/>
    <s v="ร้านที่2"/>
    <s v="ช***ร ต***ีรกูล"/>
    <s v="สงขลา"/>
    <s v="-"/>
    <s v=""/>
    <s v="10/02/2026 19:47"/>
    <s v="-"/>
    <s v="J&amp;T Express"/>
    <s v="Tiktok"/>
    <s v="tiktok"/>
    <s v=""/>
    <s v="791445374904"/>
    <s v="10/02/2026 19:47"/>
  </r>
  <r>
    <x v="5"/>
    <x v="9"/>
    <n v="159"/>
    <n v="1"/>
    <s v="GUB24"/>
    <n v="129"/>
    <n v="0"/>
    <s v="ร้านที่2"/>
    <s v="ก***ารัตน์ ศ***ิจพิทักษ์"/>
    <s v="กรุงเทพมหานคร"/>
    <s v="-"/>
    <s v=""/>
    <s v="10/02/2026 19:43"/>
    <s v="-"/>
    <s v="J&amp;T Express"/>
    <s v="Tiktok"/>
    <s v="tiktok"/>
    <s v=""/>
    <s v="791458800974"/>
    <s v="10/02/2026 19:43"/>
  </r>
  <r>
    <x v="1"/>
    <x v="1"/>
    <n v="159"/>
    <n v="1"/>
    <s v="GUB23"/>
    <n v="167"/>
    <n v="38"/>
    <s v="ร้านที่2"/>
    <s v="น** ป***วบ  น***นุช"/>
    <s v="บุรีรัมย์"/>
    <s v="-"/>
    <s v=""/>
    <s v="10/02/2026 19:40"/>
    <s v="-"/>
    <s v="J&amp;T Express"/>
    <s v="Tiktok"/>
    <s v="tiktok"/>
    <s v=""/>
    <s v="791482590883"/>
    <s v="10/02/2026 19:40"/>
  </r>
  <r>
    <x v="2"/>
    <x v="2"/>
    <n v="50"/>
    <n v="6"/>
    <s v="GUB22"/>
    <n v="200"/>
    <n v="0"/>
    <s v="ร้านที่2"/>
    <s v="อ*** พ***นอก"/>
    <s v="นครราชสีมา"/>
    <s v="-"/>
    <s v=""/>
    <s v="10/02/2026 19:34"/>
    <s v="-"/>
    <s v="J&amp;T Express"/>
    <s v="Tiktok"/>
    <s v="tiktok"/>
    <s v=""/>
    <s v="791462593051"/>
    <s v="10/02/2026 19:33"/>
  </r>
  <r>
    <x v="7"/>
    <x v="10"/>
    <n v="75"/>
    <n v="1"/>
    <s v="GUB21"/>
    <n v="75"/>
    <n v="0"/>
    <s v="ร้านที่1"/>
    <s v="ฟ*ว"/>
    <s v="******ะจรเข้ใหญ่ อำเภอบางเสาธง จังหวัดสมุทรปราการ 10540"/>
    <s v="10540"/>
    <s v="63"/>
    <s v="10/02/2026 19:28"/>
    <s v="-"/>
    <s v="SPX Express"/>
    <s v="Shopee"/>
    <s v="shopee"/>
    <s v=""/>
    <s v="TH264773125878P"/>
    <s v="10/02/2026 19:28"/>
  </r>
  <r>
    <x v="2"/>
    <x v="2"/>
    <n v="33.333333333333336"/>
    <n v="3"/>
    <s v="GUB20"/>
    <n v="229"/>
    <n v="0"/>
    <s v="ร้านที่2"/>
    <s v="ว***ต์"/>
    <s v="ชลบุรี"/>
    <s v="-"/>
    <s v=""/>
    <s v="10/02/2026 19:22"/>
    <s v="-"/>
    <s v="J&amp;T Express"/>
    <s v="Tiktok"/>
    <s v="tiktok"/>
    <s v=""/>
    <s v="791472568994"/>
    <s v="10/02/2026 19:22"/>
  </r>
  <r>
    <x v="5"/>
    <x v="9"/>
    <n v="159"/>
    <n v="1"/>
    <s v="GUB20"/>
    <n v="229"/>
    <n v="0"/>
    <s v="ร้านที่2"/>
    <s v="ว***ต์"/>
    <s v="ชลบุรี"/>
    <s v="-"/>
    <s v=""/>
    <s v="10/02/2026 19:22"/>
    <s v="-"/>
    <s v="J&amp;T Express"/>
    <s v="Tiktok"/>
    <s v="tiktok"/>
    <s v=""/>
    <s v="791472568994"/>
    <s v="10/02/2026 19:22"/>
  </r>
  <r>
    <x v="0"/>
    <x v="0"/>
    <n v="99.19"/>
    <n v="1"/>
    <s v="GUB19"/>
    <n v="106.19"/>
    <n v="7"/>
    <s v="ร้านที่3"/>
    <s v="อิสรีย์ จันทวงศ์"/>
    <s v="24/28 ถนนหน้าสถานี ซอย 4_x000a__x000a_หาดใหญ่/ Hat Yaiสงขลา/ Songkhla_x000a_90110"/>
    <s v="90110"/>
    <s v="660819694752"/>
    <s v="10/02/2026 19:19"/>
    <s v="-"/>
    <s v="Kerry_dropoff"/>
    <s v="Lazada"/>
    <s v="lazada"/>
    <s v=""/>
    <s v="LEXPU0656851541"/>
    <s v="10/02/2026 19:18"/>
  </r>
  <r>
    <x v="2"/>
    <x v="2"/>
    <n v="33.333333333333336"/>
    <n v="3"/>
    <s v="GUB18"/>
    <n v="102"/>
    <n v="2"/>
    <s v="ร้านที่2"/>
    <s v="น***าวเตือนใจ อ***ชติ"/>
    <s v="นครราชสีมา"/>
    <s v="-"/>
    <s v=""/>
    <s v="10/02/2026 19:16"/>
    <s v="-"/>
    <s v="J&amp;T COD"/>
    <s v="Tiktok"/>
    <s v="จ่ายทีหลัง / COD"/>
    <s v=""/>
    <s v="791537428102"/>
    <s v="10/02/2026 19:16"/>
  </r>
  <r>
    <x v="9"/>
    <x v="11"/>
    <n v="66.333333333333329"/>
    <n v="6"/>
    <s v="GUB17"/>
    <n v="500"/>
    <n v="0"/>
    <s v="ร้านที่1"/>
    <s v="ส******ี"/>
    <s v="******่าคอย, อำเภอท่ายาง ตำบลท่าคอย อำเภอท่ายาง จังหวัดเพชรบุรี 76130"/>
    <s v="76130"/>
    <s v="01"/>
    <s v="10/02/2026 19:44"/>
    <s v="-"/>
    <s v="Flash Express"/>
    <s v="Shopee"/>
    <s v="shopee"/>
    <s v=""/>
    <s v="TH18058C0EE61B"/>
    <s v="10/02/2026 19:14"/>
  </r>
  <r>
    <x v="0"/>
    <x v="7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3"/>
    <x v="3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5"/>
    <x v="9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1"/>
    <x v="1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0"/>
    <x v="7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3"/>
    <x v="3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5"/>
    <x v="9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1"/>
    <x v="1"/>
    <n v="139"/>
    <n v="1"/>
    <s v="GUB16"/>
    <n v="1009.4"/>
    <n v="104"/>
    <s v="ร้านที่1"/>
    <s v="ปราณิศา แสงกระจ่าง"/>
    <s v="227 ม.4_x000a__x000a_หนองฉาง/ Nong Changอุทัยธานี/ Uthai Thani_x000a_61170"/>
    <s v="61170"/>
    <s v="660959595292"/>
    <s v="10/02/2026 18:59"/>
    <s v="-"/>
    <s v="Kerry_dropoff"/>
    <s v="Lazada"/>
    <s v="lazada"/>
    <s v=""/>
    <s v="TH57048BZKVY4I"/>
    <s v="10/02/2026 18:59"/>
  </r>
  <r>
    <x v="1"/>
    <x v="1"/>
    <n v="159"/>
    <n v="2"/>
    <s v="GUB15"/>
    <n v="258"/>
    <n v="0"/>
    <s v="ร้านที่2"/>
    <s v="ท***ุดา ม***งษ์"/>
    <s v="สมุทรปราการ"/>
    <s v="-"/>
    <s v=""/>
    <s v="10/02/2026 18:59"/>
    <s v="-"/>
    <s v="J&amp;T COD"/>
    <s v="Tiktok"/>
    <s v="จ่ายทีหลัง / COD"/>
    <s v=""/>
    <s v="791493417982"/>
    <s v="10/02/2026 18:59"/>
  </r>
  <r>
    <x v="6"/>
    <x v="5"/>
    <n v="12"/>
    <n v="20"/>
    <s v="GUB14"/>
    <n v="280"/>
    <n v="0"/>
    <s v="ร้านที่1"/>
    <s v="ก******ล"/>
    <s v="******ดน้อย แขวงตลาดน้อย เขตสัมพันธวงศ์ จังหวัดกรุงเทพมหานคร 10100"/>
    <s v="10100"/>
    <s v="56"/>
    <s v="10/02/2026 18:51"/>
    <s v="-"/>
    <s v="Flash Express"/>
    <s v="Shopee"/>
    <s v="shopee"/>
    <s v=""/>
    <s v="TH01458BYUV68B"/>
    <s v="10/02/2026 18:43"/>
  </r>
  <r>
    <x v="9"/>
    <x v="11"/>
    <n v="99"/>
    <n v="2"/>
    <s v="GUB13"/>
    <n v="364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0/02/2026 18:41"/>
    <s v="-"/>
    <s v="SPX Express"/>
    <s v="Shopee"/>
    <s v="shopee"/>
    <s v=""/>
    <s v="TH263663142973K"/>
    <s v="10/02/2026 18:41"/>
  </r>
  <r>
    <x v="10"/>
    <x v="12"/>
    <n v="86"/>
    <n v="1"/>
    <s v="GUB13"/>
    <n v="364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0/02/2026 18:41"/>
    <s v="-"/>
    <s v="SPX Express"/>
    <s v="Shopee"/>
    <s v="shopee"/>
    <s v=""/>
    <s v="TH263663142973K"/>
    <s v="10/02/2026 18:41"/>
  </r>
  <r>
    <x v="9"/>
    <x v="11"/>
    <n v="80"/>
    <n v="1"/>
    <s v="GUB13"/>
    <n v="364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0/02/2026 18:41"/>
    <s v="-"/>
    <s v="SPX Express"/>
    <s v="Shopee"/>
    <s v="shopee"/>
    <s v=""/>
    <s v="TH263663142973K"/>
    <s v="10/02/2026 18:41"/>
  </r>
  <r>
    <x v="1"/>
    <x v="1"/>
    <n v="159"/>
    <n v="1"/>
    <s v="GUB12"/>
    <n v="387"/>
    <n v="0"/>
    <s v="ร้านที่2"/>
    <s v="ส***ด น***กษณ์"/>
    <s v="กำแพงเพชร"/>
    <s v="-"/>
    <s v=""/>
    <s v="10/02/2026 18:24"/>
    <s v="-"/>
    <s v="J&amp;T Express"/>
    <s v="Tiktok"/>
    <s v="tiktok"/>
    <s v=""/>
    <s v="791402004934"/>
    <s v="10/02/2026 18:24"/>
  </r>
  <r>
    <x v="5"/>
    <x v="9"/>
    <n v="159"/>
    <n v="2"/>
    <s v="GUB12"/>
    <n v="387"/>
    <n v="0"/>
    <s v="ร้านที่2"/>
    <s v="ส***ด น***กษณ์"/>
    <s v="กำแพงเพชร"/>
    <s v="-"/>
    <s v=""/>
    <s v="10/02/2026 18:24"/>
    <s v="-"/>
    <s v="J&amp;T Express"/>
    <s v="Tiktok"/>
    <s v="tiktok"/>
    <s v=""/>
    <s v="791402004934"/>
    <s v="10/02/2026 18:24"/>
  </r>
  <r>
    <x v="5"/>
    <x v="9"/>
    <n v="159"/>
    <n v="1"/>
    <s v="GUB11"/>
    <n v="287"/>
    <n v="29"/>
    <s v="ร้านที่2"/>
    <s v="พ***้มพยามสวย"/>
    <s v="พิษณุโลก"/>
    <s v="-"/>
    <s v=""/>
    <s v="10/02/2026 18:19"/>
    <s v="-"/>
    <s v="J&amp;T Express"/>
    <s v="Tiktok"/>
    <s v="tiktok"/>
    <s v=""/>
    <s v="791495605913"/>
    <s v="10/02/2026 18:19"/>
  </r>
  <r>
    <x v="1"/>
    <x v="1"/>
    <n v="159"/>
    <n v="1"/>
    <s v="GUB11"/>
    <n v="287"/>
    <n v="29"/>
    <s v="ร้านที่2"/>
    <s v="พ***้มพยามสวย"/>
    <s v="พิษณุโลก"/>
    <s v="-"/>
    <s v=""/>
    <s v="10/02/2026 18:19"/>
    <s v="-"/>
    <s v="J&amp;T Express"/>
    <s v="Tiktok"/>
    <s v="tiktok"/>
    <s v=""/>
    <s v="791495605913"/>
    <s v="10/02/2026 18:19"/>
  </r>
  <r>
    <x v="0"/>
    <x v="7"/>
    <n v="139"/>
    <n v="2"/>
    <s v="GUB10"/>
    <n v="556"/>
    <n v="0"/>
    <s v="ร้านที่1"/>
    <s v="จ******ร"/>
    <s v="****** ต.บางเลน ตำบลบางเลน อำเภอสองพี่น้อง จังหวัดสุพรรณบุรี 72110"/>
    <s v="72110"/>
    <s v="30"/>
    <s v="10/02/2026 18:15"/>
    <s v="-"/>
    <s v="SPX Express"/>
    <s v="Shopee"/>
    <s v="shopee"/>
    <s v=""/>
    <s v="TH268146776698O"/>
    <s v="10/02/2026 18:13"/>
  </r>
  <r>
    <x v="1"/>
    <x v="1"/>
    <n v="139"/>
    <n v="2"/>
    <s v="GUB10"/>
    <n v="556"/>
    <n v="0"/>
    <s v="ร้านที่1"/>
    <s v="จ******ร"/>
    <s v="****** ต.บางเลน ตำบลบางเลน อำเภอสองพี่น้อง จังหวัดสุพรรณบุรี 72110"/>
    <s v="72110"/>
    <s v="30"/>
    <s v="10/02/2026 18:15"/>
    <s v="-"/>
    <s v="SPX Express"/>
    <s v="Shopee"/>
    <s v="shopee"/>
    <s v=""/>
    <s v="TH268146776698O"/>
    <s v="10/02/2026 18:13"/>
  </r>
  <r>
    <x v="9"/>
    <x v="11"/>
    <n v="69.900000000000006"/>
    <n v="10"/>
    <s v="GUB9"/>
    <n v="800"/>
    <n v="0"/>
    <s v="ร้านที่1"/>
    <s v="ก**ง"/>
    <s v="******, เขตบางกอกน้อย แขวงศิริราช เขตบางกอกน้อย จังหวัดกรุงเทพมหานคร 10700"/>
    <s v="10700"/>
    <s v="67"/>
    <s v="10/02/2026 18:39"/>
    <s v="-"/>
    <s v="SPX Express"/>
    <s v="Shopee"/>
    <s v="shopee"/>
    <s v=""/>
    <s v="TH263899175520R"/>
    <s v="10/02/2026 18:08"/>
  </r>
  <r>
    <x v="5"/>
    <x v="9"/>
    <n v="159"/>
    <n v="1"/>
    <s v="GUB8"/>
    <n v="129"/>
    <n v="0"/>
    <s v="ร้านที่2"/>
    <s v="ป***กร น***าว"/>
    <s v="กระบี่"/>
    <s v="-"/>
    <s v=""/>
    <s v="10/02/2026 18:03"/>
    <s v="-"/>
    <s v="J&amp;T COD"/>
    <s v="Tiktok"/>
    <s v="จ่ายทีหลัง / COD"/>
    <s v=""/>
    <s v="791402001972"/>
    <s v="10/02/2026 18:03"/>
  </r>
  <r>
    <x v="1"/>
    <x v="0"/>
    <n v="103.55"/>
    <n v="2"/>
    <s v="GUB7"/>
    <n v="214.1"/>
    <n v="7"/>
    <s v="ร้านที่3"/>
    <s v="สารภี ขำพร้อม"/>
    <s v="52 หมู่ 4 ซอยเทศบาลบางปู110_x000a__x000a_เมืองสมุทรปราการ/ Mueang Samut Prakanสมุทรปราการ/ Samut Prakan_x000a_10280"/>
    <s v="10280"/>
    <s v="660614353138"/>
    <s v="10/02/2026 17:58"/>
    <s v="-"/>
    <s v="Kerry_dropoff"/>
    <s v="Lazada"/>
    <s v="lazada"/>
    <s v=""/>
    <s v="LEXPU0656849036"/>
    <s v="10/02/2026 17:58"/>
  </r>
  <r>
    <x v="5"/>
    <x v="9"/>
    <n v="159"/>
    <n v="2"/>
    <s v="GUB6"/>
    <n v="258"/>
    <n v="0"/>
    <s v="ร้านที่2"/>
    <s v="ส***ด น***กษณ์"/>
    <s v="กำแพงเพชร"/>
    <s v="-"/>
    <s v=""/>
    <s v="10/02/2026 17:57"/>
    <s v="-"/>
    <s v="J&amp;T Express"/>
    <s v="Tiktok"/>
    <s v="tiktok"/>
    <s v=""/>
    <s v="791482796812"/>
    <s v="10/02/2026 17:57"/>
  </r>
  <r>
    <x v="3"/>
    <x v="13"/>
    <n v="93.74"/>
    <n v="1"/>
    <s v="GUB5"/>
    <n v="108.74"/>
    <n v="15"/>
    <s v="ร้านที่1"/>
    <s v="อิศราภา ตระกูลวรรณชัย"/>
    <s v="74/16 ม.6 ซ.สุขสวัสดิ์76 ต.บางจาก · บางจาก/ Bang Chak_x000a__x000a_พระประแดง/ Phra Pradaengสมุทรปราการ/ Samut Prakan_x000a_10130"/>
    <s v="10130"/>
    <s v="660924156509"/>
    <s v="10/02/2026 17:53"/>
    <s v="-"/>
    <s v="Kerry_dropoff"/>
    <s v="Lazada"/>
    <s v="lazada"/>
    <s v=""/>
    <s v="LEXPU0656939254"/>
    <s v="10/02/2026 17:52"/>
  </r>
  <r>
    <x v="8"/>
    <x v="8"/>
    <n v="27.5"/>
    <n v="4"/>
    <s v="GUB4"/>
    <n v="165"/>
    <n v="0"/>
    <s v="ร้านที่1"/>
    <s v="M******阳"/>
    <s v="****** number 99 m.4 Oct.Nong Nam Som ตำบลหนองน้ำส้ม อำเภออุทัย จังหวัดพระนครศรีอยุธยา 13210"/>
    <s v="13210"/>
    <s v="31"/>
    <s v="10/02/2026 17:54"/>
    <s v="-"/>
    <s v="SPX Express"/>
    <s v="Shopee"/>
    <s v="shopee"/>
    <s v=""/>
    <s v="TH267345718754M"/>
    <s v="10/02/2026 17:52"/>
  </r>
  <r>
    <x v="0"/>
    <x v="0"/>
    <n v="101.7"/>
    <n v="1"/>
    <s v="GUB3"/>
    <n v="108.7"/>
    <n v="7"/>
    <s v="ร้านที่3"/>
    <s v="Suphawan"/>
    <s v="150 ม.7 บ้านวังโพลง 150/2 ม.7 · ชุมแสง/ Chum Saeng_x000a__x000a_วังจันทร์/ Wang Chanระยอง/ Rayong_x000a_21210"/>
    <s v="21210"/>
    <s v="660943544953"/>
    <s v="10/02/2026 17:44"/>
    <s v="-"/>
    <s v="Kerry_dropoff"/>
    <s v="Lazada"/>
    <s v="lazada"/>
    <s v=""/>
    <s v="TH21048C0GV79B"/>
    <s v="10/02/2026 17:43"/>
  </r>
  <r>
    <x v="9"/>
    <x v="11"/>
    <n v="80"/>
    <n v="1"/>
    <s v="GUB2"/>
    <n v="80"/>
    <n v="0"/>
    <s v="ร้านที่1"/>
    <s v="ป******ู"/>
    <s v="******อ ตำบลทุ่งหมอ อำเภอสะเดา จังหวัดสงขลา 90240"/>
    <s v="90240"/>
    <s v="77"/>
    <s v="10/02/2026 17:43"/>
    <s v="-"/>
    <s v="SPX Express"/>
    <s v="Shopee"/>
    <s v="shopee"/>
    <s v=""/>
    <s v="TH267754237334R"/>
    <s v="10/02/2026 17:43"/>
  </r>
  <r>
    <x v="2"/>
    <x v="2"/>
    <n v="33.333333333333336"/>
    <n v="3"/>
    <s v="GUA99"/>
    <n v="100"/>
    <n v="0"/>
    <s v="ร้านที่2"/>
    <s v="เ***รทอง โ***์นอก"/>
    <s v="ยโสธร"/>
    <s v="-"/>
    <s v=""/>
    <s v="10/02/2026 17:33"/>
    <s v="-"/>
    <s v="J&amp;T COD"/>
    <s v="Tiktok"/>
    <s v="จ่ายทีหลัง / COD"/>
    <s v=""/>
    <s v="791579423106"/>
    <s v="10/02/2026 17:33"/>
  </r>
  <r>
    <x v="2"/>
    <x v="2"/>
    <n v="33.333333333333336"/>
    <n v="3"/>
    <s v="GUA98"/>
    <n v="100"/>
    <n v="0"/>
    <s v="ร้านที่2"/>
    <s v="น* พ*** ไ***ร"/>
    <s v="สมุทรปราการ"/>
    <s v="-"/>
    <s v=""/>
    <s v="10/02/2026 17:31"/>
    <s v="-"/>
    <s v="J&amp;T COD"/>
    <s v="Tiktok"/>
    <s v="จ่ายทีหลัง / COD"/>
    <s v=""/>
    <s v="791594222112"/>
    <s v="10/02/2026 17:31"/>
  </r>
  <r>
    <x v="5"/>
    <x v="9"/>
    <n v="159"/>
    <n v="1"/>
    <s v="GUA97"/>
    <n v="129"/>
    <n v="0"/>
    <s v="ร้านที่2"/>
    <s v="ม***ี ส***"/>
    <s v="ศรีสะเกษ"/>
    <s v="-"/>
    <s v=""/>
    <s v="10/02/2026 17:25"/>
    <s v="-"/>
    <s v="J&amp;T COD"/>
    <s v="Tiktok"/>
    <s v="จ่ายทีหลัง / COD"/>
    <s v=""/>
    <s v="791480596826"/>
    <s v="10/02/2026 17:25"/>
  </r>
  <r>
    <x v="4"/>
    <x v="4"/>
    <n v="66.666666666666671"/>
    <n v="6"/>
    <s v="GUA96"/>
    <n v="258"/>
    <n v="0"/>
    <s v="ร้านที่2"/>
    <s v="น***นภัสกร ข***บกลาง"/>
    <s v="นครพนม"/>
    <s v="-"/>
    <s v=""/>
    <s v="10/02/2026 17:19"/>
    <s v="-"/>
    <s v="J&amp;T COD"/>
    <s v="Tiktok"/>
    <s v="จ่ายทีหลัง / COD"/>
    <s v=""/>
    <s v="791467875822"/>
    <s v="10/02/2026 17:19"/>
  </r>
  <r>
    <x v="9"/>
    <x v="11"/>
    <n v="80"/>
    <n v="1"/>
    <s v="GUA95"/>
    <n v="80"/>
    <n v="0"/>
    <s v="ร้านที่1"/>
    <s v="ค******์"/>
    <s v="******รรมสพน์ เขตทวีวัฒนา จังหวัดกรุงเทพมหานคร 10170"/>
    <s v="10170"/>
    <s v="37"/>
    <s v="10/02/2026 17:19"/>
    <s v="-"/>
    <s v="SPX Express"/>
    <s v="Shopee"/>
    <s v="shopee"/>
    <s v=""/>
    <s v="TH268454087323W"/>
    <s v="10/02/2026 17:19"/>
  </r>
  <r>
    <x v="2"/>
    <x v="2"/>
    <n v="50"/>
    <n v="18"/>
    <s v="GUA94"/>
    <n v="600"/>
    <n v="0"/>
    <s v="ร้านที่2"/>
    <s v="N***aya R***anatawekun. L*** m** c**"/>
    <s v="Tak"/>
    <s v="-"/>
    <s v=""/>
    <s v="10/02/2026 17:16"/>
    <s v="-"/>
    <s v="J&amp;T COD"/>
    <s v="Tiktok"/>
    <s v="จ่ายทีหลัง / COD"/>
    <s v=""/>
    <s v="791436592004"/>
    <s v="10/02/2026 17:16"/>
  </r>
  <r>
    <x v="11"/>
    <x v="14"/>
    <n v="100"/>
    <n v="1"/>
    <s v="GUA93"/>
    <n v="100"/>
    <n v="0"/>
    <s v="ร้านที่1"/>
    <s v="น******์"/>
    <s v="******.บรมราชชนนี 70/1 แขวงศาลาธรรมสพน์ เขตทวีวัฒนา จังหวัดกรุงเทพมหานคร 10170"/>
    <s v="10170"/>
    <s v="44"/>
    <s v="10/02/2026 17:15"/>
    <s v="-"/>
    <s v="SPX Express"/>
    <s v="Shopee"/>
    <s v="shopee"/>
    <s v=""/>
    <s v="TH268828102096O"/>
    <s v="10/02/2026 17:15"/>
  </r>
  <r>
    <x v="1"/>
    <x v="1"/>
    <n v="139"/>
    <n v="1"/>
    <s v="GUA91"/>
    <n v="139"/>
    <n v="0"/>
    <s v="ร้านที่1"/>
    <s v="ฤ******ี"/>
    <s v="******งแสมดำ แขวงแสมดำ เขตบางขุนเทียน จังหวัดกรุงเทพมหานคร 10150"/>
    <s v="10150"/>
    <s v="38"/>
    <s v="10/02/2026 17:12"/>
    <s v="-"/>
    <s v="Flash Express"/>
    <s v="Shopee"/>
    <s v="shopee"/>
    <s v=""/>
    <s v="TH01178BZ1JH8B3"/>
    <s v="10/02/2026 17:12"/>
  </r>
  <r>
    <x v="2"/>
    <x v="2"/>
    <n v="50"/>
    <n v="6"/>
    <s v="GUA90"/>
    <n v="200"/>
    <n v="0"/>
    <s v="ร้านที่2"/>
    <s v="ส***ดา ส***รณภักดี"/>
    <s v="สุพรรณบุรี"/>
    <s v="-"/>
    <s v=""/>
    <s v="10/02/2026 17:11"/>
    <s v="-"/>
    <s v="J&amp;T Express"/>
    <s v="Tiktok"/>
    <s v="tiktok"/>
    <s v=""/>
    <s v="791483397051"/>
    <s v="10/02/2026 17:10"/>
  </r>
  <r>
    <x v="3"/>
    <x v="3"/>
    <n v="139"/>
    <n v="1"/>
    <s v="GUA89"/>
    <n v="215"/>
    <n v="0"/>
    <s v="ร้านที่10"/>
    <s v="อารีย์ สุทธิ"/>
    <s v="64/2หมู่3_x000a_ต.ท่ามะขาม_x000a_อ.เมือง_x000a_จ.กาญจนบุรี_x000a_ 71000"/>
    <s v="71000"/>
    <s v="0848460713"/>
    <s v="10/02/2026 17:09"/>
    <s v="sompear3955@gmail.com"/>
    <s v="EMS COD"/>
    <s v="facebook"/>
    <s v="กสิกร"/>
    <s v=""/>
    <s v="WA091075598TH"/>
    <s v="10/02/2026 17:08"/>
  </r>
  <r>
    <x v="1"/>
    <x v="1"/>
    <n v="139"/>
    <n v="1"/>
    <s v="GUA89"/>
    <n v="215"/>
    <n v="0"/>
    <s v="ร้านที่10"/>
    <s v="อารีย์ สุทธิ"/>
    <s v="64/2หมู่3_x000a_ต.ท่ามะขาม_x000a_อ.เมือง_x000a_จ.กาญจนบุรี_x000a_ 71000"/>
    <s v="71000"/>
    <s v="0848460713"/>
    <s v="10/02/2026 17:09"/>
    <s v="sompear3955@gmail.com"/>
    <s v="EMS COD"/>
    <s v="facebook"/>
    <s v="กสิกร"/>
    <s v=""/>
    <s v="WA091075598TH"/>
    <s v="10/02/2026 17:08"/>
  </r>
  <r>
    <x v="1"/>
    <x v="0"/>
    <n v="87.2"/>
    <n v="1"/>
    <s v="GUA88"/>
    <n v="181.4"/>
    <n v="7"/>
    <s v="ร้านที่3"/>
    <s v="Nnn ร้านปักหลัก"/>
    <s v="200-/135 แยก 1-1/2 ซอยแจ้งวัฒนะ 10 แขวงทุ่งสองห้อง เขตหลักสี่_x000a__x000a_หลักสี่/ Lak Siกรุงเทพมหานคร/ Bangkok_x000a_10210"/>
    <s v="10210"/>
    <s v="660899296242"/>
    <s v="10/02/2026 17:06"/>
    <s v="-"/>
    <s v="Kerry_dropoff"/>
    <s v="Lazada"/>
    <s v="lazada"/>
    <s v=""/>
    <s v="LEXPU0656936290"/>
    <s v="10/02/2026 17:06"/>
  </r>
  <r>
    <x v="3"/>
    <x v="0"/>
    <n v="87.2"/>
    <n v="1"/>
    <s v="GUA88"/>
    <n v="181.4"/>
    <n v="7"/>
    <s v="ร้านที่3"/>
    <s v="Nnn ร้านปักหลัก"/>
    <s v="200-/135 แยก 1-1/2 ซอยแจ้งวัฒนะ 10 แขวงทุ่งสองห้อง เขตหลักสี่_x000a__x000a_หลักสี่/ Lak Siกรุงเทพมหานคร/ Bangkok_x000a_10210"/>
    <s v="10210"/>
    <s v="660899296242"/>
    <s v="10/02/2026 17:06"/>
    <s v="-"/>
    <s v="Kerry_dropoff"/>
    <s v="Lazada"/>
    <s v="lazada"/>
    <s v=""/>
    <s v="LEXPU0656936290"/>
    <s v="10/02/2026 17:06"/>
  </r>
  <r>
    <x v="8"/>
    <x v="8"/>
    <n v="35"/>
    <n v="8"/>
    <s v="GUA87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0/02/2026 17:33"/>
    <s v="-"/>
    <s v="Flash Express"/>
    <s v="Shopee"/>
    <s v="shopee"/>
    <s v=""/>
    <s v="TH69018C5D6F7D"/>
    <s v="10/02/2026 17:03"/>
  </r>
  <r>
    <x v="5"/>
    <x v="9"/>
    <n v="139"/>
    <n v="2"/>
    <s v="GUA86"/>
    <n v="215"/>
    <n v="0"/>
    <s v="ร้านที่10"/>
    <s v="Aoao S. Kanita"/>
    <s v="479/290(ซอย 2)_x000a_มบ.ทรัพย์สมบูรณ์สุขเจริญ 2, _x000a_ต.ในคลองบางปลากด,_x000a_อ.พระสมุทรเจดีย์, จ.สมุทรปราการ 10290"/>
    <s v="10290"/>
    <s v="0814540911"/>
    <s v="10/02/2026 16:42"/>
    <s v="sompear3955@gmail.com"/>
    <s v="EMS"/>
    <s v="facebook"/>
    <s v="กสิกร"/>
    <s v=""/>
    <s v="WB169557992TH"/>
    <s v="10/02/2026 16:48"/>
  </r>
  <r>
    <x v="3"/>
    <x v="3"/>
    <n v="139"/>
    <n v="1"/>
    <s v="GUA85"/>
    <n v="215"/>
    <n v="0"/>
    <s v="ร้านที่10"/>
    <s v="มัจฉา สีสุรัตน์"/>
    <s v="100 หมู่3บ้านป่าหวาย_x000a_ต.ไร่สีสุก อ.เสนางคนิคม_x000a_จ.อำนาจเจริญ _x000a_ 37290"/>
    <s v="37290"/>
    <s v="0811008565"/>
    <s v="10/02/2026 16:32"/>
    <s v="sompear3955@gmail.com"/>
    <s v="EMS"/>
    <s v="facebook"/>
    <s v="กสิกร"/>
    <s v=""/>
    <s v="WB169557989TH"/>
    <s v="10/02/2026 16:46"/>
  </r>
  <r>
    <x v="1"/>
    <x v="1"/>
    <n v="139"/>
    <n v="1"/>
    <s v="GUA85"/>
    <n v="215"/>
    <n v="0"/>
    <s v="ร้านที่10"/>
    <s v="มัจฉา สีสุรัตน์"/>
    <s v="100 หมู่3บ้านป่าหวาย_x000a_ต.ไร่สีสุก อ.เสนางคนิคม_x000a_จ.อำนาจเจริญ _x000a_ 37290"/>
    <s v="37290"/>
    <s v="0811008565"/>
    <s v="10/02/2026 16:32"/>
    <s v="sompear3955@gmail.com"/>
    <s v="EMS"/>
    <s v="facebook"/>
    <s v="กสิกร"/>
    <s v=""/>
    <s v="WB169557989TH"/>
    <s v="10/02/2026 16:46"/>
  </r>
  <r>
    <x v="5"/>
    <x v="9"/>
    <n v="139"/>
    <n v="1"/>
    <s v="GUA84"/>
    <n v="215"/>
    <n v="0"/>
    <s v="ร้านที่10"/>
    <s v="ธนพล    ศรีทองจ้อย"/>
    <s v="_x000a_56ม.10 _x000a_บ้าน ห้วยแคน_x000a_ต.หนองกุงธนสาร_x000a_อ.ภูเวียง_x000a_จ.ขอนแก่น_x000a__x000a_ 40150"/>
    <s v="40150"/>
    <s v="0845102321"/>
    <s v="08/02/2026 13:48"/>
    <s v="sompear3955@gmail.com"/>
    <s v="EMS"/>
    <s v="facebook"/>
    <s v="กสิกร"/>
    <s v=""/>
    <s v="WB169557975TH"/>
    <s v="10/02/2026 16:45"/>
  </r>
  <r>
    <x v="1"/>
    <x v="1"/>
    <n v="139"/>
    <n v="1"/>
    <s v="GUA84"/>
    <n v="215"/>
    <n v="0"/>
    <s v="ร้านที่10"/>
    <s v="ธนพล    ศรีทองจ้อย"/>
    <s v="_x000a_56ม.10 _x000a_บ้าน ห้วยแคน_x000a_ต.หนองกุงธนสาร_x000a_อ.ภูเวียง_x000a_จ.ขอนแก่น_x000a__x000a_ 40150"/>
    <s v="40150"/>
    <s v="0845102321"/>
    <s v="08/02/2026 13:48"/>
    <s v="sompear3955@gmail.com"/>
    <s v="EMS"/>
    <s v="facebook"/>
    <s v="กสิกร"/>
    <s v=""/>
    <s v="WB169557975TH"/>
    <s v="10/02/2026 16:45"/>
  </r>
  <r>
    <x v="3"/>
    <x v="3"/>
    <n v="109"/>
    <n v="1"/>
    <s v="GUA83"/>
    <n v="268"/>
    <n v="50"/>
    <s v="ร้านที่10"/>
    <s v="นางเบญญาภา เหมือนแพร"/>
    <s v="14/63 หมู่ 2 หมู่บ้านบัวทองธานี พาร์ควิลล์ 1_x000a_ซอยเทศบาล 2 ถนน บางกรวย-ไทยน้อย_x000a_ตำบลพิมลราช อำเภอบางบัวทอง_x000a_จังหวัดนนทบุรี  11110"/>
    <s v="11110"/>
    <s v="0817703195"/>
    <s v="10/02/2026 16:22"/>
    <s v="sompear3955@gmail.com"/>
    <s v="EMS"/>
    <s v="facebook"/>
    <s v="กสิกร"/>
    <s v=""/>
    <s v="WB169557961TH"/>
    <s v="10/02/2026 16:44"/>
  </r>
  <r>
    <x v="0"/>
    <x v="7"/>
    <n v="109"/>
    <n v="1"/>
    <s v="GUA83"/>
    <n v="268"/>
    <n v="50"/>
    <s v="ร้านที่10"/>
    <s v="นางเบญญาภา เหมือนแพร"/>
    <s v="14/63 หมู่ 2 หมู่บ้านบัวทองธานี พาร์ควิลล์ 1_x000a_ซอยเทศบาล 2 ถนน บางกรวย-ไทยน้อย_x000a_ตำบลพิมลราช อำเภอบางบัวทอง_x000a_จังหวัดนนทบุรี  11110"/>
    <s v="11110"/>
    <s v="0817703195"/>
    <s v="10/02/2026 16:22"/>
    <s v="sompear3955@gmail.com"/>
    <s v="EMS"/>
    <s v="facebook"/>
    <s v="กสิกร"/>
    <s v=""/>
    <s v="WB169557961TH"/>
    <s v="10/02/2026 16:44"/>
  </r>
  <r>
    <x v="5"/>
    <x v="9"/>
    <n v="139"/>
    <n v="1"/>
    <s v="GUA82"/>
    <n v="645"/>
    <n v="0"/>
    <s v="ร้านที่10"/>
    <s v="ยุวดี"/>
    <s v="66/21ม.12_x000a_ต.ไร่ขิง_x000a_อ.สามพราน_x000a_จ.นครปฐม 73210"/>
    <s v="73210"/>
    <s v="0896820345"/>
    <s v="10/02/2026 16:43"/>
    <s v="sompear3955@gmail.com"/>
    <s v="EMS COD"/>
    <s v="facebook"/>
    <s v="กสิกร"/>
    <s v=""/>
    <s v="WA091075575TH"/>
    <s v="10/02/2026 16:43"/>
  </r>
  <r>
    <x v="1"/>
    <x v="1"/>
    <n v="139"/>
    <n v="2"/>
    <s v="GUA82"/>
    <n v="645"/>
    <n v="0"/>
    <s v="ร้านที่10"/>
    <s v="ยุวดี"/>
    <s v="66/21ม.12_x000a_ต.ไร่ขิง_x000a_อ.สามพราน_x000a_จ.นครปฐม 73210"/>
    <s v="73210"/>
    <s v="0896820345"/>
    <s v="10/02/2026 16:43"/>
    <s v="sompear3955@gmail.com"/>
    <s v="EMS COD"/>
    <s v="facebook"/>
    <s v="กสิกร"/>
    <s v=""/>
    <s v="WA091075575TH"/>
    <s v="10/02/2026 16:43"/>
  </r>
  <r>
    <x v="3"/>
    <x v="3"/>
    <n v="139"/>
    <n v="1"/>
    <s v="GUA82"/>
    <n v="645"/>
    <n v="0"/>
    <s v="ร้านที่10"/>
    <s v="ยุวดี"/>
    <s v="66/21ม.12_x000a_ต.ไร่ขิง_x000a_อ.สามพราน_x000a_จ.นครปฐม 73210"/>
    <s v="73210"/>
    <s v="0896820345"/>
    <s v="10/02/2026 16:43"/>
    <s v="sompear3955@gmail.com"/>
    <s v="EMS COD"/>
    <s v="facebook"/>
    <s v="กสิกร"/>
    <s v=""/>
    <s v="WA091075575TH"/>
    <s v="10/02/2026 16:43"/>
  </r>
  <r>
    <x v="0"/>
    <x v="7"/>
    <n v="139"/>
    <n v="2"/>
    <s v="GUA82"/>
    <n v="645"/>
    <n v="0"/>
    <s v="ร้านที่10"/>
    <s v="ยุวดี"/>
    <s v="66/21ม.12_x000a_ต.ไร่ขิง_x000a_อ.สามพราน_x000a_จ.นครปฐม 73210"/>
    <s v="73210"/>
    <s v="0896820345"/>
    <s v="10/02/2026 16:43"/>
    <s v="sompear3955@gmail.com"/>
    <s v="EMS COD"/>
    <s v="facebook"/>
    <s v="กสิกร"/>
    <s v=""/>
    <s v="WA091075575TH"/>
    <s v="10/02/2026 16:43"/>
  </r>
  <r>
    <x v="9"/>
    <x v="11"/>
    <n v="80"/>
    <n v="1"/>
    <s v="GUA81"/>
    <n v="80"/>
    <n v="0"/>
    <s v="ร้านที่1"/>
    <s v="ร******ี"/>
    <s v="******งตะวันตก ตำบลปากพนังฝั่งตะวันตก อำเภอปากพนัง จังหวัดนครศรีธรรมราช 80370"/>
    <s v="80370"/>
    <s v="46"/>
    <s v="10/02/2026 16:35"/>
    <s v="-"/>
    <s v="SPX Express"/>
    <s v="Shopee"/>
    <s v="shopee"/>
    <s v=""/>
    <s v="TH261086751525E"/>
    <s v="10/02/2026 16:35"/>
  </r>
  <r>
    <x v="4"/>
    <x v="4"/>
    <n v="66.666666666666671"/>
    <n v="3"/>
    <s v="GUA80"/>
    <n v="129"/>
    <n v="0"/>
    <s v="ร้านที่2"/>
    <s v="B***สมายช๊อป"/>
    <s v="แม่ฮ่องสอน"/>
    <s v="-"/>
    <s v=""/>
    <s v="10/02/2026 16:04"/>
    <s v="-"/>
    <s v="J&amp;T Express"/>
    <s v="Tiktok"/>
    <s v="tiktok"/>
    <s v=""/>
    <s v="791462675835"/>
    <s v="10/02/2026 16:04"/>
  </r>
  <r>
    <x v="0"/>
    <x v="7"/>
    <n v="139"/>
    <n v="1"/>
    <s v="GUA79"/>
    <n v="430"/>
    <n v="0"/>
    <s v="ร้านที่10"/>
    <s v="อรนุช สรรเสริญ"/>
    <s v="197/1ม.20 ร้านซักรีด_x000a_ต.ไพรบึง_x000a_อ.ไพรบึง, จ.ศรีสะเกษ 33180"/>
    <s v="33180"/>
    <s v="0942615307"/>
    <s v="10/02/2026 15:24"/>
    <s v="sompear3955@gmail.com"/>
    <s v="EMS"/>
    <s v="facebook"/>
    <s v="กสิกร"/>
    <s v=""/>
    <s v="WB169558009TH"/>
    <s v="10/02/2026 15:29"/>
  </r>
  <r>
    <x v="3"/>
    <x v="3"/>
    <n v="139"/>
    <n v="1"/>
    <s v="GUA79"/>
    <n v="430"/>
    <n v="0"/>
    <s v="ร้านที่10"/>
    <s v="อรนุช สรรเสริญ"/>
    <s v="197/1ม.20 ร้านซักรีด_x000a_ต.ไพรบึง_x000a_อ.ไพรบึง, จ.ศรีสะเกษ 33180"/>
    <s v="33180"/>
    <s v="0942615307"/>
    <s v="10/02/2026 15:24"/>
    <s v="sompear3955@gmail.com"/>
    <s v="EMS"/>
    <s v="facebook"/>
    <s v="กสิกร"/>
    <s v=""/>
    <s v="WB169558009TH"/>
    <s v="10/02/2026 15:29"/>
  </r>
  <r>
    <x v="5"/>
    <x v="9"/>
    <n v="139"/>
    <n v="1"/>
    <s v="GUA79"/>
    <n v="430"/>
    <n v="0"/>
    <s v="ร้านที่10"/>
    <s v="อรนุช สรรเสริญ"/>
    <s v="197/1ม.20 ร้านซักรีด_x000a_ต.ไพรบึง_x000a_อ.ไพรบึง, จ.ศรีสะเกษ 33180"/>
    <s v="33180"/>
    <s v="0942615307"/>
    <s v="10/02/2026 15:24"/>
    <s v="sompear3955@gmail.com"/>
    <s v="EMS"/>
    <s v="facebook"/>
    <s v="กสิกร"/>
    <s v=""/>
    <s v="WB169558009TH"/>
    <s v="10/02/2026 15:29"/>
  </r>
  <r>
    <x v="1"/>
    <x v="1"/>
    <n v="139"/>
    <n v="1"/>
    <s v="GUA79"/>
    <n v="430"/>
    <n v="0"/>
    <s v="ร้านที่10"/>
    <s v="อรนุช สรรเสริญ"/>
    <s v="197/1ม.20 ร้านซักรีด_x000a_ต.ไพรบึง_x000a_อ.ไพรบึง, จ.ศรีสะเกษ 33180"/>
    <s v="33180"/>
    <s v="0942615307"/>
    <s v="10/02/2026 15:24"/>
    <s v="sompear3955@gmail.com"/>
    <s v="EMS"/>
    <s v="facebook"/>
    <s v="กสิกร"/>
    <s v=""/>
    <s v="WB169558009TH"/>
    <s v="10/02/2026 15:29"/>
  </r>
  <r>
    <x v="9"/>
    <x v="15"/>
    <n v="76"/>
    <n v="1"/>
    <s v="GUA78"/>
    <n v="178"/>
    <n v="7"/>
    <s v="ร้านที่3"/>
    <s v="สุนีย์ ถามั่งมี"/>
    <s v="112 หมู่ 5 ต.วัฒนานคร_x000a__x000a_วัฒนานคร/ Watthana Nakhonสระแก้ว/ Sa Kaeo_x000a_27160"/>
    <s v="27160"/>
    <s v="660890952436"/>
    <s v="10/02/2026 15:29"/>
    <s v="-"/>
    <s v="Kerry_dropoff"/>
    <s v="Lazada"/>
    <s v="lazada"/>
    <s v=""/>
    <s v="LEXPU0656915670"/>
    <s v="10/02/2026 15:29"/>
  </r>
  <r>
    <x v="10"/>
    <x v="16"/>
    <n v="95"/>
    <n v="1"/>
    <s v="GUA78"/>
    <n v="178"/>
    <n v="7"/>
    <s v="ร้านที่3"/>
    <s v="สุนีย์ ถามั่งมี"/>
    <s v="112 หมู่ 5 ต.วัฒนานคร_x000a__x000a_วัฒนานคร/ Watthana Nakhonสระแก้ว/ Sa Kaeo_x000a_27160"/>
    <s v="27160"/>
    <s v="660890952436"/>
    <s v="10/02/2026 15:29"/>
    <s v="-"/>
    <s v="Kerry_dropoff"/>
    <s v="Lazada"/>
    <s v="lazada"/>
    <s v=""/>
    <s v="LEXPU0656915670"/>
    <s v="10/02/2026 15:29"/>
  </r>
  <r>
    <x v="3"/>
    <x v="3"/>
    <n v="109"/>
    <n v="1"/>
    <s v="GUA77"/>
    <n v="268"/>
    <n v="50"/>
    <s v="ร้านที่10"/>
    <s v="นันทนิตย์พิริยะสถิตย์"/>
    <s v="230 ม.3 ต.อ่างทอง อ.เกาะสมุย จ.สุราษฎร์ธานี _x000a_ 84140"/>
    <s v="84140"/>
    <s v="0644609533"/>
    <s v="10/02/2026 15:28"/>
    <s v="sompear3955@gmail.com"/>
    <s v="EMS COD"/>
    <s v="facebook"/>
    <s v="กสิกร"/>
    <s v=""/>
    <s v="WA091075607TH"/>
    <s v="10/02/2026 15:27"/>
  </r>
  <r>
    <x v="1"/>
    <x v="1"/>
    <n v="109"/>
    <n v="1"/>
    <s v="GUA77"/>
    <n v="268"/>
    <n v="50"/>
    <s v="ร้านที่10"/>
    <s v="นันทนิตย์พิริยะสถิตย์"/>
    <s v="230 ม.3 ต.อ่างทอง อ.เกาะสมุย จ.สุราษฎร์ธานี _x000a_ 84140"/>
    <s v="84140"/>
    <s v="0644609533"/>
    <s v="10/02/2026 15:28"/>
    <s v="sompear3955@gmail.com"/>
    <s v="EMS COD"/>
    <s v="facebook"/>
    <s v="กสิกร"/>
    <s v=""/>
    <s v="WA091075607TH"/>
    <s v="10/02/2026 15:27"/>
  </r>
  <r>
    <x v="9"/>
    <x v="11"/>
    <n v="66.333333333333329"/>
    <n v="3"/>
    <s v="GUA76"/>
    <n v="197"/>
    <n v="0"/>
    <s v="ร้านที่2"/>
    <s v="ศ***พร ใ***รีย์"/>
    <s v="ลพบุรี"/>
    <s v="-"/>
    <s v=""/>
    <s v="10/02/2026 15:11"/>
    <s v="-"/>
    <s v="J&amp;T COD"/>
    <s v="Tiktok"/>
    <s v="จ่ายทีหลัง / COD"/>
    <s v=""/>
    <s v="791499680926"/>
    <s v="10/02/2026 15:11"/>
  </r>
  <r>
    <x v="0"/>
    <x v="7"/>
    <n v="139"/>
    <n v="1"/>
    <s v="GUA75"/>
    <n v="215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10/02/2026 14:43"/>
    <s v="sompear3955@gmail.com"/>
    <s v="EMS"/>
    <s v="facebook"/>
    <s v="กสิกร"/>
    <s v=""/>
    <s v="WB169558026TH"/>
    <s v="10/02/2026 15:06"/>
  </r>
  <r>
    <x v="3"/>
    <x v="3"/>
    <n v="139"/>
    <n v="1"/>
    <s v="GUA75"/>
    <n v="215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10/02/2026 14:43"/>
    <s v="sompear3955@gmail.com"/>
    <s v="EMS"/>
    <s v="facebook"/>
    <s v="กสิกร"/>
    <s v=""/>
    <s v="WB169558026TH"/>
    <s v="10/02/2026 15:06"/>
  </r>
  <r>
    <x v="1"/>
    <x v="1"/>
    <n v="139"/>
    <n v="2"/>
    <s v="GUA74"/>
    <n v="860"/>
    <n v="0"/>
    <s v="ร้านที่10"/>
    <s v="ธิดารัตน์ พันธุ์จันทร์"/>
    <s v="_x000a_ศูนย์แพทย์เฉลิมพระเกียรติเทศบาลเมืองท่าเรือพระแท่น,486/2,ถนนแสงชูโต ตำบลตะคร้ำเอน อำเภอท่ามะกา จังหวัดกาญจนบุรี  71130"/>
    <s v="71130"/>
    <s v="0812979348"/>
    <s v="10/02/2026 15:05"/>
    <s v="sompear3955@gmail.com"/>
    <s v="EMS COD"/>
    <s v="facebook"/>
    <s v="กสิกร"/>
    <s v=""/>
    <s v="WA091075615TH"/>
    <s v="10/02/2026 15:05"/>
  </r>
  <r>
    <x v="3"/>
    <x v="3"/>
    <n v="139"/>
    <n v="6"/>
    <s v="GUA74"/>
    <n v="860"/>
    <n v="0"/>
    <s v="ร้านที่10"/>
    <s v="ธิดารัตน์ พันธุ์จันทร์"/>
    <s v="_x000a_ศูนย์แพทย์เฉลิมพระเกียรติเทศบาลเมืองท่าเรือพระแท่น,486/2,ถนนแสงชูโต ตำบลตะคร้ำเอน อำเภอท่ามะกา จังหวัดกาญจนบุรี  71130"/>
    <s v="71130"/>
    <s v="0812979348"/>
    <s v="10/02/2026 15:05"/>
    <s v="sompear3955@gmail.com"/>
    <s v="EMS COD"/>
    <s v="facebook"/>
    <s v="กสิกร"/>
    <s v=""/>
    <s v="WA091075615TH"/>
    <s v="10/02/2026 15:05"/>
  </r>
  <r>
    <x v="11"/>
    <x v="17"/>
    <n v="100"/>
    <n v="1"/>
    <s v="GUA73"/>
    <n v="499"/>
    <n v="0"/>
    <s v="ร้านที่10"/>
    <s v="สมศรี เพิ่มพ่วงทรัพย์"/>
    <s v="118/27ม.11 ซอย เสรี ถ.นาเกลือ_x000a_ต.บานา อ.เมือง จ.ปัตตานี_x000a_ 94000"/>
    <s v="94000"/>
    <s v="0818972175"/>
    <s v="10/02/2026 15:04"/>
    <s v="sompear3955@gmail.com"/>
    <s v="EMS COD"/>
    <s v="facebook"/>
    <s v="กสิกร"/>
    <s v=""/>
    <s v="WA091094098TH"/>
    <s v="10/02/2026 15:04"/>
  </r>
  <r>
    <x v="3"/>
    <x v="3"/>
    <n v="139"/>
    <n v="1"/>
    <s v="GUA73"/>
    <n v="499"/>
    <n v="0"/>
    <s v="ร้านที่10"/>
    <s v="สมศรี เพิ่มพ่วงทรัพย์"/>
    <s v="118/27ม.11 ซอย เสรี ถ.นาเกลือ_x000a_ต.บานา อ.เมือง จ.ปัตตานี_x000a_ 94000"/>
    <s v="94000"/>
    <s v="0818972175"/>
    <s v="10/02/2026 15:04"/>
    <s v="sompear3955@gmail.com"/>
    <s v="EMS COD"/>
    <s v="facebook"/>
    <s v="กสิกร"/>
    <s v=""/>
    <s v="WA091094098TH"/>
    <s v="10/02/2026 15:04"/>
  </r>
  <r>
    <x v="0"/>
    <x v="7"/>
    <n v="139"/>
    <n v="1"/>
    <s v="GUA73"/>
    <n v="499"/>
    <n v="0"/>
    <s v="ร้านที่10"/>
    <s v="สมศรี เพิ่มพ่วงทรัพย์"/>
    <s v="118/27ม.11 ซอย เสรี ถ.นาเกลือ_x000a_ต.บานา อ.เมือง จ.ปัตตานี_x000a_ 94000"/>
    <s v="94000"/>
    <s v="0818972175"/>
    <s v="10/02/2026 15:04"/>
    <s v="sompear3955@gmail.com"/>
    <s v="EMS COD"/>
    <s v="facebook"/>
    <s v="กสิกร"/>
    <s v=""/>
    <s v="WA091094098TH"/>
    <s v="10/02/2026 15:04"/>
  </r>
  <r>
    <x v="1"/>
    <x v="1"/>
    <n v="139"/>
    <n v="2"/>
    <s v="GUA73"/>
    <n v="499"/>
    <n v="0"/>
    <s v="ร้านที่10"/>
    <s v="สมศรี เพิ่มพ่วงทรัพย์"/>
    <s v="118/27ม.11 ซอย เสรี ถ.นาเกลือ_x000a_ต.บานา อ.เมือง จ.ปัตตานี_x000a_ 94000"/>
    <s v="94000"/>
    <s v="0818972175"/>
    <s v="10/02/2026 15:04"/>
    <s v="sompear3955@gmail.com"/>
    <s v="EMS COD"/>
    <s v="facebook"/>
    <s v="กสิกร"/>
    <s v=""/>
    <s v="WA091094098TH"/>
    <s v="10/02/2026 15:04"/>
  </r>
  <r>
    <x v="9"/>
    <x v="11"/>
    <n v="66.333333333333329"/>
    <n v="3"/>
    <s v="GUA71"/>
    <n v="197"/>
    <n v="0"/>
    <s v="ร้านที่2"/>
    <s v="ส***ิเดช ถ***พิทักษ์กุล"/>
    <s v="สมุทรสาคร"/>
    <s v="-"/>
    <s v=""/>
    <s v="10/02/2026 15:03"/>
    <s v="-"/>
    <s v="J&amp;T COD"/>
    <s v="Tiktok"/>
    <s v="จ่ายทีหลัง / COD"/>
    <s v=""/>
    <s v="791463481933"/>
    <s v="10/02/2026 15:03"/>
  </r>
  <r>
    <x v="4"/>
    <x v="4"/>
    <n v="45"/>
    <n v="12"/>
    <s v="GUA69"/>
    <n v="590"/>
    <n v="50"/>
    <s v="ร้านที่10"/>
    <s v="ฉัตรชณา เอื้ออรุณ"/>
    <s v="157 ถนนเทศปฐม_x000a_สุไหงโกลก_x000a_สุไหงโกลก_x000a_นราธิวาส_x000a_ 96120"/>
    <s v="96120"/>
    <s v="66897377733"/>
    <s v="10/02/2026 15:02"/>
    <s v="sompear3955@gmail.com"/>
    <s v="EMS COD"/>
    <s v="facebook"/>
    <s v="กสิกร"/>
    <s v=""/>
    <s v="WA091094107TH"/>
    <s v="10/02/2026 15:02"/>
  </r>
  <r>
    <x v="0"/>
    <x v="7"/>
    <n v="139"/>
    <n v="1"/>
    <s v="GUA68"/>
    <n v="215"/>
    <n v="0"/>
    <s v="ร้านที่10"/>
    <s v="คุณ นวลปรางค์  อัมพวัน"/>
    <s v="13/ 7 หมู่ 2_x000a_ต.พลูตาหลวง_x000a_อ.สัตหีบ จ.ชลบุรี _x000a_ 20180"/>
    <s v="20180"/>
    <s v="0654895259"/>
    <s v="10/02/2026 15:01"/>
    <s v="sompear3955@gmail.com"/>
    <s v="EMS COD"/>
    <s v="facebook"/>
    <s v="กสิกร"/>
    <s v=""/>
    <s v="WA091094124TH"/>
    <s v="10/02/2026 15:01"/>
  </r>
  <r>
    <x v="3"/>
    <x v="3"/>
    <n v="139"/>
    <n v="1"/>
    <s v="GUA68"/>
    <n v="215"/>
    <n v="0"/>
    <s v="ร้านที่10"/>
    <s v="คุณ นวลปรางค์  อัมพวัน"/>
    <s v="13/ 7 หมู่ 2_x000a_ต.พลูตาหลวง_x000a_อ.สัตหีบ จ.ชลบุรี _x000a_ 20180"/>
    <s v="20180"/>
    <s v="0654895259"/>
    <s v="10/02/2026 15:01"/>
    <s v="sompear3955@gmail.com"/>
    <s v="EMS COD"/>
    <s v="facebook"/>
    <s v="กสิกร"/>
    <s v=""/>
    <s v="WA091094124TH"/>
    <s v="10/02/2026 15:01"/>
  </r>
  <r>
    <x v="0"/>
    <x v="7"/>
    <n v="139"/>
    <n v="1"/>
    <s v="GUA67"/>
    <n v="215"/>
    <n v="0"/>
    <s v="ร้านที่10"/>
    <s v="จันทิมา ธาราวัชรศาสตร์"/>
    <s v=" 8/16 ถ.สิงห์สอง อ.วัดสิงห์ จ.ชัยนาท  17120"/>
    <s v="17120"/>
    <s v="0922894622"/>
    <s v="10/02/2026 15:00"/>
    <s v="sompear3955@gmail.com"/>
    <s v="EMS COD"/>
    <s v="facebook"/>
    <s v="กสิกร"/>
    <s v=""/>
    <s v="WA091094115TH"/>
    <s v="10/02/2026 15:00"/>
  </r>
  <r>
    <x v="3"/>
    <x v="3"/>
    <n v="139"/>
    <n v="1"/>
    <s v="GUA67"/>
    <n v="215"/>
    <n v="0"/>
    <s v="ร้านที่10"/>
    <s v="จันทิมา ธาราวัชรศาสตร์"/>
    <s v=" 8/16 ถ.สิงห์สอง อ.วัดสิงห์ จ.ชัยนาท  17120"/>
    <s v="17120"/>
    <s v="0922894622"/>
    <s v="10/02/2026 15:00"/>
    <s v="sompear3955@gmail.com"/>
    <s v="EMS COD"/>
    <s v="facebook"/>
    <s v="กสิกร"/>
    <s v=""/>
    <s v="WA091094115TH"/>
    <s v="10/02/2026 15:00"/>
  </r>
  <r>
    <x v="0"/>
    <x v="7"/>
    <n v="109"/>
    <n v="3"/>
    <s v="GUA66"/>
    <n v="570"/>
    <n v="50"/>
    <s v="ร้านที่10"/>
    <s v="จีรวรรรณ แซ่หลี"/>
    <s v="ร้านปุ๊ดอกไม้_x000a_ตลาดสดเทศบาลเมือง_x000a_นราธวาส_x000a_ถนนภูผาภักดี_x000a_ต.บางนาค_x000a_อ.เมือง_x000a_จ.นราธิวาส_x000a_ 96000"/>
    <s v="96000"/>
    <s v="0819632678"/>
    <s v="10/02/2026 14:10"/>
    <s v="sompear3955@gmail.com"/>
    <s v="EMS COD"/>
    <s v="facebook"/>
    <s v="กสิกร"/>
    <s v="มัดจำแล้ว 570 ปลายทาง 570"/>
    <s v="WA091094084TH"/>
    <s v="10/02/2026 14:59"/>
  </r>
  <r>
    <x v="3"/>
    <x v="3"/>
    <n v="109"/>
    <n v="2"/>
    <s v="GUA66"/>
    <n v="570"/>
    <n v="50"/>
    <s v="ร้านที่10"/>
    <s v="จีรวรรรณ แซ่หลี"/>
    <s v="ร้านปุ๊ดอกไม้_x000a_ตลาดสดเทศบาลเมือง_x000a_นราธวาส_x000a_ถนนภูผาภักดี_x000a_ต.บางนาค_x000a_อ.เมือง_x000a_จ.นราธิวาส_x000a_ 96000"/>
    <s v="96000"/>
    <s v="0819632678"/>
    <s v="10/02/2026 14:10"/>
    <s v="sompear3955@gmail.com"/>
    <s v="EMS COD"/>
    <s v="facebook"/>
    <s v="กสิกร"/>
    <s v="มัดจำแล้ว 570 ปลายทาง 570"/>
    <s v="WA091094084TH"/>
    <s v="10/02/2026 14:59"/>
  </r>
  <r>
    <x v="5"/>
    <x v="9"/>
    <n v="109"/>
    <n v="2"/>
    <s v="GUA66"/>
    <n v="570"/>
    <n v="50"/>
    <s v="ร้านที่10"/>
    <s v="จีรวรรรณ แซ่หลี"/>
    <s v="ร้านปุ๊ดอกไม้_x000a_ตลาดสดเทศบาลเมือง_x000a_นราธวาส_x000a_ถนนภูผาภักดี_x000a_ต.บางนาค_x000a_อ.เมือง_x000a_จ.นราธิวาส_x000a_ 96000"/>
    <s v="96000"/>
    <s v="0819632678"/>
    <s v="10/02/2026 14:10"/>
    <s v="sompear3955@gmail.com"/>
    <s v="EMS COD"/>
    <s v="facebook"/>
    <s v="กสิกร"/>
    <s v="มัดจำแล้ว 570 ปลายทาง 570"/>
    <s v="WA091094084TH"/>
    <s v="10/02/2026 14:59"/>
  </r>
  <r>
    <x v="1"/>
    <x v="1"/>
    <n v="109"/>
    <n v="3"/>
    <s v="GUA66"/>
    <n v="570"/>
    <n v="50"/>
    <s v="ร้านที่10"/>
    <s v="จีรวรรรณ แซ่หลี"/>
    <s v="ร้านปุ๊ดอกไม้_x000a_ตลาดสดเทศบาลเมือง_x000a_นราธวาส_x000a_ถนนภูผาภักดี_x000a_ต.บางนาค_x000a_อ.เมือง_x000a_จ.นราธิวาส_x000a_ 96000"/>
    <s v="96000"/>
    <s v="0819632678"/>
    <s v="10/02/2026 14:10"/>
    <s v="sompear3955@gmail.com"/>
    <s v="EMS COD"/>
    <s v="facebook"/>
    <s v="กสิกร"/>
    <s v="มัดจำแล้ว 570 ปลายทาง 570"/>
    <s v="WA091094084TH"/>
    <s v="10/02/2026 14:59"/>
  </r>
  <r>
    <x v="1"/>
    <x v="1"/>
    <n v="109"/>
    <n v="1"/>
    <s v="GUA65"/>
    <n v="268"/>
    <n v="50"/>
    <s v="ร้านที่1"/>
    <s v="ส่ง คุณ อมรรัตน์ ฉัตรพิภพ"/>
    <s v="144/63 ซ.สะพานยาว ถ.สี่พระยา อ.บางรัก กทม 10500_x000a_"/>
    <s v="10500"/>
    <s v="0992859444"/>
    <s v="10/02/2026 14:41"/>
    <s v="sompear3955@gmail.com"/>
    <s v="EMS"/>
    <s v="line_oa"/>
    <s v="กสิกร"/>
    <s v=""/>
    <s v="WB169558088TH"/>
    <s v="10/02/2026 14:55"/>
  </r>
  <r>
    <x v="5"/>
    <x v="9"/>
    <n v="109"/>
    <n v="1"/>
    <s v="GUA65"/>
    <n v="268"/>
    <n v="50"/>
    <s v="ร้านที่1"/>
    <s v="ส่ง คุณ อมรรัตน์ ฉัตรพิภพ"/>
    <s v="144/63 ซ.สะพานยาว ถ.สี่พระยา อ.บางรัก กทม 10500_x000a_"/>
    <s v="10500"/>
    <s v="0992859444"/>
    <s v="10/02/2026 14:41"/>
    <s v="sompear3955@gmail.com"/>
    <s v="EMS"/>
    <s v="line_oa"/>
    <s v="กสิกร"/>
    <s v=""/>
    <s v="WB169558088TH"/>
    <s v="10/02/2026 14:55"/>
  </r>
  <r>
    <x v="0"/>
    <x v="7"/>
    <n v="109"/>
    <n v="1"/>
    <s v="GUA64"/>
    <n v="486"/>
    <n v="50"/>
    <s v="ร้านที่1"/>
    <s v="ส่ง คุณ สายรุ้ง พันธุรัตน์"/>
    <s v="86/322 ถ.กาญจนาภิเษก แขวงดอกไม้ เขตประเวศ กรุงเทพ 10150_x000a_"/>
    <s v="10150"/>
    <s v="0918606217"/>
    <s v="10/02/2026 14:41"/>
    <s v="sompear3955@gmail.com"/>
    <s v="EMS"/>
    <s v="line_oa"/>
    <s v="กสิกร"/>
    <s v=""/>
    <s v="WB169558074TH"/>
    <s v="10/02/2026 14:53"/>
  </r>
  <r>
    <x v="3"/>
    <x v="3"/>
    <n v="109"/>
    <n v="1"/>
    <s v="GUA64"/>
    <n v="486"/>
    <n v="50"/>
    <s v="ร้านที่1"/>
    <s v="ส่ง คุณ สายรุ้ง พันธุรัตน์"/>
    <s v="86/322 ถ.กาญจนาภิเษก แขวงดอกไม้ เขตประเวศ กรุงเทพ 10150_x000a_"/>
    <s v="10150"/>
    <s v="0918606217"/>
    <s v="10/02/2026 14:41"/>
    <s v="sompear3955@gmail.com"/>
    <s v="EMS"/>
    <s v="line_oa"/>
    <s v="กสิกร"/>
    <s v=""/>
    <s v="WB169558074TH"/>
    <s v="10/02/2026 14:53"/>
  </r>
  <r>
    <x v="5"/>
    <x v="9"/>
    <n v="109"/>
    <n v="1"/>
    <s v="GUA64"/>
    <n v="486"/>
    <n v="50"/>
    <s v="ร้านที่1"/>
    <s v="ส่ง คุณ สายรุ้ง พันธุรัตน์"/>
    <s v="86/322 ถ.กาญจนาภิเษก แขวงดอกไม้ เขตประเวศ กรุงเทพ 10150_x000a_"/>
    <s v="10150"/>
    <s v="0918606217"/>
    <s v="10/02/2026 14:41"/>
    <s v="sompear3955@gmail.com"/>
    <s v="EMS"/>
    <s v="line_oa"/>
    <s v="กสิกร"/>
    <s v=""/>
    <s v="WB169558074TH"/>
    <s v="10/02/2026 14:53"/>
  </r>
  <r>
    <x v="1"/>
    <x v="1"/>
    <n v="109"/>
    <n v="1"/>
    <s v="GUA64"/>
    <n v="486"/>
    <n v="50"/>
    <s v="ร้านที่1"/>
    <s v="ส่ง คุณ สายรุ้ง พันธุรัตน์"/>
    <s v="86/322 ถ.กาญจนาภิเษก แขวงดอกไม้ เขตประเวศ กรุงเทพ 10150_x000a_"/>
    <s v="10150"/>
    <s v="0918606217"/>
    <s v="10/02/2026 14:41"/>
    <s v="sompear3955@gmail.com"/>
    <s v="EMS"/>
    <s v="line_oa"/>
    <s v="กสิกร"/>
    <s v=""/>
    <s v="WB169558074TH"/>
    <s v="10/02/2026 14:53"/>
  </r>
  <r>
    <x v="0"/>
    <x v="7"/>
    <n v="109"/>
    <n v="1"/>
    <s v="GUA63"/>
    <n v="1140"/>
    <n v="50"/>
    <s v="ร้านที่1"/>
    <s v="ส่งคุณ พัชนี แก้วติ๊บ "/>
    <s v="79 หมู่3 ซ.เอราวัณสิ่งทอ ( &amp;nbsp;ถ้าไม่ได้รับสายขนส่ง &amp;nbsp;ให้เข้าไปส่ง และเก็บเงิน ที่ พนง. ใน &amp;nbsp;7-11 ปากซอยเอราวัณ ได้เลยค่ะ &amp;nbsp;) ต.สำโรงใต้ _x000a_อ.พระประแดง จ.สมุทรปราการ 10130_x000a_"/>
    <s v="10130"/>
    <s v="0967043523"/>
    <s v="10/02/2026 14:52"/>
    <s v="sompear3955@gmail.com"/>
    <s v="EMS"/>
    <s v="line_oa"/>
    <s v="กสิกร"/>
    <s v=""/>
    <s v="WB169558065TH"/>
    <s v="10/02/2026 14:52"/>
  </r>
  <r>
    <x v="3"/>
    <x v="3"/>
    <n v="109"/>
    <n v="3"/>
    <s v="GUA63"/>
    <n v="1140"/>
    <n v="50"/>
    <s v="ร้านที่1"/>
    <s v="ส่งคุณ พัชนี แก้วติ๊บ "/>
    <s v="79 หมู่3 ซ.เอราวัณสิ่งทอ ( &amp;nbsp;ถ้าไม่ได้รับสายขนส่ง &amp;nbsp;ให้เข้าไปส่ง และเก็บเงิน ที่ พนง. ใน &amp;nbsp;7-11 ปากซอยเอราวัณ ได้เลยค่ะ &amp;nbsp;) ต.สำโรงใต้ _x000a_อ.พระประแดง จ.สมุทรปราการ 10130_x000a_"/>
    <s v="10130"/>
    <s v="0967043523"/>
    <s v="10/02/2026 14:52"/>
    <s v="sompear3955@gmail.com"/>
    <s v="EMS"/>
    <s v="line_oa"/>
    <s v="กสิกร"/>
    <s v=""/>
    <s v="WB169558065TH"/>
    <s v="10/02/2026 14:52"/>
  </r>
  <r>
    <x v="5"/>
    <x v="9"/>
    <n v="109"/>
    <n v="3"/>
    <s v="GUA63"/>
    <n v="1140"/>
    <n v="50"/>
    <s v="ร้านที่1"/>
    <s v="ส่งคุณ พัชนี แก้วติ๊บ "/>
    <s v="79 หมู่3 ซ.เอราวัณสิ่งทอ ( &amp;nbsp;ถ้าไม่ได้รับสายขนส่ง &amp;nbsp;ให้เข้าไปส่ง และเก็บเงิน ที่ พนง. ใน &amp;nbsp;7-11 ปากซอยเอราวัณ ได้เลยค่ะ &amp;nbsp;) ต.สำโรงใต้ _x000a_อ.พระประแดง จ.สมุทรปราการ 10130_x000a_"/>
    <s v="10130"/>
    <s v="0967043523"/>
    <s v="10/02/2026 14:52"/>
    <s v="sompear3955@gmail.com"/>
    <s v="EMS"/>
    <s v="line_oa"/>
    <s v="กสิกร"/>
    <s v=""/>
    <s v="WB169558065TH"/>
    <s v="10/02/2026 14:52"/>
  </r>
  <r>
    <x v="1"/>
    <x v="1"/>
    <n v="109"/>
    <n v="3"/>
    <s v="GUA63"/>
    <n v="1140"/>
    <n v="50"/>
    <s v="ร้านที่1"/>
    <s v="ส่งคุณ พัชนี แก้วติ๊บ "/>
    <s v="79 หมู่3 ซ.เอราวัณสิ่งทอ ( &amp;nbsp;ถ้าไม่ได้รับสายขนส่ง &amp;nbsp;ให้เข้าไปส่ง และเก็บเงิน ที่ พนง. ใน &amp;nbsp;7-11 ปากซอยเอราวัณ ได้เลยค่ะ &amp;nbsp;) ต.สำโรงใต้ _x000a_อ.พระประแดง จ.สมุทรปราการ 10130_x000a_"/>
    <s v="10130"/>
    <s v="0967043523"/>
    <s v="10/02/2026 14:52"/>
    <s v="sompear3955@gmail.com"/>
    <s v="EMS"/>
    <s v="line_oa"/>
    <s v="กสิกร"/>
    <s v=""/>
    <s v="WB169558065TH"/>
    <s v="10/02/2026 14:52"/>
  </r>
  <r>
    <x v="0"/>
    <x v="7"/>
    <n v="109"/>
    <n v="2"/>
    <s v="GUA62"/>
    <n v="1199"/>
    <n v="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10/02/2026 14:47"/>
    <s v="sompear3955@gmail.com"/>
    <s v="EMS"/>
    <s v="line_oa"/>
    <s v="กสิกร"/>
    <s v=""/>
    <s v="WB169562808TH"/>
    <s v="10/02/2026 14:47"/>
  </r>
  <r>
    <x v="3"/>
    <x v="3"/>
    <n v="109"/>
    <n v="2"/>
    <s v="GUA62"/>
    <n v="1199"/>
    <n v="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10/02/2026 14:47"/>
    <s v="sompear3955@gmail.com"/>
    <s v="EMS"/>
    <s v="line_oa"/>
    <s v="กสิกร"/>
    <s v=""/>
    <s v="WB169562808TH"/>
    <s v="10/02/2026 14:47"/>
  </r>
  <r>
    <x v="1"/>
    <x v="1"/>
    <n v="109"/>
    <n v="3"/>
    <s v="GUA62"/>
    <n v="1199"/>
    <n v="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10/02/2026 14:47"/>
    <s v="sompear3955@gmail.com"/>
    <s v="EMS"/>
    <s v="line_oa"/>
    <s v="กสิกร"/>
    <s v=""/>
    <s v="WB169562808TH"/>
    <s v="10/02/2026 14:47"/>
  </r>
  <r>
    <x v="5"/>
    <x v="9"/>
    <n v="109"/>
    <n v="4"/>
    <s v="GUA62"/>
    <n v="1199"/>
    <n v="0"/>
    <s v="ร้านที่1"/>
    <s v="ส่ง ธัญยธรณ์ จิรโชติธนาศักดิ์"/>
    <s v="85/894 ซ.ประชาอุทิศ79 แขวงทุ่งครุ เขตทุ่งครุ กทม.10140_x000a_"/>
    <s v="10140"/>
    <s v="0643516542"/>
    <s v="10/02/2026 14:47"/>
    <s v="sompear3955@gmail.com"/>
    <s v="EMS"/>
    <s v="line_oa"/>
    <s v="กสิกร"/>
    <s v=""/>
    <s v="WB169562808TH"/>
    <s v="10/02/2026 14:47"/>
  </r>
  <r>
    <x v="1"/>
    <x v="1"/>
    <n v="109"/>
    <n v="1"/>
    <s v="GUA61"/>
    <n v="268"/>
    <n v="50"/>
    <s v="ร้านที่1"/>
    <s v=" ส่ง คุณ ประภาพร เรืองศรีสกุลชาญ"/>
    <s v="454 ถ.พระราม4 ซ.ไผ่สิงห์โต_x000a_แขวงคลองเตย เขตคลองเตย_x000a_กรุงเทพ10110_x000a_"/>
    <s v="10110"/>
    <s v="0986565862"/>
    <s v="10/02/2026 14:41"/>
    <s v="sompear3955@gmail.com"/>
    <s v="EMS"/>
    <s v="line_oa"/>
    <s v="กสิกร"/>
    <s v=""/>
    <s v="WB169558057TH"/>
    <s v="10/02/2026 14:46"/>
  </r>
  <r>
    <x v="3"/>
    <x v="3"/>
    <n v="109"/>
    <n v="1"/>
    <s v="GUA61"/>
    <n v="268"/>
    <n v="50"/>
    <s v="ร้านที่1"/>
    <s v=" ส่ง คุณ ประภาพร เรืองศรีสกุลชาญ"/>
    <s v="454 ถ.พระราม4 ซ.ไผ่สิงห์โต_x000a_แขวงคลองเตย เขตคลองเตย_x000a_กรุงเทพ10110_x000a_"/>
    <s v="10110"/>
    <s v="0986565862"/>
    <s v="10/02/2026 14:41"/>
    <s v="sompear3955@gmail.com"/>
    <s v="EMS"/>
    <s v="line_oa"/>
    <s v="กสิกร"/>
    <s v=""/>
    <s v="WB169558057TH"/>
    <s v="10/02/2026 14:46"/>
  </r>
  <r>
    <x v="5"/>
    <x v="9"/>
    <n v="109"/>
    <n v="1"/>
    <s v="GUA60"/>
    <n v="159"/>
    <n v="50"/>
    <s v="ร้านที่1"/>
    <s v="คุณ กนกเนตร "/>
    <s v="49/1 หมู่ 6 _x000a_ต.คลองพระอุดม_x000a_อ.ปากเกร็ด _x000a_จ.นนทบุรี 11120_x000a_"/>
    <s v="11120"/>
    <s v="0631423562"/>
    <s v="10/02/2026 14:41"/>
    <s v="sompear3955@gmail.com"/>
    <s v="EMS"/>
    <s v="line_oa"/>
    <s v="กสิกร"/>
    <s v=""/>
    <s v="WB169558043TH"/>
    <s v="10/02/2026 14:45"/>
  </r>
  <r>
    <x v="5"/>
    <x v="9"/>
    <n v="109"/>
    <n v="2"/>
    <s v="GUA59"/>
    <n v="268"/>
    <n v="50"/>
    <s v="ร้านที่1"/>
    <s v="ส่ง สุมนา สิริสุวัณณ์"/>
    <s v="เซ่เว่นอีเลฟเว่น สาขาอุดมสุข58 เลขที่ 1072 ซอยอุดมสุข 58 ถ. สุขุมวิท103 แขวงบางนา เขตบางนา กทม. 10260_x000a_"/>
    <s v="10260"/>
    <s v="0803561565"/>
    <s v="10/02/2026 14:41"/>
    <s v="sompear3955@gmail.com"/>
    <s v="EMS"/>
    <s v="line_oa"/>
    <s v="กสิกร"/>
    <s v=""/>
    <s v="WB169558030TH"/>
    <s v="10/02/2026 14:44"/>
  </r>
  <r>
    <x v="3"/>
    <x v="3"/>
    <n v="109"/>
    <n v="1"/>
    <s v="GUA58"/>
    <n v="377"/>
    <n v="50"/>
    <s v="ร้านที่1"/>
    <s v="คุณ วรรณสุมาลี จันทร์แจ่ม"/>
    <s v="117 หมู่2 ต.ห้วยทับทัน อ.ห้วยทับทัน _x000a_จ.ศรีสะเกษ 33210_x000a_"/>
    <s v="33210"/>
    <s v="06432659494"/>
    <s v="10/02/2026 14:41"/>
    <s v="sompear3955@gmail.com"/>
    <s v="EMS"/>
    <s v="line_oa"/>
    <s v="กสิกร"/>
    <s v=""/>
    <s v="WB169562811TH"/>
    <s v="10/02/2026 14:43"/>
  </r>
  <r>
    <x v="1"/>
    <x v="1"/>
    <n v="109"/>
    <n v="1"/>
    <s v="GUA58"/>
    <n v="377"/>
    <n v="50"/>
    <s v="ร้านที่1"/>
    <s v="คุณ วรรณสุมาลี จันทร์แจ่ม"/>
    <s v="117 หมู่2 ต.ห้วยทับทัน อ.ห้วยทับทัน _x000a_จ.ศรีสะเกษ 33210_x000a_"/>
    <s v="33210"/>
    <s v="06432659494"/>
    <s v="10/02/2026 14:41"/>
    <s v="sompear3955@gmail.com"/>
    <s v="EMS"/>
    <s v="line_oa"/>
    <s v="กสิกร"/>
    <s v=""/>
    <s v="WB169562811TH"/>
    <s v="10/02/2026 14:43"/>
  </r>
  <r>
    <x v="5"/>
    <x v="9"/>
    <n v="109"/>
    <n v="1"/>
    <s v="GUA58"/>
    <n v="377"/>
    <n v="50"/>
    <s v="ร้านที่1"/>
    <s v="คุณ วรรณสุมาลี จันทร์แจ่ม"/>
    <s v="117 หมู่2 ต.ห้วยทับทัน อ.ห้วยทับทัน _x000a_จ.ศรีสะเกษ 33210_x000a_"/>
    <s v="33210"/>
    <s v="06432659494"/>
    <s v="10/02/2026 14:41"/>
    <s v="sompear3955@gmail.com"/>
    <s v="EMS"/>
    <s v="line_oa"/>
    <s v="กสิกร"/>
    <s v=""/>
    <s v="WB169562811TH"/>
    <s v="10/02/2026 14:43"/>
  </r>
  <r>
    <x v="8"/>
    <x v="8"/>
    <n v="33.333333333333336"/>
    <n v="3"/>
    <s v="GUA57"/>
    <n v="134.99"/>
    <n v="0"/>
    <s v="ร้านที่2"/>
    <s v="จ***ภรณ์ ส***รณ์"/>
    <s v="อุบลราชธานี"/>
    <s v="-"/>
    <s v=""/>
    <s v="10/02/2026 14:41"/>
    <s v="-"/>
    <s v="J&amp;T COD"/>
    <s v="Tiktok"/>
    <s v="จ่ายทีหลัง / COD"/>
    <s v=""/>
    <s v="791541903191"/>
    <s v="10/02/2026 14:41"/>
  </r>
  <r>
    <x v="12"/>
    <x v="18"/>
    <n v="45"/>
    <n v="14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13"/>
    <x v="19"/>
    <n v="45"/>
    <n v="8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14"/>
    <x v="20"/>
    <n v="45"/>
    <n v="8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9"/>
    <x v="11"/>
    <n v="85"/>
    <n v="20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10"/>
    <x v="12"/>
    <n v="85"/>
    <n v="20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0"/>
    <x v="7"/>
    <n v="109"/>
    <n v="4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5"/>
    <x v="9"/>
    <n v="109"/>
    <n v="4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1"/>
    <x v="1"/>
    <n v="109"/>
    <n v="6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3"/>
    <x v="3"/>
    <n v="109"/>
    <n v="6"/>
    <s v="GUA56"/>
    <n v="7130"/>
    <n v="200"/>
    <s v="ร้านที่1"/>
    <s v="นายสุธรรม เลขะพันธ์รัตน์"/>
    <s v="ร้านถนอมรุ่งเรืองค้าข้าว_x000a_16/2ถ.ทัศนปทุมต. ในเมือง_x000a_อ.เมืองจ.นครพ่นม48000"/>
    <s v="48000"/>
    <s v="0818717454"/>
    <s v="10/02/2026 10:56"/>
    <s v="sompear3955@gmail.com"/>
    <s v="EMS"/>
    <s v="line_oa"/>
    <s v="กสิกร"/>
    <s v=""/>
    <s v="WB169562771TH"/>
    <s v="10/02/2026 14:38"/>
  </r>
  <r>
    <x v="0"/>
    <x v="0"/>
    <n v="103.55"/>
    <n v="1"/>
    <s v="GUA54"/>
    <n v="148.55000000000001"/>
    <n v="45"/>
    <s v="ร้านที่3"/>
    <s v="วันเพ็ญ วะดี"/>
    <s v="71/6หมู่1ต.ห้วนใหญ่อ.บางละมุงจ.ชลบุรี · หนองปรือ_x000a__x000a_บางละมุง/ Bang Lamungชลบุรี/ Chonburi_x000a_20150"/>
    <s v="20150"/>
    <s v="660826684685"/>
    <s v="10/02/2026 14:31"/>
    <s v="-"/>
    <s v="Kerry_dropoff"/>
    <s v="Lazada"/>
    <s v="lazada"/>
    <s v=""/>
    <s v="LEXPU0656853462"/>
    <s v="10/02/2026 14:31"/>
  </r>
  <r>
    <x v="5"/>
    <x v="0"/>
    <n v="103.55"/>
    <n v="1"/>
    <s v="GUA53"/>
    <n v="148.55000000000001"/>
    <n v="45"/>
    <s v="ร้านที่3"/>
    <s v="วันเพ็ญ วะดี"/>
    <s v="71/6หมู่1ต.ห้วนใหญ่อ.บางละมุงจ.ชลบุรี · หนองปรือ_x000a__x000a_บางละมุง/ Bang Lamungชลบุรี/ Chonburi_x000a_20150"/>
    <s v="20150"/>
    <s v="660826684685"/>
    <s v="10/02/2026 14:30"/>
    <s v="-"/>
    <s v="Kerry_dropoff"/>
    <s v="Lazada"/>
    <s v="lazada"/>
    <s v=""/>
    <s v="LEXPU0656859638"/>
    <s v="10/02/2026 14:30"/>
  </r>
  <r>
    <x v="11"/>
    <x v="14"/>
    <n v="150"/>
    <n v="1"/>
    <s v="GUA52"/>
    <n v="110"/>
    <n v="10"/>
    <s v="ร้านที่2"/>
    <s v="ศ***ัลย์ ก***ำ"/>
    <s v="กาญจนบุรี"/>
    <s v="-"/>
    <s v=""/>
    <s v="10/02/2026 14:23"/>
    <s v="-"/>
    <s v="J&amp;T COD"/>
    <s v="Tiktok"/>
    <s v="จ่ายทีหลัง / COD"/>
    <s v=""/>
    <s v="791442872824"/>
    <s v="10/02/2026 14:23"/>
  </r>
  <r>
    <x v="10"/>
    <x v="12"/>
    <n v="120"/>
    <n v="2"/>
    <s v="GUA51"/>
    <n v="200"/>
    <n v="0"/>
    <s v="ร้านที่2"/>
    <s v="ส***ดห์ ผ***ด"/>
    <s v="ชลบุรี"/>
    <s v="-"/>
    <s v=""/>
    <s v="10/02/2026 14:21"/>
    <s v="-"/>
    <s v="J&amp;T COD"/>
    <s v="Tiktok"/>
    <s v="จ่ายทีหลัง / COD"/>
    <s v=""/>
    <s v="791482471813"/>
    <s v="10/02/2026 14:21"/>
  </r>
  <r>
    <x v="9"/>
    <x v="11"/>
    <n v="66.333333333333329"/>
    <n v="3"/>
    <s v="GUA50"/>
    <n v="250"/>
    <n v="0"/>
    <s v="ร้านที่1"/>
    <s v="ส******ญ"/>
    <s v="******านเลขที่ 15/143 เข้าซอยพุทธบูชา32 แขวงบางมด เขตทุ่งครุ จังหวัดกรุงเทพมหานคร 10140"/>
    <s v="10140"/>
    <s v="97"/>
    <s v="10/02/2026 14:16"/>
    <s v="-"/>
    <s v="SPX Express"/>
    <s v="Shopee"/>
    <s v="shopee"/>
    <s v=""/>
    <s v="TH265861929052F"/>
    <s v="10/02/2026 14:16"/>
  </r>
  <r>
    <x v="9"/>
    <x v="11"/>
    <n v="80"/>
    <n v="1"/>
    <s v="GUA48"/>
    <n v="80"/>
    <n v="0"/>
    <s v="ร้านที่1"/>
    <s v="ซ******ี"/>
    <s v="******ลา ตำบล กะดุนง ตำบลกะดุนง อำเภอสายบุรี จังหวัดปัตตานี 94110"/>
    <s v="94110"/>
    <s v="15"/>
    <s v="10/02/2026 14:41"/>
    <s v="-"/>
    <s v="SPX Express"/>
    <s v="Shopee"/>
    <s v="shopee"/>
    <s v=""/>
    <s v="TH264925588895O"/>
    <s v="10/02/2026 14:14"/>
  </r>
  <r>
    <x v="0"/>
    <x v="7"/>
    <n v="139"/>
    <n v="1"/>
    <s v="GUA47"/>
    <n v="215"/>
    <n v="0"/>
    <s v="ร้านที่10"/>
    <s v="รานี   วิโรจน์ธรรม "/>
    <s v="  100 ซ.แยกไผ่สิงห์โต  ถ.พระราม 4   เขตคลองเตย   แขวงคลองเตย   กทม   10110"/>
    <s v="10110"/>
    <s v="0858025187"/>
    <s v="10/02/2026 14:14"/>
    <s v="sompear3955@gmail.com"/>
    <s v="EMS COD"/>
    <s v="facebook"/>
    <s v="กสิกร"/>
    <s v=""/>
    <s v="WA091075624TH"/>
    <s v="10/02/2026 14:14"/>
  </r>
  <r>
    <x v="3"/>
    <x v="3"/>
    <n v="139"/>
    <n v="1"/>
    <s v="GUA47"/>
    <n v="215"/>
    <n v="0"/>
    <s v="ร้านที่10"/>
    <s v="รานี   วิโรจน์ธรรม "/>
    <s v="  100 ซ.แยกไผ่สิงห์โต  ถ.พระราม 4   เขตคลองเตย   แขวงคลองเตย   กทม   10110"/>
    <s v="10110"/>
    <s v="0858025187"/>
    <s v="10/02/2026 14:14"/>
    <s v="sompear3955@gmail.com"/>
    <s v="EMS COD"/>
    <s v="facebook"/>
    <s v="กสิกร"/>
    <s v=""/>
    <s v="WA091075624TH"/>
    <s v="10/02/2026 14:14"/>
  </r>
  <r>
    <x v="5"/>
    <x v="9"/>
    <n v="139"/>
    <n v="2"/>
    <s v="GUA46"/>
    <n v="215"/>
    <n v="0"/>
    <s v="ร้านที่10"/>
    <s v="สำเนียง"/>
    <s v="ส่ง989/6หมุ่ที่17ตำบลบ้านเป็ดหมุ่บ้านชิกเนเจอร์อำเภอเมืองขอนแก่น 40000"/>
    <s v="40000"/>
    <s v="0810741874"/>
    <s v="10/02/2026 14:13"/>
    <s v="sompear3955@gmail.com"/>
    <s v="EMS COD"/>
    <s v="facebook"/>
    <s v="กสิกร"/>
    <s v=""/>
    <s v="WA091075638TH"/>
    <s v="10/02/2026 14:13"/>
  </r>
  <r>
    <x v="0"/>
    <x v="7"/>
    <n v="139"/>
    <n v="1"/>
    <s v="GUA45"/>
    <n v="399"/>
    <n v="0"/>
    <s v="ร้านที่10"/>
    <s v="ครูสุดใจ รุ่งเรือง"/>
    <s v="ที่อยู่_x000a_บ้านเลขที่ 146 หมู่ 10_x000a_ เขตเทศบาล _x000a_ตําบลเมืองเก่า_x000a_ อําเภอกบินทร์บุรี _x000a_จังหวัดปราจีนบุรี _x000a_รหัสไปรษณีย์ _x000a_ 25240"/>
    <s v="25240"/>
    <s v="0895416178"/>
    <s v="10/02/2026 14:12"/>
    <s v="sompear3955@gmail.com"/>
    <s v="EMS COD"/>
    <s v="facebook"/>
    <s v="กสิกร"/>
    <s v=""/>
    <s v="WA091075641TH"/>
    <s v="10/02/2026 14:12"/>
  </r>
  <r>
    <x v="3"/>
    <x v="3"/>
    <n v="139"/>
    <n v="1"/>
    <s v="GUA45"/>
    <n v="399"/>
    <n v="0"/>
    <s v="ร้านที่10"/>
    <s v="ครูสุดใจ รุ่งเรือง"/>
    <s v="ที่อยู่_x000a_บ้านเลขที่ 146 หมู่ 10_x000a_ เขตเทศบาล _x000a_ตําบลเมืองเก่า_x000a_ อําเภอกบินทร์บุรี _x000a_จังหวัดปราจีนบุรี _x000a_รหัสไปรษณีย์ _x000a_ 25240"/>
    <s v="25240"/>
    <s v="0895416178"/>
    <s v="10/02/2026 14:12"/>
    <s v="sompear3955@gmail.com"/>
    <s v="EMS COD"/>
    <s v="facebook"/>
    <s v="กสิกร"/>
    <s v=""/>
    <s v="WA091075641TH"/>
    <s v="10/02/2026 14:12"/>
  </r>
  <r>
    <x v="5"/>
    <x v="9"/>
    <n v="139"/>
    <n v="1"/>
    <s v="GUA45"/>
    <n v="399"/>
    <n v="0"/>
    <s v="ร้านที่10"/>
    <s v="ครูสุดใจ รุ่งเรือง"/>
    <s v="ที่อยู่_x000a_บ้านเลขที่ 146 หมู่ 10_x000a_ เขตเทศบาล _x000a_ตําบลเมืองเก่า_x000a_ อําเภอกบินทร์บุรี _x000a_จังหวัดปราจีนบุรี _x000a_รหัสไปรษณีย์ _x000a_ 25240"/>
    <s v="25240"/>
    <s v="0895416178"/>
    <s v="10/02/2026 14:12"/>
    <s v="sompear3955@gmail.com"/>
    <s v="EMS COD"/>
    <s v="facebook"/>
    <s v="กสิกร"/>
    <s v=""/>
    <s v="WA091075641TH"/>
    <s v="10/02/2026 14:12"/>
  </r>
  <r>
    <x v="1"/>
    <x v="1"/>
    <n v="139"/>
    <n v="1"/>
    <s v="GUA45"/>
    <n v="399"/>
    <n v="0"/>
    <s v="ร้านที่10"/>
    <s v="ครูสุดใจ รุ่งเรือง"/>
    <s v="ที่อยู่_x000a_บ้านเลขที่ 146 หมู่ 10_x000a_ เขตเทศบาล _x000a_ตําบลเมืองเก่า_x000a_ อําเภอกบินทร์บุรี _x000a_จังหวัดปราจีนบุรี _x000a_รหัสไปรษณีย์ _x000a_ 25240"/>
    <s v="25240"/>
    <s v="0895416178"/>
    <s v="10/02/2026 14:12"/>
    <s v="sompear3955@gmail.com"/>
    <s v="EMS COD"/>
    <s v="facebook"/>
    <s v="กสิกร"/>
    <s v=""/>
    <s v="WA091075641TH"/>
    <s v="10/02/2026 14:12"/>
  </r>
  <r>
    <x v="1"/>
    <x v="1"/>
    <n v="139"/>
    <n v="2"/>
    <s v="GUA44"/>
    <n v="215"/>
    <n v="0"/>
    <s v="ร้านที่10"/>
    <s v="อุไร ไชยชนะ"/>
    <s v="82ม.7_x000a_ถ.ประชามุสลิม_x000a_ต.คลองแห_x000a_อ.กาดใหญ่_x000a_จ.สงขลา_x000a_ 90110"/>
    <s v="90110"/>
    <s v="0825424060"/>
    <s v="10/02/2026 11:00"/>
    <s v="sompear3955@gmail.com"/>
    <s v="EMS"/>
    <s v="facebook"/>
    <s v="กสิกร"/>
    <s v=""/>
    <s v="WB169562839TH"/>
    <s v="10/02/2026 14:11"/>
  </r>
  <r>
    <x v="3"/>
    <x v="3"/>
    <n v="139"/>
    <n v="2"/>
    <s v="GUA43"/>
    <n v="215"/>
    <n v="0"/>
    <s v="ร้านที่10"/>
    <s v="Nit Nueng"/>
    <s v="รพ.จตุรพักตรพิม่น_x000a_หัวช้าง_x000a_อ.จตุรพักตรพิมาน_x000a_ร้อยเอ็ด_x000a_ +6685 45180"/>
    <s v="45180"/>
    <s v="66850010579"/>
    <s v="10/02/2026 14:10"/>
    <s v="sompear3955@gmail.com"/>
    <s v="EMS COD"/>
    <s v="facebook"/>
    <s v="กสิกร"/>
    <s v=""/>
    <s v="WA091075655TH"/>
    <s v="10/02/2026 14:10"/>
  </r>
  <r>
    <x v="3"/>
    <x v="3"/>
    <n v="139"/>
    <n v="1"/>
    <s v="GUA42"/>
    <n v="215"/>
    <n v="0"/>
    <s v="ร้านที่10"/>
    <s v="ยงยศ พรสวัสดิ์ "/>
    <s v="5/5 ม.5 บ้านแย้ ต.พันนา อ.สว่างแดนนดิน จ.สกลนคร 47240"/>
    <s v="47240"/>
    <s v="0896871977"/>
    <s v="10/02/2026 12:40"/>
    <s v="sompear3955@gmail.com"/>
    <s v="EMS"/>
    <s v="facebook"/>
    <s v="กสิกร"/>
    <s v=""/>
    <s v="WB169562825TH"/>
    <s v="10/02/2026 14:09"/>
  </r>
  <r>
    <x v="1"/>
    <x v="1"/>
    <n v="139"/>
    <n v="1"/>
    <s v="GUA42"/>
    <n v="215"/>
    <n v="0"/>
    <s v="ร้านที่10"/>
    <s v="ยงยศ พรสวัสดิ์ "/>
    <s v="5/5 ม.5 บ้านแย้ ต.พันนา อ.สว่างแดนนดิน จ.สกลนคร 47240"/>
    <s v="47240"/>
    <s v="0896871977"/>
    <s v="10/02/2026 12:40"/>
    <s v="sompear3955@gmail.com"/>
    <s v="EMS"/>
    <s v="facebook"/>
    <s v="กสิกร"/>
    <s v=""/>
    <s v="WB169562825TH"/>
    <s v="10/02/2026 14:09"/>
  </r>
  <r>
    <x v="1"/>
    <x v="1"/>
    <n v="109"/>
    <n v="2"/>
    <s v="GUA41"/>
    <n v="595"/>
    <n v="50"/>
    <s v="ร้านที่10"/>
    <s v="สุภาพร-พึ่งไทย"/>
    <s v="56ม.11(เขางอบซอย4) ต.หน้าพระลาน อ.เฉลิมพระเกียรติ จ.สระบุรี 18240"/>
    <s v="18240"/>
    <s v="0926351516"/>
    <s v="10/02/2026 12:09"/>
    <s v="sompear3955@gmail.com"/>
    <s v="EMS"/>
    <s v="facebook"/>
    <s v="กสิกร"/>
    <s v=""/>
    <s v="WB169558091TH"/>
    <s v="10/02/2026 13:59"/>
  </r>
  <r>
    <x v="3"/>
    <x v="3"/>
    <n v="109"/>
    <n v="1"/>
    <s v="GUA41"/>
    <n v="595"/>
    <n v="50"/>
    <s v="ร้านที่10"/>
    <s v="สุภาพร-พึ่งไทย"/>
    <s v="56ม.11(เขางอบซอย4) ต.หน้าพระลาน อ.เฉลิมพระเกียรติ จ.สระบุรี 18240"/>
    <s v="18240"/>
    <s v="0926351516"/>
    <s v="10/02/2026 12:09"/>
    <s v="sompear3955@gmail.com"/>
    <s v="EMS"/>
    <s v="facebook"/>
    <s v="กสิกร"/>
    <s v=""/>
    <s v="WB169558091TH"/>
    <s v="10/02/2026 13:59"/>
  </r>
  <r>
    <x v="5"/>
    <x v="9"/>
    <n v="109"/>
    <n v="2"/>
    <s v="GUA41"/>
    <n v="595"/>
    <n v="50"/>
    <s v="ร้านที่10"/>
    <s v="สุภาพร-พึ่งไทย"/>
    <s v="56ม.11(เขางอบซอย4) ต.หน้าพระลาน อ.เฉลิมพระเกียรติ จ.สระบุรี 18240"/>
    <s v="18240"/>
    <s v="0926351516"/>
    <s v="10/02/2026 12:09"/>
    <s v="sompear3955@gmail.com"/>
    <s v="EMS"/>
    <s v="facebook"/>
    <s v="กสิกร"/>
    <s v=""/>
    <s v="WB169558091TH"/>
    <s v="10/02/2026 13:59"/>
  </r>
  <r>
    <x v="0"/>
    <x v="7"/>
    <n v="139"/>
    <n v="1"/>
    <s v="GUA40"/>
    <n v="215"/>
    <n v="0"/>
    <s v="ร้านที่10"/>
    <s v="สมจิตต์"/>
    <s v="18/913 ม.5 ต.บางพูด อ.ปากเกร็ด นนทบุรี  11120"/>
    <s v="11120"/>
    <s v="0840008454"/>
    <s v="10/02/2026 13:58"/>
    <s v="sompear3955@gmail.com"/>
    <s v="EMS COD"/>
    <s v="facebook"/>
    <s v="กสิกร"/>
    <s v=""/>
    <s v="WA091075669TH"/>
    <s v="10/02/2026 13:58"/>
  </r>
  <r>
    <x v="3"/>
    <x v="3"/>
    <n v="139"/>
    <n v="1"/>
    <s v="GUA40"/>
    <n v="215"/>
    <n v="0"/>
    <s v="ร้านที่10"/>
    <s v="สมจิตต์"/>
    <s v="18/913 ม.5 ต.บางพูด อ.ปากเกร็ด นนทบุรี  11120"/>
    <s v="11120"/>
    <s v="0840008454"/>
    <s v="10/02/2026 13:58"/>
    <s v="sompear3955@gmail.com"/>
    <s v="EMS COD"/>
    <s v="facebook"/>
    <s v="กสิกร"/>
    <s v=""/>
    <s v="WA091075669TH"/>
    <s v="10/02/2026 13:58"/>
  </r>
  <r>
    <x v="3"/>
    <x v="3"/>
    <n v="139"/>
    <n v="1"/>
    <s v="GUA39"/>
    <n v="215"/>
    <n v="0"/>
    <s v="ร้านที่10"/>
    <s v="Pilawan Chairat"/>
    <s v="106/52  เสรีไทย ซ.3_x000a_ม.6  ต.มะขามเตี้ย_x000a_มะขามเตี้ย_x000a_สุราษฎร์ธานี_x000a_ 84000"/>
    <s v="84000"/>
    <s v="0812735375"/>
    <s v="10/02/2026 13:57"/>
    <s v="sompear3955@gmail.com"/>
    <s v="EMS COD"/>
    <s v="facebook"/>
    <s v="กสิกร"/>
    <s v=""/>
    <s v="WA091075672TH"/>
    <s v="10/02/2026 13:57"/>
  </r>
  <r>
    <x v="5"/>
    <x v="9"/>
    <n v="139"/>
    <n v="1"/>
    <s v="GUA39"/>
    <n v="215"/>
    <n v="0"/>
    <s v="ร้านที่10"/>
    <s v="Pilawan Chairat"/>
    <s v="106/52  เสรีไทย ซ.3_x000a_ม.6  ต.มะขามเตี้ย_x000a_มะขามเตี้ย_x000a_สุราษฎร์ธานี_x000a_ 84000"/>
    <s v="84000"/>
    <s v="0812735375"/>
    <s v="10/02/2026 13:57"/>
    <s v="sompear3955@gmail.com"/>
    <s v="EMS COD"/>
    <s v="facebook"/>
    <s v="กสิกร"/>
    <s v=""/>
    <s v="WA091075672TH"/>
    <s v="10/02/2026 13:57"/>
  </r>
  <r>
    <x v="0"/>
    <x v="7"/>
    <n v="139"/>
    <n v="1"/>
    <s v="GUA38"/>
    <n v="215"/>
    <n v="0"/>
    <s v="ร้านที่10"/>
    <s v="ธริณภัทร  โรจชนะรุ่ง "/>
    <s v="165/25  ม.7 ซ.เมตตา _x000a_ต.กุยบุรี อ.กุยบุรี จ.ประจวบ_x000a_ 77150"/>
    <s v="77150"/>
    <s v="0832351455"/>
    <s v="10/02/2026 13:56"/>
    <s v="sompear3955@gmail.com"/>
    <s v="EMS COD"/>
    <s v="facebook"/>
    <s v="กสิกร"/>
    <s v=""/>
    <s v="WA091075686TH"/>
    <s v="10/02/2026 13:56"/>
  </r>
  <r>
    <x v="1"/>
    <x v="1"/>
    <n v="139"/>
    <n v="1"/>
    <s v="GUA38"/>
    <n v="215"/>
    <n v="0"/>
    <s v="ร้านที่10"/>
    <s v="ธริณภัทร  โรจชนะรุ่ง "/>
    <s v="165/25  ม.7 ซ.เมตตา _x000a_ต.กุยบุรี อ.กุยบุรี จ.ประจวบ_x000a_ 77150"/>
    <s v="77150"/>
    <s v="0832351455"/>
    <s v="10/02/2026 13:56"/>
    <s v="sompear3955@gmail.com"/>
    <s v="EMS COD"/>
    <s v="facebook"/>
    <s v="กสิกร"/>
    <s v=""/>
    <s v="WA091075686TH"/>
    <s v="10/02/2026 13:56"/>
  </r>
  <r>
    <x v="3"/>
    <x v="3"/>
    <n v="139"/>
    <n v="10"/>
    <s v="GUA37"/>
    <n v="1505"/>
    <n v="0"/>
    <s v="ร้านที่10"/>
    <s v="ลัดดาวัลย์ ปิ่นแก้ว"/>
    <s v="96/8ม.3ต.หัวไทร_x000a_อ.บางคล้า_x000a_จ. ฉะเชิงเทรา 24110"/>
    <s v="24110"/>
    <s v="0629826916"/>
    <s v="10/02/2026 10:58"/>
    <s v="sompear3955@gmail.com"/>
    <s v="EMS"/>
    <s v="facebook"/>
    <s v="กสิกร"/>
    <s v=""/>
    <s v="WB169558105TH"/>
    <s v="10/02/2026 13:55"/>
  </r>
  <r>
    <x v="5"/>
    <x v="9"/>
    <n v="139"/>
    <n v="4"/>
    <s v="GUA37"/>
    <n v="1505"/>
    <n v="0"/>
    <s v="ร้านที่10"/>
    <s v="ลัดดาวัลย์ ปิ่นแก้ว"/>
    <s v="96/8ม.3ต.หัวไทร_x000a_อ.บางคล้า_x000a_จ. ฉะเชิงเทรา 24110"/>
    <s v="24110"/>
    <s v="0629826916"/>
    <s v="10/02/2026 10:58"/>
    <s v="sompear3955@gmail.com"/>
    <s v="EMS"/>
    <s v="facebook"/>
    <s v="กสิกร"/>
    <s v=""/>
    <s v="WB169558105TH"/>
    <s v="10/02/2026 13:55"/>
  </r>
  <r>
    <x v="5"/>
    <x v="9"/>
    <n v="139"/>
    <n v="2"/>
    <s v="GUA36"/>
    <n v="704"/>
    <n v="0"/>
    <s v="ร้านที่10"/>
    <s v="ศรีเมือง อนุตธโต"/>
    <s v="33 ม.1 ต.บ้านใหม่ อ.สามพราน จ.นครปฐม 73110"/>
    <s v="73110"/>
    <s v="0861710122"/>
    <s v="10/02/2026 11:00"/>
    <s v="sompear3955@gmail.com"/>
    <s v="EMS"/>
    <s v="facebook"/>
    <s v="กสิกร"/>
    <s v=""/>
    <s v="WB169558114TH"/>
    <s v="10/02/2026 13:53"/>
  </r>
  <r>
    <x v="3"/>
    <x v="3"/>
    <n v="139"/>
    <n v="4"/>
    <s v="GUA36"/>
    <n v="704"/>
    <n v="0"/>
    <s v="ร้านที่10"/>
    <s v="ศรีเมือง อนุตธโต"/>
    <s v="33 ม.1 ต.บ้านใหม่ อ.สามพราน จ.นครปฐม 73110"/>
    <s v="73110"/>
    <s v="0861710122"/>
    <s v="10/02/2026 11:00"/>
    <s v="sompear3955@gmail.com"/>
    <s v="EMS"/>
    <s v="facebook"/>
    <s v="กสิกร"/>
    <s v=""/>
    <s v="WB169558114TH"/>
    <s v="10/02/2026 13:53"/>
  </r>
  <r>
    <x v="14"/>
    <x v="20"/>
    <n v="65"/>
    <n v="1"/>
    <s v="GUA35"/>
    <n v="658"/>
    <n v="0"/>
    <s v="ร้านที่10"/>
    <s v="ศรุตา ต๊ะรังษี"/>
    <s v=" 3/1 ถนนพันศรโยธา ต.รั้วใหญ่ อ.เมือง จ.สุพรรณบุรี _x000a_ 72000"/>
    <s v="72000"/>
    <s v="0625214295"/>
    <s v="10/02/2026 13:51"/>
    <s v="sompear3955@gmail.com"/>
    <s v="EMS COD"/>
    <s v="facebook"/>
    <s v="กสิกร"/>
    <s v=""/>
    <s v="WA091075690TH"/>
    <s v="10/02/2026 13:51"/>
  </r>
  <r>
    <x v="15"/>
    <x v="21"/>
    <n v="65"/>
    <n v="1"/>
    <s v="GUA35"/>
    <n v="658"/>
    <n v="0"/>
    <s v="ร้านที่10"/>
    <s v="ศรุตา ต๊ะรังษี"/>
    <s v=" 3/1 ถนนพันศรโยธา ต.รั้วใหญ่ อ.เมือง จ.สุพรรณบุรี _x000a_ 72000"/>
    <s v="72000"/>
    <s v="0625214295"/>
    <s v="10/02/2026 13:51"/>
    <s v="sompear3955@gmail.com"/>
    <s v="EMS COD"/>
    <s v="facebook"/>
    <s v="กสิกร"/>
    <s v=""/>
    <s v="WA091075690TH"/>
    <s v="10/02/2026 13:51"/>
  </r>
  <r>
    <x v="0"/>
    <x v="7"/>
    <n v="139"/>
    <n v="1"/>
    <s v="GUA35"/>
    <n v="658"/>
    <n v="0"/>
    <s v="ร้านที่10"/>
    <s v="ศรุตา ต๊ะรังษี"/>
    <s v=" 3/1 ถนนพันศรโยธา ต.รั้วใหญ่ อ.เมือง จ.สุพรรณบุรี _x000a_ 72000"/>
    <s v="72000"/>
    <s v="0625214295"/>
    <s v="10/02/2026 13:51"/>
    <s v="sompear3955@gmail.com"/>
    <s v="EMS COD"/>
    <s v="facebook"/>
    <s v="กสิกร"/>
    <s v=""/>
    <s v="WA091075690TH"/>
    <s v="10/02/2026 13:51"/>
  </r>
  <r>
    <x v="3"/>
    <x v="3"/>
    <n v="139"/>
    <n v="1"/>
    <s v="GUA35"/>
    <n v="658"/>
    <n v="0"/>
    <s v="ร้านที่10"/>
    <s v="ศรุตา ต๊ะรังษี"/>
    <s v=" 3/1 ถนนพันศรโยธา ต.รั้วใหญ่ อ.เมือง จ.สุพรรณบุรี _x000a_ 72000"/>
    <s v="72000"/>
    <s v="0625214295"/>
    <s v="10/02/2026 13:51"/>
    <s v="sompear3955@gmail.com"/>
    <s v="EMS COD"/>
    <s v="facebook"/>
    <s v="กสิกร"/>
    <s v=""/>
    <s v="WA091075690TH"/>
    <s v="10/02/2026 13:51"/>
  </r>
  <r>
    <x v="5"/>
    <x v="9"/>
    <n v="139"/>
    <n v="1"/>
    <s v="GUA35"/>
    <n v="658"/>
    <n v="0"/>
    <s v="ร้านที่10"/>
    <s v="ศรุตา ต๊ะรังษี"/>
    <s v=" 3/1 ถนนพันศรโยธา ต.รั้วใหญ่ อ.เมือง จ.สุพรรณบุรี _x000a_ 72000"/>
    <s v="72000"/>
    <s v="0625214295"/>
    <s v="10/02/2026 13:51"/>
    <s v="sompear3955@gmail.com"/>
    <s v="EMS COD"/>
    <s v="facebook"/>
    <s v="กสิกร"/>
    <s v=""/>
    <s v="WA091075690TH"/>
    <s v="10/02/2026 13:51"/>
  </r>
  <r>
    <x v="1"/>
    <x v="1"/>
    <n v="139"/>
    <n v="1"/>
    <s v="GUA35"/>
    <n v="658"/>
    <n v="0"/>
    <s v="ร้านที่10"/>
    <s v="ศรุตา ต๊ะรังษี"/>
    <s v=" 3/1 ถนนพันศรโยธา ต.รั้วใหญ่ อ.เมือง จ.สุพรรณบุรี _x000a_ 72000"/>
    <s v="72000"/>
    <s v="0625214295"/>
    <s v="10/02/2026 13:51"/>
    <s v="sompear3955@gmail.com"/>
    <s v="EMS COD"/>
    <s v="facebook"/>
    <s v="กสิกร"/>
    <s v=""/>
    <s v="WA091075690TH"/>
    <s v="10/02/2026 13:51"/>
  </r>
  <r>
    <x v="9"/>
    <x v="11"/>
    <n v="66.333333333333329"/>
    <n v="15"/>
    <s v="GUA34"/>
    <n v="985"/>
    <n v="0"/>
    <s v="ร้านที่2"/>
    <s v="ก***า ศ***ะนัน"/>
    <s v="กรุงเทพฯ"/>
    <s v="-"/>
    <s v=""/>
    <s v="10/02/2026 13:49"/>
    <s v="-"/>
    <s v="J&amp;T COD"/>
    <s v="Tiktok"/>
    <s v="จ่ายทีหลัง / COD"/>
    <s v=""/>
    <s v="791476581906"/>
    <s v="10/02/2026 13:49"/>
  </r>
  <r>
    <x v="0"/>
    <x v="7"/>
    <n v="139"/>
    <n v="1"/>
    <s v="GUA33"/>
    <n v="430"/>
    <n v="0"/>
    <s v="ร้านที่10"/>
    <s v="นันท์ณภัส นันทโชคชวพันธ์"/>
    <s v="241ถ.สุขยางค์ อ.เบตง จ.ยะลา _x000a_ 95110"/>
    <s v="95110"/>
    <s v="0896542366"/>
    <s v="10/02/2026 13:49"/>
    <s v="sompear3955@gmail.com"/>
    <s v="EMS COD"/>
    <s v="facebook"/>
    <s v="กสิกร"/>
    <s v=""/>
    <s v="WA091075709TH"/>
    <s v="10/02/2026 13:49"/>
  </r>
  <r>
    <x v="3"/>
    <x v="3"/>
    <n v="139"/>
    <n v="1"/>
    <s v="GUA33"/>
    <n v="430"/>
    <n v="0"/>
    <s v="ร้านที่10"/>
    <s v="นันท์ณภัส นันทโชคชวพันธ์"/>
    <s v="241ถ.สุขยางค์ อ.เบตง จ.ยะลา _x000a_ 95110"/>
    <s v="95110"/>
    <s v="0896542366"/>
    <s v="10/02/2026 13:49"/>
    <s v="sompear3955@gmail.com"/>
    <s v="EMS COD"/>
    <s v="facebook"/>
    <s v="กสิกร"/>
    <s v=""/>
    <s v="WA091075709TH"/>
    <s v="10/02/2026 13:49"/>
  </r>
  <r>
    <x v="5"/>
    <x v="9"/>
    <n v="139"/>
    <n v="1"/>
    <s v="GUA33"/>
    <n v="430"/>
    <n v="0"/>
    <s v="ร้านที่10"/>
    <s v="นันท์ณภัส นันทโชคชวพันธ์"/>
    <s v="241ถ.สุขยางค์ อ.เบตง จ.ยะลา _x000a_ 95110"/>
    <s v="95110"/>
    <s v="0896542366"/>
    <s v="10/02/2026 13:49"/>
    <s v="sompear3955@gmail.com"/>
    <s v="EMS COD"/>
    <s v="facebook"/>
    <s v="กสิกร"/>
    <s v=""/>
    <s v="WA091075709TH"/>
    <s v="10/02/2026 13:49"/>
  </r>
  <r>
    <x v="1"/>
    <x v="1"/>
    <n v="139"/>
    <n v="1"/>
    <s v="GUA33"/>
    <n v="430"/>
    <n v="0"/>
    <s v="ร้านที่10"/>
    <s v="นันท์ณภัส นันทโชคชวพันธ์"/>
    <s v="241ถ.สุขยางค์ อ.เบตง จ.ยะลา _x000a_ 95110"/>
    <s v="95110"/>
    <s v="0896542366"/>
    <s v="10/02/2026 13:49"/>
    <s v="sompear3955@gmail.com"/>
    <s v="EMS COD"/>
    <s v="facebook"/>
    <s v="กสิกร"/>
    <s v=""/>
    <s v="WA091075709TH"/>
    <s v="10/02/2026 13:49"/>
  </r>
  <r>
    <x v="5"/>
    <x v="9"/>
    <n v="139"/>
    <n v="1"/>
    <s v="GUA32"/>
    <n v="215"/>
    <n v="0"/>
    <s v="ร้านที่10"/>
    <s v="น้ำค้าง  สามิภักดิ์"/>
    <s v="40/582 ซ.นวมินทร์ 111_x000a_คลองกุ่ม  บึงกุ่ม_x000a_กทม. 10230"/>
    <s v="10230"/>
    <s v="0891087136"/>
    <s v="10/02/2026 13:48"/>
    <s v="sompear3955@gmail.com"/>
    <s v="EMS COD"/>
    <s v="facebook"/>
    <s v="กสิกร"/>
    <s v=""/>
    <s v="WA091075712TH"/>
    <s v="10/02/2026 13:48"/>
  </r>
  <r>
    <x v="1"/>
    <x v="1"/>
    <n v="139"/>
    <n v="1"/>
    <s v="GUA32"/>
    <n v="215"/>
    <n v="0"/>
    <s v="ร้านที่10"/>
    <s v="น้ำค้าง  สามิภักดิ์"/>
    <s v="40/582 ซ.นวมินทร์ 111_x000a_คลองกุ่ม  บึงกุ่ม_x000a_กทม. 10230"/>
    <s v="10230"/>
    <s v="0891087136"/>
    <s v="10/02/2026 13:48"/>
    <s v="sompear3955@gmail.com"/>
    <s v="EMS COD"/>
    <s v="facebook"/>
    <s v="กสิกร"/>
    <s v=""/>
    <s v="WA091075712TH"/>
    <s v="10/02/2026 13:48"/>
  </r>
  <r>
    <x v="3"/>
    <x v="3"/>
    <n v="139"/>
    <n v="1"/>
    <s v="GUA31"/>
    <n v="215"/>
    <n v="0"/>
    <s v="ร้านที่10"/>
    <s v="ชัยวัฒน์ เจียจารุโรจน์"/>
    <s v="187/16ซ.สุขใจพัฒนา4..ตำบลหนองบัว..อำเมืองอุดร 41000"/>
    <s v="41000"/>
    <s v="0661676345"/>
    <s v="10/02/2026 13:47"/>
    <s v="sompear3955@gmail.com"/>
    <s v="EMS COD"/>
    <s v="facebook"/>
    <s v="กสิกร"/>
    <s v=""/>
    <s v="WA091075726TH"/>
    <s v="10/02/2026 13:47"/>
  </r>
  <r>
    <x v="1"/>
    <x v="1"/>
    <n v="139"/>
    <n v="1"/>
    <s v="GUA31"/>
    <n v="215"/>
    <n v="0"/>
    <s v="ร้านที่10"/>
    <s v="ชัยวัฒน์ เจียจารุโรจน์"/>
    <s v="187/16ซ.สุขใจพัฒนา4..ตำบลหนองบัว..อำเมืองอุดร 41000"/>
    <s v="41000"/>
    <s v="0661676345"/>
    <s v="10/02/2026 13:47"/>
    <s v="sompear3955@gmail.com"/>
    <s v="EMS COD"/>
    <s v="facebook"/>
    <s v="กสิกร"/>
    <s v=""/>
    <s v="WA091075726TH"/>
    <s v="10/02/2026 13:47"/>
  </r>
  <r>
    <x v="1"/>
    <x v="1"/>
    <n v="139"/>
    <n v="1"/>
    <s v="GUA30"/>
    <n v="215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10/02/2026 13:47"/>
    <s v="sompear3955@gmail.com"/>
    <s v="EMS COD"/>
    <s v="facebook"/>
    <s v="กสิกร"/>
    <s v=""/>
    <s v="WA091075788TH"/>
    <s v="10/02/2026 13:46"/>
  </r>
  <r>
    <x v="0"/>
    <x v="7"/>
    <n v="139"/>
    <n v="1"/>
    <s v="GUA30"/>
    <n v="215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10/02/2026 13:47"/>
    <s v="sompear3955@gmail.com"/>
    <s v="EMS COD"/>
    <s v="facebook"/>
    <s v="กสิกร"/>
    <s v=""/>
    <s v="WA091075788TH"/>
    <s v="10/02/2026 13:46"/>
  </r>
  <r>
    <x v="0"/>
    <x v="7"/>
    <n v="109"/>
    <n v="1"/>
    <s v="GUA29"/>
    <n v="486"/>
    <n v="50"/>
    <s v="ร้านที่10"/>
    <s v="นาย  ไพศาล  พงศ์พลูทอง "/>
    <s v=" บ้านเลขที่77  หมู่ 2  ต  บางขันแตก  อ  เมือง_x000a_จว  สมุทรสงคราม _x000a_ 75000"/>
    <s v="75000"/>
    <s v="0819236475"/>
    <s v="10/02/2026 08:55"/>
    <s v="sompear3955@gmail.com"/>
    <s v="EMS"/>
    <s v="facebook"/>
    <s v="กสิกร"/>
    <s v=""/>
    <s v="WB169558128TH"/>
    <s v="10/02/2026 13:45"/>
  </r>
  <r>
    <x v="3"/>
    <x v="3"/>
    <n v="109"/>
    <n v="1"/>
    <s v="GUA29"/>
    <n v="486"/>
    <n v="50"/>
    <s v="ร้านที่10"/>
    <s v="นาย  ไพศาล  พงศ์พลูทอง "/>
    <s v=" บ้านเลขที่77  หมู่ 2  ต  บางขันแตก  อ  เมือง_x000a_จว  สมุทรสงคราม _x000a_ 75000"/>
    <s v="75000"/>
    <s v="0819236475"/>
    <s v="10/02/2026 08:55"/>
    <s v="sompear3955@gmail.com"/>
    <s v="EMS"/>
    <s v="facebook"/>
    <s v="กสิกร"/>
    <s v=""/>
    <s v="WB169558128TH"/>
    <s v="10/02/2026 13:45"/>
  </r>
  <r>
    <x v="5"/>
    <x v="9"/>
    <n v="109"/>
    <n v="1"/>
    <s v="GUA29"/>
    <n v="486"/>
    <n v="50"/>
    <s v="ร้านที่10"/>
    <s v="นาย  ไพศาล  พงศ์พลูทอง "/>
    <s v=" บ้านเลขที่77  หมู่ 2  ต  บางขันแตก  อ  เมือง_x000a_จว  สมุทรสงคราม _x000a_ 75000"/>
    <s v="75000"/>
    <s v="0819236475"/>
    <s v="10/02/2026 08:55"/>
    <s v="sompear3955@gmail.com"/>
    <s v="EMS"/>
    <s v="facebook"/>
    <s v="กสิกร"/>
    <s v=""/>
    <s v="WB169558128TH"/>
    <s v="10/02/2026 13:45"/>
  </r>
  <r>
    <x v="1"/>
    <x v="1"/>
    <n v="109"/>
    <n v="1"/>
    <s v="GUA29"/>
    <n v="486"/>
    <n v="50"/>
    <s v="ร้านที่10"/>
    <s v="นาย  ไพศาล  พงศ์พลูทอง "/>
    <s v=" บ้านเลขที่77  หมู่ 2  ต  บางขันแตก  อ  เมือง_x000a_จว  สมุทรสงคราม _x000a_ 75000"/>
    <s v="75000"/>
    <s v="0819236475"/>
    <s v="10/02/2026 08:55"/>
    <s v="sompear3955@gmail.com"/>
    <s v="EMS"/>
    <s v="facebook"/>
    <s v="กสิกร"/>
    <s v=""/>
    <s v="WB169558128TH"/>
    <s v="10/02/2026 13:45"/>
  </r>
  <r>
    <x v="5"/>
    <x v="9"/>
    <n v="139"/>
    <n v="2"/>
    <s v="GUA28"/>
    <n v="215"/>
    <n v="0"/>
    <s v="ร้านที่10"/>
    <s v="ญาณนันท์ สุภัทรวณิชย์"/>
    <s v="23/14 ถนนประสาท ตำบลเวียง อำเภอเมือง พะเยา  56000"/>
    <s v="56000"/>
    <s v="0858335499"/>
    <s v="10/02/2026 13:44"/>
    <s v="sompear3955@gmail.com"/>
    <s v="EMS COD"/>
    <s v="facebook"/>
    <s v="จ่ายทีหลัง / COD"/>
    <s v=""/>
    <s v="WA091100955TH"/>
    <s v="10/02/2026 13:44"/>
  </r>
  <r>
    <x v="1"/>
    <x v="1"/>
    <n v="139"/>
    <n v="1"/>
    <s v="GUA27"/>
    <n v="430"/>
    <n v="0"/>
    <s v="ร้านที่10"/>
    <s v="เยี่ยมศรี_กฤตสิน"/>
    <s v="กฤตสิน179หมู่6ต.สระแก้วอ.หนองหวส์จ.ยุรีรัมย์ 31240"/>
    <s v="31240"/>
    <s v="0848291979"/>
    <s v="10/02/2026 13:44"/>
    <s v="sompear3955@gmail.com"/>
    <s v="EMS COD"/>
    <s v="facebook"/>
    <s v="กสิกร"/>
    <s v=""/>
    <s v="WA091075774TH"/>
    <s v="10/02/2026 13:44"/>
  </r>
  <r>
    <x v="5"/>
    <x v="9"/>
    <n v="139"/>
    <n v="1"/>
    <s v="GUA27"/>
    <n v="430"/>
    <n v="0"/>
    <s v="ร้านที่10"/>
    <s v="เยี่ยมศรี_กฤตสิน"/>
    <s v="กฤตสิน179หมู่6ต.สระแก้วอ.หนองหวส์จ.ยุรีรัมย์ 31240"/>
    <s v="31240"/>
    <s v="0848291979"/>
    <s v="10/02/2026 13:44"/>
    <s v="sompear3955@gmail.com"/>
    <s v="EMS COD"/>
    <s v="facebook"/>
    <s v="กสิกร"/>
    <s v=""/>
    <s v="WA091075774TH"/>
    <s v="10/02/2026 13:44"/>
  </r>
  <r>
    <x v="3"/>
    <x v="3"/>
    <n v="139"/>
    <n v="2"/>
    <s v="GUA27"/>
    <n v="430"/>
    <n v="0"/>
    <s v="ร้านที่10"/>
    <s v="เยี่ยมศรี_กฤตสิน"/>
    <s v="กฤตสิน179หมู่6ต.สระแก้วอ.หนองหวส์จ.ยุรีรัมย์ 31240"/>
    <s v="31240"/>
    <s v="0848291979"/>
    <s v="10/02/2026 13:44"/>
    <s v="sompear3955@gmail.com"/>
    <s v="EMS COD"/>
    <s v="facebook"/>
    <s v="กสิกร"/>
    <s v=""/>
    <s v="WA091075774TH"/>
    <s v="10/02/2026 13:44"/>
  </r>
  <r>
    <x v="0"/>
    <x v="7"/>
    <n v="139"/>
    <n v="2"/>
    <s v="GUA26"/>
    <n v="1075"/>
    <n v="0"/>
    <s v="ร้านที่10"/>
    <s v="พลศักดิ์.เผ่ากันทรากร"/>
    <s v="15/32-33.ซ.ทนายอาน_x000a_ต.ในเมือง.อ.เมือง.บุรีรัมย์ 31000"/>
    <s v="31000"/>
    <s v="0819994585"/>
    <s v="10/02/2026 13:42"/>
    <s v="sompear3955@gmail.com"/>
    <s v="EMS COD"/>
    <s v="facebook"/>
    <s v="กสิกร"/>
    <s v=""/>
    <s v="WA091075765TH"/>
    <s v="10/02/2026 13:42"/>
  </r>
  <r>
    <x v="3"/>
    <x v="3"/>
    <n v="139"/>
    <n v="2"/>
    <s v="GUA26"/>
    <n v="1075"/>
    <n v="0"/>
    <s v="ร้านที่10"/>
    <s v="พลศักดิ์.เผ่ากันทรากร"/>
    <s v="15/32-33.ซ.ทนายอาน_x000a_ต.ในเมือง.อ.เมือง.บุรีรัมย์ 31000"/>
    <s v="31000"/>
    <s v="0819994585"/>
    <s v="10/02/2026 13:42"/>
    <s v="sompear3955@gmail.com"/>
    <s v="EMS COD"/>
    <s v="facebook"/>
    <s v="กสิกร"/>
    <s v=""/>
    <s v="WA091075765TH"/>
    <s v="10/02/2026 13:42"/>
  </r>
  <r>
    <x v="5"/>
    <x v="9"/>
    <n v="139"/>
    <n v="2"/>
    <s v="GUA26"/>
    <n v="1075"/>
    <n v="0"/>
    <s v="ร้านที่10"/>
    <s v="พลศักดิ์.เผ่ากันทรากร"/>
    <s v="15/32-33.ซ.ทนายอาน_x000a_ต.ในเมือง.อ.เมือง.บุรีรัมย์ 31000"/>
    <s v="31000"/>
    <s v="0819994585"/>
    <s v="10/02/2026 13:42"/>
    <s v="sompear3955@gmail.com"/>
    <s v="EMS COD"/>
    <s v="facebook"/>
    <s v="กสิกร"/>
    <s v=""/>
    <s v="WA091075765TH"/>
    <s v="10/02/2026 13:42"/>
  </r>
  <r>
    <x v="1"/>
    <x v="1"/>
    <n v="139"/>
    <n v="4"/>
    <s v="GUA26"/>
    <n v="1075"/>
    <n v="0"/>
    <s v="ร้านที่10"/>
    <s v="พลศักดิ์.เผ่ากันทรากร"/>
    <s v="15/32-33.ซ.ทนายอาน_x000a_ต.ในเมือง.อ.เมือง.บุรีรัมย์ 31000"/>
    <s v="31000"/>
    <s v="0819994585"/>
    <s v="10/02/2026 13:42"/>
    <s v="sompear3955@gmail.com"/>
    <s v="EMS COD"/>
    <s v="facebook"/>
    <s v="กสิกร"/>
    <s v=""/>
    <s v="WA091075765TH"/>
    <s v="10/02/2026 13:42"/>
  </r>
  <r>
    <x v="1"/>
    <x v="1"/>
    <n v="139"/>
    <n v="2"/>
    <s v="GUA25"/>
    <n v="215"/>
    <n v="0"/>
    <s v="ร้านที่10"/>
    <s v="ปณาลี ลิ้ภัยพาล"/>
    <s v="คอนโดบ้านสวนบางเขน_x000a_อาคาร V.2 ห้อง 27/9 (ร้านทำผมห้องสีม่วง)_x000a_ซ.พหลโยธิน 48 (แยก17/1) แขวงอนุสาวรีย์ เขตบางเขน กท. 10220"/>
    <s v="10220"/>
    <s v="0640698520"/>
    <s v="10/02/2026 13:41"/>
    <s v="sompear3955@gmail.com"/>
    <s v="EMS COD"/>
    <s v="facebook"/>
    <s v="กสิกร"/>
    <s v=""/>
    <s v="WA091075757TH"/>
    <s v="10/02/2026 13:40"/>
  </r>
  <r>
    <x v="0"/>
    <x v="7"/>
    <n v="139"/>
    <n v="1"/>
    <s v="GUA24"/>
    <n v="215"/>
    <n v="0"/>
    <s v="ร้านที่10"/>
    <s v="ประกายทอง.แว่นแก้ว"/>
    <s v="109หมู่5_x000a_หนองเสือ_x000a_ต.สระทะเล_x000a_อ.พยุหะคีรี_x000a_จ.นครสวรรค์ 60130"/>
    <s v="60130"/>
    <s v="0636216306"/>
    <s v="10/02/2026 13:39"/>
    <s v="sompear3955@gmail.com"/>
    <s v="EMS COD"/>
    <s v="facebook"/>
    <s v="กสิกร"/>
    <s v=""/>
    <s v="WA091075743TH"/>
    <s v="10/02/2026 13:39"/>
  </r>
  <r>
    <x v="5"/>
    <x v="9"/>
    <n v="139"/>
    <n v="1"/>
    <s v="GUA24"/>
    <n v="215"/>
    <n v="0"/>
    <s v="ร้านที่10"/>
    <s v="ประกายทอง.แว่นแก้ว"/>
    <s v="109หมู่5_x000a_หนองเสือ_x000a_ต.สระทะเล_x000a_อ.พยุหะคีรี_x000a_จ.นครสวรรค์ 60130"/>
    <s v="60130"/>
    <s v="0636216306"/>
    <s v="10/02/2026 13:39"/>
    <s v="sompear3955@gmail.com"/>
    <s v="EMS COD"/>
    <s v="facebook"/>
    <s v="กสิกร"/>
    <s v=""/>
    <s v="WA091075743TH"/>
    <s v="10/02/2026 13:39"/>
  </r>
  <r>
    <x v="5"/>
    <x v="9"/>
    <n v="139"/>
    <n v="2"/>
    <s v="GUA23"/>
    <n v="215"/>
    <n v="0"/>
    <s v="ร้านที่10"/>
    <s v="ฐิติวุฒิ งามจิตจรุง"/>
    <s v="538/24 หมู่บ้าน The Land Mark Residence รัชดา-ลาดพร้าว ถนนลาดพร้าว แขวงจันทรเกษม เขตจตุจักร กทม._x000a_ 10900"/>
    <s v="10900"/>
    <s v="0945600523"/>
    <s v="10/02/2026 13:38"/>
    <s v="sompear3955@gmail.com"/>
    <s v="EMS COD"/>
    <s v="facebook"/>
    <s v="กสิกร"/>
    <s v=""/>
    <s v="WA091075730TH"/>
    <s v="10/02/2026 13:38"/>
  </r>
  <r>
    <x v="12"/>
    <x v="18"/>
    <n v="50"/>
    <n v="5"/>
    <s v="GUA22"/>
    <n v="523"/>
    <n v="0"/>
    <s v="ร้านที่1"/>
    <s v="ส******)"/>
    <s v="******้านศรีบุญลือ ตำบลสำโรง ตำบลสำโรง อำเภออุทุมพรพิสัย จังหวัดศรีสะเกษ 33120"/>
    <s v="33120"/>
    <s v="88"/>
    <s v="10/02/2026 13:21"/>
    <s v="-"/>
    <s v="SPX Express"/>
    <s v="Shopee"/>
    <s v="shopee"/>
    <s v=""/>
    <s v="TH2618410043936"/>
    <s v="10/02/2026 13:20"/>
  </r>
  <r>
    <x v="5"/>
    <x v="9"/>
    <n v="139"/>
    <n v="2"/>
    <s v="GUA22"/>
    <n v="523"/>
    <n v="0"/>
    <s v="ร้านที่1"/>
    <s v="ส******)"/>
    <s v="******้านศรีบุญลือ ตำบลสำโรง ตำบลสำโรง อำเภออุทุมพรพิสัย จังหวัดศรีสะเกษ 33120"/>
    <s v="33120"/>
    <s v="88"/>
    <s v="10/02/2026 13:21"/>
    <s v="-"/>
    <s v="SPX Express"/>
    <s v="Shopee"/>
    <s v="shopee"/>
    <s v=""/>
    <s v="TH2618410043936"/>
    <s v="10/02/2026 13:20"/>
  </r>
  <r>
    <x v="9"/>
    <x v="11"/>
    <n v="66.333333333333329"/>
    <n v="3"/>
    <s v="GUA20"/>
    <n v="220"/>
    <n v="0"/>
    <s v="ร้านที่4"/>
    <s v="ค***ม่สายฮ่า"/>
    <s v="ชัยภูมิ"/>
    <s v="-"/>
    <s v=""/>
    <s v="10/02/2026 11:30"/>
    <s v="-"/>
    <s v="J&amp;T COD"/>
    <s v="Tiktok"/>
    <s v="จ่ายทีหลัง / COD"/>
    <s v=""/>
    <s v="791428283973"/>
    <s v="10/02/2026 11:30"/>
  </r>
  <r>
    <x v="9"/>
    <x v="15"/>
    <n v="76"/>
    <n v="2"/>
    <s v="GUA19"/>
    <n v="152"/>
    <n v="0"/>
    <s v="ร้านที่3"/>
    <s v="วาสนา วงษ์จันทร์"/>
    <s v="46/1 ม.5 ต.มดแดง อ.ศรีประจันต์ จ.สุพรรณบุรี 72140_x000a__x000a_ศรีประจันต์/ Si Prachanสุพรรณบุรี/ Suphanburi_x000a_72140"/>
    <s v="72140"/>
    <s v="660895515889"/>
    <s v="10/02/2026 11:26"/>
    <s v="-"/>
    <s v="Kerry_dropoff"/>
    <s v="Lazada"/>
    <s v="lazada"/>
    <s v=""/>
    <s v="TH14058BZQHQ4C"/>
    <s v="10/02/2026 11:26"/>
  </r>
  <r>
    <x v="9"/>
    <x v="11"/>
    <n v="120"/>
    <n v="1"/>
    <s v="GUA17"/>
    <n v="200"/>
    <n v="0"/>
    <s v="ร้านที่2"/>
    <s v="S*** O*"/>
    <s v="Chon Buri"/>
    <s v="-"/>
    <s v=""/>
    <s v="10/02/2026 11:08"/>
    <s v="-"/>
    <s v="J&amp;T COD"/>
    <s v="Tiktok"/>
    <s v="จ่ายทีหลัง / COD"/>
    <s v=""/>
    <s v="791417817514"/>
    <s v="10/02/2026 11:08"/>
  </r>
  <r>
    <x v="10"/>
    <x v="12"/>
    <n v="120"/>
    <n v="1"/>
    <s v="GUA17"/>
    <n v="200"/>
    <n v="0"/>
    <s v="ร้านที่2"/>
    <s v="S*** O*"/>
    <s v="Chon Buri"/>
    <s v="-"/>
    <s v=""/>
    <s v="10/02/2026 11:08"/>
    <s v="-"/>
    <s v="J&amp;T COD"/>
    <s v="Tiktok"/>
    <s v="จ่ายทีหลัง / COD"/>
    <s v=""/>
    <s v="791417817514"/>
    <s v="10/02/2026 11:08"/>
  </r>
  <r>
    <x v="9"/>
    <x v="11"/>
    <n v="80"/>
    <n v="3"/>
    <s v="GUA16"/>
    <n v="240"/>
    <n v="0"/>
    <s v="ร้านที่1"/>
    <s v="บ******)"/>
    <s v="****** ซอย30แยก14 แขวงดอกไม้ แขวงดอกไม้ เขตประเวศ จังหวัดกรุงเทพมหานคร 10250"/>
    <s v="10250"/>
    <s v="98"/>
    <s v="10/02/2026 10:58"/>
    <s v="-"/>
    <s v="SPX Express"/>
    <s v="Shopee"/>
    <s v="shopee"/>
    <s v=""/>
    <s v="TH266538990808Z"/>
    <s v="10/02/2026 10:58"/>
  </r>
  <r>
    <x v="9"/>
    <x v="11"/>
    <n v="80"/>
    <n v="3"/>
    <s v="GUA15"/>
    <n v="240"/>
    <n v="0"/>
    <s v="ร้านที่1"/>
    <s v="บ******)"/>
    <s v="****** ซอย30แยก14 แขวงดอกไม้ แขวงดอกไม้ เขตประเวศ จังหวัดกรุงเทพมหานคร 10250"/>
    <s v="10250"/>
    <s v="98"/>
    <s v="10/02/2026 10:57"/>
    <s v="-"/>
    <s v="SPX Express"/>
    <s v="Shopee"/>
    <s v="shopee"/>
    <s v=""/>
    <s v="TH269639004572A"/>
    <s v="10/02/2026 10:56"/>
  </r>
  <r>
    <x v="4"/>
    <x v="4"/>
    <n v="66.666666666666671"/>
    <n v="3"/>
    <s v="GUA14"/>
    <n v="129"/>
    <n v="0"/>
    <s v="ร้านที่2"/>
    <s v="เ***์น"/>
    <s v="ศรีสะเกษ"/>
    <s v="-"/>
    <s v=""/>
    <s v="10/02/2026 10:50"/>
    <s v="-"/>
    <s v="J&amp;T COD"/>
    <s v="Tiktok"/>
    <s v="จ่ายทีหลัง / COD"/>
    <s v=""/>
    <s v="791440597474"/>
    <s v="10/02/2026 10:51"/>
  </r>
  <r>
    <x v="9"/>
    <x v="11"/>
    <n v="66.333333333333329"/>
    <n v="3"/>
    <s v="GUA13"/>
    <n v="220"/>
    <n v="0"/>
    <s v="ร้านที่4"/>
    <s v="ส***นทา  ค***รณ์"/>
    <s v="สิงห์บุรี"/>
    <s v="-"/>
    <s v=""/>
    <s v="10/02/2026 10:46"/>
    <s v="-"/>
    <s v="J&amp;T COD"/>
    <s v="Tiktok"/>
    <s v="จ่ายทีหลัง / COD"/>
    <s v=""/>
    <s v="791424165991"/>
    <s v="10/02/2026 10:46"/>
  </r>
  <r>
    <x v="9"/>
    <x v="11"/>
    <n v="80"/>
    <n v="1"/>
    <s v="GUA12"/>
    <n v="8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0/02/2026 10:51"/>
    <s v="-"/>
    <s v="SPX Express"/>
    <s v="Shopee"/>
    <s v="shopee"/>
    <s v=""/>
    <s v="TH268754461867F"/>
    <s v="10/02/2026 10:40"/>
  </r>
  <r>
    <x v="11"/>
    <x v="14"/>
    <n v="83"/>
    <n v="1"/>
    <s v="GUA11"/>
    <n v="83"/>
    <n v="0"/>
    <s v="ร้านที่1"/>
    <s v="จ******ย"/>
    <s v="******, ตำบลวังยายทอง, อำเภอเทพารักษ์ ตำบลวังยายทอง อำเภอเทพารักษ์ จังหวัดนครราชสีมา 30210"/>
    <s v="30210"/>
    <s v="29"/>
    <s v="10/02/2026 10:32"/>
    <s v="-"/>
    <s v="SPX Express"/>
    <s v="Shopee"/>
    <s v="shopee"/>
    <s v=""/>
    <s v="TH269077129694U"/>
    <s v="10/02/2026 10:31"/>
  </r>
  <r>
    <x v="6"/>
    <x v="5"/>
    <n v="12"/>
    <n v="10"/>
    <s v="GUA10"/>
    <n v="140"/>
    <n v="0"/>
    <s v="ร้านที่1"/>
    <s v="เ******ุ"/>
    <s v="****** อำเภอโนนไทย ตำบลบัลลังก์ อำเภอโนนไทย จังหวัดนครราชสีมา 30220"/>
    <s v="30220"/>
    <s v="06"/>
    <s v="10/02/2026 10:41"/>
    <s v="-"/>
    <s v="SPX Express"/>
    <s v="Shopee"/>
    <s v="shopee"/>
    <s v=""/>
    <s v="TH260602274998Q"/>
    <s v="10/02/2026 10:11"/>
  </r>
  <r>
    <x v="4"/>
    <x v="4"/>
    <n v="66.666666666666671"/>
    <n v="3"/>
    <s v="GUA8"/>
    <n v="167"/>
    <n v="38"/>
    <s v="ร้านที่2"/>
    <s v="ม***ี  บ***ะนาด"/>
    <s v="อุดรธานี"/>
    <s v="-"/>
    <s v=""/>
    <s v="10/02/2026 09:33"/>
    <s v="-"/>
    <s v="J&amp;T COD"/>
    <s v="Tiktok"/>
    <s v="จ่ายทีหลัง / COD"/>
    <s v=""/>
    <s v="791471213525"/>
    <s v="10/02/2026 09:33"/>
  </r>
  <r>
    <x v="6"/>
    <x v="5"/>
    <n v="12"/>
    <n v="20"/>
    <s v="GUA7"/>
    <n v="280"/>
    <n v="0"/>
    <s v="ร้านที่1"/>
    <s v="เ******ว"/>
    <s v="******นเลียบคลองรังสิตคลองสอง ต.ประชาธิปัตย์  อ.ธัญบุรี  จ.ปทุมธานี ตำบลประชาธิปัตย์ อำเภอธัญบุรี จังหวัดปทุมธานี 12130"/>
    <s v="12130"/>
    <s v="46"/>
    <s v="10/02/2026 09:26"/>
    <s v="-"/>
    <s v="SPX Express"/>
    <s v="Shopee"/>
    <s v="shopee"/>
    <s v=""/>
    <s v="TH262282695425A"/>
    <s v="10/02/2026 09:26"/>
  </r>
  <r>
    <x v="9"/>
    <x v="11"/>
    <n v="66.333333333333329"/>
    <n v="6"/>
    <s v="GUA6"/>
    <n v="500"/>
    <n v="0"/>
    <s v="ร้านที่2"/>
    <s v="ส***ภรณ์ ศ***รสวรรค์"/>
    <s v="ยะลา"/>
    <s v="-"/>
    <s v=""/>
    <s v="10/02/2026 09:21"/>
    <s v="-"/>
    <s v="J&amp;T COD"/>
    <s v="Tiktok"/>
    <s v="จ่ายทีหลัง / COD"/>
    <s v=""/>
    <s v="791409967961"/>
    <s v="10/02/2026 09:21"/>
  </r>
  <r>
    <x v="2"/>
    <x v="2"/>
    <n v="50"/>
    <n v="6"/>
    <s v="GUA5"/>
    <n v="200"/>
    <n v="0"/>
    <s v="ร้านที่2"/>
    <s v="D***1009"/>
    <s v="ชุมพร"/>
    <s v="-"/>
    <s v=""/>
    <s v="10/02/2026 09:00"/>
    <s v="-"/>
    <s v="J&amp;T COD"/>
    <s v="Tiktok"/>
    <s v="จ่ายทีหลัง / COD"/>
    <s v=""/>
    <s v="791464365963"/>
    <s v="10/02/2026 09:01"/>
  </r>
  <r>
    <x v="9"/>
    <x v="11"/>
    <n v="80"/>
    <n v="1"/>
    <s v="GUA3"/>
    <n v="80"/>
    <n v="0"/>
    <s v="ร้านที่1"/>
    <s v="ศ******น"/>
    <s v="****** หมู่ที่ 1 ตำบลเมืองนะ ตำบลเมืองนะ อำเภอเชียงดาว จังหวัดเชียงใหม่ 50170"/>
    <s v="50170"/>
    <s v="55"/>
    <s v="10/02/2026 09:11"/>
    <s v="-"/>
    <s v="SPX Express"/>
    <s v="Shopee"/>
    <s v="shopee"/>
    <s v=""/>
    <s v="TH2603253588033"/>
    <s v="10/02/2026 08:41"/>
  </r>
  <r>
    <x v="2"/>
    <x v="2"/>
    <n v="50"/>
    <n v="6"/>
    <s v="GUA2"/>
    <n v="200"/>
    <n v="0"/>
    <s v="ร้านที่2"/>
    <s v="โ***มอล101ปกรณ์ ไ***พ"/>
    <s v="ร้อยเอ็ด"/>
    <s v="-"/>
    <s v=""/>
    <s v="10/02/2026 08:39"/>
    <s v="-"/>
    <s v="J&amp;T COD"/>
    <s v="Tiktok"/>
    <s v="จ่ายทีหลัง / COD"/>
    <s v=""/>
    <s v="791479561983"/>
    <s v="10/02/2026 08:39"/>
  </r>
  <r>
    <x v="9"/>
    <x v="11"/>
    <n v="80"/>
    <n v="3"/>
    <s v="GUA1"/>
    <n v="24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71"/>
    <s v="10/02/2026 08:53"/>
    <s v="-"/>
    <s v="SPX Express"/>
    <s v="Shopee"/>
    <s v="shopee"/>
    <s v=""/>
    <s v="TH269347696359W"/>
    <s v="10/02/2026 08:23"/>
  </r>
  <r>
    <x v="9"/>
    <x v="11"/>
    <n v="80"/>
    <n v="3"/>
    <s v="GUA0"/>
    <n v="24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71"/>
    <s v="10/02/2026 08:49"/>
    <s v="-"/>
    <s v="SPX Express"/>
    <s v="Shopee"/>
    <s v="shopee"/>
    <s v=""/>
    <s v="TH261595971683X"/>
    <s v="10/02/2026 08:19"/>
  </r>
  <r>
    <x v="2"/>
    <x v="2"/>
    <n v="50"/>
    <n v="6"/>
    <s v="GTZ98"/>
    <n v="200"/>
    <n v="0"/>
    <s v="ร้านที่2"/>
    <s v="น***บิ้ม พ***ัน"/>
    <s v="พิจิตร"/>
    <s v="-"/>
    <s v=""/>
    <s v="10/02/2026 08:13"/>
    <s v="-"/>
    <s v="J&amp;T COD"/>
    <s v="Tiktok"/>
    <s v="จ่ายทีหลัง / COD"/>
    <s v=""/>
    <s v="791457766982"/>
    <s v="10/02/2026 08:13"/>
  </r>
  <r>
    <x v="9"/>
    <x v="11"/>
    <n v="80"/>
    <n v="1"/>
    <s v="GTZ97"/>
    <n v="80"/>
    <n v="0"/>
    <s v="ร้านที่1"/>
    <s v="ก******ุ"/>
    <s v="******าง ตำบลทุ่งขวาง อำเภอกำแพงแสน จังหวัดนครปฐม 73140"/>
    <s v="73140"/>
    <s v="47"/>
    <s v="10/02/2026 08:12"/>
    <s v="-"/>
    <s v="SPX Express"/>
    <s v="Shopee"/>
    <s v="shopee"/>
    <s v=""/>
    <s v="TH265631635489A"/>
    <s v="10/02/2026 08:11"/>
  </r>
  <r>
    <x v="2"/>
    <x v="2"/>
    <n v="50"/>
    <n v="6"/>
    <s v="GTZ96"/>
    <n v="200"/>
    <n v="0"/>
    <s v="ร้านที่2"/>
    <s v="น***รสรณ์"/>
    <s v="บุรีรัมย์"/>
    <s v="-"/>
    <s v=""/>
    <s v="10/02/2026 08:08"/>
    <s v="-"/>
    <s v="J&amp;T COD"/>
    <s v="Tiktok"/>
    <s v="จ่ายทีหลัง / COD"/>
    <s v=""/>
    <s v="791405167980"/>
    <s v="10/02/2026 08:08"/>
  </r>
  <r>
    <x v="9"/>
    <x v="11"/>
    <n v="66.333333333333329"/>
    <n v="3"/>
    <s v="GTZ95"/>
    <n v="250"/>
    <n v="0"/>
    <s v="ร้านที่1"/>
    <s v="ป******ร"/>
    <s v="****** 21 แขวงศาลาธรรมสพน์ แขวงศาลาธรรมสพน์ เขตทวีวัฒนา จังหวัดกรุงเทพมหานคร 10170"/>
    <s v="10170"/>
    <s v="95"/>
    <s v="10/02/2026 08:06"/>
    <s v="-"/>
    <s v="SPX Express"/>
    <s v="Shopee"/>
    <s v="shopee"/>
    <s v=""/>
    <s v="TH267706322988H"/>
    <s v="10/02/2026 08:06"/>
  </r>
  <r>
    <x v="1"/>
    <x v="0"/>
    <n v="103.55"/>
    <n v="1"/>
    <s v="GTZ94"/>
    <n v="112.55"/>
    <n v="9"/>
    <s v="ร้านที่3"/>
    <s v="ลัดดาวัลย์กันหะคุณ"/>
    <s v="57หมู่2ตำบลเขาหินซ้อนอำเภอพนมสาคามฉะเขิงเทรา24120 · เขาหินซ้อน/ Khao Hin Son_x000a__x000a_พนมสารคาม/ Phanom Sarakhamฉะเชิงเทรา/ Chachoengsao_x000a_24120"/>
    <s v="24120"/>
    <s v="660813907789"/>
    <s v="10/02/2026 07:51"/>
    <s v="-"/>
    <s v="Kerry_dropoff"/>
    <s v="Lazada"/>
    <s v="lazada"/>
    <s v=""/>
    <s v="LEXPU0656850084"/>
    <s v="10/02/2026 07:51"/>
  </r>
  <r>
    <x v="3"/>
    <x v="0"/>
    <n v="103.55"/>
    <n v="1"/>
    <s v="GTZ93"/>
    <n v="214.1"/>
    <n v="7"/>
    <s v="ร้านที่3"/>
    <s v="เจนจิรา จาบกระโทก"/>
    <s v="303 ม.15 ต.ท่าเยี่ยม_x000a__x000a_โชคชัย/ Chok Chaiนครราชสีมา/ Nakhon Ratchasima_x000a_30190"/>
    <s v="30190"/>
    <s v="660934305393"/>
    <s v="10/02/2026 07:30"/>
    <s v="-"/>
    <s v="Kerry_dropoff"/>
    <s v="Lazada"/>
    <s v="lazada"/>
    <s v=""/>
    <s v="LEXPU0656936309"/>
    <s v="10/02/2026 07:30"/>
  </r>
  <r>
    <x v="1"/>
    <x v="0"/>
    <n v="103.55"/>
    <n v="1"/>
    <s v="GTZ93"/>
    <n v="214.1"/>
    <n v="7"/>
    <s v="ร้านที่3"/>
    <s v="เจนจิรา จาบกระโทก"/>
    <s v="303 ม.15 ต.ท่าเยี่ยม_x000a__x000a_โชคชัย/ Chok Chaiนครราชสีมา/ Nakhon Ratchasima_x000a_30190"/>
    <s v="30190"/>
    <s v="660934305393"/>
    <s v="10/02/2026 07:30"/>
    <s v="-"/>
    <s v="Kerry_dropoff"/>
    <s v="Lazada"/>
    <s v="lazada"/>
    <s v=""/>
    <s v="LEXPU0656936309"/>
    <s v="10/02/2026 07:30"/>
  </r>
  <r>
    <x v="2"/>
    <x v="2"/>
    <n v="50"/>
    <n v="6"/>
    <s v="GTZ92"/>
    <n v="200"/>
    <n v="0"/>
    <s v="ร้านที่2"/>
    <s v="น***ุษบา เ***นทิพย์"/>
    <s v="มหาสารคาม"/>
    <s v="-"/>
    <s v=""/>
    <s v="10/02/2026 07:22"/>
    <s v="-"/>
    <s v="J&amp;T Express"/>
    <s v="Tiktok"/>
    <s v="tiktok"/>
    <s v=""/>
    <s v="791423485963"/>
    <s v="10/02/2026 07:22"/>
  </r>
  <r>
    <x v="2"/>
    <x v="2"/>
    <n v="50"/>
    <n v="6"/>
    <s v="GTZ91"/>
    <n v="200"/>
    <n v="0"/>
    <s v="ร้านที่2"/>
    <s v="ส***ตย์ บ***ทพ"/>
    <s v="นครศรีธรรมราช"/>
    <s v="-"/>
    <s v=""/>
    <s v="10/02/2026 07:03"/>
    <s v="-"/>
    <s v="J&amp;T Express"/>
    <s v="Tiktok"/>
    <s v="tiktok"/>
    <s v=""/>
    <s v="791424160962"/>
    <s v="10/02/2026 07:03"/>
  </r>
  <r>
    <x v="9"/>
    <x v="11"/>
    <n v="80"/>
    <n v="1"/>
    <s v="GTZ90"/>
    <n v="80"/>
    <n v="0"/>
    <s v="ร้านที่1"/>
    <s v="ก******ด"/>
    <s v="******ออัพวา ตำบลยี่สาร อำเภออัมพวา จังหวัดสมุทรสงคราม 75110"/>
    <s v="75110"/>
    <s v="84"/>
    <s v="10/02/2026 07:32"/>
    <s v="-"/>
    <s v="SPX Express"/>
    <s v="Shopee"/>
    <s v="shopee"/>
    <s v=""/>
    <s v="TH2684972123928"/>
    <s v="10/02/2026 07:02"/>
  </r>
  <r>
    <x v="9"/>
    <x v="11"/>
    <n v="80"/>
    <n v="1"/>
    <s v="GTZ89"/>
    <n v="80"/>
    <n v="0"/>
    <s v="ร้านที่1"/>
    <s v="น******ช"/>
    <s v="******าว ตำบลลาดยาว อำเภอลาดยาว จังหวัดนครสวรรค์ 60150"/>
    <s v="60150"/>
    <s v="55"/>
    <s v="10/02/2026 06:47"/>
    <s v="-"/>
    <s v="SPX Express"/>
    <s v="Shopee"/>
    <s v="shopee"/>
    <s v=""/>
    <s v="TH264204238866V"/>
    <s v="10/02/2026 06:46"/>
  </r>
  <r>
    <x v="9"/>
    <x v="11"/>
    <n v="80"/>
    <n v="3"/>
    <s v="GTZ88"/>
    <n v="240"/>
    <n v="0"/>
    <s v="ร้านที่1"/>
    <s v="น******ก"/>
    <s v="******ร, ตำบลหนองไทร, อำเภอนางรอง ตำบลหนองไทร อำเภอนางรอง จังหวัดบุรีรัมย์ 31110"/>
    <s v="31110"/>
    <s v="99"/>
    <s v="10/02/2026 07:15"/>
    <s v="-"/>
    <s v="SPX Express"/>
    <s v="Shopee"/>
    <s v="shopee"/>
    <s v=""/>
    <s v="TH2661164024503"/>
    <s v="10/02/2026 06:45"/>
  </r>
  <r>
    <x v="0"/>
    <x v="0"/>
    <n v="87.2"/>
    <n v="1"/>
    <s v="GTZ87"/>
    <n v="95.7"/>
    <n v="8.5"/>
    <s v="ร้านที่3"/>
    <s v="ช่อทิพย์ จะออม"/>
    <s v="70/1 ม.3 ต.เทพนิมิต ถนนมุมสงบ (ซอยผาเรือง พนมพริก)หลังป้อมยามปูน · เทพนิมิต/ Thep Nimit_x000a__x000a_เขาสมิง/ Khao Samingตราด/ Trat_x000a_23150"/>
    <s v="23150"/>
    <s v="660822598956"/>
    <s v="10/02/2026 06:40"/>
    <s v="-"/>
    <s v="Kerry_dropoff"/>
    <s v="Lazada"/>
    <s v="lazada"/>
    <s v=""/>
    <s v="TH23038BVD6D1G"/>
    <s v="10/02/2026 06:40"/>
  </r>
  <r>
    <x v="1"/>
    <x v="0"/>
    <n v="99.49"/>
    <n v="1"/>
    <s v="GTZ85"/>
    <n v="497"/>
    <n v="26"/>
    <s v="ร้านที่3"/>
    <s v="ศรินยา  จิตตรีสาร"/>
    <s v="5 ซ.ครุใน 3 แยก 6 (ซ.ฉิมกุล)_x000a__x000a_ทุ่งครุ/ Thung Khruกรุงเทพมหานคร/ Bangkok_x000a_10140"/>
    <s v="10140"/>
    <s v="660819273554"/>
    <s v="10/02/2026 06:18"/>
    <s v="-"/>
    <s v="Kerry_dropoff"/>
    <s v="Lazada"/>
    <s v="lazada"/>
    <s v=""/>
    <s v="LEXPU0656868362"/>
    <s v="10/02/2026 06:18"/>
  </r>
  <r>
    <x v="0"/>
    <x v="0"/>
    <n v="99.5"/>
    <n v="1"/>
    <s v="GTZ85"/>
    <n v="497"/>
    <n v="26"/>
    <s v="ร้านที่3"/>
    <s v="ศรินยา  จิตตรีสาร"/>
    <s v="5 ซ.ครุใน 3 แยก 6 (ซ.ฉิมกุล)_x000a__x000a_ทุ่งครุ/ Thung Khruกรุงเทพมหานคร/ Bangkok_x000a_10140"/>
    <s v="10140"/>
    <s v="660819273554"/>
    <s v="10/02/2026 06:18"/>
    <s v="-"/>
    <s v="Kerry_dropoff"/>
    <s v="Lazada"/>
    <s v="lazada"/>
    <s v=""/>
    <s v="LEXPU0656868362"/>
    <s v="10/02/2026 06:18"/>
  </r>
  <r>
    <x v="3"/>
    <x v="0"/>
    <n v="99.5"/>
    <n v="1"/>
    <s v="GTZ85"/>
    <n v="497"/>
    <n v="26"/>
    <s v="ร้านที่3"/>
    <s v="ศรินยา  จิตตรีสาร"/>
    <s v="5 ซ.ครุใน 3 แยก 6 (ซ.ฉิมกุล)_x000a__x000a_ทุ่งครุ/ Thung Khruกรุงเทพมหานคร/ Bangkok_x000a_10140"/>
    <s v="10140"/>
    <s v="660819273554"/>
    <s v="10/02/2026 06:18"/>
    <s v="-"/>
    <s v="Kerry_dropoff"/>
    <s v="Lazada"/>
    <s v="lazada"/>
    <s v=""/>
    <s v="LEXPU0656868362"/>
    <s v="10/02/2026 06:18"/>
  </r>
  <r>
    <x v="9"/>
    <x v="15"/>
    <n v="73.02"/>
    <n v="1"/>
    <s v="GTZ85"/>
    <n v="497"/>
    <n v="26"/>
    <s v="ร้านที่3"/>
    <s v="ศรินยา  จิตตรีสาร"/>
    <s v="5 ซ.ครุใน 3 แยก 6 (ซ.ฉิมกุล)_x000a__x000a_ทุ่งครุ/ Thung Khruกรุงเทพมหานคร/ Bangkok_x000a_10140"/>
    <s v="10140"/>
    <s v="660819273554"/>
    <s v="10/02/2026 06:18"/>
    <s v="-"/>
    <s v="Kerry_dropoff"/>
    <s v="Lazada"/>
    <s v="lazada"/>
    <s v=""/>
    <s v="LEXPU0656868362"/>
    <s v="10/02/2026 06:18"/>
  </r>
  <r>
    <x v="14"/>
    <x v="20"/>
    <n v="54.5"/>
    <n v="2"/>
    <s v="GTZ85"/>
    <n v="497"/>
    <n v="26"/>
    <s v="ร้านที่3"/>
    <s v="ศรินยา  จิตตรีสาร"/>
    <s v="5 ซ.ครุใน 3 แยก 6 (ซ.ฉิมกุล)_x000a__x000a_ทุ่งครุ/ Thung Khruกรุงเทพมหานคร/ Bangkok_x000a_10140"/>
    <s v="10140"/>
    <s v="660819273554"/>
    <s v="10/02/2026 06:18"/>
    <s v="-"/>
    <s v="Kerry_dropoff"/>
    <s v="Lazada"/>
    <s v="lazada"/>
    <s v=""/>
    <s v="LEXPU0656868362"/>
    <s v="10/02/2026 06:18"/>
  </r>
  <r>
    <x v="1"/>
    <x v="0"/>
    <n v="87.2"/>
    <n v="1"/>
    <s v="GTZ84"/>
    <n v="98.2"/>
    <n v="11"/>
    <s v="ร้านที่3"/>
    <s v="อุทัย  บุญญาทิม"/>
    <s v="ม.17 บ.ทรัพย์เจริญ ต.โพธิ์ไทร 143 · โพธิ์ไทร/ Pho Sai_x000a__x000a_พิบูลมังสาหาร/ Phibun Mangsahanอุบลราชธานี/ Ubon Ratchathani_x000a_34110"/>
    <s v="34110"/>
    <s v="660827096835"/>
    <s v="10/02/2026 05:40"/>
    <s v="-"/>
    <s v="Kerry_dropoff"/>
    <s v="Lazada"/>
    <s v="lazada"/>
    <s v=""/>
    <s v="TH31148BU0Z10G"/>
    <s v="10/02/2026 05:40"/>
  </r>
  <r>
    <x v="2"/>
    <x v="2"/>
    <n v="33.333333333333336"/>
    <n v="3"/>
    <s v="GTZ83"/>
    <n v="100"/>
    <n v="0"/>
    <s v="ร้านที่2"/>
    <s v="ว***ดาทองสลัด"/>
    <s v="สมุทรปราการ"/>
    <s v="-"/>
    <s v=""/>
    <s v="10/02/2026 05:10"/>
    <s v="-"/>
    <s v="J&amp;T COD"/>
    <s v="Tiktok"/>
    <s v="จ่ายทีหลัง / COD"/>
    <s v=""/>
    <s v="791411865440"/>
    <s v="10/02/2026 05:10"/>
  </r>
  <r>
    <x v="2"/>
    <x v="2"/>
    <n v="33.333333333333336"/>
    <n v="3"/>
    <s v="GTZ82"/>
    <n v="101"/>
    <n v="1"/>
    <s v="ร้านที่2"/>
    <s v="เ***ยว น***ญา เ***สมบุญ"/>
    <s v="เพชรบูรณ์"/>
    <s v="-"/>
    <s v=""/>
    <s v="10/02/2026 05:04"/>
    <s v="-"/>
    <s v="J&amp;T COD"/>
    <s v="Tiktok"/>
    <s v="จ่ายทีหลัง / COD"/>
    <s v=""/>
    <s v="791467158425"/>
    <s v="10/02/2026 05:04"/>
  </r>
  <r>
    <x v="2"/>
    <x v="2"/>
    <n v="50"/>
    <n v="6"/>
    <s v="GTZ81"/>
    <n v="300"/>
    <n v="0"/>
    <s v="ร้านที่2"/>
    <s v="น** น***นวล จ***จวง"/>
    <s v="สกลนคร"/>
    <s v="-"/>
    <s v=""/>
    <s v="10/02/2026 05:00"/>
    <s v="-"/>
    <s v="J&amp;T Express"/>
    <s v="Tiktok"/>
    <s v="tiktok"/>
    <s v=""/>
    <s v="791469257471"/>
    <s v="10/02/2026 05:00"/>
  </r>
  <r>
    <x v="2"/>
    <x v="2"/>
    <n v="33.333333333333336"/>
    <n v="3"/>
    <s v="GTZ81"/>
    <n v="300"/>
    <n v="0"/>
    <s v="ร้านที่2"/>
    <s v="น** น***นวล จ***จวง"/>
    <s v="สกลนคร"/>
    <s v="-"/>
    <s v=""/>
    <s v="10/02/2026 05:00"/>
    <s v="-"/>
    <s v="J&amp;T Express"/>
    <s v="Tiktok"/>
    <s v="tiktok"/>
    <s v=""/>
    <s v="791469257471"/>
    <s v="10/02/2026 05:00"/>
  </r>
  <r>
    <x v="16"/>
    <x v="22"/>
    <n v="10"/>
    <n v="10"/>
    <s v="GTZ80"/>
    <n v="129"/>
    <n v="29"/>
    <s v="ร้านที่2"/>
    <s v="ก***รณ์"/>
    <s v="สระบุรี"/>
    <s v="-"/>
    <s v=""/>
    <s v="10/02/2026 05:00"/>
    <s v="-"/>
    <s v="J&amp;T Express"/>
    <s v="Tiktok"/>
    <s v="tiktok"/>
    <s v=""/>
    <s v="791447370394"/>
    <s v="10/02/2026 05:00"/>
  </r>
  <r>
    <x v="16"/>
    <x v="22"/>
    <n v="10"/>
    <n v="10"/>
    <s v="GTZ79"/>
    <n v="100"/>
    <n v="0"/>
    <s v="ร้านที่2"/>
    <s v="พ***พย์  เ***นเมืองปัก"/>
    <s v="กรุงเทพมหานคร"/>
    <s v="-"/>
    <s v=""/>
    <s v="10/02/2026 04:58"/>
    <s v="-"/>
    <s v="J&amp;T COD"/>
    <s v="Tiktok"/>
    <s v="จ่ายทีหลัง / COD"/>
    <s v=""/>
    <s v="791414099346"/>
    <s v="10/02/2026 04:58"/>
  </r>
  <r>
    <x v="2"/>
    <x v="2"/>
    <n v="33.333333333333336"/>
    <n v="3"/>
    <s v="GTZ78"/>
    <n v="100"/>
    <n v="0"/>
    <s v="ร้านที่2"/>
    <s v="K** K***"/>
    <s v="กรุงเทพฯ"/>
    <s v="-"/>
    <s v=""/>
    <s v="10/02/2026 04:53"/>
    <s v="-"/>
    <s v="J&amp;T Express"/>
    <s v="Tiktok"/>
    <s v="tiktok"/>
    <s v=""/>
    <s v="791450359416"/>
    <s v="10/02/2026 04:53"/>
  </r>
  <r>
    <x v="2"/>
    <x v="2"/>
    <n v="33.333333333333336"/>
    <n v="3"/>
    <s v="GTZ77"/>
    <n v="100"/>
    <n v="0"/>
    <s v="ร้านที่2"/>
    <s v="ร***ิณา ร***ินะ"/>
    <s v="เชียงราย"/>
    <s v="-"/>
    <s v=""/>
    <s v="10/02/2026 04:41"/>
    <s v="-"/>
    <s v="J&amp;T COD"/>
    <s v="Tiktok"/>
    <s v="จ่ายทีหลัง / COD"/>
    <s v=""/>
    <s v="791470351431"/>
    <s v="10/02/2026 04:41"/>
  </r>
  <r>
    <x v="2"/>
    <x v="2"/>
    <n v="33.333333333333336"/>
    <n v="3"/>
    <s v="GTZ76"/>
    <n v="100"/>
    <n v="0"/>
    <s v="ร้านที่2"/>
    <s v="ศ***ิลัย ม***ช"/>
    <s v="ชลบุรี"/>
    <s v="-"/>
    <s v=""/>
    <s v="10/02/2026 04:34"/>
    <s v="-"/>
    <s v="J&amp;T COD"/>
    <s v="Tiktok"/>
    <s v="จ่ายทีหลัง / COD"/>
    <s v=""/>
    <s v="791435554405"/>
    <s v="10/02/2026 04:34"/>
  </r>
  <r>
    <x v="2"/>
    <x v="2"/>
    <n v="33.333333333333336"/>
    <n v="3"/>
    <s v="GTZ75"/>
    <n v="100"/>
    <n v="0"/>
    <s v="ร้านที่2"/>
    <s v="แ***ี้"/>
    <s v="เพชรบูรณ์"/>
    <s v="-"/>
    <s v=""/>
    <s v="10/02/2026 04:32"/>
    <s v="-"/>
    <s v="J&amp;T Express"/>
    <s v="Tiktok"/>
    <s v="tiktok"/>
    <s v=""/>
    <s v="791401558430"/>
    <s v="10/02/2026 04:32"/>
  </r>
  <r>
    <x v="2"/>
    <x v="2"/>
    <n v="33.333333333333336"/>
    <n v="3"/>
    <s v="GTZ74"/>
    <n v="100"/>
    <n v="0"/>
    <s v="ร้านที่2"/>
    <s v="ย***น ด***ี"/>
    <s v="กรุงเทพฯ"/>
    <s v="-"/>
    <s v=""/>
    <s v="10/02/2026 03:39"/>
    <s v="-"/>
    <s v="J&amp;T Express"/>
    <s v="Tiktok"/>
    <s v="tiktok"/>
    <s v=""/>
    <s v="791493066453"/>
    <s v="10/02/2026 03:38"/>
  </r>
  <r>
    <x v="2"/>
    <x v="2"/>
    <n v="33.333333333333336"/>
    <n v="3"/>
    <s v="GTZ73"/>
    <n v="109"/>
    <n v="9"/>
    <s v="ร้านที่2"/>
    <s v="อ***า  บ***ครือพวง"/>
    <s v="พิษณุโลก"/>
    <s v="-"/>
    <s v=""/>
    <s v="10/02/2026 02:55"/>
    <s v="-"/>
    <s v="J&amp;T Express"/>
    <s v="Tiktok"/>
    <s v="tiktok"/>
    <s v=""/>
    <s v="791445758423"/>
    <s v="10/02/2026 02:55"/>
  </r>
  <r>
    <x v="2"/>
    <x v="2"/>
    <n v="50"/>
    <n v="6"/>
    <s v="GTZ72"/>
    <n v="200"/>
    <n v="0"/>
    <s v="ร้านที่2"/>
    <s v="แ***"/>
    <s v="กรุงเทพฯ"/>
    <s v="-"/>
    <s v=""/>
    <s v="10/02/2026 02:48"/>
    <s v="-"/>
    <s v="J&amp;T COD"/>
    <s v="Tiktok"/>
    <s v="จ่ายทีหลัง / COD"/>
    <s v=""/>
    <s v="791458406465"/>
    <s v="10/02/2026 02:48"/>
  </r>
  <r>
    <x v="2"/>
    <x v="2"/>
    <n v="33.333333333333336"/>
    <n v="3"/>
    <s v="GTZ71"/>
    <n v="100"/>
    <n v="0"/>
    <s v="ร้านที่2"/>
    <s v="ส***พ ว***รูป"/>
    <s v="ร้อยเอ็ด"/>
    <s v="-"/>
    <s v=""/>
    <s v="10/02/2026 02:31"/>
    <s v="-"/>
    <s v="J&amp;T COD"/>
    <s v="Tiktok"/>
    <s v="จ่ายทีหลัง / COD"/>
    <s v=""/>
    <s v="791434350420"/>
    <s v="10/02/2026 02:31"/>
  </r>
  <r>
    <x v="2"/>
    <x v="2"/>
    <n v="50"/>
    <n v="6"/>
    <s v="GTZ70"/>
    <n v="200"/>
    <n v="0"/>
    <s v="ร้านที่2"/>
    <s v="น***ชื่นนภา ห***ค์"/>
    <s v="นครพนม"/>
    <s v="-"/>
    <s v=""/>
    <s v="10/02/2026 02:09"/>
    <s v="-"/>
    <s v="J&amp;T COD"/>
    <s v="Tiktok"/>
    <s v="จ่ายทีหลัง / COD"/>
    <s v=""/>
    <s v="791434192323"/>
    <s v="10/02/2026 02:09"/>
  </r>
  <r>
    <x v="9"/>
    <x v="11"/>
    <n v="80"/>
    <n v="1"/>
    <s v="GTZ69"/>
    <n v="80"/>
    <n v="0"/>
    <s v="ร้านที่1"/>
    <s v="ร******y"/>
    <s v="******ขมิ้น. ต.แม่กระบุง ตำบลแม่กระบุง อำเภอศรีสวัสดิ์ จังหวัดกาญจนบุรี 71250"/>
    <s v="71250"/>
    <s v="45"/>
    <s v="10/02/2026 21:20"/>
    <s v="-"/>
    <s v="SPX Express"/>
    <s v="Shopee"/>
    <s v="shopee"/>
    <s v=""/>
    <s v="TH265097979268B"/>
    <s v="10/02/2026 01:57"/>
  </r>
  <r>
    <x v="2"/>
    <x v="2"/>
    <n v="50"/>
    <n v="6"/>
    <s v="GTZ68"/>
    <n v="229"/>
    <n v="29"/>
    <s v="ร้านที่2"/>
    <s v="น*** น***บูรณ์"/>
    <s v="นครนายก"/>
    <s v="-"/>
    <s v=""/>
    <s v="10/02/2026 01:41"/>
    <s v="-"/>
    <s v="Flash Express Thailand COD"/>
    <s v="Tiktok"/>
    <s v="จ่ายทีหลัง / COD"/>
    <s v=""/>
    <s v="THT11012F32YY3Z"/>
    <s v="10/02/2026 01:41"/>
  </r>
  <r>
    <x v="2"/>
    <x v="2"/>
    <n v="50"/>
    <n v="6"/>
    <s v="GTZ67"/>
    <n v="200"/>
    <n v="0"/>
    <s v="ร้านที่2"/>
    <s v="น** อ***าติ แ***แสง"/>
    <s v="นครสวรรค์"/>
    <s v="-"/>
    <s v=""/>
    <s v="10/02/2026 01:36"/>
    <s v="-"/>
    <s v="J&amp;T COD"/>
    <s v="Tiktok"/>
    <s v="จ่ายทีหลัง / COD"/>
    <s v=""/>
    <s v="791450607463"/>
    <s v="10/02/2026 01:36"/>
  </r>
  <r>
    <x v="2"/>
    <x v="2"/>
    <n v="33.333333333333336"/>
    <n v="3"/>
    <s v="GTZ66"/>
    <n v="100"/>
    <n v="0"/>
    <s v="ร้านที่2"/>
    <s v="ส***ัญญา ท***ลำยอง"/>
    <s v="กรุงเทพฯ"/>
    <s v="-"/>
    <s v=""/>
    <s v="10/02/2026 01:32"/>
    <s v="-"/>
    <s v="J&amp;T COD"/>
    <s v="Tiktok"/>
    <s v="จ่ายทีหลัง / COD"/>
    <s v=""/>
    <s v="791427154442"/>
    <s v="10/02/2026 01:32"/>
  </r>
  <r>
    <x v="9"/>
    <x v="11"/>
    <n v="80"/>
    <n v="1"/>
    <s v="GTZ65"/>
    <n v="80"/>
    <n v="0"/>
    <s v="ร้านที่1"/>
    <s v="ส******์"/>
    <s v="******ยา ตำบลท่าพระยา อำเภอนครชัยศรี จังหวัดนครปฐม 73120"/>
    <s v="73120"/>
    <s v="28"/>
    <s v="10/02/2026 07:59"/>
    <s v="-"/>
    <s v="SPX Express"/>
    <s v="Shopee"/>
    <s v="shopee"/>
    <s v=""/>
    <s v="TH263951614130F"/>
    <s v="10/02/2026 01:07"/>
  </r>
  <r>
    <x v="2"/>
    <x v="2"/>
    <n v="50"/>
    <n v="6"/>
    <s v="GTZ64"/>
    <n v="200"/>
    <n v="0"/>
    <s v="ร้านที่2"/>
    <s v="น***า ท***รือง"/>
    <s v="กระบี่"/>
    <s v="-"/>
    <s v=""/>
    <s v="10/02/2026 00:53"/>
    <s v="-"/>
    <s v="J&amp;T COD"/>
    <s v="Tiktok"/>
    <s v="จ่ายทีหลัง / COD"/>
    <s v=""/>
    <s v="791468008450"/>
    <s v="10/02/2026 00:53"/>
  </r>
  <r>
    <x v="2"/>
    <x v="2"/>
    <n v="50"/>
    <n v="12"/>
    <s v="GTZ63"/>
    <n v="400"/>
    <n v="0"/>
    <s v="ร้านที่2"/>
    <s v="ก***ิการ์ ส***ญฤทธิ์"/>
    <s v="อุทัยธานี"/>
    <s v="-"/>
    <s v=""/>
    <s v="10/02/2026 00:53"/>
    <s v="-"/>
    <s v="J&amp;T COD"/>
    <s v="Tiktok"/>
    <s v="จ่ายทีหลัง / COD"/>
    <s v=""/>
    <s v="791443458466"/>
    <s v="10/02/2026 00:53"/>
  </r>
  <r>
    <x v="2"/>
    <x v="2"/>
    <n v="33.333333333333336"/>
    <n v="3"/>
    <s v="GTZ62"/>
    <n v="300"/>
    <n v="0"/>
    <s v="ร้านที่2"/>
    <s v="ส***ญา ห***ุ้ม"/>
    <s v="Narathiwat"/>
    <s v="-"/>
    <s v=""/>
    <s v="10/02/2026 00:24"/>
    <s v="-"/>
    <s v="J&amp;T COD"/>
    <s v="Tiktok"/>
    <s v="จ่ายทีหลัง / COD"/>
    <s v=""/>
    <s v="791414549446"/>
    <s v="10/02/2026 00:24"/>
  </r>
  <r>
    <x v="2"/>
    <x v="2"/>
    <n v="50"/>
    <n v="6"/>
    <s v="GTZ62"/>
    <n v="300"/>
    <n v="0"/>
    <s v="ร้านที่2"/>
    <s v="ส***ญา ห***ุ้ม"/>
    <s v="Narathiwat"/>
    <s v="-"/>
    <s v=""/>
    <s v="10/02/2026 00:24"/>
    <s v="-"/>
    <s v="J&amp;T COD"/>
    <s v="Tiktok"/>
    <s v="จ่ายทีหลัง / COD"/>
    <s v=""/>
    <s v="791414549446"/>
    <s v="10/02/2026 00:24"/>
  </r>
  <r>
    <x v="2"/>
    <x v="2"/>
    <n v="33.333333333333336"/>
    <n v="3"/>
    <s v="GTZ61"/>
    <n v="100"/>
    <n v="0"/>
    <s v="ร้านที่2"/>
    <s v="ว***า​   บ***า"/>
    <s v="พิษณุโลก"/>
    <s v="-"/>
    <s v=""/>
    <s v="10/02/2026 00:14"/>
    <s v="-"/>
    <s v="J&amp;T Express"/>
    <s v="Tiktok"/>
    <s v="tiktok"/>
    <s v=""/>
    <s v="791489865445"/>
    <s v="10/02/2026 00:22"/>
  </r>
  <r>
    <x v="4"/>
    <x v="4"/>
    <n v="66.666666666666671"/>
    <n v="6"/>
    <s v="GTZ60"/>
    <n v="258"/>
    <n v="0"/>
    <s v="ร้านที่1"/>
    <s v="น******ำ"/>
    <s v="******งจังหวัดนครนายก ตำบลท่าช้าง อำเภอเมืองนครนายก จังหวัดนครนายก 26000"/>
    <s v="26000"/>
    <s v="09"/>
    <s v="10/02/2026 00:20"/>
    <s v="-"/>
    <s v="SPX Express"/>
    <s v="Shopee"/>
    <s v="shopee"/>
    <s v=""/>
    <s v="TH262758329371N"/>
    <s v="10/02/2026 00:20"/>
  </r>
  <r>
    <x v="2"/>
    <x v="2"/>
    <n v="33.333333333333336"/>
    <n v="3"/>
    <s v="GTZ59"/>
    <n v="100"/>
    <n v="0"/>
    <s v="ร้านที่2"/>
    <s v="ท***ีย์วรรณ  ภ***ษร"/>
    <s v="พะเยา"/>
    <s v="-"/>
    <s v=""/>
    <s v="10/02/2026 00:10"/>
    <s v="-"/>
    <s v="J&amp;T Express"/>
    <s v="Tiktok"/>
    <s v="tiktok"/>
    <s v=""/>
    <s v="791485153410"/>
    <s v="10/02/2026 00:20"/>
  </r>
  <r>
    <x v="2"/>
    <x v="2"/>
    <n v="50"/>
    <n v="6"/>
    <s v="GTZ58"/>
    <n v="200"/>
    <n v="0"/>
    <s v="ร้านที่2"/>
    <s v="ท***ีย์วรรณ  ภ***ษร"/>
    <s v="เชียงราย"/>
    <s v="-"/>
    <s v=""/>
    <s v="10/02/2026 00:09"/>
    <s v="-"/>
    <s v="J&amp;T Express"/>
    <s v="Tiktok"/>
    <s v="tiktok"/>
    <s v=""/>
    <s v="791459807460"/>
    <s v="10/02/2026 00:1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x v="0"/>
    <x v="0"/>
    <n v="159"/>
    <n v="1"/>
    <s v="GUF38"/>
    <n v="387"/>
    <n v="0"/>
    <s v="ร้านที่2"/>
    <s v="ถ***พู"/>
    <s v="นครราชสีมา"/>
    <s v="-"/>
    <s v=""/>
    <s v="11/02/2026 23:53"/>
    <s v="-"/>
    <s v="J&amp;T Express"/>
    <s v="Tiktok"/>
    <s v="tiktok"/>
    <s v=""/>
    <s v="791564967513"/>
    <s v="11/02/2026 23:53"/>
  </r>
  <r>
    <x v="1"/>
    <x v="1"/>
    <n v="159"/>
    <n v="2"/>
    <s v="GUF38"/>
    <n v="387"/>
    <n v="0"/>
    <s v="ร้านที่2"/>
    <s v="ถ***พู"/>
    <s v="นครราชสีมา"/>
    <s v="-"/>
    <s v=""/>
    <s v="11/02/2026 23:53"/>
    <s v="-"/>
    <s v="J&amp;T Express"/>
    <s v="Tiktok"/>
    <s v="tiktok"/>
    <s v=""/>
    <s v="791564967513"/>
    <s v="11/02/2026 23:53"/>
  </r>
  <r>
    <x v="2"/>
    <x v="2"/>
    <n v="12"/>
    <n v="20"/>
    <s v="GUF37"/>
    <n v="280"/>
    <n v="0"/>
    <s v="ร้านที่1"/>
    <s v="เ**ง"/>
    <s v="******ศษ อำเภอท่าตะโก จังหวัดนครสวรรค์ 60160"/>
    <s v="60160"/>
    <s v="29"/>
    <s v="11/02/2026 23:33"/>
    <s v="-"/>
    <s v="Flash Express"/>
    <s v="Shopee"/>
    <s v="shopee"/>
    <s v=""/>
    <s v="TH56088C5TXW4I"/>
    <s v="11/02/2026 23:33"/>
  </r>
  <r>
    <x v="3"/>
    <x v="3"/>
    <n v="103.55"/>
    <n v="1"/>
    <s v="GUF36"/>
    <n v="110.55"/>
    <n v="7"/>
    <s v="ร้านที่3"/>
    <s v="กนกวรรณ  สารประดิษฐ์"/>
    <s v="17 หมู่2 ต.ทุ่งขมิ้น_x000a__x000a_นาหม่อม/ Na Momสงขลา/ Songkhla_x000a_90310"/>
    <s v="90310"/>
    <s v="660895972199"/>
    <s v="11/02/2026 23:28"/>
    <s v="-"/>
    <s v="Kerry_dropoff"/>
    <s v="Lazada"/>
    <s v="lazada"/>
    <s v=""/>
    <s v="LEXPU0657226863"/>
    <s v="11/02/2026 23:28"/>
  </r>
  <r>
    <x v="4"/>
    <x v="4"/>
    <n v="33.333333333333336"/>
    <n v="3"/>
    <s v="GUF35"/>
    <n v="100"/>
    <n v="0"/>
    <s v="ร้านที่2"/>
    <s v="น***กษณ์  จ***ร์ดอก"/>
    <s v="เชียงใหม่"/>
    <s v="-"/>
    <s v=""/>
    <s v="11/02/2026 23:22"/>
    <s v="-"/>
    <s v="J&amp;T COD"/>
    <s v="Tiktok"/>
    <s v="จ่ายทีหลัง / COD"/>
    <s v=""/>
    <s v="791523989653"/>
    <s v="11/02/2026 23:22"/>
  </r>
  <r>
    <x v="4"/>
    <x v="4"/>
    <n v="50"/>
    <n v="6"/>
    <s v="GUF34"/>
    <n v="200"/>
    <n v="0"/>
    <s v="ร้านที่2"/>
    <s v="ข***ฐา  ท***รือง"/>
    <s v="นครพนม"/>
    <s v="-"/>
    <s v=""/>
    <s v="11/02/2026 23:11"/>
    <s v="-"/>
    <s v="J&amp;T COD"/>
    <s v="Tiktok"/>
    <s v="จ่ายทีหลัง / COD"/>
    <s v=""/>
    <s v="791544977624"/>
    <s v="11/02/2026 23:11"/>
  </r>
  <r>
    <x v="4"/>
    <x v="4"/>
    <n v="50"/>
    <n v="6"/>
    <s v="GUF33"/>
    <n v="200"/>
    <n v="0"/>
    <s v="ร้านที่2"/>
    <s v="ส***ยา เ***ขุนทด"/>
    <s v="จังหวัดนครราชสีมา"/>
    <s v="-"/>
    <s v=""/>
    <s v="11/02/2026 23:09"/>
    <s v="-"/>
    <s v="J&amp;T COD"/>
    <s v="Tiktok"/>
    <s v="จ่ายทีหลัง / COD"/>
    <s v=""/>
    <s v="791506174642"/>
    <s v="11/02/2026 23:09"/>
  </r>
  <r>
    <x v="4"/>
    <x v="4"/>
    <n v="33.333333333333336"/>
    <n v="3"/>
    <s v="GUF32"/>
    <n v="100"/>
    <n v="0"/>
    <s v="ร้านที่2"/>
    <s v="ฐ***นันท์ เ***ยมน้อย"/>
    <s v="ชัยนาท"/>
    <s v="-"/>
    <s v=""/>
    <s v="11/02/2026 23:07"/>
    <s v="-"/>
    <s v="J&amp;T Express"/>
    <s v="Tiktok"/>
    <s v="tiktok"/>
    <s v=""/>
    <s v="791528805760"/>
    <s v="11/02/2026 23:05"/>
  </r>
  <r>
    <x v="4"/>
    <x v="4"/>
    <n v="50"/>
    <n v="6"/>
    <s v="GUF31"/>
    <n v="360"/>
    <n v="0"/>
    <s v="ร้านที่1"/>
    <s v="พ******น"/>
    <s v="******หนองบัว อำเภอเมืองหนองบัวลำภู จังหวัดหนองบัวลำภู 39000"/>
    <s v="39000"/>
    <s v="65"/>
    <s v="11/02/2026 23:00"/>
    <s v="-"/>
    <s v="Flash Express"/>
    <s v="Shopee"/>
    <s v="shopee"/>
    <s v=""/>
    <s v="TH36018C5S3W1A"/>
    <s v="11/02/2026 23:00"/>
  </r>
  <r>
    <x v="5"/>
    <x v="5"/>
    <n v="66.666666666666671"/>
    <n v="3"/>
    <s v="GUF30"/>
    <n v="228"/>
    <n v="0"/>
    <s v="ร้านที่1"/>
    <s v="น******ล"/>
    <s v="******องจ.เชียงใหม่(ตรงข้ามร้านทองจารุวัฒ) ตำบลช้างเผือก อำเภอเมืองเชียงใหม่ จังหวัดเชียงใหม่ 50300"/>
    <s v="50300"/>
    <s v="65"/>
    <s v="11/02/2026 23:00"/>
    <s v="-"/>
    <s v="Flash Express"/>
    <s v="Shopee"/>
    <s v="shopee"/>
    <s v=""/>
    <s v="TH47018C5PNT3D0"/>
    <s v="11/02/2026 22:59"/>
  </r>
  <r>
    <x v="6"/>
    <x v="6"/>
    <n v="99"/>
    <n v="1"/>
    <s v="GUF30"/>
    <n v="228"/>
    <n v="0"/>
    <s v="ร้านที่1"/>
    <s v="น******ล"/>
    <s v="******องจ.เชียงใหม่(ตรงข้ามร้านทองจารุวัฒ) ตำบลช้างเผือก อำเภอเมืองเชียงใหม่ จังหวัดเชียงใหม่ 50300"/>
    <s v="50300"/>
    <s v="65"/>
    <s v="11/02/2026 23:00"/>
    <s v="-"/>
    <s v="Flash Express"/>
    <s v="Shopee"/>
    <s v="shopee"/>
    <s v=""/>
    <s v="TH47018C5PNT3D0"/>
    <s v="11/02/2026 22:59"/>
  </r>
  <r>
    <x v="1"/>
    <x v="1"/>
    <n v="159"/>
    <n v="1"/>
    <s v="GUF29"/>
    <n v="387"/>
    <n v="0"/>
    <s v="ร้านที่2"/>
    <s v="ร***ิยากร เ***ิริ"/>
    <s v="ชลบุรี"/>
    <s v="-"/>
    <s v=""/>
    <s v="11/02/2026 22:57"/>
    <s v="-"/>
    <s v="J&amp;T Express"/>
    <s v="Tiktok"/>
    <s v="tiktok"/>
    <s v=""/>
    <s v="791542166586"/>
    <s v="11/02/2026 22:56"/>
  </r>
  <r>
    <x v="3"/>
    <x v="7"/>
    <n v="159"/>
    <n v="1"/>
    <s v="GUF29"/>
    <n v="387"/>
    <n v="0"/>
    <s v="ร้านที่2"/>
    <s v="ร***ิยากร เ***ิริ"/>
    <s v="ชลบุรี"/>
    <s v="-"/>
    <s v=""/>
    <s v="11/02/2026 22:57"/>
    <s v="-"/>
    <s v="J&amp;T Express"/>
    <s v="Tiktok"/>
    <s v="tiktok"/>
    <s v=""/>
    <s v="791542166586"/>
    <s v="11/02/2026 22:56"/>
  </r>
  <r>
    <x v="0"/>
    <x v="0"/>
    <n v="159"/>
    <n v="1"/>
    <s v="GUF29"/>
    <n v="387"/>
    <n v="0"/>
    <s v="ร้านที่2"/>
    <s v="ร***ิยากร เ***ิริ"/>
    <s v="ชลบุรี"/>
    <s v="-"/>
    <s v=""/>
    <s v="11/02/2026 22:57"/>
    <s v="-"/>
    <s v="J&amp;T Express"/>
    <s v="Tiktok"/>
    <s v="tiktok"/>
    <s v=""/>
    <s v="791542166586"/>
    <s v="11/02/2026 22:56"/>
  </r>
  <r>
    <x v="3"/>
    <x v="7"/>
    <n v="159"/>
    <n v="2"/>
    <s v="GUF26"/>
    <n v="258"/>
    <n v="0"/>
    <s v="ร้านที่2"/>
    <s v="เ***​ิ​กา​ ย***ัง​ศรี​"/>
    <s v="ชลบุรี"/>
    <s v="-"/>
    <s v=""/>
    <s v="11/02/2026 22:28"/>
    <s v="-"/>
    <s v="J&amp;T COD"/>
    <s v="Tiktok"/>
    <s v="จ่ายทีหลัง / COD"/>
    <s v=""/>
    <s v="791540885590"/>
    <s v="11/02/2026 22:28"/>
  </r>
  <r>
    <x v="4"/>
    <x v="4"/>
    <n v="50"/>
    <n v="6"/>
    <s v="GUF24"/>
    <n v="200"/>
    <n v="0"/>
    <s v="ร้านที่2"/>
    <s v="ร***กาญจน์ อ***ิสุรีย์กุล"/>
    <s v="สมุทรปราการ"/>
    <s v="-"/>
    <s v=""/>
    <s v="11/02/2026 22:08"/>
    <s v="-"/>
    <s v="J&amp;T COD"/>
    <s v="Tiktok"/>
    <s v="จ่ายทีหลัง / COD"/>
    <s v=""/>
    <s v="791518967610"/>
    <s v="11/02/2026 22:08"/>
  </r>
  <r>
    <x v="4"/>
    <x v="4"/>
    <n v="50"/>
    <n v="6"/>
    <s v="GUF23"/>
    <n v="200"/>
    <n v="0"/>
    <s v="ร้านที่2"/>
    <s v="ณ***า  ศ***ุด"/>
    <s v="ระยอง"/>
    <s v="-"/>
    <s v=""/>
    <s v="11/02/2026 22:06"/>
    <s v="-"/>
    <s v="J&amp;T Express"/>
    <s v="Tiktok"/>
    <s v="tiktok"/>
    <s v=""/>
    <s v="791559567606"/>
    <s v="11/02/2026 22:06"/>
  </r>
  <r>
    <x v="4"/>
    <x v="4"/>
    <n v="50"/>
    <n v="12"/>
    <s v="GUF22"/>
    <n v="400"/>
    <n v="0"/>
    <s v="ร้านที่2"/>
    <s v="จ***ลักษณ์ แ***สำโรง"/>
    <s v="กรุงเทพฯ"/>
    <s v="-"/>
    <s v=""/>
    <s v="11/02/2026 22:04"/>
    <s v="-"/>
    <s v="J&amp;T Express"/>
    <s v="Tiktok"/>
    <s v="tiktok"/>
    <s v="ไม่เอารสกาแฟ แต่ขอเป็นรสอย่างอื่นแทนนะคะ 🙏🏻🙏🏻"/>
    <s v="791570861605"/>
    <s v="11/02/2026 22:04"/>
  </r>
  <r>
    <x v="3"/>
    <x v="7"/>
    <n v="159"/>
    <n v="1"/>
    <s v="GUF20"/>
    <n v="387"/>
    <n v="0"/>
    <s v="ร้านที่2"/>
    <s v="ก***ีรัญชน์  ก***เกตุ"/>
    <s v="กรุงเทพฯ"/>
    <s v="-"/>
    <s v=""/>
    <s v="11/02/2026 21:59"/>
    <s v="-"/>
    <s v="J&amp;T Express"/>
    <s v="Tiktok"/>
    <s v="tiktok"/>
    <s v=""/>
    <s v="791528163521"/>
    <s v="11/02/2026 21:58"/>
  </r>
  <r>
    <x v="1"/>
    <x v="1"/>
    <n v="159"/>
    <n v="2"/>
    <s v="GUF20"/>
    <n v="387"/>
    <n v="0"/>
    <s v="ร้านที่2"/>
    <s v="ก***ีรัญชน์  ก***เกตุ"/>
    <s v="กรุงเทพฯ"/>
    <s v="-"/>
    <s v=""/>
    <s v="11/02/2026 21:59"/>
    <s v="-"/>
    <s v="J&amp;T Express"/>
    <s v="Tiktok"/>
    <s v="tiktok"/>
    <s v=""/>
    <s v="791528163521"/>
    <s v="11/02/2026 21:58"/>
  </r>
  <r>
    <x v="5"/>
    <x v="5"/>
    <n v="33"/>
    <n v="10"/>
    <s v="GUF19"/>
    <n v="399"/>
    <n v="0"/>
    <s v="ร้านที่1"/>
    <s v="น******)"/>
    <s v="******บล โพธิ์, อำเภอเมืองศรีสะเกษ ตำบลโพธิ์ อำเภอเมืองศรีสะเกษ จังหวัดศรีสะเกษ 33000"/>
    <s v="33000"/>
    <s v="35"/>
    <s v="11/02/2026 21:54"/>
    <s v="-"/>
    <s v="Flash Express"/>
    <s v="Shopee"/>
    <s v="shopee"/>
    <s v=""/>
    <s v="TH30018C5SHE3P"/>
    <s v="11/02/2026 21:54"/>
  </r>
  <r>
    <x v="1"/>
    <x v="1"/>
    <n v="159"/>
    <n v="1"/>
    <s v="GUF18"/>
    <n v="129"/>
    <n v="0"/>
    <s v="ร้านที่2"/>
    <s v="น***าว ท***์วรรณ พ***ะอาด"/>
    <s v="ประจวบคีรีขันธ์"/>
    <s v="-"/>
    <s v=""/>
    <s v="11/02/2026 21:53"/>
    <s v="-"/>
    <s v="J&amp;T COD"/>
    <s v="Tiktok"/>
    <s v="จ่ายทีหลัง / COD"/>
    <s v=""/>
    <s v="791539098523"/>
    <s v="11/02/2026 21:53"/>
  </r>
  <r>
    <x v="4"/>
    <x v="4"/>
    <n v="50"/>
    <n v="6"/>
    <s v="GUF17"/>
    <n v="200"/>
    <n v="0"/>
    <s v="ร้านที่2"/>
    <s v="ว***พ็ญ  เ***โอชา"/>
    <s v="กรุงเทพมหานคร"/>
    <s v="-"/>
    <s v=""/>
    <s v="11/02/2026 21:49"/>
    <s v="-"/>
    <s v="J&amp;T COD"/>
    <s v="Tiktok"/>
    <s v="จ่ายทีหลัง / COD"/>
    <s v=""/>
    <s v="791588688634"/>
    <s v="11/02/2026 21:49"/>
  </r>
  <r>
    <x v="3"/>
    <x v="7"/>
    <n v="159"/>
    <n v="1"/>
    <s v="GUF16"/>
    <n v="129"/>
    <n v="0"/>
    <s v="ร้านที่2"/>
    <s v="แ***แก้ว ก***โบราณ"/>
    <s v="นครพนม"/>
    <s v="-"/>
    <s v=""/>
    <s v="11/02/2026 21:40"/>
    <s v="-"/>
    <s v="J&amp;T COD"/>
    <s v="Tiktok"/>
    <s v="จ่ายทีหลัง / COD"/>
    <s v=""/>
    <s v="791503966573"/>
    <s v="11/02/2026 21:40"/>
  </r>
  <r>
    <x v="4"/>
    <x v="4"/>
    <n v="50"/>
    <n v="12"/>
    <s v="GUF15"/>
    <n v="400"/>
    <n v="0"/>
    <s v="ร้านที่2"/>
    <s v="ร***ภัทร ศ***สุวรรณ"/>
    <s v="กำแพงเพชร"/>
    <s v="-"/>
    <s v=""/>
    <s v="11/02/2026 21:28"/>
    <s v="-"/>
    <s v="J&amp;T COD"/>
    <s v="Tiktok"/>
    <s v="จ่ายทีหลัง / COD"/>
    <s v=""/>
    <s v="791541534663"/>
    <s v="11/02/2026 21:28"/>
  </r>
  <r>
    <x v="0"/>
    <x v="0"/>
    <n v="139"/>
    <n v="1"/>
    <s v="GUF14"/>
    <n v="139"/>
    <n v="0"/>
    <s v="ร้านที่1"/>
    <s v="จ******ี"/>
    <s v="******ซ่อมรถ) ต.บ้านแหวน ตำบลบ้านแหวน อำเภอหางดง จังหวัดเชียงใหม่ 50230"/>
    <s v="50230"/>
    <s v="27"/>
    <s v="11/02/2026 21:58"/>
    <s v="-"/>
    <s v="Flash Express"/>
    <s v="Shopee"/>
    <s v="shopee"/>
    <s v=""/>
    <s v="TH47158CAD812G"/>
    <s v="11/02/2026 21:28"/>
  </r>
  <r>
    <x v="4"/>
    <x v="4"/>
    <n v="50"/>
    <n v="18"/>
    <s v="GUF13"/>
    <n v="600"/>
    <n v="0"/>
    <s v="ร้านที่2"/>
    <s v="ส***รัตน์ ต***อกพูน"/>
    <s v="เชียงใหม่"/>
    <s v="-"/>
    <s v=""/>
    <s v="11/02/2026 21:27"/>
    <s v="-"/>
    <s v="J&amp;T COD"/>
    <s v="Tiktok"/>
    <s v="จ่ายทีหลัง / COD"/>
    <s v=""/>
    <s v="791519573666"/>
    <s v="11/02/2026 21:27"/>
  </r>
  <r>
    <x v="4"/>
    <x v="4"/>
    <n v="33.333333333333336"/>
    <n v="6"/>
    <s v="GUF12"/>
    <n v="200"/>
    <n v="0"/>
    <s v="ร้านที่2"/>
    <s v="พ***พร"/>
    <s v="สมุทรสาคร"/>
    <s v="-"/>
    <s v=""/>
    <s v="11/02/2026 21:26"/>
    <s v="-"/>
    <s v="J&amp;T COD"/>
    <s v="Tiktok"/>
    <s v="จ่ายทีหลัง / COD"/>
    <s v=""/>
    <s v="791585859676"/>
    <s v="11/02/2026 21:26"/>
  </r>
  <r>
    <x v="5"/>
    <x v="5"/>
    <n v="66.666666666666671"/>
    <n v="6"/>
    <s v="GUF11"/>
    <n v="258"/>
    <n v="0"/>
    <s v="ร้านที่1"/>
    <s v="อ******ฐ"/>
    <s v="******ราษฎร์บูรณะ กทม. แขวงราษฎร์บูรณะ เขตราษฎร์บูรณะ จังหวัดกรุงเทพมหานคร 10140"/>
    <s v="10140"/>
    <s v="00"/>
    <s v="11/02/2026 21:24"/>
    <s v="-"/>
    <s v="Flash Express"/>
    <s v="Shopee"/>
    <s v="shopee"/>
    <s v=""/>
    <s v="TH01388C5SDG9B"/>
    <s v="11/02/2026 21:24"/>
  </r>
  <r>
    <x v="2"/>
    <x v="2"/>
    <n v="12"/>
    <n v="30"/>
    <s v="GUF10"/>
    <n v="420"/>
    <n v="0"/>
    <s v="ร้านที่1"/>
    <s v="เ**ร"/>
    <s v="******นเอื้ออาทร, ซอย 5, ตำบล บางโขมด, อำเภอบ้านหมอ ตำบลบางโขมด อำเภอบ้านหมอ จังหวัดสระบุรี 18130"/>
    <s v="18130"/>
    <s v="69"/>
    <s v="11/02/2026 21:21"/>
    <s v="-"/>
    <s v="Flash Express"/>
    <s v="Shopee"/>
    <s v="shopee"/>
    <s v=""/>
    <s v="TH10068C5U519B"/>
    <s v="11/02/2026 21:18"/>
  </r>
  <r>
    <x v="4"/>
    <x v="4"/>
    <n v="50"/>
    <n v="6"/>
    <s v="GUF8"/>
    <n v="200"/>
    <n v="0"/>
    <s v="ร้านที่2"/>
    <s v="ค***ุฒิชัย ว***ุนทด"/>
    <s v="นครราชสีมา"/>
    <s v="-"/>
    <s v=""/>
    <s v="11/02/2026 21:13"/>
    <s v="-"/>
    <s v="J&amp;T COD"/>
    <s v="Tiktok"/>
    <s v="จ่ายทีหลัง / COD"/>
    <s v=""/>
    <s v="791535362601"/>
    <s v="11/02/2026 21:13"/>
  </r>
  <r>
    <x v="1"/>
    <x v="1"/>
    <n v="159"/>
    <n v="1"/>
    <s v="GUF7"/>
    <n v="516"/>
    <n v="0"/>
    <s v="ร้านที่2"/>
    <s v="น***ภิญญาพัชญ์  จ***ทรัพย์"/>
    <s v="จันทบุรี"/>
    <s v="-"/>
    <s v=""/>
    <s v="11/02/2026 21:13"/>
    <s v="-"/>
    <s v="J&amp;T COD"/>
    <s v="Tiktok"/>
    <s v="จ่ายทีหลัง / COD"/>
    <s v=""/>
    <s v="791594564585"/>
    <s v="11/02/2026 21:13"/>
  </r>
  <r>
    <x v="0"/>
    <x v="0"/>
    <n v="159"/>
    <n v="1"/>
    <s v="GUF7"/>
    <n v="516"/>
    <n v="0"/>
    <s v="ร้านที่2"/>
    <s v="น***ภิญญาพัชญ์  จ***ทรัพย์"/>
    <s v="จันทบุรี"/>
    <s v="-"/>
    <s v=""/>
    <s v="11/02/2026 21:13"/>
    <s v="-"/>
    <s v="J&amp;T COD"/>
    <s v="Tiktok"/>
    <s v="จ่ายทีหลัง / COD"/>
    <s v=""/>
    <s v="791594564585"/>
    <s v="11/02/2026 21:13"/>
  </r>
  <r>
    <x v="7"/>
    <x v="8"/>
    <n v="159"/>
    <n v="2"/>
    <s v="GUF7"/>
    <n v="516"/>
    <n v="0"/>
    <s v="ร้านที่2"/>
    <s v="น***ภิญญาพัชญ์  จ***ทรัพย์"/>
    <s v="จันทบุรี"/>
    <s v="-"/>
    <s v=""/>
    <s v="11/02/2026 21:13"/>
    <s v="-"/>
    <s v="J&amp;T COD"/>
    <s v="Tiktok"/>
    <s v="จ่ายทีหลัง / COD"/>
    <s v=""/>
    <s v="791594564585"/>
    <s v="11/02/2026 21:13"/>
  </r>
  <r>
    <x v="1"/>
    <x v="1"/>
    <n v="159"/>
    <n v="1"/>
    <s v="GUF6"/>
    <n v="129"/>
    <n v="0"/>
    <s v="ร้านที่2"/>
    <s v="น***นา ภ***เมศ"/>
    <s v="ร้อยเอ็ด"/>
    <s v="-"/>
    <s v=""/>
    <s v="11/02/2026 21:07"/>
    <s v="-"/>
    <s v="J&amp;T COD"/>
    <s v="Tiktok"/>
    <s v="จ่ายทีหลัง / COD"/>
    <s v=""/>
    <s v="791542372530"/>
    <s v="11/02/2026 21:10"/>
  </r>
  <r>
    <x v="7"/>
    <x v="8"/>
    <n v="159"/>
    <n v="1"/>
    <s v="GUF5"/>
    <n v="129"/>
    <n v="0"/>
    <s v="ร้านที่2"/>
    <s v="น***นา ภ***เมศ"/>
    <s v="ร้อยเอ็ด"/>
    <s v="-"/>
    <s v=""/>
    <s v="11/02/2026 21:06"/>
    <s v="-"/>
    <s v="J&amp;T COD"/>
    <s v="Tiktok"/>
    <s v="จ่ายทีหลัง / COD"/>
    <s v=""/>
    <s v="791505788500"/>
    <s v="11/02/2026 21:10"/>
  </r>
  <r>
    <x v="5"/>
    <x v="5"/>
    <n v="66.666666666666671"/>
    <n v="3"/>
    <s v="GUF4"/>
    <n v="129"/>
    <n v="0"/>
    <s v="ร้านที่2"/>
    <s v="ป***า  พ***พฤกษา"/>
    <s v="ชลบุรี"/>
    <s v="-"/>
    <s v=""/>
    <s v="11/02/2026 20:57"/>
    <s v="-"/>
    <s v="J&amp;T Express"/>
    <s v="Tiktok"/>
    <s v="tiktok"/>
    <s v=""/>
    <s v="791530667690"/>
    <s v="11/02/2026 20:56"/>
  </r>
  <r>
    <x v="8"/>
    <x v="9"/>
    <n v="99"/>
    <n v="2"/>
    <s v="GUF3"/>
    <n v="206"/>
    <n v="8"/>
    <s v="ร้านที่3"/>
    <s v="ปุณฑริกา ตันติอำไพ"/>
    <s v="46 หมู่ 2 ซอยสามัคคี 9 ตำบลท่าทราย_x000a__x000a_เมืองนนทบุรี/ Mueang Nonthaburiนนทบุรี/ Nonthaburi_x000a_11000"/>
    <s v="11000"/>
    <s v="660959107958"/>
    <s v="11/02/2026 20:56"/>
    <s v="-"/>
    <s v="Kerry_dropoff"/>
    <s v="Lazada"/>
    <s v="lazada"/>
    <s v=""/>
    <s v="LEXPU0657225940"/>
    <s v="11/02/2026 20:56"/>
  </r>
  <r>
    <x v="4"/>
    <x v="4"/>
    <n v="50"/>
    <n v="6"/>
    <s v="GUF2"/>
    <n v="200"/>
    <n v="0"/>
    <s v="ร้านที่2"/>
    <s v="ป***​เนตร​  ไ***เป็ง​"/>
    <s v="ลำปาง"/>
    <s v="-"/>
    <s v=""/>
    <s v="11/02/2026 20:53"/>
    <s v="-"/>
    <s v="J&amp;T COD"/>
    <s v="Tiktok"/>
    <s v="จ่ายทีหลัง / COD"/>
    <s v=""/>
    <s v="791552854680"/>
    <s v="11/02/2026 20:53"/>
  </r>
  <r>
    <x v="4"/>
    <x v="4"/>
    <n v="50"/>
    <n v="6"/>
    <s v="GUF1"/>
    <n v="200"/>
    <n v="0"/>
    <s v="ร้านที่2"/>
    <s v="ร***ย์ ห***ใจ"/>
    <s v="เทศบาลนครเชียงใหม่"/>
    <s v="-"/>
    <s v=""/>
    <s v="11/02/2026 20:48"/>
    <s v="-"/>
    <s v="J&amp;T COD"/>
    <s v="Tiktok"/>
    <s v="จ่ายทีหลัง / COD"/>
    <s v=""/>
    <s v="791535374615"/>
    <s v="11/02/2026 20:48"/>
  </r>
  <r>
    <x v="4"/>
    <x v="4"/>
    <n v="33.333333333333336"/>
    <n v="3"/>
    <s v="GUF0"/>
    <n v="103"/>
    <n v="3"/>
    <s v="ร้านที่2"/>
    <s v="ว***ภา  ต***า"/>
    <s v="ตาก"/>
    <s v="-"/>
    <s v=""/>
    <s v="11/02/2026 20:47"/>
    <s v="-"/>
    <s v="J&amp;T Express"/>
    <s v="Tiktok"/>
    <s v="tiktok"/>
    <s v=""/>
    <s v="791574800752"/>
    <s v="11/02/2026 20:47"/>
  </r>
  <r>
    <x v="4"/>
    <x v="4"/>
    <n v="33.333333333333336"/>
    <n v="3"/>
    <s v="GUE99"/>
    <n v="100"/>
    <n v="0"/>
    <s v="ร้านที่2"/>
    <s v="น***รุ้งนภา ธ***ฉาย"/>
    <s v="พระนครศรีอยุธยา"/>
    <s v="-"/>
    <s v=""/>
    <s v="11/02/2026 20:46"/>
    <s v="-"/>
    <s v="J&amp;T COD"/>
    <s v="Tiktok"/>
    <s v="จ่ายทีหลัง / COD"/>
    <s v=""/>
    <s v="791554956651"/>
    <s v="11/02/2026 20:47"/>
  </r>
  <r>
    <x v="0"/>
    <x v="3"/>
    <n v="76.760000000000005"/>
    <n v="1"/>
    <s v="GUE98"/>
    <n v="85.76"/>
    <n v="9"/>
    <s v="ร้านที่3"/>
    <s v="พฤฒิยา นิลประพฤกษ์"/>
    <s v="1 หมู่ 3 ม.ศิลปากร ต.สามพระยา หอพักบุคลากร · สามพระยา/ Sam Phraya_x000a__x000a_ชะอำ/ Cha-amเพชรบุรี/ Phetchaburi_x000a_76120"/>
    <s v="76120"/>
    <s v="660868841766"/>
    <s v="11/02/2026 20:35"/>
    <s v="-"/>
    <s v="Kerry_dropoff"/>
    <s v="Lazada"/>
    <s v="lazada"/>
    <s v=""/>
    <s v="LEXPU0657221866"/>
    <s v="11/02/2026 20:35"/>
  </r>
  <r>
    <x v="2"/>
    <x v="2"/>
    <n v="12"/>
    <n v="30"/>
    <s v="GUE97"/>
    <n v="420"/>
    <n v="0"/>
    <s v="ร้านที่1"/>
    <s v="โ******ข"/>
    <s v="******ขที่ 164/3 หมู่ 5 ตำบลน้ำชุน อำเภอหล่มสัก จังหวัดเพชรบูรณ์ 67110"/>
    <s v="67110"/>
    <s v="11"/>
    <s v="11/02/2026 20:32"/>
    <s v="-"/>
    <s v="SPX Express"/>
    <s v="Shopee"/>
    <s v="shopee"/>
    <s v=""/>
    <s v="TH264400445766K"/>
    <s v="11/02/2026 20:32"/>
  </r>
  <r>
    <x v="9"/>
    <x v="10"/>
    <n v="75"/>
    <n v="2"/>
    <s v="GUE96"/>
    <n v="266"/>
    <n v="116"/>
    <s v="ร้านที่1"/>
    <s v="ย******ร"/>
    <s v="******ืองชลบุรี จ.ชลบุรี ตำบลแสนสุข อำเภอเมืองชลบุรี จังหวัดชลบุรี 20130"/>
    <s v="20130"/>
    <s v="10"/>
    <s v="11/02/2026 20:31"/>
    <s v="-"/>
    <s v="Flash Express"/>
    <s v="Shopee"/>
    <s v="shopee"/>
    <s v=""/>
    <s v="TH20018C5V1J1D"/>
    <s v="11/02/2026 20:31"/>
  </r>
  <r>
    <x v="5"/>
    <x v="5"/>
    <n v="66.666666666666671"/>
    <n v="3"/>
    <s v="GUE95"/>
    <n v="129"/>
    <n v="0"/>
    <s v="ร้านที่2"/>
    <s v="ส***นวรรณ...ริน..โสภณธรรมภาณ"/>
    <s v="ปทุมธานี"/>
    <s v="-"/>
    <s v=""/>
    <s v="11/02/2026 20:22"/>
    <s v="-"/>
    <s v="Flash Express Thailand COD"/>
    <s v="Tiktok"/>
    <s v="จ่ายทีหลัง / COD"/>
    <s v=""/>
    <s v="THT040653T1M76Z"/>
    <s v="11/02/2026 20:22"/>
  </r>
  <r>
    <x v="4"/>
    <x v="4"/>
    <n v="33.333333333333336"/>
    <n v="3"/>
    <s v="GUE94"/>
    <n v="100"/>
    <n v="0"/>
    <s v="ร้านที่2"/>
    <s v="ธ***รัตน์ ร***รืองฤทธิ์"/>
    <s v="กรุงเทพฯ"/>
    <s v="-"/>
    <s v=""/>
    <s v="11/02/2026 20:12"/>
    <s v="-"/>
    <s v="J&amp;T COD"/>
    <s v="Tiktok"/>
    <s v="จ่ายทีหลัง / COD"/>
    <s v=""/>
    <s v="791568757652"/>
    <s v="11/02/2026 20:12"/>
  </r>
  <r>
    <x v="3"/>
    <x v="3"/>
    <n v="104"/>
    <n v="1"/>
    <s v="GUE92"/>
    <n v="442"/>
    <n v="26"/>
    <s v="ร้านที่3"/>
    <s v="รวีวรรณ แก้วงาม"/>
    <s v="133 หมู่7  หมู่บ้านหนองน้ำใส ต.ทุ่งหลวง - · ทุ่งหลวง/ Thung Luang_x000a__x000a_ปากท่อ/ Pak Thoราชบุรี/ Ratchaburi_x000a_70140"/>
    <s v="70140"/>
    <s v="660962010997"/>
    <s v="11/02/2026 20:03"/>
    <s v="-"/>
    <s v="Kerry_dropoff"/>
    <s v="Lazada"/>
    <s v="lazada"/>
    <s v=""/>
    <s v="TH12078C68Z16A"/>
    <s v="11/02/2026 20:03"/>
  </r>
  <r>
    <x v="1"/>
    <x v="3"/>
    <n v="104"/>
    <n v="1"/>
    <s v="GUE92"/>
    <n v="442"/>
    <n v="26"/>
    <s v="ร้านที่3"/>
    <s v="รวีวรรณ แก้วงาม"/>
    <s v="133 หมู่7  หมู่บ้านหนองน้ำใส ต.ทุ่งหลวง - · ทุ่งหลวง/ Thung Luang_x000a__x000a_ปากท่อ/ Pak Thoราชบุรี/ Ratchaburi_x000a_70140"/>
    <s v="70140"/>
    <s v="660962010997"/>
    <s v="11/02/2026 20:03"/>
    <s v="-"/>
    <s v="Kerry_dropoff"/>
    <s v="Lazada"/>
    <s v="lazada"/>
    <s v=""/>
    <s v="TH12078C68Z16A"/>
    <s v="11/02/2026 20:03"/>
  </r>
  <r>
    <x v="0"/>
    <x v="3"/>
    <n v="104"/>
    <n v="2"/>
    <s v="GUE92"/>
    <n v="442"/>
    <n v="26"/>
    <s v="ร้านที่3"/>
    <s v="รวีวรรณ แก้วงาม"/>
    <s v="133 หมู่7  หมู่บ้านหนองน้ำใส ต.ทุ่งหลวง - · ทุ่งหลวง/ Thung Luang_x000a__x000a_ปากท่อ/ Pak Thoราชบุรี/ Ratchaburi_x000a_70140"/>
    <s v="70140"/>
    <s v="660962010997"/>
    <s v="11/02/2026 20:03"/>
    <s v="-"/>
    <s v="Kerry_dropoff"/>
    <s v="Lazada"/>
    <s v="lazada"/>
    <s v=""/>
    <s v="TH12078C68Z16A"/>
    <s v="11/02/2026 20:03"/>
  </r>
  <r>
    <x v="4"/>
    <x v="4"/>
    <n v="50"/>
    <n v="6"/>
    <s v="GUE91"/>
    <n v="200"/>
    <n v="0"/>
    <s v="ร้านที่2"/>
    <s v="ท** น***ัมพันธ์"/>
    <s v="สุพรรณบุรี"/>
    <s v="-"/>
    <s v=""/>
    <s v="11/02/2026 19:58"/>
    <s v="-"/>
    <s v="J&amp;T COD"/>
    <s v="Tiktok"/>
    <s v="จ่ายทีหลัง / COD"/>
    <s v=""/>
    <s v="791532691692"/>
    <s v="11/02/2026 19:58"/>
  </r>
  <r>
    <x v="4"/>
    <x v="4"/>
    <n v="50"/>
    <n v="6"/>
    <s v="GUE90"/>
    <n v="200"/>
    <n v="0"/>
    <s v="ร้านที่2"/>
    <s v="ม***ินท์ ช***ประดิษฐ์"/>
    <s v="พระนครศรีอยุธยา"/>
    <s v="-"/>
    <s v=""/>
    <s v="11/02/2026 19:58"/>
    <s v="-"/>
    <s v="J&amp;T COD"/>
    <s v="Tiktok"/>
    <s v="จ่ายทีหลัง / COD"/>
    <s v=""/>
    <s v="791592536652"/>
    <s v="11/02/2026 19:58"/>
  </r>
  <r>
    <x v="1"/>
    <x v="1"/>
    <n v="159"/>
    <n v="1"/>
    <s v="GUE89"/>
    <n v="258"/>
    <n v="0"/>
    <s v="ร้านที่2"/>
    <s v="j***sak"/>
    <s v="สุพรรณบุรี"/>
    <s v="-"/>
    <s v=""/>
    <s v="11/02/2026 19:57"/>
    <s v="-"/>
    <s v="J&amp;T COD"/>
    <s v="Tiktok"/>
    <s v="จ่ายทีหลัง / COD"/>
    <s v=""/>
    <s v="791546882545"/>
    <s v="11/02/2026 19:57"/>
  </r>
  <r>
    <x v="7"/>
    <x v="8"/>
    <n v="159"/>
    <n v="1"/>
    <s v="GUE89"/>
    <n v="258"/>
    <n v="0"/>
    <s v="ร้านที่2"/>
    <s v="j***sak"/>
    <s v="สุพรรณบุรี"/>
    <s v="-"/>
    <s v=""/>
    <s v="11/02/2026 19:57"/>
    <s v="-"/>
    <s v="J&amp;T COD"/>
    <s v="Tiktok"/>
    <s v="จ่ายทีหลัง / COD"/>
    <s v=""/>
    <s v="791546882545"/>
    <s v="11/02/2026 19:57"/>
  </r>
  <r>
    <x v="8"/>
    <x v="11"/>
    <n v="66.333333333333329"/>
    <n v="3"/>
    <s v="GUE87"/>
    <n v="225"/>
    <n v="0"/>
    <s v="ร้านที่10"/>
    <s v="พิมวดี เกิดพวงแก้ว"/>
    <s v="64ซอยพุทธบูชา 39แยก5 · บางมด/ Bang Mot_x000a__x000a_ทุ่งครุ/ Thung Khruกรุงเทพมหานคร/ Bangkok_x000a_10140"/>
    <s v="10140"/>
    <s v="660892332319"/>
    <s v="11/02/2026 19:51"/>
    <s v="-"/>
    <s v="Kerry_dropoff"/>
    <s v="Lazada"/>
    <s v="lazada"/>
    <s v=""/>
    <s v="LEXDO0178499688"/>
    <s v="11/02/2026 19:51"/>
  </r>
  <r>
    <x v="4"/>
    <x v="4"/>
    <n v="33.333333333333336"/>
    <n v="3"/>
    <s v="GUE85"/>
    <n v="100"/>
    <n v="0"/>
    <s v="ร้านที่2"/>
    <s v="อ***ยา  ท***ล่อ"/>
    <s v="สระแก้ว"/>
    <s v="-"/>
    <s v=""/>
    <s v="11/02/2026 19:33"/>
    <s v="-"/>
    <s v="J&amp;T COD"/>
    <s v="Tiktok"/>
    <s v="จ่ายทีหลัง / COD"/>
    <s v=""/>
    <s v="791504982634"/>
    <s v="11/02/2026 19:33"/>
  </r>
  <r>
    <x v="5"/>
    <x v="5"/>
    <n v="66.666666666666671"/>
    <n v="3"/>
    <s v="GUE84"/>
    <n v="129"/>
    <n v="0"/>
    <s v="ร้านที่2"/>
    <s v="u***244817296706"/>
    <s v="กรุงเทพฯ"/>
    <s v="-"/>
    <s v=""/>
    <s v="11/02/2026 19:31"/>
    <s v="-"/>
    <s v="J&amp;T COD"/>
    <s v="Tiktok"/>
    <s v="จ่ายทีหลัง / COD"/>
    <s v=""/>
    <s v="791599660644"/>
    <s v="11/02/2026 19:31"/>
  </r>
  <r>
    <x v="1"/>
    <x v="1"/>
    <n v="159"/>
    <n v="1"/>
    <s v="GUE81"/>
    <n v="258"/>
    <n v="0"/>
    <s v="ร้านที่2"/>
    <s v="น***า แ***ิ้ม"/>
    <s v="สมุทรปราการ"/>
    <s v="-"/>
    <s v=""/>
    <s v="11/02/2026 19:22"/>
    <s v="-"/>
    <s v="J&amp;T COD"/>
    <s v="Tiktok"/>
    <s v="จ่ายทีหลัง / COD"/>
    <s v=""/>
    <s v="791552083545"/>
    <s v="11/02/2026 19:23"/>
  </r>
  <r>
    <x v="7"/>
    <x v="8"/>
    <n v="159"/>
    <n v="1"/>
    <s v="GUE81"/>
    <n v="258"/>
    <n v="0"/>
    <s v="ร้านที่2"/>
    <s v="น***า แ***ิ้ม"/>
    <s v="สมุทรปราการ"/>
    <s v="-"/>
    <s v=""/>
    <s v="11/02/2026 19:22"/>
    <s v="-"/>
    <s v="J&amp;T COD"/>
    <s v="Tiktok"/>
    <s v="จ่ายทีหลัง / COD"/>
    <s v=""/>
    <s v="791552083545"/>
    <s v="11/02/2026 19:23"/>
  </r>
  <r>
    <x v="1"/>
    <x v="3"/>
    <n v="74.7"/>
    <n v="2"/>
    <s v="GUE80"/>
    <n v="194.4"/>
    <n v="45"/>
    <s v="ร้านที่3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11/02/2026 23:26"/>
    <s v="-"/>
    <s v="Kerry_dropoff"/>
    <s v="Lazada"/>
    <s v="lazada"/>
    <s v=""/>
    <s v="LEXPU0657235738"/>
    <s v="11/02/2026 19:11"/>
  </r>
  <r>
    <x v="4"/>
    <x v="4"/>
    <n v="50"/>
    <n v="6"/>
    <s v="GUE78"/>
    <n v="200"/>
    <n v="0"/>
    <s v="ร้านที่2"/>
    <s v="u***244817296706"/>
    <s v="กรุงเทพฯ"/>
    <s v="-"/>
    <s v=""/>
    <s v="11/02/2026 18:59"/>
    <s v="-"/>
    <s v="J&amp;T COD"/>
    <s v="Tiktok"/>
    <s v="จ่ายทีหลัง / COD"/>
    <s v=""/>
    <s v="791535750692"/>
    <s v="11/02/2026 19:00"/>
  </r>
  <r>
    <x v="1"/>
    <x v="1"/>
    <n v="159"/>
    <n v="1"/>
    <s v="GUE77"/>
    <n v="129"/>
    <n v="0"/>
    <s v="ร้านที่2"/>
    <s v="พ***ก้ว ต***ัว"/>
    <s v="ฉะเชิงเทรา"/>
    <s v="-"/>
    <s v=""/>
    <s v="11/02/2026 18:46"/>
    <s v="-"/>
    <s v="J&amp;T COD"/>
    <s v="Tiktok"/>
    <s v="จ่ายทีหลัง / COD"/>
    <s v=""/>
    <s v="791572973531"/>
    <s v="11/02/2026 18:46"/>
  </r>
  <r>
    <x v="4"/>
    <x v="4"/>
    <n v="50"/>
    <n v="6"/>
    <s v="GUE76"/>
    <n v="200"/>
    <n v="0"/>
    <s v="ร้านที่2"/>
    <s v="ณ***าวีร์  ฉ***ทอง"/>
    <s v="กรุงเทพฯ"/>
    <s v="-"/>
    <s v=""/>
    <s v="11/02/2026 19:22"/>
    <s v="-"/>
    <s v="J&amp;T Express"/>
    <s v="Tiktok"/>
    <s v="tiktok"/>
    <s v=""/>
    <s v="791506368645"/>
    <s v="11/02/2026 18:42"/>
  </r>
  <r>
    <x v="1"/>
    <x v="1"/>
    <n v="159"/>
    <n v="1"/>
    <s v="GUE75"/>
    <n v="387"/>
    <n v="0"/>
    <s v="ร้านที่2"/>
    <s v="เ***รรัตน์"/>
    <s v="อำเภอเมืองนครปฐม"/>
    <s v="-"/>
    <s v=""/>
    <s v="11/02/2026 18:30"/>
    <s v="-"/>
    <s v="J&amp;T COD"/>
    <s v="Tiktok"/>
    <s v="จ่ายทีหลัง / COD"/>
    <s v=""/>
    <s v="791593076595"/>
    <s v="11/02/2026 18:30"/>
  </r>
  <r>
    <x v="3"/>
    <x v="7"/>
    <n v="159"/>
    <n v="1"/>
    <s v="GUE75"/>
    <n v="387"/>
    <n v="0"/>
    <s v="ร้านที่2"/>
    <s v="เ***รรัตน์"/>
    <s v="อำเภอเมืองนครปฐม"/>
    <s v="-"/>
    <s v=""/>
    <s v="11/02/2026 18:30"/>
    <s v="-"/>
    <s v="J&amp;T COD"/>
    <s v="Tiktok"/>
    <s v="จ่ายทีหลัง / COD"/>
    <s v=""/>
    <s v="791593076595"/>
    <s v="11/02/2026 18:30"/>
  </r>
  <r>
    <x v="7"/>
    <x v="8"/>
    <n v="159"/>
    <n v="1"/>
    <s v="GUE75"/>
    <n v="387"/>
    <n v="0"/>
    <s v="ร้านที่2"/>
    <s v="เ***รรัตน์"/>
    <s v="อำเภอเมืองนครปฐม"/>
    <s v="-"/>
    <s v=""/>
    <s v="11/02/2026 18:30"/>
    <s v="-"/>
    <s v="J&amp;T COD"/>
    <s v="Tiktok"/>
    <s v="จ่ายทีหลัง / COD"/>
    <s v=""/>
    <s v="791593076595"/>
    <s v="11/02/2026 18:30"/>
  </r>
  <r>
    <x v="4"/>
    <x v="4"/>
    <n v="33.333333333333336"/>
    <n v="3"/>
    <s v="GUE74"/>
    <n v="100"/>
    <n v="0"/>
    <s v="ร้านที่2"/>
    <s v="พ***้อม"/>
    <s v="สงขลา"/>
    <s v="-"/>
    <s v=""/>
    <s v="11/02/2026 18:26"/>
    <s v="-"/>
    <s v="J&amp;T COD"/>
    <s v="Tiktok"/>
    <s v="จ่ายทีหลัง / COD"/>
    <s v=""/>
    <s v="791561477641"/>
    <s v="11/02/2026 18:26"/>
  </r>
  <r>
    <x v="4"/>
    <x v="4"/>
    <n v="33.333333333333336"/>
    <n v="3"/>
    <s v="GUE73"/>
    <n v="100"/>
    <n v="0"/>
    <s v="ร้านที่2"/>
    <s v="จ***นา เ***นทด"/>
    <s v="ชัยภูมิ"/>
    <s v="-"/>
    <s v=""/>
    <s v="11/02/2026 18:11"/>
    <s v="-"/>
    <s v="J&amp;T COD"/>
    <s v="Tiktok"/>
    <s v="จ่ายทีหลัง / COD"/>
    <s v=""/>
    <s v="791582279633"/>
    <s v="11/02/2026 18:11"/>
  </r>
  <r>
    <x v="4"/>
    <x v="4"/>
    <n v="65"/>
    <n v="9"/>
    <s v="GUE72"/>
    <n v="315"/>
    <n v="0"/>
    <s v="ร้านที่2"/>
    <s v="ศ***ิ์  ห***อารี"/>
    <s v="ศรีสะเกษ"/>
    <s v="-"/>
    <s v=""/>
    <s v="11/02/2026 18:09"/>
    <s v="-"/>
    <s v="J&amp;T COD"/>
    <s v="Tiktok"/>
    <s v="จ่ายทีหลัง / COD"/>
    <s v=""/>
    <s v="791542738674"/>
    <s v="11/02/2026 18:09"/>
  </r>
  <r>
    <x v="0"/>
    <x v="0"/>
    <n v="159"/>
    <n v="1"/>
    <s v="GUE71"/>
    <n v="129"/>
    <n v="0"/>
    <s v="ร้านที่2"/>
    <s v="น***มสุข"/>
    <s v="กรุงเทพฯ"/>
    <s v="-"/>
    <s v=""/>
    <s v="11/02/2026 18:04"/>
    <s v="-"/>
    <s v="J&amp;T COD"/>
    <s v="Tiktok"/>
    <s v="จ่ายทีหลัง / COD"/>
    <s v=""/>
    <s v="791565698582"/>
    <s v="11/02/2026 18:04"/>
  </r>
  <r>
    <x v="5"/>
    <x v="5"/>
    <n v="33"/>
    <n v="10"/>
    <s v="GUE68"/>
    <n v="330"/>
    <n v="0"/>
    <s v="ร้านที่4"/>
    <s v="ส***ย์ ก***ิวงศ์"/>
    <s v="นราธิวาส"/>
    <s v="-"/>
    <s v=""/>
    <s v="11/02/2026 17:41"/>
    <s v="-"/>
    <s v="J&amp;T COD"/>
    <s v="Tiktok"/>
    <s v="จ่ายทีหลัง / COD"/>
    <s v=""/>
    <s v="791514677601"/>
    <s v="11/02/2026 17:41"/>
  </r>
  <r>
    <x v="10"/>
    <x v="12"/>
    <n v="90"/>
    <n v="2"/>
    <s v="GUE66"/>
    <n v="158.5"/>
    <n v="7.5"/>
    <s v="ร้านที่3"/>
    <s v="นางกัญญา ยอดคำ"/>
    <s v="64/1  ม.9 ต.เวียงต้า อ.ลอง จ.แพร่_x000a__x000a_ลอง/ Longแพร่/ Phrae_x000a_54150"/>
    <s v="54150"/>
    <s v="660982142937"/>
    <s v="11/02/2026 17:29"/>
    <s v="-"/>
    <s v="Kerry_dropoff"/>
    <s v="Lazada"/>
    <s v="lazada"/>
    <s v=""/>
    <s v="TH51038C5YSR1D"/>
    <s v="11/02/2026 17:29"/>
  </r>
  <r>
    <x v="0"/>
    <x v="0"/>
    <n v="159"/>
    <n v="1"/>
    <s v="GUE65"/>
    <n v="129"/>
    <n v="0"/>
    <s v="ร้านที่2"/>
    <s v="u***9063509508236"/>
    <s v="พะเยา"/>
    <s v="-"/>
    <s v=""/>
    <s v="11/02/2026 17:25"/>
    <s v="-"/>
    <s v="J&amp;T COD"/>
    <s v="Tiktok"/>
    <s v="จ่ายทีหลัง / COD"/>
    <s v=""/>
    <s v="791549373532"/>
    <s v="11/02/2026 17:25"/>
  </r>
  <r>
    <x v="4"/>
    <x v="4"/>
    <n v="33.333333333333336"/>
    <n v="3"/>
    <s v="GUE64"/>
    <n v="100"/>
    <n v="0"/>
    <s v="ร้านที่2"/>
    <s v="โ*** บ***จันทร์"/>
    <s v="นราธิวาส"/>
    <s v="-"/>
    <s v=""/>
    <s v="11/02/2026 17:24"/>
    <s v="-"/>
    <s v="J&amp;T COD"/>
    <s v="Tiktok"/>
    <s v="จ่ายทีหลัง / COD"/>
    <s v=""/>
    <s v="791551750603"/>
    <s v="11/02/2026 17:24"/>
  </r>
  <r>
    <x v="4"/>
    <x v="4"/>
    <n v="50"/>
    <n v="6"/>
    <s v="GUE63"/>
    <n v="200"/>
    <n v="0"/>
    <s v="ร้านที่2"/>
    <s v="ช***กร"/>
    <s v="ปทุมธานี"/>
    <s v="-"/>
    <s v=""/>
    <s v="11/02/2026 17:19"/>
    <s v="-"/>
    <s v="J&amp;T COD"/>
    <s v="Tiktok"/>
    <s v="จ่ายทีหลัง / COD"/>
    <s v=""/>
    <s v="791581459056"/>
    <s v="11/02/2026 17:19"/>
  </r>
  <r>
    <x v="4"/>
    <x v="4"/>
    <n v="50"/>
    <n v="6"/>
    <s v="GUE62"/>
    <n v="200"/>
    <n v="0"/>
    <s v="ร้านที่2"/>
    <s v="ร***เภสัชกร เ***งดาว"/>
    <s v="อุบลราชธานี"/>
    <s v="-"/>
    <s v=""/>
    <s v="11/02/2026 17:18"/>
    <s v="-"/>
    <s v="J&amp;T Express"/>
    <s v="Tiktok"/>
    <s v="tiktok"/>
    <s v=""/>
    <s v="791547759693"/>
    <s v="11/02/2026 17:18"/>
  </r>
  <r>
    <x v="4"/>
    <x v="4"/>
    <n v="50"/>
    <n v="6"/>
    <s v="GUE61"/>
    <n v="200"/>
    <n v="0"/>
    <s v="ร้านที่2"/>
    <s v="พ***"/>
    <s v="ราชบุรี"/>
    <s v="-"/>
    <s v=""/>
    <s v="11/02/2026 17:17"/>
    <s v="-"/>
    <s v="J&amp;T Express"/>
    <s v="Tiktok"/>
    <s v="tiktok"/>
    <s v=""/>
    <s v="791582850693"/>
    <s v="11/02/2026 17:17"/>
  </r>
  <r>
    <x v="4"/>
    <x v="4"/>
    <n v="40"/>
    <n v="10"/>
    <s v="GUE60"/>
    <n v="400"/>
    <n v="0"/>
    <s v="ร้านที่2"/>
    <s v="ธ***ร  ล***ันทร์"/>
    <s v="นครศรีธรรมราช"/>
    <s v="-"/>
    <s v=""/>
    <s v="11/02/2026 17:13"/>
    <s v="-"/>
    <s v="J&amp;T COD"/>
    <s v="Tiktok"/>
    <s v="จ่ายทีหลัง / COD"/>
    <s v=""/>
    <s v="791546747600"/>
    <s v="11/02/2026 17:13"/>
  </r>
  <r>
    <x v="4"/>
    <x v="4"/>
    <n v="33.333333333333336"/>
    <n v="3"/>
    <s v="GUE59"/>
    <n v="100"/>
    <n v="0"/>
    <s v="ร้านที่2"/>
    <s v="อ***ญา.  ป***ิง"/>
    <s v="กรุงเทพฯ"/>
    <s v="-"/>
    <s v=""/>
    <s v="11/02/2026 17:07"/>
    <s v="-"/>
    <s v="J&amp;T COD"/>
    <s v="Tiktok"/>
    <s v="จ่ายทีหลัง / COD"/>
    <s v=""/>
    <s v="791522074630"/>
    <s v="11/02/2026 17:07"/>
  </r>
  <r>
    <x v="1"/>
    <x v="1"/>
    <n v="159"/>
    <n v="1"/>
    <s v="GUE58"/>
    <n v="109"/>
    <n v="0"/>
    <s v="ร้านที่2"/>
    <s v="น***า  พ***ชม"/>
    <s v="กรุงเทพมหานคร"/>
    <s v="-"/>
    <s v=""/>
    <s v="11/02/2026 17:02"/>
    <s v="-"/>
    <s v="J&amp;T COD"/>
    <s v="Tiktok"/>
    <s v="จ่ายทีหลัง / COD"/>
    <s v=""/>
    <s v="791592896533"/>
    <s v="11/02/2026 17:02"/>
  </r>
  <r>
    <x v="4"/>
    <x v="4"/>
    <n v="50"/>
    <n v="6"/>
    <s v="GUE57"/>
    <n v="200"/>
    <n v="0"/>
    <s v="ร้านที่2"/>
    <s v="ว***หม่ๆๆ"/>
    <s v="เลย"/>
    <s v="-"/>
    <s v=""/>
    <s v="11/02/2026 17:01"/>
    <s v="-"/>
    <s v="J&amp;T COD"/>
    <s v="Tiktok"/>
    <s v="จ่ายทีหลัง / COD"/>
    <s v=""/>
    <s v="791504602744"/>
    <s v="11/02/2026 17:01"/>
  </r>
  <r>
    <x v="5"/>
    <x v="5"/>
    <n v="66.666666666666671"/>
    <n v="3"/>
    <s v="GUE56"/>
    <n v="338"/>
    <n v="0"/>
    <s v="ร้านที่2"/>
    <s v="พ***"/>
    <s v="ปทุมธานี"/>
    <s v="-"/>
    <s v=""/>
    <s v="11/02/2026 17:00"/>
    <s v="-"/>
    <s v="Flash Express Thailand COD"/>
    <s v="Tiktok"/>
    <s v="จ่ายทีหลัง / COD"/>
    <s v=""/>
    <s v="THT040253TDGZ7Z"/>
    <s v="11/02/2026 17:00"/>
  </r>
  <r>
    <x v="7"/>
    <x v="8"/>
    <n v="159"/>
    <n v="1"/>
    <s v="GUE56"/>
    <n v="338"/>
    <n v="0"/>
    <s v="ร้านที่2"/>
    <s v="พ***"/>
    <s v="ปทุมธานี"/>
    <s v="-"/>
    <s v=""/>
    <s v="11/02/2026 17:00"/>
    <s v="-"/>
    <s v="Flash Express Thailand COD"/>
    <s v="Tiktok"/>
    <s v="จ่ายทีหลัง / COD"/>
    <s v=""/>
    <s v="THT040253TDGZ7Z"/>
    <s v="11/02/2026 17:00"/>
  </r>
  <r>
    <x v="0"/>
    <x v="0"/>
    <n v="159"/>
    <n v="1"/>
    <s v="GUE56"/>
    <n v="338"/>
    <n v="0"/>
    <s v="ร้านที่2"/>
    <s v="พ***"/>
    <s v="ปทุมธานี"/>
    <s v="-"/>
    <s v=""/>
    <s v="11/02/2026 17:00"/>
    <s v="-"/>
    <s v="Flash Express Thailand COD"/>
    <s v="Tiktok"/>
    <s v="จ่ายทีหลัง / COD"/>
    <s v=""/>
    <s v="THT040253TDGZ7Z"/>
    <s v="11/02/2026 17:00"/>
  </r>
  <r>
    <x v="4"/>
    <x v="4"/>
    <n v="33.333333333333336"/>
    <n v="6"/>
    <s v="GUE55"/>
    <n v="200"/>
    <n v="0"/>
    <s v="ร้านที่2"/>
    <s v="ส***วัลย์ เ***ใจมา  9***11"/>
    <s v="เชียงราย"/>
    <s v="-"/>
    <s v=""/>
    <s v="11/02/2026 16:59"/>
    <s v="-"/>
    <s v="J&amp;T COD"/>
    <s v="Tiktok"/>
    <s v="จ่ายทีหลัง / COD"/>
    <s v=""/>
    <s v="791554388623"/>
    <s v="11/02/2026 16:59"/>
  </r>
  <r>
    <x v="1"/>
    <x v="1"/>
    <n v="159"/>
    <n v="1"/>
    <s v="GUE54"/>
    <n v="387"/>
    <n v="0"/>
    <s v="ร้านที่2"/>
    <s v="ท***า เ***สิรินันท์"/>
    <s v="นครพนม"/>
    <s v="-"/>
    <s v=""/>
    <s v="11/02/2026 16:58"/>
    <s v="-"/>
    <s v="J&amp;T COD"/>
    <s v="Tiktok"/>
    <s v="จ่ายทีหลัง / COD"/>
    <s v=""/>
    <s v="791569482561"/>
    <s v="11/02/2026 16:58"/>
  </r>
  <r>
    <x v="0"/>
    <x v="0"/>
    <n v="159"/>
    <n v="1"/>
    <s v="GUE54"/>
    <n v="387"/>
    <n v="0"/>
    <s v="ร้านที่2"/>
    <s v="ท***า เ***สิรินันท์"/>
    <s v="นครพนม"/>
    <s v="-"/>
    <s v=""/>
    <s v="11/02/2026 16:58"/>
    <s v="-"/>
    <s v="J&amp;T COD"/>
    <s v="Tiktok"/>
    <s v="จ่ายทีหลัง / COD"/>
    <s v=""/>
    <s v="791569482561"/>
    <s v="11/02/2026 16:58"/>
  </r>
  <r>
    <x v="7"/>
    <x v="8"/>
    <n v="159"/>
    <n v="1"/>
    <s v="GUE54"/>
    <n v="387"/>
    <n v="0"/>
    <s v="ร้านที่2"/>
    <s v="ท***า เ***สิรินันท์"/>
    <s v="นครพนม"/>
    <s v="-"/>
    <s v=""/>
    <s v="11/02/2026 16:58"/>
    <s v="-"/>
    <s v="J&amp;T COD"/>
    <s v="Tiktok"/>
    <s v="จ่ายทีหลัง / COD"/>
    <s v=""/>
    <s v="791569482561"/>
    <s v="11/02/2026 16:58"/>
  </r>
  <r>
    <x v="3"/>
    <x v="7"/>
    <n v="139"/>
    <n v="1"/>
    <s v="GUE53"/>
    <n v="499"/>
    <n v="0"/>
    <s v="ร้านที่2"/>
    <s v="ท***า เ***สิรินันท์"/>
    <s v="นครพนม"/>
    <s v="-"/>
    <s v=""/>
    <s v="11/02/2026 16:57"/>
    <s v="-"/>
    <s v="J&amp;T COD"/>
    <s v="Tiktok"/>
    <s v="จ่ายทีหลัง / COD"/>
    <s v=""/>
    <s v="791522487556"/>
    <s v="11/02/2026 16:57"/>
  </r>
  <r>
    <x v="1"/>
    <x v="1"/>
    <n v="139"/>
    <n v="1"/>
    <s v="GUE53"/>
    <n v="499"/>
    <n v="0"/>
    <s v="ร้านที่2"/>
    <s v="ท***า เ***สิรินันท์"/>
    <s v="นครพนม"/>
    <s v="-"/>
    <s v=""/>
    <s v="11/02/2026 16:57"/>
    <s v="-"/>
    <s v="J&amp;T COD"/>
    <s v="Tiktok"/>
    <s v="จ่ายทีหลัง / COD"/>
    <s v=""/>
    <s v="791522487556"/>
    <s v="11/02/2026 16:57"/>
  </r>
  <r>
    <x v="0"/>
    <x v="0"/>
    <n v="139"/>
    <n v="1"/>
    <s v="GUE53"/>
    <n v="499"/>
    <n v="0"/>
    <s v="ร้านที่2"/>
    <s v="ท***า เ***สิรินันท์"/>
    <s v="นครพนม"/>
    <s v="-"/>
    <s v=""/>
    <s v="11/02/2026 16:57"/>
    <s v="-"/>
    <s v="J&amp;T COD"/>
    <s v="Tiktok"/>
    <s v="จ่ายทีหลัง / COD"/>
    <s v=""/>
    <s v="791522487556"/>
    <s v="11/02/2026 16:57"/>
  </r>
  <r>
    <x v="7"/>
    <x v="8"/>
    <n v="139"/>
    <n v="1"/>
    <s v="GUE53"/>
    <n v="499"/>
    <n v="0"/>
    <s v="ร้านที่2"/>
    <s v="ท***า เ***สิรินันท์"/>
    <s v="นครพนม"/>
    <s v="-"/>
    <s v=""/>
    <s v="11/02/2026 16:57"/>
    <s v="-"/>
    <s v="J&amp;T COD"/>
    <s v="Tiktok"/>
    <s v="จ่ายทีหลัง / COD"/>
    <s v=""/>
    <s v="791522487556"/>
    <s v="11/02/2026 16:57"/>
  </r>
  <r>
    <x v="4"/>
    <x v="4"/>
    <n v="33.333333333333336"/>
    <n v="6"/>
    <s v="GUE52"/>
    <n v="200"/>
    <n v="0"/>
    <s v="ร้านที่2"/>
    <s v="น***รัตน์ ร***จินดา"/>
    <s v="นนทบุรี"/>
    <s v="-"/>
    <s v=""/>
    <s v="11/02/2026 16:55"/>
    <s v="-"/>
    <s v="J&amp;T COD"/>
    <s v="Tiktok"/>
    <s v="จ่ายทีหลัง / COD"/>
    <s v=""/>
    <s v="791548939661"/>
    <s v="11/02/2026 16:55"/>
  </r>
  <r>
    <x v="5"/>
    <x v="5"/>
    <n v="66.666666666666671"/>
    <n v="3"/>
    <s v="GUE51"/>
    <n v="129"/>
    <n v="0"/>
    <s v="ร้านที่2"/>
    <s v="ณ***า  อ***ดา"/>
    <s v="แพร่"/>
    <s v="-"/>
    <s v=""/>
    <s v="11/02/2026 16:55"/>
    <s v="-"/>
    <s v="J&amp;T COD"/>
    <s v="Tiktok"/>
    <s v="จ่ายทีหลัง / COD"/>
    <s v=""/>
    <s v="791590464652"/>
    <s v="11/02/2026 16:55"/>
  </r>
  <r>
    <x v="3"/>
    <x v="7"/>
    <n v="139"/>
    <n v="2"/>
    <s v="GUE50"/>
    <n v="1050"/>
    <n v="0"/>
    <s v="ร้านที่2"/>
    <s v="ป***า เ***รุ่งนภา"/>
    <s v="จังหวัดสุโขทัย"/>
    <s v="-"/>
    <s v=""/>
    <s v="11/02/2026 16:50"/>
    <s v="-"/>
    <s v="J&amp;T COD"/>
    <s v="Tiktok"/>
    <s v="จ่ายทีหลัง / COD"/>
    <s v=""/>
    <s v="791502568544"/>
    <s v="11/02/2026 16:50"/>
  </r>
  <r>
    <x v="1"/>
    <x v="1"/>
    <n v="139"/>
    <n v="2"/>
    <s v="GUE50"/>
    <n v="1050"/>
    <n v="0"/>
    <s v="ร้านที่2"/>
    <s v="ป***า เ***รุ่งนภา"/>
    <s v="จังหวัดสุโขทัย"/>
    <s v="-"/>
    <s v=""/>
    <s v="11/02/2026 16:50"/>
    <s v="-"/>
    <s v="J&amp;T COD"/>
    <s v="Tiktok"/>
    <s v="จ่ายทีหลัง / COD"/>
    <s v=""/>
    <s v="791502568544"/>
    <s v="11/02/2026 16:50"/>
  </r>
  <r>
    <x v="0"/>
    <x v="0"/>
    <n v="139"/>
    <n v="3"/>
    <s v="GUE50"/>
    <n v="1050"/>
    <n v="0"/>
    <s v="ร้านที่2"/>
    <s v="ป***า เ***รุ่งนภา"/>
    <s v="จังหวัดสุโขทัย"/>
    <s v="-"/>
    <s v=""/>
    <s v="11/02/2026 16:50"/>
    <s v="-"/>
    <s v="J&amp;T COD"/>
    <s v="Tiktok"/>
    <s v="จ่ายทีหลัง / COD"/>
    <s v=""/>
    <s v="791502568544"/>
    <s v="11/02/2026 16:50"/>
  </r>
  <r>
    <x v="7"/>
    <x v="8"/>
    <n v="139"/>
    <n v="3"/>
    <s v="GUE50"/>
    <n v="1050"/>
    <n v="0"/>
    <s v="ร้านที่2"/>
    <s v="ป***า เ***รุ่งนภา"/>
    <s v="จังหวัดสุโขทัย"/>
    <s v="-"/>
    <s v=""/>
    <s v="11/02/2026 16:50"/>
    <s v="-"/>
    <s v="J&amp;T COD"/>
    <s v="Tiktok"/>
    <s v="จ่ายทีหลัง / COD"/>
    <s v=""/>
    <s v="791502568544"/>
    <s v="11/02/2026 16:50"/>
  </r>
  <r>
    <x v="7"/>
    <x v="8"/>
    <n v="159"/>
    <n v="1"/>
    <s v="GUE49"/>
    <n v="149"/>
    <n v="20"/>
    <s v="ร้านที่2"/>
    <s v="ก***ารัตน์ โ***ักดิ์"/>
    <s v="ระยอง"/>
    <s v="-"/>
    <s v=""/>
    <s v="11/02/2026 16:46"/>
    <s v="-"/>
    <s v="J&amp;T COD"/>
    <s v="Tiktok"/>
    <s v="จ่ายทีหลัง / COD"/>
    <s v=""/>
    <s v="791570785504"/>
    <s v="11/02/2026 16:46"/>
  </r>
  <r>
    <x v="3"/>
    <x v="7"/>
    <n v="139"/>
    <n v="2"/>
    <s v="GUE48"/>
    <n v="1050"/>
    <n v="0"/>
    <s v="ร้านที่2"/>
    <s v="ป***า เ***รุ่งนภา"/>
    <s v="จังหวัดสุโขทัย"/>
    <s v="-"/>
    <s v=""/>
    <s v="11/02/2026 16:45"/>
    <s v="-"/>
    <s v="J&amp;T COD"/>
    <s v="Tiktok"/>
    <s v="จ่ายทีหลัง / COD"/>
    <s v=""/>
    <s v="791510885524"/>
    <s v="11/02/2026 16:46"/>
  </r>
  <r>
    <x v="1"/>
    <x v="1"/>
    <n v="139"/>
    <n v="2"/>
    <s v="GUE48"/>
    <n v="1050"/>
    <n v="0"/>
    <s v="ร้านที่2"/>
    <s v="ป***า เ***รุ่งนภา"/>
    <s v="จังหวัดสุโขทัย"/>
    <s v="-"/>
    <s v=""/>
    <s v="11/02/2026 16:45"/>
    <s v="-"/>
    <s v="J&amp;T COD"/>
    <s v="Tiktok"/>
    <s v="จ่ายทีหลัง / COD"/>
    <s v=""/>
    <s v="791510885524"/>
    <s v="11/02/2026 16:46"/>
  </r>
  <r>
    <x v="0"/>
    <x v="0"/>
    <n v="139"/>
    <n v="3"/>
    <s v="GUE48"/>
    <n v="1050"/>
    <n v="0"/>
    <s v="ร้านที่2"/>
    <s v="ป***า เ***รุ่งนภา"/>
    <s v="จังหวัดสุโขทัย"/>
    <s v="-"/>
    <s v=""/>
    <s v="11/02/2026 16:45"/>
    <s v="-"/>
    <s v="J&amp;T COD"/>
    <s v="Tiktok"/>
    <s v="จ่ายทีหลัง / COD"/>
    <s v=""/>
    <s v="791510885524"/>
    <s v="11/02/2026 16:46"/>
  </r>
  <r>
    <x v="7"/>
    <x v="8"/>
    <n v="139"/>
    <n v="3"/>
    <s v="GUE48"/>
    <n v="1050"/>
    <n v="0"/>
    <s v="ร้านที่2"/>
    <s v="ป***า เ***รุ่งนภา"/>
    <s v="จังหวัดสุโขทัย"/>
    <s v="-"/>
    <s v=""/>
    <s v="11/02/2026 16:45"/>
    <s v="-"/>
    <s v="J&amp;T COD"/>
    <s v="Tiktok"/>
    <s v="จ่ายทีหลัง / COD"/>
    <s v=""/>
    <s v="791510885524"/>
    <s v="11/02/2026 16:46"/>
  </r>
  <r>
    <x v="0"/>
    <x v="0"/>
    <n v="159"/>
    <n v="1"/>
    <s v="GUE47"/>
    <n v="218"/>
    <n v="0"/>
    <s v="ร้านที่2"/>
    <s v="ม*** ท***าร"/>
    <s v="สุราษฎร์ธานี"/>
    <s v="-"/>
    <s v=""/>
    <s v="11/02/2026 16:45"/>
    <s v="-"/>
    <s v="J&amp;T Express"/>
    <s v="Tiktok"/>
    <s v="tiktok"/>
    <s v=""/>
    <s v="791509287166"/>
    <s v="11/02/2026 16:44"/>
  </r>
  <r>
    <x v="7"/>
    <x v="8"/>
    <n v="159"/>
    <n v="1"/>
    <s v="GUE47"/>
    <n v="218"/>
    <n v="0"/>
    <s v="ร้านที่2"/>
    <s v="ม*** ท***าร"/>
    <s v="สุราษฎร์ธานี"/>
    <s v="-"/>
    <s v=""/>
    <s v="11/02/2026 16:45"/>
    <s v="-"/>
    <s v="J&amp;T Express"/>
    <s v="Tiktok"/>
    <s v="tiktok"/>
    <s v=""/>
    <s v="791509287166"/>
    <s v="11/02/2026 16:44"/>
  </r>
  <r>
    <x v="4"/>
    <x v="4"/>
    <n v="33.333333333333336"/>
    <n v="3"/>
    <s v="GUE46"/>
    <n v="108"/>
    <n v="8"/>
    <s v="ร้านที่2"/>
    <s v="ช***าน บ***สง"/>
    <s v="นครศรีธรรมราช"/>
    <s v="-"/>
    <s v=""/>
    <s v="11/02/2026 16:43"/>
    <s v="-"/>
    <s v="J&amp;T COD"/>
    <s v="Tiktok"/>
    <s v="จ่ายทีหลัง / COD"/>
    <s v=""/>
    <s v="791597941691"/>
    <s v="11/02/2026 16:43"/>
  </r>
  <r>
    <x v="0"/>
    <x v="0"/>
    <n v="159"/>
    <n v="1"/>
    <s v="GUE45"/>
    <n v="109"/>
    <n v="0"/>
    <s v="ร้านที่2"/>
    <s v="จ***พร ด***าดำ"/>
    <s v="พระนครศรีอยุธยา"/>
    <s v="-"/>
    <s v=""/>
    <s v="11/02/2026 16:43"/>
    <s v="-"/>
    <s v="J&amp;T COD"/>
    <s v="Tiktok"/>
    <s v="จ่ายทีหลัง / COD"/>
    <s v=""/>
    <s v="791523778592"/>
    <s v="11/02/2026 16:43"/>
  </r>
  <r>
    <x v="0"/>
    <x v="0"/>
    <n v="159"/>
    <n v="1"/>
    <s v="GUE44"/>
    <n v="109"/>
    <n v="0"/>
    <s v="ร้านที่2"/>
    <s v="A** W***nee K***suk"/>
    <s v="พะเยา"/>
    <s v="-"/>
    <s v=""/>
    <s v="11/02/2026 16:41"/>
    <s v="-"/>
    <s v="J&amp;T COD"/>
    <s v="Tiktok"/>
    <s v="จ่ายทีหลัง / COD"/>
    <s v=""/>
    <s v="791510777595"/>
    <s v="11/02/2026 16:41"/>
  </r>
  <r>
    <x v="3"/>
    <x v="7"/>
    <n v="139"/>
    <n v="2"/>
    <s v="GUE43"/>
    <n v="1050"/>
    <n v="0"/>
    <s v="ร้านที่2"/>
    <s v="ข***ฐา ห***ศ์"/>
    <s v="สมุทรสาคร"/>
    <s v="-"/>
    <s v=""/>
    <s v="11/02/2026 16:38"/>
    <s v="-"/>
    <s v="J&amp;T Express"/>
    <s v="Tiktok"/>
    <s v="tiktok"/>
    <s v=""/>
    <s v="791541360551"/>
    <s v="11/02/2026 16:37"/>
  </r>
  <r>
    <x v="1"/>
    <x v="1"/>
    <n v="139"/>
    <n v="2"/>
    <s v="GUE43"/>
    <n v="1050"/>
    <n v="0"/>
    <s v="ร้านที่2"/>
    <s v="ข***ฐา ห***ศ์"/>
    <s v="สมุทรสาคร"/>
    <s v="-"/>
    <s v=""/>
    <s v="11/02/2026 16:38"/>
    <s v="-"/>
    <s v="J&amp;T Express"/>
    <s v="Tiktok"/>
    <s v="tiktok"/>
    <s v=""/>
    <s v="791541360551"/>
    <s v="11/02/2026 16:37"/>
  </r>
  <r>
    <x v="0"/>
    <x v="0"/>
    <n v="139"/>
    <n v="3"/>
    <s v="GUE43"/>
    <n v="1050"/>
    <n v="0"/>
    <s v="ร้านที่2"/>
    <s v="ข***ฐา ห***ศ์"/>
    <s v="สมุทรสาคร"/>
    <s v="-"/>
    <s v=""/>
    <s v="11/02/2026 16:38"/>
    <s v="-"/>
    <s v="J&amp;T Express"/>
    <s v="Tiktok"/>
    <s v="tiktok"/>
    <s v=""/>
    <s v="791541360551"/>
    <s v="11/02/2026 16:37"/>
  </r>
  <r>
    <x v="7"/>
    <x v="8"/>
    <n v="139"/>
    <n v="3"/>
    <s v="GUE43"/>
    <n v="1050"/>
    <n v="0"/>
    <s v="ร้านที่2"/>
    <s v="ข***ฐา ห***ศ์"/>
    <s v="สมุทรสาคร"/>
    <s v="-"/>
    <s v=""/>
    <s v="11/02/2026 16:38"/>
    <s v="-"/>
    <s v="J&amp;T Express"/>
    <s v="Tiktok"/>
    <s v="tiktok"/>
    <s v=""/>
    <s v="791541360551"/>
    <s v="11/02/2026 16:37"/>
  </r>
  <r>
    <x v="10"/>
    <x v="12"/>
    <n v="69.900000000000006"/>
    <n v="20"/>
    <s v="GUE42"/>
    <n v="1600"/>
    <n v="0"/>
    <s v="ร้านที่1"/>
    <s v="ส******ม"/>
    <s v="****** แขวงศิริราช แขวงศิริราช เขตบางกอกน้อย จังหวัดกรุงเทพมหานคร 10700"/>
    <s v="10700"/>
    <s v="97"/>
    <s v="11/02/2026 17:03"/>
    <s v="-"/>
    <s v="SPX Express"/>
    <s v="Shopee"/>
    <s v="shopee"/>
    <s v=""/>
    <s v="TH261220633961G"/>
    <s v="11/02/2026 16:33"/>
  </r>
  <r>
    <x v="4"/>
    <x v="4"/>
    <n v="50"/>
    <n v="6"/>
    <s v="GUE41"/>
    <n v="269"/>
    <n v="69"/>
    <s v="ร้านที่2"/>
    <s v="จ***นา  ก***อะ"/>
    <s v="เพชรบูรณ์"/>
    <s v="-"/>
    <s v=""/>
    <s v="11/02/2026 16:31"/>
    <s v="-"/>
    <s v="J&amp;T COD"/>
    <s v="Tiktok"/>
    <s v="จ่ายทีหลัง / COD"/>
    <s v=""/>
    <s v="791511730682"/>
    <s v="11/02/2026 16:31"/>
  </r>
  <r>
    <x v="1"/>
    <x v="1"/>
    <n v="139"/>
    <n v="1"/>
    <s v="GUE39"/>
    <n v="215"/>
    <n v="0"/>
    <s v="ร้านที่10"/>
    <s v="เหมียว (อู่ช่างกั้ง)"/>
    <s v="213/2 ม.7 ต.บ้านเกาะ อ.เมือง จ.สมุทรสาคร 74000"/>
    <s v="74000"/>
    <s v="0831397288"/>
    <s v="11/02/2026 16:21"/>
    <s v="t0832622509@gmail.com"/>
    <s v="EMS COD"/>
    <s v="facebook"/>
    <s v="กสิกร"/>
    <s v=""/>
    <s v="WA091441243TH"/>
    <s v="11/02/2026 16:31"/>
  </r>
  <r>
    <x v="0"/>
    <x v="0"/>
    <n v="139"/>
    <n v="1"/>
    <s v="GUE39"/>
    <n v="215"/>
    <n v="0"/>
    <s v="ร้านที่10"/>
    <s v="เหมียว (อู่ช่างกั้ง)"/>
    <s v="213/2 ม.7 ต.บ้านเกาะ อ.เมือง จ.สมุทรสาคร 74000"/>
    <s v="74000"/>
    <s v="0831397288"/>
    <s v="11/02/2026 16:21"/>
    <s v="t0832622509@gmail.com"/>
    <s v="EMS COD"/>
    <s v="facebook"/>
    <s v="กสิกร"/>
    <s v=""/>
    <s v="WA091441243TH"/>
    <s v="11/02/2026 16:31"/>
  </r>
  <r>
    <x v="7"/>
    <x v="8"/>
    <n v="139"/>
    <n v="1"/>
    <s v="GUE38"/>
    <n v="215"/>
    <n v="0"/>
    <s v="ร้านที่10"/>
    <s v="รวงทอง "/>
    <s v="รวงทอง 25/8 ท.6 แขวงช่องสาริกา เขตพัฒนานิคม จังหวัดลพบุรี 15220"/>
    <s v="15220"/>
    <s v="0890814051"/>
    <s v="11/02/2026 16:30"/>
    <s v="t0832622509@gmail.com"/>
    <s v="EMS COD"/>
    <s v="facebook"/>
    <s v="กสิกร"/>
    <s v=""/>
    <s v="WA091441257TH"/>
    <s v="11/02/2026 16:29"/>
  </r>
  <r>
    <x v="3"/>
    <x v="7"/>
    <n v="139"/>
    <n v="1"/>
    <s v="GUE38"/>
    <n v="215"/>
    <n v="0"/>
    <s v="ร้านที่10"/>
    <s v="รวงทอง "/>
    <s v="รวงทอง 25/8 ท.6 แขวงช่องสาริกา เขตพัฒนานิคม จังหวัดลพบุรี 15220"/>
    <s v="15220"/>
    <s v="0890814051"/>
    <s v="11/02/2026 16:30"/>
    <s v="t0832622509@gmail.com"/>
    <s v="EMS COD"/>
    <s v="facebook"/>
    <s v="กสิกร"/>
    <s v=""/>
    <s v="WA091441257TH"/>
    <s v="11/02/2026 16:29"/>
  </r>
  <r>
    <x v="0"/>
    <x v="0"/>
    <n v="159"/>
    <n v="1"/>
    <s v="GUE37"/>
    <n v="218"/>
    <n v="0"/>
    <s v="ร้านที่2"/>
    <s v="เ***ำปี"/>
    <s v="ตราด"/>
    <s v="-"/>
    <s v=""/>
    <s v="11/02/2026 16:28"/>
    <s v="-"/>
    <s v="J&amp;T COD"/>
    <s v="Tiktok"/>
    <s v="จ่ายทีหลัง / COD"/>
    <s v=""/>
    <s v="791531684554"/>
    <s v="11/02/2026 16:28"/>
  </r>
  <r>
    <x v="7"/>
    <x v="8"/>
    <n v="159"/>
    <n v="1"/>
    <s v="GUE37"/>
    <n v="218"/>
    <n v="0"/>
    <s v="ร้านที่2"/>
    <s v="เ***ำปี"/>
    <s v="ตราด"/>
    <s v="-"/>
    <s v=""/>
    <s v="11/02/2026 16:28"/>
    <s v="-"/>
    <s v="J&amp;T COD"/>
    <s v="Tiktok"/>
    <s v="จ่ายทีหลัง / COD"/>
    <s v=""/>
    <s v="791531684554"/>
    <s v="11/02/2026 16:28"/>
  </r>
  <r>
    <x v="1"/>
    <x v="1"/>
    <n v="159"/>
    <n v="1"/>
    <s v="GUE35"/>
    <n v="109"/>
    <n v="0"/>
    <s v="ร้านที่2"/>
    <s v="ป***อนด์"/>
    <s v="นครสวรรค์"/>
    <s v="-"/>
    <s v=""/>
    <s v="11/02/2026 16:28"/>
    <s v="-"/>
    <s v="J&amp;T COD"/>
    <s v="Tiktok"/>
    <s v="จ่ายทีหลัง / COD"/>
    <s v=""/>
    <s v="791506379532"/>
    <s v="11/02/2026 16:28"/>
  </r>
  <r>
    <x v="1"/>
    <x v="1"/>
    <n v="139"/>
    <n v="2"/>
    <s v="GUE34"/>
    <n v="215"/>
    <n v="0"/>
    <s v="ร้านที่10"/>
    <s v="Darunee Promnoun"/>
    <s v="252 ม.3 ต.ท่าแค อ.เมือง จ.พัทลุง 93000"/>
    <s v="93000"/>
    <s v="0887905962"/>
    <s v="11/02/2026 16:29"/>
    <s v="t0832622509@gmail.com"/>
    <s v="EMS COD"/>
    <s v="facebook"/>
    <s v="กสิกร"/>
    <s v=""/>
    <s v="WA091441265TH"/>
    <s v="11/02/2026 16:28"/>
  </r>
  <r>
    <x v="7"/>
    <x v="8"/>
    <n v="159"/>
    <n v="1"/>
    <s v="GUE32"/>
    <n v="109"/>
    <n v="0"/>
    <s v="ร้านที่2"/>
    <s v="ส***ยา ว***สุวัฒนานันท์"/>
    <s v="ระยอง"/>
    <s v="-"/>
    <s v=""/>
    <s v="11/02/2026 16:25"/>
    <s v="-"/>
    <s v="J&amp;T Express"/>
    <s v="Tiktok"/>
    <s v="tiktok"/>
    <s v=""/>
    <s v="791506989512"/>
    <s v="11/02/2026 16:25"/>
  </r>
  <r>
    <x v="4"/>
    <x v="4"/>
    <n v="50"/>
    <n v="6"/>
    <s v="GUE31"/>
    <n v="200"/>
    <n v="0"/>
    <s v="ร้านที่2"/>
    <s v="ส***สินี เ***นงาม"/>
    <s v="นครราชสีมา"/>
    <s v="-"/>
    <s v=""/>
    <s v="11/02/2026 16:25"/>
    <s v="-"/>
    <s v="J&amp;T COD"/>
    <s v="Tiktok"/>
    <s v="จ่ายทีหลัง / COD"/>
    <s v=""/>
    <s v="791569170641"/>
    <s v="11/02/2026 16:25"/>
  </r>
  <r>
    <x v="4"/>
    <x v="4"/>
    <n v="33.333333333333336"/>
    <n v="3"/>
    <s v="GUE30"/>
    <n v="107"/>
    <n v="7"/>
    <s v="ร้านที่2"/>
    <s v="ว***วัลย์ ไ***งค์บุตร"/>
    <s v="กรุงเทพฯ"/>
    <s v="-"/>
    <s v=""/>
    <s v="11/02/2026 16:23"/>
    <s v="-"/>
    <s v="J&amp;T COD"/>
    <s v="Tiktok"/>
    <s v="จ่ายทีหลัง / COD"/>
    <s v=""/>
    <s v="791543958671"/>
    <s v="11/02/2026 16:23"/>
  </r>
  <r>
    <x v="3"/>
    <x v="7"/>
    <n v="159"/>
    <n v="2"/>
    <s v="GUE27"/>
    <n v="226"/>
    <n v="8"/>
    <s v="ร้านที่2"/>
    <s v="พ***ิไล น***ุดม"/>
    <s v="Phuket"/>
    <s v="-"/>
    <s v=""/>
    <s v="11/02/2026 16:20"/>
    <s v="-"/>
    <s v="J&amp;T COD"/>
    <s v="Tiktok"/>
    <s v="จ่ายทีหลัง / COD"/>
    <s v=""/>
    <s v="791557096514"/>
    <s v="11/02/2026 16:20"/>
  </r>
  <r>
    <x v="4"/>
    <x v="4"/>
    <n v="33.333333333333336"/>
    <n v="3"/>
    <s v="GUE25"/>
    <n v="100"/>
    <n v="0"/>
    <s v="ร้านที่2"/>
    <s v="ป***พร ส***หู"/>
    <s v="สุราษฎร์ธานี"/>
    <s v="-"/>
    <s v=""/>
    <s v="11/02/2026 16:11"/>
    <s v="-"/>
    <s v="J&amp;T COD"/>
    <s v="Tiktok"/>
    <s v="จ่ายทีหลัง / COD"/>
    <s v=""/>
    <s v="791520471615"/>
    <s v="11/02/2026 16:11"/>
  </r>
  <r>
    <x v="3"/>
    <x v="7"/>
    <n v="139"/>
    <n v="2"/>
    <s v="GUE24"/>
    <n v="1050"/>
    <n v="0"/>
    <s v="ร้านที่2"/>
    <s v="ช***เปอร์ แ** ฮ***"/>
    <s v="ชลบุรี"/>
    <s v="-"/>
    <s v=""/>
    <s v="11/02/2026 16:07"/>
    <s v="-"/>
    <s v="J&amp;T COD"/>
    <s v="Tiktok"/>
    <s v="จ่ายทีหลัง / COD"/>
    <s v=""/>
    <s v="791569150584"/>
    <s v="11/02/2026 16:08"/>
  </r>
  <r>
    <x v="1"/>
    <x v="1"/>
    <n v="139"/>
    <n v="2"/>
    <s v="GUE24"/>
    <n v="1050"/>
    <n v="0"/>
    <s v="ร้านที่2"/>
    <s v="ช***เปอร์ แ** ฮ***"/>
    <s v="ชลบุรี"/>
    <s v="-"/>
    <s v=""/>
    <s v="11/02/2026 16:07"/>
    <s v="-"/>
    <s v="J&amp;T COD"/>
    <s v="Tiktok"/>
    <s v="จ่ายทีหลัง / COD"/>
    <s v=""/>
    <s v="791569150584"/>
    <s v="11/02/2026 16:08"/>
  </r>
  <r>
    <x v="0"/>
    <x v="0"/>
    <n v="139"/>
    <n v="3"/>
    <s v="GUE24"/>
    <n v="1050"/>
    <n v="0"/>
    <s v="ร้านที่2"/>
    <s v="ช***เปอร์ แ** ฮ***"/>
    <s v="ชลบุรี"/>
    <s v="-"/>
    <s v=""/>
    <s v="11/02/2026 16:07"/>
    <s v="-"/>
    <s v="J&amp;T COD"/>
    <s v="Tiktok"/>
    <s v="จ่ายทีหลัง / COD"/>
    <s v=""/>
    <s v="791569150584"/>
    <s v="11/02/2026 16:08"/>
  </r>
  <r>
    <x v="7"/>
    <x v="8"/>
    <n v="139"/>
    <n v="3"/>
    <s v="GUE24"/>
    <n v="1050"/>
    <n v="0"/>
    <s v="ร้านที่2"/>
    <s v="ช***เปอร์ แ** ฮ***"/>
    <s v="ชลบุรี"/>
    <s v="-"/>
    <s v=""/>
    <s v="11/02/2026 16:07"/>
    <s v="-"/>
    <s v="J&amp;T COD"/>
    <s v="Tiktok"/>
    <s v="จ่ายทีหลัง / COD"/>
    <s v=""/>
    <s v="791569150584"/>
    <s v="11/02/2026 16:08"/>
  </r>
  <r>
    <x v="10"/>
    <x v="12"/>
    <n v="120"/>
    <n v="2"/>
    <s v="GUE23"/>
    <n v="178"/>
    <n v="0"/>
    <s v="ร้านที่2"/>
    <s v="ย***า  จ***๊ะ"/>
    <s v="พะเยา"/>
    <s v="-"/>
    <s v=""/>
    <s v="11/02/2026 16:06"/>
    <s v="-"/>
    <s v="J&amp;T Express"/>
    <s v="Tiktok"/>
    <s v="tiktok"/>
    <s v=""/>
    <s v="791517541640"/>
    <s v="11/02/2026 16:07"/>
  </r>
  <r>
    <x v="5"/>
    <x v="5"/>
    <n v="66.666666666666671"/>
    <n v="3"/>
    <s v="GUE22"/>
    <n v="100"/>
    <n v="0"/>
    <s v="ร้านที่2"/>
    <s v="น***ตา​ น***ล"/>
    <s v="กรุงเทพฯ"/>
    <s v="-"/>
    <s v=""/>
    <s v="11/02/2026 16:05"/>
    <s v="-"/>
    <s v="J&amp;T COD"/>
    <s v="Tiktok"/>
    <s v="จ่ายทีหลัง / COD"/>
    <s v=""/>
    <s v="791542464683"/>
    <s v="11/02/2026 16:07"/>
  </r>
  <r>
    <x v="2"/>
    <x v="2"/>
    <n v="12"/>
    <n v="10"/>
    <s v="GUE21"/>
    <n v="199"/>
    <n v="0"/>
    <s v="ร้านที่1"/>
    <s v="ถ******ญ"/>
    <s v="******่71 เบอร์โทร ตำบลในเมือง อำเภอเวียงเก่า จังหวัดขอนแก่น 40150"/>
    <s v="40150"/>
    <s v="71"/>
    <s v="11/02/2026 16:07"/>
    <s v="-"/>
    <s v="Flash Express"/>
    <s v="Shopee"/>
    <s v="shopee"/>
    <s v=""/>
    <s v="TH37268C5U0J3A"/>
    <s v="11/02/2026 16:07"/>
  </r>
  <r>
    <x v="11"/>
    <x v="13"/>
    <n v="59"/>
    <n v="1"/>
    <s v="GUE21"/>
    <n v="199"/>
    <n v="0"/>
    <s v="ร้านที่1"/>
    <s v="ถ******ญ"/>
    <s v="******่71 เบอร์โทร ตำบลในเมือง อำเภอเวียงเก่า จังหวัดขอนแก่น 40150"/>
    <s v="40150"/>
    <s v="71"/>
    <s v="11/02/2026 16:07"/>
    <s v="-"/>
    <s v="Flash Express"/>
    <s v="Shopee"/>
    <s v="shopee"/>
    <s v=""/>
    <s v="TH37268C5U0J3A"/>
    <s v="11/02/2026 16:07"/>
  </r>
  <r>
    <x v="5"/>
    <x v="5"/>
    <n v="66.666666666666671"/>
    <n v="3"/>
    <s v="GUE20"/>
    <n v="209"/>
    <n v="0"/>
    <s v="ร้านที่2"/>
    <s v="ณ***สร  ใ***็น"/>
    <s v="ชลบุรี"/>
    <s v="-"/>
    <s v=""/>
    <s v="11/02/2026 15:59"/>
    <s v="-"/>
    <s v="J&amp;T Express"/>
    <s v="Tiktok"/>
    <s v="tiktok"/>
    <s v=""/>
    <s v="791518673595"/>
    <s v="11/02/2026 16:02"/>
  </r>
  <r>
    <x v="1"/>
    <x v="1"/>
    <n v="159"/>
    <n v="1"/>
    <s v="GUE20"/>
    <n v="209"/>
    <n v="0"/>
    <s v="ร้านที่2"/>
    <s v="ณ***สร  ใ***็น"/>
    <s v="ชลบุรี"/>
    <s v="-"/>
    <s v=""/>
    <s v="11/02/2026 15:59"/>
    <s v="-"/>
    <s v="J&amp;T Express"/>
    <s v="Tiktok"/>
    <s v="tiktok"/>
    <s v=""/>
    <s v="791518673595"/>
    <s v="11/02/2026 16:02"/>
  </r>
  <r>
    <x v="4"/>
    <x v="4"/>
    <n v="33.333333333333336"/>
    <n v="3"/>
    <s v="GUE19"/>
    <n v="100"/>
    <n v="0"/>
    <s v="ร้านที่2"/>
    <s v="อ***ัตน์ ก***นอก"/>
    <s v="สมุทรปราการ"/>
    <s v="-"/>
    <s v=""/>
    <s v="11/02/2026 15:59"/>
    <s v="-"/>
    <s v="Flash Express Thailand COD"/>
    <s v="Tiktok"/>
    <s v="จ่ายทีหลัง / COD"/>
    <s v=""/>
    <s v="THT020353T1DV8Z"/>
    <s v="11/02/2026 16:01"/>
  </r>
  <r>
    <x v="6"/>
    <x v="6"/>
    <n v="86"/>
    <n v="1"/>
    <s v="GUE18"/>
    <n v="86"/>
    <n v="0"/>
    <s v="ร้านที่1"/>
    <s v="ช******ะ"/>
    <s v="******รัชดาภิเษก 3 แยก 10 ถนน รัชดาภิเษก แขวงดินแดง เขตดินแดง จังหวัดกรุงเทพมหานคร 10400"/>
    <s v="10400"/>
    <s v="63"/>
    <s v="11/02/2026 15:55"/>
    <s v="-"/>
    <s v="Flash Express"/>
    <s v="Shopee"/>
    <s v="shopee"/>
    <s v=""/>
    <s v="TH01088C5PD66A1"/>
    <s v="11/02/2026 15:55"/>
  </r>
  <r>
    <x v="7"/>
    <x v="8"/>
    <n v="159"/>
    <n v="1"/>
    <s v="GUE17"/>
    <n v="109"/>
    <n v="0"/>
    <s v="ร้านที่2"/>
    <s v="ช***ียรติ"/>
    <s v="นครศรีธรรมราช"/>
    <s v="-"/>
    <s v=""/>
    <s v="11/02/2026 15:53"/>
    <s v="-"/>
    <s v="J&amp;T COD"/>
    <s v="Tiktok"/>
    <s v="จ่ายทีหลัง / COD"/>
    <s v=""/>
    <s v="791563203616"/>
    <s v="11/02/2026 15:53"/>
  </r>
  <r>
    <x v="7"/>
    <x v="8"/>
    <n v="159"/>
    <n v="1"/>
    <s v="GUE16"/>
    <n v="129"/>
    <n v="0"/>
    <s v="ร้านที่2"/>
    <s v="ร***อรุณ ส***รณกุมาร"/>
    <s v="เทศบาลนครอุดรธานี"/>
    <s v="-"/>
    <s v=""/>
    <s v="11/02/2026 15:53"/>
    <s v="-"/>
    <s v="J&amp;T COD"/>
    <s v="Tiktok"/>
    <s v="จ่ายทีหลัง / COD"/>
    <s v=""/>
    <s v="791503606600"/>
    <s v="11/02/2026 15:53"/>
  </r>
  <r>
    <x v="4"/>
    <x v="4"/>
    <n v="50"/>
    <n v="6"/>
    <s v="GUE15"/>
    <n v="200"/>
    <n v="0"/>
    <s v="ร้านที่2"/>
    <s v="ย***"/>
    <s v="เชียงใหม่"/>
    <s v="-"/>
    <s v=""/>
    <s v="11/02/2026 15:46"/>
    <s v="-"/>
    <s v="J&amp;T Express"/>
    <s v="Tiktok"/>
    <s v="tiktok"/>
    <s v="มะพร้าววังน้ำหอม 2 เนยสด 3 เผือกมะพร้าว 1"/>
    <s v="791580975651"/>
    <s v="11/02/2026 15:46"/>
  </r>
  <r>
    <x v="4"/>
    <x v="4"/>
    <n v="33.333333333333336"/>
    <n v="3"/>
    <s v="GUE14"/>
    <n v="100"/>
    <n v="0"/>
    <s v="ร้านที่2"/>
    <s v="ว***า"/>
    <s v="กรุงเทพฯ"/>
    <s v="-"/>
    <s v=""/>
    <s v="11/02/2026 15:39"/>
    <s v="-"/>
    <s v="J&amp;T COD"/>
    <s v="Tiktok"/>
    <s v="จ่ายทีหลัง / COD"/>
    <s v=""/>
    <s v="791510075683"/>
    <s v="11/02/2026 15:40"/>
  </r>
  <r>
    <x v="4"/>
    <x v="4"/>
    <n v="33.333333333333336"/>
    <n v="6"/>
    <s v="GUE13"/>
    <n v="200"/>
    <n v="0"/>
    <s v="ร้านที่2"/>
    <s v="พ***วัลย์ ส***กุล"/>
    <s v="สุโขทัย"/>
    <s v="-"/>
    <s v=""/>
    <s v="11/02/2026 15:39"/>
    <s v="-"/>
    <s v="J&amp;T COD"/>
    <s v="Tiktok"/>
    <s v="จ่ายทีหลัง / COD"/>
    <s v=""/>
    <s v="791578376654"/>
    <s v="11/02/2026 15:39"/>
  </r>
  <r>
    <x v="5"/>
    <x v="5"/>
    <n v="66.666666666666671"/>
    <n v="3"/>
    <s v="GUE12"/>
    <n v="100"/>
    <n v="0"/>
    <s v="ร้านที่2"/>
    <s v="บ***า โ***ปราณีต"/>
    <s v="ปทุมธานี"/>
    <s v="-"/>
    <s v=""/>
    <s v="11/02/2026 15:40"/>
    <s v="-"/>
    <s v="Flash Express Thailand"/>
    <s v="Tiktok"/>
    <s v="tiktok"/>
    <s v=""/>
    <s v="THT040653T3831Z"/>
    <s v="11/02/2026 15:39"/>
  </r>
  <r>
    <x v="8"/>
    <x v="11"/>
    <n v="66"/>
    <n v="2"/>
    <s v="GUE11"/>
    <n v="498"/>
    <n v="0"/>
    <s v="ร้านที่1"/>
    <s v="บ******)"/>
    <s v="****** ซอย30แยก14 แขวงดอกไม้ แขวงดอกไม้ เขตประเวศ จังหวัดกรุงเทพมหานคร 10250"/>
    <s v="10250"/>
    <s v="98"/>
    <s v="11/02/2026 15:37"/>
    <s v="-"/>
    <s v="SPX Express"/>
    <s v="Shopee"/>
    <s v="shopee"/>
    <s v=""/>
    <s v="TH268191272876W"/>
    <s v="11/02/2026 15:36"/>
  </r>
  <r>
    <x v="6"/>
    <x v="6"/>
    <n v="66"/>
    <n v="2"/>
    <s v="GUE11"/>
    <n v="498"/>
    <n v="0"/>
    <s v="ร้านที่1"/>
    <s v="บ******)"/>
    <s v="****** ซอย30แยก14 แขวงดอกไม้ แขวงดอกไม้ เขตประเวศ จังหวัดกรุงเทพมหานคร 10250"/>
    <s v="10250"/>
    <s v="98"/>
    <s v="11/02/2026 15:37"/>
    <s v="-"/>
    <s v="SPX Express"/>
    <s v="Shopee"/>
    <s v="shopee"/>
    <s v=""/>
    <s v="TH268191272876W"/>
    <s v="11/02/2026 15:36"/>
  </r>
  <r>
    <x v="10"/>
    <x v="12"/>
    <n v="67"/>
    <n v="2"/>
    <s v="GUE11"/>
    <n v="498"/>
    <n v="0"/>
    <s v="ร้านที่1"/>
    <s v="บ******)"/>
    <s v="****** ซอย30แยก14 แขวงดอกไม้ แขวงดอกไม้ เขตประเวศ จังหวัดกรุงเทพมหานคร 10250"/>
    <s v="10250"/>
    <s v="98"/>
    <s v="11/02/2026 15:37"/>
    <s v="-"/>
    <s v="SPX Express"/>
    <s v="Shopee"/>
    <s v="shopee"/>
    <s v=""/>
    <s v="TH268191272876W"/>
    <s v="11/02/2026 15:36"/>
  </r>
  <r>
    <x v="5"/>
    <x v="5"/>
    <n v="66.666666666666671"/>
    <n v="3"/>
    <s v="GUE10"/>
    <n v="100"/>
    <n v="0"/>
    <s v="ร้านที่2"/>
    <s v="ป***"/>
    <s v="นนทบุรี"/>
    <s v="-"/>
    <s v=""/>
    <s v="11/02/2026 15:36"/>
    <s v="-"/>
    <s v="J&amp;T Express"/>
    <s v="Tiktok"/>
    <s v="tiktok"/>
    <s v=""/>
    <s v="791541466671"/>
    <s v="11/02/2026 15:36"/>
  </r>
  <r>
    <x v="5"/>
    <x v="5"/>
    <n v="66.666666666666671"/>
    <n v="3"/>
    <s v="GUE9"/>
    <n v="189"/>
    <n v="0"/>
    <s v="ร้านที่2"/>
    <s v="S***lee"/>
    <s v="Bangkok"/>
    <s v="-"/>
    <s v=""/>
    <s v="11/02/2026 15:35"/>
    <s v="-"/>
    <s v="J&amp;T COD"/>
    <s v="Tiktok"/>
    <s v="จ่ายทีหลัง / COD"/>
    <s v=""/>
    <s v="791568940654"/>
    <s v="11/02/2026 15:35"/>
  </r>
  <r>
    <x v="10"/>
    <x v="12"/>
    <n v="120"/>
    <n v="1"/>
    <s v="GUE9"/>
    <n v="189"/>
    <n v="0"/>
    <s v="ร้านที่2"/>
    <s v="S***lee"/>
    <s v="Bangkok"/>
    <s v="-"/>
    <s v=""/>
    <s v="11/02/2026 15:35"/>
    <s v="-"/>
    <s v="J&amp;T COD"/>
    <s v="Tiktok"/>
    <s v="จ่ายทีหลัง / COD"/>
    <s v=""/>
    <s v="791568940654"/>
    <s v="11/02/2026 15:35"/>
  </r>
  <r>
    <x v="10"/>
    <x v="12"/>
    <n v="120"/>
    <n v="2"/>
    <s v="GUE8"/>
    <n v="178"/>
    <n v="0"/>
    <s v="ร้านที่2"/>
    <s v="เ***นเพ็ญ ท***ิตติกุล"/>
    <s v="เชียงใหม่"/>
    <s v="-"/>
    <s v=""/>
    <s v="11/02/2026 15:34"/>
    <s v="-"/>
    <s v="J&amp;T COD"/>
    <s v="Tiktok"/>
    <s v="จ่ายทีหลัง / COD"/>
    <s v=""/>
    <s v="791543541644"/>
    <s v="11/02/2026 15:34"/>
  </r>
  <r>
    <x v="3"/>
    <x v="7"/>
    <n v="139"/>
    <n v="2"/>
    <s v="GUE7"/>
    <n v="1050"/>
    <n v="0"/>
    <s v="ร้านที่2"/>
    <s v="ช***เปอร์ แ** ฮ***"/>
    <s v="ชลบุรี"/>
    <s v="-"/>
    <s v=""/>
    <s v="11/02/2026 15:34"/>
    <s v="-"/>
    <s v="J&amp;T COD"/>
    <s v="Tiktok"/>
    <s v="จ่ายทีหลัง / COD"/>
    <s v=" ฟักถั่วไข่เค็ม 10 กล่อง"/>
    <s v="791574685521"/>
    <s v="11/02/2026 15:34"/>
  </r>
  <r>
    <x v="1"/>
    <x v="1"/>
    <n v="139"/>
    <n v="2"/>
    <s v="GUE7"/>
    <n v="1050"/>
    <n v="0"/>
    <s v="ร้านที่2"/>
    <s v="ช***เปอร์ แ** ฮ***"/>
    <s v="ชลบุรี"/>
    <s v="-"/>
    <s v=""/>
    <s v="11/02/2026 15:34"/>
    <s v="-"/>
    <s v="J&amp;T COD"/>
    <s v="Tiktok"/>
    <s v="จ่ายทีหลัง / COD"/>
    <s v=" ฟักถั่วไข่เค็ม 10 กล่อง"/>
    <s v="791574685521"/>
    <s v="11/02/2026 15:34"/>
  </r>
  <r>
    <x v="0"/>
    <x v="0"/>
    <n v="139"/>
    <n v="3"/>
    <s v="GUE7"/>
    <n v="1050"/>
    <n v="0"/>
    <s v="ร้านที่2"/>
    <s v="ช***เปอร์ แ** ฮ***"/>
    <s v="ชลบุรี"/>
    <s v="-"/>
    <s v=""/>
    <s v="11/02/2026 15:34"/>
    <s v="-"/>
    <s v="J&amp;T COD"/>
    <s v="Tiktok"/>
    <s v="จ่ายทีหลัง / COD"/>
    <s v=" ฟักถั่วไข่เค็ม 10 กล่อง"/>
    <s v="791574685521"/>
    <s v="11/02/2026 15:34"/>
  </r>
  <r>
    <x v="7"/>
    <x v="8"/>
    <n v="139"/>
    <n v="3"/>
    <s v="GUE7"/>
    <n v="1050"/>
    <n v="0"/>
    <s v="ร้านที่2"/>
    <s v="ช***เปอร์ แ** ฮ***"/>
    <s v="ชลบุรี"/>
    <s v="-"/>
    <s v=""/>
    <s v="11/02/2026 15:34"/>
    <s v="-"/>
    <s v="J&amp;T COD"/>
    <s v="Tiktok"/>
    <s v="จ่ายทีหลัง / COD"/>
    <s v=" ฟักถั่วไข่เค็ม 10 กล่อง"/>
    <s v="791574685521"/>
    <s v="11/02/2026 15:34"/>
  </r>
  <r>
    <x v="7"/>
    <x v="8"/>
    <n v="159"/>
    <n v="1"/>
    <s v="GUE6"/>
    <n v="129"/>
    <n v="0"/>
    <s v="ร้านที่2"/>
    <s v="ก***ร ส***จริญ"/>
    <s v="สุราษฎร์ธานี"/>
    <s v="-"/>
    <s v=""/>
    <s v="11/02/2026 15:32"/>
    <s v="-"/>
    <s v="J&amp;T COD"/>
    <s v="Tiktok"/>
    <s v="จ่ายทีหลัง / COD"/>
    <s v=""/>
    <s v="791587542616"/>
    <s v="11/02/2026 15:32"/>
  </r>
  <r>
    <x v="1"/>
    <x v="1"/>
    <n v="159"/>
    <n v="1"/>
    <s v="GUE4"/>
    <n v="109"/>
    <n v="0"/>
    <s v="ร้านที่2"/>
    <s v="แ***"/>
    <s v="กรุงเทพฯ"/>
    <s v="-"/>
    <s v=""/>
    <s v="11/02/2026 15:28"/>
    <s v="-"/>
    <s v="J&amp;T Express"/>
    <s v="Tiktok"/>
    <s v="tiktok"/>
    <s v=""/>
    <s v="791515170574"/>
    <s v="11/02/2026 15:28"/>
  </r>
  <r>
    <x v="5"/>
    <x v="5"/>
    <n v="66.666666666666671"/>
    <n v="6"/>
    <s v="GUE3"/>
    <n v="200"/>
    <n v="0"/>
    <s v="ร้านที่2"/>
    <s v="จ***มาศ จ***ะนะ ถ***ภกิจ ต***้าเมือง อ***ือง จ***เชิงเทรา 2***0"/>
    <s v="ฉะเชิงเทรา"/>
    <s v="-"/>
    <s v=""/>
    <s v="11/02/2026 15:25"/>
    <s v="-"/>
    <s v="J&amp;T COD"/>
    <s v="Tiktok"/>
    <s v="จ่ายทีหลัง / COD"/>
    <s v=""/>
    <s v="791596533696"/>
    <s v="11/02/2026 15:25"/>
  </r>
  <r>
    <x v="4"/>
    <x v="4"/>
    <n v="50"/>
    <n v="6"/>
    <s v="GUE1"/>
    <n v="200"/>
    <n v="0"/>
    <s v="ร้านที่2"/>
    <s v="อ***ครับผม"/>
    <s v="นครศรีธรรมราช"/>
    <s v="-"/>
    <s v=""/>
    <s v="11/02/2026 15:24"/>
    <s v="-"/>
    <s v="J&amp;T COD"/>
    <s v="Tiktok"/>
    <s v="จ่ายทีหลัง / COD"/>
    <s v=""/>
    <s v="791538897660"/>
    <s v="11/02/2026 15:24"/>
  </r>
  <r>
    <x v="1"/>
    <x v="1"/>
    <n v="159"/>
    <n v="1"/>
    <s v="GUE0"/>
    <n v="218"/>
    <n v="0"/>
    <s v="ร้านที่2"/>
    <s v="น***ข้าวหอม"/>
    <s v="จันทบุรี"/>
    <s v="-"/>
    <s v=""/>
    <s v="11/02/2026 15:22"/>
    <s v="-"/>
    <s v="J&amp;T Express"/>
    <s v="Tiktok"/>
    <s v="tiktok"/>
    <s v=""/>
    <s v="791595764525"/>
    <s v="11/02/2026 15:22"/>
  </r>
  <r>
    <x v="0"/>
    <x v="0"/>
    <n v="159"/>
    <n v="1"/>
    <s v="GUE0"/>
    <n v="218"/>
    <n v="0"/>
    <s v="ร้านที่2"/>
    <s v="น***ข้าวหอม"/>
    <s v="จันทบุรี"/>
    <s v="-"/>
    <s v=""/>
    <s v="11/02/2026 15:22"/>
    <s v="-"/>
    <s v="J&amp;T Express"/>
    <s v="Tiktok"/>
    <s v="tiktok"/>
    <s v=""/>
    <s v="791595764525"/>
    <s v="11/02/2026 15:22"/>
  </r>
  <r>
    <x v="3"/>
    <x v="7"/>
    <n v="159"/>
    <n v="1"/>
    <s v="GUD99"/>
    <n v="218"/>
    <n v="0"/>
    <s v="ร้านที่2"/>
    <s v="ร***ภัคฐ์  ห***ทอง"/>
    <s v="สุพรรณบุรี"/>
    <s v="-"/>
    <s v=""/>
    <s v="11/02/2026 15:22"/>
    <s v="-"/>
    <s v="J&amp;T COD"/>
    <s v="Tiktok"/>
    <s v="จ่ายทีหลัง / COD"/>
    <s v=""/>
    <s v="791510486524"/>
    <s v="11/02/2026 15:22"/>
  </r>
  <r>
    <x v="0"/>
    <x v="0"/>
    <n v="159"/>
    <n v="1"/>
    <s v="GUD99"/>
    <n v="218"/>
    <n v="0"/>
    <s v="ร้านที่2"/>
    <s v="ร***ภัคฐ์  ห***ทอง"/>
    <s v="สุพรรณบุรี"/>
    <s v="-"/>
    <s v=""/>
    <s v="11/02/2026 15:22"/>
    <s v="-"/>
    <s v="J&amp;T COD"/>
    <s v="Tiktok"/>
    <s v="จ่ายทีหลัง / COD"/>
    <s v=""/>
    <s v="791510486524"/>
    <s v="11/02/2026 15:22"/>
  </r>
  <r>
    <x v="1"/>
    <x v="1"/>
    <n v="159"/>
    <n v="1"/>
    <s v="GUD98"/>
    <n v="109"/>
    <n v="0"/>
    <s v="ร้านที่2"/>
    <s v="พ***์รภัส ว***รักษ์"/>
    <s v="ระยอง"/>
    <s v="-"/>
    <s v=""/>
    <s v="11/02/2026 15:22"/>
    <s v="-"/>
    <s v="J&amp;T Express"/>
    <s v="Tiktok"/>
    <s v="tiktok"/>
    <s v=""/>
    <s v="791527492571"/>
    <s v="11/02/2026 15:21"/>
  </r>
  <r>
    <x v="7"/>
    <x v="8"/>
    <n v="159"/>
    <n v="1"/>
    <s v="GUD97"/>
    <n v="109"/>
    <n v="0"/>
    <s v="ร้านที่2"/>
    <s v="พ***พร  ท***รัมย์"/>
    <s v="ตราด"/>
    <s v="-"/>
    <s v=""/>
    <s v="11/02/2026 15:21"/>
    <s v="-"/>
    <s v="J&amp;T COD"/>
    <s v="Tiktok"/>
    <s v="จ่ายทีหลัง / COD"/>
    <s v=""/>
    <s v="791560205612"/>
    <s v="11/02/2026 15:21"/>
  </r>
  <r>
    <x v="0"/>
    <x v="3"/>
    <n v="59.57"/>
    <n v="1"/>
    <s v="GUD96"/>
    <n v="126.13"/>
    <n v="7"/>
    <s v="ร้านที่3"/>
    <s v="น้อย    สุพรรณี"/>
    <s v="49/1นาคราชซ.3 · ปากคลองบางปลากด/ Pak Khlong Bang Pla Kot_x000a__x000a_พระสมุทรเจดีย์/ Phra Samut Chediสมุทรปราการ/ Samut Prakan_x000a_10290"/>
    <s v="10290"/>
    <s v="660642490559"/>
    <s v="11/02/2026 15:21"/>
    <s v="-"/>
    <s v="Kerry_dropoff"/>
    <s v="Lazada"/>
    <s v="lazada"/>
    <s v=""/>
    <s v="LEXPU0657221376"/>
    <s v="11/02/2026 15:21"/>
  </r>
  <r>
    <x v="0"/>
    <x v="3"/>
    <n v="59.56"/>
    <n v="1"/>
    <s v="GUD96"/>
    <n v="126.13"/>
    <n v="7"/>
    <s v="ร้านที่3"/>
    <s v="น้อย    สุพรรณี"/>
    <s v="49/1นาคราชซ.3 · ปากคลองบางปลากด/ Pak Khlong Bang Pla Kot_x000a__x000a_พระสมุทรเจดีย์/ Phra Samut Chediสมุทรปราการ/ Samut Prakan_x000a_10290"/>
    <s v="10290"/>
    <s v="660642490559"/>
    <s v="11/02/2026 15:21"/>
    <s v="-"/>
    <s v="Kerry_dropoff"/>
    <s v="Lazada"/>
    <s v="lazada"/>
    <s v=""/>
    <s v="LEXPU0657221376"/>
    <s v="11/02/2026 15:21"/>
  </r>
  <r>
    <x v="0"/>
    <x v="0"/>
    <n v="159"/>
    <n v="1"/>
    <s v="GUD95"/>
    <n v="516"/>
    <n v="0"/>
    <s v="ร้านที่2"/>
    <s v="Z***"/>
    <s v="ขอนแก่น"/>
    <s v="-"/>
    <s v=""/>
    <s v="11/02/2026 15:20"/>
    <s v="-"/>
    <s v="J&amp;T Express"/>
    <s v="Tiktok"/>
    <s v="tiktok"/>
    <s v=""/>
    <s v="791519368566"/>
    <s v="11/02/2026 15:20"/>
  </r>
  <r>
    <x v="7"/>
    <x v="8"/>
    <n v="159"/>
    <n v="1"/>
    <s v="GUD95"/>
    <n v="516"/>
    <n v="0"/>
    <s v="ร้านที่2"/>
    <s v="Z***"/>
    <s v="ขอนแก่น"/>
    <s v="-"/>
    <s v=""/>
    <s v="11/02/2026 15:20"/>
    <s v="-"/>
    <s v="J&amp;T Express"/>
    <s v="Tiktok"/>
    <s v="tiktok"/>
    <s v=""/>
    <s v="791519368566"/>
    <s v="11/02/2026 15:20"/>
  </r>
  <r>
    <x v="0"/>
    <x v="0"/>
    <n v="159"/>
    <n v="1"/>
    <s v="GUD95"/>
    <n v="516"/>
    <n v="0"/>
    <s v="ร้านที่2"/>
    <s v="Z***"/>
    <s v="ขอนแก่น"/>
    <s v="-"/>
    <s v=""/>
    <s v="11/02/2026 15:20"/>
    <s v="-"/>
    <s v="J&amp;T Express"/>
    <s v="Tiktok"/>
    <s v="tiktok"/>
    <s v=""/>
    <s v="791519368566"/>
    <s v="11/02/2026 15:20"/>
  </r>
  <r>
    <x v="7"/>
    <x v="8"/>
    <n v="159"/>
    <n v="1"/>
    <s v="GUD95"/>
    <n v="516"/>
    <n v="0"/>
    <s v="ร้านที่2"/>
    <s v="Z***"/>
    <s v="ขอนแก่น"/>
    <s v="-"/>
    <s v=""/>
    <s v="11/02/2026 15:20"/>
    <s v="-"/>
    <s v="J&amp;T Express"/>
    <s v="Tiktok"/>
    <s v="tiktok"/>
    <s v=""/>
    <s v="791519368566"/>
    <s v="11/02/2026 15:20"/>
  </r>
  <r>
    <x v="7"/>
    <x v="8"/>
    <n v="159"/>
    <n v="1"/>
    <s v="GUD94"/>
    <n v="129"/>
    <n v="0"/>
    <s v="ร้านที่2"/>
    <s v="S* T***. ต*** บ***ต้มหมู"/>
    <s v="ราชบุรี"/>
    <s v="-"/>
    <s v=""/>
    <s v="11/02/2026 15:17"/>
    <s v="-"/>
    <s v="J&amp;T COD"/>
    <s v="Tiktok"/>
    <s v="จ่ายทีหลัง / COD"/>
    <s v=""/>
    <s v="791548782500"/>
    <s v="11/02/2026 15:17"/>
  </r>
  <r>
    <x v="1"/>
    <x v="1"/>
    <n v="159"/>
    <n v="1"/>
    <s v="GUD93"/>
    <n v="258"/>
    <n v="0"/>
    <s v="ร้านที่2"/>
    <s v="ล***ลย์ ส***ั่น"/>
    <s v="นครนายก"/>
    <s v="-"/>
    <s v=""/>
    <s v="11/02/2026 15:14"/>
    <s v="-"/>
    <s v="Flash Express Thailand COD"/>
    <s v="Tiktok"/>
    <s v="จ่ายทีหลัง / COD"/>
    <s v=""/>
    <s v="THT110153T4G36Z"/>
    <s v="11/02/2026 15:14"/>
  </r>
  <r>
    <x v="7"/>
    <x v="8"/>
    <n v="159"/>
    <n v="1"/>
    <s v="GUD93"/>
    <n v="258"/>
    <n v="0"/>
    <s v="ร้านที่2"/>
    <s v="ล***ลย์ ส***ั่น"/>
    <s v="นครนายก"/>
    <s v="-"/>
    <s v=""/>
    <s v="11/02/2026 15:14"/>
    <s v="-"/>
    <s v="Flash Express Thailand COD"/>
    <s v="Tiktok"/>
    <s v="จ่ายทีหลัง / COD"/>
    <s v=""/>
    <s v="THT110153T4G36Z"/>
    <s v="11/02/2026 15:14"/>
  </r>
  <r>
    <x v="3"/>
    <x v="3"/>
    <n v="87.2"/>
    <n v="2"/>
    <s v="GUD92"/>
    <n v="182.4"/>
    <n v="8"/>
    <s v="ร้านที่3"/>
    <s v="ศักดิ์ชัย  คุ้มพล"/>
    <s v="79 หมู่6 ต. หนองน้ำแดง อ. ปากช่อง_x000a__x000a_ปากช่อง/ Pak Chongนครราชสีมา/ Nakhon Ratchasima_x000a_30130"/>
    <s v="30130"/>
    <s v="660898348954"/>
    <s v="11/02/2026 15:13"/>
    <s v="-"/>
    <s v="Kerry_dropoff"/>
    <s v="Lazada"/>
    <s v="lazada"/>
    <s v=""/>
    <s v="LEXPU0657220778"/>
    <s v="11/02/2026 15:13"/>
  </r>
  <r>
    <x v="4"/>
    <x v="4"/>
    <n v="33.333333333333336"/>
    <n v="3"/>
    <s v="GUD91"/>
    <n v="100"/>
    <n v="0"/>
    <s v="ร้านที่2"/>
    <s v="ฉ**   เ***์ทอง"/>
    <s v="ภูเก็ต"/>
    <s v="-"/>
    <s v=""/>
    <s v="11/02/2026 15:12"/>
    <s v="-"/>
    <s v="J&amp;T COD"/>
    <s v="Tiktok"/>
    <s v="จ่ายทีหลัง / COD"/>
    <s v=""/>
    <s v="791529955650"/>
    <s v="11/02/2026 15:12"/>
  </r>
  <r>
    <x v="10"/>
    <x v="12"/>
    <n v="66.333333333333329"/>
    <n v="3"/>
    <s v="GUD90"/>
    <n v="187.5"/>
    <n v="7.5"/>
    <s v="ร้านที่3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1/02/2026 15:11"/>
    <s v="-"/>
    <s v="Kerry_dropoff"/>
    <s v="Lazada"/>
    <s v="lazada"/>
    <s v=""/>
    <s v="LEXPU0657262160"/>
    <s v="11/02/2026 15:11"/>
  </r>
  <r>
    <x v="4"/>
    <x v="4"/>
    <n v="33.333333333333336"/>
    <n v="3"/>
    <s v="GUD88"/>
    <n v="100"/>
    <n v="0"/>
    <s v="ร้านที่2"/>
    <s v="บ***ู ร***ราศรี"/>
    <s v="อ่างทอง"/>
    <s v="-"/>
    <s v=""/>
    <s v="11/02/2026 15:10"/>
    <s v="-"/>
    <s v="J&amp;T COD"/>
    <s v="Tiktok"/>
    <s v="จ่ายทีหลัง / COD"/>
    <s v="ฝอยทอง 1 กล่อง อีก 2 กล่อง รสอะไรก็ได้ค่ะ"/>
    <s v="791556808770"/>
    <s v="11/02/2026 15:10"/>
  </r>
  <r>
    <x v="4"/>
    <x v="4"/>
    <n v="40"/>
    <n v="10"/>
    <s v="GUD87"/>
    <n v="400"/>
    <n v="0"/>
    <s v="ร้านที่2"/>
    <s v="ก***ร  น***"/>
    <s v="กรุงเทพฯ"/>
    <s v="-"/>
    <s v=""/>
    <s v="11/02/2026 15:07"/>
    <s v="-"/>
    <s v="J&amp;T COD"/>
    <s v="Tiktok"/>
    <s v="จ่ายทีหลัง / COD"/>
    <s v=""/>
    <s v="791519467605"/>
    <s v="11/02/2026 15:07"/>
  </r>
  <r>
    <x v="0"/>
    <x v="0"/>
    <n v="139"/>
    <n v="1"/>
    <s v="GUD83"/>
    <n v="215"/>
    <n v="0"/>
    <s v="ร้านที่10"/>
    <s v="กัญญภัทร "/>
    <s v="216/8  ม.7 ต.บ้านเกาะ อ.เมืองสมุทรสาคร จ.มุทรสาคร 74000"/>
    <s v="74000"/>
    <s v="0955169919"/>
    <s v="11/02/2026 14:59"/>
    <s v="t0832622509@gmail.com"/>
    <s v="EMS COD"/>
    <s v="facebook"/>
    <s v="กสิกร"/>
    <s v=""/>
    <s v="WA091441597TH"/>
    <s v="11/02/2026 14:58"/>
  </r>
  <r>
    <x v="1"/>
    <x v="1"/>
    <n v="139"/>
    <n v="1"/>
    <s v="GUD83"/>
    <n v="215"/>
    <n v="0"/>
    <s v="ร้านที่10"/>
    <s v="กัญญภัทร "/>
    <s v="216/8  ม.7 ต.บ้านเกาะ อ.เมืองสมุทรสาคร จ.มุทรสาคร 74000"/>
    <s v="74000"/>
    <s v="0955169919"/>
    <s v="11/02/2026 14:59"/>
    <s v="t0832622509@gmail.com"/>
    <s v="EMS COD"/>
    <s v="facebook"/>
    <s v="กสิกร"/>
    <s v=""/>
    <s v="WA091441597TH"/>
    <s v="11/02/2026 14:58"/>
  </r>
  <r>
    <x v="4"/>
    <x v="4"/>
    <n v="40"/>
    <n v="10"/>
    <s v="GUD82"/>
    <n v="459"/>
    <n v="0"/>
    <s v="ร้านที่2"/>
    <s v="ห***"/>
    <s v="กาญจนบุรี"/>
    <s v="-"/>
    <s v=""/>
    <s v="11/02/2026 14:52"/>
    <s v="-"/>
    <s v="J&amp;T Express"/>
    <s v="Tiktok"/>
    <s v="tiktok"/>
    <s v=""/>
    <s v="791531672595"/>
    <s v="11/02/2026 14:51"/>
  </r>
  <r>
    <x v="7"/>
    <x v="8"/>
    <n v="159"/>
    <n v="1"/>
    <s v="GUD82"/>
    <n v="459"/>
    <n v="0"/>
    <s v="ร้านที่2"/>
    <s v="ห***"/>
    <s v="กาญจนบุรี"/>
    <s v="-"/>
    <s v=""/>
    <s v="11/02/2026 14:52"/>
    <s v="-"/>
    <s v="J&amp;T Express"/>
    <s v="Tiktok"/>
    <s v="tiktok"/>
    <s v=""/>
    <s v="791531672595"/>
    <s v="11/02/2026 14:51"/>
  </r>
  <r>
    <x v="4"/>
    <x v="4"/>
    <n v="40"/>
    <n v="10"/>
    <s v="GUD81"/>
    <n v="400"/>
    <n v="0"/>
    <s v="ร้านที่2"/>
    <s v="น***ลอง  เ***ป้อม"/>
    <s v="สุโขทัย"/>
    <s v="-"/>
    <s v=""/>
    <s v="11/02/2026 14:47"/>
    <s v="-"/>
    <s v="J&amp;T Express"/>
    <s v="Tiktok"/>
    <s v="tiktok"/>
    <s v=""/>
    <s v="791561744665"/>
    <s v="11/02/2026 14:46"/>
  </r>
  <r>
    <x v="10"/>
    <x v="12"/>
    <n v="120"/>
    <n v="2"/>
    <s v="GUD80"/>
    <n v="178"/>
    <n v="0"/>
    <s v="ร้านที่2"/>
    <s v="ช***ฌา ศ***ันทรา"/>
    <s v="ชุมพร"/>
    <s v="-"/>
    <s v=""/>
    <s v="11/02/2026 14:45"/>
    <s v="-"/>
    <s v="J&amp;T COD"/>
    <s v="Tiktok"/>
    <s v="จ่ายทีหลัง / COD"/>
    <s v=""/>
    <s v="791562548652"/>
    <s v="11/02/2026 14:45"/>
  </r>
  <r>
    <x v="5"/>
    <x v="5"/>
    <n v="66.666666666666671"/>
    <n v="3"/>
    <s v="GUD79"/>
    <n v="129"/>
    <n v="0"/>
    <s v="ร้านที่2"/>
    <s v="ช***านุช"/>
    <s v="ปทุมธานี"/>
    <s v="-"/>
    <s v=""/>
    <s v="11/02/2026 14:42"/>
    <s v="-"/>
    <s v="J&amp;T Express"/>
    <s v="Tiktok"/>
    <s v="tiktok"/>
    <s v=""/>
    <s v="791553665630"/>
    <s v="11/02/2026 14:42"/>
  </r>
  <r>
    <x v="4"/>
    <x v="4"/>
    <n v="33.333333333333336"/>
    <n v="6"/>
    <s v="GUD78"/>
    <n v="200"/>
    <n v="0"/>
    <s v="ร้านที่2"/>
    <s v="ห***ง ห***ง จ**"/>
    <s v="กรุงเทพฯ"/>
    <s v="-"/>
    <s v=""/>
    <s v="11/02/2026 14:40"/>
    <s v="-"/>
    <s v="J&amp;T COD"/>
    <s v="Tiktok"/>
    <s v="จ่ายทีหลัง / COD"/>
    <s v=""/>
    <s v="791537891664"/>
    <s v="11/02/2026 14:40"/>
  </r>
  <r>
    <x v="4"/>
    <x v="4"/>
    <n v="50"/>
    <n v="6"/>
    <s v="GUD77"/>
    <n v="200"/>
    <n v="0"/>
    <s v="ร้านที่2"/>
    <s v="จ***ิญ. ม***ธิ์"/>
    <s v="สระบุรี"/>
    <s v="-"/>
    <s v=""/>
    <s v="11/02/2026 14:38"/>
    <s v="-"/>
    <s v="J&amp;T COD"/>
    <s v="Tiktok"/>
    <s v="จ่ายทีหลัง / COD"/>
    <s v=""/>
    <s v="791570373635"/>
    <s v="11/02/2026 14:38"/>
  </r>
  <r>
    <x v="4"/>
    <x v="4"/>
    <n v="33.333333333333336"/>
    <n v="3"/>
    <s v="GUD76"/>
    <n v="100"/>
    <n v="0"/>
    <s v="ร้านที่2"/>
    <s v="จ***นันท์"/>
    <s v="สุราษฎร์ธานี"/>
    <s v="-"/>
    <s v=""/>
    <s v="11/02/2026 14:38"/>
    <s v="-"/>
    <s v="J&amp;T Express"/>
    <s v="Tiktok"/>
    <s v="tiktok"/>
    <s v=""/>
    <s v="791584542696"/>
    <s v="11/02/2026 14:38"/>
  </r>
  <r>
    <x v="5"/>
    <x v="5"/>
    <n v="66.666666666666671"/>
    <n v="3"/>
    <s v="GUD75"/>
    <n v="100"/>
    <n v="0"/>
    <s v="ร้านที่2"/>
    <s v="S***kar N***phol"/>
    <s v="ตราด"/>
    <s v="-"/>
    <s v=""/>
    <s v="11/02/2026 14:37"/>
    <s v="-"/>
    <s v="J&amp;T COD"/>
    <s v="Tiktok"/>
    <s v="จ่ายทีหลัง / COD"/>
    <s v=""/>
    <s v="791503548603"/>
    <s v="11/02/2026 14:37"/>
  </r>
  <r>
    <x v="4"/>
    <x v="4"/>
    <n v="33.333333333333336"/>
    <n v="3"/>
    <s v="GUD74"/>
    <n v="100"/>
    <n v="0"/>
    <s v="ร้านที่2"/>
    <s v="ว***ติ ก***า"/>
    <s v="กรุงเทพมหานคร"/>
    <s v="-"/>
    <s v=""/>
    <s v="11/02/2026 14:34"/>
    <s v="-"/>
    <s v="J&amp;T COD"/>
    <s v="Tiktok"/>
    <s v="จ่ายทีหลัง / COD"/>
    <s v=""/>
    <s v="791506945692"/>
    <s v="11/02/2026 14:35"/>
  </r>
  <r>
    <x v="0"/>
    <x v="0"/>
    <n v="159"/>
    <n v="4"/>
    <s v="GUD73"/>
    <n v="420"/>
    <n v="0"/>
    <s v="ร้านที่2"/>
    <s v="k***tikhunpormjan"/>
    <s v="สุราษฎร์ธานี"/>
    <s v="-"/>
    <s v=""/>
    <s v="11/02/2026 14:32"/>
    <s v="-"/>
    <s v="J&amp;T COD"/>
    <s v="Tiktok"/>
    <s v="จ่ายทีหลัง / COD"/>
    <s v=""/>
    <s v="791593297596"/>
    <s v="11/02/2026 14:33"/>
  </r>
  <r>
    <x v="7"/>
    <x v="8"/>
    <n v="159"/>
    <n v="2"/>
    <s v="GUD72"/>
    <n v="210"/>
    <n v="0"/>
    <s v="ร้านที่2"/>
    <s v="ว***ี ห***นี"/>
    <s v="ราชบุรี"/>
    <s v="-"/>
    <s v=""/>
    <s v="11/02/2026 14:31"/>
    <s v="-"/>
    <s v="J&amp;T COD"/>
    <s v="Tiktok"/>
    <s v="จ่ายทีหลัง / COD"/>
    <s v=""/>
    <s v="791541182504"/>
    <s v="11/02/2026 14:31"/>
  </r>
  <r>
    <x v="4"/>
    <x v="4"/>
    <n v="50"/>
    <n v="6"/>
    <s v="GUD70"/>
    <n v="200"/>
    <n v="0"/>
    <s v="ร้านที่2"/>
    <s v="ด**"/>
    <s v="กรุงเทพมหานคร"/>
    <s v="-"/>
    <s v=""/>
    <s v="11/02/2026 14:31"/>
    <s v="-"/>
    <s v="J&amp;T COD"/>
    <s v="Tiktok"/>
    <s v="จ่ายทีหลัง / COD"/>
    <s v=""/>
    <s v="791520371644"/>
    <s v="11/02/2026 14:31"/>
  </r>
  <r>
    <x v="5"/>
    <x v="5"/>
    <n v="66.666666666666671"/>
    <n v="9"/>
    <s v="GUD69"/>
    <n v="387"/>
    <n v="0"/>
    <s v="ร้านที่2"/>
    <s v="p***im"/>
    <s v="Maha Sarakham"/>
    <s v="-"/>
    <s v=""/>
    <s v="11/02/2026 14:28"/>
    <s v="-"/>
    <s v="J&amp;T Express"/>
    <s v="Tiktok"/>
    <s v="tiktok"/>
    <s v=""/>
    <s v="791531935692"/>
    <s v="11/02/2026 14:28"/>
  </r>
  <r>
    <x v="1"/>
    <x v="1"/>
    <n v="159"/>
    <n v="1"/>
    <s v="GUD68"/>
    <n v="229"/>
    <n v="29"/>
    <s v="ร้านที่2"/>
    <s v="ศ***พร  ล***นชัย"/>
    <s v="สมุทรสาคร"/>
    <s v="-"/>
    <s v=""/>
    <s v="11/02/2026 14:50"/>
    <s v="-"/>
    <s v="J&amp;T Express"/>
    <s v="Tiktok"/>
    <s v="tiktok"/>
    <s v=""/>
    <s v="791551967522"/>
    <s v="11/02/2026 14:26"/>
  </r>
  <r>
    <x v="0"/>
    <x v="0"/>
    <n v="159"/>
    <n v="1"/>
    <s v="GUD68"/>
    <n v="229"/>
    <n v="29"/>
    <s v="ร้านที่2"/>
    <s v="ศ***พร  ล***นชัย"/>
    <s v="สมุทรสาคร"/>
    <s v="-"/>
    <s v=""/>
    <s v="11/02/2026 14:50"/>
    <s v="-"/>
    <s v="J&amp;T Express"/>
    <s v="Tiktok"/>
    <s v="tiktok"/>
    <s v=""/>
    <s v="791551967522"/>
    <s v="11/02/2026 14:26"/>
  </r>
  <r>
    <x v="1"/>
    <x v="1"/>
    <n v="159"/>
    <n v="1"/>
    <s v="GUD67"/>
    <n v="100"/>
    <n v="0"/>
    <s v="ร้านที่2"/>
    <s v="ห***ง ห***ง จ**"/>
    <s v="กรุงเทพฯ"/>
    <s v="-"/>
    <s v=""/>
    <s v="11/02/2026 14:26"/>
    <s v="-"/>
    <s v="J&amp;T COD"/>
    <s v="Tiktok"/>
    <s v="จ่ายทีหลัง / COD"/>
    <s v=""/>
    <s v="791543374510"/>
    <s v="11/02/2026 14:26"/>
  </r>
  <r>
    <x v="7"/>
    <x v="8"/>
    <n v="159"/>
    <n v="2"/>
    <s v="GUD66"/>
    <n v="200"/>
    <n v="0"/>
    <s v="ร้านที่2"/>
    <s v="F** F**"/>
    <s v="สมุทรสงคราม"/>
    <s v="-"/>
    <s v=""/>
    <s v="11/02/2026 14:25"/>
    <s v="-"/>
    <s v="J&amp;T COD"/>
    <s v="Tiktok"/>
    <s v="จ่ายทีหลัง / COD"/>
    <s v=""/>
    <s v="791587268651"/>
    <s v="11/02/2026 14:25"/>
  </r>
  <r>
    <x v="0"/>
    <x v="0"/>
    <n v="159"/>
    <n v="1"/>
    <s v="GUD65"/>
    <n v="100"/>
    <n v="0"/>
    <s v="ร้านที่2"/>
    <s v="ต***ตา อ***แก้ว"/>
    <s v="Chachoengsao"/>
    <s v="-"/>
    <s v=""/>
    <s v="11/02/2026 14:18"/>
    <s v="-"/>
    <s v="J&amp;T COD"/>
    <s v="Tiktok"/>
    <s v="จ่ายทีหลัง / COD"/>
    <s v=""/>
    <s v="791502177546"/>
    <s v="11/02/2026 14:18"/>
  </r>
  <r>
    <x v="7"/>
    <x v="8"/>
    <n v="159"/>
    <n v="1"/>
    <s v="GUD64"/>
    <n v="110"/>
    <n v="10"/>
    <s v="ร้านที่2"/>
    <s v="ณ***านต์  แ***าน"/>
    <s v="เชียงใหม่"/>
    <s v="-"/>
    <s v=""/>
    <s v="11/02/2026 14:17"/>
    <s v="-"/>
    <s v="J&amp;T COD"/>
    <s v="Tiktok"/>
    <s v="จ่ายทีหลัง / COD"/>
    <s v=""/>
    <s v="791557407616"/>
    <s v="11/02/2026 14:18"/>
  </r>
  <r>
    <x v="5"/>
    <x v="5"/>
    <n v="66.666666666666671"/>
    <n v="3"/>
    <s v="GUD63"/>
    <n v="129"/>
    <n v="0"/>
    <s v="ร้านที่2"/>
    <s v="จ***ภานุ ส***มาตย์"/>
    <s v="นครราชสีมา"/>
    <s v="-"/>
    <s v=""/>
    <s v="11/02/2026 14:18"/>
    <s v="-"/>
    <s v="J&amp;T Express"/>
    <s v="Tiktok"/>
    <s v="tiktok"/>
    <s v=""/>
    <s v="791564545601"/>
    <s v="11/02/2026 14:18"/>
  </r>
  <r>
    <x v="4"/>
    <x v="4"/>
    <n v="65"/>
    <n v="3"/>
    <s v="GUD62"/>
    <n v="105"/>
    <n v="0"/>
    <s v="ร้านที่2"/>
    <s v="ก***นา อ***รพุ่ม"/>
    <s v="พระนครศรีอยุธยา"/>
    <s v="-"/>
    <s v=""/>
    <s v="11/02/2026 14:16"/>
    <s v="-"/>
    <s v="J&amp;T COD"/>
    <s v="Tiktok"/>
    <s v="จ่ายทีหลัง / COD"/>
    <s v="เนยนม 1 กล้วยหอม 1 เผือกมะพร้าว 1"/>
    <s v="791525334655"/>
    <s v="11/02/2026 14:16"/>
  </r>
  <r>
    <x v="4"/>
    <x v="4"/>
    <n v="50"/>
    <n v="6"/>
    <s v="GUD61"/>
    <n v="200"/>
    <n v="0"/>
    <s v="ร้านที่2"/>
    <s v="ค***ราภรณ์ ช***ใจ"/>
    <s v="กรุงเทพมหานคร"/>
    <s v="-"/>
    <s v=""/>
    <s v="11/02/2026 14:15"/>
    <s v="-"/>
    <s v="J&amp;T COD"/>
    <s v="Tiktok"/>
    <s v="จ่ายทีหลัง / COD"/>
    <s v=""/>
    <s v="791510576603"/>
    <s v="11/02/2026 14:16"/>
  </r>
  <r>
    <x v="4"/>
    <x v="4"/>
    <n v="50"/>
    <n v="6"/>
    <s v="GUD59"/>
    <n v="200"/>
    <n v="0"/>
    <s v="ร้านที่2"/>
    <s v="ป***ญา ผ***า"/>
    <s v="Khon Kaen"/>
    <s v="-"/>
    <s v=""/>
    <s v="11/02/2026 14:18"/>
    <s v="-"/>
    <s v="J&amp;T Express"/>
    <s v="Tiktok"/>
    <s v="tiktok"/>
    <s v=""/>
    <s v="791585894643"/>
    <s v="11/02/2026 14:15"/>
  </r>
  <r>
    <x v="5"/>
    <x v="5"/>
    <n v="66.666666666666671"/>
    <n v="3"/>
    <s v="GUD58"/>
    <n v="100"/>
    <n v="0"/>
    <s v="ร้านที่2"/>
    <s v="ก***กิ๊ก"/>
    <s v="บุรีรัมย์"/>
    <s v="-"/>
    <s v=""/>
    <s v="11/02/2026 14:13"/>
    <s v="-"/>
    <s v="J&amp;T COD"/>
    <s v="Tiktok"/>
    <s v="จ่ายทีหลัง / COD"/>
    <s v=""/>
    <s v="791592062660"/>
    <s v="11/02/2026 14:15"/>
  </r>
  <r>
    <x v="4"/>
    <x v="4"/>
    <n v="50"/>
    <n v="6"/>
    <s v="GUD57"/>
    <n v="200"/>
    <n v="0"/>
    <s v="ร้านที่2"/>
    <s v="ค** อ*** ม***ยอด"/>
    <s v="ร้อยเอ็ด"/>
    <s v="-"/>
    <s v=""/>
    <s v="11/02/2026 14:12"/>
    <s v="-"/>
    <s v="J&amp;T Express"/>
    <s v="Tiktok"/>
    <s v="tiktok"/>
    <s v=""/>
    <s v="791551298672"/>
    <s v="11/02/2026 14:14"/>
  </r>
  <r>
    <x v="6"/>
    <x v="6"/>
    <n v="120"/>
    <n v="1"/>
    <s v="GUD56"/>
    <n v="100"/>
    <n v="0"/>
    <s v="ร้านที่2"/>
    <s v="จ***วรรณ"/>
    <s v="Samut Prakan"/>
    <s v="-"/>
    <s v=""/>
    <s v="11/02/2026 14:13"/>
    <s v="-"/>
    <s v="J&amp;T Express"/>
    <s v="Tiktok"/>
    <s v="tiktok"/>
    <s v=""/>
    <s v="791504147652"/>
    <s v="11/02/2026 14:14"/>
  </r>
  <r>
    <x v="1"/>
    <x v="1"/>
    <n v="139"/>
    <n v="1"/>
    <s v="GUD55"/>
    <n v="215"/>
    <n v="0"/>
    <s v="ร้านที่10"/>
    <s v="นันทนา สุริเย"/>
    <s v="บ้านเลขที่319ทับ33ห้อง3ทับ3ซ วงศ์สว่าง15 แขวงบางชื่อ เขตบางชื่อ กทม 10800"/>
    <s v="10800"/>
    <s v="0918815139"/>
    <s v="11/02/2026 14:15"/>
    <s v="t0832622509@gmail.com"/>
    <s v="EMS COD"/>
    <s v="facebook"/>
    <s v="กสิกร"/>
    <s v=""/>
    <s v="WA091441570TH"/>
    <s v="11/02/2026 14:14"/>
  </r>
  <r>
    <x v="7"/>
    <x v="8"/>
    <n v="139"/>
    <n v="1"/>
    <s v="GUD55"/>
    <n v="215"/>
    <n v="0"/>
    <s v="ร้านที่10"/>
    <s v="นันทนา สุริเย"/>
    <s v="บ้านเลขที่319ทับ33ห้อง3ทับ3ซ วงศ์สว่าง15 แขวงบางชื่อ เขตบางชื่อ กทม 10800"/>
    <s v="10800"/>
    <s v="0918815139"/>
    <s v="11/02/2026 14:15"/>
    <s v="t0832622509@gmail.com"/>
    <s v="EMS COD"/>
    <s v="facebook"/>
    <s v="กสิกร"/>
    <s v=""/>
    <s v="WA091441570TH"/>
    <s v="11/02/2026 14:14"/>
  </r>
  <r>
    <x v="5"/>
    <x v="5"/>
    <n v="66.666666666666671"/>
    <n v="3"/>
    <s v="GUD53"/>
    <n v="129"/>
    <n v="0"/>
    <s v="ร้านที่1"/>
    <s v="ด******ห"/>
    <s v="******45 ตำบลบางคูวัด ตำบลบางคูวัด อำเภอเมืองปทุมธานี จังหวัดปทุมธานี 12000"/>
    <s v="12000"/>
    <s v="79"/>
    <s v="11/02/2026 14:14"/>
    <s v="-"/>
    <s v="SPX Express"/>
    <s v="Shopee"/>
    <s v="shopee"/>
    <s v=""/>
    <s v="TH2600375280566"/>
    <s v="11/02/2026 14:14"/>
  </r>
  <r>
    <x v="4"/>
    <x v="4"/>
    <n v="50"/>
    <n v="6"/>
    <s v="GUD52"/>
    <n v="200"/>
    <n v="0"/>
    <s v="ร้านที่2"/>
    <s v="ค** อ*** ม***ยอด"/>
    <s v="ร้อยเอ็ด"/>
    <s v="-"/>
    <s v=""/>
    <s v="11/02/2026 14:10"/>
    <s v="-"/>
    <s v="J&amp;T Express"/>
    <s v="Tiktok"/>
    <s v="tiktok"/>
    <s v=""/>
    <s v="791571692645"/>
    <s v="11/02/2026 14:14"/>
  </r>
  <r>
    <x v="5"/>
    <x v="5"/>
    <n v="33"/>
    <n v="10"/>
    <s v="GUD51"/>
    <n v="330"/>
    <n v="0"/>
    <s v="ร้านที่2"/>
    <s v="จ***ดี ล***รัตน์"/>
    <s v="นครศรีธรรมราช"/>
    <s v="-"/>
    <s v=""/>
    <s v="11/02/2026 14:10"/>
    <s v="-"/>
    <s v="J&amp;T COD"/>
    <s v="Tiktok"/>
    <s v="จ่ายทีหลัง / COD"/>
    <s v=""/>
    <s v="791569941676"/>
    <s v="11/02/2026 14:13"/>
  </r>
  <r>
    <x v="3"/>
    <x v="7"/>
    <n v="139"/>
    <n v="1"/>
    <s v="GUD49"/>
    <n v="215"/>
    <n v="0"/>
    <s v="ร้านที่10"/>
    <s v="บุญยรัตน์ รุ่งเพ็ชรารัตน์"/>
    <s v="45/6ม10ตโคกสว่าง อ เมือง จสระบุรี 18000"/>
    <s v="18000"/>
    <s v="0631148782"/>
    <s v="11/02/2026 13:53"/>
    <s v="t0832622509@gmail.com"/>
    <s v="EMS"/>
    <s v="facebook"/>
    <s v="กสิกร"/>
    <s v=""/>
    <s v="WB169696362TH"/>
    <s v="11/02/2026 14:06"/>
  </r>
  <r>
    <x v="1"/>
    <x v="1"/>
    <n v="139"/>
    <n v="1"/>
    <s v="GUD49"/>
    <n v="215"/>
    <n v="0"/>
    <s v="ร้านที่10"/>
    <s v="บุญยรัตน์ รุ่งเพ็ชรารัตน์"/>
    <s v="45/6ม10ตโคกสว่าง อ เมือง จสระบุรี 18000"/>
    <s v="18000"/>
    <s v="0631148782"/>
    <s v="11/02/2026 13:53"/>
    <s v="t0832622509@gmail.com"/>
    <s v="EMS"/>
    <s v="facebook"/>
    <s v="กสิกร"/>
    <s v=""/>
    <s v="WB169696362TH"/>
    <s v="11/02/2026 14:06"/>
  </r>
  <r>
    <x v="10"/>
    <x v="12"/>
    <n v="100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5"/>
  </r>
  <r>
    <x v="6"/>
    <x v="6"/>
    <n v="100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5"/>
  </r>
  <r>
    <x v="11"/>
    <x v="13"/>
    <n v="65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4"/>
  </r>
  <r>
    <x v="12"/>
    <x v="14"/>
    <n v="65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4"/>
  </r>
  <r>
    <x v="13"/>
    <x v="15"/>
    <n v="65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4"/>
  </r>
  <r>
    <x v="14"/>
    <x v="16"/>
    <n v="65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4"/>
  </r>
  <r>
    <x v="7"/>
    <x v="8"/>
    <n v="139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4"/>
  </r>
  <r>
    <x v="1"/>
    <x v="1"/>
    <n v="139"/>
    <n v="1"/>
    <s v="GUD48"/>
    <n v="675"/>
    <n v="0"/>
    <s v="ร้านที่10"/>
    <s v="จรรยางามแสงศิริ"/>
    <s v="หมู่บ้านดรีมวิลล์ 2 ซอย 5 บ้านเลขที่ 190 /35 ถนนสวนผัก 32 ตำบลมหาสวัสดิ์อำเภอบางกรวยนนทบุรี 11130"/>
    <s v="11130"/>
    <s v="0985099325"/>
    <s v="11/02/2026 14:06"/>
    <s v="t0832622509@gmail.com"/>
    <s v="EMS COD"/>
    <s v="facebook"/>
    <s v="กสิกร"/>
    <s v=""/>
    <s v="WA091441552TH"/>
    <s v="11/02/2026 14:04"/>
  </r>
  <r>
    <x v="4"/>
    <x v="4"/>
    <n v="50"/>
    <n v="6"/>
    <s v="GUD47"/>
    <n v="360"/>
    <n v="0"/>
    <s v="ร้านที่1"/>
    <s v="ล******ง"/>
    <s v="******งมะลู, อำเภอกันทรลักษ์ ตำบลบึงมะลู อำเภอกันทรลักษ์ จังหวัดศรีสะเกษ 33110"/>
    <s v="33110"/>
    <s v="34"/>
    <s v="11/02/2026 14:04"/>
    <s v="-"/>
    <s v="SPX Express"/>
    <s v="Shopee"/>
    <s v="shopee"/>
    <s v=""/>
    <s v="TH267811728566Y"/>
    <s v="11/02/2026 14:04"/>
  </r>
  <r>
    <x v="0"/>
    <x v="0"/>
    <n v="139"/>
    <n v="1"/>
    <s v="GUD46"/>
    <n v="215"/>
    <n v="0"/>
    <s v="ร้านที่10"/>
    <s v="วารุณี กิตติเมธาภรณ์"/>
    <s v="185/2 ม.11 ต.หนองตาแต้ม อ.ปราณบุรี จ.ประจวบคีรีขันธ์ 77120"/>
    <s v="77120"/>
    <s v="0818576771"/>
    <s v="11/02/2026 13:40"/>
    <s v="t0832622509@gmail.com"/>
    <s v="EMS"/>
    <s v="facebook"/>
    <s v="กสิกร"/>
    <s v=""/>
    <s v="WB169696359TH"/>
    <s v="11/02/2026 14:02"/>
  </r>
  <r>
    <x v="7"/>
    <x v="8"/>
    <n v="139"/>
    <n v="1"/>
    <s v="GUD46"/>
    <n v="215"/>
    <n v="0"/>
    <s v="ร้านที่10"/>
    <s v="วารุณี กิตติเมธาภรณ์"/>
    <s v="185/2 ม.11 ต.หนองตาแต้ม อ.ปราณบุรี จ.ประจวบคีรีขันธ์ 77120"/>
    <s v="77120"/>
    <s v="0818576771"/>
    <s v="11/02/2026 13:40"/>
    <s v="t0832622509@gmail.com"/>
    <s v="EMS"/>
    <s v="facebook"/>
    <s v="กสิกร"/>
    <s v=""/>
    <s v="WB169696359TH"/>
    <s v="11/02/2026 14:02"/>
  </r>
  <r>
    <x v="7"/>
    <x v="8"/>
    <n v="139"/>
    <n v="4"/>
    <s v="GUD45"/>
    <n v="430"/>
    <n v="0"/>
    <s v="ร้านที่10"/>
    <s v="เดือนเพ็ญ กรงเข็ม"/>
    <s v="17/13 ม 6 ต.ถนนขาด อ.เมือง จ.นครปฐม 73000"/>
    <s v="73000"/>
    <s v="0972263309"/>
    <s v="11/02/2026 14:02"/>
    <s v="t0832622509@gmail.com"/>
    <s v="EMS COD"/>
    <s v="facebook"/>
    <s v="กสิกร"/>
    <s v=""/>
    <s v="WA091441535TH"/>
    <s v="11/02/2026 14:01"/>
  </r>
  <r>
    <x v="1"/>
    <x v="1"/>
    <n v="139"/>
    <n v="1"/>
    <s v="GUD44"/>
    <n v="215"/>
    <n v="0"/>
    <s v="ร้านที่10"/>
    <s v="นายวรรณชัย แซ่อึ้ง"/>
    <s v="305/29 ซอยจันทน์51แยก12-3_x000a_แขวงวัดพระยาไกร เขตบางคอแหลม_x000a_กรุงเทพฯ  โทร. 10120"/>
    <s v="10120"/>
    <s v="0825703404"/>
    <s v="11/02/2026 14:01"/>
    <s v="t0832622509@gmail.com"/>
    <s v="EMS COD"/>
    <s v="facebook"/>
    <s v="กสิกร"/>
    <s v=""/>
    <s v="WA091441518TH"/>
    <s v="11/02/2026 14:00"/>
  </r>
  <r>
    <x v="7"/>
    <x v="8"/>
    <n v="139"/>
    <n v="1"/>
    <s v="GUD44"/>
    <n v="215"/>
    <n v="0"/>
    <s v="ร้านที่10"/>
    <s v="นายวรรณชัย แซ่อึ้ง"/>
    <s v="305/29 ซอยจันทน์51แยก12-3_x000a_แขวงวัดพระยาไกร เขตบางคอแหลม_x000a_กรุงเทพฯ  โทร. 10120"/>
    <s v="10120"/>
    <s v="0825703404"/>
    <s v="11/02/2026 14:01"/>
    <s v="t0832622509@gmail.com"/>
    <s v="EMS COD"/>
    <s v="facebook"/>
    <s v="กสิกร"/>
    <s v=""/>
    <s v="WA091441518TH"/>
    <s v="11/02/2026 14:00"/>
  </r>
  <r>
    <x v="10"/>
    <x v="12"/>
    <n v="66.333333333333329"/>
    <n v="3"/>
    <s v="GUD43"/>
    <n v="441"/>
    <n v="41"/>
    <s v="ร้านที่9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11/02/2026 14:00"/>
    <s v="-"/>
    <s v="Kerry_dropoff"/>
    <s v="Lazada"/>
    <s v="lazada"/>
    <s v=""/>
    <s v="LEXPU0657261287"/>
    <s v="11/02/2026 14:00"/>
  </r>
  <r>
    <x v="10"/>
    <x v="12"/>
    <n v="66.333333333333329"/>
    <n v="3"/>
    <s v="GUD43"/>
    <n v="441"/>
    <n v="41"/>
    <s v="ร้านที่9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11/02/2026 14:00"/>
    <s v="-"/>
    <s v="Kerry_dropoff"/>
    <s v="Lazada"/>
    <s v="lazada"/>
    <s v=""/>
    <s v="LEXPU0657261287"/>
    <s v="11/02/2026 14:00"/>
  </r>
  <r>
    <x v="0"/>
    <x v="0"/>
    <n v="139"/>
    <n v="2"/>
    <s v="GUD42"/>
    <n v="215"/>
    <n v="0"/>
    <s v="ร้านที่10"/>
    <s v="สุกัญญา แสงขจรเกียรติ"/>
    <s v="89/12มบ.นิธิภูมิ ม.2_x000a_ถ.ปลายบาง ต.มหาสวัสดิ์_x000a_อ.บางกรวย_x000a_นนทบุรี_x000a_โทร 11130"/>
    <s v="11130"/>
    <s v="0897916935"/>
    <s v="11/02/2026 14:00"/>
    <s v="t0832622509@gmail.com"/>
    <s v="EMS COD"/>
    <s v="facebook"/>
    <s v="กสิกร"/>
    <s v=""/>
    <s v="WA091441495TH"/>
    <s v="11/02/2026 13:59"/>
  </r>
  <r>
    <x v="0"/>
    <x v="0"/>
    <n v="139"/>
    <n v="2"/>
    <s v="GUD41"/>
    <n v="430"/>
    <n v="0"/>
    <s v="ร้านที่10"/>
    <s v="สุกัญญา คล้ายจินดา"/>
    <s v="99 ม.7 ถ.ลบทะเล ต.กาหลง อ.เมือง จ.สมุทรสาคร 74000"/>
    <s v="74000"/>
    <s v="0956094846"/>
    <s v="11/02/2026 11:40"/>
    <s v="t0832622509@gmail.com"/>
    <s v="EMS"/>
    <s v="facebook"/>
    <s v="กสิกร"/>
    <s v=""/>
    <s v="WB169696345TH"/>
    <s v="11/02/2026 13:57"/>
  </r>
  <r>
    <x v="7"/>
    <x v="8"/>
    <n v="139"/>
    <n v="2"/>
    <s v="GUD41"/>
    <n v="430"/>
    <n v="0"/>
    <s v="ร้านที่10"/>
    <s v="สุกัญญา คล้ายจินดา"/>
    <s v="99 ม.7 ถ.ลบทะเล ต.กาหลง อ.เมือง จ.สมุทรสาคร 74000"/>
    <s v="74000"/>
    <s v="0956094846"/>
    <s v="11/02/2026 11:40"/>
    <s v="t0832622509@gmail.com"/>
    <s v="EMS"/>
    <s v="facebook"/>
    <s v="กสิกร"/>
    <s v=""/>
    <s v="WB169696345TH"/>
    <s v="11/02/2026 13:57"/>
  </r>
  <r>
    <x v="3"/>
    <x v="7"/>
    <n v="139"/>
    <n v="1"/>
    <s v="GUD40"/>
    <n v="430"/>
    <n v="0"/>
    <s v="ร้านที่10"/>
    <s v="ปิ่นมณี  สัจจพงษ์"/>
    <s v="63 หมู่ที่1 ต.หัวขวางอโกสุมพิสัยจมหาสารคาม 44140"/>
    <s v="44140"/>
    <s v="0819548995"/>
    <s v="11/02/2026 13:56"/>
    <s v="t0832622509@gmail.com"/>
    <s v="EMS COD"/>
    <s v="facebook"/>
    <s v="กสิกร"/>
    <s v=""/>
    <s v="WA091441478TH"/>
    <s v="11/02/2026 13:55"/>
  </r>
  <r>
    <x v="1"/>
    <x v="1"/>
    <n v="139"/>
    <n v="1"/>
    <s v="GUD40"/>
    <n v="430"/>
    <n v="0"/>
    <s v="ร้านที่10"/>
    <s v="ปิ่นมณี  สัจจพงษ์"/>
    <s v="63 หมู่ที่1 ต.หัวขวางอโกสุมพิสัยจมหาสารคาม 44140"/>
    <s v="44140"/>
    <s v="0819548995"/>
    <s v="11/02/2026 13:56"/>
    <s v="t0832622509@gmail.com"/>
    <s v="EMS COD"/>
    <s v="facebook"/>
    <s v="กสิกร"/>
    <s v=""/>
    <s v="WA091441478TH"/>
    <s v="11/02/2026 13:55"/>
  </r>
  <r>
    <x v="0"/>
    <x v="0"/>
    <n v="139"/>
    <n v="1"/>
    <s v="GUD40"/>
    <n v="430"/>
    <n v="0"/>
    <s v="ร้านที่10"/>
    <s v="ปิ่นมณี  สัจจพงษ์"/>
    <s v="63 หมู่ที่1 ต.หัวขวางอโกสุมพิสัยจมหาสารคาม 44140"/>
    <s v="44140"/>
    <s v="0819548995"/>
    <s v="11/02/2026 13:56"/>
    <s v="t0832622509@gmail.com"/>
    <s v="EMS COD"/>
    <s v="facebook"/>
    <s v="กสิกร"/>
    <s v=""/>
    <s v="WA091441478TH"/>
    <s v="11/02/2026 13:55"/>
  </r>
  <r>
    <x v="7"/>
    <x v="8"/>
    <n v="139"/>
    <n v="1"/>
    <s v="GUD40"/>
    <n v="430"/>
    <n v="0"/>
    <s v="ร้านที่10"/>
    <s v="ปิ่นมณี  สัจจพงษ์"/>
    <s v="63 หมู่ที่1 ต.หัวขวางอโกสุมพิสัยจมหาสารคาม 44140"/>
    <s v="44140"/>
    <s v="0819548995"/>
    <s v="11/02/2026 13:56"/>
    <s v="t0832622509@gmail.com"/>
    <s v="EMS COD"/>
    <s v="facebook"/>
    <s v="กสิกร"/>
    <s v=""/>
    <s v="WA091441478TH"/>
    <s v="11/02/2026 13:55"/>
  </r>
  <r>
    <x v="10"/>
    <x v="12"/>
    <n v="100"/>
    <n v="1"/>
    <s v="GUD39"/>
    <n v="315"/>
    <n v="0"/>
    <s v="ร้านที่10"/>
    <s v="สุณี โชคชัยธนสิน"/>
    <s v="394_x000a_ถนนพระรามสาม_x000a_แขวงบางโคล่_x000a_เขตบางคอแหลม_x000a_กทม 10120"/>
    <s v="10120"/>
    <s v="0813418744"/>
    <s v="11/02/2026 13:55"/>
    <s v="t0832622509@gmail.com"/>
    <s v="EMS COD"/>
    <s v="facebook"/>
    <s v="กสิกร"/>
    <s v=""/>
    <s v="WA091441455TH"/>
    <s v="11/02/2026 13:54"/>
  </r>
  <r>
    <x v="3"/>
    <x v="7"/>
    <n v="139"/>
    <n v="1"/>
    <s v="GUD39"/>
    <n v="315"/>
    <n v="0"/>
    <s v="ร้านที่10"/>
    <s v="สุณี โชคชัยธนสิน"/>
    <s v="394_x000a_ถนนพระรามสาม_x000a_แขวงบางโคล่_x000a_เขตบางคอแหลม_x000a_กทม 10120"/>
    <s v="10120"/>
    <s v="0813418744"/>
    <s v="11/02/2026 13:55"/>
    <s v="t0832622509@gmail.com"/>
    <s v="EMS COD"/>
    <s v="facebook"/>
    <s v="กสิกร"/>
    <s v=""/>
    <s v="WA091441455TH"/>
    <s v="11/02/2026 13:54"/>
  </r>
  <r>
    <x v="7"/>
    <x v="8"/>
    <n v="139"/>
    <n v="1"/>
    <s v="GUD39"/>
    <n v="315"/>
    <n v="0"/>
    <s v="ร้านที่10"/>
    <s v="สุณี โชคชัยธนสิน"/>
    <s v="394_x000a_ถนนพระรามสาม_x000a_แขวงบางโคล่_x000a_เขตบางคอแหลม_x000a_กทม 10120"/>
    <s v="10120"/>
    <s v="0813418744"/>
    <s v="11/02/2026 13:55"/>
    <s v="t0832622509@gmail.com"/>
    <s v="EMS COD"/>
    <s v="facebook"/>
    <s v="กสิกร"/>
    <s v=""/>
    <s v="WA091441455TH"/>
    <s v="11/02/2026 13:54"/>
  </r>
  <r>
    <x v="3"/>
    <x v="7"/>
    <n v="109"/>
    <n v="2"/>
    <s v="GUD38"/>
    <n v="922"/>
    <n v="50"/>
    <s v="ร้านที่10"/>
    <s v="ประกายทิพย์  เรืองระยับ"/>
    <s v="บมจ.ยูนิคแก๊ส_x000a_10 หมู่ 11 ต.พระแท่น อ.ท่ามะกา จ.กาญจนบุรี 71130"/>
    <s v="71130"/>
    <s v="0804399078"/>
    <s v="11/02/2026 13:53"/>
    <s v="t0832622509@gmail.com"/>
    <s v="EMS COD"/>
    <s v="facebook"/>
    <s v="กสิกร"/>
    <s v=""/>
    <s v="WA091441420TH"/>
    <s v="11/02/2026 13:52"/>
  </r>
  <r>
    <x v="1"/>
    <x v="1"/>
    <n v="109"/>
    <n v="2"/>
    <s v="GUD38"/>
    <n v="922"/>
    <n v="50"/>
    <s v="ร้านที่10"/>
    <s v="ประกายทิพย์  เรืองระยับ"/>
    <s v="บมจ.ยูนิคแก๊ส_x000a_10 หมู่ 11 ต.พระแท่น อ.ท่ามะกา จ.กาญจนบุรี 71130"/>
    <s v="71130"/>
    <s v="0804399078"/>
    <s v="11/02/2026 13:53"/>
    <s v="t0832622509@gmail.com"/>
    <s v="EMS COD"/>
    <s v="facebook"/>
    <s v="กสิกร"/>
    <s v=""/>
    <s v="WA091441420TH"/>
    <s v="11/02/2026 13:52"/>
  </r>
  <r>
    <x v="0"/>
    <x v="0"/>
    <n v="109"/>
    <n v="2"/>
    <s v="GUD38"/>
    <n v="922"/>
    <n v="50"/>
    <s v="ร้านที่10"/>
    <s v="ประกายทิพย์  เรืองระยับ"/>
    <s v="บมจ.ยูนิคแก๊ส_x000a_10 หมู่ 11 ต.พระแท่น อ.ท่ามะกา จ.กาญจนบุรี 71130"/>
    <s v="71130"/>
    <s v="0804399078"/>
    <s v="11/02/2026 13:53"/>
    <s v="t0832622509@gmail.com"/>
    <s v="EMS COD"/>
    <s v="facebook"/>
    <s v="กสิกร"/>
    <s v=""/>
    <s v="WA091441420TH"/>
    <s v="11/02/2026 13:52"/>
  </r>
  <r>
    <x v="7"/>
    <x v="8"/>
    <n v="109"/>
    <n v="2"/>
    <s v="GUD38"/>
    <n v="922"/>
    <n v="50"/>
    <s v="ร้านที่10"/>
    <s v="ประกายทิพย์  เรืองระยับ"/>
    <s v="บมจ.ยูนิคแก๊ส_x000a_10 หมู่ 11 ต.พระแท่น อ.ท่ามะกา จ.กาญจนบุรี 71130"/>
    <s v="71130"/>
    <s v="0804399078"/>
    <s v="11/02/2026 13:53"/>
    <s v="t0832622509@gmail.com"/>
    <s v="EMS COD"/>
    <s v="facebook"/>
    <s v="กสิกร"/>
    <s v=""/>
    <s v="WA091441420TH"/>
    <s v="11/02/2026 13:52"/>
  </r>
  <r>
    <x v="3"/>
    <x v="7"/>
    <n v="139"/>
    <n v="2"/>
    <s v="GUD37"/>
    <n v="860"/>
    <n v="0"/>
    <s v="ร้านที่10"/>
    <s v="เบียร์"/>
    <s v="27 ม.3 ต.เกาะเต่า อ.เกาะพงัน จ.สุราษฎร์ธานี 84360"/>
    <s v="84360"/>
    <s v="0894583092"/>
    <s v="11/02/2026 11:15"/>
    <s v="t0832622509@gmail.com"/>
    <s v="EMS"/>
    <s v="facebook"/>
    <s v="กสิกร"/>
    <s v=""/>
    <s v="WB169696331TH"/>
    <s v="11/02/2026 13:50"/>
  </r>
  <r>
    <x v="1"/>
    <x v="1"/>
    <n v="139"/>
    <n v="2"/>
    <s v="GUD37"/>
    <n v="860"/>
    <n v="0"/>
    <s v="ร้านที่10"/>
    <s v="เบียร์"/>
    <s v="27 ม.3 ต.เกาะเต่า อ.เกาะพงัน จ.สุราษฎร์ธานี 84360"/>
    <s v="84360"/>
    <s v="0894583092"/>
    <s v="11/02/2026 11:15"/>
    <s v="t0832622509@gmail.com"/>
    <s v="EMS"/>
    <s v="facebook"/>
    <s v="กสิกร"/>
    <s v=""/>
    <s v="WB169696331TH"/>
    <s v="11/02/2026 13:50"/>
  </r>
  <r>
    <x v="0"/>
    <x v="0"/>
    <n v="139"/>
    <n v="2"/>
    <s v="GUD37"/>
    <n v="860"/>
    <n v="0"/>
    <s v="ร้านที่10"/>
    <s v="เบียร์"/>
    <s v="27 ม.3 ต.เกาะเต่า อ.เกาะพงัน จ.สุราษฎร์ธานี 84360"/>
    <s v="84360"/>
    <s v="0894583092"/>
    <s v="11/02/2026 11:15"/>
    <s v="t0832622509@gmail.com"/>
    <s v="EMS"/>
    <s v="facebook"/>
    <s v="กสิกร"/>
    <s v=""/>
    <s v="WB169696331TH"/>
    <s v="11/02/2026 13:50"/>
  </r>
  <r>
    <x v="7"/>
    <x v="8"/>
    <n v="139"/>
    <n v="2"/>
    <s v="GUD37"/>
    <n v="860"/>
    <n v="0"/>
    <s v="ร้านที่10"/>
    <s v="เบียร์"/>
    <s v="27 ม.3 ต.เกาะเต่า อ.เกาะพงัน จ.สุราษฎร์ธานี 84360"/>
    <s v="84360"/>
    <s v="0894583092"/>
    <s v="11/02/2026 11:15"/>
    <s v="t0832622509@gmail.com"/>
    <s v="EMS"/>
    <s v="facebook"/>
    <s v="กสิกร"/>
    <s v=""/>
    <s v="WB169696331TH"/>
    <s v="11/02/2026 13:50"/>
  </r>
  <r>
    <x v="15"/>
    <x v="17"/>
    <n v="65"/>
    <n v="1"/>
    <s v="GUD36"/>
    <n v="329"/>
    <n v="0"/>
    <s v="ร้านที่10"/>
    <s v="กันตยา  พฤกษ์ปิยะพร"/>
    <s v="82/220 ซอย15/4 หมู่บ้านบางใหญ่ซิตี้  ถ.กาญจนาภิเษก  ต.เสาธงหิน  อ.บางใหญ่  นนทบุรี 11140"/>
    <s v="11140"/>
    <s v="0868905775"/>
    <s v="11/02/2026 13:49"/>
    <s v="t0832622509@gmail.com"/>
    <s v="EMS COD"/>
    <s v="facebook"/>
    <s v="กสิกร"/>
    <s v=""/>
    <s v="WA091441393TH"/>
    <s v="11/02/2026 13:48"/>
  </r>
  <r>
    <x v="7"/>
    <x v="8"/>
    <n v="139"/>
    <n v="1"/>
    <s v="GUD36"/>
    <n v="329"/>
    <n v="0"/>
    <s v="ร้านที่10"/>
    <s v="กันตยา  พฤกษ์ปิยะพร"/>
    <s v="82/220 ซอย15/4 หมู่บ้านบางใหญ่ซิตี้  ถ.กาญจนาภิเษก  ต.เสาธงหิน  อ.บางใหญ่  นนทบุรี 11140"/>
    <s v="11140"/>
    <s v="0868905775"/>
    <s v="11/02/2026 13:49"/>
    <s v="t0832622509@gmail.com"/>
    <s v="EMS COD"/>
    <s v="facebook"/>
    <s v="กสิกร"/>
    <s v=""/>
    <s v="WA091441393TH"/>
    <s v="11/02/2026 13:48"/>
  </r>
  <r>
    <x v="0"/>
    <x v="0"/>
    <n v="139"/>
    <n v="1"/>
    <s v="GUD36"/>
    <n v="329"/>
    <n v="0"/>
    <s v="ร้านที่10"/>
    <s v="กันตยา  พฤกษ์ปิยะพร"/>
    <s v="82/220 ซอย15/4 หมู่บ้านบางใหญ่ซิตี้  ถ.กาญจนาภิเษก  ต.เสาธงหิน  อ.บางใหญ่  นนทบุรี 11140"/>
    <s v="11140"/>
    <s v="0868905775"/>
    <s v="11/02/2026 13:49"/>
    <s v="t0832622509@gmail.com"/>
    <s v="EMS COD"/>
    <s v="facebook"/>
    <s v="กสิกร"/>
    <s v=""/>
    <s v="WA091441393TH"/>
    <s v="11/02/2026 13:48"/>
  </r>
  <r>
    <x v="1"/>
    <x v="3"/>
    <n v="97.78"/>
    <n v="1"/>
    <s v="GUD35"/>
    <n v="202.56"/>
    <n v="7"/>
    <s v="ร้านที่3"/>
    <s v="ณิชาพร"/>
    <s v="40/96-97 ม.สุชา1 ถ.ทวีวัฒนา · หนองค้างพลู/ Nong Khang Phlu_x000a__x000a_หนองแขม/ Nong Khaemกรุงเทพมหานคร/ Bangkok_x000a_10160"/>
    <s v="10160"/>
    <s v="660842960399"/>
    <s v="11/02/2026 13:49"/>
    <s v="-"/>
    <s v="Kerry_dropoff"/>
    <s v="Lazada"/>
    <s v="lazada"/>
    <s v=""/>
    <s v="LEXPU0657220919"/>
    <s v="11/02/2026 13:48"/>
  </r>
  <r>
    <x v="3"/>
    <x v="3"/>
    <n v="97.78"/>
    <n v="1"/>
    <s v="GUD35"/>
    <n v="202.56"/>
    <n v="7"/>
    <s v="ร้านที่3"/>
    <s v="ณิชาพร"/>
    <s v="40/96-97 ม.สุชา1 ถ.ทวีวัฒนา · หนองค้างพลู/ Nong Khang Phlu_x000a__x000a_หนองแขม/ Nong Khaemกรุงเทพมหานคร/ Bangkok_x000a_10160"/>
    <s v="10160"/>
    <s v="660842960399"/>
    <s v="11/02/2026 13:49"/>
    <s v="-"/>
    <s v="Kerry_dropoff"/>
    <s v="Lazada"/>
    <s v="lazada"/>
    <s v=""/>
    <s v="LEXPU0657220919"/>
    <s v="11/02/2026 13:48"/>
  </r>
  <r>
    <x v="7"/>
    <x v="8"/>
    <n v="139"/>
    <n v="1"/>
    <s v="GUD34"/>
    <n v="215"/>
    <n v="0"/>
    <s v="ร้านที่10"/>
    <s v="วรุต  เมธีบุญพานิช"/>
    <s v="89/94  หมู่บ้านวิลาจิโอ้   ตำบลบางพลีใหญ่  อำเภอบางพลี  สมุทรปราการ 10540"/>
    <s v="10540"/>
    <s v="0825596594"/>
    <s v="11/02/2026 13:48"/>
    <s v="t0832622509@gmail.com"/>
    <s v="EMS COD"/>
    <s v="facebook"/>
    <s v="กสิกร"/>
    <s v=""/>
    <s v="WA091441376TH"/>
    <s v="11/02/2026 13:47"/>
  </r>
  <r>
    <x v="1"/>
    <x v="1"/>
    <n v="139"/>
    <n v="1"/>
    <s v="GUD34"/>
    <n v="215"/>
    <n v="0"/>
    <s v="ร้านที่10"/>
    <s v="วรุต  เมธีบุญพานิช"/>
    <s v="89/94  หมู่บ้านวิลาจิโอ้   ตำบลบางพลีใหญ่  อำเภอบางพลี  สมุทรปราการ 10540"/>
    <s v="10540"/>
    <s v="0825596594"/>
    <s v="11/02/2026 13:48"/>
    <s v="t0832622509@gmail.com"/>
    <s v="EMS COD"/>
    <s v="facebook"/>
    <s v="กสิกร"/>
    <s v=""/>
    <s v="WA091441376TH"/>
    <s v="11/02/2026 13:47"/>
  </r>
  <r>
    <x v="1"/>
    <x v="1"/>
    <n v="139"/>
    <n v="1"/>
    <s v="GUD33"/>
    <n v="215"/>
    <n v="0"/>
    <s v="ร้านที่10"/>
    <s v="อดิศร มั่นคง"/>
    <s v="บ้านเลขที่82/1 หนองช้างตาย ต.แก้มอ้น อ.จอมบึง จ.ราชบุรี 70150"/>
    <s v="70150"/>
    <s v="0808145970"/>
    <s v="11/02/2026 09:58"/>
    <s v="t0832622509@gmail.com"/>
    <s v="EMS"/>
    <s v="facebook"/>
    <s v="กสิกร"/>
    <s v=""/>
    <s v="WB169696314TH"/>
    <s v="11/02/2026 13:46"/>
  </r>
  <r>
    <x v="7"/>
    <x v="8"/>
    <n v="139"/>
    <n v="1"/>
    <s v="GUD33"/>
    <n v="215"/>
    <n v="0"/>
    <s v="ร้านที่10"/>
    <s v="อดิศร มั่นคง"/>
    <s v="บ้านเลขที่82/1 หนองช้างตาย ต.แก้มอ้น อ.จอมบึง จ.ราชบุรี 70150"/>
    <s v="70150"/>
    <s v="0808145970"/>
    <s v="11/02/2026 09:58"/>
    <s v="t0832622509@gmail.com"/>
    <s v="EMS"/>
    <s v="facebook"/>
    <s v="กสิกร"/>
    <s v=""/>
    <s v="WB169696314TH"/>
    <s v="11/02/2026 13:46"/>
  </r>
  <r>
    <x v="1"/>
    <x v="1"/>
    <n v="139"/>
    <n v="1"/>
    <s v="GUD32"/>
    <n v="215"/>
    <n v="0"/>
    <s v="ร้านที่10"/>
    <s v="มาโนช  ปิยะพิสุทธิ์"/>
    <s v="15/47 หมู่ 3 ตำบลบ้านสวน_x000a_อำเภอเมือง จังหวัดชลบุรี_x000a_บูท5โล 20000"/>
    <s v="20000"/>
    <s v="0634169336"/>
    <s v="11/02/2026 10:05"/>
    <s v="t0832622509@gmail.com"/>
    <s v="EMS"/>
    <s v="facebook"/>
    <s v="กสิกร"/>
    <s v=""/>
    <s v="WB169696328TH"/>
    <s v="11/02/2026 13:45"/>
  </r>
  <r>
    <x v="7"/>
    <x v="8"/>
    <n v="139"/>
    <n v="1"/>
    <s v="GUD32"/>
    <n v="215"/>
    <n v="0"/>
    <s v="ร้านที่10"/>
    <s v="มาโนช  ปิยะพิสุทธิ์"/>
    <s v="15/47 หมู่ 3 ตำบลบ้านสวน_x000a_อำเภอเมือง จังหวัดชลบุรี_x000a_บูท5โล 20000"/>
    <s v="20000"/>
    <s v="0634169336"/>
    <s v="11/02/2026 10:05"/>
    <s v="t0832622509@gmail.com"/>
    <s v="EMS"/>
    <s v="facebook"/>
    <s v="กสิกร"/>
    <s v=""/>
    <s v="WB169696328TH"/>
    <s v="11/02/2026 13:45"/>
  </r>
  <r>
    <x v="7"/>
    <x v="8"/>
    <n v="159"/>
    <n v="1"/>
    <s v="GUD31"/>
    <n v="129"/>
    <n v="0"/>
    <s v="ร้านที่2"/>
    <s v="ส***ตร  ม***ประไพ"/>
    <s v="กรุงเทพฯ"/>
    <s v="-"/>
    <s v=""/>
    <s v="11/02/2026 13:44"/>
    <s v="-"/>
    <s v="J&amp;T COD"/>
    <s v="Tiktok"/>
    <s v="จ่ายทีหลัง / COD"/>
    <s v=""/>
    <s v="791594147621"/>
    <s v="11/02/2026 13:44"/>
  </r>
  <r>
    <x v="1"/>
    <x v="1"/>
    <n v="139"/>
    <n v="1"/>
    <s v="GUD30"/>
    <n v="215"/>
    <n v="0"/>
    <s v="ร้านที่10"/>
    <s v="เวียน แนบเนียร"/>
    <s v="170.ม.13_x000a_ต.งิม อ.ปง_x000a_จ.พะเยา 56140"/>
    <s v="56140"/>
    <s v="0901188705"/>
    <s v="11/02/2026 13:45"/>
    <s v="t0832622509@gmail.com"/>
    <s v="EMS COD"/>
    <s v="facebook"/>
    <s v="กสิกร"/>
    <s v=""/>
    <s v="WA091441362TH"/>
    <s v="11/02/2026 13:44"/>
  </r>
  <r>
    <x v="0"/>
    <x v="0"/>
    <n v="139"/>
    <n v="1"/>
    <s v="GUD30"/>
    <n v="215"/>
    <n v="0"/>
    <s v="ร้านที่10"/>
    <s v="เวียน แนบเนียร"/>
    <s v="170.ม.13_x000a_ต.งิม อ.ปง_x000a_จ.พะเยา 56140"/>
    <s v="56140"/>
    <s v="0901188705"/>
    <s v="11/02/2026 13:45"/>
    <s v="t0832622509@gmail.com"/>
    <s v="EMS COD"/>
    <s v="facebook"/>
    <s v="กสิกร"/>
    <s v=""/>
    <s v="WA091441362TH"/>
    <s v="11/02/2026 13:44"/>
  </r>
  <r>
    <x v="1"/>
    <x v="1"/>
    <n v="139"/>
    <n v="1"/>
    <s v="GUD28"/>
    <n v="215"/>
    <n v="0"/>
    <s v="ร้านที่10"/>
    <s v="Sirikan Meelak"/>
    <s v="2 ม.4_x000a_ขุนทะเล_x000a_อ.เมือง_x000a_สุราษฎร์ธานี_x000a_Thailand 84100"/>
    <s v="84100"/>
    <s v="0952900010"/>
    <s v="11/02/2026 13:44"/>
    <s v="t0832622509@gmail.com"/>
    <s v="EMS COD"/>
    <s v="facebook"/>
    <s v="กสิกร"/>
    <s v=""/>
    <s v="WA091441359TH"/>
    <s v="11/02/2026 13:43"/>
  </r>
  <r>
    <x v="0"/>
    <x v="0"/>
    <n v="139"/>
    <n v="1"/>
    <s v="GUD28"/>
    <n v="215"/>
    <n v="0"/>
    <s v="ร้านที่10"/>
    <s v="Sirikan Meelak"/>
    <s v="2 ม.4_x000a_ขุนทะเล_x000a_อ.เมือง_x000a_สุราษฎร์ธานี_x000a_Thailand 84100"/>
    <s v="84100"/>
    <s v="0952900010"/>
    <s v="11/02/2026 13:44"/>
    <s v="t0832622509@gmail.com"/>
    <s v="EMS COD"/>
    <s v="facebook"/>
    <s v="กสิกร"/>
    <s v=""/>
    <s v="WA091441359TH"/>
    <s v="11/02/2026 13:43"/>
  </r>
  <r>
    <x v="7"/>
    <x v="8"/>
    <n v="159"/>
    <n v="1"/>
    <s v="GUD27"/>
    <n v="129"/>
    <n v="0"/>
    <s v="ร้านที่2"/>
    <s v="ร***นก​  ห***ก​ระแสร์​"/>
    <s v="ชลบุรี"/>
    <s v="-"/>
    <s v=""/>
    <s v="11/02/2026 13:41"/>
    <s v="-"/>
    <s v="J&amp;T COD"/>
    <s v="Tiktok"/>
    <s v="จ่ายทีหลัง / COD"/>
    <s v=""/>
    <s v="791504744612"/>
    <s v="11/02/2026 13:41"/>
  </r>
  <r>
    <x v="3"/>
    <x v="7"/>
    <n v="139"/>
    <n v="1"/>
    <s v="GUD26"/>
    <n v="215"/>
    <n v="0"/>
    <s v="ร้านที่10"/>
    <s v="กัญญาภัทร พ่วงทรัพย์สิน"/>
    <s v="149/1 ม.9 ถ.ลิ่มดุลย์ ต.ท้ายเหมือง อ.ท้ายเหมือง จ.พังงา 82120"/>
    <s v="82120"/>
    <s v="0936738078"/>
    <s v="11/02/2026 13:42"/>
    <s v="t0832622509@gmail.com"/>
    <s v="EMS COD"/>
    <s v="facebook"/>
    <s v="กสิกร"/>
    <s v=""/>
    <s v="WA091441345TH"/>
    <s v="11/02/2026 13:40"/>
  </r>
  <r>
    <x v="1"/>
    <x v="1"/>
    <n v="139"/>
    <n v="1"/>
    <s v="GUD26"/>
    <n v="215"/>
    <n v="0"/>
    <s v="ร้านที่10"/>
    <s v="กัญญาภัทร พ่วงทรัพย์สิน"/>
    <s v="149/1 ม.9 ถ.ลิ่มดุลย์ ต.ท้ายเหมือง อ.ท้ายเหมือง จ.พังงา 82120"/>
    <s v="82120"/>
    <s v="0936738078"/>
    <s v="11/02/2026 13:42"/>
    <s v="t0832622509@gmail.com"/>
    <s v="EMS COD"/>
    <s v="facebook"/>
    <s v="กสิกร"/>
    <s v=""/>
    <s v="WA091441345TH"/>
    <s v="11/02/2026 13:40"/>
  </r>
  <r>
    <x v="0"/>
    <x v="0"/>
    <n v="139"/>
    <n v="1"/>
    <s v="GUD25"/>
    <n v="215"/>
    <n v="0"/>
    <s v="ร้านที่10"/>
    <s v="นางลำใย แย้มวงษ์"/>
    <s v="1011 ม.5 ต.ดอนเจดีย์_x000a_อ.ดอนเจดีย์ จ.สุพรรณบุรี_x000a_(คลอง 15 ซอยมะพร้าวสับขุย บ้านมีแทงค์ประปา) 72170"/>
    <s v="72170"/>
    <s v="0811913843"/>
    <s v="11/02/2026 08:36"/>
    <s v="t0832622509@gmail.com"/>
    <s v="EMS"/>
    <s v="facebook"/>
    <s v="กสิกร"/>
    <s v=""/>
    <s v="WB169696305TH"/>
    <s v="11/02/2026 13:38"/>
  </r>
  <r>
    <x v="7"/>
    <x v="8"/>
    <n v="139"/>
    <n v="1"/>
    <s v="GUD25"/>
    <n v="215"/>
    <n v="0"/>
    <s v="ร้านที่10"/>
    <s v="นางลำใย แย้มวงษ์"/>
    <s v="1011 ม.5 ต.ดอนเจดีย์_x000a_อ.ดอนเจดีย์ จ.สุพรรณบุรี_x000a_(คลอง 15 ซอยมะพร้าวสับขุย บ้านมีแทงค์ประปา) 72170"/>
    <s v="72170"/>
    <s v="0811913843"/>
    <s v="11/02/2026 08:36"/>
    <s v="t0832622509@gmail.com"/>
    <s v="EMS"/>
    <s v="facebook"/>
    <s v="กสิกร"/>
    <s v=""/>
    <s v="WB169696305TH"/>
    <s v="11/02/2026 13:38"/>
  </r>
  <r>
    <x v="3"/>
    <x v="7"/>
    <n v="139"/>
    <n v="2"/>
    <s v="GUD24"/>
    <n v="430"/>
    <n v="0"/>
    <s v="ร้านที่10"/>
    <s v="รุ่งทิวา  ปู่เมือง"/>
    <s v="146/1 หมู่ 4_x000a_ต.แพงพวย_x000a_อ.ดำเนินสะดวก, ราชบุรี 70130"/>
    <s v="70130"/>
    <s v="0810157878"/>
    <s v="11/02/2026 13:38"/>
    <s v="t0832622509@gmail.com"/>
    <s v="EMS COD"/>
    <s v="facebook"/>
    <s v="กสิกร"/>
    <s v=""/>
    <s v="WA091441331TH"/>
    <s v="11/02/2026 13:38"/>
  </r>
  <r>
    <x v="7"/>
    <x v="8"/>
    <n v="139"/>
    <n v="2"/>
    <s v="GUD24"/>
    <n v="430"/>
    <n v="0"/>
    <s v="ร้านที่10"/>
    <s v="รุ่งทิวา  ปู่เมือง"/>
    <s v="146/1 หมู่ 4_x000a_ต.แพงพวย_x000a_อ.ดำเนินสะดวก, ราชบุรี 70130"/>
    <s v="70130"/>
    <s v="0810157878"/>
    <s v="11/02/2026 13:38"/>
    <s v="t0832622509@gmail.com"/>
    <s v="EMS COD"/>
    <s v="facebook"/>
    <s v="กสิกร"/>
    <s v=""/>
    <s v="WA091441331TH"/>
    <s v="11/02/2026 13:37"/>
  </r>
  <r>
    <x v="10"/>
    <x v="12"/>
    <n v="100"/>
    <n v="4"/>
    <s v="GUD23"/>
    <n v="450"/>
    <n v="50"/>
    <s v="ร้านที่10"/>
    <s v="แอ้ม"/>
    <s v="100/133 ม.ร็อคการ์เด้น ต.ศีรษะจระเข้น้อย อ.บางเสาธง จ.สมุทรปราการ _x000a_โทร. 10570"/>
    <s v="10570"/>
    <s v="0809982963"/>
    <s v="11/02/2026 13:37"/>
    <s v="t0832622509@gmail.com"/>
    <s v="EMS COD"/>
    <s v="facebook"/>
    <s v="กสิกร"/>
    <s v=""/>
    <s v="WA091441328TH"/>
    <s v="11/02/2026 13:35"/>
  </r>
  <r>
    <x v="0"/>
    <x v="0"/>
    <n v="159"/>
    <n v="1"/>
    <s v="GUD21"/>
    <n v="139"/>
    <n v="10"/>
    <s v="ร้านที่2"/>
    <s v="K***a T***loi"/>
    <s v="ประจวบคีรีขันธ์"/>
    <s v="-"/>
    <s v=""/>
    <s v="11/02/2026 13:20"/>
    <s v="-"/>
    <s v="J&amp;T COD"/>
    <s v="Tiktok"/>
    <s v="จ่ายทีหลัง / COD"/>
    <s v=""/>
    <s v="791547290564"/>
    <s v="11/02/2026 13:20"/>
  </r>
  <r>
    <x v="3"/>
    <x v="7"/>
    <n v="159"/>
    <n v="2"/>
    <s v="GUD19"/>
    <n v="258"/>
    <n v="0"/>
    <s v="ร้านที่2"/>
    <s v="ส***ิณ ข***์ชัย"/>
    <s v="ชลบุรี"/>
    <s v="-"/>
    <s v=""/>
    <s v="11/02/2026 13:05"/>
    <s v="-"/>
    <s v="J&amp;T COD"/>
    <s v="Tiktok"/>
    <s v="จ่ายทีหลัง / COD"/>
    <s v=""/>
    <s v="791519760581"/>
    <s v="11/02/2026 13:05"/>
  </r>
  <r>
    <x v="3"/>
    <x v="7"/>
    <n v="159"/>
    <n v="2"/>
    <s v="GUD18"/>
    <n v="258"/>
    <n v="0"/>
    <s v="ร้านที่2"/>
    <s v="ส***พร ส***รถเจริญ"/>
    <s v="ขอนแก่น"/>
    <s v="-"/>
    <s v=""/>
    <s v="11/02/2026 13:04"/>
    <s v="-"/>
    <s v="J&amp;T Express"/>
    <s v="Tiktok"/>
    <s v="tiktok"/>
    <s v=""/>
    <s v="791511164592"/>
    <s v="11/02/2026 13:04"/>
  </r>
  <r>
    <x v="4"/>
    <x v="4"/>
    <n v="33.333333333333336"/>
    <n v="3"/>
    <s v="GUD16"/>
    <n v="103"/>
    <n v="3"/>
    <s v="ร้านที่2"/>
    <s v="พ***ม ม***รัตน์"/>
    <s v="สงขลา"/>
    <s v="-"/>
    <s v=""/>
    <s v="11/02/2026 12:44"/>
    <s v="-"/>
    <s v="J&amp;T COD"/>
    <s v="Tiktok"/>
    <s v="จ่ายทีหลัง / COD"/>
    <s v=""/>
    <s v="791500158676"/>
    <s v="11/02/2026 12:44"/>
  </r>
  <r>
    <x v="4"/>
    <x v="4"/>
    <n v="50"/>
    <n v="6"/>
    <s v="GUD15"/>
    <n v="200"/>
    <n v="0"/>
    <s v="ร้านที่2"/>
    <s v="ป***"/>
    <s v="อุตรดิตถ์"/>
    <s v="-"/>
    <s v=""/>
    <s v="11/02/2026 12:43"/>
    <s v="-"/>
    <s v="J&amp;T Express"/>
    <s v="Tiktok"/>
    <s v="tiktok"/>
    <s v=""/>
    <s v="791513490692"/>
    <s v="11/02/2026 12:43"/>
  </r>
  <r>
    <x v="4"/>
    <x v="4"/>
    <n v="50"/>
    <n v="6"/>
    <s v="GUD13"/>
    <n v="200"/>
    <n v="0"/>
    <s v="ร้านที่2"/>
    <s v="อ***"/>
    <s v="นครปฐม"/>
    <s v="-"/>
    <s v=""/>
    <s v="11/02/2026 12:34"/>
    <s v="-"/>
    <s v="J&amp;T COD"/>
    <s v="Tiktok"/>
    <s v="จ่ายทีหลัง / COD"/>
    <s v=""/>
    <s v="791536972656"/>
    <s v="11/02/2026 12:34"/>
  </r>
  <r>
    <x v="16"/>
    <x v="18"/>
    <n v="33.333333333333336"/>
    <n v="3"/>
    <s v="GUD12"/>
    <n v="134.99"/>
    <n v="0"/>
    <s v="ร้านที่2"/>
    <s v="ม***"/>
    <s v="อำนาจเจริญ"/>
    <s v="-"/>
    <s v=""/>
    <s v="11/02/2026 12:34"/>
    <s v="-"/>
    <s v="J&amp;T COD"/>
    <s v="Tiktok"/>
    <s v="จ่ายทีหลัง / COD"/>
    <s v=""/>
    <s v="791578261681"/>
    <s v="11/02/2026 12:34"/>
  </r>
  <r>
    <x v="4"/>
    <x v="4"/>
    <n v="33.333333333333336"/>
    <n v="3"/>
    <s v="GUD11"/>
    <n v="100"/>
    <n v="0"/>
    <s v="ร้านที่2"/>
    <s v="ส***า โ***ุ่งเรือง"/>
    <s v="ชัยภูมิ"/>
    <s v="-"/>
    <s v=""/>
    <s v="11/02/2026 12:31"/>
    <s v="-"/>
    <s v="J&amp;T COD"/>
    <s v="Tiktok"/>
    <s v="จ่ายทีหลัง / COD"/>
    <s v=""/>
    <s v="791518154663"/>
    <s v="11/02/2026 12:31"/>
  </r>
  <r>
    <x v="3"/>
    <x v="7"/>
    <n v="159"/>
    <n v="2"/>
    <s v="GUD10"/>
    <n v="258"/>
    <n v="0"/>
    <s v="ร้านที่2"/>
    <s v="ส***สา น***คกสูง"/>
    <s v="นครราชสีมา"/>
    <s v="-"/>
    <s v=""/>
    <s v="11/02/2026 12:16"/>
    <s v="-"/>
    <s v="J&amp;T COD"/>
    <s v="Tiktok"/>
    <s v="จ่ายทีหลัง / COD"/>
    <s v=""/>
    <s v="791550374521"/>
    <s v="11/02/2026 12:16"/>
  </r>
  <r>
    <x v="4"/>
    <x v="4"/>
    <n v="50"/>
    <n v="6"/>
    <s v="GUD9"/>
    <n v="200"/>
    <n v="0"/>
    <s v="ร้านที่2"/>
    <s v="ว***พงษ์  ป***ญาพรกุล"/>
    <s v="สมุทรปราการ"/>
    <s v="-"/>
    <s v=""/>
    <s v="11/02/2026 12:15"/>
    <s v="-"/>
    <s v="J&amp;T COD"/>
    <s v="Tiktok"/>
    <s v="จ่ายทีหลัง / COD"/>
    <s v=""/>
    <s v="791546093682"/>
    <s v="11/02/2026 12:15"/>
  </r>
  <r>
    <x v="3"/>
    <x v="7"/>
    <n v="159"/>
    <n v="2"/>
    <s v="GUD8"/>
    <n v="258"/>
    <n v="0"/>
    <s v="ร้านที่2"/>
    <s v="ล***ลย์ พ***วัสดิ์"/>
    <s v="สุราษฎร์ธานี"/>
    <s v="-"/>
    <s v=""/>
    <s v="11/02/2026 12:15"/>
    <s v="-"/>
    <s v="J&amp;T Express"/>
    <s v="Tiktok"/>
    <s v="tiktok"/>
    <s v=""/>
    <s v="791597170523"/>
    <s v="11/02/2026 12:15"/>
  </r>
  <r>
    <x v="5"/>
    <x v="5"/>
    <n v="33"/>
    <n v="10"/>
    <s v="GUD7"/>
    <n v="330"/>
    <n v="0"/>
    <s v="ร้านที่4"/>
    <s v="ม***ค์"/>
    <s v="ชลบุรี"/>
    <s v="-"/>
    <s v=""/>
    <s v="11/02/2026 12:06"/>
    <s v="-"/>
    <s v="J&amp;T Express"/>
    <s v="Tiktok"/>
    <s v="tiktok"/>
    <s v=""/>
    <s v="791583339680"/>
    <s v="11/02/2026 12:05"/>
  </r>
  <r>
    <x v="4"/>
    <x v="4"/>
    <n v="50"/>
    <n v="6"/>
    <s v="GUD6"/>
    <n v="200"/>
    <n v="0"/>
    <s v="ร้านที่2"/>
    <s v="ส***ล ส***า"/>
    <s v="พระนครศรีอยุธยา"/>
    <s v="-"/>
    <s v=""/>
    <s v="11/02/2026 12:04"/>
    <s v="-"/>
    <s v="J&amp;T COD"/>
    <s v="Tiktok"/>
    <s v="จ่ายทีหลัง / COD"/>
    <s v=""/>
    <s v="791515006704"/>
    <s v="11/02/2026 12:04"/>
  </r>
  <r>
    <x v="16"/>
    <x v="18"/>
    <n v="33.333333333333336"/>
    <n v="3"/>
    <s v="GUD5"/>
    <n v="134.99"/>
    <n v="0"/>
    <s v="ร้านที่2"/>
    <s v="เ***ล"/>
    <s v="ตราด"/>
    <s v="-"/>
    <s v=""/>
    <s v="11/02/2026 11:59"/>
    <s v="-"/>
    <s v="J&amp;T COD"/>
    <s v="Tiktok"/>
    <s v="จ่ายทีหลัง / COD"/>
    <s v=""/>
    <s v="791513029160"/>
    <s v="11/02/2026 11:59"/>
  </r>
  <r>
    <x v="4"/>
    <x v="4"/>
    <n v="50"/>
    <n v="6"/>
    <s v="GUD4"/>
    <n v="200"/>
    <n v="0"/>
    <s v="ร้านที่2"/>
    <s v="น***ินญู ด***ันทร์คำ"/>
    <s v="อุดรธานี"/>
    <s v="-"/>
    <s v=""/>
    <s v="11/02/2026 11:57"/>
    <s v="-"/>
    <s v="J&amp;T Express"/>
    <s v="Tiktok"/>
    <s v="tiktok"/>
    <s v=""/>
    <s v="791480799060"/>
    <s v="11/02/2026 11:57"/>
  </r>
  <r>
    <x v="3"/>
    <x v="7"/>
    <n v="159"/>
    <n v="1"/>
    <s v="GUD3"/>
    <n v="129"/>
    <n v="0"/>
    <s v="ร้านที่2"/>
    <s v="แ***วา"/>
    <s v="ประจวบคีรีขันธ์"/>
    <s v="-"/>
    <s v=""/>
    <s v="11/02/2026 11:56"/>
    <s v="-"/>
    <s v="J&amp;T COD"/>
    <s v="Tiktok"/>
    <s v="จ่ายทีหลัง / COD"/>
    <s v=""/>
    <s v="791433758006"/>
    <s v="11/02/2026 11:56"/>
  </r>
  <r>
    <x v="5"/>
    <x v="5"/>
    <n v="66.666666666666671"/>
    <n v="3"/>
    <s v="GUD2"/>
    <n v="129"/>
    <n v="0"/>
    <s v="ร้านที่2"/>
    <s v="N*** F***dom"/>
    <s v="กรุงเทพฯ"/>
    <s v="-"/>
    <s v=""/>
    <s v="11/02/2026 11:49"/>
    <s v="-"/>
    <s v="J&amp;T COD"/>
    <s v="Tiktok"/>
    <s v="จ่ายทีหลัง / COD"/>
    <s v=""/>
    <s v="791592227123"/>
    <s v="11/02/2026 11:49"/>
  </r>
  <r>
    <x v="4"/>
    <x v="4"/>
    <n v="33.333333333333336"/>
    <n v="3"/>
    <s v="GUD1"/>
    <n v="100"/>
    <n v="0"/>
    <s v="ร้านที่2"/>
    <s v="อ***  เ***งชาวนา"/>
    <s v="สมุทรปราการ"/>
    <s v="-"/>
    <s v=""/>
    <s v="11/02/2026 11:48"/>
    <s v="-"/>
    <s v="J&amp;T Express"/>
    <s v="Tiktok"/>
    <s v="tiktok"/>
    <s v=""/>
    <s v="791538413190"/>
    <s v="11/02/2026 11:48"/>
  </r>
  <r>
    <x v="4"/>
    <x v="4"/>
    <n v="33.333333333333336"/>
    <n v="3"/>
    <s v="GUD0"/>
    <n v="100"/>
    <n v="0"/>
    <s v="ร้านที่2"/>
    <s v="ส***ย์  แ** ค**"/>
    <s v="ปราจีนบุรี"/>
    <s v="-"/>
    <s v=""/>
    <s v="11/02/2026 11:43"/>
    <s v="-"/>
    <s v="J&amp;T COD"/>
    <s v="Tiktok"/>
    <s v="จ่ายทีหลัง / COD"/>
    <s v=""/>
    <s v="791507216194"/>
    <s v="11/02/2026 11:43"/>
  </r>
  <r>
    <x v="6"/>
    <x v="6"/>
    <n v="83.333333333333329"/>
    <n v="3"/>
    <s v="GUC99"/>
    <n v="25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71"/>
    <s v="11/02/2026 12:13"/>
    <s v="-"/>
    <s v="SPX Express"/>
    <s v="Shopee"/>
    <s v="shopee"/>
    <s v=""/>
    <s v="TH267869704500L"/>
    <s v="11/02/2026 11:42"/>
  </r>
  <r>
    <x v="3"/>
    <x v="7"/>
    <n v="139"/>
    <n v="3"/>
    <s v="GUC98"/>
    <n v="471"/>
    <n v="54"/>
    <s v="ร้านที่1"/>
    <s v="น******์"/>
    <s v="******้อยผักหม ตำบลปะอาว ตำบลปะอาว อำเภออุทุมพรพิสัย จังหวัดศรีสะเกษ 33120"/>
    <s v="33120"/>
    <s v="24"/>
    <s v="11/02/2026 11:40"/>
    <s v="-"/>
    <s v="SPX Express"/>
    <s v="Shopee"/>
    <s v="shopee"/>
    <s v=""/>
    <s v="TH265084919463Y"/>
    <s v="11/02/2026 11:40"/>
  </r>
  <r>
    <x v="4"/>
    <x v="4"/>
    <n v="33.333333333333336"/>
    <n v="3"/>
    <s v="GUC97"/>
    <n v="100"/>
    <n v="0"/>
    <s v="ร้านที่2"/>
    <s v="อ***มย์ ธ***ไพโรจน์"/>
    <s v="สมุทรสงคราม"/>
    <s v="-"/>
    <s v=""/>
    <s v="11/02/2026 11:36"/>
    <s v="-"/>
    <s v="J&amp;T COD"/>
    <s v="Tiktok"/>
    <s v="จ่ายทีหลัง / COD"/>
    <s v=""/>
    <s v="791564017193"/>
    <s v="11/02/2026 11:36"/>
  </r>
  <r>
    <x v="3"/>
    <x v="3"/>
    <n v="87.2"/>
    <n v="1"/>
    <s v="GUC95"/>
    <n v="94.2"/>
    <n v="7"/>
    <s v="ร้านที่3"/>
    <s v="อนันต์.  ประมาณกุล"/>
    <s v="67/2. ม.6 ต.แสนตุ้ง_x000a__x000a_เขาสมิง/ Khao Samingตราด/ Trat_x000a_23150"/>
    <s v="23150"/>
    <s v="660890976894"/>
    <s v="11/02/2026 11:30"/>
    <s v="-"/>
    <s v="Kerry_dropoff"/>
    <s v="Lazada"/>
    <s v="lazada"/>
    <s v=""/>
    <s v="TH23038C55578B"/>
    <s v="11/02/2026 11:30"/>
  </r>
  <r>
    <x v="4"/>
    <x v="4"/>
    <n v="33.333333333333336"/>
    <n v="3"/>
    <s v="GUC94"/>
    <n v="100"/>
    <n v="0"/>
    <s v="ร้านที่2"/>
    <s v="ส* พ*"/>
    <s v="ปทุมธานี"/>
    <s v="-"/>
    <s v=""/>
    <s v="11/02/2026 11:29"/>
    <s v="-"/>
    <s v="J&amp;T COD"/>
    <s v="Tiktok"/>
    <s v="จ่ายทีหลัง / COD"/>
    <s v=""/>
    <s v="791508225115"/>
    <s v="11/02/2026 11:29"/>
  </r>
  <r>
    <x v="13"/>
    <x v="15"/>
    <n v="54"/>
    <n v="1"/>
    <s v="GUC93"/>
    <n v="148.5"/>
    <n v="49.5"/>
    <s v="ร้านที่1"/>
    <s v="จิ๊บ"/>
    <s v="758 ถ.โพธิ์ทอง ต.บางปลาสร้อย_x000a__x000a_เมืองชลบุรี/ Mueang Chon Buriชลบุรี/ Chonburi_x000a_20000"/>
    <s v="20000"/>
    <s v="660964540012"/>
    <s v="11/02/2026 11:24"/>
    <s v="-"/>
    <s v="Kerry_dropoff"/>
    <s v="Lazada"/>
    <s v="lazada"/>
    <s v=""/>
    <s v="LEXPU0657191979"/>
    <s v="11/02/2026 11:22"/>
  </r>
  <r>
    <x v="14"/>
    <x v="16"/>
    <n v="55"/>
    <n v="1"/>
    <s v="GUC93"/>
    <n v="148.5"/>
    <n v="49.5"/>
    <s v="ร้านที่1"/>
    <s v="จิ๊บ"/>
    <s v="758 ถ.โพธิ์ทอง ต.บางปลาสร้อย_x000a__x000a_เมืองชลบุรี/ Mueang Chon Buriชลบุรี/ Chonburi_x000a_20000"/>
    <s v="20000"/>
    <s v="660964540012"/>
    <s v="11/02/2026 11:24"/>
    <s v="-"/>
    <s v="Kerry_dropoff"/>
    <s v="Lazada"/>
    <s v="lazada"/>
    <s v=""/>
    <s v="LEXPU0657191979"/>
    <s v="11/02/2026 11:22"/>
  </r>
  <r>
    <x v="4"/>
    <x v="4"/>
    <n v="33.333333333333336"/>
    <n v="3"/>
    <s v="GUC91"/>
    <n v="100"/>
    <n v="0"/>
    <s v="ร้านที่2"/>
    <s v="ป***พร ส***หู"/>
    <s v="สุราษฎร์ธานี"/>
    <s v="-"/>
    <s v=""/>
    <s v="11/02/2026 11:10"/>
    <s v="-"/>
    <s v="J&amp;T COD"/>
    <s v="Tiktok"/>
    <s v="จ่ายทีหลัง / COD"/>
    <s v=""/>
    <s v="791586103136"/>
    <s v="11/02/2026 11:10"/>
  </r>
  <r>
    <x v="4"/>
    <x v="4"/>
    <n v="33.333333333333336"/>
    <n v="3"/>
    <s v="GUC90"/>
    <n v="100"/>
    <n v="0"/>
    <s v="ร้านที่2"/>
    <s v="ส***นา"/>
    <s v="กรุงเทพฯ"/>
    <s v="-"/>
    <s v=""/>
    <s v="11/02/2026 11:06"/>
    <s v="-"/>
    <s v="J&amp;T COD"/>
    <s v="Tiktok"/>
    <s v="จ่ายทีหลัง / COD"/>
    <s v=""/>
    <s v="791537221112"/>
    <s v="11/02/2026 11:07"/>
  </r>
  <r>
    <x v="1"/>
    <x v="1"/>
    <n v="159"/>
    <n v="1"/>
    <s v="GUC89"/>
    <n v="387"/>
    <n v="0"/>
    <s v="ร้านที่2"/>
    <s v="พ***วิสาข์ เ***ิรัตน์"/>
    <s v="กรุงเทพมหานคร"/>
    <s v="-"/>
    <s v=""/>
    <s v="11/02/2026 11:06"/>
    <s v="-"/>
    <s v="J&amp;T Express"/>
    <s v="Tiktok"/>
    <s v="tiktok"/>
    <s v=""/>
    <s v="791465861093"/>
    <s v="11/02/2026 11:06"/>
  </r>
  <r>
    <x v="3"/>
    <x v="7"/>
    <n v="159"/>
    <n v="2"/>
    <s v="GUC89"/>
    <n v="387"/>
    <n v="0"/>
    <s v="ร้านที่2"/>
    <s v="พ***วิสาข์ เ***ิรัตน์"/>
    <s v="กรุงเทพมหานคร"/>
    <s v="-"/>
    <s v=""/>
    <s v="11/02/2026 11:06"/>
    <s v="-"/>
    <s v="J&amp;T Express"/>
    <s v="Tiktok"/>
    <s v="tiktok"/>
    <s v=""/>
    <s v="791465861093"/>
    <s v="11/02/2026 11:06"/>
  </r>
  <r>
    <x v="6"/>
    <x v="6"/>
    <n v="120"/>
    <n v="1"/>
    <s v="GUC88"/>
    <n v="100"/>
    <n v="0"/>
    <s v="ร้านที่2"/>
    <s v="ส***ญญา"/>
    <s v="กรุงเทพฯ"/>
    <s v="-"/>
    <s v=""/>
    <s v="11/02/2026 11:05"/>
    <s v="-"/>
    <s v="J&amp;T COD"/>
    <s v="Tiktok"/>
    <s v="จ่ายทีหลัง / COD"/>
    <s v=""/>
    <s v="791472889023"/>
    <s v="11/02/2026 11:05"/>
  </r>
  <r>
    <x v="5"/>
    <x v="5"/>
    <n v="66.666666666666671"/>
    <n v="3"/>
    <s v="GUC87"/>
    <n v="100"/>
    <n v="0"/>
    <s v="ร้านที่2"/>
    <s v="น**  เ***  เ***าหวายนอก"/>
    <s v="นครราชสีมา"/>
    <s v="-"/>
    <s v=""/>
    <s v="11/02/2026 11:04"/>
    <s v="-"/>
    <s v="J&amp;T COD"/>
    <s v="Tiktok"/>
    <s v="จ่ายทีหลัง / COD"/>
    <s v=""/>
    <s v="791510702146"/>
    <s v="11/02/2026 11:05"/>
  </r>
  <r>
    <x v="4"/>
    <x v="4"/>
    <n v="50"/>
    <n v="6"/>
    <s v="GUC86"/>
    <n v="200"/>
    <n v="0"/>
    <s v="ร้านที่2"/>
    <s v="น***ิรัช ด***ำ"/>
    <s v="ตาก"/>
    <s v="-"/>
    <s v=""/>
    <s v="11/02/2026 11:04"/>
    <s v="-"/>
    <s v="J&amp;T COD"/>
    <s v="Tiktok"/>
    <s v="จ่ายทีหลัง / COD"/>
    <s v=""/>
    <s v="791408995064"/>
    <s v="11/02/2026 11:04"/>
  </r>
  <r>
    <x v="4"/>
    <x v="4"/>
    <n v="50"/>
    <n v="6"/>
    <s v="GUC85"/>
    <n v="200"/>
    <n v="0"/>
    <s v="ร้านที่2"/>
    <s v="บ***ิทักษ์.รุ่งสุริยา"/>
    <s v="สุโขทัย"/>
    <s v="-"/>
    <s v=""/>
    <s v="11/02/2026 11:03"/>
    <s v="-"/>
    <s v="J&amp;T COD"/>
    <s v="Tiktok"/>
    <s v="จ่ายทีหลัง / COD"/>
    <s v=""/>
    <s v="791481597060"/>
    <s v="11/02/2026 11:03"/>
  </r>
  <r>
    <x v="4"/>
    <x v="4"/>
    <n v="50"/>
    <n v="6"/>
    <s v="GUC84"/>
    <n v="200"/>
    <n v="0"/>
    <s v="ร้านที่2"/>
    <s v="t***ong m***"/>
    <s v="ประจวบคีรีขันธ์"/>
    <s v="-"/>
    <s v=""/>
    <s v="11/02/2026 11:01"/>
    <s v="-"/>
    <s v="J&amp;T COD"/>
    <s v="Tiktok"/>
    <s v="จ่ายทีหลัง / COD"/>
    <s v=""/>
    <s v="791591013150"/>
    <s v="11/02/2026 11:01"/>
  </r>
  <r>
    <x v="4"/>
    <x v="4"/>
    <n v="33.333333333333336"/>
    <n v="3"/>
    <s v="GUC83"/>
    <n v="100"/>
    <n v="0"/>
    <s v="ร้านที่2"/>
    <s v="น***ของขวัญ"/>
    <s v="ปทุมธานี"/>
    <s v="-"/>
    <s v=""/>
    <s v="11/02/2026 10:59"/>
    <s v="-"/>
    <s v="J&amp;T Express"/>
    <s v="Tiktok"/>
    <s v="tiktok"/>
    <s v=""/>
    <s v="791588109115"/>
    <s v="11/02/2026 10:59"/>
  </r>
  <r>
    <x v="5"/>
    <x v="5"/>
    <n v="66.666666666666671"/>
    <n v="6"/>
    <s v="GUC82"/>
    <n v="200"/>
    <n v="0"/>
    <s v="ร้านที่2"/>
    <s v="พ***ีณ์  ท***ลอด"/>
    <s v="กรุงเทพฯ"/>
    <s v="-"/>
    <s v=""/>
    <s v="11/02/2026 10:56"/>
    <s v="-"/>
    <s v="J&amp;T COD"/>
    <s v="Tiktok"/>
    <s v="จ่ายทีหลัง / COD"/>
    <s v=""/>
    <s v="791502503131"/>
    <s v="11/02/2026 10:56"/>
  </r>
  <r>
    <x v="4"/>
    <x v="4"/>
    <n v="50"/>
    <n v="6"/>
    <s v="GUC81"/>
    <n v="200"/>
    <n v="0"/>
    <s v="ร้านที่2"/>
    <s v="ย***น ช***ภูมิ"/>
    <s v="กาญจนบุรี"/>
    <s v="-"/>
    <s v=""/>
    <s v="11/02/2026 10:56"/>
    <s v="-"/>
    <s v="J&amp;T COD"/>
    <s v="Tiktok"/>
    <s v="จ่ายทีหลัง / COD"/>
    <s v=""/>
    <s v="791419796064"/>
    <s v="11/02/2026 10:56"/>
  </r>
  <r>
    <x v="11"/>
    <x v="13"/>
    <n v="59"/>
    <n v="1"/>
    <s v="GUC80"/>
    <n v="59"/>
    <n v="0"/>
    <s v="ร้านที่1"/>
    <s v="ศ******์"/>
    <s v="******มวิท 101/1 ถนน สุขุมวิท 101/1 แขวงบางจาก (ร้านซักอบแห้งในปั้ม) แขวงบางจาก เขตพระโขนง จังหวัดกรุงเทพมหานคร 10260"/>
    <s v="10260"/>
    <s v="55"/>
    <s v="11/02/2026 10:52"/>
    <s v="-"/>
    <s v="Flash Express"/>
    <s v="Shopee"/>
    <s v="shopee"/>
    <s v=""/>
    <s v="TH01318C0R4X2A0"/>
    <s v="11/02/2026 10:51"/>
  </r>
  <r>
    <x v="1"/>
    <x v="1"/>
    <n v="159"/>
    <n v="1"/>
    <s v="GUC79"/>
    <n v="129"/>
    <n v="0"/>
    <s v="ร้านที่2"/>
    <s v="อ***ักษณ์  บ***วี"/>
    <s v="ชลบุรี"/>
    <s v="-"/>
    <s v=""/>
    <s v="11/02/2026 10:51"/>
    <s v="-"/>
    <s v="J&amp;T Express"/>
    <s v="Tiktok"/>
    <s v="tiktok"/>
    <s v=""/>
    <s v="791477079024"/>
    <s v="11/02/2026 10:51"/>
  </r>
  <r>
    <x v="1"/>
    <x v="1"/>
    <n v="159"/>
    <n v="1"/>
    <s v="GUC78"/>
    <n v="129"/>
    <n v="0"/>
    <s v="ร้านที่2"/>
    <s v="อ***ตยา"/>
    <s v="แม่ฮ่องสอน"/>
    <s v="-"/>
    <s v=""/>
    <s v="11/02/2026 10:50"/>
    <s v="-"/>
    <s v="J&amp;T COD"/>
    <s v="Tiktok"/>
    <s v="จ่ายทีหลัง / COD"/>
    <s v=""/>
    <s v="791400871030"/>
    <s v="11/02/2026 10:50"/>
  </r>
  <r>
    <x v="3"/>
    <x v="3"/>
    <n v="87.2"/>
    <n v="1"/>
    <s v="GUC77"/>
    <n v="95.2"/>
    <n v="8"/>
    <s v="ร้านที่3"/>
    <s v="ปริญญา​  เจริญกุล"/>
    <s v="1320ถ.สุขเกษม ต.ธาตุเชิงชุม_x000a__x000a_เมืองสกลนคร/ Mueang Sakon Nakhonสกลนคร/ Sakon Nakhon_x000a_47000"/>
    <s v="47000"/>
    <s v="660956645122"/>
    <s v="11/02/2026 10:49"/>
    <s v="-"/>
    <s v="Kerry_dropoff"/>
    <s v="Lazada"/>
    <s v="lazada"/>
    <s v=""/>
    <s v="LEXPU0657223707"/>
    <s v="11/02/2026 10:49"/>
  </r>
  <r>
    <x v="3"/>
    <x v="7"/>
    <n v="159"/>
    <n v="1"/>
    <s v="GUC76"/>
    <n v="129"/>
    <n v="0"/>
    <s v="ร้านที่2"/>
    <s v="อ***นต์ ศ***วัสดิ์"/>
    <s v="จันทบุรี"/>
    <s v="-"/>
    <s v=""/>
    <s v="11/02/2026 10:50"/>
    <s v="-"/>
    <s v="J&amp;T Express"/>
    <s v="Tiktok"/>
    <s v="tiktok"/>
    <s v=""/>
    <s v="791496141096"/>
    <s v="11/02/2026 10:48"/>
  </r>
  <r>
    <x v="1"/>
    <x v="1"/>
    <n v="159"/>
    <n v="1"/>
    <s v="GUC75"/>
    <n v="258"/>
    <n v="0"/>
    <s v="ร้านที่2"/>
    <s v="พ***มล ห***พินันท์"/>
    <s v="ชุมพร"/>
    <s v="-"/>
    <s v=""/>
    <s v="11/02/2026 10:46"/>
    <s v="-"/>
    <s v="J&amp;T COD"/>
    <s v="Tiktok"/>
    <s v="จ่ายทีหลัง / COD"/>
    <s v=""/>
    <s v="791418544081"/>
    <s v="11/02/2026 10:46"/>
  </r>
  <r>
    <x v="3"/>
    <x v="7"/>
    <n v="159"/>
    <n v="1"/>
    <s v="GUC75"/>
    <n v="258"/>
    <n v="0"/>
    <s v="ร้านที่2"/>
    <s v="พ***มล ห***พินันท์"/>
    <s v="ชุมพร"/>
    <s v="-"/>
    <s v=""/>
    <s v="11/02/2026 10:46"/>
    <s v="-"/>
    <s v="J&amp;T COD"/>
    <s v="Tiktok"/>
    <s v="จ่ายทีหลัง / COD"/>
    <s v=""/>
    <s v="791418544081"/>
    <s v="11/02/2026 10:46"/>
  </r>
  <r>
    <x v="4"/>
    <x v="4"/>
    <n v="50"/>
    <n v="18"/>
    <s v="GUC74"/>
    <n v="600"/>
    <n v="0"/>
    <s v="ร้านที่2"/>
    <s v="W***cha L**"/>
    <s v="กรุงเทพฯ"/>
    <s v="-"/>
    <s v=""/>
    <s v="11/02/2026 10:44"/>
    <s v="-"/>
    <s v="J&amp;T COD"/>
    <s v="Tiktok"/>
    <s v="จ่ายทีหลัง / COD"/>
    <s v=""/>
    <s v="791484192004"/>
    <s v="11/02/2026 10:44"/>
  </r>
  <r>
    <x v="4"/>
    <x v="4"/>
    <n v="65"/>
    <n v="1"/>
    <s v="GUC72"/>
    <n v="35"/>
    <n v="0"/>
    <s v="ร้านที่2"/>
    <s v="ป***ดี ท***ิษฐ์"/>
    <s v="นครปฐม"/>
    <s v="-"/>
    <s v=""/>
    <s v="11/02/2026 10:36"/>
    <s v="-"/>
    <s v="J&amp;T COD"/>
    <s v="Tiktok"/>
    <s v="จ่ายทีหลัง / COD"/>
    <s v=""/>
    <s v="791517309111"/>
    <s v="11/02/2026 10:36"/>
  </r>
  <r>
    <x v="4"/>
    <x v="4"/>
    <n v="33.333333333333336"/>
    <n v="3"/>
    <s v="GUC71"/>
    <n v="100"/>
    <n v="0"/>
    <s v="ร้านที่2"/>
    <s v="ว***าภรณ์"/>
    <s v="สระบุรี"/>
    <s v="-"/>
    <s v=""/>
    <s v="11/02/2026 10:31"/>
    <s v="-"/>
    <s v="J&amp;T COD"/>
    <s v="Tiktok"/>
    <s v="จ่ายทีหลัง / COD"/>
    <s v=""/>
    <s v="791503908123"/>
    <s v="11/02/2026 10:31"/>
  </r>
  <r>
    <x v="1"/>
    <x v="3"/>
    <n v="87.2"/>
    <n v="1"/>
    <s v="GUC70"/>
    <n v="96.2"/>
    <n v="9"/>
    <s v="ร้านที่3"/>
    <s v="จิราวรรณ บุญชัย"/>
    <s v="123/2 ม.8 ต.พะตง_x000a__x000a_หาดใหญ่/ Hat Yaiสงขลา/ Songkhla_x000a_90230"/>
    <s v="90230"/>
    <s v="660892964965"/>
    <s v="11/02/2026 10:27"/>
    <s v="-"/>
    <s v="Kerry_dropoff"/>
    <s v="Lazada"/>
    <s v="lazada"/>
    <s v=""/>
    <s v="LEXPU0657235439"/>
    <s v="11/02/2026 10:27"/>
  </r>
  <r>
    <x v="3"/>
    <x v="7"/>
    <n v="159"/>
    <n v="1"/>
    <s v="GUC69"/>
    <n v="129"/>
    <n v="0"/>
    <s v="ร้านที่2"/>
    <s v="ห***"/>
    <s v="กรุงเทพฯ"/>
    <s v="-"/>
    <s v=""/>
    <s v="11/02/2026 10:23"/>
    <s v="-"/>
    <s v="J&amp;T COD"/>
    <s v="Tiktok"/>
    <s v="จ่ายทีหลัง / COD"/>
    <s v=""/>
    <s v="791470076003"/>
    <s v="11/02/2026 10:23"/>
  </r>
  <r>
    <x v="1"/>
    <x v="1"/>
    <n v="159"/>
    <n v="1"/>
    <s v="GUC68"/>
    <n v="129"/>
    <n v="0"/>
    <s v="ร้านที่2"/>
    <s v="เ***น ร***อง"/>
    <s v="สมุทรสาคร"/>
    <s v="-"/>
    <s v=""/>
    <s v="11/02/2026 10:23"/>
    <s v="-"/>
    <s v="J&amp;T COD"/>
    <s v="Tiktok"/>
    <s v="จ่ายทีหลัง / COD"/>
    <s v=""/>
    <s v="791410880035"/>
    <s v="11/02/2026 10:23"/>
  </r>
  <r>
    <x v="5"/>
    <x v="5"/>
    <n v="66.666666666666671"/>
    <n v="3"/>
    <s v="GUC67"/>
    <n v="129"/>
    <n v="0"/>
    <s v="ร้านที่2"/>
    <s v="จ***นา"/>
    <s v="ตำบล กาฬสินธุ์"/>
    <s v="-"/>
    <s v=""/>
    <s v="11/02/2026 10:14"/>
    <s v="-"/>
    <s v="J&amp;T COD"/>
    <s v="Tiktok"/>
    <s v="จ่ายทีหลัง / COD"/>
    <s v=""/>
    <s v="791508300133"/>
    <s v="11/02/2026 10:14"/>
  </r>
  <r>
    <x v="1"/>
    <x v="1"/>
    <n v="159"/>
    <n v="1"/>
    <s v="GUC66"/>
    <n v="129"/>
    <n v="0"/>
    <s v="ร้านที่2"/>
    <s v="ภ***ินญา เ***ุล"/>
    <s v="กระบี่"/>
    <s v="-"/>
    <s v=""/>
    <s v="11/02/2026 10:14"/>
    <s v="-"/>
    <s v="J&amp;T COD"/>
    <s v="Tiktok"/>
    <s v="จ่ายทีหลัง / COD"/>
    <s v=""/>
    <s v="791474072023"/>
    <s v="11/02/2026 10:14"/>
  </r>
  <r>
    <x v="4"/>
    <x v="4"/>
    <n v="50"/>
    <n v="12"/>
    <s v="GUC65"/>
    <n v="400"/>
    <n v="0"/>
    <s v="ร้านที่2"/>
    <s v="ล***า เ***สุวรรณ"/>
    <s v="สระแก้ว"/>
    <s v="-"/>
    <s v=""/>
    <s v="11/02/2026 10:13"/>
    <s v="-"/>
    <s v="J&amp;T COD"/>
    <s v="Tiktok"/>
    <s v="จ่ายทีหลัง / COD"/>
    <s v=""/>
    <s v="791447584082"/>
    <s v="11/02/2026 10:13"/>
  </r>
  <r>
    <x v="5"/>
    <x v="5"/>
    <n v="33"/>
    <n v="10"/>
    <s v="GUC64"/>
    <n v="330"/>
    <n v="0"/>
    <s v="ร้านที่2"/>
    <s v="โ***้อน"/>
    <s v="อุดรธานี"/>
    <s v="-"/>
    <s v=""/>
    <s v="11/02/2026 10:12"/>
    <s v="-"/>
    <s v="J&amp;T COD"/>
    <s v="Tiktok"/>
    <s v="จ่ายทีหลัง / COD"/>
    <s v=""/>
    <s v="791478367083"/>
    <s v="11/02/2026 10:12"/>
  </r>
  <r>
    <x v="8"/>
    <x v="19"/>
    <n v="100"/>
    <n v="3"/>
    <s v="GUC63"/>
    <n v="300"/>
    <n v="0"/>
    <s v="ร้านที่1"/>
    <s v="ธ******ด"/>
    <s v="******์-พระราม3, แยก 10 ถนนสุขสวัสดิ์ 30, เขตราษฎร์บูรณะ แขวงบางปะกอก เขตราษฎร์บูรณะ จังหวัดกรุงเทพมหานคร 10140"/>
    <s v="10140"/>
    <s v="03"/>
    <s v="11/02/2026 10:05"/>
    <s v="-"/>
    <s v="Flash Express"/>
    <s v="Shopee"/>
    <s v="shopee"/>
    <s v=""/>
    <s v="TH01388C09JT6A"/>
    <s v="11/02/2026 10:05"/>
  </r>
  <r>
    <x v="3"/>
    <x v="7"/>
    <n v="139"/>
    <n v="2"/>
    <s v="GUC62"/>
    <n v="998"/>
    <n v="0"/>
    <s v="ร้านที่2"/>
    <s v="บ***ันทร์ เ***ากลิ่น"/>
    <s v="เพชรบุรี"/>
    <s v="-"/>
    <s v=""/>
    <s v="11/02/2026 10:10"/>
    <s v="-"/>
    <s v="J&amp;T Express"/>
    <s v="Tiktok"/>
    <s v="tiktok"/>
    <s v=""/>
    <s v="791404946043"/>
    <s v="11/02/2026 10:04"/>
  </r>
  <r>
    <x v="1"/>
    <x v="1"/>
    <n v="139"/>
    <n v="2"/>
    <s v="GUC62"/>
    <n v="998"/>
    <n v="0"/>
    <s v="ร้านที่2"/>
    <s v="บ***ันทร์ เ***ากลิ่น"/>
    <s v="เพชรบุรี"/>
    <s v="-"/>
    <s v=""/>
    <s v="11/02/2026 10:10"/>
    <s v="-"/>
    <s v="J&amp;T Express"/>
    <s v="Tiktok"/>
    <s v="tiktok"/>
    <s v=""/>
    <s v="791404946043"/>
    <s v="11/02/2026 10:04"/>
  </r>
  <r>
    <x v="0"/>
    <x v="0"/>
    <n v="139"/>
    <n v="2"/>
    <s v="GUC62"/>
    <n v="998"/>
    <n v="0"/>
    <s v="ร้านที่2"/>
    <s v="บ***ันทร์ เ***ากลิ่น"/>
    <s v="เพชรบุรี"/>
    <s v="-"/>
    <s v=""/>
    <s v="11/02/2026 10:10"/>
    <s v="-"/>
    <s v="J&amp;T Express"/>
    <s v="Tiktok"/>
    <s v="tiktok"/>
    <s v=""/>
    <s v="791404946043"/>
    <s v="11/02/2026 10:04"/>
  </r>
  <r>
    <x v="7"/>
    <x v="8"/>
    <n v="139"/>
    <n v="2"/>
    <s v="GUC62"/>
    <n v="998"/>
    <n v="0"/>
    <s v="ร้านที่2"/>
    <s v="บ***ันทร์ เ***ากลิ่น"/>
    <s v="เพชรบุรี"/>
    <s v="-"/>
    <s v=""/>
    <s v="11/02/2026 10:10"/>
    <s v="-"/>
    <s v="J&amp;T Express"/>
    <s v="Tiktok"/>
    <s v="tiktok"/>
    <s v=""/>
    <s v="791404946043"/>
    <s v="11/02/2026 10:04"/>
  </r>
  <r>
    <x v="5"/>
    <x v="5"/>
    <n v="33"/>
    <n v="10"/>
    <s v="GUC60"/>
    <n v="330"/>
    <n v="0"/>
    <s v="ร้านที่2"/>
    <s v="พ***ินทร์ อ***สน"/>
    <s v="สมุทรปราการ"/>
    <s v="-"/>
    <s v=""/>
    <s v="11/02/2026 10:01"/>
    <s v="-"/>
    <s v="Flash Express Thailand COD"/>
    <s v="Tiktok"/>
    <s v="จ่ายทีหลัง / COD"/>
    <s v=""/>
    <s v="THT020353R0947Z"/>
    <s v="11/02/2026 10:01"/>
  </r>
  <r>
    <x v="16"/>
    <x v="18"/>
    <n v="33.333333333333336"/>
    <n v="3"/>
    <s v="GUC59"/>
    <n v="134.99"/>
    <n v="0"/>
    <s v="ร้านที่2"/>
    <s v="ส***"/>
    <s v="Samut Songkhram"/>
    <s v="-"/>
    <s v=""/>
    <s v="11/02/2026 09:59"/>
    <s v="-"/>
    <s v="J&amp;T COD"/>
    <s v="Tiktok"/>
    <s v="จ่ายทีหลัง / COD"/>
    <s v=""/>
    <s v="791545305180"/>
    <s v="11/02/2026 09:59"/>
  </r>
  <r>
    <x v="5"/>
    <x v="5"/>
    <n v="66.666666666666671"/>
    <n v="3"/>
    <s v="GUC58"/>
    <n v="100"/>
    <n v="0"/>
    <s v="ร้านที่2"/>
    <s v="ณ***ุฒิ  เ***ยมกลาง"/>
    <s v="นครราชสีมา"/>
    <s v="-"/>
    <s v=""/>
    <s v="11/02/2026 10:06"/>
    <s v="-"/>
    <s v="J&amp;T Express"/>
    <s v="Tiktok"/>
    <s v="tiktok"/>
    <s v=""/>
    <s v="791560625122"/>
    <s v="11/02/2026 09:58"/>
  </r>
  <r>
    <x v="5"/>
    <x v="5"/>
    <n v="66.666666666666671"/>
    <n v="3"/>
    <s v="GUC57"/>
    <n v="100"/>
    <n v="0"/>
    <s v="ร้านที่2"/>
    <s v="อ***ย​ โ***ยงค์​"/>
    <s v="นครสวรรค์"/>
    <s v="-"/>
    <s v=""/>
    <s v="11/02/2026 09:58"/>
    <s v="-"/>
    <s v="J&amp;T COD"/>
    <s v="Tiktok"/>
    <s v="จ่ายทีหลัง / COD"/>
    <s v=""/>
    <s v="791551107141"/>
    <s v="11/02/2026 09:58"/>
  </r>
  <r>
    <x v="4"/>
    <x v="4"/>
    <n v="33.333333333333336"/>
    <n v="3"/>
    <s v="GUC56"/>
    <n v="100"/>
    <n v="0"/>
    <s v="ร้านที่2"/>
    <s v="เ***มว"/>
    <s v="สมุทรปราการ"/>
    <s v="-"/>
    <s v=""/>
    <s v="11/02/2026 09:56"/>
    <s v="-"/>
    <s v="J&amp;T COD"/>
    <s v="Tiktok"/>
    <s v="จ่ายทีหลัง / COD"/>
    <s v=""/>
    <s v="791596825106"/>
    <s v="11/02/2026 09:56"/>
  </r>
  <r>
    <x v="4"/>
    <x v="4"/>
    <n v="50"/>
    <n v="6"/>
    <s v="GUC55"/>
    <n v="200"/>
    <n v="0"/>
    <s v="ร้านที่2"/>
    <s v="ส***ี พ***สีดา"/>
    <s v="สุรินทร์"/>
    <s v="-"/>
    <s v=""/>
    <s v="11/02/2026 09:50"/>
    <s v="-"/>
    <s v="J&amp;T COD"/>
    <s v="Tiktok"/>
    <s v="จ่ายทีหลัง / COD"/>
    <s v=""/>
    <s v="791553618122"/>
    <s v="11/02/2026 09:50"/>
  </r>
  <r>
    <x v="4"/>
    <x v="4"/>
    <n v="40"/>
    <n v="10"/>
    <s v="GUC54"/>
    <n v="330"/>
    <n v="0"/>
    <s v="ร้านที่2"/>
    <s v="ส***พร W*"/>
    <s v="เชียงราย"/>
    <s v="-"/>
    <s v=""/>
    <s v="11/02/2026 09:46"/>
    <s v="-"/>
    <s v="J&amp;T COD"/>
    <s v="Tiktok"/>
    <s v="จ่ายทีหลัง / COD"/>
    <s v=""/>
    <s v="791594809180"/>
    <s v="11/02/2026 09:46"/>
  </r>
  <r>
    <x v="3"/>
    <x v="7"/>
    <n v="159"/>
    <n v="2"/>
    <s v="GUC53"/>
    <n v="218"/>
    <n v="0"/>
    <s v="ร้านที่2"/>
    <s v="พ***พย์ ด***ง"/>
    <s v="ยะลา"/>
    <s v="-"/>
    <s v=""/>
    <s v="11/02/2026 09:45"/>
    <s v="-"/>
    <s v="J&amp;T COD"/>
    <s v="Tiktok"/>
    <s v="จ่ายทีหลัง / COD"/>
    <s v=""/>
    <s v="791457666090"/>
    <s v="11/02/2026 09:45"/>
  </r>
  <r>
    <x v="4"/>
    <x v="4"/>
    <n v="33.333333333333336"/>
    <n v="3"/>
    <s v="GUC52"/>
    <n v="100"/>
    <n v="0"/>
    <s v="ร้านที่2"/>
    <s v="ร***ทิวา. ล***้"/>
    <s v="ปทุมธานี"/>
    <s v="-"/>
    <s v=""/>
    <s v="11/02/2026 09:45"/>
    <s v="-"/>
    <s v="J&amp;T COD"/>
    <s v="Tiktok"/>
    <s v="จ่ายทีหลัง / COD"/>
    <s v=""/>
    <s v="791533900124"/>
    <s v="11/02/2026 09:45"/>
  </r>
  <r>
    <x v="4"/>
    <x v="4"/>
    <n v="33.333333333333336"/>
    <n v="6"/>
    <s v="GUC51"/>
    <n v="200"/>
    <n v="0"/>
    <s v="ร้านที่2"/>
    <s v="R***hicha S***et"/>
    <s v="ปราจีนบุรี"/>
    <s v="-"/>
    <s v=""/>
    <s v="11/02/2026 09:39"/>
    <s v="-"/>
    <s v="J&amp;T COD"/>
    <s v="Tiktok"/>
    <s v="จ่ายทีหลัง / COD"/>
    <s v="ขอฝอยทอง 4 มะพร้าว 2 นะคะ"/>
    <s v="791501400185"/>
    <s v="11/02/2026 09:39"/>
  </r>
  <r>
    <x v="7"/>
    <x v="8"/>
    <n v="159"/>
    <n v="1"/>
    <s v="GUC50"/>
    <n v="129"/>
    <n v="0"/>
    <s v="ร้านที่2"/>
    <s v="A***ane M**"/>
    <s v="พิจิตร"/>
    <s v="-"/>
    <s v=""/>
    <s v="11/02/2026 09:38"/>
    <s v="-"/>
    <s v="J&amp;T COD"/>
    <s v="Tiktok"/>
    <s v="จ่ายทีหลัง / COD"/>
    <s v=""/>
    <s v="791497277056"/>
    <s v="11/02/2026 09:38"/>
  </r>
  <r>
    <x v="7"/>
    <x v="8"/>
    <n v="159"/>
    <n v="2"/>
    <s v="GUC49"/>
    <n v="200"/>
    <n v="0"/>
    <s v="ร้านที่2"/>
    <s v="ม***นา ช***ตร"/>
    <s v="เพชรบุรี"/>
    <s v="-"/>
    <s v=""/>
    <s v="11/02/2026 09:38"/>
    <s v="-"/>
    <s v="J&amp;T COD"/>
    <s v="Tiktok"/>
    <s v="จ่ายทีหลัง / COD"/>
    <s v=""/>
    <s v="791481279050"/>
    <s v="11/02/2026 09:38"/>
  </r>
  <r>
    <x v="7"/>
    <x v="8"/>
    <n v="159"/>
    <n v="1"/>
    <s v="GUC48"/>
    <n v="100"/>
    <n v="0"/>
    <s v="ร้านที่2"/>
    <s v="T***a K***n"/>
    <s v="พิจิตร"/>
    <s v="-"/>
    <s v=""/>
    <s v="11/02/2026 09:38"/>
    <s v="-"/>
    <s v="J&amp;T COD"/>
    <s v="Tiktok"/>
    <s v="จ่ายทีหลัง / COD"/>
    <s v=""/>
    <s v="791429475056"/>
    <s v="11/02/2026 09:38"/>
  </r>
  <r>
    <x v="3"/>
    <x v="7"/>
    <n v="159"/>
    <n v="2"/>
    <s v="GUC47"/>
    <n v="500"/>
    <n v="0"/>
    <s v="ร้านที่2"/>
    <s v="ม***นา ช***ตร"/>
    <s v="เพชรบุรี"/>
    <s v="-"/>
    <s v=""/>
    <s v="11/02/2026 09:36"/>
    <s v="-"/>
    <s v="J&amp;T COD"/>
    <s v="Tiktok"/>
    <s v="จ่ายทีหลัง / COD"/>
    <s v=""/>
    <s v="791485142055"/>
    <s v="11/02/2026 09:37"/>
  </r>
  <r>
    <x v="7"/>
    <x v="8"/>
    <n v="159"/>
    <n v="3"/>
    <s v="GUC47"/>
    <n v="500"/>
    <n v="0"/>
    <s v="ร้านที่2"/>
    <s v="ม***นา ช***ตร"/>
    <s v="เพชรบุรี"/>
    <s v="-"/>
    <s v=""/>
    <s v="11/02/2026 09:36"/>
    <s v="-"/>
    <s v="J&amp;T COD"/>
    <s v="Tiktok"/>
    <s v="จ่ายทีหลัง / COD"/>
    <s v=""/>
    <s v="791485142055"/>
    <s v="11/02/2026 09:37"/>
  </r>
  <r>
    <x v="7"/>
    <x v="8"/>
    <n v="159"/>
    <n v="10"/>
    <s v="GUC46"/>
    <n v="1000"/>
    <n v="0"/>
    <s v="ร้านที่2"/>
    <s v="ช***เปอร์ แ** ฮ***"/>
    <s v="ชลบุรี"/>
    <s v="-"/>
    <s v=""/>
    <s v="11/02/2026 09:35"/>
    <s v="-"/>
    <s v="J&amp;T COD"/>
    <s v="Tiktok"/>
    <s v="จ่ายทีหลัง / COD"/>
    <s v=""/>
    <s v="791493078036"/>
    <s v="11/02/2026 09:35"/>
  </r>
  <r>
    <x v="3"/>
    <x v="7"/>
    <n v="159"/>
    <n v="1"/>
    <s v="GUC45"/>
    <n v="200"/>
    <n v="0"/>
    <s v="ร้านที่2"/>
    <s v="ป***นธ์ พ***ทธิจรรยา"/>
    <s v="กรุงเทพฯ"/>
    <s v="-"/>
    <s v=""/>
    <s v="11/02/2026 09:34"/>
    <s v="-"/>
    <s v="J&amp;T COD"/>
    <s v="Tiktok"/>
    <s v="จ่ายทีหลัง / COD"/>
    <s v=""/>
    <s v="791443946086"/>
    <s v="11/02/2026 09:34"/>
  </r>
  <r>
    <x v="0"/>
    <x v="0"/>
    <n v="159"/>
    <n v="1"/>
    <s v="GUC45"/>
    <n v="200"/>
    <n v="0"/>
    <s v="ร้านที่2"/>
    <s v="ป***นธ์ พ***ทธิจรรยา"/>
    <s v="กรุงเทพฯ"/>
    <s v="-"/>
    <s v=""/>
    <s v="11/02/2026 09:34"/>
    <s v="-"/>
    <s v="J&amp;T COD"/>
    <s v="Tiktok"/>
    <s v="จ่ายทีหลัง / COD"/>
    <s v=""/>
    <s v="791443946086"/>
    <s v="11/02/2026 09:34"/>
  </r>
  <r>
    <x v="0"/>
    <x v="0"/>
    <n v="159"/>
    <n v="1"/>
    <s v="GUC44"/>
    <n v="100"/>
    <n v="0"/>
    <s v="ร้านที่2"/>
    <s v="บ***าร"/>
    <s v="กรุงเทพฯ"/>
    <s v="-"/>
    <s v=""/>
    <s v="11/02/2026 09:34"/>
    <s v="-"/>
    <s v="J&amp;T COD"/>
    <s v="Tiktok"/>
    <s v="จ่ายทีหลัง / COD"/>
    <s v=""/>
    <s v="791479080066"/>
    <s v="11/02/2026 09:34"/>
  </r>
  <r>
    <x v="3"/>
    <x v="7"/>
    <n v="159"/>
    <n v="1"/>
    <s v="GUC43"/>
    <n v="218"/>
    <n v="0"/>
    <s v="ร้านที่2"/>
    <s v="พ***นันท์ ช***ารี"/>
    <s v="เทศบาลเมืองจันทบุรี"/>
    <s v="-"/>
    <s v=""/>
    <s v="11/02/2026 09:31"/>
    <s v="-"/>
    <s v="J&amp;T COD"/>
    <s v="Tiktok"/>
    <s v="จ่ายทีหลัง / COD"/>
    <s v=""/>
    <s v="791446865086"/>
    <s v="11/02/2026 09:31"/>
  </r>
  <r>
    <x v="7"/>
    <x v="8"/>
    <n v="159"/>
    <n v="1"/>
    <s v="GUC43"/>
    <n v="218"/>
    <n v="0"/>
    <s v="ร้านที่2"/>
    <s v="พ***นันท์ ช***ารี"/>
    <s v="เทศบาลเมืองจันทบุรี"/>
    <s v="-"/>
    <s v=""/>
    <s v="11/02/2026 09:31"/>
    <s v="-"/>
    <s v="J&amp;T COD"/>
    <s v="Tiktok"/>
    <s v="จ่ายทีหลัง / COD"/>
    <s v=""/>
    <s v="791446865086"/>
    <s v="11/02/2026 09:31"/>
  </r>
  <r>
    <x v="3"/>
    <x v="7"/>
    <n v="159"/>
    <n v="1"/>
    <s v="GUC41"/>
    <n v="218"/>
    <n v="0"/>
    <s v="ร้านที่2"/>
    <s v="ค***งลักษณ์  แ***ระไพ"/>
    <s v="เพชรบุรี"/>
    <s v="-"/>
    <s v=""/>
    <s v="11/02/2026 09:30"/>
    <s v="-"/>
    <s v="J&amp;T Express"/>
    <s v="Tiktok"/>
    <s v="tiktok"/>
    <s v=""/>
    <s v="791480269090"/>
    <s v="11/02/2026 09:29"/>
  </r>
  <r>
    <x v="7"/>
    <x v="8"/>
    <n v="159"/>
    <n v="1"/>
    <s v="GUC41"/>
    <n v="218"/>
    <n v="0"/>
    <s v="ร้านที่2"/>
    <s v="ค***งลักษณ์  แ***ระไพ"/>
    <s v="เพชรบุรี"/>
    <s v="-"/>
    <s v=""/>
    <s v="11/02/2026 09:30"/>
    <s v="-"/>
    <s v="J&amp;T Express"/>
    <s v="Tiktok"/>
    <s v="tiktok"/>
    <s v=""/>
    <s v="791480269090"/>
    <s v="11/02/2026 09:29"/>
  </r>
  <r>
    <x v="4"/>
    <x v="4"/>
    <n v="33.333333333333336"/>
    <n v="3"/>
    <s v="GUC40"/>
    <n v="200"/>
    <n v="0"/>
    <s v="ร้านที่2"/>
    <s v="เ***ศรี ด***งวัน"/>
    <s v="ร้อยเอ็ด"/>
    <s v="-"/>
    <s v=""/>
    <s v="11/02/2026 09:27"/>
    <s v="-"/>
    <s v="J&amp;T Express"/>
    <s v="Tiktok"/>
    <s v="tiktok"/>
    <s v="เค้ก100กรัมขอเป็นฝอยทองสักกล่องนะคะำอกะบแม่ชอบ"/>
    <s v="791521104135"/>
    <s v="11/02/2026 09:27"/>
  </r>
  <r>
    <x v="6"/>
    <x v="6"/>
    <n v="120"/>
    <n v="1"/>
    <s v="GUC40"/>
    <n v="200"/>
    <n v="0"/>
    <s v="ร้านที่2"/>
    <s v="เ***ศรี ด***งวัน"/>
    <s v="ร้อยเอ็ด"/>
    <s v="-"/>
    <s v=""/>
    <s v="11/02/2026 09:27"/>
    <s v="-"/>
    <s v="J&amp;T Express"/>
    <s v="Tiktok"/>
    <s v="tiktok"/>
    <s v="เค้ก100กรัมขอเป็นฝอยทองสักกล่องนะคะำอกะบแม่ชอบ"/>
    <s v="791521104135"/>
    <s v="11/02/2026 09:27"/>
  </r>
  <r>
    <x v="3"/>
    <x v="7"/>
    <n v="159"/>
    <n v="1"/>
    <s v="GUC39"/>
    <n v="109"/>
    <n v="0"/>
    <s v="ร้านที่2"/>
    <s v="เ***"/>
    <s v="สมุทรปราการ"/>
    <s v="-"/>
    <s v=""/>
    <s v="11/02/2026 09:24"/>
    <s v="-"/>
    <s v="Flash Express Thailand COD"/>
    <s v="Tiktok"/>
    <s v="จ่ายทีหลัง / COD"/>
    <s v=""/>
    <s v="THT020353QZ5S9Z"/>
    <s v="11/02/2026 09:24"/>
  </r>
  <r>
    <x v="10"/>
    <x v="12"/>
    <n v="66.333333333333329"/>
    <n v="3"/>
    <s v="GUC38"/>
    <n v="250"/>
    <n v="0"/>
    <s v="ร้านที่1"/>
    <s v="ศ******า"/>
    <s v="******ั้น 4 ตึก 1 ซอย ชิดลม ถนน เพลินจิต แขวงลุมพินี แขวงลุมพินี เขตปทุมวัน จังหวัดกรุงเทพมหานคร 10330"/>
    <s v="10330"/>
    <s v="61"/>
    <s v="11/02/2026 09:24"/>
    <s v="-"/>
    <s v="SPX Express"/>
    <s v="Shopee"/>
    <s v="shopee"/>
    <s v=""/>
    <s v="TH260121210076A"/>
    <s v="11/02/2026 09:24"/>
  </r>
  <r>
    <x v="0"/>
    <x v="0"/>
    <n v="159"/>
    <n v="1"/>
    <s v="GUC37"/>
    <n v="109"/>
    <n v="0"/>
    <s v="ร้านที่2"/>
    <s v="อ***งค์ ด***หญ่"/>
    <s v="สมุทรสาคร"/>
    <s v="-"/>
    <s v=""/>
    <s v="11/02/2026 09:23"/>
    <s v="-"/>
    <s v="J&amp;T COD"/>
    <s v="Tiktok"/>
    <s v="จ่ายทีหลัง / COD"/>
    <s v=""/>
    <s v="791517718110"/>
    <s v="11/02/2026 09:23"/>
  </r>
  <r>
    <x v="10"/>
    <x v="12"/>
    <n v="120"/>
    <n v="1"/>
    <s v="GUC36"/>
    <n v="100"/>
    <n v="0"/>
    <s v="ร้านที่2"/>
    <s v="น***วดี  ร***มี"/>
    <s v="กำแพงเพชร"/>
    <s v="-"/>
    <s v=""/>
    <s v="11/02/2026 09:23"/>
    <s v="-"/>
    <s v="J&amp;T COD"/>
    <s v="Tiktok"/>
    <s v="จ่ายทีหลัง / COD"/>
    <s v=""/>
    <s v="791515704173"/>
    <s v="11/02/2026 09:23"/>
  </r>
  <r>
    <x v="7"/>
    <x v="8"/>
    <n v="159"/>
    <n v="1"/>
    <s v="GUC35"/>
    <n v="129"/>
    <n v="0"/>
    <s v="ร้านที่2"/>
    <s v="u***8385666374819"/>
    <s v="สุราษฎร์ธานี"/>
    <s v="-"/>
    <s v=""/>
    <s v="11/02/2026 09:20"/>
    <s v="-"/>
    <s v="J&amp;T COD"/>
    <s v="Tiktok"/>
    <s v="จ่ายทีหลัง / COD"/>
    <s v=""/>
    <s v="791475474053"/>
    <s v="11/02/2026 09:20"/>
  </r>
  <r>
    <x v="2"/>
    <x v="2"/>
    <n v="12"/>
    <n v="10"/>
    <s v="GUC34"/>
    <n v="140"/>
    <n v="0"/>
    <s v="ร้านที่1"/>
    <s v="อ******ง"/>
    <s v="******ขวงคลองกุ่ม, เขตบึงกุ่ม แขวงคลองกุ่ม เขตบึงกุ่ม จังหวัดกรุงเทพมหานคร 10240"/>
    <s v="10240"/>
    <s v="88"/>
    <s v="11/02/2026 09:20"/>
    <s v="-"/>
    <s v="SPX Express"/>
    <s v="Shopee"/>
    <s v="shopee"/>
    <s v=""/>
    <s v="TH264886242322Q"/>
    <s v="11/02/2026 09:20"/>
  </r>
  <r>
    <x v="4"/>
    <x v="4"/>
    <n v="65"/>
    <n v="2"/>
    <s v="GUC33"/>
    <n v="70"/>
    <n v="0"/>
    <s v="ร้านที่2"/>
    <s v="w***duean29"/>
    <s v="ลพบุรี"/>
    <s v="-"/>
    <s v=""/>
    <s v="11/02/2026 09:19"/>
    <s v="-"/>
    <s v="J&amp;T COD"/>
    <s v="Tiktok"/>
    <s v="จ่ายทีหลัง / COD"/>
    <s v=""/>
    <s v="791573309122"/>
    <s v="11/02/2026 09:20"/>
  </r>
  <r>
    <x v="4"/>
    <x v="4"/>
    <n v="65"/>
    <n v="1"/>
    <s v="GUC32"/>
    <n v="35"/>
    <n v="0"/>
    <s v="ร้านที่2"/>
    <s v="ก***รรณ ห***นพรม"/>
    <s v="สงขลา"/>
    <s v="-"/>
    <s v=""/>
    <s v="11/02/2026 09:19"/>
    <s v="-"/>
    <s v="J&amp;T COD"/>
    <s v="Tiktok"/>
    <s v="จ่ายทีหลัง / COD"/>
    <s v=""/>
    <s v="791596501113"/>
    <s v="11/02/2026 09:20"/>
  </r>
  <r>
    <x v="4"/>
    <x v="4"/>
    <n v="65"/>
    <n v="1"/>
    <s v="GUC31"/>
    <n v="35"/>
    <n v="0"/>
    <s v="ร้านที่2"/>
    <s v="น***ทธิ์ ม***ชติ"/>
    <s v="ชลบุรี"/>
    <s v="-"/>
    <s v=""/>
    <s v="11/02/2026 09:19"/>
    <s v="-"/>
    <s v="J&amp;T Express"/>
    <s v="Tiktok"/>
    <s v="tiktok"/>
    <s v="กล้วยหอมมะพร้าวเผาครับ"/>
    <s v="791503228106"/>
    <s v="11/02/2026 09:19"/>
  </r>
  <r>
    <x v="4"/>
    <x v="4"/>
    <n v="65"/>
    <n v="1"/>
    <s v="GUC30"/>
    <n v="35"/>
    <n v="0"/>
    <s v="ร้านที่2"/>
    <s v="ท***ส ข***เกตุ"/>
    <s v="นครสวรรค์"/>
    <s v="-"/>
    <s v=""/>
    <s v="11/02/2026 09:17"/>
    <s v="-"/>
    <s v="J&amp;T Express"/>
    <s v="Tiktok"/>
    <s v="tiktok"/>
    <s v=""/>
    <s v="791592709110"/>
    <s v="11/02/2026 09:17"/>
  </r>
  <r>
    <x v="9"/>
    <x v="10"/>
    <n v="75"/>
    <n v="1"/>
    <s v="GUC29"/>
    <n v="112"/>
    <n v="3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11/02/2026 09:45"/>
    <s v="-"/>
    <s v="SPX Express"/>
    <s v="Shopee"/>
    <s v="shopee"/>
    <s v=""/>
    <s v="TH269161773210V"/>
    <s v="11/02/2026 09:15"/>
  </r>
  <r>
    <x v="4"/>
    <x v="4"/>
    <n v="33.333333333333336"/>
    <n v="3"/>
    <s v="GUC28"/>
    <n v="149"/>
    <n v="0"/>
    <s v="ร้านที่1"/>
    <s v="ค******์"/>
    <s v="******ตำบลห้วยราชา อำเภอห้วยราช จังหวัดบุรีรัมย์ 31000"/>
    <s v="31000"/>
    <s v="79"/>
    <s v="11/02/2026 09:11"/>
    <s v="-"/>
    <s v="SPX Express"/>
    <s v="Shopee"/>
    <s v="shopee"/>
    <s v=""/>
    <s v="TH266115575775C"/>
    <s v="11/02/2026 09:11"/>
  </r>
  <r>
    <x v="6"/>
    <x v="6"/>
    <n v="120"/>
    <n v="2"/>
    <s v="GUC27"/>
    <n v="200"/>
    <n v="0"/>
    <s v="ร้านที่2"/>
    <s v="ส***ญญา"/>
    <s v="กรุงเทพฯ"/>
    <s v="-"/>
    <s v=""/>
    <s v="11/02/2026 09:02"/>
    <s v="-"/>
    <s v="J&amp;T COD"/>
    <s v="Tiktok"/>
    <s v="จ่ายทีหลัง / COD"/>
    <s v=""/>
    <s v="791466883023"/>
    <s v="11/02/2026 09:02"/>
  </r>
  <r>
    <x v="7"/>
    <x v="8"/>
    <n v="159"/>
    <n v="1"/>
    <s v="GUC25"/>
    <n v="129"/>
    <n v="0"/>
    <s v="ร้านที่2"/>
    <s v="พ***าภรณ์ ม***กสาร"/>
    <s v="ฉะเชิงเทรา"/>
    <s v="-"/>
    <s v=""/>
    <s v="11/02/2026 08:55"/>
    <s v="-"/>
    <s v="J&amp;T COD"/>
    <s v="Tiktok"/>
    <s v="จ่ายทีหลัง / COD"/>
    <s v=""/>
    <s v="791442359072"/>
    <s v="11/02/2026 08:57"/>
  </r>
  <r>
    <x v="1"/>
    <x v="1"/>
    <n v="139"/>
    <n v="1"/>
    <s v="GUC24"/>
    <n v="215"/>
    <n v="0"/>
    <s v="ร้านที่10"/>
    <s v="ปริญดา สอนอุทัย"/>
    <s v="โรงเรียนพิชัย_x000a_9/9 หมู่ 3, ต.ในเมือง_x000a_อ.พิชัย  จ.อุตรดิตถ์ 53120"/>
    <s v="53120"/>
    <s v="0869262234"/>
    <s v="11/02/2026 08:25"/>
    <s v="t0832622509@gmail.com"/>
    <s v="EMS COD"/>
    <s v="facebook"/>
    <s v="กสิกร"/>
    <s v=""/>
    <s v="WA091441274TH"/>
    <s v="11/02/2026 08:56"/>
  </r>
  <r>
    <x v="7"/>
    <x v="8"/>
    <n v="139"/>
    <n v="1"/>
    <s v="GUC24"/>
    <n v="215"/>
    <n v="0"/>
    <s v="ร้านที่10"/>
    <s v="ปริญดา สอนอุทัย"/>
    <s v="โรงเรียนพิชัย_x000a_9/9 หมู่ 3, ต.ในเมือง_x000a_อ.พิชัย  จ.อุตรดิตถ์ 53120"/>
    <s v="53120"/>
    <s v="0869262234"/>
    <s v="11/02/2026 08:25"/>
    <s v="t0832622509@gmail.com"/>
    <s v="EMS COD"/>
    <s v="facebook"/>
    <s v="กสิกร"/>
    <s v=""/>
    <s v="WA091441274TH"/>
    <s v="11/02/2026 08:56"/>
  </r>
  <r>
    <x v="7"/>
    <x v="8"/>
    <n v="139"/>
    <n v="2"/>
    <s v="GUC23"/>
    <n v="215"/>
    <n v="0"/>
    <s v="ร้านที่10"/>
    <s v="นายสุพรหม กล่อมใจเสือ"/>
    <s v="67 หมู่ 3 หมู่บ้านสะลวงนอก_x000a_ตำบลสะลวง อำเภอแม่ริม _x000a_จ.เชียงใหม่  _x000a_โทร .และ0932147171 50330"/>
    <s v="50330"/>
    <s v="0945695441"/>
    <s v="11/02/2026 08:55"/>
    <s v="t0832622509@gmail.com"/>
    <s v="EMS COD"/>
    <s v="facebook"/>
    <s v="กสิกร"/>
    <s v=""/>
    <s v="WA091441314TH"/>
    <s v="11/02/2026 08:55"/>
  </r>
  <r>
    <x v="7"/>
    <x v="8"/>
    <n v="139"/>
    <n v="1"/>
    <s v="GUC22"/>
    <n v="215"/>
    <n v="0"/>
    <s v="ร้านที่10"/>
    <s v="เนติมา เลิศนิมิตเทว้ญ"/>
    <s v="168/79ม.3.ต.เสม็ด.อ.เมือง.ชลบุรี 20000"/>
    <s v="20000"/>
    <s v="0819490571"/>
    <s v="11/02/2026 08:54"/>
    <s v="t0832622509@gmail.com"/>
    <s v="EMS COD"/>
    <s v="facebook"/>
    <s v="กสิกร"/>
    <s v=""/>
    <s v="WA091441305TH"/>
    <s v="11/02/2026 08:54"/>
  </r>
  <r>
    <x v="0"/>
    <x v="0"/>
    <n v="139"/>
    <n v="1"/>
    <s v="GUC22"/>
    <n v="215"/>
    <n v="0"/>
    <s v="ร้านที่10"/>
    <s v="เนติมา เลิศนิมิตเทว้ญ"/>
    <s v="168/79ม.3.ต.เสม็ด.อ.เมือง.ชลบุรี 20000"/>
    <s v="20000"/>
    <s v="0819490571"/>
    <s v="11/02/2026 08:54"/>
    <s v="t0832622509@gmail.com"/>
    <s v="EMS COD"/>
    <s v="facebook"/>
    <s v="กสิกร"/>
    <s v=""/>
    <s v="WA091441305TH"/>
    <s v="11/02/2026 08:54"/>
  </r>
  <r>
    <x v="0"/>
    <x v="0"/>
    <n v="139"/>
    <n v="2"/>
    <s v="GUC21"/>
    <n v="215"/>
    <n v="0"/>
    <s v="ร้านที่10"/>
    <s v="ญาณนันท์ สุภัทรวณิชย์"/>
    <s v="23/14 ถนนประสาท ตำบลเวียง อำเภอเมือง พะเยา 56000"/>
    <s v="56000"/>
    <s v="0858335499"/>
    <s v="11/02/2026 08:51"/>
    <s v="t0832622509@gmail.com"/>
    <s v="EMS COD"/>
    <s v="facebook"/>
    <s v="กสิกร"/>
    <s v=""/>
    <s v="WA091441291TH"/>
    <s v="11/02/2026 08:49"/>
  </r>
  <r>
    <x v="3"/>
    <x v="7"/>
    <n v="109"/>
    <n v="1"/>
    <s v="GUC20"/>
    <n v="268"/>
    <n v="50"/>
    <s v="ร้านที่10"/>
    <s v="ณภัค วัชรพิชัย"/>
    <s v=" 71ซอย 42 ถนน ลาดกระบัง แขวง ลาดกระบัง กรุงเทพฯ  10520"/>
    <s v="10520"/>
    <s v="0962496687"/>
    <s v="11/02/2026 08:49"/>
    <s v="t0832622509@gmail.com"/>
    <s v="EMS COD"/>
    <s v="facebook"/>
    <s v="กสิกร"/>
    <s v=""/>
    <s v="WA091441288TH"/>
    <s v="11/02/2026 08:47"/>
  </r>
  <r>
    <x v="1"/>
    <x v="1"/>
    <n v="109"/>
    <n v="1"/>
    <s v="GUC20"/>
    <n v="268"/>
    <n v="50"/>
    <s v="ร้านที่10"/>
    <s v="ณภัค วัชรพิชัย"/>
    <s v=" 71ซอย 42 ถนน ลาดกระบัง แขวง ลาดกระบัง กรุงเทพฯ  10520"/>
    <s v="10520"/>
    <s v="0962496687"/>
    <s v="11/02/2026 08:49"/>
    <s v="t0832622509@gmail.com"/>
    <s v="EMS COD"/>
    <s v="facebook"/>
    <s v="กสิกร"/>
    <s v=""/>
    <s v="WA091441288TH"/>
    <s v="11/02/2026 08:47"/>
  </r>
  <r>
    <x v="5"/>
    <x v="5"/>
    <n v="66.666666666666671"/>
    <n v="3"/>
    <s v="GUC19"/>
    <n v="129"/>
    <n v="0"/>
    <s v="ร้านที่2"/>
    <s v="ล***มี"/>
    <s v="สมุทรปราการ"/>
    <s v="-"/>
    <s v=""/>
    <s v="11/02/2026 08:46"/>
    <s v="-"/>
    <s v="J&amp;T COD"/>
    <s v="Tiktok"/>
    <s v="จ่ายทีหลัง / COD"/>
    <s v=""/>
    <s v="791515506132"/>
    <s v="11/02/2026 08:46"/>
  </r>
  <r>
    <x v="11"/>
    <x v="13"/>
    <n v="59"/>
    <n v="1"/>
    <s v="GUC18"/>
    <n v="59"/>
    <n v="0"/>
    <s v="ร้านที่1"/>
    <s v="ศ******น"/>
    <s v="****** สูง ตำบลห้างสูง อำเภอหนองใหญ่ จังหวัดชลบุรี 20190"/>
    <s v="20190"/>
    <s v="64"/>
    <s v="11/02/2026 08:48"/>
    <s v="-"/>
    <s v="SPX Express"/>
    <s v="Shopee"/>
    <s v="shopee"/>
    <s v=""/>
    <s v="TH2620918573640"/>
    <s v="11/02/2026 08:46"/>
  </r>
  <r>
    <x v="3"/>
    <x v="7"/>
    <n v="139"/>
    <n v="1"/>
    <s v="GUC17"/>
    <n v="886"/>
    <n v="0"/>
    <s v="ร้านที่2"/>
    <s v="ว***รัตน์ น***ตน์"/>
    <s v="กรุงเทพมหานคร"/>
    <s v="-"/>
    <s v=""/>
    <s v="11/02/2026 08:40"/>
    <s v="-"/>
    <s v="J&amp;T COD"/>
    <s v="Tiktok"/>
    <s v="จ่ายทีหลัง / COD"/>
    <s v=""/>
    <s v="791420269054"/>
    <s v="11/02/2026 08:40"/>
  </r>
  <r>
    <x v="1"/>
    <x v="1"/>
    <n v="139"/>
    <n v="1"/>
    <s v="GUC17"/>
    <n v="886"/>
    <n v="0"/>
    <s v="ร้านที่2"/>
    <s v="ว***รัตน์ น***ตน์"/>
    <s v="กรุงเทพมหานคร"/>
    <s v="-"/>
    <s v=""/>
    <s v="11/02/2026 08:40"/>
    <s v="-"/>
    <s v="J&amp;T COD"/>
    <s v="Tiktok"/>
    <s v="จ่ายทีหลัง / COD"/>
    <s v=""/>
    <s v="791420269054"/>
    <s v="11/02/2026 08:40"/>
  </r>
  <r>
    <x v="0"/>
    <x v="0"/>
    <n v="139"/>
    <n v="1"/>
    <s v="GUC17"/>
    <n v="886"/>
    <n v="0"/>
    <s v="ร้านที่2"/>
    <s v="ว***รัตน์ น***ตน์"/>
    <s v="กรุงเทพมหานคร"/>
    <s v="-"/>
    <s v=""/>
    <s v="11/02/2026 08:40"/>
    <s v="-"/>
    <s v="J&amp;T COD"/>
    <s v="Tiktok"/>
    <s v="จ่ายทีหลัง / COD"/>
    <s v=""/>
    <s v="791420269054"/>
    <s v="11/02/2026 08:40"/>
  </r>
  <r>
    <x v="7"/>
    <x v="8"/>
    <n v="139"/>
    <n v="1"/>
    <s v="GUC17"/>
    <n v="886"/>
    <n v="0"/>
    <s v="ร้านที่2"/>
    <s v="ว***รัตน์ น***ตน์"/>
    <s v="กรุงเทพมหานคร"/>
    <s v="-"/>
    <s v=""/>
    <s v="11/02/2026 08:40"/>
    <s v="-"/>
    <s v="J&amp;T COD"/>
    <s v="Tiktok"/>
    <s v="จ่ายทีหลัง / COD"/>
    <s v=""/>
    <s v="791420269054"/>
    <s v="11/02/2026 08:40"/>
  </r>
  <r>
    <x v="0"/>
    <x v="0"/>
    <n v="159"/>
    <n v="2"/>
    <s v="GUC17"/>
    <n v="886"/>
    <n v="0"/>
    <s v="ร้านที่2"/>
    <s v="ว***รัตน์ น***ตน์"/>
    <s v="กรุงเทพมหานคร"/>
    <s v="-"/>
    <s v=""/>
    <s v="11/02/2026 08:40"/>
    <s v="-"/>
    <s v="J&amp;T COD"/>
    <s v="Tiktok"/>
    <s v="จ่ายทีหลัง / COD"/>
    <s v=""/>
    <s v="791420269054"/>
    <s v="11/02/2026 08:40"/>
  </r>
  <r>
    <x v="7"/>
    <x v="8"/>
    <n v="159"/>
    <n v="1"/>
    <s v="GUC17"/>
    <n v="886"/>
    <n v="0"/>
    <s v="ร้านที่2"/>
    <s v="ว***รัตน์ น***ตน์"/>
    <s v="กรุงเทพมหานคร"/>
    <s v="-"/>
    <s v=""/>
    <s v="11/02/2026 08:40"/>
    <s v="-"/>
    <s v="J&amp;T COD"/>
    <s v="Tiktok"/>
    <s v="จ่ายทีหลัง / COD"/>
    <s v=""/>
    <s v="791420269054"/>
    <s v="11/02/2026 08:40"/>
  </r>
  <r>
    <x v="0"/>
    <x v="0"/>
    <n v="159"/>
    <n v="1"/>
    <s v="GUC16"/>
    <n v="129"/>
    <n v="0"/>
    <s v="ร้านที่2"/>
    <s v="ธ***ารัตน์ ว***"/>
    <s v="กระบี่"/>
    <s v="-"/>
    <s v=""/>
    <s v="11/02/2026 08:28"/>
    <s v="-"/>
    <s v="J&amp;T Express"/>
    <s v="Tiktok"/>
    <s v="tiktok"/>
    <s v=""/>
    <s v="791407354076"/>
    <s v="11/02/2026 08:28"/>
  </r>
  <r>
    <x v="0"/>
    <x v="0"/>
    <n v="0"/>
    <n v="1"/>
    <s v="GUC15"/>
    <n v="0"/>
    <n v="0"/>
    <s v="ร้านที่2"/>
    <s v="เ***่าแซ่บ"/>
    <s v="กรุงเทพฯ"/>
    <s v="-"/>
    <s v=""/>
    <s v="11/02/2026 08:20"/>
    <s v="-"/>
    <s v="J&amp;T Express"/>
    <s v="Tiktok"/>
    <s v="tiktok"/>
    <s v=""/>
    <s v="791428674061"/>
    <s v="11/02/2026 08:20"/>
  </r>
  <r>
    <x v="7"/>
    <x v="8"/>
    <n v="159"/>
    <n v="2"/>
    <s v="GUC14"/>
    <n v="258"/>
    <n v="0"/>
    <s v="ร้านที่2"/>
    <s v="ว***า ย***ฟื่อง"/>
    <s v="ชัยนาท"/>
    <s v="-"/>
    <s v=""/>
    <s v="11/02/2026 08:19"/>
    <s v="-"/>
    <s v="J&amp;T COD"/>
    <s v="Tiktok"/>
    <s v="จ่ายทีหลัง / COD"/>
    <s v=""/>
    <s v="791470953066"/>
    <s v="11/02/2026 08:19"/>
  </r>
  <r>
    <x v="14"/>
    <x v="16"/>
    <n v="54.5"/>
    <n v="2"/>
    <s v="GUC13"/>
    <n v="174.4"/>
    <n v="0"/>
    <s v="ร้านที่3"/>
    <s v="มณฑา แซ่ตัน"/>
    <s v="199/2 3หมู่1ตำบลย่านยาว_x000a__x000a_สามชุก/ Sam Chukสุพรรณบุรี/ Suphanburi_x000a_72130"/>
    <s v="72130"/>
    <s v="660865059630"/>
    <s v="11/02/2026 08:15"/>
    <s v="-"/>
    <s v="Kerry_dropoff"/>
    <s v="Lazada"/>
    <s v="lazada"/>
    <s v=""/>
    <s v="LEXPU0657192298"/>
    <s v="11/02/2026 08:15"/>
  </r>
  <r>
    <x v="14"/>
    <x v="16"/>
    <n v="54.5"/>
    <n v="2"/>
    <s v="GUC13"/>
    <n v="174.4"/>
    <n v="0"/>
    <s v="ร้านที่3"/>
    <s v="มณฑา แซ่ตัน"/>
    <s v="199/2 3หมู่1ตำบลย่านยาว_x000a__x000a_สามชุก/ Sam Chukสุพรรณบุรี/ Suphanburi_x000a_72130"/>
    <s v="72130"/>
    <s v="660865059630"/>
    <s v="11/02/2026 08:15"/>
    <s v="-"/>
    <s v="Kerry_dropoff"/>
    <s v="Lazada"/>
    <s v="lazada"/>
    <s v=""/>
    <s v="LEXPU0657192298"/>
    <s v="11/02/2026 08:15"/>
  </r>
  <r>
    <x v="16"/>
    <x v="18"/>
    <n v="49"/>
    <n v="2"/>
    <s v="GUC12"/>
    <n v="167"/>
    <n v="10"/>
    <s v="ร้านที่1"/>
    <s v="น******ล"/>
    <s v="******ินสอ, ตำบลเนินทราย, อำเภอเมืองตราด ตำบลเนินทราย อำเภอเมืองตราด จังหวัดตราด 23000"/>
    <s v="23000"/>
    <s v="74"/>
    <s v="11/02/2026 08:13"/>
    <s v="-"/>
    <s v="SPX Express"/>
    <s v="Shopee"/>
    <s v="shopee"/>
    <s v=""/>
    <s v="TH266820092697Q"/>
    <s v="11/02/2026 08:12"/>
  </r>
  <r>
    <x v="11"/>
    <x v="13"/>
    <n v="59"/>
    <n v="1"/>
    <s v="GUC12"/>
    <n v="167"/>
    <n v="10"/>
    <s v="ร้านที่1"/>
    <s v="น******ล"/>
    <s v="******ินสอ, ตำบลเนินทราย, อำเภอเมืองตราด ตำบลเนินทราย อำเภอเมืองตราด จังหวัดตราด 23000"/>
    <s v="23000"/>
    <s v="74"/>
    <s v="11/02/2026 08:13"/>
    <s v="-"/>
    <s v="SPX Express"/>
    <s v="Shopee"/>
    <s v="shopee"/>
    <s v=""/>
    <s v="TH266820092697Q"/>
    <s v="11/02/2026 08:12"/>
  </r>
  <r>
    <x v="11"/>
    <x v="13"/>
    <n v="54.5"/>
    <n v="2"/>
    <s v="GUC11"/>
    <n v="174.4"/>
    <n v="0"/>
    <s v="ร้านที่3"/>
    <s v="มณฑา แซ่ตัน"/>
    <s v="199/2 3หมู่1ตำบลย่านยาว_x000a__x000a_สามชุก/ Sam Chukสุพรรณบุรี/ Suphanburi_x000a_72130"/>
    <s v="72130"/>
    <s v="660865059630"/>
    <s v="11/02/2026 08:11"/>
    <s v="-"/>
    <s v="Kerry_dropoff"/>
    <s v="Lazada"/>
    <s v="lazada"/>
    <s v=""/>
    <s v="LEXPU0657184227"/>
    <s v="11/02/2026 08:11"/>
  </r>
  <r>
    <x v="11"/>
    <x v="13"/>
    <n v="54.5"/>
    <n v="2"/>
    <s v="GUC11"/>
    <n v="174.4"/>
    <n v="0"/>
    <s v="ร้านที่3"/>
    <s v="มณฑา แซ่ตัน"/>
    <s v="199/2 3หมู่1ตำบลย่านยาว_x000a__x000a_สามชุก/ Sam Chukสุพรรณบุรี/ Suphanburi_x000a_72130"/>
    <s v="72130"/>
    <s v="660865059630"/>
    <s v="11/02/2026 08:11"/>
    <s v="-"/>
    <s v="Kerry_dropoff"/>
    <s v="Lazada"/>
    <s v="lazada"/>
    <s v=""/>
    <s v="LEXPU0657184227"/>
    <s v="11/02/2026 08:11"/>
  </r>
  <r>
    <x v="3"/>
    <x v="7"/>
    <n v="159"/>
    <n v="1"/>
    <s v="GUC10"/>
    <n v="387"/>
    <n v="0"/>
    <s v="ร้านที่2"/>
    <s v="ว***า ต***วินิจกุล"/>
    <s v="ระยอง"/>
    <s v="-"/>
    <s v=""/>
    <s v="11/02/2026 08:01"/>
    <s v="-"/>
    <s v="J&amp;T Express"/>
    <s v="Tiktok"/>
    <s v="tiktok"/>
    <s v=""/>
    <s v="791453861052"/>
    <s v="11/02/2026 08:01"/>
  </r>
  <r>
    <x v="0"/>
    <x v="0"/>
    <n v="159"/>
    <n v="1"/>
    <s v="GUC10"/>
    <n v="387"/>
    <n v="0"/>
    <s v="ร้านที่2"/>
    <s v="ว***า ต***วินิจกุล"/>
    <s v="ระยอง"/>
    <s v="-"/>
    <s v=""/>
    <s v="11/02/2026 08:01"/>
    <s v="-"/>
    <s v="J&amp;T Express"/>
    <s v="Tiktok"/>
    <s v="tiktok"/>
    <s v=""/>
    <s v="791453861052"/>
    <s v="11/02/2026 08:01"/>
  </r>
  <r>
    <x v="7"/>
    <x v="8"/>
    <n v="159"/>
    <n v="1"/>
    <s v="GUC10"/>
    <n v="387"/>
    <n v="0"/>
    <s v="ร้านที่2"/>
    <s v="ว***า ต***วินิจกุล"/>
    <s v="ระยอง"/>
    <s v="-"/>
    <s v=""/>
    <s v="11/02/2026 08:01"/>
    <s v="-"/>
    <s v="J&amp;T Express"/>
    <s v="Tiktok"/>
    <s v="tiktok"/>
    <s v=""/>
    <s v="791453861052"/>
    <s v="11/02/2026 08:01"/>
  </r>
  <r>
    <x v="0"/>
    <x v="0"/>
    <n v="159"/>
    <n v="5"/>
    <s v="GUC8"/>
    <n v="645"/>
    <n v="0"/>
    <s v="ร้านที่2"/>
    <s v="ว***า   ศ***าทวีพร"/>
    <s v="ลพบุรี"/>
    <s v="-"/>
    <s v=""/>
    <s v="11/02/2026 07:53"/>
    <s v="-"/>
    <s v="J&amp;T COD"/>
    <s v="Tiktok"/>
    <s v="จ่ายทีหลัง / COD"/>
    <s v=""/>
    <s v="791463751072"/>
    <s v="11/02/2026 07:53"/>
  </r>
  <r>
    <x v="0"/>
    <x v="3"/>
    <n v="85"/>
    <n v="1"/>
    <s v="GUC7"/>
    <n v="466.5"/>
    <n v="41.5"/>
    <s v="ร้านที่3"/>
    <s v="สงวนลักษณ์ รอดจากทุกข์"/>
    <s v="บ้านเลขที่ 26/2   หมู่ 2 · บางแก้ว/ Bang Kaeo_x000a__x000a_บ้านแหลม/ Ban Laemเพชรบุรี/ Phetchaburi_x000a_76110"/>
    <s v="76110"/>
    <s v="660892727843"/>
    <s v="11/02/2026 07:52"/>
    <s v="-"/>
    <s v="Kerry_dropoff"/>
    <s v="Lazada"/>
    <s v="lazada"/>
    <s v=""/>
    <s v="LEXPU0657219922"/>
    <s v="11/02/2026 07:52"/>
  </r>
  <r>
    <x v="3"/>
    <x v="3"/>
    <n v="85"/>
    <n v="2"/>
    <s v="GUC7"/>
    <n v="466.5"/>
    <n v="41.5"/>
    <s v="ร้านที่3"/>
    <s v="สงวนลักษณ์ รอดจากทุกข์"/>
    <s v="บ้านเลขที่ 26/2   หมู่ 2 · บางแก้ว/ Bang Kaeo_x000a__x000a_บ้านแหลม/ Ban Laemเพชรบุรี/ Phetchaburi_x000a_76110"/>
    <s v="76110"/>
    <s v="660892727843"/>
    <s v="11/02/2026 07:52"/>
    <s v="-"/>
    <s v="Kerry_dropoff"/>
    <s v="Lazada"/>
    <s v="lazada"/>
    <s v=""/>
    <s v="LEXPU0657219922"/>
    <s v="11/02/2026 07:52"/>
  </r>
  <r>
    <x v="7"/>
    <x v="3"/>
    <n v="85"/>
    <n v="2"/>
    <s v="GUC7"/>
    <n v="466.5"/>
    <n v="41.5"/>
    <s v="ร้านที่3"/>
    <s v="สงวนลักษณ์ รอดจากทุกข์"/>
    <s v="บ้านเลขที่ 26/2   หมู่ 2 · บางแก้ว/ Bang Kaeo_x000a__x000a_บ้านแหลม/ Ban Laemเพชรบุรี/ Phetchaburi_x000a_76110"/>
    <s v="76110"/>
    <s v="660892727843"/>
    <s v="11/02/2026 07:52"/>
    <s v="-"/>
    <s v="Kerry_dropoff"/>
    <s v="Lazada"/>
    <s v="lazada"/>
    <s v=""/>
    <s v="LEXPU0657219922"/>
    <s v="11/02/2026 07:52"/>
  </r>
  <r>
    <x v="4"/>
    <x v="4"/>
    <n v="33.333333333333336"/>
    <n v="3"/>
    <s v="GUC6"/>
    <n v="349"/>
    <n v="64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11/02/2026 07:45"/>
    <s v="-"/>
    <s v="Kerry_dropoff"/>
    <s v="Lazada"/>
    <s v="lazada"/>
    <s v=""/>
    <s v="LEXPU0657183855"/>
    <s v="11/02/2026 07:45"/>
  </r>
  <r>
    <x v="4"/>
    <x v="4"/>
    <n v="33.333333333333336"/>
    <n v="3"/>
    <s v="GUC6"/>
    <n v="349"/>
    <n v="64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11/02/2026 07:45"/>
    <s v="-"/>
    <s v="Kerry_dropoff"/>
    <s v="Lazada"/>
    <s v="lazada"/>
    <s v=""/>
    <s v="LEXPU0657183855"/>
    <s v="11/02/2026 07:45"/>
  </r>
  <r>
    <x v="7"/>
    <x v="8"/>
    <n v="159"/>
    <n v="2"/>
    <s v="GUC5"/>
    <n v="258"/>
    <n v="0"/>
    <s v="ร้านที่2"/>
    <s v="ด***มล  บ***ัน"/>
    <s v="ตราด"/>
    <s v="-"/>
    <s v=""/>
    <s v="11/02/2026 07:44"/>
    <s v="-"/>
    <s v="J&amp;T Express"/>
    <s v="Tiktok"/>
    <s v="tiktok"/>
    <s v=""/>
    <s v="791437956050"/>
    <s v="11/02/2026 07:44"/>
  </r>
  <r>
    <x v="4"/>
    <x v="4"/>
    <n v="33.333333333333336"/>
    <n v="3"/>
    <s v="GUC4"/>
    <n v="100"/>
    <n v="0"/>
    <s v="ร้านที่2"/>
    <s v="ว***ภา. ว***คำ"/>
    <s v="เลย"/>
    <s v="-"/>
    <s v=""/>
    <s v="11/02/2026 07:38"/>
    <s v="-"/>
    <s v="J&amp;T COD"/>
    <s v="Tiktok"/>
    <s v="จ่ายทีหลัง / COD"/>
    <s v=""/>
    <s v="791508903124"/>
    <s v="11/02/2026 07:38"/>
  </r>
  <r>
    <x v="7"/>
    <x v="3"/>
    <n v="77.39"/>
    <n v="1"/>
    <s v="GUC2"/>
    <n v="77.39"/>
    <n v="0"/>
    <s v="ร้านที่3"/>
    <s v="Yuwadee  nabsanit"/>
    <s v="19/2  ม.7 ต.สายทอง อ.ป่าโมก_x000a__x000a_ป่าโมก/ Pa Mokอ่างทอง/ Ang Thong_x000a_14130"/>
    <s v="14130"/>
    <s v="660915927953"/>
    <s v="11/02/2026 07:09"/>
    <s v="-"/>
    <s v="Kerry_dropoff"/>
    <s v="Lazada"/>
    <s v="lazada"/>
    <s v=""/>
    <s v="LEXPU0657221408"/>
    <s v="11/02/2026 07:09"/>
  </r>
  <r>
    <x v="5"/>
    <x v="5"/>
    <n v="66.666666666666671"/>
    <n v="3"/>
    <s v="GUC1"/>
    <n v="129"/>
    <n v="0"/>
    <s v="ร้านที่1"/>
    <s v="ท*****์"/>
    <s v="******ม.16 ต.บางพึ่ง ตำบลบางพึ่ง อำเภอพระประแดง จังหวัดสมุทรปราการ 10130"/>
    <s v="10130"/>
    <s v="95"/>
    <s v="11/02/2026 07:09"/>
    <s v="-"/>
    <s v="SPX Express"/>
    <s v="Shopee"/>
    <s v="shopee"/>
    <s v=""/>
    <s v="TH265522453819O"/>
    <s v="11/02/2026 07:09"/>
  </r>
  <r>
    <x v="8"/>
    <x v="11"/>
    <n v="66.333333333333329"/>
    <n v="3"/>
    <s v="GUC0"/>
    <n v="249"/>
    <n v="0"/>
    <s v="ร้านที่1"/>
    <s v="ศ******์"/>
    <s v="******งขุนศรี แขวงบางขุนศรี เขตบางกอกน้อย จังหวัดกรุงเทพมหานคร 10700"/>
    <s v="10700"/>
    <s v="58"/>
    <s v="11/02/2026 07:19"/>
    <s v="-"/>
    <s v="SPX Express"/>
    <s v="Shopee"/>
    <s v="shopee"/>
    <s v=""/>
    <s v="TH263182388236H"/>
    <s v="11/02/2026 07:03"/>
  </r>
  <r>
    <x v="4"/>
    <x v="4"/>
    <n v="33.333333333333336"/>
    <n v="6"/>
    <s v="GUB99"/>
    <n v="203"/>
    <n v="3"/>
    <s v="ร้านที่2"/>
    <s v="N***"/>
    <s v="มหาสารคาม"/>
    <s v="-"/>
    <s v=""/>
    <s v="11/02/2026 06:53"/>
    <s v="-"/>
    <s v="J&amp;T Express"/>
    <s v="Tiktok"/>
    <s v="tiktok"/>
    <s v=""/>
    <s v="791477998032"/>
    <s v="11/02/2026 06:53"/>
  </r>
  <r>
    <x v="3"/>
    <x v="7"/>
    <n v="159"/>
    <n v="1"/>
    <s v="GUB98"/>
    <n v="129"/>
    <n v="0"/>
    <s v="ร้านที่2"/>
    <s v="ศ***ญา ร***จรูญ"/>
    <s v="เพชรบุรี"/>
    <s v="-"/>
    <s v=""/>
    <s v="11/02/2026 06:52"/>
    <s v="-"/>
    <s v="J&amp;T COD"/>
    <s v="Tiktok"/>
    <s v="จ่ายทีหลัง / COD"/>
    <s v=""/>
    <s v="791464981871"/>
    <s v="11/02/2026 06:52"/>
  </r>
  <r>
    <x v="4"/>
    <x v="4"/>
    <n v="33.333333333333336"/>
    <n v="3"/>
    <s v="GUB97"/>
    <n v="100"/>
    <n v="0"/>
    <s v="ร้านที่2"/>
    <s v="ส***น เ***งหอม"/>
    <s v="พัทลุง"/>
    <s v="-"/>
    <s v=""/>
    <s v="11/02/2026 06:51"/>
    <s v="-"/>
    <s v="J&amp;T COD"/>
    <s v="Tiktok"/>
    <s v="จ่ายทีหลัง / COD"/>
    <s v=""/>
    <s v="791487195096"/>
    <s v="11/02/2026 06:51"/>
  </r>
  <r>
    <x v="9"/>
    <x v="10"/>
    <n v="75"/>
    <n v="1"/>
    <s v="GUB96"/>
    <n v="112"/>
    <n v="37"/>
    <s v="ร้านที่1"/>
    <s v="ส*****ย"/>
    <s v="******ินดา, อำเภอสามพราน ตำบลคลองจินดา อำเภอสามพราน จังหวัดนครปฐม 73110"/>
    <s v="73110"/>
    <s v="66"/>
    <s v="11/02/2026 06:49"/>
    <s v="-"/>
    <s v="SPX Express"/>
    <s v="Shopee"/>
    <s v="shopee"/>
    <s v=""/>
    <s v="TH265535507620X"/>
    <s v="11/02/2026 06:49"/>
  </r>
  <r>
    <x v="10"/>
    <x v="12"/>
    <n v="99"/>
    <n v="1"/>
    <s v="GUB95"/>
    <n v="99"/>
    <n v="0"/>
    <s v="ร้านที่1"/>
    <s v="ร******์"/>
    <s v="******่122 ถ.มาลัยแมน ตำบลท่าพี่เลี้ยง อำเภอเมืองสุพรรณบุรี จังหวัดสุพรรณบุรี 72000"/>
    <s v="72000"/>
    <s v="96"/>
    <s v="11/02/2026 06:26"/>
    <s v="-"/>
    <s v="SPX Express"/>
    <s v="Shopee"/>
    <s v="shopee"/>
    <s v=""/>
    <s v="TH267451945147F"/>
    <s v="11/02/2026 06:26"/>
  </r>
  <r>
    <x v="5"/>
    <x v="5"/>
    <n v="66.666666666666671"/>
    <n v="3"/>
    <s v="GUB94"/>
    <n v="289"/>
    <n v="0"/>
    <s v="ร้านที่1"/>
    <s v="ร******์"/>
    <s v="******่122 ถ.มาลัยแมน ตำบลท่าพี่เลี้ยง อำเภอเมืองสุพรรณบุรี จังหวัดสุพรรณบุรี 72000"/>
    <s v="72000"/>
    <s v="96"/>
    <s v="11/02/2026 06:22"/>
    <s v="-"/>
    <s v="SPX Express"/>
    <s v="Shopee"/>
    <s v="shopee"/>
    <s v=""/>
    <s v="TH260953785882N"/>
    <s v="11/02/2026 06:22"/>
  </r>
  <r>
    <x v="10"/>
    <x v="12"/>
    <n v="80"/>
    <n v="2"/>
    <s v="GUB94"/>
    <n v="289"/>
    <n v="0"/>
    <s v="ร้านที่1"/>
    <s v="ร******์"/>
    <s v="******่122 ถ.มาลัยแมน ตำบลท่าพี่เลี้ยง อำเภอเมืองสุพรรณบุรี จังหวัดสุพรรณบุรี 72000"/>
    <s v="72000"/>
    <s v="96"/>
    <s v="11/02/2026 06:22"/>
    <s v="-"/>
    <s v="SPX Express"/>
    <s v="Shopee"/>
    <s v="shopee"/>
    <s v=""/>
    <s v="TH260953785882N"/>
    <s v="11/02/2026 06:22"/>
  </r>
  <r>
    <x v="4"/>
    <x v="4"/>
    <n v="33.333333333333336"/>
    <n v="6"/>
    <s v="GUB92"/>
    <n v="200"/>
    <n v="0"/>
    <s v="ร้านที่2"/>
    <s v="น***ุญสิตา แ***ำ"/>
    <s v="ลำพูน"/>
    <s v="-"/>
    <s v=""/>
    <s v="11/02/2026 05:46"/>
    <s v="-"/>
    <s v="J&amp;T COD"/>
    <s v="Tiktok"/>
    <s v="จ่ายทีหลัง / COD"/>
    <s v=""/>
    <s v="791518014125"/>
    <s v="11/02/2026 05:46"/>
  </r>
  <r>
    <x v="7"/>
    <x v="8"/>
    <n v="139"/>
    <n v="3"/>
    <s v="GUB91"/>
    <n v="417"/>
    <n v="0"/>
    <s v="ร้านที่1"/>
    <s v="ส******ี"/>
    <s v="******ลองกิ่ว, อำเภอบ้านบึง ตำบลคลองกิ่ว อำเภอบ้านบึง จังหวัดชลบุรี 20220"/>
    <s v="20220"/>
    <s v="75"/>
    <s v="11/02/2026 06:11"/>
    <s v="-"/>
    <s v="SPX Express"/>
    <s v="Shopee"/>
    <s v="shopee"/>
    <s v=""/>
    <s v="TH265870265844R"/>
    <s v="11/02/2026 05:41"/>
  </r>
  <r>
    <x v="4"/>
    <x v="4"/>
    <n v="33.333333333333336"/>
    <n v="3"/>
    <s v="GUB90"/>
    <n v="103"/>
    <n v="3"/>
    <s v="ร้านที่2"/>
    <s v="อ***ิน"/>
    <s v="เพชรบุรี"/>
    <s v="-"/>
    <s v=""/>
    <s v="11/02/2026 05:40"/>
    <s v="-"/>
    <s v="J&amp;T COD"/>
    <s v="Tiktok"/>
    <s v="จ่ายทีหลัง / COD"/>
    <s v=""/>
    <s v="791524505111"/>
    <s v="11/02/2026 05:40"/>
  </r>
  <r>
    <x v="0"/>
    <x v="0"/>
    <n v="139"/>
    <n v="4"/>
    <s v="GUB89"/>
    <n v="556"/>
    <n v="0"/>
    <s v="ร้านที่1"/>
    <s v="อ**ท"/>
    <s v="******าม ศรีมาแมนชั่น   บ้านประตูไม้ตรงหัวมุมโค้งที่มีต้นเฟืองฟ้า) แขวงจันทรเกษม เขตจตุจักร จังหวัดกรุงเทพมหานคร 10900"/>
    <s v="10900"/>
    <s v="55"/>
    <s v="11/02/2026 05:17"/>
    <s v="-"/>
    <s v="SPX Express"/>
    <s v="Shopee"/>
    <s v="shopee"/>
    <s v=""/>
    <s v="TH267906013406Y"/>
    <s v="11/02/2026 05:16"/>
  </r>
  <r>
    <x v="4"/>
    <x v="4"/>
    <n v="50"/>
    <n v="6"/>
    <s v="GUB88"/>
    <n v="200"/>
    <n v="0"/>
    <s v="ร้านที่2"/>
    <s v="น** น***นงค์ อ***มัวเม็ง"/>
    <s v="นครพนม"/>
    <s v="-"/>
    <s v=""/>
    <s v="11/02/2026 05:12"/>
    <s v="-"/>
    <s v="J&amp;T COD"/>
    <s v="Tiktok"/>
    <s v="จ่ายทีหลัง / COD"/>
    <s v=""/>
    <s v="791502611130"/>
    <s v="11/02/2026 05:12"/>
  </r>
  <r>
    <x v="5"/>
    <x v="5"/>
    <n v="66.666666666666671"/>
    <n v="3"/>
    <s v="GUB87"/>
    <n v="129"/>
    <n v="0"/>
    <s v="ร้านที่2"/>
    <s v="อ***รณ์  น***วณิชชากร"/>
    <s v="ศรีสะเกษ"/>
    <s v="-"/>
    <s v=""/>
    <s v="11/02/2026 04:31"/>
    <s v="-"/>
    <s v="J&amp;T COD"/>
    <s v="Tiktok"/>
    <s v="จ่ายทีหลัง / COD"/>
    <s v=""/>
    <s v="791499876834"/>
    <s v="11/02/2026 04:31"/>
  </r>
  <r>
    <x v="4"/>
    <x v="4"/>
    <n v="50"/>
    <n v="6"/>
    <s v="GUB86"/>
    <n v="200"/>
    <n v="0"/>
    <s v="ร้านที่2"/>
    <s v="แ** แ***้า"/>
    <s v="ราชบุรี"/>
    <s v="-"/>
    <s v=""/>
    <s v="11/02/2026 03:38"/>
    <s v="-"/>
    <s v="J&amp;T COD"/>
    <s v="Tiktok"/>
    <s v="จ่ายทีหลัง / COD"/>
    <s v=""/>
    <s v="791507618134"/>
    <s v="11/02/2026 03:38"/>
  </r>
  <r>
    <x v="1"/>
    <x v="1"/>
    <n v="159"/>
    <n v="1"/>
    <s v="GUB85"/>
    <n v="258"/>
    <n v="0"/>
    <s v="ร้านที่2"/>
    <s v="ค** น*** บ***นะพัธน์"/>
    <s v="นครปฐม"/>
    <s v="-"/>
    <s v=""/>
    <s v="11/02/2026 03:10"/>
    <s v="-"/>
    <s v="J&amp;T COD"/>
    <s v="Tiktok"/>
    <s v="จ่ายทีหลัง / COD"/>
    <s v=""/>
    <s v="791477968993"/>
    <s v="11/02/2026 03:10"/>
  </r>
  <r>
    <x v="7"/>
    <x v="8"/>
    <n v="159"/>
    <n v="1"/>
    <s v="GUB85"/>
    <n v="258"/>
    <n v="0"/>
    <s v="ร้านที่2"/>
    <s v="ค** น*** บ***นะพัธน์"/>
    <s v="นครปฐม"/>
    <s v="-"/>
    <s v=""/>
    <s v="11/02/2026 03:10"/>
    <s v="-"/>
    <s v="J&amp;T COD"/>
    <s v="Tiktok"/>
    <s v="จ่ายทีหลัง / COD"/>
    <s v=""/>
    <s v="791477968993"/>
    <s v="11/02/2026 03:10"/>
  </r>
  <r>
    <x v="7"/>
    <x v="8"/>
    <n v="159"/>
    <n v="4"/>
    <s v="GUB84"/>
    <n v="516"/>
    <n v="0"/>
    <s v="ร้านที่2"/>
    <s v="บ***ลี้ยง จ***์พริ้ง"/>
    <s v="สระแก้ว"/>
    <s v="-"/>
    <s v=""/>
    <s v="11/02/2026 02:54"/>
    <s v="-"/>
    <s v="J&amp;T Express"/>
    <s v="Tiktok"/>
    <s v="tiktok"/>
    <s v=""/>
    <s v="791428997881"/>
    <s v="11/02/2026 02:54"/>
  </r>
  <r>
    <x v="16"/>
    <x v="18"/>
    <n v="33.333333333333336"/>
    <n v="3"/>
    <s v="GUB82"/>
    <n v="134.99"/>
    <n v="0"/>
    <s v="ร้านที่2"/>
    <s v="ไ***น พ***"/>
    <s v="ชัยภูมิ"/>
    <s v="-"/>
    <s v=""/>
    <s v="11/02/2026 01:27"/>
    <s v="-"/>
    <s v="J&amp;T COD"/>
    <s v="Tiktok"/>
    <s v="จ่ายทีหลัง / COD"/>
    <s v=""/>
    <s v="791437346895"/>
    <s v="11/02/2026 01:27"/>
  </r>
  <r>
    <x v="4"/>
    <x v="4"/>
    <n v="50"/>
    <n v="6"/>
    <s v="GUB81"/>
    <n v="200"/>
    <n v="0"/>
    <s v="ร้านที่2"/>
    <s v="ด***มล ภ***ลา 2***มู่5"/>
    <s v="เทศบาลนครนครศรีธรรมราช"/>
    <s v="-"/>
    <s v=""/>
    <s v="11/02/2026 01:06"/>
    <s v="-"/>
    <s v="J&amp;T COD"/>
    <s v="Tiktok"/>
    <s v="จ่ายทีหลัง / COD"/>
    <s v=""/>
    <s v="791504417130"/>
    <s v="11/02/2026 01:13"/>
  </r>
  <r>
    <x v="4"/>
    <x v="4"/>
    <n v="50"/>
    <n v="6"/>
    <s v="GUB80"/>
    <n v="200"/>
    <n v="0"/>
    <s v="ร้านที่2"/>
    <s v="ก***ง"/>
    <s v="กำแพงเพชร"/>
    <s v="-"/>
    <s v=""/>
    <s v="11/02/2026 00:35"/>
    <s v="-"/>
    <s v="J&amp;T Express"/>
    <s v="Tiktok"/>
    <s v="tiktok"/>
    <s v=""/>
    <s v="791463399042"/>
    <s v="11/02/2026 00:35"/>
  </r>
  <r>
    <x v="8"/>
    <x v="11"/>
    <n v="66.333333333333329"/>
    <n v="3"/>
    <s v="GUB79"/>
    <n v="249"/>
    <n v="0"/>
    <s v="ร้านที่1"/>
    <s v="ส******ิ"/>
    <s v="****** พระราม3 แขวง บางโพงพาง แขวงบางโพงพาง เขตยานนาวา จังหวัดกรุงเทพมหานคร 10120"/>
    <s v="10120"/>
    <s v="26"/>
    <s v="11/02/2026 00:29"/>
    <s v="-"/>
    <s v="SPX Express"/>
    <s v="Shopee"/>
    <s v="shopee"/>
    <s v=""/>
    <s v="TH2654850738232"/>
    <s v="11/02/2026 00:28"/>
  </r>
  <r>
    <x v="4"/>
    <x v="4"/>
    <n v="33.333333333333336"/>
    <n v="3"/>
    <s v="GUB77"/>
    <n v="100"/>
    <n v="0"/>
    <s v="ร้านที่2"/>
    <s v="w***na1571"/>
    <s v="สมุทรปราการ"/>
    <s v="-"/>
    <s v=""/>
    <s v="11/02/2026 00:01"/>
    <s v="-"/>
    <s v="J&amp;T Express"/>
    <s v="Tiktok"/>
    <s v="tiktok"/>
    <s v=""/>
    <s v="791552507115"/>
    <s v="11/02/2026 00:0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n v="66.333333333333329"/>
    <n v="3"/>
    <s v="GUI95"/>
    <n v="197"/>
    <n v="0"/>
    <s v="ร้านที่2"/>
    <s v="j***itsanka"/>
    <s v="นครพนม"/>
    <s v="-"/>
    <s v=""/>
    <s v="12/02/2026 23:20"/>
    <s v="-"/>
    <s v="J&amp;T COD"/>
    <s v="Tiktok"/>
    <s v="จ่ายทีหลัง / COD"/>
    <s v=""/>
    <s v="791658319185"/>
    <s v="12/02/2026 23:20"/>
  </r>
  <r>
    <x v="1"/>
    <x v="1"/>
    <n v="33.333333333333336"/>
    <n v="3"/>
    <s v="GUI94"/>
    <n v="110"/>
    <n v="10"/>
    <s v="ร้านที่2"/>
    <s v="ส***ช แ***ฤกษภูมิ"/>
    <s v="ร้อยเอ็ด"/>
    <s v="-"/>
    <s v=""/>
    <s v="12/02/2026 23:16"/>
    <s v="-"/>
    <s v="J&amp;T Express"/>
    <s v="Tiktok"/>
    <s v="tiktok"/>
    <s v=""/>
    <s v="791665809163"/>
    <s v="12/02/2026 23:16"/>
  </r>
  <r>
    <x v="2"/>
    <x v="2"/>
    <n v="95"/>
    <n v="1"/>
    <s v="GUI93"/>
    <n v="102.5"/>
    <n v="7.5"/>
    <s v="ร้านที่3"/>
    <s v="กรรณิการ์​ วรวสุ"/>
    <s v="88/3 ม1 ซ.วัดหูช้าง (หน้าหมู่บ้านนริศรา)ต.บางคูเวียง บางกรวย นนทบุรี11130 · บางคูเวียง/ Bang Khu Wiang_x000a__x000a_บางกรวย/ Bang Kruaiนนทบุรี/ Nonthaburi_x000a_11130"/>
    <s v="11130"/>
    <s v="660894380575"/>
    <s v="12/02/2026 23:11"/>
    <s v="-"/>
    <s v="Kerry_dropoff"/>
    <s v="Lazada"/>
    <s v="lazada"/>
    <s v=""/>
    <s v="LEXPU0657729355"/>
    <s v="12/02/2026 23:11"/>
  </r>
  <r>
    <x v="0"/>
    <x v="0"/>
    <n v="66.333333333333329"/>
    <n v="3"/>
    <s v="GUI92"/>
    <n v="197"/>
    <n v="0"/>
    <s v="ร้านที่2"/>
    <s v="พ***ินทร์ แ***ต็ง"/>
    <s v="หนองคาย"/>
    <s v="-"/>
    <s v=""/>
    <s v="12/02/2026 22:48"/>
    <s v="-"/>
    <s v="J&amp;T COD"/>
    <s v="Tiktok"/>
    <s v="จ่ายทีหลัง / COD"/>
    <s v=""/>
    <s v="791677517164"/>
    <s v="12/02/2026 22:49"/>
  </r>
  <r>
    <x v="3"/>
    <x v="3"/>
    <n v="66"/>
    <n v="1"/>
    <s v="GUI91"/>
    <n v="249"/>
    <n v="0"/>
    <s v="ร้านที่1"/>
    <s v="น******ำ"/>
    <s v="******ูงเม่น จ.แพร่ ตำบลเวียงทอง อำเภอสูงเม่น จังหวัดแพร่ 54000"/>
    <s v="54000"/>
    <s v="37"/>
    <s v="12/02/2026 22:51"/>
    <s v="-"/>
    <s v="SPX Express"/>
    <s v="Shopee"/>
    <s v="shopee"/>
    <s v=""/>
    <s v="TH2603494614146"/>
    <s v="12/02/2026 22:43"/>
  </r>
  <r>
    <x v="2"/>
    <x v="4"/>
    <n v="66"/>
    <n v="1"/>
    <s v="GUI91"/>
    <n v="249"/>
    <n v="0"/>
    <s v="ร้านที่1"/>
    <s v="น******ำ"/>
    <s v="******ูงเม่น จ.แพร่ ตำบลเวียงทอง อำเภอสูงเม่น จังหวัดแพร่ 54000"/>
    <s v="54000"/>
    <s v="37"/>
    <s v="12/02/2026 22:51"/>
    <s v="-"/>
    <s v="SPX Express"/>
    <s v="Shopee"/>
    <s v="shopee"/>
    <s v=""/>
    <s v="TH2603494614146"/>
    <s v="12/02/2026 22:43"/>
  </r>
  <r>
    <x v="0"/>
    <x v="0"/>
    <n v="67"/>
    <n v="1"/>
    <s v="GUI91"/>
    <n v="249"/>
    <n v="0"/>
    <s v="ร้านที่1"/>
    <s v="น******ำ"/>
    <s v="******ูงเม่น จ.แพร่ ตำบลเวียงทอง อำเภอสูงเม่น จังหวัดแพร่ 54000"/>
    <s v="54000"/>
    <s v="37"/>
    <s v="12/02/2026 22:51"/>
    <s v="-"/>
    <s v="SPX Express"/>
    <s v="Shopee"/>
    <s v="shopee"/>
    <s v=""/>
    <s v="TH2603494614146"/>
    <s v="12/02/2026 22:43"/>
  </r>
  <r>
    <x v="4"/>
    <x v="5"/>
    <n v="68.34"/>
    <n v="1"/>
    <s v="GUI90"/>
    <n v="410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12/02/2026 22:39"/>
    <s v="-"/>
    <s v="Kerry_dropoff"/>
    <s v="Lazada"/>
    <s v="lazada"/>
    <s v=""/>
    <s v="TH52018C9B8Q4A"/>
    <s v="12/02/2026 22:39"/>
  </r>
  <r>
    <x v="4"/>
    <x v="5"/>
    <n v="68.34"/>
    <n v="1"/>
    <s v="GUI90"/>
    <n v="410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12/02/2026 22:39"/>
    <s v="-"/>
    <s v="Kerry_dropoff"/>
    <s v="Lazada"/>
    <s v="lazada"/>
    <s v=""/>
    <s v="TH52018C9B8Q4A"/>
    <s v="12/02/2026 22:39"/>
  </r>
  <r>
    <x v="4"/>
    <x v="5"/>
    <n v="68.33"/>
    <n v="4"/>
    <s v="GUI90"/>
    <n v="410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12/02/2026 22:39"/>
    <s v="-"/>
    <s v="Kerry_dropoff"/>
    <s v="Lazada"/>
    <s v="lazada"/>
    <s v=""/>
    <s v="TH52018C9B8Q4A"/>
    <s v="12/02/2026 22:39"/>
  </r>
  <r>
    <x v="5"/>
    <x v="6"/>
    <n v="66.666666666666671"/>
    <n v="3"/>
    <s v="GUI89"/>
    <n v="129"/>
    <n v="0"/>
    <s v="ร้านที่1"/>
    <s v="ว******์"/>
    <s v="******ง ตำบลบางกุ้ง อำเภอเมืองสุราษฎร์ธานี จังหวัดสุราษฎร์ธานี 84000"/>
    <s v="84000"/>
    <s v="45"/>
    <s v="12/02/2026 22:26"/>
    <s v="-"/>
    <s v="SPX Express"/>
    <s v="Shopee"/>
    <s v="shopee"/>
    <s v=""/>
    <s v="TH2698365149217"/>
    <s v="12/02/2026 22:26"/>
  </r>
  <r>
    <x v="1"/>
    <x v="1"/>
    <n v="33.333333333333336"/>
    <n v="3"/>
    <s v="GUI88"/>
    <n v="100"/>
    <n v="0"/>
    <s v="ร้านที่2"/>
    <s v="ช***กาญจน์ เ***ทอง"/>
    <s v="บุรีรัมย์"/>
    <s v="-"/>
    <s v=""/>
    <s v="12/02/2026 22:21"/>
    <s v="-"/>
    <s v="J&amp;T Express"/>
    <s v="Tiktok"/>
    <s v="tiktok"/>
    <s v=""/>
    <s v="791517388060"/>
    <s v="12/02/2026 22:21"/>
  </r>
  <r>
    <x v="1"/>
    <x v="1"/>
    <n v="33.333333333333336"/>
    <n v="3"/>
    <s v="GUI87"/>
    <n v="100"/>
    <n v="0"/>
    <s v="ร้านที่2"/>
    <s v="ช***ร ก***จแก้ว"/>
    <s v="ปทุมธานี"/>
    <s v="-"/>
    <s v=""/>
    <s v="12/02/2026 22:11"/>
    <s v="-"/>
    <s v="Flash Express Thailand"/>
    <s v="Tiktok"/>
    <s v="tiktok"/>
    <s v=""/>
    <s v="THT040653V0DW8Z"/>
    <s v="12/02/2026 22:11"/>
  </r>
  <r>
    <x v="6"/>
    <x v="7"/>
    <n v="159"/>
    <n v="1"/>
    <s v="GUI86"/>
    <n v="129"/>
    <n v="0"/>
    <s v="ร้านที่2"/>
    <s v="โ* ว***นทร์ดา"/>
    <s v="ปทุมธานี"/>
    <s v="-"/>
    <s v=""/>
    <s v="12/02/2026 22:10"/>
    <s v="-"/>
    <s v="Flash Express Thailand COD"/>
    <s v="Tiktok"/>
    <s v="จ่ายทีหลัง / COD"/>
    <s v=""/>
    <s v="THT040253V12Y8Z"/>
    <s v="12/02/2026 22:10"/>
  </r>
  <r>
    <x v="7"/>
    <x v="8"/>
    <n v="139"/>
    <n v="1"/>
    <s v="GUI84"/>
    <n v="278"/>
    <n v="0"/>
    <s v="ร้านที่1"/>
    <s v="น******ง"/>
    <s v="******ลี อำเภอไพศาลี จังหวัดนครสวรรค์ 60220"/>
    <s v="60220"/>
    <s v="67"/>
    <s v="12/02/2026 22:31"/>
    <s v="-"/>
    <s v="Flash Express"/>
    <s v="Shopee"/>
    <s v="shopee"/>
    <s v=""/>
    <s v="TH56098CA8KH9H"/>
    <s v="12/02/2026 22:01"/>
  </r>
  <r>
    <x v="6"/>
    <x v="7"/>
    <n v="139"/>
    <n v="1"/>
    <s v="GUI84"/>
    <n v="278"/>
    <n v="0"/>
    <s v="ร้านที่1"/>
    <s v="น******ง"/>
    <s v="******ลี อำเภอไพศาลี จังหวัดนครสวรรค์ 60220"/>
    <s v="60220"/>
    <s v="67"/>
    <s v="12/02/2026 22:31"/>
    <s v="-"/>
    <s v="Flash Express"/>
    <s v="Shopee"/>
    <s v="shopee"/>
    <s v=""/>
    <s v="TH56098CA8KH9H"/>
    <s v="12/02/2026 22:01"/>
  </r>
  <r>
    <x v="8"/>
    <x v="9"/>
    <n v="139"/>
    <n v="1"/>
    <s v="GUI83"/>
    <n v="139"/>
    <n v="0"/>
    <s v="ร้านที่1"/>
    <s v="เ******ี"/>
    <s v="****** อำเภอเดิมบางนางบวช ตำบลหัวนา อำเภอเดิมบางนางบวช จังหวัดสุพรรณบุรี 72120"/>
    <s v="72120"/>
    <s v="13"/>
    <s v="12/02/2026 21:58"/>
    <s v="-"/>
    <s v="SPX Express"/>
    <s v="Shopee"/>
    <s v="shopee"/>
    <s v=""/>
    <s v="TH260369613923X"/>
    <s v="12/02/2026 21:58"/>
  </r>
  <r>
    <x v="7"/>
    <x v="8"/>
    <n v="139"/>
    <n v="1"/>
    <s v="GUI82"/>
    <n v="139"/>
    <n v="0"/>
    <s v="ร้านที่1"/>
    <s v="ว******์"/>
    <s v="******ือง จ.พิพิษณุโลก ตำบลท่าโพธิ์ อำเภอเมืองพิษณุโลก จังหวัดพิษณุโลก 65000"/>
    <s v="65000"/>
    <s v="04"/>
    <s v="12/02/2026 21:58"/>
    <s v="-"/>
    <s v="SPX Express"/>
    <s v="Shopee"/>
    <s v="shopee"/>
    <s v=""/>
    <s v="TH263200274866V"/>
    <s v="12/02/2026 21:58"/>
  </r>
  <r>
    <x v="6"/>
    <x v="7"/>
    <n v="159"/>
    <n v="1"/>
    <s v="GUI80"/>
    <n v="258"/>
    <n v="0"/>
    <s v="ร้านที่2"/>
    <s v="ก***า อ***เย็น"/>
    <s v="ประจวบคีรีขันธ์"/>
    <s v="-"/>
    <s v=""/>
    <s v="12/02/2026 21:56"/>
    <s v="-"/>
    <s v="J&amp;T COD"/>
    <s v="Tiktok"/>
    <s v="จ่ายทีหลัง / COD"/>
    <s v=""/>
    <s v="791596491033"/>
    <s v="12/02/2026 21:56"/>
  </r>
  <r>
    <x v="9"/>
    <x v="10"/>
    <n v="159"/>
    <n v="1"/>
    <s v="GUI80"/>
    <n v="258"/>
    <n v="0"/>
    <s v="ร้านที่2"/>
    <s v="ก***า อ***เย็น"/>
    <s v="ประจวบคีรีขันธ์"/>
    <s v="-"/>
    <s v=""/>
    <s v="12/02/2026 21:56"/>
    <s v="-"/>
    <s v="J&amp;T COD"/>
    <s v="Tiktok"/>
    <s v="จ่ายทีหลัง / COD"/>
    <s v=""/>
    <s v="791596491033"/>
    <s v="12/02/2026 21:56"/>
  </r>
  <r>
    <x v="1"/>
    <x v="1"/>
    <n v="33.333333333333336"/>
    <n v="3"/>
    <s v="GUI79"/>
    <n v="100"/>
    <n v="0"/>
    <s v="ร้านที่2"/>
    <s v="เ***"/>
    <s v="พระนครศรีอยุธยา"/>
    <s v="-"/>
    <s v=""/>
    <s v="12/02/2026 21:50"/>
    <s v="-"/>
    <s v="J&amp;T COD"/>
    <s v="Tiktok"/>
    <s v="จ่ายทีหลัง / COD"/>
    <s v=""/>
    <s v="791685202151"/>
    <s v="12/02/2026 21:50"/>
  </r>
  <r>
    <x v="7"/>
    <x v="8"/>
    <n v="159"/>
    <n v="4"/>
    <s v="GUI78"/>
    <n v="516"/>
    <n v="0"/>
    <s v="ร้านที่2"/>
    <s v="พ***พงษ์ ผ***ขยืด เ***วไดนาโมแอร์ แ***ตอรี่"/>
    <s v="จันทบุรี"/>
    <s v="-"/>
    <s v=""/>
    <s v="12/02/2026 21:44"/>
    <s v="-"/>
    <s v="J&amp;T COD"/>
    <s v="Tiktok"/>
    <s v="จ่ายทีหลัง / COD"/>
    <s v=""/>
    <s v="791627082256"/>
    <s v="12/02/2026 21:44"/>
  </r>
  <r>
    <x v="6"/>
    <x v="7"/>
    <n v="159"/>
    <n v="1"/>
    <s v="GUI77"/>
    <n v="129"/>
    <n v="0"/>
    <s v="ร้านที่2"/>
    <s v="ค***ต้ว"/>
    <s v="Suphan Buri"/>
    <s v="-"/>
    <s v=""/>
    <s v="12/02/2026 21:40"/>
    <s v="-"/>
    <s v="J&amp;T COD"/>
    <s v="Tiktok"/>
    <s v="จ่ายทีหลัง / COD"/>
    <s v=""/>
    <s v="791562797071"/>
    <s v="12/02/2026 21:40"/>
  </r>
  <r>
    <x v="0"/>
    <x v="0"/>
    <n v="99"/>
    <n v="1"/>
    <s v="GUI76"/>
    <n v="236"/>
    <n v="38"/>
    <s v="ร้านที่1"/>
    <s v="เ******พ"/>
    <s v="******หนือ จ.ลำปาง ตำบลวังทรายคำ อำเภอวังเหนือ จังหวัดลำปาง 52140"/>
    <s v="52140"/>
    <s v="09"/>
    <s v="12/02/2026 21:51"/>
    <s v="-"/>
    <s v="Flash Express"/>
    <s v="Shopee"/>
    <s v="shopee"/>
    <s v=""/>
    <s v="TH49078C8MEC1H"/>
    <s v="12/02/2026 21:40"/>
  </r>
  <r>
    <x v="3"/>
    <x v="11"/>
    <n v="99"/>
    <n v="1"/>
    <s v="GUI76"/>
    <n v="236"/>
    <n v="38"/>
    <s v="ร้านที่1"/>
    <s v="เ******พ"/>
    <s v="******หนือ จ.ลำปาง ตำบลวังทรายคำ อำเภอวังเหนือ จังหวัดลำปาง 52140"/>
    <s v="52140"/>
    <s v="09"/>
    <s v="12/02/2026 21:51"/>
    <s v="-"/>
    <s v="Flash Express"/>
    <s v="Shopee"/>
    <s v="shopee"/>
    <s v=""/>
    <s v="TH49078C8MEC1H"/>
    <s v="12/02/2026 21:40"/>
  </r>
  <r>
    <x v="10"/>
    <x v="12"/>
    <n v="50"/>
    <n v="5"/>
    <s v="GUI75"/>
    <n v="245"/>
    <n v="0"/>
    <s v="ร้านที่1"/>
    <s v="บ******ำ"/>
    <s v="******ร์, เขตป้อมปราบศัตรูพ่าย แขวงวัดเทพศิรินทร์ เขตป้อมปราบศัตรูพ่าย จังหวัดกรุงเทพมหานคร 10100"/>
    <s v="10100"/>
    <s v="39"/>
    <s v="12/02/2026 21:41"/>
    <s v="-"/>
    <s v="SPX Express"/>
    <s v="Shopee"/>
    <s v="shopee"/>
    <s v=""/>
    <s v="TH265070328273X"/>
    <s v="12/02/2026 21:39"/>
  </r>
  <r>
    <x v="8"/>
    <x v="9"/>
    <n v="159"/>
    <n v="1"/>
    <s v="GUI74"/>
    <n v="129"/>
    <n v="0"/>
    <s v="ร้านที่2"/>
    <s v="ภ***ร ใ***าด"/>
    <s v="ระยอง"/>
    <s v="-"/>
    <s v=""/>
    <s v="12/02/2026 21:38"/>
    <s v="-"/>
    <s v="J&amp;T COD"/>
    <s v="Tiktok"/>
    <s v="จ่ายทีหลัง / COD"/>
    <s v=""/>
    <s v="791557397002"/>
    <s v="12/02/2026 21:39"/>
  </r>
  <r>
    <x v="4"/>
    <x v="13"/>
    <n v="75"/>
    <n v="1"/>
    <s v="GUI72"/>
    <n v="135"/>
    <n v="60"/>
    <s v="ร้านที่1"/>
    <s v="ค******n"/>
    <s v="******ัย2, แยก 7, ถนน สุขุมวิท, ตำบลสำโรงเหนือ, อำเภอเมืองสมุทรปราการ ตำบลสำโรงเหนือ อำเภอเมืองสมุทรปราการ จังหวัดสมุทรปราการ 10270"/>
    <s v="10270"/>
    <s v="58"/>
    <s v="12/02/2026 21:36"/>
    <s v="-"/>
    <s v="SPX Express"/>
    <s v="Shopee"/>
    <s v="shopee"/>
    <s v=""/>
    <s v="TH263308133501Q"/>
    <s v="12/02/2026 21:36"/>
  </r>
  <r>
    <x v="0"/>
    <x v="14"/>
    <n v="64"/>
    <n v="1"/>
    <s v="GUI71"/>
    <n v="64"/>
    <n v="0"/>
    <s v="ร้านที่3"/>
    <s v="สถิตย์  ช้างเจริญ"/>
    <s v="123/86 หมู่ 3 ซอย8 หมู่บ้านพร้อมสุขพาร์ค · คลองสวนพลู/ Khlong Suan Phlu_x000a__x000a_พระนครศรีอยุธยา/ Phra Nakhon Si Ayutthayaพระนครศรีอยุธยา/ Phra Nakhon Si Ayutthaya_x000a_13000"/>
    <s v="13000"/>
    <s v="660829769171"/>
    <s v="12/02/2026 21:34"/>
    <s v="-"/>
    <s v="Kerry_dropoff"/>
    <s v="Lazada"/>
    <s v="lazada"/>
    <s v=""/>
    <s v="LEXPU0657450050"/>
    <s v="12/02/2026 21:34"/>
  </r>
  <r>
    <x v="1"/>
    <x v="1"/>
    <n v="65"/>
    <n v="1"/>
    <s v="GUI70"/>
    <n v="58.99"/>
    <n v="0"/>
    <s v="ร้านที่2"/>
    <s v="เ***ประภา อ***สร้อย"/>
    <s v="สมุทรปราการ"/>
    <s v="-"/>
    <s v=""/>
    <s v="12/02/2026 21:33"/>
    <s v="-"/>
    <s v="J&amp;T COD"/>
    <s v="Tiktok"/>
    <s v="จ่ายทีหลัง / COD"/>
    <s v=""/>
    <s v="791538984040"/>
    <s v="12/02/2026 21:33"/>
  </r>
  <r>
    <x v="1"/>
    <x v="1"/>
    <n v="33.333333333333336"/>
    <n v="3"/>
    <s v="GUI69"/>
    <n v="100"/>
    <n v="0"/>
    <s v="ร้านที่2"/>
    <s v="ป***ัช"/>
    <s v="นนทบุรี"/>
    <s v="-"/>
    <s v=""/>
    <s v="12/02/2026 21:28"/>
    <s v="-"/>
    <s v="J&amp;T COD"/>
    <s v="Tiktok"/>
    <s v="จ่ายทีหลัง / COD"/>
    <s v=""/>
    <s v="791545184021"/>
    <s v="12/02/2026 21:28"/>
  </r>
  <r>
    <x v="0"/>
    <x v="0"/>
    <n v="66.333333333333329"/>
    <n v="3"/>
    <s v="GUI68"/>
    <n v="197"/>
    <n v="0"/>
    <s v="ร้านที่2"/>
    <s v="ก***า"/>
    <s v="เพชรบูรณ์"/>
    <s v="-"/>
    <s v=""/>
    <s v="12/02/2026 21:27"/>
    <s v="-"/>
    <s v="J&amp;T COD"/>
    <s v="Tiktok"/>
    <s v="จ่ายทีหลัง / COD"/>
    <s v=""/>
    <s v="791667910180"/>
    <s v="12/02/2026 21:27"/>
  </r>
  <r>
    <x v="5"/>
    <x v="6"/>
    <n v="33"/>
    <n v="10"/>
    <s v="GUI67"/>
    <n v="409"/>
    <n v="10"/>
    <s v="ร้านที่1"/>
    <s v="น******น"/>
    <s v="******นธ์ จ.ศรีสะเกษ ตำบลปรือใหญ่ อำเภอขุขันธ์ จังหวัดศรีสะเกษ 33140"/>
    <s v="33140"/>
    <s v="76"/>
    <s v="12/02/2026 21:36"/>
    <s v="-"/>
    <s v="SPX Express"/>
    <s v="Shopee"/>
    <s v="shopee"/>
    <s v=""/>
    <s v="TH267610112943H"/>
    <s v="12/02/2026 21:27"/>
  </r>
  <r>
    <x v="8"/>
    <x v="9"/>
    <n v="119"/>
    <n v="1"/>
    <s v="GUI66"/>
    <n v="499"/>
    <n v="0"/>
    <s v="ร้านที่1"/>
    <s v="ป******ี"/>
    <s v="******รี, อำเภอกุยบุรี ตำบลกุยบุรี อำเภอกุยบุรี จังหวัดประจวบคีรีขันธ์ 77150"/>
    <s v="77150"/>
    <s v="14"/>
    <s v="12/02/2026 21:24"/>
    <s v="-"/>
    <s v="SPX Express"/>
    <s v="Shopee"/>
    <s v="shopee"/>
    <s v=""/>
    <s v="TH2691821594430"/>
    <s v="12/02/2026 21:24"/>
  </r>
  <r>
    <x v="9"/>
    <x v="10"/>
    <n v="119"/>
    <n v="1"/>
    <s v="GUI66"/>
    <n v="499"/>
    <n v="0"/>
    <s v="ร้านที่1"/>
    <s v="ป******ี"/>
    <s v="******รี, อำเภอกุยบุรี ตำบลกุยบุรี อำเภอกุยบุรี จังหวัดประจวบคีรีขันธ์ 77150"/>
    <s v="77150"/>
    <s v="14"/>
    <s v="12/02/2026 21:24"/>
    <s v="-"/>
    <s v="SPX Express"/>
    <s v="Shopee"/>
    <s v="shopee"/>
    <s v=""/>
    <s v="TH2691821594430"/>
    <s v="12/02/2026 21:24"/>
  </r>
  <r>
    <x v="7"/>
    <x v="8"/>
    <n v="119"/>
    <n v="1"/>
    <s v="GUI66"/>
    <n v="499"/>
    <n v="0"/>
    <s v="ร้านที่1"/>
    <s v="ป******ี"/>
    <s v="******รี, อำเภอกุยบุรี ตำบลกุยบุรี อำเภอกุยบุรี จังหวัดประจวบคีรีขันธ์ 77150"/>
    <s v="77150"/>
    <s v="14"/>
    <s v="12/02/2026 21:24"/>
    <s v="-"/>
    <s v="SPX Express"/>
    <s v="Shopee"/>
    <s v="shopee"/>
    <s v=""/>
    <s v="TH2691821594430"/>
    <s v="12/02/2026 21:24"/>
  </r>
  <r>
    <x v="6"/>
    <x v="7"/>
    <n v="120"/>
    <n v="1"/>
    <s v="GUI66"/>
    <n v="499"/>
    <n v="0"/>
    <s v="ร้านที่1"/>
    <s v="ป******ี"/>
    <s v="******รี, อำเภอกุยบุรี ตำบลกุยบุรี อำเภอกุยบุรี จังหวัดประจวบคีรีขันธ์ 77150"/>
    <s v="77150"/>
    <s v="14"/>
    <s v="12/02/2026 21:24"/>
    <s v="-"/>
    <s v="SPX Express"/>
    <s v="Shopee"/>
    <s v="shopee"/>
    <s v=""/>
    <s v="TH2691821594430"/>
    <s v="12/02/2026 21:24"/>
  </r>
  <r>
    <x v="1"/>
    <x v="1"/>
    <n v="33.333333333333336"/>
    <n v="6"/>
    <s v="GUI65"/>
    <n v="200"/>
    <n v="0"/>
    <s v="ร้านที่2"/>
    <s v="ร***น ห***ันทร์"/>
    <s v="บุรีรัมย์"/>
    <s v="-"/>
    <s v=""/>
    <s v="12/02/2026 21:18"/>
    <s v="-"/>
    <s v="J&amp;T Express"/>
    <s v="Tiktok"/>
    <s v="tiktok"/>
    <s v=""/>
    <s v="791594562091"/>
    <s v="12/02/2026 21:18"/>
  </r>
  <r>
    <x v="6"/>
    <x v="7"/>
    <n v="159"/>
    <n v="1"/>
    <s v="GUI63"/>
    <n v="129"/>
    <n v="0"/>
    <s v="ร้านที่2"/>
    <s v="พ***า​ว์​ ข***ื่อน"/>
    <s v="สมุทรปราการ"/>
    <s v="-"/>
    <s v=""/>
    <s v="12/02/2026 21:07"/>
    <s v="-"/>
    <s v="J&amp;T COD"/>
    <s v="Tiktok"/>
    <s v="จ่ายทีหลัง / COD"/>
    <s v=""/>
    <s v="791680018161"/>
    <s v="12/02/2026 21:10"/>
  </r>
  <r>
    <x v="6"/>
    <x v="7"/>
    <n v="159"/>
    <n v="2"/>
    <s v="GUI62"/>
    <n v="258"/>
    <n v="0"/>
    <s v="ร้านที่2"/>
    <s v="น***ุวรรณ ไ***ิทธิ์"/>
    <s v="ปัตตานี"/>
    <s v="-"/>
    <s v=""/>
    <s v="12/02/2026 21:06"/>
    <s v="-"/>
    <s v="J&amp;T Express"/>
    <s v="Tiktok"/>
    <s v="tiktok"/>
    <s v=""/>
    <s v="791508172022"/>
    <s v="12/02/2026 21:09"/>
  </r>
  <r>
    <x v="8"/>
    <x v="9"/>
    <n v="159"/>
    <n v="1"/>
    <s v="GUI61"/>
    <n v="774"/>
    <n v="0"/>
    <s v="ร้านที่2"/>
    <s v="ย***พร  แ***อ"/>
    <s v="ชลบุรี"/>
    <s v="-"/>
    <s v=""/>
    <s v="12/02/2026 21:03"/>
    <s v="-"/>
    <s v="J&amp;T COD"/>
    <s v="Tiktok"/>
    <s v="จ่ายทีหลัง / COD"/>
    <s v=""/>
    <s v="791609895204"/>
    <s v="12/02/2026 21:03"/>
  </r>
  <r>
    <x v="7"/>
    <x v="8"/>
    <n v="159"/>
    <n v="1"/>
    <s v="GUI61"/>
    <n v="774"/>
    <n v="0"/>
    <s v="ร้านที่2"/>
    <s v="ย***พร  แ***อ"/>
    <s v="ชลบุรี"/>
    <s v="-"/>
    <s v=""/>
    <s v="12/02/2026 21:03"/>
    <s v="-"/>
    <s v="J&amp;T COD"/>
    <s v="Tiktok"/>
    <s v="จ่ายทีหลัง / COD"/>
    <s v=""/>
    <s v="791609895204"/>
    <s v="12/02/2026 21:03"/>
  </r>
  <r>
    <x v="8"/>
    <x v="9"/>
    <n v="159"/>
    <n v="1"/>
    <s v="GUI61"/>
    <n v="774"/>
    <n v="0"/>
    <s v="ร้านที่2"/>
    <s v="ย***พร  แ***อ"/>
    <s v="ชลบุรี"/>
    <s v="-"/>
    <s v=""/>
    <s v="12/02/2026 21:03"/>
    <s v="-"/>
    <s v="J&amp;T COD"/>
    <s v="Tiktok"/>
    <s v="จ่ายทีหลัง / COD"/>
    <s v=""/>
    <s v="791609895204"/>
    <s v="12/02/2026 21:03"/>
  </r>
  <r>
    <x v="7"/>
    <x v="8"/>
    <n v="159"/>
    <n v="1"/>
    <s v="GUI61"/>
    <n v="774"/>
    <n v="0"/>
    <s v="ร้านที่2"/>
    <s v="ย***พร  แ***อ"/>
    <s v="ชลบุรี"/>
    <s v="-"/>
    <s v=""/>
    <s v="12/02/2026 21:03"/>
    <s v="-"/>
    <s v="J&amp;T COD"/>
    <s v="Tiktok"/>
    <s v="จ่ายทีหลัง / COD"/>
    <s v=""/>
    <s v="791609895204"/>
    <s v="12/02/2026 21:03"/>
  </r>
  <r>
    <x v="6"/>
    <x v="7"/>
    <n v="159"/>
    <n v="2"/>
    <s v="GUI61"/>
    <n v="774"/>
    <n v="0"/>
    <s v="ร้านที่2"/>
    <s v="ย***พร  แ***อ"/>
    <s v="ชลบุรี"/>
    <s v="-"/>
    <s v=""/>
    <s v="12/02/2026 21:03"/>
    <s v="-"/>
    <s v="J&amp;T COD"/>
    <s v="Tiktok"/>
    <s v="จ่ายทีหลัง / COD"/>
    <s v=""/>
    <s v="791609895204"/>
    <s v="12/02/2026 21:03"/>
  </r>
  <r>
    <x v="1"/>
    <x v="1"/>
    <n v="33.333333333333336"/>
    <n v="3"/>
    <s v="GUI60"/>
    <n v="100"/>
    <n v="0"/>
    <s v="ร้านที่2"/>
    <s v="พ***์นิภา"/>
    <s v="ชลบุรี"/>
    <s v="-"/>
    <s v=""/>
    <s v="12/02/2026 21:03"/>
    <s v="-"/>
    <s v="J&amp;T COD"/>
    <s v="Tiktok"/>
    <s v="จ่ายทีหลัง / COD"/>
    <s v=""/>
    <s v="791562385062"/>
    <s v="12/02/2026 21:03"/>
  </r>
  <r>
    <x v="6"/>
    <x v="7"/>
    <n v="159"/>
    <n v="1"/>
    <s v="GUI59"/>
    <n v="129"/>
    <n v="0"/>
    <s v="ร้านที่2"/>
    <s v="u***7637688308526"/>
    <s v="สมุทรปราการ"/>
    <s v="-"/>
    <s v=""/>
    <s v="12/02/2026 21:02"/>
    <s v="-"/>
    <s v="Flash Express Thailand COD"/>
    <s v="Tiktok"/>
    <s v="จ่ายทีหลัง / COD"/>
    <s v=""/>
    <s v="THT020353V11K8Z"/>
    <s v="12/02/2026 21:02"/>
  </r>
  <r>
    <x v="7"/>
    <x v="15"/>
    <n v="95.95"/>
    <n v="1"/>
    <s v="GUI58"/>
    <n v="199.9"/>
    <n v="8"/>
    <s v="ร้านที่3"/>
    <s v="อุ๊อุ๊"/>
    <s v="บ้านเอื้ออาทรพนมสารคาม บ้านเลขที่ 200/26 หมู่2 ซอย 3 ตำบลพนมสารคาม_x000a__x000a_พนมสารคาม/ Phanom Sarakhamฉะเชิงเทรา/ Chachoengsao_x000a_24120"/>
    <s v="24120"/>
    <s v="660954572627"/>
    <s v="12/02/2026 20:57"/>
    <s v="-"/>
    <s v="Kerry_dropoff"/>
    <s v="Lazada"/>
    <s v="lazada"/>
    <s v=""/>
    <s v="LEXPU0657539349"/>
    <s v="12/02/2026 20:57"/>
  </r>
  <r>
    <x v="9"/>
    <x v="15"/>
    <n v="95.95"/>
    <n v="1"/>
    <s v="GUI58"/>
    <n v="199.9"/>
    <n v="8"/>
    <s v="ร้านที่3"/>
    <s v="อุ๊อุ๊"/>
    <s v="บ้านเอื้ออาทรพนมสารคาม บ้านเลขที่ 200/26 หมู่2 ซอย 3 ตำบลพนมสารคาม_x000a__x000a_พนมสารคาม/ Phanom Sarakhamฉะเชิงเทรา/ Chachoengsao_x000a_24120"/>
    <s v="24120"/>
    <s v="660954572627"/>
    <s v="12/02/2026 20:57"/>
    <s v="-"/>
    <s v="Kerry_dropoff"/>
    <s v="Lazada"/>
    <s v="lazada"/>
    <s v=""/>
    <s v="LEXPU0657539349"/>
    <s v="12/02/2026 20:57"/>
  </r>
  <r>
    <x v="0"/>
    <x v="0"/>
    <n v="66.333333333333329"/>
    <n v="15"/>
    <s v="GUI57"/>
    <n v="985"/>
    <n v="0"/>
    <s v="ร้านที่2"/>
    <s v="ว***วรรณ ห***งเชน"/>
    <s v="กรุงเทพฯ"/>
    <s v="-"/>
    <s v=""/>
    <s v="12/02/2026 20:56"/>
    <s v="-"/>
    <s v="J&amp;T COD"/>
    <s v="Tiktok"/>
    <s v="จ่ายทีหลัง / COD"/>
    <s v=""/>
    <s v="791659237191"/>
    <s v="12/02/2026 20:56"/>
  </r>
  <r>
    <x v="1"/>
    <x v="1"/>
    <n v="33.333333333333336"/>
    <n v="6"/>
    <s v="GUI56"/>
    <n v="200"/>
    <n v="0"/>
    <s v="ร้านที่2"/>
    <s v="พ***มญชุ์"/>
    <s v="อุดรธานี"/>
    <s v="-"/>
    <s v=""/>
    <s v="12/02/2026 20:40"/>
    <s v="-"/>
    <s v="J&amp;T Express"/>
    <s v="Tiktok"/>
    <s v="tiktok"/>
    <s v=""/>
    <s v="791584696000"/>
    <s v="12/02/2026 20:40"/>
  </r>
  <r>
    <x v="8"/>
    <x v="9"/>
    <n v="159"/>
    <n v="1"/>
    <s v="GUI55"/>
    <n v="258"/>
    <n v="0"/>
    <s v="ร้านที่2"/>
    <s v="เ***ภา ค***รีสวัสดิ์"/>
    <s v="ชุมพร"/>
    <s v="-"/>
    <s v=""/>
    <s v="12/02/2026 20:38"/>
    <s v="-"/>
    <s v="J&amp;T Express"/>
    <s v="Tiktok"/>
    <s v="tiktok"/>
    <s v=""/>
    <s v="791625965270"/>
    <s v="12/02/2026 20:37"/>
  </r>
  <r>
    <x v="7"/>
    <x v="8"/>
    <n v="159"/>
    <n v="1"/>
    <s v="GUI55"/>
    <n v="258"/>
    <n v="0"/>
    <s v="ร้านที่2"/>
    <s v="เ***ภา ค***รีสวัสดิ์"/>
    <s v="ชุมพร"/>
    <s v="-"/>
    <s v=""/>
    <s v="12/02/2026 20:38"/>
    <s v="-"/>
    <s v="J&amp;T Express"/>
    <s v="Tiktok"/>
    <s v="tiktok"/>
    <s v=""/>
    <s v="791625965270"/>
    <s v="12/02/2026 20:37"/>
  </r>
  <r>
    <x v="2"/>
    <x v="4"/>
    <n v="90"/>
    <n v="2"/>
    <s v="GUI53"/>
    <n v="179"/>
    <n v="8"/>
    <s v="ร้านที่3"/>
    <s v="มาวินา เทียมกรัต"/>
    <s v="20 ม.1  ห้อง7 ต.ห้วยกะปิ_x000a__x000a_เมืองชลบุรี/ Mueang Chon Buriชลบุรี/ Chonburi_x000a_20000"/>
    <s v="20000"/>
    <s v="660988702380"/>
    <s v="12/02/2026 20:31"/>
    <s v="-"/>
    <s v="Kerry_dropoff"/>
    <s v="Lazada"/>
    <s v="lazada"/>
    <s v=""/>
    <s v="LEXPU0657728172"/>
    <s v="12/02/2026 20:31"/>
  </r>
  <r>
    <x v="2"/>
    <x v="16"/>
    <n v="64"/>
    <n v="1"/>
    <s v="GUI52"/>
    <n v="71.5"/>
    <n v="7.5"/>
    <s v="ร้านที่9"/>
    <s v="ลุงพล"/>
    <s v="สุขสบายอพาร์ทเมนท์, 17 บางแสนสาย 4 ใต้ ซอย 2 · แสนสุข/ Saen Suk_x000a__x000a_เมืองชลบุรี/ Mueang Chon Buriชลบุรี/ Chonburi_x000a_20130"/>
    <s v="20130"/>
    <s v="660646273843"/>
    <s v="12/02/2026 20:25"/>
    <s v="-"/>
    <s v="Kerry_dropoff"/>
    <s v="Lazada"/>
    <s v="lazada"/>
    <s v=""/>
    <s v="LEXPU0657727730"/>
    <s v="12/02/2026 20:25"/>
  </r>
  <r>
    <x v="0"/>
    <x v="0"/>
    <n v="66.333333333333329"/>
    <n v="3"/>
    <s v="GUI50"/>
    <n v="591"/>
    <n v="0"/>
    <s v="ร้านที่2"/>
    <s v="บ***ิวา จ***ร์ต๊ะ"/>
    <s v="ลำปาง"/>
    <s v="-"/>
    <s v=""/>
    <s v="12/02/2026 20:21"/>
    <s v="-"/>
    <s v="J&amp;T COD"/>
    <s v="Tiktok"/>
    <s v="จ่ายทีหลัง / COD"/>
    <s v=""/>
    <s v="791630651103"/>
    <s v="12/02/2026 20:21"/>
  </r>
  <r>
    <x v="0"/>
    <x v="0"/>
    <n v="66.333333333333329"/>
    <n v="6"/>
    <s v="GUI50"/>
    <n v="591"/>
    <n v="0"/>
    <s v="ร้านที่2"/>
    <s v="บ***ิวา จ***ร์ต๊ะ"/>
    <s v="ลำปาง"/>
    <s v="-"/>
    <s v=""/>
    <s v="12/02/2026 20:21"/>
    <s v="-"/>
    <s v="J&amp;T COD"/>
    <s v="Tiktok"/>
    <s v="จ่ายทีหลัง / COD"/>
    <s v=""/>
    <s v="791630651103"/>
    <s v="12/02/2026 20:21"/>
  </r>
  <r>
    <x v="6"/>
    <x v="7"/>
    <n v="159"/>
    <n v="1"/>
    <s v="GUI49"/>
    <n v="129"/>
    <n v="0"/>
    <s v="ร้านที่2"/>
    <s v="ส***กดิ์ เ***หมัด"/>
    <s v="นครนายก"/>
    <s v="-"/>
    <s v=""/>
    <s v="12/02/2026 20:17"/>
    <s v="-"/>
    <s v="J&amp;T COD"/>
    <s v="Tiktok"/>
    <s v="จ่ายทีหลัง / COD"/>
    <s v=""/>
    <s v="791671506150"/>
    <s v="12/02/2026 20:17"/>
  </r>
  <r>
    <x v="1"/>
    <x v="1"/>
    <n v="50"/>
    <n v="6"/>
    <s v="GUI48"/>
    <n v="200"/>
    <n v="0"/>
    <s v="ร้านที่2"/>
    <s v="บ***ร ต***ิวรถาวร"/>
    <s v="กรุงเทพมหานคร"/>
    <s v="-"/>
    <s v=""/>
    <s v="12/02/2026 20:17"/>
    <s v="-"/>
    <s v="J&amp;T COD"/>
    <s v="Tiktok"/>
    <s v="จ่ายทีหลัง / COD"/>
    <s v=""/>
    <s v="791574265086"/>
    <s v="12/02/2026 20:17"/>
  </r>
  <r>
    <x v="8"/>
    <x v="9"/>
    <n v="159"/>
    <n v="1"/>
    <s v="GUI47"/>
    <n v="129"/>
    <n v="0"/>
    <s v="ร้านที่2"/>
    <s v="อ***า ส***ยิ่ง"/>
    <s v="ชลบุรี"/>
    <s v="-"/>
    <s v=""/>
    <s v="12/02/2026 20:15"/>
    <s v="-"/>
    <s v="J&amp;T COD"/>
    <s v="Tiktok"/>
    <s v="จ่ายทีหลัง / COD"/>
    <s v=""/>
    <s v="791522594004"/>
    <s v="12/02/2026 20:15"/>
  </r>
  <r>
    <x v="3"/>
    <x v="11"/>
    <n v="150"/>
    <n v="2"/>
    <s v="GUI45"/>
    <n v="200"/>
    <n v="0"/>
    <s v="ร้านที่2"/>
    <s v="บ***า ส***กาญจนดล"/>
    <s v="นครปฐม"/>
    <s v="-"/>
    <s v=""/>
    <s v="12/02/2026 20:09"/>
    <s v="-"/>
    <s v="J&amp;T COD"/>
    <s v="Tiktok"/>
    <s v="จ่ายทีหลัง / COD"/>
    <s v=""/>
    <s v="791608901134"/>
    <s v="12/02/2026 20:09"/>
  </r>
  <r>
    <x v="8"/>
    <x v="9"/>
    <n v="139"/>
    <n v="1"/>
    <s v="GUI44"/>
    <n v="417"/>
    <n v="0"/>
    <s v="ร้านที่1"/>
    <s v="จ******์"/>
    <s v="******ง ตำบลควนกาหลง อำเภอควนกาหลง จังหวัดสตูล 91130"/>
    <s v="91130"/>
    <s v="16"/>
    <s v="12/02/2026 20:07"/>
    <s v="-"/>
    <s v="SPX Express"/>
    <s v="Shopee"/>
    <s v="shopee"/>
    <s v=""/>
    <s v="TH260530545380I"/>
    <s v="12/02/2026 20:07"/>
  </r>
  <r>
    <x v="7"/>
    <x v="8"/>
    <n v="139"/>
    <n v="1"/>
    <s v="GUI44"/>
    <n v="417"/>
    <n v="0"/>
    <s v="ร้านที่1"/>
    <s v="จ******์"/>
    <s v="******ง ตำบลควนกาหลง อำเภอควนกาหลง จังหวัดสตูล 91130"/>
    <s v="91130"/>
    <s v="16"/>
    <s v="12/02/2026 20:07"/>
    <s v="-"/>
    <s v="SPX Express"/>
    <s v="Shopee"/>
    <s v="shopee"/>
    <s v=""/>
    <s v="TH260530545380I"/>
    <s v="12/02/2026 20:07"/>
  </r>
  <r>
    <x v="6"/>
    <x v="7"/>
    <n v="139"/>
    <n v="1"/>
    <s v="GUI44"/>
    <n v="417"/>
    <n v="0"/>
    <s v="ร้านที่1"/>
    <s v="จ******์"/>
    <s v="******ง ตำบลควนกาหลง อำเภอควนกาหลง จังหวัดสตูล 91130"/>
    <s v="91130"/>
    <s v="16"/>
    <s v="12/02/2026 20:07"/>
    <s v="-"/>
    <s v="SPX Express"/>
    <s v="Shopee"/>
    <s v="shopee"/>
    <s v=""/>
    <s v="TH260530545380I"/>
    <s v="12/02/2026 20:07"/>
  </r>
  <r>
    <x v="0"/>
    <x v="0"/>
    <n v="69.900000000000006"/>
    <n v="20"/>
    <s v="GUI43"/>
    <n v="1600"/>
    <n v="0"/>
    <s v="ร้านที่1"/>
    <s v="ภ******ล"/>
    <s v="******ำบลปากท่อ อำเภอปากท่อ จังหวัดราชบุรี 70140"/>
    <s v="70140"/>
    <s v="19"/>
    <s v="12/02/2026 20:35"/>
    <s v="-"/>
    <s v="SPX Express"/>
    <s v="Shopee"/>
    <s v="shopee"/>
    <s v=""/>
    <s v="TH261168545721V"/>
    <s v="12/02/2026 20:05"/>
  </r>
  <r>
    <x v="1"/>
    <x v="1"/>
    <n v="33.333333333333336"/>
    <n v="6"/>
    <s v="GUI41"/>
    <n v="298"/>
    <n v="0"/>
    <s v="ร้านที่1"/>
    <s v="ป******์"/>
    <s v="****** 3 ต.โคกมะขาม ตำบลโคกมะขาม อำเภอประโคนชัย จังหวัดบุรีรัมย์ 31140"/>
    <s v="31140"/>
    <s v="94"/>
    <s v="12/02/2026 19:56"/>
    <s v="-"/>
    <s v="Flash Express"/>
    <s v="Shopee"/>
    <s v="shopee"/>
    <s v=""/>
    <s v="TH28078C8G638M"/>
    <s v="12/02/2026 19:56"/>
  </r>
  <r>
    <x v="1"/>
    <x v="1"/>
    <n v="33.333333333333336"/>
    <n v="3"/>
    <s v="GUI40"/>
    <n v="100"/>
    <n v="0"/>
    <s v="ร้านที่2"/>
    <s v="ช***า จ***์ซื่อ"/>
    <s v="กรุงเทพฯ"/>
    <s v="-"/>
    <s v=""/>
    <s v="12/02/2026 19:50"/>
    <s v="-"/>
    <s v="J&amp;T COD"/>
    <s v="Tiktok"/>
    <s v="จ่ายทีหลัง / COD"/>
    <s v=""/>
    <s v="791675006124"/>
    <s v="12/02/2026 19:50"/>
  </r>
  <r>
    <x v="1"/>
    <x v="1"/>
    <n v="33.333333333333336"/>
    <n v="3"/>
    <s v="GUI38"/>
    <n v="229"/>
    <n v="0"/>
    <s v="ร้านที่2"/>
    <s v="ธ*** ป***ณทก"/>
    <s v="ระยอง"/>
    <s v="-"/>
    <s v=""/>
    <s v="12/02/2026 19:44"/>
    <s v="-"/>
    <s v="J&amp;T Express"/>
    <s v="Tiktok"/>
    <s v="tiktok"/>
    <s v=""/>
    <s v="791559500001"/>
    <s v="12/02/2026 19:44"/>
  </r>
  <r>
    <x v="8"/>
    <x v="9"/>
    <n v="159"/>
    <n v="1"/>
    <s v="GUI38"/>
    <n v="229"/>
    <n v="0"/>
    <s v="ร้านที่2"/>
    <s v="ธ*** ป***ณทก"/>
    <s v="ระยอง"/>
    <s v="-"/>
    <s v=""/>
    <s v="12/02/2026 19:44"/>
    <s v="-"/>
    <s v="J&amp;T Express"/>
    <s v="Tiktok"/>
    <s v="tiktok"/>
    <s v=""/>
    <s v="791559500001"/>
    <s v="12/02/2026 19:44"/>
  </r>
  <r>
    <x v="8"/>
    <x v="9"/>
    <n v="139"/>
    <n v="1"/>
    <s v="GUI37"/>
    <n v="499"/>
    <n v="0"/>
    <s v="ร้านที่2"/>
    <s v="พ***มล ล***ตะกูล"/>
    <s v="สมุทรสาคร"/>
    <s v="-"/>
    <s v=""/>
    <s v="12/02/2026 19:44"/>
    <s v="-"/>
    <s v="J&amp;T Express"/>
    <s v="Tiktok"/>
    <s v="tiktok"/>
    <s v=""/>
    <s v="791672570216"/>
    <s v="12/02/2026 19:44"/>
  </r>
  <r>
    <x v="9"/>
    <x v="10"/>
    <n v="139"/>
    <n v="1"/>
    <s v="GUI37"/>
    <n v="499"/>
    <n v="0"/>
    <s v="ร้านที่2"/>
    <s v="พ***มล ล***ตะกูล"/>
    <s v="สมุทรสาคร"/>
    <s v="-"/>
    <s v=""/>
    <s v="12/02/2026 19:44"/>
    <s v="-"/>
    <s v="J&amp;T Express"/>
    <s v="Tiktok"/>
    <s v="tiktok"/>
    <s v=""/>
    <s v="791672570216"/>
    <s v="12/02/2026 19:44"/>
  </r>
  <r>
    <x v="7"/>
    <x v="8"/>
    <n v="139"/>
    <n v="1"/>
    <s v="GUI37"/>
    <n v="499"/>
    <n v="0"/>
    <s v="ร้านที่2"/>
    <s v="พ***มล ล***ตะกูล"/>
    <s v="สมุทรสาคร"/>
    <s v="-"/>
    <s v=""/>
    <s v="12/02/2026 19:44"/>
    <s v="-"/>
    <s v="J&amp;T Express"/>
    <s v="Tiktok"/>
    <s v="tiktok"/>
    <s v=""/>
    <s v="791672570216"/>
    <s v="12/02/2026 19:44"/>
  </r>
  <r>
    <x v="6"/>
    <x v="7"/>
    <n v="139"/>
    <n v="1"/>
    <s v="GUI37"/>
    <n v="499"/>
    <n v="0"/>
    <s v="ร้านที่2"/>
    <s v="พ***มล ล***ตะกูล"/>
    <s v="สมุทรสาคร"/>
    <s v="-"/>
    <s v=""/>
    <s v="12/02/2026 19:44"/>
    <s v="-"/>
    <s v="J&amp;T Express"/>
    <s v="Tiktok"/>
    <s v="tiktok"/>
    <s v=""/>
    <s v="791672570216"/>
    <s v="12/02/2026 19:44"/>
  </r>
  <r>
    <x v="1"/>
    <x v="1"/>
    <n v="50"/>
    <n v="6"/>
    <s v="GUI36"/>
    <n v="200"/>
    <n v="0"/>
    <s v="ร้านที่2"/>
    <s v="ส**"/>
    <s v="สงขลา"/>
    <s v="-"/>
    <s v=""/>
    <s v="12/02/2026 19:32"/>
    <s v="-"/>
    <s v="J&amp;T COD"/>
    <s v="Tiktok"/>
    <s v="จ่ายทีหลัง / COD"/>
    <s v=""/>
    <s v="791521267003"/>
    <s v="12/02/2026 19:32"/>
  </r>
  <r>
    <x v="6"/>
    <x v="7"/>
    <n v="159"/>
    <n v="1"/>
    <s v="GUI33"/>
    <n v="129"/>
    <n v="0"/>
    <s v="ร้านที่2"/>
    <s v="ก***นกร  ผ***ใส"/>
    <s v="กาญจนบุรี"/>
    <s v="-"/>
    <s v=""/>
    <s v="12/02/2026 19:22"/>
    <s v="-"/>
    <s v="J&amp;T COD"/>
    <s v="Tiktok"/>
    <s v="จ่ายทีหลัง / COD"/>
    <s v=""/>
    <s v="791646220131"/>
    <s v="12/02/2026 19:22"/>
  </r>
  <r>
    <x v="1"/>
    <x v="1"/>
    <n v="50"/>
    <n v="6"/>
    <s v="GUI32"/>
    <n v="200"/>
    <n v="0"/>
    <s v="ร้านที่2"/>
    <s v="ป***า ช***รงค์"/>
    <s v="ชลบุรี"/>
    <s v="-"/>
    <s v=""/>
    <s v="12/02/2026 19:19"/>
    <s v="-"/>
    <s v="J&amp;T COD"/>
    <s v="Tiktok"/>
    <s v="จ่ายทีหลัง / COD"/>
    <s v="เอาเผือก2 ฝอยทอง2กล้วยหอม2ค่ะ"/>
    <s v="791511054040"/>
    <s v="12/02/2026 19:19"/>
  </r>
  <r>
    <x v="4"/>
    <x v="13"/>
    <n v="75"/>
    <n v="1"/>
    <s v="GUI31"/>
    <n v="142"/>
    <n v="67"/>
    <s v="ร้านที่1"/>
    <s v="ค******ญ"/>
    <s v="******ตำบล ขุนคง, อำเภอหางดง ตำบลขุนคง อำเภอหางดง จังหวัดเชียงใหม่ 50230"/>
    <s v="50230"/>
    <s v="11"/>
    <s v="12/02/2026 19:46"/>
    <s v="-"/>
    <s v="SPX Express"/>
    <s v="Shopee"/>
    <s v="shopee"/>
    <s v=""/>
    <s v="TH261041246048L"/>
    <s v="12/02/2026 19:17"/>
  </r>
  <r>
    <x v="1"/>
    <x v="1"/>
    <n v="50"/>
    <n v="6"/>
    <s v="GUI30"/>
    <n v="200"/>
    <n v="0"/>
    <s v="ร้านที่2"/>
    <s v="ก***รรณ บ***พง"/>
    <s v="สงขลา"/>
    <s v="-"/>
    <s v=""/>
    <s v="12/02/2026 19:15"/>
    <s v="-"/>
    <s v="J&amp;T Express"/>
    <s v="Tiktok"/>
    <s v="tiktok"/>
    <s v=""/>
    <s v="791588538090"/>
    <s v="12/02/2026 19:15"/>
  </r>
  <r>
    <x v="6"/>
    <x v="15"/>
    <n v="103.55"/>
    <n v="2"/>
    <s v="GUI29"/>
    <n v="214.1"/>
    <n v="7"/>
    <s v="ร้านที่3"/>
    <s v="อจิณี  ระหา"/>
    <s v="(เบิ้มพันธุ์ปลา) 281 หมู่ 6  ตำบลหนองบัวเเดง_x000a__x000a_หนองบัวแดง/ Nong Bua Daengชัยภูมิ/ Chaiyaphum_x000a_36210"/>
    <s v="36210"/>
    <s v="660910315917"/>
    <s v="12/02/2026 19:14"/>
    <s v="-"/>
    <s v="Kerry_dropoff"/>
    <s v="Lazada"/>
    <s v="lazada"/>
    <s v=""/>
    <s v="TH33058C8SFQ8A"/>
    <s v="12/02/2026 19:14"/>
  </r>
  <r>
    <x v="5"/>
    <x v="6"/>
    <n v="66.666666666666671"/>
    <n v="3"/>
    <s v="GUI28"/>
    <n v="129"/>
    <n v="0"/>
    <s v="ร้านที่2"/>
    <s v="จ***นา  ศ***รหมทัต"/>
    <s v="น่าน"/>
    <s v="-"/>
    <s v=""/>
    <s v="12/02/2026 19:12"/>
    <s v="-"/>
    <s v="J&amp;T COD"/>
    <s v="Tiktok"/>
    <s v="จ่ายทีหลัง / COD"/>
    <s v=""/>
    <s v="791684121152"/>
    <s v="12/02/2026 19:12"/>
  </r>
  <r>
    <x v="0"/>
    <x v="0"/>
    <n v="66.333333333333329"/>
    <n v="3"/>
    <s v="GUI27"/>
    <n v="197"/>
    <n v="0"/>
    <s v="ร้านที่2"/>
    <s v="ส***รณา อ***ักดิ์สกุล"/>
    <s v="กรุงเทพฯ"/>
    <s v="-"/>
    <s v=""/>
    <s v="12/02/2026 19:07"/>
    <s v="-"/>
    <s v="J&amp;T COD"/>
    <s v="Tiktok"/>
    <s v="จ่ายทีหลัง / COD"/>
    <s v=""/>
    <s v="791642231166"/>
    <s v="12/02/2026 19:08"/>
  </r>
  <r>
    <x v="1"/>
    <x v="1"/>
    <n v="50"/>
    <n v="6"/>
    <s v="GUI26"/>
    <n v="200"/>
    <n v="0"/>
    <s v="ร้านที่2"/>
    <s v="ว***ี ก***นิก"/>
    <s v="กาญจนบุรี"/>
    <s v="-"/>
    <s v=""/>
    <s v="12/02/2026 19:05"/>
    <s v="-"/>
    <s v="J&amp;T COD"/>
    <s v="Tiktok"/>
    <s v="จ่ายทีหลัง / COD"/>
    <s v=""/>
    <s v="791555855086"/>
    <s v="12/02/2026 19:05"/>
  </r>
  <r>
    <x v="1"/>
    <x v="1"/>
    <n v="50"/>
    <n v="6"/>
    <s v="GUI25"/>
    <n v="200"/>
    <n v="0"/>
    <s v="ร้านที่2"/>
    <s v="ฐ***พร จ***ร์หนู"/>
    <s v="สมุทรปราการ"/>
    <s v="-"/>
    <s v=""/>
    <s v="12/02/2026 19:05"/>
    <s v="-"/>
    <s v="Flash Express Thailand"/>
    <s v="Tiktok"/>
    <s v="tiktok"/>
    <s v=""/>
    <s v="THT020353UZ9A1Z"/>
    <s v="12/02/2026 19:03"/>
  </r>
  <r>
    <x v="1"/>
    <x v="1"/>
    <n v="50"/>
    <n v="6"/>
    <s v="GUI24"/>
    <n v="200"/>
    <n v="0"/>
    <s v="ร้านที่2"/>
    <s v="N***d"/>
    <s v="นนทบุรี"/>
    <s v="-"/>
    <s v=""/>
    <s v="12/02/2026 18:57"/>
    <s v="-"/>
    <s v="J&amp;T COD"/>
    <s v="Tiktok"/>
    <s v="จ่ายทีหลัง / COD"/>
    <s v=""/>
    <s v="791583576000"/>
    <s v="12/02/2026 18:57"/>
  </r>
  <r>
    <x v="11"/>
    <x v="17"/>
    <n v="33.333333333333336"/>
    <n v="3"/>
    <s v="GUI23"/>
    <n v="134.99"/>
    <n v="0"/>
    <s v="ร้านที่2"/>
    <s v="ด**"/>
    <s v="อุดรธานี"/>
    <s v="-"/>
    <s v=""/>
    <s v="12/02/2026 18:56"/>
    <s v="-"/>
    <s v="J&amp;T COD"/>
    <s v="Tiktok"/>
    <s v="จ่ายทีหลัง / COD"/>
    <s v=""/>
    <s v="791613726175"/>
    <s v="12/02/2026 18:57"/>
  </r>
  <r>
    <x v="11"/>
    <x v="17"/>
    <n v="33.333333333333336"/>
    <n v="3"/>
    <s v="GUI22"/>
    <n v="134.99"/>
    <n v="0"/>
    <s v="ร้านที่2"/>
    <s v="เ***อวรรณ์ เ***์ขุนทด"/>
    <s v="นครราชสีมา"/>
    <s v="-"/>
    <s v=""/>
    <s v="12/02/2026 18:55"/>
    <s v="-"/>
    <s v="J&amp;T COD"/>
    <s v="Tiktok"/>
    <s v="จ่ายทีหลัง / COD"/>
    <s v=""/>
    <s v="791651846156"/>
    <s v="12/02/2026 18:55"/>
  </r>
  <r>
    <x v="11"/>
    <x v="17"/>
    <n v="33.333333333333336"/>
    <n v="3"/>
    <s v="GUI21"/>
    <n v="134.99"/>
    <n v="0"/>
    <s v="ร้านที่2"/>
    <s v="อ*** จ***ร์ไทย"/>
    <s v="ฉะเชิงเทรา"/>
    <s v="-"/>
    <s v=""/>
    <s v="12/02/2026 18:43"/>
    <s v="-"/>
    <s v="J&amp;T COD"/>
    <s v="Tiktok"/>
    <s v="จ่ายทีหลัง / COD"/>
    <s v=""/>
    <s v="791637641152"/>
    <s v="12/02/2026 18:43"/>
  </r>
  <r>
    <x v="5"/>
    <x v="6"/>
    <n v="66.666666666666671"/>
    <n v="3"/>
    <s v="GUI20"/>
    <n v="129"/>
    <n v="0"/>
    <s v="ร้านที่2"/>
    <s v="ป***ญานันต์ เ***ร์ภูผา"/>
    <s v="ลพบุรี"/>
    <s v="-"/>
    <s v=""/>
    <s v="12/02/2026 18:38"/>
    <s v="-"/>
    <s v="J&amp;T COD"/>
    <s v="Tiktok"/>
    <s v="จ่ายทีหลัง / COD"/>
    <s v=""/>
    <s v="791660722193"/>
    <s v="12/02/2026 18:38"/>
  </r>
  <r>
    <x v="1"/>
    <x v="1"/>
    <n v="50"/>
    <n v="6"/>
    <s v="GUI19"/>
    <n v="200"/>
    <n v="0"/>
    <s v="ร้านที่2"/>
    <s v="ค***ุดารัตน์ ท***ำ"/>
    <s v="นครสวรรค์"/>
    <s v="-"/>
    <s v=""/>
    <s v="12/02/2026 18:36"/>
    <s v="-"/>
    <s v="J&amp;T Express"/>
    <s v="Tiktok"/>
    <s v="tiktok"/>
    <s v=""/>
    <s v="791533660094"/>
    <s v="12/02/2026 18:36"/>
  </r>
  <r>
    <x v="8"/>
    <x v="9"/>
    <n v="159"/>
    <n v="1"/>
    <s v="GUI16"/>
    <n v="129"/>
    <n v="0"/>
    <s v="ร้านที่2"/>
    <s v="T*** C***"/>
    <s v="กรุงเทพฯ"/>
    <s v="-"/>
    <s v=""/>
    <s v="12/02/2026 18:31"/>
    <s v="-"/>
    <s v="J&amp;T Express"/>
    <s v="Tiktok"/>
    <s v="tiktok"/>
    <s v=""/>
    <s v="791659614115"/>
    <s v="12/02/2026 18:30"/>
  </r>
  <r>
    <x v="2"/>
    <x v="2"/>
    <n v="95"/>
    <n v="1"/>
    <s v="GUI15"/>
    <n v="102.5"/>
    <n v="7.5"/>
    <s v="ร้านที่3"/>
    <s v="อรพรรณ   รุจิรวณิช"/>
    <s v="23/88   วอเตอร์วิลพาร์ค โครงการ3  ตำบล ขนงพระ_x000a__x000a_ปากช่อง/ Pak Chongนครราชสีมา/ Nakhon Ratchasima_x000a_30130"/>
    <s v="30130"/>
    <s v="660818757022"/>
    <s v="12/02/2026 18:08"/>
    <s v="-"/>
    <s v="Kerry_dropoff"/>
    <s v="Lazada"/>
    <s v="lazada"/>
    <s v=""/>
    <s v="LEXPU0657728296"/>
    <s v="12/02/2026 18:08"/>
  </r>
  <r>
    <x v="6"/>
    <x v="7"/>
    <n v="159"/>
    <n v="2"/>
    <s v="GUI14"/>
    <n v="258"/>
    <n v="0"/>
    <s v="ร้านที่2"/>
    <s v="พ***ีพร ห***สีปาน"/>
    <s v="ชลบุรี"/>
    <s v="-"/>
    <s v=""/>
    <s v="12/02/2026 18:03"/>
    <s v="-"/>
    <s v="J&amp;T Express"/>
    <s v="Tiktok"/>
    <s v="tiktok"/>
    <s v=""/>
    <s v="791532898041"/>
    <s v="12/02/2026 18:03"/>
  </r>
  <r>
    <x v="12"/>
    <x v="18"/>
    <n v="10"/>
    <n v="10"/>
    <s v="GUI13"/>
    <n v="99.99"/>
    <n v="0"/>
    <s v="ร้านที่2"/>
    <s v="ป***ีป"/>
    <s v="พิษณุโลก"/>
    <s v="-"/>
    <s v=""/>
    <s v="12/02/2026 17:54"/>
    <s v="-"/>
    <s v="J&amp;T Express"/>
    <s v="Tiktok"/>
    <s v="tiktok"/>
    <s v=""/>
    <s v="791612242186"/>
    <s v="12/02/2026 17:53"/>
  </r>
  <r>
    <x v="1"/>
    <x v="1"/>
    <n v="33.333333333333336"/>
    <n v="3"/>
    <s v="GUI12"/>
    <n v="100"/>
    <n v="0"/>
    <s v="ร้านที่2"/>
    <s v="ป*** ว***พัน"/>
    <s v="อุดรธานี"/>
    <s v="-"/>
    <s v=""/>
    <s v="12/02/2026 17:48"/>
    <s v="-"/>
    <s v="J&amp;T Express"/>
    <s v="Tiktok"/>
    <s v="tiktok"/>
    <s v=""/>
    <s v="791554987042"/>
    <s v="12/02/2026 17:48"/>
  </r>
  <r>
    <x v="6"/>
    <x v="7"/>
    <n v="159"/>
    <n v="1"/>
    <s v="GUI10"/>
    <n v="158"/>
    <n v="29"/>
    <s v="ร้านที่2"/>
    <s v="อ***ัช.เจนกิจณรงค์"/>
    <s v="นครปฐม"/>
    <s v="-"/>
    <s v=""/>
    <s v="12/02/2026 17:37"/>
    <s v="-"/>
    <s v="J&amp;T COD"/>
    <s v="Tiktok"/>
    <s v="จ่ายทีหลัง / COD"/>
    <s v=""/>
    <s v="791585200055"/>
    <s v="12/02/2026 17:38"/>
  </r>
  <r>
    <x v="11"/>
    <x v="17"/>
    <n v="33.333333333333336"/>
    <n v="3"/>
    <s v="GUI9"/>
    <n v="134.99"/>
    <n v="0"/>
    <s v="ร้านที่2"/>
    <s v="p**"/>
    <s v="ลำปาง"/>
    <s v="-"/>
    <s v=""/>
    <s v="12/02/2026 17:33"/>
    <s v="-"/>
    <s v="J&amp;T COD"/>
    <s v="Tiktok"/>
    <s v="จ่ายทีหลัง / COD"/>
    <s v=""/>
    <s v="791699927185"/>
    <s v="12/02/2026 17:33"/>
  </r>
  <r>
    <x v="6"/>
    <x v="7"/>
    <n v="159"/>
    <n v="1"/>
    <s v="GUI7"/>
    <n v="129"/>
    <n v="0"/>
    <s v="ร้านที่2"/>
    <s v="p***i p**"/>
    <s v="ประจวบคีรีขันธ์"/>
    <s v="-"/>
    <s v=""/>
    <s v="12/02/2026 17:22"/>
    <s v="-"/>
    <s v="J&amp;T COD"/>
    <s v="Tiktok"/>
    <s v="จ่ายทีหลัง / COD"/>
    <s v=""/>
    <s v="791531595035"/>
    <s v="12/02/2026 17:22"/>
  </r>
  <r>
    <x v="1"/>
    <x v="1"/>
    <n v="33.333333333333336"/>
    <n v="3"/>
    <s v="GUI6"/>
    <n v="100"/>
    <n v="0"/>
    <s v="ร้านที่2"/>
    <s v="พ***ินทร์ ล***นองขุ่น"/>
    <s v="กรุงเทพมหานคร"/>
    <s v="-"/>
    <s v=""/>
    <s v="12/02/2026 17:12"/>
    <s v="-"/>
    <s v="J&amp;T Express"/>
    <s v="Tiktok"/>
    <s v="tiktok"/>
    <s v=""/>
    <s v="791554695094"/>
    <s v="12/02/2026 17:12"/>
  </r>
  <r>
    <x v="1"/>
    <x v="1"/>
    <n v="33.333333333333336"/>
    <n v="3"/>
    <s v="GUI5"/>
    <n v="100"/>
    <n v="0"/>
    <s v="ร้านที่2"/>
    <s v="อ***รต์  แ***านต์"/>
    <s v="นครพนม"/>
    <s v="-"/>
    <s v=""/>
    <s v="12/02/2026 17:10"/>
    <s v="-"/>
    <s v="J&amp;T Express"/>
    <s v="Tiktok"/>
    <s v="tiktok"/>
    <s v=""/>
    <s v="791519691093"/>
    <s v="12/02/2026 17:09"/>
  </r>
  <r>
    <x v="8"/>
    <x v="9"/>
    <n v="159"/>
    <n v="1"/>
    <s v="GUI4"/>
    <n v="129"/>
    <n v="0"/>
    <s v="ร้านที่2"/>
    <s v="ต**"/>
    <s v="ชลบุรี"/>
    <s v="-"/>
    <s v=""/>
    <s v="12/02/2026 17:06"/>
    <s v="-"/>
    <s v="J&amp;T COD"/>
    <s v="Tiktok"/>
    <s v="จ่ายทีหลัง / COD"/>
    <s v=""/>
    <s v="791562799016"/>
    <s v="12/02/2026 17:06"/>
  </r>
  <r>
    <x v="6"/>
    <x v="7"/>
    <n v="139"/>
    <n v="1"/>
    <s v="GUI3"/>
    <n v="215"/>
    <n v="0"/>
    <s v="ร้านที่10"/>
    <s v="นางสาวจารุณี กลิ่นฟุ้ง"/>
    <s v="22หมู่7ตำบลรางบัวอำเภอจอมบึงจังหวัดราชบุรี _x000a_เบอร์โทร 70150"/>
    <s v="70150"/>
    <s v="0806367440"/>
    <s v="12/02/2026 16:58"/>
    <s v="t0832622509@gmail.com"/>
    <s v="EMS COD"/>
    <s v="facebook"/>
    <s v="กสิกร"/>
    <s v=""/>
    <s v="WA091979409TH"/>
    <s v="12/02/2026 16:58"/>
  </r>
  <r>
    <x v="9"/>
    <x v="10"/>
    <n v="139"/>
    <n v="1"/>
    <s v="GUI3"/>
    <n v="215"/>
    <n v="0"/>
    <s v="ร้านที่10"/>
    <s v="นางสาวจารุณี กลิ่นฟุ้ง"/>
    <s v="22หมู่7ตำบลรางบัวอำเภอจอมบึงจังหวัดราชบุรี _x000a_เบอร์โทร 70150"/>
    <s v="70150"/>
    <s v="0806367440"/>
    <s v="12/02/2026 16:58"/>
    <s v="t0832622509@gmail.com"/>
    <s v="EMS COD"/>
    <s v="facebook"/>
    <s v="กสิกร"/>
    <s v=""/>
    <s v="WA091979409TH"/>
    <s v="12/02/2026 16:58"/>
  </r>
  <r>
    <x v="1"/>
    <x v="1"/>
    <n v="50"/>
    <n v="6"/>
    <s v="GUI2"/>
    <n v="200"/>
    <n v="0"/>
    <s v="ร้านที่2"/>
    <s v="พ***มาส ส***ผ่"/>
    <s v="อุตรดิตถ์"/>
    <s v="-"/>
    <s v=""/>
    <s v="12/02/2026 16:57"/>
    <s v="-"/>
    <s v="J&amp;T COD"/>
    <s v="Tiktok"/>
    <s v="จ่ายทีหลัง / COD"/>
    <s v=""/>
    <s v="791539137071"/>
    <s v="12/02/2026 16:57"/>
  </r>
  <r>
    <x v="1"/>
    <x v="1"/>
    <n v="33.333333333333336"/>
    <n v="3"/>
    <s v="GUI0"/>
    <n v="100"/>
    <n v="0"/>
    <s v="ร้านที่2"/>
    <s v="แ***ียา ต***พ"/>
    <s v="กรุงเทพมหานคร"/>
    <s v="-"/>
    <s v=""/>
    <s v="12/02/2026 16:56"/>
    <s v="-"/>
    <s v="J&amp;T Express"/>
    <s v="Tiktok"/>
    <s v="tiktok"/>
    <s v="ไม่เอา กาแฟ เอาเค็ก มะพร้าว 2ค่ะ"/>
    <s v="791549441056"/>
    <s v="12/02/2026 16:56"/>
  </r>
  <r>
    <x v="0"/>
    <x v="14"/>
    <n v="20"/>
    <n v="1"/>
    <s v="GUH99"/>
    <n v="20"/>
    <n v="0"/>
    <s v="ร้านที่3"/>
    <s v="แสคำตำคำ"/>
    <s v="ชุมชนร่มเย็น 28/499999 ผวอย 2)17 ดาดดาา8373373838383 · คูคต/ Khu Khot_x000a__x000a_ลำลูกกา/ Lam Luk Kaปทุมธานี/ Pathum Thani_x000a_12130"/>
    <s v="12130"/>
    <s v="660825791815"/>
    <s v="12/02/2026 16:52"/>
    <s v="-"/>
    <s v="Kerry_dropoff"/>
    <s v="Lazada"/>
    <s v="lazada"/>
    <s v=""/>
    <s v="LEXPU0657449972"/>
    <s v="12/02/2026 16:52"/>
  </r>
  <r>
    <x v="1"/>
    <x v="1"/>
    <n v="50"/>
    <n v="6"/>
    <s v="GUH96"/>
    <n v="200"/>
    <n v="0"/>
    <s v="ร้านที่2"/>
    <s v="ว***ิสา แ***ศรี"/>
    <s v="สิงห์บุรี"/>
    <s v="-"/>
    <s v=""/>
    <s v="12/02/2026 16:49"/>
    <s v="-"/>
    <s v="J&amp;T COD"/>
    <s v="Tiktok"/>
    <s v="จ่ายทีหลัง / COD"/>
    <s v=""/>
    <s v="791563337073"/>
    <s v="12/02/2026 16:49"/>
  </r>
  <r>
    <x v="2"/>
    <x v="19"/>
    <n v="120"/>
    <n v="1"/>
    <s v="GUH95"/>
    <n v="138"/>
    <n v="38"/>
    <s v="ร้านที่2"/>
    <s v="ส***ียรติ ม***กุล"/>
    <s v="บุรีรัมย์"/>
    <s v="-"/>
    <s v=""/>
    <s v="12/02/2026 16:49"/>
    <s v="-"/>
    <s v="J&amp;T COD"/>
    <s v="Tiktok"/>
    <s v="จ่ายทีหลัง / COD"/>
    <s v=""/>
    <s v="791617356692"/>
    <s v="12/02/2026 16:49"/>
  </r>
  <r>
    <x v="1"/>
    <x v="1"/>
    <n v="33.333333333333336"/>
    <n v="3"/>
    <s v="GUH94"/>
    <n v="149"/>
    <n v="0"/>
    <s v="ร้านที่1"/>
    <s v="ร******ง"/>
    <s v="****** มหาชน ), เลขที่ 64/145, ซอย 10, ตำบลปลวกแดง, อำเภอปลวกแดง ตำบลปลวกแดง อำเภอปลวกแดง จังหวัดระยอง 21140"/>
    <s v="21140"/>
    <s v="99"/>
    <s v="12/02/2026 16:48"/>
    <s v="-"/>
    <s v="SPX Express"/>
    <s v="Shopee"/>
    <s v="shopee"/>
    <s v=""/>
    <s v="TH263334503375T"/>
    <s v="12/02/2026 16:48"/>
  </r>
  <r>
    <x v="6"/>
    <x v="7"/>
    <n v="139"/>
    <n v="1"/>
    <s v="GUH93"/>
    <n v="215"/>
    <n v="0"/>
    <s v="ร้านที่10"/>
    <s v="คุณมะลิดา นกน้อย "/>
    <s v="ม.บ้านอีสแลนด์แอนด์เฮ้าส์_x000a_เลขที่ 334/35 ม.1 B1_x000a_ต.ดอนหัวฬ่อ อ.เมือง _x000a_จ.ชลบุรี _x000a_โทร. 20000"/>
    <s v="20000"/>
    <s v="0869751519"/>
    <s v="12/02/2026 16:45"/>
    <s v="t0832622509@gmail.com"/>
    <s v="EMS COD"/>
    <s v="facebook"/>
    <s v="กสิกร"/>
    <s v=""/>
    <s v="WA091979372TH"/>
    <s v="12/02/2026 16:45"/>
  </r>
  <r>
    <x v="7"/>
    <x v="8"/>
    <n v="139"/>
    <n v="1"/>
    <s v="GUH93"/>
    <n v="215"/>
    <n v="0"/>
    <s v="ร้านที่10"/>
    <s v="คุณมะลิดา นกน้อย "/>
    <s v="ม.บ้านอีสแลนด์แอนด์เฮ้าส์_x000a_เลขที่ 334/35 ม.1 B1_x000a_ต.ดอนหัวฬ่อ อ.เมือง _x000a_จ.ชลบุรี _x000a_โทร. 20000"/>
    <s v="20000"/>
    <s v="0869751519"/>
    <s v="12/02/2026 16:45"/>
    <s v="t0832622509@gmail.com"/>
    <s v="EMS COD"/>
    <s v="facebook"/>
    <s v="กสิกร"/>
    <s v=""/>
    <s v="WA091979372TH"/>
    <s v="12/02/2026 16:45"/>
  </r>
  <r>
    <x v="1"/>
    <x v="1"/>
    <n v="33.333333333333336"/>
    <n v="3"/>
    <s v="GUH92"/>
    <n v="149"/>
    <n v="0"/>
    <s v="ร้านที่1"/>
    <s v="โ******ร"/>
    <s v="******าม ตำบลดอนหัวฬ่อ ตำบลดอนหัวฬ่อ อำเภอเมืองชลบุรี จังหวัดชลบุรี 20000"/>
    <s v="20000"/>
    <s v="84"/>
    <s v="12/02/2026 16:44"/>
    <s v="-"/>
    <s v="SPX Express"/>
    <s v="Shopee"/>
    <s v="shopee"/>
    <s v=""/>
    <s v="TH268135793034X"/>
    <s v="12/02/2026 16:44"/>
  </r>
  <r>
    <x v="1"/>
    <x v="1"/>
    <n v="33.333333333333336"/>
    <n v="3"/>
    <s v="GUH91"/>
    <n v="101"/>
    <n v="1"/>
    <s v="ร้านที่2"/>
    <s v="ป***รี้ยว"/>
    <s v="พิษณุโลก"/>
    <s v="-"/>
    <s v=""/>
    <s v="12/02/2026 16:42"/>
    <s v="-"/>
    <s v="J&amp;T COD"/>
    <s v="Tiktok"/>
    <s v="จ่ายทีหลัง / COD"/>
    <s v=""/>
    <s v="791527386053"/>
    <s v="12/02/2026 16:42"/>
  </r>
  <r>
    <x v="0"/>
    <x v="0"/>
    <n v="66.333333333333329"/>
    <n v="9"/>
    <s v="GUH90"/>
    <n v="591"/>
    <n v="0"/>
    <s v="ร้านที่2"/>
    <s v="ป***รี้ยว"/>
    <s v="พิษณุโลก"/>
    <s v="-"/>
    <s v=""/>
    <s v="12/02/2026 16:41"/>
    <s v="-"/>
    <s v="J&amp;T COD"/>
    <s v="Tiktok"/>
    <s v="จ่ายทีหลัง / COD"/>
    <s v=""/>
    <s v="791685243145"/>
    <s v="12/02/2026 16:41"/>
  </r>
  <r>
    <x v="9"/>
    <x v="10"/>
    <n v="139"/>
    <n v="1"/>
    <s v="GUH89"/>
    <n v="215"/>
    <n v="0"/>
    <s v="ร้านที่10"/>
    <s v="ศรีสุดา โยธา ( ดา )"/>
    <s v="บริษัท กรุงเทพ เลเบิล จำกัด 89/17 หมู่ 2_x000a_ถนนพระราม 2 ต.คอกกระบือ อ.เมืองสมุทรสาคร_x000a_จ.สมุทรสาคร 74000"/>
    <s v="74000"/>
    <s v="0863999288"/>
    <s v="12/02/2026 16:42"/>
    <s v="t0832622509@gmail.com"/>
    <s v="EMS COD"/>
    <s v="facebook"/>
    <s v="กสิกร"/>
    <s v=""/>
    <s v="WA091979390TH"/>
    <s v="12/02/2026 16:41"/>
  </r>
  <r>
    <x v="7"/>
    <x v="8"/>
    <n v="139"/>
    <n v="1"/>
    <s v="GUH89"/>
    <n v="215"/>
    <n v="0"/>
    <s v="ร้านที่10"/>
    <s v="ศรีสุดา โยธา ( ดา )"/>
    <s v="บริษัท กรุงเทพ เลเบิล จำกัด 89/17 หมู่ 2_x000a_ถนนพระราม 2 ต.คอกกระบือ อ.เมืองสมุทรสาคร_x000a_จ.สมุทรสาคร 74000"/>
    <s v="74000"/>
    <s v="0863999288"/>
    <s v="12/02/2026 16:42"/>
    <s v="t0832622509@gmail.com"/>
    <s v="EMS COD"/>
    <s v="facebook"/>
    <s v="กสิกร"/>
    <s v=""/>
    <s v="WA091979390TH"/>
    <s v="12/02/2026 16:41"/>
  </r>
  <r>
    <x v="13"/>
    <x v="20"/>
    <n v="0"/>
    <n v="5"/>
    <s v="GUH88"/>
    <n v="0"/>
    <n v="0"/>
    <s v="ร้านที่1"/>
    <s v="วีระศักดิ์"/>
    <s v="78 หมู่2 (ร้านของฝาก ปั้มบางจากไชโย) ตำบลไชยภูมิ อำเภอไชโย จังหวัดอ่างทอง 14140"/>
    <s v="14140"/>
    <s v="0988797593"/>
    <s v="12/02/2026 16:39"/>
    <s v="t0832622509@gmail.com"/>
    <s v="EMS"/>
    <s v="other"/>
    <s v="กสิกร"/>
    <s v="📌📌เคลมกล่องเปล่า Shopee เสียหายจากการขนส่ง"/>
    <s v="WB169917090TH"/>
    <s v="12/02/2026 16:39"/>
  </r>
  <r>
    <x v="0"/>
    <x v="14"/>
    <n v="20"/>
    <n v="1"/>
    <s v="GUH87"/>
    <n v="20"/>
    <n v="0"/>
    <s v="ร้านที่3"/>
    <s v="าดคกคกตก"/>
    <s v="ชุมชนร่มเย็น 28/499999 ซอย 2/17 ดสพนพนน737373338338383 · คูคต/ Khu Khot_x000a__x000a_ลำลูกกา/ Lam Luk Kaปทุมธานี/ Pathum Thani_x000a_12130"/>
    <s v="12130"/>
    <s v="660859728492"/>
    <s v="12/02/2026 16:39"/>
    <s v="-"/>
    <s v="Kerry_dropoff"/>
    <s v="Lazada"/>
    <s v="lazada"/>
    <s v=""/>
    <s v="LEXPU0657450168"/>
    <s v="12/02/2026 16:39"/>
  </r>
  <r>
    <x v="5"/>
    <x v="6"/>
    <n v="33"/>
    <n v="10"/>
    <s v="GUH86"/>
    <n v="399"/>
    <n v="0"/>
    <s v="ร้านที่2"/>
    <s v="ป***รี้ยว"/>
    <s v="พิษณุโลก"/>
    <s v="-"/>
    <s v=""/>
    <s v="12/02/2026 16:37"/>
    <s v="-"/>
    <s v="J&amp;T COD"/>
    <s v="Tiktok"/>
    <s v="จ่ายทีหลัง / COD"/>
    <s v=""/>
    <s v="791629841170"/>
    <s v="12/02/2026 16:37"/>
  </r>
  <r>
    <x v="6"/>
    <x v="7"/>
    <n v="159"/>
    <n v="3"/>
    <s v="GUH85"/>
    <n v="387"/>
    <n v="0"/>
    <s v="ร้านที่2"/>
    <s v="จ***ามณี น***รี"/>
    <s v="สระบุรี"/>
    <s v="-"/>
    <s v=""/>
    <s v="12/02/2026 16:36"/>
    <s v="-"/>
    <s v="Flash Express Thailand COD"/>
    <s v="Tiktok"/>
    <s v="จ่ายทีหลัง / COD"/>
    <s v=""/>
    <s v="THT100453UZGA9Z"/>
    <s v="12/02/2026 16:36"/>
  </r>
  <r>
    <x v="5"/>
    <x v="6"/>
    <n v="66.666666666666671"/>
    <n v="3"/>
    <s v="GUH84"/>
    <n v="100"/>
    <n v="0"/>
    <s v="ร้านที่2"/>
    <s v="ว***ญาภรณ์ ส***นัส"/>
    <s v="ปราจีนบุรี"/>
    <s v="-"/>
    <s v=""/>
    <s v="12/02/2026 16:35"/>
    <s v="-"/>
    <s v="J&amp;T COD"/>
    <s v="Tiktok"/>
    <s v="จ่ายทีหลัง / COD"/>
    <s v=""/>
    <s v="791667849125"/>
    <s v="12/02/2026 16:35"/>
  </r>
  <r>
    <x v="1"/>
    <x v="1"/>
    <n v="33.333333333333336"/>
    <n v="3"/>
    <s v="GUH83"/>
    <n v="100"/>
    <n v="0"/>
    <s v="ร้านที่2"/>
    <s v="ป***พศรี  ท***ูศรี"/>
    <s v="นครสวรรค์"/>
    <s v="-"/>
    <s v=""/>
    <s v="12/02/2026 16:33"/>
    <s v="-"/>
    <s v="J&amp;T Express"/>
    <s v="Tiktok"/>
    <s v="tiktok"/>
    <s v="ฝอยทอง2กาแฟ1"/>
    <s v="791628607136"/>
    <s v="12/02/2026 16:33"/>
  </r>
  <r>
    <x v="6"/>
    <x v="7"/>
    <n v="159"/>
    <n v="1"/>
    <s v="GUH81"/>
    <n v="387"/>
    <n v="0"/>
    <s v="ร้านที่2"/>
    <s v="p***i p**"/>
    <s v="ประจวบคีรีขันธ์"/>
    <s v="-"/>
    <s v=""/>
    <s v="12/02/2026 16:29"/>
    <s v="-"/>
    <s v="J&amp;T COD"/>
    <s v="Tiktok"/>
    <s v="จ่ายทีหลัง / COD"/>
    <s v=""/>
    <s v="791642687290"/>
    <s v="12/02/2026 16:29"/>
  </r>
  <r>
    <x v="7"/>
    <x v="8"/>
    <n v="159"/>
    <n v="1"/>
    <s v="GUH81"/>
    <n v="387"/>
    <n v="0"/>
    <s v="ร้านที่2"/>
    <s v="p***i p**"/>
    <s v="ประจวบคีรีขันธ์"/>
    <s v="-"/>
    <s v=""/>
    <s v="12/02/2026 16:29"/>
    <s v="-"/>
    <s v="J&amp;T COD"/>
    <s v="Tiktok"/>
    <s v="จ่ายทีหลัง / COD"/>
    <s v=""/>
    <s v="791642687290"/>
    <s v="12/02/2026 16:29"/>
  </r>
  <r>
    <x v="6"/>
    <x v="7"/>
    <n v="159"/>
    <n v="1"/>
    <s v="GUH81"/>
    <n v="387"/>
    <n v="0"/>
    <s v="ร้านที่2"/>
    <s v="p***i p**"/>
    <s v="ประจวบคีรีขันธ์"/>
    <s v="-"/>
    <s v=""/>
    <s v="12/02/2026 16:29"/>
    <s v="-"/>
    <s v="J&amp;T COD"/>
    <s v="Tiktok"/>
    <s v="จ่ายทีหลัง / COD"/>
    <s v=""/>
    <s v="791642687290"/>
    <s v="12/02/2026 16:29"/>
  </r>
  <r>
    <x v="3"/>
    <x v="11"/>
    <n v="150"/>
    <n v="1"/>
    <s v="GUH80"/>
    <n v="100"/>
    <n v="0"/>
    <s v="ร้านที่2"/>
    <s v="m***asit"/>
    <s v="นครปฐม"/>
    <s v="-"/>
    <s v=""/>
    <s v="12/02/2026 16:27"/>
    <s v="-"/>
    <s v="J&amp;T Express"/>
    <s v="Tiktok"/>
    <s v="tiktok"/>
    <s v=""/>
    <s v="791633831170"/>
    <s v="12/02/2026 16:27"/>
  </r>
  <r>
    <x v="2"/>
    <x v="19"/>
    <n v="120"/>
    <n v="1"/>
    <s v="GUH79"/>
    <n v="89"/>
    <n v="0"/>
    <s v="ร้านที่2"/>
    <s v="แ** ศ***ัฒน์   บ***ตรงแทงค์น้ำสูง"/>
    <s v="อ่างทอง"/>
    <s v="-"/>
    <s v=""/>
    <s v="12/02/2026 16:26"/>
    <s v="-"/>
    <s v="J&amp;T COD"/>
    <s v="Tiktok"/>
    <s v="จ่ายทีหลัง / COD"/>
    <s v=""/>
    <s v="791610483613"/>
    <s v="12/02/2026 16:26"/>
  </r>
  <r>
    <x v="9"/>
    <x v="15"/>
    <n v="99.19"/>
    <n v="1"/>
    <s v="GUH78"/>
    <n v="106.19"/>
    <n v="7"/>
    <s v="ร้านที่3"/>
    <s v="นิติพร มิตรรัตน์"/>
    <s v="บ้านนา, ปากหมาก 5/9 หมู่ 5 ตำบลปากหมาก อำเภอไชยา จังหวัดสุราษฎร์ธานี · ปากหมาก/ Pak Mak_x000a__x000a_ไชยา/ Chaiyaสุราษฎร์ธานี/ Surat Thani_x000a_84110"/>
    <s v="84110"/>
    <s v="660627722410"/>
    <s v="12/02/2026 16:20"/>
    <s v="-"/>
    <s v="Kerry_dropoff"/>
    <s v="Lazada"/>
    <s v="lazada"/>
    <s v=""/>
    <s v="TH68068C8KJ82I"/>
    <s v="12/02/2026 16:20"/>
  </r>
  <r>
    <x v="1"/>
    <x v="1"/>
    <n v="33.333333333333336"/>
    <n v="3"/>
    <s v="GUH77"/>
    <n v="100"/>
    <n v="0"/>
    <s v="ร้านที่2"/>
    <s v="P** M**"/>
    <s v="Bangkok"/>
    <s v="-"/>
    <s v=""/>
    <s v="12/02/2026 16:18"/>
    <s v="-"/>
    <s v="J&amp;T COD"/>
    <s v="Tiktok"/>
    <s v="จ่ายทีหลัง / COD"/>
    <s v=""/>
    <s v="791563383026"/>
    <s v="12/02/2026 16:18"/>
  </r>
  <r>
    <x v="7"/>
    <x v="8"/>
    <n v="139"/>
    <n v="1"/>
    <s v="GUH76"/>
    <n v="215"/>
    <n v="0"/>
    <s v="ร้านที่10"/>
    <s v="อรพรรณ ทองสุข"/>
    <s v="บ้านเลขที่ 67 หมู่ 2 ตำบลบางขุน _x000a_ไทร   อำเภอบ้านแหลมจังหวัดเพชรบุรี  บ้านอยู่หลังศาลเจ้าติดๆกันเลย 76110"/>
    <s v="76110"/>
    <s v="0611162551"/>
    <s v="12/02/2026 16:15"/>
    <s v="t0832622509@gmail.com"/>
    <s v="EMS COD"/>
    <s v="facebook"/>
    <s v="กสิกร"/>
    <s v=""/>
    <s v="WA092014343TH"/>
    <s v="12/02/2026 16:13"/>
  </r>
  <r>
    <x v="9"/>
    <x v="10"/>
    <n v="139"/>
    <n v="1"/>
    <s v="GUH76"/>
    <n v="215"/>
    <n v="0"/>
    <s v="ร้านที่10"/>
    <s v="อรพรรณ ทองสุข"/>
    <s v="บ้านเลขที่ 67 หมู่ 2 ตำบลบางขุน _x000a_ไทร   อำเภอบ้านแหลมจังหวัดเพชรบุรี  บ้านอยู่หลังศาลเจ้าติดๆกันเลย 76110"/>
    <s v="76110"/>
    <s v="0611162551"/>
    <s v="12/02/2026 16:15"/>
    <s v="t0832622509@gmail.com"/>
    <s v="EMS COD"/>
    <s v="facebook"/>
    <s v="กสิกร"/>
    <s v=""/>
    <s v="WA092014343TH"/>
    <s v="12/02/2026 16:13"/>
  </r>
  <r>
    <x v="5"/>
    <x v="6"/>
    <n v="66.666666666666671"/>
    <n v="3"/>
    <s v="GUH75"/>
    <n v="129"/>
    <n v="0"/>
    <s v="ร้านที่1"/>
    <s v="1******ต"/>
    <s v="******.รัษฎา, อำเภอเมืองภูเก็ต  83000 ตำบลรัษฎา อำเภอเมืองภูเก็ต จังหวัดภูเก็ต 83000"/>
    <s v="83000"/>
    <s v="89"/>
    <s v="12/02/2026 16:13"/>
    <s v="-"/>
    <s v="SPX Express"/>
    <s v="Shopee"/>
    <s v="shopee"/>
    <s v=""/>
    <s v="TH262452912161K"/>
    <s v="12/02/2026 16:12"/>
  </r>
  <r>
    <x v="1"/>
    <x v="1"/>
    <n v="50"/>
    <n v="6"/>
    <s v="GUH73"/>
    <n v="200"/>
    <n v="0"/>
    <s v="ร้านที่2"/>
    <s v="ม***ี ส***งบุญ"/>
    <s v="ระยอง"/>
    <s v="-"/>
    <s v=""/>
    <s v="12/02/2026 15:51"/>
    <s v="-"/>
    <s v="J&amp;T COD"/>
    <s v="Tiktok"/>
    <s v="จ่ายทีหลัง / COD"/>
    <s v=""/>
    <s v="791519058072"/>
    <s v="12/02/2026 15:51"/>
  </r>
  <r>
    <x v="1"/>
    <x v="1"/>
    <n v="50"/>
    <n v="6"/>
    <s v="GUH72"/>
    <n v="200"/>
    <n v="0"/>
    <s v="ร้านที่2"/>
    <s v="ณ***ันท์ แ***ล้า"/>
    <s v="กรุงเทพฯ"/>
    <s v="-"/>
    <s v=""/>
    <s v="12/02/2026 15:48"/>
    <s v="-"/>
    <s v="J&amp;T COD"/>
    <s v="Tiktok"/>
    <s v="จ่ายทีหลัง / COD"/>
    <s v=""/>
    <s v="791540573003"/>
    <s v="12/02/2026 15:49"/>
  </r>
  <r>
    <x v="6"/>
    <x v="7"/>
    <n v="159"/>
    <n v="1"/>
    <s v="GUH71"/>
    <n v="109"/>
    <n v="0"/>
    <s v="ร้านที่2"/>
    <s v="ส***รัตน์ จ***รัตน์"/>
    <s v="ชลบุรี"/>
    <s v="-"/>
    <s v=""/>
    <s v="12/02/2026 15:44"/>
    <s v="-"/>
    <s v="J&amp;T Express"/>
    <s v="Tiktok"/>
    <s v="tiktok"/>
    <s v=""/>
    <s v="791686216112"/>
    <s v="12/02/2026 15:44"/>
  </r>
  <r>
    <x v="7"/>
    <x v="8"/>
    <n v="159"/>
    <n v="2"/>
    <s v="GUH69"/>
    <n v="327"/>
    <n v="0"/>
    <s v="ร้านที่2"/>
    <s v="ป***าพร แ***ทับทิม"/>
    <s v="ระยอง"/>
    <s v="-"/>
    <s v=""/>
    <s v="12/02/2026 15:39"/>
    <s v="-"/>
    <s v="J&amp;T COD"/>
    <s v="Tiktok"/>
    <s v="จ่ายทีหลัง / COD"/>
    <s v=""/>
    <s v="791674684286"/>
    <s v="12/02/2026 15:40"/>
  </r>
  <r>
    <x v="6"/>
    <x v="7"/>
    <n v="159"/>
    <n v="1"/>
    <s v="GUH69"/>
    <n v="327"/>
    <n v="0"/>
    <s v="ร้านที่2"/>
    <s v="ป***าพร แ***ทับทิม"/>
    <s v="ระยอง"/>
    <s v="-"/>
    <s v=""/>
    <s v="12/02/2026 15:39"/>
    <s v="-"/>
    <s v="J&amp;T COD"/>
    <s v="Tiktok"/>
    <s v="จ่ายทีหลัง / COD"/>
    <s v=""/>
    <s v="791674684286"/>
    <s v="12/02/2026 15:40"/>
  </r>
  <r>
    <x v="9"/>
    <x v="10"/>
    <n v="139"/>
    <n v="1"/>
    <s v="GUH68"/>
    <n v="215"/>
    <n v="0"/>
    <s v="ร้านที่10"/>
    <s v="สุปราณี  กาละ"/>
    <s v="96/1 หมู่ 2 ต.สามเงา_x000a_อ.สามเงา จ.ตาก _x000a_ 63130"/>
    <s v="63130"/>
    <s v="0872070602"/>
    <s v="12/02/2026 15:36"/>
    <s v="t0832622509@gmail.com"/>
    <s v="EMS COD"/>
    <s v="facebook"/>
    <s v="กสิกร"/>
    <s v=""/>
    <s v="WA091979341TH"/>
    <s v="12/02/2026 15:35"/>
  </r>
  <r>
    <x v="7"/>
    <x v="8"/>
    <n v="139"/>
    <n v="1"/>
    <s v="GUH68"/>
    <n v="215"/>
    <n v="0"/>
    <s v="ร้านที่10"/>
    <s v="สุปราณี  กาละ"/>
    <s v="96/1 หมู่ 2 ต.สามเงา_x000a_อ.สามเงา จ.ตาก _x000a_ 63130"/>
    <s v="63130"/>
    <s v="0872070602"/>
    <s v="12/02/2026 15:36"/>
    <s v="t0832622509@gmail.com"/>
    <s v="EMS COD"/>
    <s v="facebook"/>
    <s v="กสิกร"/>
    <s v=""/>
    <s v="WA091979341TH"/>
    <s v="12/02/2026 15:35"/>
  </r>
  <r>
    <x v="9"/>
    <x v="10"/>
    <n v="139"/>
    <n v="1"/>
    <s v="GUH67"/>
    <n v="215"/>
    <n v="0"/>
    <s v="ร้านที่10"/>
    <s v="สุนัน ทองอร"/>
    <s v="16 ห 5 ต บ้านใหม่_x000a_อ เมือง จ นครราชสีมา_x000a_ 30000"/>
    <s v="30000"/>
    <s v="0952951103"/>
    <s v="12/02/2026 15:35"/>
    <s v="t0832622509@gmail.com"/>
    <s v="EMS COD"/>
    <s v="facebook"/>
    <s v="กสิกร"/>
    <s v=""/>
    <s v="WA091979355TH"/>
    <s v="12/02/2026 15:34"/>
  </r>
  <r>
    <x v="6"/>
    <x v="7"/>
    <n v="139"/>
    <n v="1"/>
    <s v="GUH67"/>
    <n v="215"/>
    <n v="0"/>
    <s v="ร้านที่10"/>
    <s v="สุนัน ทองอร"/>
    <s v="16 ห 5 ต บ้านใหม่_x000a_อ เมือง จ นครราชสีมา_x000a_ 30000"/>
    <s v="30000"/>
    <s v="0952951103"/>
    <s v="12/02/2026 15:35"/>
    <s v="t0832622509@gmail.com"/>
    <s v="EMS COD"/>
    <s v="facebook"/>
    <s v="กสิกร"/>
    <s v=""/>
    <s v="WA091979355TH"/>
    <s v="12/02/2026 15:34"/>
  </r>
  <r>
    <x v="7"/>
    <x v="8"/>
    <n v="139"/>
    <n v="1"/>
    <s v="GUH66"/>
    <n v="215"/>
    <n v="0"/>
    <s v="ร้านที่10"/>
    <s v="รัศมี พละวงษ์"/>
    <s v="119 หมู่ 9  บ้านหัวนาคำ_x000a_คลองเมือง_x000a_นครราชสีมา_x000a_Thailand 30230"/>
    <s v="30230"/>
    <s v="0891612854"/>
    <s v="12/02/2026 15:34"/>
    <s v="t0832622509@gmail.com"/>
    <s v="EMS COD"/>
    <s v="facebook"/>
    <s v="กสิกร"/>
    <s v=""/>
    <s v="WA091979369TH"/>
    <s v="12/02/2026 15:33"/>
  </r>
  <r>
    <x v="8"/>
    <x v="9"/>
    <n v="139"/>
    <n v="1"/>
    <s v="GUH66"/>
    <n v="215"/>
    <n v="0"/>
    <s v="ร้านที่10"/>
    <s v="รัศมี พละวงษ์"/>
    <s v="119 หมู่ 9  บ้านหัวนาคำ_x000a_คลองเมือง_x000a_นครราชสีมา_x000a_Thailand 30230"/>
    <s v="30230"/>
    <s v="0891612854"/>
    <s v="12/02/2026 15:34"/>
    <s v="t0832622509@gmail.com"/>
    <s v="EMS COD"/>
    <s v="facebook"/>
    <s v="กสิกร"/>
    <s v=""/>
    <s v="WA091979369TH"/>
    <s v="12/02/2026 15:33"/>
  </r>
  <r>
    <x v="6"/>
    <x v="7"/>
    <n v="159"/>
    <n v="2"/>
    <s v="GUH65"/>
    <n v="258"/>
    <n v="0"/>
    <s v="ร้านที่2"/>
    <s v="u***1758546437513"/>
    <s v="ราชบุรี"/>
    <s v="-"/>
    <s v=""/>
    <s v="12/02/2026 15:33"/>
    <s v="-"/>
    <s v="J&amp;T Express"/>
    <s v="Tiktok"/>
    <s v="tiktok"/>
    <s v=""/>
    <s v="791566771030"/>
    <s v="12/02/2026 15:33"/>
  </r>
  <r>
    <x v="7"/>
    <x v="8"/>
    <n v="139"/>
    <n v="4"/>
    <s v="GUH64"/>
    <n v="430"/>
    <n v="0"/>
    <s v="ร้านที่10"/>
    <s v="นฤมล​ ถิ​รายน"/>
    <s v="41/1 หมู่ที่10_x000a_ถนนเคหะ- บ้านใหม่45_x000a_ตำบลหนองเพรางาย_x000a_อำเภอไทรน้อย_x000a_จังหวัดนนทบุรี 11150"/>
    <s v="11150"/>
    <s v="0897957558"/>
    <s v="12/02/2026 14:19"/>
    <s v="t0832622509@gmail.com"/>
    <s v="EMS"/>
    <s v="facebook"/>
    <s v="กสิกร"/>
    <s v=""/>
    <s v="WB169917086TH"/>
    <s v="12/02/2026 15:32"/>
  </r>
  <r>
    <x v="1"/>
    <x v="1"/>
    <n v="33.333333333333336"/>
    <n v="3"/>
    <s v="GUH63"/>
    <n v="100"/>
    <n v="0"/>
    <s v="ร้านที่2"/>
    <s v="เ***ญ ท***จริญสุข"/>
    <s v="ปทุมธานี"/>
    <s v="-"/>
    <s v=""/>
    <s v="12/02/2026 15:30"/>
    <s v="-"/>
    <s v="Flash Express Thailand"/>
    <s v="Tiktok"/>
    <s v="tiktok"/>
    <s v=""/>
    <s v="THT040653V0BR4Z"/>
    <s v="12/02/2026 15:30"/>
  </r>
  <r>
    <x v="8"/>
    <x v="9"/>
    <n v="139"/>
    <n v="3"/>
    <s v="GUH62"/>
    <n v="1075"/>
    <n v="0"/>
    <s v="ร้านที่10"/>
    <s v="ทิราภรณ์ ทวีลาภ"/>
    <s v="22ม.7 ต.กะไหล อ.ตะกั่วทุ่ง_x000a_จ.พังงา 82130"/>
    <s v="82130"/>
    <s v="0901644574"/>
    <s v="12/02/2026 14:08"/>
    <s v="t0832622509@gmail.com"/>
    <s v="EMS COD"/>
    <s v="facebook"/>
    <s v="กสิกร"/>
    <s v="จ่ายมัดจำมาแล้ว 1,075 บาท"/>
    <s v="WA091979338TH"/>
    <s v="12/02/2026 15:30"/>
  </r>
  <r>
    <x v="9"/>
    <x v="10"/>
    <n v="139"/>
    <n v="3"/>
    <s v="GUH62"/>
    <n v="1075"/>
    <n v="0"/>
    <s v="ร้านที่10"/>
    <s v="ทิราภรณ์ ทวีลาภ"/>
    <s v="22ม.7 ต.กะไหล อ.ตะกั่วทุ่ง_x000a_จ.พังงา 82130"/>
    <s v="82130"/>
    <s v="0901644574"/>
    <s v="12/02/2026 14:08"/>
    <s v="t0832622509@gmail.com"/>
    <s v="EMS COD"/>
    <s v="facebook"/>
    <s v="กสิกร"/>
    <s v="จ่ายมัดจำมาแล้ว 1,075 บาท"/>
    <s v="WA091979338TH"/>
    <s v="12/02/2026 15:30"/>
  </r>
  <r>
    <x v="6"/>
    <x v="7"/>
    <n v="139"/>
    <n v="7"/>
    <s v="GUH62"/>
    <n v="1075"/>
    <n v="0"/>
    <s v="ร้านที่10"/>
    <s v="ทิราภรณ์ ทวีลาภ"/>
    <s v="22ม.7 ต.กะไหล อ.ตะกั่วทุ่ง_x000a_จ.พังงา 82130"/>
    <s v="82130"/>
    <s v="0901644574"/>
    <s v="12/02/2026 14:08"/>
    <s v="t0832622509@gmail.com"/>
    <s v="EMS COD"/>
    <s v="facebook"/>
    <s v="กสิกร"/>
    <s v="จ่ายมัดจำมาแล้ว 1,075 บาท"/>
    <s v="WA091979338TH"/>
    <s v="12/02/2026 15:30"/>
  </r>
  <r>
    <x v="7"/>
    <x v="8"/>
    <n v="139"/>
    <n v="7"/>
    <s v="GUH62"/>
    <n v="1075"/>
    <n v="0"/>
    <s v="ร้านที่10"/>
    <s v="ทิราภรณ์ ทวีลาภ"/>
    <s v="22ม.7 ต.กะไหล อ.ตะกั่วทุ่ง_x000a_จ.พังงา 82130"/>
    <s v="82130"/>
    <s v="0901644574"/>
    <s v="12/02/2026 14:08"/>
    <s v="t0832622509@gmail.com"/>
    <s v="EMS COD"/>
    <s v="facebook"/>
    <s v="กสิกร"/>
    <s v="จ่ายมัดจำมาแล้ว 1,075 บาท"/>
    <s v="WA091979338TH"/>
    <s v="12/02/2026 15:30"/>
  </r>
  <r>
    <x v="2"/>
    <x v="4"/>
    <n v="120"/>
    <n v="1"/>
    <s v="GUH61"/>
    <n v="89"/>
    <n v="0"/>
    <s v="ร้านที่2"/>
    <s v="อ***มะห"/>
    <s v="นราธิวาส"/>
    <s v="-"/>
    <s v=""/>
    <s v="12/02/2026 15:27"/>
    <s v="-"/>
    <s v="J&amp;T COD"/>
    <s v="Tiktok"/>
    <s v="จ่ายทีหลัง / COD"/>
    <s v=""/>
    <s v="791692956692"/>
    <s v="12/02/2026 15:27"/>
  </r>
  <r>
    <x v="9"/>
    <x v="10"/>
    <n v="139"/>
    <n v="1"/>
    <s v="GUH60"/>
    <n v="215"/>
    <n v="0"/>
    <s v="ร้านที่10"/>
    <s v="ไพฑูรย์ เต็มโภคา"/>
    <s v="80/2 ม.1ต.แม่น้ำ อ.เกาะสมุย จ.สุราษ. 84330"/>
    <s v="84330"/>
    <s v="0839682987"/>
    <s v="12/02/2026 15:27"/>
    <s v="t0832622509@gmail.com"/>
    <s v="EMS COD"/>
    <s v="facebook"/>
    <s v="กสิกร"/>
    <s v=""/>
    <s v="WA091967215TH"/>
    <s v="12/02/2026 15:26"/>
  </r>
  <r>
    <x v="6"/>
    <x v="7"/>
    <n v="139"/>
    <n v="1"/>
    <s v="GUH60"/>
    <n v="215"/>
    <n v="0"/>
    <s v="ร้านที่10"/>
    <s v="ไพฑูรย์ เต็มโภคา"/>
    <s v="80/2 ม.1ต.แม่น้ำ อ.เกาะสมุย จ.สุราษ. 84330"/>
    <s v="84330"/>
    <s v="0839682987"/>
    <s v="12/02/2026 15:27"/>
    <s v="t0832622509@gmail.com"/>
    <s v="EMS COD"/>
    <s v="facebook"/>
    <s v="กสิกร"/>
    <s v=""/>
    <s v="WA091967215TH"/>
    <s v="12/02/2026 15:26"/>
  </r>
  <r>
    <x v="9"/>
    <x v="10"/>
    <n v="139"/>
    <n v="2"/>
    <s v="GUH59"/>
    <n v="215"/>
    <n v="0"/>
    <s v="ร้านที่10"/>
    <s v="อารีย์ บุญเกิด"/>
    <s v="203/2ม.1ต.สามง่าม_x000a_อ.ดอนตูม จ.นครปฐม 73150"/>
    <s v="73150"/>
    <s v="0843535860"/>
    <s v="12/02/2026 15:26"/>
    <s v="t0832622509@gmail.com"/>
    <s v="EMS COD"/>
    <s v="facebook"/>
    <s v="กสิกร"/>
    <s v=""/>
    <s v="WA091967207TH"/>
    <s v="12/02/2026 15:25"/>
  </r>
  <r>
    <x v="7"/>
    <x v="8"/>
    <n v="139"/>
    <n v="1"/>
    <s v="GUH58"/>
    <n v="215"/>
    <n v="0"/>
    <s v="ร้านที่10"/>
    <s v="สัจจาพร  กิติเวียง"/>
    <s v="163\38 หมู่บ้านอารียา โครงการ 4 ถนนบางบัวทอง-สุพรรณบุรี ต ละหาร อ บางบัวทอง จ นนทบุรี 11110"/>
    <s v="11110"/>
    <s v="0813987715"/>
    <s v="12/02/2026 15:25"/>
    <s v="t0832622509@gmail.com"/>
    <s v="EMS COD"/>
    <s v="facebook"/>
    <s v="กสิกร"/>
    <s v=""/>
    <s v="WA091967198TH"/>
    <s v="12/02/2026 15:23"/>
  </r>
  <r>
    <x v="6"/>
    <x v="7"/>
    <n v="139"/>
    <n v="1"/>
    <s v="GUH58"/>
    <n v="215"/>
    <n v="0"/>
    <s v="ร้านที่10"/>
    <s v="สัจจาพร  กิติเวียง"/>
    <s v="163\38 หมู่บ้านอารียา โครงการ 4 ถนนบางบัวทอง-สุพรรณบุรี ต ละหาร อ บางบัวทอง จ นนทบุรี 11110"/>
    <s v="11110"/>
    <s v="0813987715"/>
    <s v="12/02/2026 15:25"/>
    <s v="t0832622509@gmail.com"/>
    <s v="EMS COD"/>
    <s v="facebook"/>
    <s v="กสิกร"/>
    <s v=""/>
    <s v="WA091967198TH"/>
    <s v="12/02/2026 15:23"/>
  </r>
  <r>
    <x v="7"/>
    <x v="8"/>
    <n v="139"/>
    <n v="1"/>
    <s v="GUH57"/>
    <n v="215"/>
    <n v="0"/>
    <s v="ร้านที่10"/>
    <s v="คุณ ไพบูลย์ สิริศักดิ์ทวี"/>
    <s v="ชัย_x000a_16/147_x000a_ซอย จอมทอง 19_x000a_เขต จอมทอง_x000a_กรุงเทพฯ 10150"/>
    <s v="10150"/>
    <s v="0890457289"/>
    <s v="12/02/2026 15:22"/>
    <s v="t0832622509@gmail.com"/>
    <s v="EMS COD"/>
    <s v="facebook"/>
    <s v="กสิกร"/>
    <s v=""/>
    <s v="GUH57"/>
    <s v="12/02/2026 15:21"/>
  </r>
  <r>
    <x v="6"/>
    <x v="7"/>
    <n v="139"/>
    <n v="1"/>
    <s v="GUH57"/>
    <n v="215"/>
    <n v="0"/>
    <s v="ร้านที่10"/>
    <s v="คุณ ไพบูลย์ สิริศักดิ์ทวี"/>
    <s v="ชัย_x000a_16/147_x000a_ซอย จอมทอง 19_x000a_เขต จอมทอง_x000a_กรุงเทพฯ 10150"/>
    <s v="10150"/>
    <s v="0890457289"/>
    <s v="12/02/2026 15:22"/>
    <s v="t0832622509@gmail.com"/>
    <s v="EMS COD"/>
    <s v="facebook"/>
    <s v="กสิกร"/>
    <s v=""/>
    <s v="GUH57"/>
    <s v="12/02/2026 15:21"/>
  </r>
  <r>
    <x v="8"/>
    <x v="9"/>
    <n v="109"/>
    <n v="2"/>
    <s v="GUH56"/>
    <n v="704"/>
    <n v="50"/>
    <s v="ร้านที่10"/>
    <s v="คุณดวงจิต ตระกูลเพียรกิจ"/>
    <s v="ส่ง   _x000a_ที่อยู่ 410 ซอยตากสิน 21 ถนนตากสิน แขวงสำเหร่ เขตธนบุรี กทม 10600"/>
    <s v="10600"/>
    <s v="0851204883"/>
    <s v="12/02/2026 15:21"/>
    <s v="t0832622509@gmail.com"/>
    <s v="EMS COD"/>
    <s v="facebook"/>
    <s v="กสิกร"/>
    <s v=""/>
    <s v="WA091967175TH"/>
    <s v="12/02/2026 15:20"/>
  </r>
  <r>
    <x v="9"/>
    <x v="10"/>
    <n v="109"/>
    <n v="2"/>
    <s v="GUH56"/>
    <n v="704"/>
    <n v="50"/>
    <s v="ร้านที่10"/>
    <s v="คุณดวงจิต ตระกูลเพียรกิจ"/>
    <s v="ส่ง   _x000a_ที่อยู่ 410 ซอยตากสิน 21 ถนนตากสิน แขวงสำเหร่ เขตธนบุรี กทม 10600"/>
    <s v="10600"/>
    <s v="0851204883"/>
    <s v="12/02/2026 15:21"/>
    <s v="t0832622509@gmail.com"/>
    <s v="EMS COD"/>
    <s v="facebook"/>
    <s v="กสิกร"/>
    <s v=""/>
    <s v="WA091967175TH"/>
    <s v="12/02/2026 15:20"/>
  </r>
  <r>
    <x v="6"/>
    <x v="7"/>
    <n v="109"/>
    <n v="2"/>
    <s v="GUH56"/>
    <n v="704"/>
    <n v="50"/>
    <s v="ร้านที่10"/>
    <s v="คุณดวงจิต ตระกูลเพียรกิจ"/>
    <s v="ส่ง   _x000a_ที่อยู่ 410 ซอยตากสิน 21 ถนนตากสิน แขวงสำเหร่ เขตธนบุรี กทม 10600"/>
    <s v="10600"/>
    <s v="0851204883"/>
    <s v="12/02/2026 15:21"/>
    <s v="t0832622509@gmail.com"/>
    <s v="EMS COD"/>
    <s v="facebook"/>
    <s v="กสิกร"/>
    <s v=""/>
    <s v="WA091967175TH"/>
    <s v="12/02/2026 15:20"/>
  </r>
  <r>
    <x v="7"/>
    <x v="8"/>
    <n v="159"/>
    <n v="1"/>
    <s v="GUH55"/>
    <n v="130"/>
    <n v="1"/>
    <s v="ร้านที่2"/>
    <s v="เ***   พ***ซ้อน"/>
    <s v="นครสวรรค์"/>
    <s v="-"/>
    <s v=""/>
    <s v="12/02/2026 15:03"/>
    <s v="-"/>
    <s v="J&amp;T COD"/>
    <s v="Tiktok"/>
    <s v="จ่ายทีหลัง / COD"/>
    <s v=""/>
    <s v="791696483255"/>
    <s v="12/02/2026 15:04"/>
  </r>
  <r>
    <x v="1"/>
    <x v="1"/>
    <n v="33.333333333333336"/>
    <n v="3"/>
    <s v="GUH54"/>
    <n v="100"/>
    <n v="0"/>
    <s v="ร้านที่2"/>
    <s v="ว***ัฒน์ ห***ยูนุ"/>
    <s v="นครนายก"/>
    <s v="-"/>
    <s v=""/>
    <s v="12/02/2026 15:01"/>
    <s v="-"/>
    <s v="J&amp;T Express"/>
    <s v="Tiktok"/>
    <s v="tiktok"/>
    <s v=""/>
    <s v="791581787032"/>
    <s v="12/02/2026 15:00"/>
  </r>
  <r>
    <x v="7"/>
    <x v="8"/>
    <n v="159"/>
    <n v="1"/>
    <s v="GUH52"/>
    <n v="218"/>
    <n v="0"/>
    <s v="ร้านที่2"/>
    <s v="เ***"/>
    <s v="อุดรธานี"/>
    <s v="-"/>
    <s v=""/>
    <s v="12/02/2026 14:54"/>
    <s v="-"/>
    <s v="J&amp;T Express"/>
    <s v="Tiktok"/>
    <s v="tiktok"/>
    <s v=""/>
    <s v="791643289286"/>
    <s v="12/02/2026 14:54"/>
  </r>
  <r>
    <x v="6"/>
    <x v="7"/>
    <n v="159"/>
    <n v="1"/>
    <s v="GUH52"/>
    <n v="218"/>
    <n v="0"/>
    <s v="ร้านที่2"/>
    <s v="เ***"/>
    <s v="อุดรธานี"/>
    <s v="-"/>
    <s v=""/>
    <s v="12/02/2026 14:54"/>
    <s v="-"/>
    <s v="J&amp;T Express"/>
    <s v="Tiktok"/>
    <s v="tiktok"/>
    <s v=""/>
    <s v="791643289286"/>
    <s v="12/02/2026 14:54"/>
  </r>
  <r>
    <x v="9"/>
    <x v="15"/>
    <n v="103.55"/>
    <n v="1"/>
    <s v="GUH51"/>
    <n v="215.1"/>
    <n v="8"/>
    <s v="ร้านที่3"/>
    <s v="จิราภรณ์ วงศ์เกียรติขจร"/>
    <s v="443 หมู่9 ตลาดหนองบัววง_x000a__x000a_ลำทะเมนชัย/ Lam Thamenchaiนครราชสีมา/ Nakhon Ratchasima_x000a_30270"/>
    <s v="30270"/>
    <s v="660814705273"/>
    <s v="12/02/2026 14:53"/>
    <s v="-"/>
    <s v="Kerry_dropoff"/>
    <s v="Lazada"/>
    <s v="lazada"/>
    <s v=""/>
    <s v="TH27298C8H825A"/>
    <s v="12/02/2026 14:53"/>
  </r>
  <r>
    <x v="6"/>
    <x v="15"/>
    <n v="103.55"/>
    <n v="1"/>
    <s v="GUH51"/>
    <n v="215.1"/>
    <n v="8"/>
    <s v="ร้านที่3"/>
    <s v="จิราภรณ์ วงศ์เกียรติขจร"/>
    <s v="443 หมู่9 ตลาดหนองบัววง_x000a__x000a_ลำทะเมนชัย/ Lam Thamenchaiนครราชสีมา/ Nakhon Ratchasima_x000a_30270"/>
    <s v="30270"/>
    <s v="660814705273"/>
    <s v="12/02/2026 14:53"/>
    <s v="-"/>
    <s v="Kerry_dropoff"/>
    <s v="Lazada"/>
    <s v="lazada"/>
    <s v=""/>
    <s v="TH27298C8H825A"/>
    <s v="12/02/2026 14:53"/>
  </r>
  <r>
    <x v="0"/>
    <x v="0"/>
    <n v="120"/>
    <n v="1"/>
    <s v="GUH50"/>
    <n v="229"/>
    <n v="0"/>
    <s v="ร้านที่2"/>
    <s v="จ***า ส***ษฐดำรงค์"/>
    <s v="กรุงเทพมหานคร"/>
    <s v="-"/>
    <s v=""/>
    <s v="12/02/2026 14:41"/>
    <s v="-"/>
    <s v="J&amp;T Express"/>
    <s v="Tiktok"/>
    <s v="tiktok"/>
    <s v=""/>
    <s v="791530578020"/>
    <s v="12/02/2026 14:41"/>
  </r>
  <r>
    <x v="6"/>
    <x v="7"/>
    <n v="159"/>
    <n v="1"/>
    <s v="GUH50"/>
    <n v="229"/>
    <n v="0"/>
    <s v="ร้านที่2"/>
    <s v="จ***า ส***ษฐดำรงค์"/>
    <s v="กรุงเทพมหานคร"/>
    <s v="-"/>
    <s v=""/>
    <s v="12/02/2026 14:41"/>
    <s v="-"/>
    <s v="J&amp;T Express"/>
    <s v="Tiktok"/>
    <s v="tiktok"/>
    <s v=""/>
    <s v="791530578020"/>
    <s v="12/02/2026 14:41"/>
  </r>
  <r>
    <x v="1"/>
    <x v="1"/>
    <n v="33.333333333333336"/>
    <n v="3"/>
    <s v="GUH49"/>
    <n v="110"/>
    <n v="10"/>
    <s v="ร้านที่2"/>
    <s v="ว***ภามาศ  ศ***คตร์"/>
    <s v="นครราชสีมา"/>
    <s v="-"/>
    <s v=""/>
    <s v="12/02/2026 14:38"/>
    <s v="-"/>
    <s v="J&amp;T COD"/>
    <s v="Tiktok"/>
    <s v="จ่ายทีหลัง / COD"/>
    <s v=""/>
    <s v="791596780074"/>
    <s v="12/02/2026 14:38"/>
  </r>
  <r>
    <x v="0"/>
    <x v="0"/>
    <n v="85"/>
    <n v="20"/>
    <s v="GUH47"/>
    <n v="1655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2/02/2026 14:32"/>
    <s v="-"/>
    <s v="Kerry_dropoff"/>
    <s v="Lazada"/>
    <s v="lazada"/>
    <s v=""/>
    <s v="LEXDO0178549030"/>
    <s v="12/02/2026 14:32"/>
  </r>
  <r>
    <x v="0"/>
    <x v="0"/>
    <n v="85"/>
    <n v="20"/>
    <s v="GUH46"/>
    <n v="1700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2/02/2026 14:32"/>
    <s v="-"/>
    <s v="Kerry_dropoff"/>
    <s v="Lazada"/>
    <s v="lazada"/>
    <s v=""/>
    <s v="LEXDO0178547994"/>
    <s v="12/02/2026 14:32"/>
  </r>
  <r>
    <x v="1"/>
    <x v="1"/>
    <n v="33.333333333333336"/>
    <n v="3"/>
    <s v="GUH45"/>
    <n v="100"/>
    <n v="0"/>
    <s v="ร้านที่2"/>
    <s v="จ***มาศอนุจารีวัฒน์"/>
    <s v="ชลบุรี"/>
    <s v="-"/>
    <s v=""/>
    <s v="12/02/2026 14:32"/>
    <s v="-"/>
    <s v="J&amp;T Express"/>
    <s v="Tiktok"/>
    <s v="tiktok"/>
    <s v=""/>
    <s v="791566371072"/>
    <s v="12/02/2026 14:31"/>
  </r>
  <r>
    <x v="6"/>
    <x v="7"/>
    <n v="139"/>
    <n v="1"/>
    <s v="GUH44"/>
    <n v="215"/>
    <n v="0"/>
    <s v="ร้านที่10"/>
    <s v="ภคพร พิมล"/>
    <s v="44ซ ท่าแฉลบ4ต ตลาด อ เมือง จันทบุรี  22000"/>
    <s v="22000"/>
    <s v="0814295075"/>
    <s v="12/02/2026 14:23"/>
    <s v="sompear3955@gmail.com"/>
    <s v="EMS COD"/>
    <s v="facebook"/>
    <s v="กสิกร"/>
    <s v=""/>
    <s v="WA091967431TH"/>
    <s v="12/02/2026 14:23"/>
  </r>
  <r>
    <x v="7"/>
    <x v="8"/>
    <n v="139"/>
    <n v="1"/>
    <s v="GUH44"/>
    <n v="215"/>
    <n v="0"/>
    <s v="ร้านที่10"/>
    <s v="ภคพร พิมล"/>
    <s v="44ซ ท่าแฉลบ4ต ตลาด อ เมือง จันทบุรี  22000"/>
    <s v="22000"/>
    <s v="0814295075"/>
    <s v="12/02/2026 14:23"/>
    <s v="sompear3955@gmail.com"/>
    <s v="EMS COD"/>
    <s v="facebook"/>
    <s v="กสิกร"/>
    <s v=""/>
    <s v="WA091967431TH"/>
    <s v="12/02/2026 14:23"/>
  </r>
  <r>
    <x v="6"/>
    <x v="15"/>
    <n v="87.2"/>
    <n v="1"/>
    <s v="GUH43"/>
    <n v="190.75"/>
    <n v="0"/>
    <s v="ร้านที่3"/>
    <s v="คุณ ไพลิน ลายนอก"/>
    <s v="1596/646 หมู่บ้านรินทร์ทองซอย10 ม.4 ต.เทพารักษ์ อ.เมือง จ.สมุทรปราการ · เทพารักษ์/ Thepharak_x000a__x000a_เมืองสมุทรปราการ/ Mueang Samut Prakanสมุทรปราการ/ Samut Prakan_x000a_10270"/>
    <s v="10270"/>
    <s v="660802099698"/>
    <s v="12/02/2026 14:22"/>
    <s v="-"/>
    <s v="Kerry_dropoff"/>
    <s v="Lazada"/>
    <s v="lazada"/>
    <s v=""/>
    <s v="LEXPU0657545028"/>
    <s v="12/02/2026 14:22"/>
  </r>
  <r>
    <x v="7"/>
    <x v="15"/>
    <n v="103.55"/>
    <n v="1"/>
    <s v="GUH43"/>
    <n v="190.75"/>
    <n v="0"/>
    <s v="ร้านที่3"/>
    <s v="คุณ ไพลิน ลายนอก"/>
    <s v="1596/646 หมู่บ้านรินทร์ทองซอย10 ม.4 ต.เทพารักษ์ อ.เมือง จ.สมุทรปราการ · เทพารักษ์/ Thepharak_x000a__x000a_เมืองสมุทรปราการ/ Mueang Samut Prakanสมุทรปราการ/ Samut Prakan_x000a_10270"/>
    <s v="10270"/>
    <s v="660802099698"/>
    <s v="12/02/2026 14:22"/>
    <s v="-"/>
    <s v="Kerry_dropoff"/>
    <s v="Lazada"/>
    <s v="lazada"/>
    <s v=""/>
    <s v="LEXPU0657545028"/>
    <s v="12/02/2026 14:22"/>
  </r>
  <r>
    <x v="6"/>
    <x v="7"/>
    <n v="139"/>
    <n v="2"/>
    <s v="GUH42"/>
    <n v="215"/>
    <n v="0"/>
    <s v="ร้านที่10"/>
    <s v="น้ำใส ใจจริง"/>
    <s v="165 ม.5_x000a_หนองหญ้าปล้อง_x000a_หนองหญ้าปล้อง_x000a_เพชรบุรี_x000a_ 76160"/>
    <s v="76160"/>
    <s v="66956843536"/>
    <s v="12/02/2026 14:21"/>
    <s v="sompear3955@gmail.com"/>
    <s v="EMS COD"/>
    <s v="facebook"/>
    <s v="กสิกร"/>
    <s v=""/>
    <s v="WA091967428TH"/>
    <s v="12/02/2026 14:21"/>
  </r>
  <r>
    <x v="9"/>
    <x v="10"/>
    <n v="139"/>
    <n v="1"/>
    <s v="GUH41"/>
    <n v="215"/>
    <n v="0"/>
    <s v="ร้านที่10"/>
    <s v="ส่ง สุรัตนา "/>
    <s v="99/3 ม. 1 ต.บางตะบูน_x000a_อ.บ้านแหลม_x000a_จ.เพชรบุรี_x000a_ 76110"/>
    <s v="76110"/>
    <s v="0949246255"/>
    <s v="12/02/2026 14:19"/>
    <s v="sompear3955@gmail.com"/>
    <s v="EMS COD"/>
    <s v="facebook"/>
    <s v="กสิกร"/>
    <s v=""/>
    <s v="WA091967414TH"/>
    <s v="12/02/2026 14:19"/>
  </r>
  <r>
    <x v="7"/>
    <x v="8"/>
    <n v="139"/>
    <n v="1"/>
    <s v="GUH41"/>
    <n v="215"/>
    <n v="0"/>
    <s v="ร้านที่10"/>
    <s v="ส่ง สุรัตนา "/>
    <s v="99/3 ม. 1 ต.บางตะบูน_x000a_อ.บ้านแหลม_x000a_จ.เพชรบุรี_x000a_ 76110"/>
    <s v="76110"/>
    <s v="0949246255"/>
    <s v="12/02/2026 14:19"/>
    <s v="sompear3955@gmail.com"/>
    <s v="EMS COD"/>
    <s v="facebook"/>
    <s v="กสิกร"/>
    <s v=""/>
    <s v="WA091967414TH"/>
    <s v="12/02/2026 14:19"/>
  </r>
  <r>
    <x v="7"/>
    <x v="8"/>
    <n v="139"/>
    <n v="1"/>
    <s v="GUH40"/>
    <n v="215"/>
    <n v="0"/>
    <s v="ร้านที่10"/>
    <s v="Thanyarat Noiton"/>
    <s v="5/7_x000a_หมู่ 3_x000a_เขาล้าน_x000a_อำเภอทับสะแก_x000a_ประจวบ_x000a_ 77130"/>
    <s v="77130"/>
    <s v="66892198831"/>
    <s v="12/02/2026 14:19"/>
    <s v="sompear3955@gmail.com"/>
    <s v="EMS COD"/>
    <s v="facebook"/>
    <s v="กสิกร"/>
    <s v=""/>
    <s v="WA091967405TH"/>
    <s v="12/02/2026 14:19"/>
  </r>
  <r>
    <x v="6"/>
    <x v="7"/>
    <n v="139"/>
    <n v="1"/>
    <s v="GUH40"/>
    <n v="215"/>
    <n v="0"/>
    <s v="ร้านที่10"/>
    <s v="Thanyarat Noiton"/>
    <s v="5/7_x000a_หมู่ 3_x000a_เขาล้าน_x000a_อำเภอทับสะแก_x000a_ประจวบ_x000a_ 77130"/>
    <s v="77130"/>
    <s v="66892198831"/>
    <s v="12/02/2026 14:19"/>
    <s v="sompear3955@gmail.com"/>
    <s v="EMS COD"/>
    <s v="facebook"/>
    <s v="กสิกร"/>
    <s v=""/>
    <s v="WA091967405TH"/>
    <s v="12/02/2026 14:19"/>
  </r>
  <r>
    <x v="4"/>
    <x v="13"/>
    <n v="75"/>
    <n v="1"/>
    <s v="GUH39"/>
    <n v="112"/>
    <n v="37"/>
    <s v="ร้านที่1"/>
    <s v="ย******ล"/>
    <s v="******อง จังหวัดสมุทรสาคร ตำบลบางน้ำจืด อำเภอเมืองสมุทรสาคร จังหวัดสมุทรสาคร 74000"/>
    <s v="74000"/>
    <s v="57"/>
    <s v="12/02/2026 14:48"/>
    <s v="-"/>
    <s v="SPX Express"/>
    <s v="Shopee"/>
    <s v="shopee"/>
    <s v=""/>
    <s v="TH266690161391E"/>
    <s v="12/02/2026 14:18"/>
  </r>
  <r>
    <x v="9"/>
    <x v="10"/>
    <n v="139"/>
    <n v="2"/>
    <s v="GUH38"/>
    <n v="430"/>
    <n v="0"/>
    <s v="ร้านที่10"/>
    <s v=" วิรัตน์ เชื้อสาย"/>
    <s v="วัดป่าอรัญญาวิเวกธรรม_x000a_ม.4 บ้านสงเปลือย ต.จำปี_x000a_อ.ศรีธาตุ จ.อุดรธานี_x000a_ 41230"/>
    <s v="41230"/>
    <s v="0934381161"/>
    <s v="12/02/2026 14:18"/>
    <s v="sompear3955@gmail.com"/>
    <s v="EMS COD"/>
    <s v="facebook"/>
    <s v="กสิกร"/>
    <s v=""/>
    <s v="WA091967391TH"/>
    <s v="12/02/2026 14:17"/>
  </r>
  <r>
    <x v="8"/>
    <x v="9"/>
    <n v="139"/>
    <n v="2"/>
    <s v="GUH38"/>
    <n v="430"/>
    <n v="0"/>
    <s v="ร้านที่10"/>
    <s v=" วิรัตน์ เชื้อสาย"/>
    <s v="วัดป่าอรัญญาวิเวกธรรม_x000a_ม.4 บ้านสงเปลือย ต.จำปี_x000a_อ.ศรีธาตุ จ.อุดรธานี_x000a_ 41230"/>
    <s v="41230"/>
    <s v="0934381161"/>
    <s v="12/02/2026 14:18"/>
    <s v="sompear3955@gmail.com"/>
    <s v="EMS COD"/>
    <s v="facebook"/>
    <s v="กสิกร"/>
    <s v=""/>
    <s v="WA091967391TH"/>
    <s v="12/02/2026 14:17"/>
  </r>
  <r>
    <x v="7"/>
    <x v="8"/>
    <n v="139"/>
    <n v="1"/>
    <s v="GUH37"/>
    <n v="215"/>
    <n v="0"/>
    <s v="ร้านที่10"/>
    <s v="วัชรี นุชประเสริฐ"/>
    <s v="4/11 ม. 10 ต.หมอนนาง_x000a_อ.พนัสนิคม จ.ชลบุรี _x000a_ 20140"/>
    <s v="20140"/>
    <s v="0652428941"/>
    <s v="12/02/2026 14:16"/>
    <s v="sompear3955@gmail.com"/>
    <s v="EMS COD"/>
    <s v="facebook"/>
    <s v="กสิกร"/>
    <s v=""/>
    <s v="WA091967388TH"/>
    <s v="12/02/2026 14:16"/>
  </r>
  <r>
    <x v="6"/>
    <x v="7"/>
    <n v="139"/>
    <n v="1"/>
    <s v="GUH37"/>
    <n v="215"/>
    <n v="0"/>
    <s v="ร้านที่10"/>
    <s v="วัชรี นุชประเสริฐ"/>
    <s v="4/11 ม. 10 ต.หมอนนาง_x000a_อ.พนัสนิคม จ.ชลบุรี _x000a_ 20140"/>
    <s v="20140"/>
    <s v="0652428941"/>
    <s v="12/02/2026 14:16"/>
    <s v="sompear3955@gmail.com"/>
    <s v="EMS COD"/>
    <s v="facebook"/>
    <s v="กสิกร"/>
    <s v=""/>
    <s v="WA091967388TH"/>
    <s v="12/02/2026 14:16"/>
  </r>
  <r>
    <x v="9"/>
    <x v="10"/>
    <n v="139"/>
    <n v="1"/>
    <s v="GUH36"/>
    <n v="215"/>
    <n v="0"/>
    <s v="ร้านที่10"/>
    <s v="อรัญพร วิจิตรวรพงศ์"/>
    <s v="187 หมู่ที่1 ต.คลองวาฬ_x000a_อ.เมือง จ.ประจวบคีรีขันธ์ 77000"/>
    <s v="77000"/>
    <s v="0929961184"/>
    <s v="12/02/2026 10:41"/>
    <s v="sompear3955@gmail.com"/>
    <s v="EMS"/>
    <s v="facebook"/>
    <s v="กสิกร"/>
    <s v=""/>
    <s v="WB169914155TH"/>
    <s v="12/02/2026 14:15"/>
  </r>
  <r>
    <x v="7"/>
    <x v="8"/>
    <n v="139"/>
    <n v="1"/>
    <s v="GUH36"/>
    <n v="215"/>
    <n v="0"/>
    <s v="ร้านที่10"/>
    <s v="อรัญพร วิจิตรวรพงศ์"/>
    <s v="187 หมู่ที่1 ต.คลองวาฬ_x000a_อ.เมือง จ.ประจวบคีรีขันธ์ 77000"/>
    <s v="77000"/>
    <s v="0929961184"/>
    <s v="12/02/2026 10:41"/>
    <s v="sompear3955@gmail.com"/>
    <s v="EMS"/>
    <s v="facebook"/>
    <s v="กสิกร"/>
    <s v=""/>
    <s v="WB169914155TH"/>
    <s v="12/02/2026 14:15"/>
  </r>
  <r>
    <x v="6"/>
    <x v="7"/>
    <n v="159"/>
    <n v="3"/>
    <s v="GUH35"/>
    <n v="327"/>
    <n v="0"/>
    <s v="ร้านที่2"/>
    <s v="ส***ตรี พ***ันทร์"/>
    <s v="ราชบุรี"/>
    <s v="-"/>
    <s v=""/>
    <s v="12/02/2026 14:10"/>
    <s v="-"/>
    <s v="J&amp;T COD"/>
    <s v="Tiktok"/>
    <s v="จ่ายทีหลัง / COD"/>
    <s v=""/>
    <s v="791596694044"/>
    <s v="12/02/2026 14:14"/>
  </r>
  <r>
    <x v="6"/>
    <x v="7"/>
    <n v="139"/>
    <n v="2"/>
    <s v="GUH34"/>
    <n v="215"/>
    <n v="0"/>
    <s v="ร้านที่10"/>
    <s v="กาญจนา สีคำมี"/>
    <s v="118/235 ม14_x000a_วัดไทร เมือง_x000a_นครสวรรค์ _x000a_ 60000"/>
    <s v="60000"/>
    <s v="0836713997"/>
    <s v="12/02/2026 14:14"/>
    <s v="sompear3955@gmail.com"/>
    <s v="EMS COD"/>
    <s v="facebook"/>
    <s v="กสิกร"/>
    <s v=""/>
    <s v="WA091967374TH"/>
    <s v="12/02/2026 14:14"/>
  </r>
  <r>
    <x v="6"/>
    <x v="7"/>
    <n v="159"/>
    <n v="1"/>
    <s v="GUH33"/>
    <n v="109"/>
    <n v="0"/>
    <s v="ร้านที่2"/>
    <s v="ป***ภรณ์"/>
    <s v="เลย"/>
    <s v="-"/>
    <s v=""/>
    <s v="12/02/2026 14:08"/>
    <s v="-"/>
    <s v="J&amp;T COD"/>
    <s v="Tiktok"/>
    <s v="จ่ายทีหลัง / COD"/>
    <s v=""/>
    <s v="791644412145"/>
    <s v="12/02/2026 14:13"/>
  </r>
  <r>
    <x v="0"/>
    <x v="14"/>
    <n v="76"/>
    <n v="1"/>
    <s v="GUH32"/>
    <n v="76"/>
    <n v="0"/>
    <s v="ร้านที่3"/>
    <s v="น้ำอิง ไตรหาญ"/>
    <s v="43 ม.7 ต.บ้านโพธิ์ อ.เสนา_x000a__x000a_เสนา/ Senaพระนครศรีอยุธยา/ Phra Nakhon Si Ayutthaya_x000a_13110"/>
    <s v="13110"/>
    <s v="660822364760"/>
    <s v="12/02/2026 14:12"/>
    <s v="-"/>
    <s v="Kerry_dropoff"/>
    <s v="Lazada"/>
    <s v="lazada"/>
    <s v=""/>
    <s v="LEXPU0657448032"/>
    <s v="12/02/2026 14:12"/>
  </r>
  <r>
    <x v="8"/>
    <x v="9"/>
    <n v="139"/>
    <n v="2"/>
    <s v="GUH31"/>
    <n v="430"/>
    <n v="0"/>
    <s v="ร้านที่10"/>
    <s v="ช่างเดย์ "/>
    <s v="125 หมู่ 9 ตำบลทุ่งหลวงอำเภอปากท่อจังหวัดราชบุรี 70140"/>
    <s v="70140"/>
    <s v="0622058820"/>
    <s v="12/02/2026 14:10"/>
    <s v="sompear3955@gmail.com"/>
    <s v="EMS COD"/>
    <s v="facebook"/>
    <s v="กสิกร"/>
    <s v=""/>
    <s v="WA092156514TH"/>
    <s v="12/02/2026 14:10"/>
  </r>
  <r>
    <x v="9"/>
    <x v="10"/>
    <n v="139"/>
    <n v="2"/>
    <s v="GUH31"/>
    <n v="430"/>
    <n v="0"/>
    <s v="ร้านที่10"/>
    <s v="ช่างเดย์ "/>
    <s v="125 หมู่ 9 ตำบลทุ่งหลวงอำเภอปากท่อจังหวัดราชบุรี 70140"/>
    <s v="70140"/>
    <s v="0622058820"/>
    <s v="12/02/2026 14:10"/>
    <s v="sompear3955@gmail.com"/>
    <s v="EMS COD"/>
    <s v="facebook"/>
    <s v="กสิกร"/>
    <s v=""/>
    <s v="WA092156514TH"/>
    <s v="12/02/2026 14:10"/>
  </r>
  <r>
    <x v="5"/>
    <x v="6"/>
    <n v="50"/>
    <n v="10"/>
    <s v="GUH30"/>
    <n v="419"/>
    <n v="20"/>
    <s v="ร้านที่10"/>
    <s v="ยุพิน วงศ์สวาท"/>
    <s v="46/2 ม1 ตำบลน้ำอ่าง อำเภอตรอน จังหวัดอุตรดิตถ์ _x000a_ 53140"/>
    <s v="53140"/>
    <s v="0929044386"/>
    <s v="12/02/2026 14:09"/>
    <s v="sompear3955@gmail.com"/>
    <s v="EMS COD"/>
    <s v="facebook"/>
    <s v="กสิกร"/>
    <s v=""/>
    <s v="WA091967365TH"/>
    <s v="12/02/2026 14:09"/>
  </r>
  <r>
    <x v="7"/>
    <x v="8"/>
    <n v="139"/>
    <n v="1"/>
    <s v="GUH29"/>
    <n v="215"/>
    <n v="0"/>
    <s v="ร้านที่10"/>
    <s v="เนาว์  ทองนา"/>
    <s v="เลขที่ 102/1, หมู่ที่ 11, ตำบลมิตรภาพ, อำเภอสีคิ้ว ตำบลมิตรภาพ อำเภอสีคิ้ว จังหวัดนครราชสีมา  30140"/>
    <s v="30140"/>
    <s v="0640183857"/>
    <s v="12/02/2026 14:07"/>
    <s v="sompear3955@gmail.com"/>
    <s v="EMS COD"/>
    <s v="facebook"/>
    <s v="กสิกร"/>
    <s v=""/>
    <s v="WA091967357TH"/>
    <s v="12/02/2026 14:07"/>
  </r>
  <r>
    <x v="6"/>
    <x v="7"/>
    <n v="139"/>
    <n v="1"/>
    <s v="GUH29"/>
    <n v="215"/>
    <n v="0"/>
    <s v="ร้านที่10"/>
    <s v="เนาว์  ทองนา"/>
    <s v="เลขที่ 102/1, หมู่ที่ 11, ตำบลมิตรภาพ, อำเภอสีคิ้ว ตำบลมิตรภาพ อำเภอสีคิ้ว จังหวัดนครราชสีมา  30140"/>
    <s v="30140"/>
    <s v="0640183857"/>
    <s v="12/02/2026 14:07"/>
    <s v="sompear3955@gmail.com"/>
    <s v="EMS COD"/>
    <s v="facebook"/>
    <s v="กสิกร"/>
    <s v=""/>
    <s v="WA091967357TH"/>
    <s v="12/02/2026 14:07"/>
  </r>
  <r>
    <x v="8"/>
    <x v="9"/>
    <n v="139"/>
    <n v="2"/>
    <s v="GUH28"/>
    <n v="430"/>
    <n v="0"/>
    <s v="ร้านที่10"/>
    <s v="ปัญจลักษณ์ ทัศนีย์ทิพากร"/>
    <s v="_x000a_26/13-14  ม.9  ซ.มยุรี  _x000a_ถ.เจ้าฟ้าตะวันออก ต.ฉลอง_x000a_อ.เมือง จ.ภูเก็ค_x000a__x000a_ 83130"/>
    <s v="83130"/>
    <s v="0836426655"/>
    <s v="12/02/2026 14:06"/>
    <s v="sompear3955@gmail.com"/>
    <s v="EMS COD"/>
    <s v="facebook"/>
    <s v="กสิกร"/>
    <s v=""/>
    <s v="WA091967343TH"/>
    <s v="12/02/2026 14:06"/>
  </r>
  <r>
    <x v="9"/>
    <x v="10"/>
    <n v="139"/>
    <n v="1"/>
    <s v="GUH28"/>
    <n v="430"/>
    <n v="0"/>
    <s v="ร้านที่10"/>
    <s v="ปัญจลักษณ์ ทัศนีย์ทิพากร"/>
    <s v="_x000a_26/13-14  ม.9  ซ.มยุรี  _x000a_ถ.เจ้าฟ้าตะวันออก ต.ฉลอง_x000a_อ.เมือง จ.ภูเก็ค_x000a__x000a_ 83130"/>
    <s v="83130"/>
    <s v="0836426655"/>
    <s v="12/02/2026 14:06"/>
    <s v="sompear3955@gmail.com"/>
    <s v="EMS COD"/>
    <s v="facebook"/>
    <s v="กสิกร"/>
    <s v=""/>
    <s v="WA091967343TH"/>
    <s v="12/02/2026 14:06"/>
  </r>
  <r>
    <x v="6"/>
    <x v="7"/>
    <n v="139"/>
    <n v="1"/>
    <s v="GUH28"/>
    <n v="430"/>
    <n v="0"/>
    <s v="ร้านที่10"/>
    <s v="ปัญจลักษณ์ ทัศนีย์ทิพากร"/>
    <s v="_x000a_26/13-14  ม.9  ซ.มยุรี  _x000a_ถ.เจ้าฟ้าตะวันออก ต.ฉลอง_x000a_อ.เมือง จ.ภูเก็ค_x000a__x000a_ 83130"/>
    <s v="83130"/>
    <s v="0836426655"/>
    <s v="12/02/2026 14:06"/>
    <s v="sompear3955@gmail.com"/>
    <s v="EMS COD"/>
    <s v="facebook"/>
    <s v="กสิกร"/>
    <s v=""/>
    <s v="WA091967343TH"/>
    <s v="12/02/2026 14:06"/>
  </r>
  <r>
    <x v="6"/>
    <x v="7"/>
    <n v="159"/>
    <n v="1"/>
    <s v="GUH27"/>
    <n v="129"/>
    <n v="0"/>
    <s v="ร้านที่2"/>
    <s v="ก***เกียรติ"/>
    <s v="นนทบุรี"/>
    <s v="-"/>
    <s v=""/>
    <s v="12/02/2026 14:04"/>
    <s v="-"/>
    <s v="J&amp;T Express"/>
    <s v="Tiktok"/>
    <s v="tiktok"/>
    <s v=""/>
    <s v="791687215141"/>
    <s v="12/02/2026 14:05"/>
  </r>
  <r>
    <x v="8"/>
    <x v="9"/>
    <n v="139"/>
    <n v="1"/>
    <s v="GUH26"/>
    <n v="215"/>
    <n v="0"/>
    <s v="ร้านที่10"/>
    <s v="อุกฤษฏ์ ศรีสวัสดิ์"/>
    <s v="102 / 102 ม. เวร์ฟ วงแหวน  รามคำแหง _x000a_ราษฏร์พัฒนา  สะพานสูง_x000a_กทม. _x000a_ 10240"/>
    <s v="10240"/>
    <s v="0970093162"/>
    <s v="12/02/2026 14:05"/>
    <s v="sompear3955@gmail.com"/>
    <s v="EMS COD"/>
    <s v="facebook"/>
    <s v="กสิกร"/>
    <s v=""/>
    <s v="WA091967330TH"/>
    <s v="12/02/2026 14:05"/>
  </r>
  <r>
    <x v="6"/>
    <x v="7"/>
    <n v="139"/>
    <n v="1"/>
    <s v="GUH26"/>
    <n v="215"/>
    <n v="0"/>
    <s v="ร้านที่10"/>
    <s v="อุกฤษฏ์ ศรีสวัสดิ์"/>
    <s v="102 / 102 ม. เวร์ฟ วงแหวน  รามคำแหง _x000a_ราษฏร์พัฒนา  สะพานสูง_x000a_กทม. _x000a_ 10240"/>
    <s v="10240"/>
    <s v="0970093162"/>
    <s v="12/02/2026 14:05"/>
    <s v="sompear3955@gmail.com"/>
    <s v="EMS COD"/>
    <s v="facebook"/>
    <s v="กสิกร"/>
    <s v=""/>
    <s v="WA091967330TH"/>
    <s v="12/02/2026 14:05"/>
  </r>
  <r>
    <x v="9"/>
    <x v="10"/>
    <n v="139"/>
    <n v="1"/>
    <s v="GUH25"/>
    <n v="215"/>
    <n v="0"/>
    <s v="ร้านที่10"/>
    <s v="Rattana Charoenlohakolkit"/>
    <s v="397หมู่5. ต หนองหาร_x000a_เชียงใหม่_x000a_ 50290"/>
    <s v="50290"/>
    <s v="0632347530"/>
    <s v="13/02/2026 08:17"/>
    <s v="sompear3955@gmail.com"/>
    <s v="EMS COD"/>
    <s v="facebook"/>
    <s v="กสิกร"/>
    <s v=""/>
    <s v="WA091979412TH"/>
    <s v="12/02/2026 14:04"/>
  </r>
  <r>
    <x v="6"/>
    <x v="7"/>
    <n v="139"/>
    <n v="1"/>
    <s v="GUH25"/>
    <n v="215"/>
    <n v="0"/>
    <s v="ร้านที่10"/>
    <s v="Rattana Charoenlohakolkit"/>
    <s v="397หมู่5. ต หนองหาร_x000a_เชียงใหม่_x000a_ 50290"/>
    <s v="50290"/>
    <s v="0632347530"/>
    <s v="13/02/2026 08:17"/>
    <s v="sompear3955@gmail.com"/>
    <s v="EMS COD"/>
    <s v="facebook"/>
    <s v="กสิกร"/>
    <s v=""/>
    <s v="WA091979412TH"/>
    <s v="12/02/2026 14:04"/>
  </r>
  <r>
    <x v="8"/>
    <x v="9"/>
    <n v="109"/>
    <n v="1"/>
    <s v="GUH24"/>
    <n v="486"/>
    <n v="50"/>
    <s v="ร้านที่10"/>
    <s v="ส่ง คุณสุดใจ บัณฑิตย์"/>
    <s v=" 60/2 หมู่ 6 ตำบลวังน้ำซับ  อำเภอศรีประจันต์ จังหวัดสุพรรณบุรี  72140"/>
    <s v="72140"/>
    <s v="0868977783"/>
    <s v="12/02/2026 09:43"/>
    <s v="sompear3955@gmail.com"/>
    <s v="EMS"/>
    <s v="facebook"/>
    <s v="กสิกร"/>
    <s v=""/>
    <s v="WB169914147TH"/>
    <s v="12/02/2026 14:03"/>
  </r>
  <r>
    <x v="9"/>
    <x v="10"/>
    <n v="109"/>
    <n v="1"/>
    <s v="GUH24"/>
    <n v="486"/>
    <n v="50"/>
    <s v="ร้านที่10"/>
    <s v="ส่ง คุณสุดใจ บัณฑิตย์"/>
    <s v=" 60/2 หมู่ 6 ตำบลวังน้ำซับ  อำเภอศรีประจันต์ จังหวัดสุพรรณบุรี  72140"/>
    <s v="72140"/>
    <s v="0868977783"/>
    <s v="12/02/2026 09:43"/>
    <s v="sompear3955@gmail.com"/>
    <s v="EMS"/>
    <s v="facebook"/>
    <s v="กสิกร"/>
    <s v=""/>
    <s v="WB169914147TH"/>
    <s v="12/02/2026 14:03"/>
  </r>
  <r>
    <x v="7"/>
    <x v="8"/>
    <n v="109"/>
    <n v="1"/>
    <s v="GUH24"/>
    <n v="486"/>
    <n v="50"/>
    <s v="ร้านที่10"/>
    <s v="ส่ง คุณสุดใจ บัณฑิตย์"/>
    <s v=" 60/2 หมู่ 6 ตำบลวังน้ำซับ  อำเภอศรีประจันต์ จังหวัดสุพรรณบุรี  72140"/>
    <s v="72140"/>
    <s v="0868977783"/>
    <s v="12/02/2026 09:43"/>
    <s v="sompear3955@gmail.com"/>
    <s v="EMS"/>
    <s v="facebook"/>
    <s v="กสิกร"/>
    <s v=""/>
    <s v="WB169914147TH"/>
    <s v="12/02/2026 14:03"/>
  </r>
  <r>
    <x v="6"/>
    <x v="7"/>
    <n v="109"/>
    <n v="1"/>
    <s v="GUH24"/>
    <n v="486"/>
    <n v="50"/>
    <s v="ร้านที่10"/>
    <s v="ส่ง คุณสุดใจ บัณฑิตย์"/>
    <s v=" 60/2 หมู่ 6 ตำบลวังน้ำซับ  อำเภอศรีประจันต์ จังหวัดสุพรรณบุรี  72140"/>
    <s v="72140"/>
    <s v="0868977783"/>
    <s v="12/02/2026 09:43"/>
    <s v="sompear3955@gmail.com"/>
    <s v="EMS"/>
    <s v="facebook"/>
    <s v="กสิกร"/>
    <s v=""/>
    <s v="WB169914147TH"/>
    <s v="12/02/2026 14:03"/>
  </r>
  <r>
    <x v="8"/>
    <x v="9"/>
    <n v="139"/>
    <n v="1"/>
    <s v="GUH23"/>
    <n v="215"/>
    <n v="0"/>
    <s v="ร้านที่10"/>
    <s v="วศธร เข็มทอง"/>
    <s v=" (บ้านข้างร้านมอเตอร์ไซค์ )_x000a_69/5 ม.3 ต.ทุ่งสุขลา อ.ศรีราชาจ.ชลบุรี _x000a_ 20230"/>
    <s v="20230"/>
    <s v="0811766616"/>
    <s v="12/02/2026 14:01"/>
    <s v="sompear3955@gmail.com"/>
    <s v="EMS COD"/>
    <s v="facebook"/>
    <s v="กสิกร"/>
    <s v=""/>
    <s v="WA091967326TH"/>
    <s v="12/02/2026 14:01"/>
  </r>
  <r>
    <x v="6"/>
    <x v="7"/>
    <n v="139"/>
    <n v="1"/>
    <s v="GUH23"/>
    <n v="215"/>
    <n v="0"/>
    <s v="ร้านที่10"/>
    <s v="วศธร เข็มทอง"/>
    <s v=" (บ้านข้างร้านมอเตอร์ไซค์ )_x000a_69/5 ม.3 ต.ทุ่งสุขลา อ.ศรีราชาจ.ชลบุรี _x000a_ 20230"/>
    <s v="20230"/>
    <s v="0811766616"/>
    <s v="12/02/2026 14:01"/>
    <s v="sompear3955@gmail.com"/>
    <s v="EMS COD"/>
    <s v="facebook"/>
    <s v="กสิกร"/>
    <s v=""/>
    <s v="WA091967326TH"/>
    <s v="12/02/2026 14:01"/>
  </r>
  <r>
    <x v="8"/>
    <x v="9"/>
    <n v="109"/>
    <n v="1"/>
    <s v="GUH21"/>
    <n v="268"/>
    <n v="50"/>
    <s v="ร้านที่10"/>
    <s v="นายสุพรหม กล่อมใจเสือ"/>
    <s v="67 หมู่ 3 หมู่บ้านสะลวงนอก_x000a_ตำบลสะลวง อำเภอแม่ริม _x000a_จ.เชียงใหม่  _x000a_โทร .และ0932147171 50330"/>
    <s v="50330"/>
    <s v="0945695441"/>
    <s v="12/02/2026 14:00"/>
    <s v="sompear3955@gmail.com"/>
    <s v="EMS COD"/>
    <s v="facebook"/>
    <s v="กสิกร"/>
    <s v=""/>
    <s v="WA091967312TH"/>
    <s v="12/02/2026 14:00"/>
  </r>
  <r>
    <x v="6"/>
    <x v="7"/>
    <n v="109"/>
    <n v="1"/>
    <s v="GUH21"/>
    <n v="268"/>
    <n v="50"/>
    <s v="ร้านที่10"/>
    <s v="นายสุพรหม กล่อมใจเสือ"/>
    <s v="67 หมู่ 3 หมู่บ้านสะลวงนอก_x000a_ตำบลสะลวง อำเภอแม่ริม _x000a_จ.เชียงใหม่  _x000a_โทร .และ0932147171 50330"/>
    <s v="50330"/>
    <s v="0945695441"/>
    <s v="12/02/2026 14:00"/>
    <s v="sompear3955@gmail.com"/>
    <s v="EMS COD"/>
    <s v="facebook"/>
    <s v="กสิกร"/>
    <s v=""/>
    <s v="WA091967312TH"/>
    <s v="12/02/2026 14:00"/>
  </r>
  <r>
    <x v="0"/>
    <x v="0"/>
    <n v="120"/>
    <n v="1"/>
    <s v="GUH20"/>
    <n v="89"/>
    <n v="0"/>
    <s v="ร้านที่2"/>
    <s v="พ***า ท***ำ"/>
    <s v="นนทบุรี"/>
    <s v="-"/>
    <s v=""/>
    <s v="12/02/2026 14:00"/>
    <s v="-"/>
    <s v="J&amp;T COD"/>
    <s v="Tiktok"/>
    <s v="จ่ายทีหลัง / COD"/>
    <s v=""/>
    <s v="791603904125"/>
    <s v="12/02/2026 14:00"/>
  </r>
  <r>
    <x v="9"/>
    <x v="15"/>
    <n v="101.36"/>
    <n v="1"/>
    <s v="GUH18"/>
    <n v="649.20000000000005"/>
    <n v="41"/>
    <s v="ร้านที่3"/>
    <s v="โสภา ฆ้องใจ"/>
    <s v="154/2หมู่4 บ้านตากแว้ง หลังบ้านสุพรรษา · บ่อพลอย/ Bo Phloi_x000a__x000a_บ่อไร่/ Bo Raiตราด/ Trat_x000a_23140"/>
    <s v="23140"/>
    <s v="660936216975"/>
    <s v="12/02/2026 13:56"/>
    <s v="-"/>
    <s v="Kerry_dropoff"/>
    <s v="Lazada"/>
    <s v="lazada"/>
    <s v=""/>
    <s v="TH23048C8QB91A"/>
    <s v="12/02/2026 13:56"/>
  </r>
  <r>
    <x v="9"/>
    <x v="15"/>
    <n v="101.36"/>
    <n v="1"/>
    <s v="GUH18"/>
    <n v="649.20000000000005"/>
    <n v="41"/>
    <s v="ร้านที่3"/>
    <s v="โสภา ฆ้องใจ"/>
    <s v="154/2หมู่4 บ้านตากแว้ง หลังบ้านสุพรรษา · บ่อพลอย/ Bo Phloi_x000a__x000a_บ่อไร่/ Bo Raiตราด/ Trat_x000a_23140"/>
    <s v="23140"/>
    <s v="660936216975"/>
    <s v="12/02/2026 13:56"/>
    <s v="-"/>
    <s v="Kerry_dropoff"/>
    <s v="Lazada"/>
    <s v="lazada"/>
    <s v=""/>
    <s v="TH23048C8QB91A"/>
    <s v="12/02/2026 13:56"/>
  </r>
  <r>
    <x v="9"/>
    <x v="15"/>
    <n v="101.37"/>
    <n v="4"/>
    <s v="GUH18"/>
    <n v="649.20000000000005"/>
    <n v="41"/>
    <s v="ร้านที่3"/>
    <s v="โสภา ฆ้องใจ"/>
    <s v="154/2หมู่4 บ้านตากแว้ง หลังบ้านสุพรรษา · บ่อพลอย/ Bo Phloi_x000a__x000a_บ่อไร่/ Bo Raiตราด/ Trat_x000a_23140"/>
    <s v="23140"/>
    <s v="660936216975"/>
    <s v="12/02/2026 13:56"/>
    <s v="-"/>
    <s v="Kerry_dropoff"/>
    <s v="Lazada"/>
    <s v="lazada"/>
    <s v=""/>
    <s v="TH23048C8QB91A"/>
    <s v="12/02/2026 13:56"/>
  </r>
  <r>
    <x v="3"/>
    <x v="3"/>
    <n v="100"/>
    <n v="5"/>
    <s v="GUH5"/>
    <n v="930"/>
    <n v="0"/>
    <s v="ร้านที่10"/>
    <s v="สุภา แสงภู"/>
    <s v="ที่อยู่56/1หมู่4ต.แหลมใหญ่อ.เมืองจ.สมุทรสงครามเบอร์ 75000"/>
    <s v="75000"/>
    <s v="0962293946"/>
    <s v="12/02/2026 13:37"/>
    <s v="t0832622509@gmail.com"/>
    <s v="EMS COD"/>
    <s v="facebook"/>
    <s v="กสิกร"/>
    <s v=""/>
    <s v="WA091967269TH"/>
    <s v="12/02/2026 13:55"/>
  </r>
  <r>
    <x v="5"/>
    <x v="6"/>
    <n v="33"/>
    <n v="10"/>
    <s v="GUH17"/>
    <n v="399"/>
    <n v="0"/>
    <s v="ร้านที่1"/>
    <s v="ภ******ล"/>
    <s v="******ำบลปากท่อ อำเภอปากท่อ จังหวัดราชบุรี 70140"/>
    <s v="70140"/>
    <s v="19"/>
    <s v="12/02/2026 14:22"/>
    <s v="-"/>
    <s v="SPX Express"/>
    <s v="Shopee"/>
    <s v="shopee"/>
    <s v=""/>
    <s v="TH265034070308T"/>
    <s v="12/02/2026 13:51"/>
  </r>
  <r>
    <x v="11"/>
    <x v="17"/>
    <n v="33.333333333333336"/>
    <n v="3"/>
    <s v="GUH16"/>
    <n v="182.99"/>
    <n v="48"/>
    <s v="ร้านที่2"/>
    <s v="ม***์ เ***ลักษณ์"/>
    <s v="สระแก้ว"/>
    <s v="-"/>
    <s v=""/>
    <s v="12/02/2026 13:49"/>
    <s v="-"/>
    <s v="J&amp;T COD"/>
    <s v="Tiktok"/>
    <s v="จ่ายทีหลัง / COD"/>
    <s v=""/>
    <s v="791648336102"/>
    <s v="12/02/2026 13:49"/>
  </r>
  <r>
    <x v="1"/>
    <x v="1"/>
    <n v="65"/>
    <n v="3"/>
    <s v="GUH15"/>
    <n v="105"/>
    <n v="0"/>
    <s v="ร้านที่2"/>
    <s v="ร***สุวรรณ เ***ักษร"/>
    <s v="กรุงเทพฯ"/>
    <s v="-"/>
    <s v=""/>
    <s v="12/02/2026 13:46"/>
    <s v="-"/>
    <s v="J&amp;T Express"/>
    <s v="Tiktok"/>
    <s v="tiktok"/>
    <s v=""/>
    <s v="791549580076"/>
    <s v="12/02/2026 13:45"/>
  </r>
  <r>
    <x v="9"/>
    <x v="10"/>
    <n v="139"/>
    <n v="1"/>
    <s v="GUH14"/>
    <n v="215"/>
    <n v="0"/>
    <s v="ร้านที่10"/>
    <s v="สุมลจันทร์ ฉวีวรรณ"/>
    <s v="83/7หมู่5 ต นาตาขวัญ อ เมือง จ ระยอง _x000a_โทร 21000"/>
    <s v="21000"/>
    <s v="0817344429"/>
    <s v="12/02/2026 13:44"/>
    <s v="t0832622509@gmail.com"/>
    <s v="EMS COD"/>
    <s v="facebook"/>
    <s v="กสิกร"/>
    <s v=""/>
    <s v="WA091967309TH"/>
    <s v="12/02/2026 13:43"/>
  </r>
  <r>
    <x v="8"/>
    <x v="9"/>
    <n v="139"/>
    <n v="1"/>
    <s v="GUH14"/>
    <n v="215"/>
    <n v="0"/>
    <s v="ร้านที่10"/>
    <s v="สุมลจันทร์ ฉวีวรรณ"/>
    <s v="83/7หมู่5 ต นาตาขวัญ อ เมือง จ ระยอง _x000a_โทร 21000"/>
    <s v="21000"/>
    <s v="0817344429"/>
    <s v="12/02/2026 13:44"/>
    <s v="t0832622509@gmail.com"/>
    <s v="EMS COD"/>
    <s v="facebook"/>
    <s v="กสิกร"/>
    <s v=""/>
    <s v="WA091967309TH"/>
    <s v="12/02/2026 13:43"/>
  </r>
  <r>
    <x v="14"/>
    <x v="21"/>
    <n v="33.333333333333336"/>
    <n v="3"/>
    <s v="GUH13"/>
    <n v="100"/>
    <n v="0"/>
    <s v="ร้านที่2"/>
    <s v="ช***ชา  ต***ถา"/>
    <s v="ประจวบคีรีขันธ์"/>
    <s v="-"/>
    <s v=""/>
    <s v="12/02/2026 13:41"/>
    <s v="-"/>
    <s v="J&amp;T COD"/>
    <s v="Tiktok"/>
    <s v="จ่ายทีหลัง / COD"/>
    <s v=""/>
    <s v="791601519192"/>
    <s v="12/02/2026 13:41"/>
  </r>
  <r>
    <x v="8"/>
    <x v="9"/>
    <n v="139"/>
    <n v="1"/>
    <s v="GUH12"/>
    <n v="430"/>
    <n v="0"/>
    <s v="ร้านที่10"/>
    <s v="ร้านธนูทอง(ชนัญญา)"/>
    <s v="44/4 ม7 ต.พระประโทน อ.เมือง จ.นครปฐม 73000"/>
    <s v="73000"/>
    <s v="0982878644"/>
    <s v="12/02/2026 13:41"/>
    <s v="t0832622509@gmail.com"/>
    <s v="EMS COD"/>
    <s v="facebook"/>
    <s v="กสิกร"/>
    <s v=""/>
    <s v="WA091967290TH"/>
    <s v="12/02/2026 13:40"/>
  </r>
  <r>
    <x v="9"/>
    <x v="10"/>
    <n v="139"/>
    <n v="1"/>
    <s v="GUH12"/>
    <n v="430"/>
    <n v="0"/>
    <s v="ร้านที่10"/>
    <s v="ร้านธนูทอง(ชนัญญา)"/>
    <s v="44/4 ม7 ต.พระประโทน อ.เมือง จ.นครปฐม 73000"/>
    <s v="73000"/>
    <s v="0982878644"/>
    <s v="12/02/2026 13:41"/>
    <s v="t0832622509@gmail.com"/>
    <s v="EMS COD"/>
    <s v="facebook"/>
    <s v="กสิกร"/>
    <s v=""/>
    <s v="WA091967290TH"/>
    <s v="12/02/2026 13:40"/>
  </r>
  <r>
    <x v="7"/>
    <x v="8"/>
    <n v="139"/>
    <n v="1"/>
    <s v="GUH12"/>
    <n v="430"/>
    <n v="0"/>
    <s v="ร้านที่10"/>
    <s v="ร้านธนูทอง(ชนัญญา)"/>
    <s v="44/4 ม7 ต.พระประโทน อ.เมือง จ.นครปฐม 73000"/>
    <s v="73000"/>
    <s v="0982878644"/>
    <s v="12/02/2026 13:41"/>
    <s v="t0832622509@gmail.com"/>
    <s v="EMS COD"/>
    <s v="facebook"/>
    <s v="กสิกร"/>
    <s v=""/>
    <s v="WA091967290TH"/>
    <s v="12/02/2026 13:40"/>
  </r>
  <r>
    <x v="6"/>
    <x v="7"/>
    <n v="139"/>
    <n v="1"/>
    <s v="GUH12"/>
    <n v="430"/>
    <n v="0"/>
    <s v="ร้านที่10"/>
    <s v="ร้านธนูทอง(ชนัญญา)"/>
    <s v="44/4 ม7 ต.พระประโทน อ.เมือง จ.นครปฐม 73000"/>
    <s v="73000"/>
    <s v="0982878644"/>
    <s v="12/02/2026 13:41"/>
    <s v="t0832622509@gmail.com"/>
    <s v="EMS COD"/>
    <s v="facebook"/>
    <s v="กสิกร"/>
    <s v=""/>
    <s v="WA091967290TH"/>
    <s v="12/02/2026 13:40"/>
  </r>
  <r>
    <x v="9"/>
    <x v="10"/>
    <n v="139"/>
    <n v="1"/>
    <s v="GUH11"/>
    <n v="215"/>
    <n v="0"/>
    <s v="ร้านที่10"/>
    <s v="อรวรรณ อมรชีวิน"/>
    <s v="77/191 ถ.นวมินทร์ 75 แยก 11_x000a_แขวงนวมินทร์_x000a_เขตบึงกุ่ม_x000a_กทม_x000a_Thailand 10240"/>
    <s v="10240"/>
    <s v="66816369481"/>
    <s v="12/02/2026 13:39"/>
    <s v="t0832622509@gmail.com"/>
    <s v="EMS COD"/>
    <s v="facebook"/>
    <s v="กสิกร"/>
    <s v=""/>
    <s v="WA091967286TH"/>
    <s v="12/02/2026 13:38"/>
  </r>
  <r>
    <x v="6"/>
    <x v="7"/>
    <n v="139"/>
    <n v="1"/>
    <s v="GUH11"/>
    <n v="215"/>
    <n v="0"/>
    <s v="ร้านที่10"/>
    <s v="อรวรรณ อมรชีวิน"/>
    <s v="77/191 ถ.นวมินทร์ 75 แยก 11_x000a_แขวงนวมินทร์_x000a_เขตบึงกุ่ม_x000a_กทม_x000a_Thailand 10240"/>
    <s v="10240"/>
    <s v="66816369481"/>
    <s v="12/02/2026 13:39"/>
    <s v="t0832622509@gmail.com"/>
    <s v="EMS COD"/>
    <s v="facebook"/>
    <s v="กสิกร"/>
    <s v=""/>
    <s v="WA091967286TH"/>
    <s v="12/02/2026 13:38"/>
  </r>
  <r>
    <x v="8"/>
    <x v="9"/>
    <n v="159"/>
    <n v="1"/>
    <s v="GUH10"/>
    <n v="109"/>
    <n v="0"/>
    <s v="ร้านที่2"/>
    <s v="น***าญ​ ส***กษม"/>
    <s v="ลพบุรี"/>
    <s v="-"/>
    <s v=""/>
    <s v="12/02/2026 13:37"/>
    <s v="-"/>
    <s v="J&amp;T COD"/>
    <s v="Tiktok"/>
    <s v="จ่ายทีหลัง / COD"/>
    <s v=""/>
    <s v="791658209193"/>
    <s v="12/02/2026 13:37"/>
  </r>
  <r>
    <x v="7"/>
    <x v="8"/>
    <n v="159"/>
    <n v="2"/>
    <s v="GUH9"/>
    <n v="218"/>
    <n v="0"/>
    <s v="ร้านที่2"/>
    <s v="ส***ลญา ช***ติ"/>
    <s v="สุพรรณบุรี"/>
    <s v="-"/>
    <s v=""/>
    <s v="12/02/2026 13:37"/>
    <s v="-"/>
    <s v="J&amp;T COD"/>
    <s v="Tiktok"/>
    <s v="จ่ายทีหลัง / COD"/>
    <s v=""/>
    <s v="791682485252"/>
    <s v="12/02/2026 13:37"/>
  </r>
  <r>
    <x v="8"/>
    <x v="9"/>
    <n v="139"/>
    <n v="1"/>
    <s v="GUH8"/>
    <n v="215"/>
    <n v="0"/>
    <s v="ร้านที่10"/>
    <s v="มยุรี ศรีเกิด"/>
    <s v="1 ม7 ต หัวถนน อ พนัสนิคม จ ชลบุรี    โทร 20140"/>
    <s v="20140"/>
    <s v="0877810617"/>
    <s v="12/02/2026 13:38"/>
    <s v="t0832622509@gmail.com"/>
    <s v="EMS COD"/>
    <s v="facebook"/>
    <s v="กสิกร"/>
    <s v=""/>
    <s v="WA091967272TH"/>
    <s v="12/02/2026 13:37"/>
  </r>
  <r>
    <x v="6"/>
    <x v="7"/>
    <n v="139"/>
    <n v="1"/>
    <s v="GUH8"/>
    <n v="215"/>
    <n v="0"/>
    <s v="ร้านที่10"/>
    <s v="มยุรี ศรีเกิด"/>
    <s v="1 ม7 ต หัวถนน อ พนัสนิคม จ ชลบุรี    โทร 20140"/>
    <s v="20140"/>
    <s v="0877810617"/>
    <s v="12/02/2026 13:38"/>
    <s v="t0832622509@gmail.com"/>
    <s v="EMS COD"/>
    <s v="facebook"/>
    <s v="กสิกร"/>
    <s v=""/>
    <s v="WA091967272TH"/>
    <s v="12/02/2026 13:37"/>
  </r>
  <r>
    <x v="6"/>
    <x v="7"/>
    <n v="159"/>
    <n v="1"/>
    <s v="GUH7"/>
    <n v="109"/>
    <n v="0"/>
    <s v="ร้านที่2"/>
    <s v="เ***ศรี ช***อารมย์"/>
    <s v="สระแก้ว"/>
    <s v="-"/>
    <s v=""/>
    <s v="12/02/2026 13:36"/>
    <s v="-"/>
    <s v="J&amp;T COD"/>
    <s v="Tiktok"/>
    <s v="จ่ายทีหลัง / COD"/>
    <s v=""/>
    <s v="791516999066"/>
    <s v="12/02/2026 13:37"/>
  </r>
  <r>
    <x v="9"/>
    <x v="10"/>
    <n v="139"/>
    <n v="1"/>
    <s v="GUH5"/>
    <n v="930"/>
    <n v="0"/>
    <s v="ร้านที่10"/>
    <s v="สุภา แสงภู"/>
    <s v="ที่อยู่56/1หมู่4ต.แหลมใหญ่อ.เมืองจ.สมุทรสงครามเบอร์ 75000"/>
    <s v="75000"/>
    <s v="0962293946"/>
    <s v="12/02/2026 13:37"/>
    <s v="t0832622509@gmail.com"/>
    <s v="EMS COD"/>
    <s v="facebook"/>
    <s v="กสิกร"/>
    <s v=""/>
    <s v="WA091967269TH"/>
    <s v="12/02/2026 13:36"/>
  </r>
  <r>
    <x v="7"/>
    <x v="8"/>
    <n v="139"/>
    <n v="2"/>
    <s v="GUH5"/>
    <n v="930"/>
    <n v="0"/>
    <s v="ร้านที่10"/>
    <s v="สุภา แสงภู"/>
    <s v="ที่อยู่56/1หมู่4ต.แหลมใหญ่อ.เมืองจ.สมุทรสงครามเบอร์ 75000"/>
    <s v="75000"/>
    <s v="0962293946"/>
    <s v="12/02/2026 13:37"/>
    <s v="t0832622509@gmail.com"/>
    <s v="EMS COD"/>
    <s v="facebook"/>
    <s v="กสิกร"/>
    <s v=""/>
    <s v="WA091967269TH"/>
    <s v="12/02/2026 13:36"/>
  </r>
  <r>
    <x v="6"/>
    <x v="7"/>
    <n v="139"/>
    <n v="1"/>
    <s v="GUH5"/>
    <n v="930"/>
    <n v="0"/>
    <s v="ร้านที่10"/>
    <s v="สุภา แสงภู"/>
    <s v="ที่อยู่56/1หมู่4ต.แหลมใหญ่อ.เมืองจ.สมุทรสงครามเบอร์ 75000"/>
    <s v="75000"/>
    <s v="0962293946"/>
    <s v="12/02/2026 13:37"/>
    <s v="t0832622509@gmail.com"/>
    <s v="EMS COD"/>
    <s v="facebook"/>
    <s v="กสิกร"/>
    <s v=""/>
    <s v="WA091967269TH"/>
    <s v="12/02/2026 13:36"/>
  </r>
  <r>
    <x v="8"/>
    <x v="15"/>
    <n v="87.2"/>
    <n v="1"/>
    <s v="GUH4"/>
    <n v="95.2"/>
    <n v="8"/>
    <s v="ร้านที่3"/>
    <s v="ศักดิ์ชัย  คุ้มพล"/>
    <s v="79 หมู่6 ต. หนองน้ำแดง อ. ปากช่อง_x000a__x000a_ปากช่อง/ Pak Chongนครราชสีมา/ Nakhon Ratchasima_x000a_30130"/>
    <s v="30130"/>
    <s v="660898348954"/>
    <s v="12/02/2026 13:35"/>
    <s v="-"/>
    <s v="Kerry_dropoff"/>
    <s v="Lazada"/>
    <s v="lazada"/>
    <s v=""/>
    <s v="LEXPU0657447799"/>
    <s v="12/02/2026 13:35"/>
  </r>
  <r>
    <x v="8"/>
    <x v="9"/>
    <n v="139"/>
    <n v="1"/>
    <s v="GUH3"/>
    <n v="215"/>
    <n v="0"/>
    <s v="ร้านที่10"/>
    <s v="ร้านอาหารแจ่มแมว"/>
    <s v="387/22ม.1ต.บางริ้น_x000a_อ.เมืองระนอง_x000a_โทร 85000"/>
    <s v="85000"/>
    <s v="0819704280"/>
    <s v="12/02/2026 13:35"/>
    <s v="t0832622509@gmail.com"/>
    <s v="EMS COD"/>
    <s v="facebook"/>
    <s v="กสิกร"/>
    <s v=""/>
    <s v="WA091967255TH"/>
    <s v="12/02/2026 13:34"/>
  </r>
  <r>
    <x v="6"/>
    <x v="7"/>
    <n v="139"/>
    <n v="1"/>
    <s v="GUH3"/>
    <n v="215"/>
    <n v="0"/>
    <s v="ร้านที่10"/>
    <s v="ร้านอาหารแจ่มแมว"/>
    <s v="387/22ม.1ต.บางริ้น_x000a_อ.เมืองระนอง_x000a_โทร 85000"/>
    <s v="85000"/>
    <s v="0819704280"/>
    <s v="12/02/2026 13:35"/>
    <s v="t0832622509@gmail.com"/>
    <s v="EMS COD"/>
    <s v="facebook"/>
    <s v="กสิกร"/>
    <s v=""/>
    <s v="WA091967255TH"/>
    <s v="12/02/2026 13:34"/>
  </r>
  <r>
    <x v="0"/>
    <x v="14"/>
    <n v="72"/>
    <n v="2"/>
    <s v="GUH1"/>
    <n v="144"/>
    <n v="0"/>
    <s v="ร้านที่3"/>
    <s v="ดวงอมร ภูสมสี"/>
    <s v="55/1 หมู่3 ต.สามพวง อ.คีรีมาศ จ.สุโขทัย · สามพวง/ Sam Phuang_x000a__x000a_คีรีมาศ/ Khiri Matสุโขทัย/ Sukhothai_x000a_64160"/>
    <s v="64160"/>
    <s v="660839605104"/>
    <s v="12/02/2026 13:22"/>
    <s v="-"/>
    <s v="Kerry_dropoff"/>
    <s v="Lazada"/>
    <s v="lazada"/>
    <s v=""/>
    <s v="TH60038C8HFX8D"/>
    <s v="12/02/2026 13:22"/>
  </r>
  <r>
    <x v="1"/>
    <x v="1"/>
    <n v="33.333333333333336"/>
    <n v="3"/>
    <s v="GUH0"/>
    <n v="100"/>
    <n v="0"/>
    <s v="ร้านที่2"/>
    <s v="ช***าศ  ธ***วิทยาทาน"/>
    <s v="กรุงเทพฯ"/>
    <s v="-"/>
    <s v=""/>
    <s v="12/02/2026 13:18"/>
    <s v="-"/>
    <s v="J&amp;T COD"/>
    <s v="Tiktok"/>
    <s v="จ่ายทีหลัง / COD"/>
    <s v=""/>
    <s v="791502694076"/>
    <s v="12/02/2026 13:18"/>
  </r>
  <r>
    <x v="1"/>
    <x v="1"/>
    <n v="65"/>
    <n v="9"/>
    <s v="GUG97"/>
    <n v="315"/>
    <n v="0"/>
    <s v="ร้านที่2"/>
    <s v="ส***ียง  ป***ระโทก"/>
    <s v="นครราชสีมา"/>
    <s v="-"/>
    <s v=""/>
    <s v="12/02/2026 13:01"/>
    <s v="-"/>
    <s v="J&amp;T Express"/>
    <s v="Tiktok"/>
    <s v="tiktok"/>
    <s v=""/>
    <s v="791590538023"/>
    <s v="12/02/2026 13:00"/>
  </r>
  <r>
    <x v="1"/>
    <x v="1"/>
    <n v="40"/>
    <n v="10"/>
    <s v="GUG96"/>
    <n v="400"/>
    <n v="0"/>
    <s v="ร้านที่2"/>
    <s v="ว***ี ล***เลิศวารี"/>
    <s v="นครราชสีมา"/>
    <s v="-"/>
    <s v=""/>
    <s v="12/02/2026 13:00"/>
    <s v="-"/>
    <s v="J&amp;T COD"/>
    <s v="Tiktok"/>
    <s v="จ่ายทีหลัง / COD"/>
    <s v=""/>
    <s v="791560656014"/>
    <s v="12/02/2026 13:00"/>
  </r>
  <r>
    <x v="7"/>
    <x v="8"/>
    <n v="159"/>
    <n v="1"/>
    <s v="GUG95"/>
    <n v="129"/>
    <n v="0"/>
    <s v="ร้านที่2"/>
    <s v="ว***าภรณ์  ว***าเหมโรจน์"/>
    <s v="สมุทรปราการ"/>
    <s v="-"/>
    <s v=""/>
    <s v="12/02/2026 12:49"/>
    <s v="-"/>
    <s v="J&amp;T COD"/>
    <s v="Tiktok"/>
    <s v="จ่ายทีหลัง / COD"/>
    <s v=""/>
    <s v="791652486251"/>
    <s v="12/02/2026 12:49"/>
  </r>
  <r>
    <x v="7"/>
    <x v="15"/>
    <n v="103.55"/>
    <n v="1"/>
    <s v="GUG94"/>
    <n v="215.1"/>
    <n v="8"/>
    <s v="ร้านที่3"/>
    <s v="สิทธิชัย​ วิสุทธ์​สุนทร​"/>
    <s v="25 หมู่ 3 · คลองนิยมยาตรา/ Khlong Niyom Yattra_x000a__x000a_บางบ่อ/ Bang Boสมุทรปราการ/ Samut Prakan_x000a_10560"/>
    <s v="10560"/>
    <s v="660835857592"/>
    <s v="12/02/2026 12:49"/>
    <s v="-"/>
    <s v="Kerry_dropoff"/>
    <s v="Lazada"/>
    <s v="lazada"/>
    <s v=""/>
    <s v="LEXPU0657550686"/>
    <s v="12/02/2026 12:48"/>
  </r>
  <r>
    <x v="8"/>
    <x v="15"/>
    <n v="103.55"/>
    <n v="1"/>
    <s v="GUG94"/>
    <n v="215.1"/>
    <n v="8"/>
    <s v="ร้านที่3"/>
    <s v="สิทธิชัย​ วิสุทธ์​สุนทร​"/>
    <s v="25 หมู่ 3 · คลองนิยมยาตรา/ Khlong Niyom Yattra_x000a__x000a_บางบ่อ/ Bang Boสมุทรปราการ/ Samut Prakan_x000a_10560"/>
    <s v="10560"/>
    <s v="660835857592"/>
    <s v="12/02/2026 12:49"/>
    <s v="-"/>
    <s v="Kerry_dropoff"/>
    <s v="Lazada"/>
    <s v="lazada"/>
    <s v=""/>
    <s v="LEXPU0657550686"/>
    <s v="12/02/2026 12:48"/>
  </r>
  <r>
    <x v="8"/>
    <x v="9"/>
    <n v="159"/>
    <n v="1"/>
    <s v="GUG93"/>
    <n v="129"/>
    <n v="0"/>
    <s v="ร้านที่2"/>
    <s v="ส***ภัทร"/>
    <s v="กรุงเทพฯ"/>
    <s v="-"/>
    <s v=""/>
    <s v="12/02/2026 12:46"/>
    <s v="-"/>
    <s v="J&amp;T COD"/>
    <s v="Tiktok"/>
    <s v="จ่ายทีหลัง / COD"/>
    <s v=""/>
    <s v="791502577040"/>
    <s v="12/02/2026 12:46"/>
  </r>
  <r>
    <x v="1"/>
    <x v="1"/>
    <n v="33.333333333333336"/>
    <n v="3"/>
    <s v="GUG92"/>
    <n v="100"/>
    <n v="0"/>
    <s v="ร้านที่2"/>
    <s v="ส***ัย ภ***สีสว่าง"/>
    <s v="กรุงเทพฯ"/>
    <s v="-"/>
    <s v=""/>
    <s v="12/02/2026 12:33"/>
    <s v="-"/>
    <s v="J&amp;T COD"/>
    <s v="Tiktok"/>
    <s v="จ่ายทีหลัง / COD"/>
    <s v=""/>
    <s v="791563895080"/>
    <s v="12/02/2026 12:33"/>
  </r>
  <r>
    <x v="1"/>
    <x v="1"/>
    <n v="33.333333333333336"/>
    <n v="3"/>
    <s v="GUG90"/>
    <n v="100"/>
    <n v="0"/>
    <s v="ร้านที่2"/>
    <s v="แ***ก้ว"/>
    <s v="นนทบุรี"/>
    <s v="-"/>
    <s v=""/>
    <s v="12/02/2026 12:29"/>
    <s v="-"/>
    <s v="J&amp;T COD"/>
    <s v="Tiktok"/>
    <s v="จ่ายทีหลัง / COD"/>
    <s v=""/>
    <s v="791504178091"/>
    <s v="12/02/2026 12:29"/>
  </r>
  <r>
    <x v="7"/>
    <x v="15"/>
    <n v="104.05"/>
    <n v="2"/>
    <s v="GUG88"/>
    <n v="215.1"/>
    <n v="7"/>
    <s v="ร้านที่3"/>
    <s v="น.ส.พรพิมล มาลัยพวง"/>
    <s v="19/1 หมู่1 ร้านขายยาชมสวนเภสัช ต.บึงชำอ้อ_x000a__x000a_หนองเสือ/ Nong Sueaปทุมธานี/ Pathum Thani_x000a_12170"/>
    <s v="12170"/>
    <s v="660886232429"/>
    <s v="12/02/2026 12:26"/>
    <s v="-"/>
    <s v="Kerry_dropoff"/>
    <s v="Lazada"/>
    <s v="lazada"/>
    <s v=""/>
    <s v="LEXPU0657538782"/>
    <s v="12/02/2026 12:25"/>
  </r>
  <r>
    <x v="1"/>
    <x v="1"/>
    <n v="50"/>
    <n v="6"/>
    <s v="GUG87"/>
    <n v="200"/>
    <n v="0"/>
    <s v="ร้านที่2"/>
    <s v="พ***ก้ว บ***ัยโย"/>
    <s v="กรุงเทพฯ"/>
    <s v="-"/>
    <s v=""/>
    <s v="12/02/2026 12:17"/>
    <s v="-"/>
    <s v="J&amp;T COD"/>
    <s v="Tiktok"/>
    <s v="จ่ายทีหลัง / COD"/>
    <s v=""/>
    <s v="791575859045"/>
    <s v="12/02/2026 12:17"/>
  </r>
  <r>
    <x v="1"/>
    <x v="1"/>
    <n v="33.333333333333336"/>
    <n v="3"/>
    <s v="GUG86"/>
    <n v="110"/>
    <n v="10"/>
    <s v="ร้านที่2"/>
    <s v="บ***อย พ***วัสดิ์"/>
    <s v="ราชบุรี"/>
    <s v="-"/>
    <s v=""/>
    <s v="12/02/2026 12:14"/>
    <s v="-"/>
    <s v="J&amp;T COD"/>
    <s v="Tiktok"/>
    <s v="จ่ายทีหลัง / COD"/>
    <s v=""/>
    <s v="791526299071"/>
    <s v="12/02/2026 12:14"/>
  </r>
  <r>
    <x v="1"/>
    <x v="1"/>
    <n v="33.333333333333336"/>
    <n v="3"/>
    <s v="GUG85"/>
    <n v="100"/>
    <n v="0"/>
    <s v="ร้านที่2"/>
    <s v="น***สพิน พ***ุฒ  อ***ป็นคนสั่ง"/>
    <s v="พิจิตร"/>
    <s v="-"/>
    <s v=""/>
    <s v="12/02/2026 12:13"/>
    <s v="-"/>
    <s v="J&amp;T Express"/>
    <s v="Tiktok"/>
    <s v="tiktok"/>
    <s v="ขอเป็นรสมะพร้าวน้ำหอม เผือก แล้วก็ฝอยทอง พอดีสั่งให้คนสูงอายุค่ะ"/>
    <s v="791554848033"/>
    <s v="12/02/2026 12:12"/>
  </r>
  <r>
    <x v="1"/>
    <x v="1"/>
    <n v="33.333333333333336"/>
    <n v="6"/>
    <s v="GUG84"/>
    <n v="298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12/02/2026 12:07"/>
    <s v="-"/>
    <s v="Flash Express"/>
    <s v="Shopee"/>
    <s v="shopee"/>
    <s v=""/>
    <s v="TH56088C8G8U2B"/>
    <s v="12/02/2026 12:07"/>
  </r>
  <r>
    <x v="1"/>
    <x v="1"/>
    <n v="33.333333333333336"/>
    <n v="3"/>
    <s v="GUG83"/>
    <n v="103"/>
    <n v="3"/>
    <s v="ร้านที่2"/>
    <s v="ร***   เ***์แสงแซงสนิท"/>
    <s v="ปทุมธานี"/>
    <s v="-"/>
    <s v=""/>
    <s v="12/02/2026 12:06"/>
    <s v="-"/>
    <s v="J&amp;T COD"/>
    <s v="Tiktok"/>
    <s v="จ่ายทีหลัง / COD"/>
    <s v=""/>
    <s v="791589095080"/>
    <s v="12/02/2026 12:07"/>
  </r>
  <r>
    <x v="9"/>
    <x v="10"/>
    <n v="159"/>
    <n v="1"/>
    <s v="GUG82"/>
    <n v="258"/>
    <n v="0"/>
    <s v="ร้านที่2"/>
    <s v="จ**"/>
    <s v="นครปฐม"/>
    <s v="-"/>
    <s v=""/>
    <s v="12/02/2026 12:06"/>
    <s v="-"/>
    <s v="J&amp;T COD"/>
    <s v="Tiktok"/>
    <s v="จ่ายทีหลัง / COD"/>
    <s v=""/>
    <s v="791608301142"/>
    <s v="12/02/2026 12:06"/>
  </r>
  <r>
    <x v="8"/>
    <x v="9"/>
    <n v="159"/>
    <n v="1"/>
    <s v="GUG82"/>
    <n v="258"/>
    <n v="0"/>
    <s v="ร้านที่2"/>
    <s v="จ**"/>
    <s v="นครปฐม"/>
    <s v="-"/>
    <s v=""/>
    <s v="12/02/2026 12:06"/>
    <s v="-"/>
    <s v="J&amp;T COD"/>
    <s v="Tiktok"/>
    <s v="จ่ายทีหลัง / COD"/>
    <s v=""/>
    <s v="791608301142"/>
    <s v="12/02/2026 12:06"/>
  </r>
  <r>
    <x v="1"/>
    <x v="1"/>
    <n v="50"/>
    <n v="6"/>
    <s v="GUG81"/>
    <n v="200"/>
    <n v="0"/>
    <s v="ร้านที่2"/>
    <s v="ท*** ว***รณ์"/>
    <s v="พระนครศรีอยุธยา"/>
    <s v="-"/>
    <s v=""/>
    <s v="12/02/2026 12:05"/>
    <s v="-"/>
    <s v="J&amp;T Express"/>
    <s v="Tiktok"/>
    <s v="tiktok"/>
    <s v=""/>
    <s v="791579333064"/>
    <s v="12/02/2026 12:05"/>
  </r>
  <r>
    <x v="7"/>
    <x v="8"/>
    <n v="159"/>
    <n v="2"/>
    <s v="GUG80"/>
    <n v="258"/>
    <n v="0"/>
    <s v="ร้านที่2"/>
    <s v="ง***จ แ***ลาย"/>
    <s v="ชุมพร"/>
    <s v="-"/>
    <s v=""/>
    <s v="12/02/2026 12:02"/>
    <s v="-"/>
    <s v="J&amp;T COD"/>
    <s v="Tiktok"/>
    <s v="จ่ายทีหลัง / COD"/>
    <s v=""/>
    <s v="791677888256"/>
    <s v="12/02/2026 12:02"/>
  </r>
  <r>
    <x v="12"/>
    <x v="18"/>
    <n v="10"/>
    <n v="20"/>
    <s v="GUG79"/>
    <n v="222"/>
    <n v="0"/>
    <s v="ร้านที่1"/>
    <s v="พ******ล"/>
    <s v="******มิ ถนนลาดกระบัง แขวงลาดกระบัง เขตลาดกระบัง จังหวัดกรุงเทพมหานคร 10520"/>
    <s v="10520"/>
    <s v="80"/>
    <s v="12/02/2026 12:01"/>
    <s v="-"/>
    <s v="SPX Express"/>
    <s v="Shopee"/>
    <s v="shopee"/>
    <s v=""/>
    <s v="TH2622614729944"/>
    <s v="12/02/2026 12:01"/>
  </r>
  <r>
    <x v="1"/>
    <x v="1"/>
    <n v="33.333333333333336"/>
    <n v="3"/>
    <s v="GUG78"/>
    <n v="110"/>
    <n v="10"/>
    <s v="ร้านที่2"/>
    <s v="อ***"/>
    <s v="กาฬสินธุ์"/>
    <s v="-"/>
    <s v=""/>
    <s v="12/02/2026 11:51"/>
    <s v="-"/>
    <s v="J&amp;T COD"/>
    <s v="Tiktok"/>
    <s v="จ่ายทีหลัง / COD"/>
    <s v=""/>
    <s v="791584596644"/>
    <s v="12/02/2026 11:52"/>
  </r>
  <r>
    <x v="7"/>
    <x v="8"/>
    <n v="109"/>
    <n v="4"/>
    <s v="GUG77"/>
    <n v="486"/>
    <n v="50"/>
    <s v="ร้านที่1"/>
    <s v="คุณ สุชานันท์ คำแย้ม"/>
    <s v="ส่ง _x000a_631 หมู่4 หมู่บ้านเมลิโซ่พาร์ค ศรีนครินทร์-หนามแดง_x000a_ต.บางแก้ว อ.บางพลี จ.สมุทรปราการ 10540_x000a_"/>
    <s v="10540"/>
    <s v="0939594663"/>
    <s v="12/02/2026 11:09"/>
    <s v="t0832622509@gmail.com"/>
    <s v="EMS"/>
    <s v="line_oa"/>
    <s v="กสิกร"/>
    <s v=""/>
    <s v="WB169917072TH"/>
    <s v="12/02/2026 11:37"/>
  </r>
  <r>
    <x v="1"/>
    <x v="1"/>
    <n v="50"/>
    <n v="18"/>
    <s v="GUG76"/>
    <n v="600"/>
    <n v="0"/>
    <s v="ร้านที่2"/>
    <s v="พ***าจารย์สมมรรค ก***พิศมัย"/>
    <s v="บุรีรัมย์"/>
    <s v="-"/>
    <s v=""/>
    <s v="12/02/2026 11:33"/>
    <s v="-"/>
    <s v="J&amp;T Express"/>
    <s v="Tiktok"/>
    <s v="tiktok"/>
    <s v=""/>
    <s v="791583417704"/>
    <s v="12/02/2026 11:32"/>
  </r>
  <r>
    <x v="7"/>
    <x v="8"/>
    <n v="159"/>
    <n v="1"/>
    <s v="GUG75"/>
    <n v="129"/>
    <n v="0"/>
    <s v="ร้านที่2"/>
    <s v="ป***ร  ว***ไล"/>
    <s v="สมุทรสาคร"/>
    <s v="-"/>
    <s v=""/>
    <s v="12/02/2026 11:31"/>
    <s v="-"/>
    <s v="J&amp;T COD"/>
    <s v="Tiktok"/>
    <s v="จ่ายทีหลัง / COD"/>
    <s v=""/>
    <s v="791556298632"/>
    <s v="12/02/2026 11:31"/>
  </r>
  <r>
    <x v="1"/>
    <x v="1"/>
    <n v="33.333333333333336"/>
    <n v="3"/>
    <s v="GUG73"/>
    <n v="200"/>
    <n v="0"/>
    <s v="ร้านที่2"/>
    <s v="ว***า แ***พรัตน์"/>
    <s v="สุราษฎร์ธานี"/>
    <s v="-"/>
    <s v=""/>
    <s v="12/02/2026 11:29"/>
    <s v="-"/>
    <s v="J&amp;T Express"/>
    <s v="Tiktok"/>
    <s v="tiktok"/>
    <s v=""/>
    <s v="791529211782"/>
    <s v="12/02/2026 11:29"/>
  </r>
  <r>
    <x v="0"/>
    <x v="0"/>
    <n v="120"/>
    <n v="1"/>
    <s v="GUG73"/>
    <n v="200"/>
    <n v="0"/>
    <s v="ร้านที่2"/>
    <s v="ว***า แ***พรัตน์"/>
    <s v="สุราษฎร์ธานี"/>
    <s v="-"/>
    <s v=""/>
    <s v="12/02/2026 11:29"/>
    <s v="-"/>
    <s v="J&amp;T Express"/>
    <s v="Tiktok"/>
    <s v="tiktok"/>
    <s v=""/>
    <s v="791529211782"/>
    <s v="12/02/2026 11:29"/>
  </r>
  <r>
    <x v="1"/>
    <x v="1"/>
    <n v="50"/>
    <n v="6"/>
    <s v="GUG72"/>
    <n v="200"/>
    <n v="0"/>
    <s v="ร้านที่2"/>
    <s v="ร***า"/>
    <s v="พระนครศรีอยุธยา"/>
    <s v="-"/>
    <s v=""/>
    <s v="12/02/2026 11:28"/>
    <s v="-"/>
    <s v="J&amp;T COD"/>
    <s v="Tiktok"/>
    <s v="จ่ายทีหลัง / COD"/>
    <s v=""/>
    <s v="791514283663"/>
    <s v="12/02/2026 11:28"/>
  </r>
  <r>
    <x v="1"/>
    <x v="1"/>
    <n v="33.333333333333336"/>
    <n v="3"/>
    <s v="GUG71"/>
    <n v="100"/>
    <n v="0"/>
    <s v="ร้านที่2"/>
    <s v="จ***ลัดดา"/>
    <s v="กรุงเทพฯ"/>
    <s v="-"/>
    <s v=""/>
    <s v="12/02/2026 11:27"/>
    <s v="-"/>
    <s v="J&amp;T COD"/>
    <s v="Tiktok"/>
    <s v="จ่ายทีหลัง / COD"/>
    <s v=""/>
    <s v="791572194641"/>
    <s v="12/02/2026 11:27"/>
  </r>
  <r>
    <x v="7"/>
    <x v="8"/>
    <n v="159"/>
    <n v="2"/>
    <s v="GUG70"/>
    <n v="218"/>
    <n v="0"/>
    <s v="ร้านที่2"/>
    <s v="ณ***ดี แ***กำยาน"/>
    <s v="นครศรีธรรมราช"/>
    <s v="-"/>
    <s v=""/>
    <s v="12/02/2026 11:20"/>
    <s v="-"/>
    <s v="J&amp;T COD"/>
    <s v="Tiktok"/>
    <s v="จ่ายทีหลัง / COD"/>
    <s v=""/>
    <s v="791559569684"/>
    <s v="12/02/2026 11:20"/>
  </r>
  <r>
    <x v="5"/>
    <x v="6"/>
    <n v="66.666666666666671"/>
    <n v="3"/>
    <s v="GUG69"/>
    <n v="129"/>
    <n v="0"/>
    <s v="ร้านที่2"/>
    <s v="พ***ริ ร***าพฤกษ์ อ***รมาลีนนท์ ช*** 1*"/>
    <s v="กรุงเทพฯ"/>
    <s v="-"/>
    <s v=""/>
    <s v="12/02/2026 11:19"/>
    <s v="-"/>
    <s v="J&amp;T Express"/>
    <s v="Tiktok"/>
    <s v="tiktok"/>
    <s v=""/>
    <s v="791507740682"/>
    <s v="12/02/2026 11:19"/>
  </r>
  <r>
    <x v="1"/>
    <x v="1"/>
    <n v="50"/>
    <n v="6"/>
    <s v="GUG68"/>
    <n v="200"/>
    <n v="0"/>
    <s v="ร้านที่2"/>
    <s v="ส***ย น***ชติธรรม"/>
    <s v="ปทุมธานี"/>
    <s v="-"/>
    <s v=""/>
    <s v="12/02/2026 11:18"/>
    <s v="-"/>
    <s v="J&amp;T COD"/>
    <s v="Tiktok"/>
    <s v="จ่ายทีหลัง / COD"/>
    <s v=""/>
    <s v="791544813721"/>
    <s v="12/02/2026 11:18"/>
  </r>
  <r>
    <x v="1"/>
    <x v="1"/>
    <n v="33.333333333333336"/>
    <n v="3"/>
    <s v="GUG67"/>
    <n v="101"/>
    <n v="1"/>
    <s v="ร้านที่2"/>
    <s v="น*** ส***์เรือง"/>
    <s v="นครสวรรค์"/>
    <s v="-"/>
    <s v=""/>
    <s v="12/02/2026 11:15"/>
    <s v="-"/>
    <s v="J&amp;T Express"/>
    <s v="Tiktok"/>
    <s v="tiktok"/>
    <s v="ไม่เอากาแฟจ้า"/>
    <s v="791519581661"/>
    <s v="12/02/2026 11:15"/>
  </r>
  <r>
    <x v="1"/>
    <x v="1"/>
    <n v="65"/>
    <n v="1"/>
    <s v="GUG66"/>
    <n v="35"/>
    <n v="0"/>
    <s v="ร้านที่2"/>
    <s v="A***hamolwan"/>
    <s v="ชลบุรี"/>
    <s v="-"/>
    <s v=""/>
    <s v="12/02/2026 11:14"/>
    <s v="-"/>
    <s v="J&amp;T COD"/>
    <s v="Tiktok"/>
    <s v="จ่ายทีหลัง / COD"/>
    <s v=""/>
    <s v="791598196642"/>
    <s v="12/02/2026 11:14"/>
  </r>
  <r>
    <x v="12"/>
    <x v="18"/>
    <n v="10"/>
    <n v="10"/>
    <s v="GUG65"/>
    <n v="150"/>
    <n v="0"/>
    <s v="ร้านที่1"/>
    <s v="น******์"/>
    <s v="******เข้, อำเภอเมืองนครปฐม ตำบลห้วยจรเข้ อำเภอเมืองนครปฐม จังหวัดนครปฐม 73000"/>
    <s v="73000"/>
    <s v="74"/>
    <s v="12/02/2026 11:16"/>
    <s v="-"/>
    <s v="SPX Express"/>
    <s v="Shopee"/>
    <s v="shopee"/>
    <s v=""/>
    <s v="TH267527921969M"/>
    <s v="12/02/2026 11:13"/>
  </r>
  <r>
    <x v="1"/>
    <x v="1"/>
    <n v="50"/>
    <n v="6"/>
    <s v="GUG64"/>
    <n v="200"/>
    <n v="0"/>
    <s v="ร้านที่2"/>
    <s v="เ***ภัคร ท***ูล"/>
    <s v="กรุงเทพฯ"/>
    <s v="-"/>
    <s v=""/>
    <s v="12/02/2026 11:12"/>
    <s v="-"/>
    <s v="J&amp;T COD"/>
    <s v="Tiktok"/>
    <s v="จ่ายทีหลัง / COD"/>
    <s v=""/>
    <s v="791544819715"/>
    <s v="12/02/2026 11:12"/>
  </r>
  <r>
    <x v="1"/>
    <x v="1"/>
    <n v="65"/>
    <n v="3"/>
    <s v="GUG63"/>
    <n v="105"/>
    <n v="0"/>
    <s v="ร้านที่2"/>
    <s v="น***วัชชัย ส***รมราช"/>
    <s v="นครราชสีมา"/>
    <s v="-"/>
    <s v=""/>
    <s v="12/02/2026 11:12"/>
    <s v="-"/>
    <s v="J&amp;T Express"/>
    <s v="Tiktok"/>
    <s v="tiktok"/>
    <s v="เนยนม เผือก กาแฟ"/>
    <s v="791523588645"/>
    <s v="12/02/2026 11:12"/>
  </r>
  <r>
    <x v="1"/>
    <x v="1"/>
    <n v="50"/>
    <n v="6"/>
    <s v="GUG62"/>
    <n v="200"/>
    <n v="0"/>
    <s v="ร้านที่2"/>
    <s v="น***จันทร์แรม ศ***ังข์"/>
    <s v="เพชรบูรณ์"/>
    <s v="-"/>
    <s v=""/>
    <s v="12/02/2026 11:09"/>
    <s v="-"/>
    <s v="J&amp;T Express"/>
    <s v="Tiktok"/>
    <s v="tiktok"/>
    <s v=""/>
    <s v="791506419723"/>
    <s v="12/02/2026 11:09"/>
  </r>
  <r>
    <x v="1"/>
    <x v="1"/>
    <n v="50"/>
    <n v="6"/>
    <s v="GUG61"/>
    <n v="210"/>
    <n v="10"/>
    <s v="ร้านที่2"/>
    <s v="เ***ณภา  เ***อำนาจ"/>
    <s v="เทศบาลนครสกลนคร"/>
    <s v="-"/>
    <s v=""/>
    <s v="12/02/2026 11:08"/>
    <s v="-"/>
    <s v="J&amp;T COD"/>
    <s v="Tiktok"/>
    <s v="จ่ายทีหลัง / COD"/>
    <s v=""/>
    <s v="791534810721"/>
    <s v="12/02/2026 11:08"/>
  </r>
  <r>
    <x v="1"/>
    <x v="1"/>
    <n v="33.333333333333336"/>
    <n v="3"/>
    <s v="GUG60"/>
    <n v="100"/>
    <n v="0"/>
    <s v="ร้านที่2"/>
    <s v="น***มณีรัตร  จ***ร์ชนะ"/>
    <s v="พังงา"/>
    <s v="-"/>
    <s v=""/>
    <s v="12/02/2026 11:01"/>
    <s v="-"/>
    <s v="J&amp;T COD"/>
    <s v="Tiktok"/>
    <s v="จ่ายทีหลัง / COD"/>
    <s v=""/>
    <s v="791599197631"/>
    <s v="12/02/2026 11:01"/>
  </r>
  <r>
    <x v="1"/>
    <x v="1"/>
    <n v="50"/>
    <n v="6"/>
    <s v="GUG58"/>
    <n v="200"/>
    <n v="0"/>
    <s v="ร้านที่2"/>
    <s v="ก***ส บ***ุทธิ์"/>
    <s v="สุพรรณบุรี"/>
    <s v="-"/>
    <s v=""/>
    <s v="12/02/2026 10:55"/>
    <s v="-"/>
    <s v="J&amp;T COD"/>
    <s v="Tiktok"/>
    <s v="จ่ายทีหลัง / COD"/>
    <s v=""/>
    <s v="791511212726"/>
    <s v="12/02/2026 10:55"/>
  </r>
  <r>
    <x v="1"/>
    <x v="1"/>
    <n v="50"/>
    <n v="6"/>
    <s v="GUG57"/>
    <n v="200"/>
    <n v="0"/>
    <s v="ร้านที่2"/>
    <s v="ค***าถอนงค์  เ***บริสุทธิ์"/>
    <s v="กรุงเทพฯ"/>
    <s v="-"/>
    <s v=""/>
    <s v="12/02/2026 10:54"/>
    <s v="-"/>
    <s v="J&amp;T COD"/>
    <s v="Tiktok"/>
    <s v="จ่ายทีหลัง / COD"/>
    <s v=""/>
    <s v="791518388695"/>
    <s v="12/02/2026 10:54"/>
  </r>
  <r>
    <x v="1"/>
    <x v="1"/>
    <n v="65"/>
    <n v="2"/>
    <s v="GUG56"/>
    <n v="105"/>
    <n v="0"/>
    <s v="ร้านที่2"/>
    <s v="ว***พ็ญ  ว***งษ์พันธ์"/>
    <s v="กรุงเทพฯ"/>
    <s v="-"/>
    <s v=""/>
    <s v="12/02/2026 10:53"/>
    <s v="-"/>
    <s v="J&amp;T Express"/>
    <s v="Tiktok"/>
    <s v="tiktok"/>
    <s v="มะพร้าว เผือก เนยนม "/>
    <s v="791589403743"/>
    <s v="12/02/2026 10:53"/>
  </r>
  <r>
    <x v="1"/>
    <x v="1"/>
    <n v="65"/>
    <n v="1"/>
    <s v="GUG56"/>
    <n v="105"/>
    <n v="0"/>
    <s v="ร้านที่2"/>
    <s v="ว***พ็ญ  ว***งษ์พันธ์"/>
    <s v="กรุงเทพฯ"/>
    <s v="-"/>
    <s v=""/>
    <s v="12/02/2026 10:53"/>
    <s v="-"/>
    <s v="J&amp;T Express"/>
    <s v="Tiktok"/>
    <s v="tiktok"/>
    <s v="มะพร้าว เผือก เนยนม "/>
    <s v="791589403743"/>
    <s v="12/02/2026 10:53"/>
  </r>
  <r>
    <x v="1"/>
    <x v="1"/>
    <n v="65"/>
    <n v="1"/>
    <s v="GUG55"/>
    <n v="35"/>
    <n v="0"/>
    <s v="ร้านที่2"/>
    <s v="ป***"/>
    <s v="ตราด"/>
    <s v="-"/>
    <s v=""/>
    <s v="12/02/2026 10:51"/>
    <s v="-"/>
    <s v="J&amp;T Express"/>
    <s v="Tiktok"/>
    <s v="tiktok"/>
    <s v=""/>
    <s v="791524024701"/>
    <s v="12/02/2026 10:51"/>
  </r>
  <r>
    <x v="8"/>
    <x v="15"/>
    <n v="103.55"/>
    <n v="2"/>
    <s v="GUG54"/>
    <n v="214.1"/>
    <n v="7"/>
    <s v="ร้านที่3"/>
    <s v="นางภรณี  อัศวรัตนากร"/>
    <s v="529 ซ.6 บ้านหนองละคอน หมู่ 13  · ต้นธงชัย/ Ton Thong Chai_x000a__x000a_เมืองลำปาง/ Mueang Lampangลำปาง/ Lampang_x000a_52000"/>
    <s v="52000"/>
    <s v="660619071794"/>
    <s v="12/02/2026 10:50"/>
    <s v="-"/>
    <s v="Kerry_dropoff"/>
    <s v="Lazada"/>
    <s v="lazada"/>
    <s v=""/>
    <s v="LEXPU0657447998"/>
    <s v="12/02/2026 10:50"/>
  </r>
  <r>
    <x v="1"/>
    <x v="1"/>
    <n v="65"/>
    <n v="1"/>
    <s v="GUG53"/>
    <n v="58.99"/>
    <n v="0"/>
    <s v="ร้านที่2"/>
    <s v="น***ไทรชมภู"/>
    <s v="กรุงเทพมหานคร"/>
    <s v="-"/>
    <s v=""/>
    <s v="12/02/2026 10:48"/>
    <s v="-"/>
    <s v="J&amp;T COD"/>
    <s v="Tiktok"/>
    <s v="จ่ายทีหลัง / COD"/>
    <s v=""/>
    <s v="791581626706"/>
    <s v="12/02/2026 10:48"/>
  </r>
  <r>
    <x v="1"/>
    <x v="1"/>
    <n v="50"/>
    <n v="6"/>
    <s v="GUG52"/>
    <n v="299.99"/>
    <n v="0"/>
    <s v="ร้านที่2"/>
    <s v="ส***าณี เ***อนยศ"/>
    <s v="พิษณุโลก"/>
    <s v="-"/>
    <s v=""/>
    <s v="12/02/2026 10:44"/>
    <s v="-"/>
    <s v="J&amp;T COD"/>
    <s v="Tiktok"/>
    <s v="จ่ายทีหลัง / COD"/>
    <s v=""/>
    <s v="791593412794"/>
    <s v="12/02/2026 10:44"/>
  </r>
  <r>
    <x v="12"/>
    <x v="18"/>
    <n v="10"/>
    <n v="10"/>
    <s v="GUG52"/>
    <n v="299.99"/>
    <n v="0"/>
    <s v="ร้านที่2"/>
    <s v="ส***าณี เ***อนยศ"/>
    <s v="พิษณุโลก"/>
    <s v="-"/>
    <s v=""/>
    <s v="12/02/2026 10:44"/>
    <s v="-"/>
    <s v="J&amp;T COD"/>
    <s v="Tiktok"/>
    <s v="จ่ายทีหลัง / COD"/>
    <s v=""/>
    <s v="791593412794"/>
    <s v="12/02/2026 10:44"/>
  </r>
  <r>
    <x v="1"/>
    <x v="1"/>
    <n v="50"/>
    <n v="6"/>
    <s v="GUG51"/>
    <n v="200"/>
    <n v="0"/>
    <s v="ร้านที่2"/>
    <s v="เ***รัตน์ ส***ิจินดา"/>
    <s v="อุบลราชธานี"/>
    <s v="-"/>
    <s v=""/>
    <s v="12/02/2026 10:42"/>
    <s v="-"/>
    <s v="J&amp;T Express"/>
    <s v="Tiktok"/>
    <s v="tiktok"/>
    <s v=""/>
    <s v="791570414736"/>
    <s v="12/02/2026 10:42"/>
  </r>
  <r>
    <x v="0"/>
    <x v="0"/>
    <n v="120"/>
    <n v="1"/>
    <s v="GUG50"/>
    <n v="100"/>
    <n v="0"/>
    <s v="ร้านที่4"/>
    <s v="ส***ติ ต***ิพวงศ์"/>
    <s v="กรุงเทพฯ"/>
    <s v="-"/>
    <s v=""/>
    <s v="12/02/2026 10:40"/>
    <s v="-"/>
    <s v="J&amp;T COD"/>
    <s v="Tiktok"/>
    <s v="จ่ายทีหลัง / COD"/>
    <s v=""/>
    <s v="791557210776"/>
    <s v="12/02/2026 10:40"/>
  </r>
  <r>
    <x v="0"/>
    <x v="14"/>
    <n v="64"/>
    <n v="1"/>
    <s v="GUG49"/>
    <n v="71.5"/>
    <n v="7.5"/>
    <s v="ร้านที่3"/>
    <s v="พิมวดี เกิดพวงแก้ว"/>
    <s v="64ซอยพุทธบูชา 39แยก5 · บางมด/ Bang Mot_x000a__x000a_ทุ่งครุ/ Thung Khruกรุงเทพมหานคร/ Bangkok_x000a_10140"/>
    <s v="10140"/>
    <s v="660892332319"/>
    <s v="12/02/2026 10:40"/>
    <s v="-"/>
    <s v="Kerry_dropoff"/>
    <s v="Lazada"/>
    <s v="lazada"/>
    <s v=""/>
    <s v="LEXPU0657448386"/>
    <s v="12/02/2026 10:40"/>
  </r>
  <r>
    <x v="11"/>
    <x v="17"/>
    <n v="33.333333333333336"/>
    <n v="3"/>
    <s v="GUG48"/>
    <n v="134.99"/>
    <n v="0"/>
    <s v="ร้านที่2"/>
    <s v="ส***มล เ***กลาง"/>
    <s v="นครราชสีมา"/>
    <s v="-"/>
    <s v=""/>
    <s v="12/02/2026 10:40"/>
    <s v="-"/>
    <s v="J&amp;T COD"/>
    <s v="Tiktok"/>
    <s v="จ่ายทีหลัง / COD"/>
    <s v=""/>
    <s v="791545424714"/>
    <s v="12/02/2026 10:40"/>
  </r>
  <r>
    <x v="0"/>
    <x v="0"/>
    <n v="66.333333333333329"/>
    <n v="3"/>
    <s v="GUG47"/>
    <n v="197"/>
    <n v="0"/>
    <s v="ร้านที่2"/>
    <s v="น***าวอภิญญา โ***บุรี"/>
    <s v="มหาสารคาม"/>
    <s v="-"/>
    <s v=""/>
    <s v="12/02/2026 10:38"/>
    <s v="-"/>
    <s v="J&amp;T Express"/>
    <s v="Tiktok"/>
    <s v="tiktok"/>
    <s v=""/>
    <s v="791574418795"/>
    <s v="12/02/2026 10:37"/>
  </r>
  <r>
    <x v="1"/>
    <x v="1"/>
    <n v="33.333333333333336"/>
    <n v="3"/>
    <s v="GUG46"/>
    <n v="100"/>
    <n v="0"/>
    <s v="ร้านที่2"/>
    <s v="K*** P***adee"/>
    <s v="กรุงเทพฯ"/>
    <s v="-"/>
    <s v=""/>
    <s v="12/02/2026 10:35"/>
    <s v="-"/>
    <s v="J&amp;T COD"/>
    <s v="Tiktok"/>
    <s v="จ่ายทีหลัง / COD"/>
    <s v=""/>
    <s v="791548012754"/>
    <s v="12/02/2026 10:35"/>
  </r>
  <r>
    <x v="9"/>
    <x v="10"/>
    <n v="159"/>
    <n v="1"/>
    <s v="GUG45"/>
    <n v="109"/>
    <n v="0"/>
    <s v="ร้านที่2"/>
    <s v="ส***กา   พ***์พุก"/>
    <s v="ชัยนาท"/>
    <s v="-"/>
    <s v=""/>
    <s v="12/02/2026 10:34"/>
    <s v="-"/>
    <s v="J&amp;T COD"/>
    <s v="Tiktok"/>
    <s v="จ่ายทีหลัง / COD"/>
    <s v=""/>
    <s v="791537186613"/>
    <s v="12/02/2026 10:34"/>
  </r>
  <r>
    <x v="7"/>
    <x v="8"/>
    <n v="159"/>
    <n v="1"/>
    <s v="GUG44"/>
    <n v="129"/>
    <n v="0"/>
    <s v="ร้านที่2"/>
    <s v="ช***ร"/>
    <s v="ระยอง"/>
    <s v="-"/>
    <s v=""/>
    <s v="12/02/2026 10:33"/>
    <s v="-"/>
    <s v="J&amp;T COD"/>
    <s v="Tiktok"/>
    <s v="จ่ายทีหลัง / COD"/>
    <s v=""/>
    <s v="791584496673"/>
    <s v="12/02/2026 10:33"/>
  </r>
  <r>
    <x v="9"/>
    <x v="10"/>
    <n v="159"/>
    <n v="2"/>
    <s v="GUG42"/>
    <n v="258"/>
    <n v="0"/>
    <s v="ร้านที่2"/>
    <s v="ม*** จ***นะโสตถิ์"/>
    <s v="ราชบุรี"/>
    <s v="-"/>
    <s v=""/>
    <s v="12/02/2026 10:28"/>
    <s v="-"/>
    <s v="J&amp;T COD"/>
    <s v="Tiktok"/>
    <s v="จ่ายทีหลัง / COD"/>
    <s v=""/>
    <s v="791570787615"/>
    <s v="12/02/2026 10:28"/>
  </r>
  <r>
    <x v="1"/>
    <x v="1"/>
    <n v="65"/>
    <n v="1"/>
    <s v="GUG41"/>
    <n v="58.99"/>
    <n v="0"/>
    <s v="ร้านที่2"/>
    <s v="ป***ฤติ เ***อยงค์"/>
    <s v="ตรัง"/>
    <s v="-"/>
    <s v=""/>
    <s v="12/02/2026 10:23"/>
    <s v="-"/>
    <s v="J&amp;T COD"/>
    <s v="Tiktok"/>
    <s v="จ่ายทีหลัง / COD"/>
    <s v=""/>
    <s v="791509195680"/>
    <s v="12/02/2026 10:23"/>
  </r>
  <r>
    <x v="0"/>
    <x v="0"/>
    <n v="66.333333333333329"/>
    <n v="3"/>
    <s v="GUG40"/>
    <n v="250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12/02/2026 10:22"/>
    <s v="-"/>
    <s v="SPX Express"/>
    <s v="Shopee"/>
    <s v="shopee"/>
    <s v=""/>
    <s v="TH266224088115F"/>
    <s v="12/02/2026 10:22"/>
  </r>
  <r>
    <x v="0"/>
    <x v="0"/>
    <n v="120"/>
    <n v="1"/>
    <s v="GUG39"/>
    <n v="89"/>
    <n v="0"/>
    <s v="ร้านที่2"/>
    <s v="N**"/>
    <s v="กรุงเทพฯ"/>
    <s v="-"/>
    <s v=""/>
    <s v="12/02/2026 10:21"/>
    <s v="-"/>
    <s v="J&amp;T Express"/>
    <s v="Tiktok"/>
    <s v="tiktok"/>
    <s v=""/>
    <s v="791535190666"/>
    <s v="12/02/2026 10:21"/>
  </r>
  <r>
    <x v="0"/>
    <x v="0"/>
    <n v="120"/>
    <n v="1"/>
    <s v="GUG38"/>
    <n v="89"/>
    <n v="0"/>
    <s v="ร้านที่2"/>
    <s v="ฐ***สร์ เ***ฐวรพันธุ์"/>
    <s v="กรุงเทพฯ"/>
    <s v="-"/>
    <s v=""/>
    <s v="12/02/2026 10:19"/>
    <s v="-"/>
    <s v="J&amp;T Express"/>
    <s v="Tiktok"/>
    <s v="tiktok"/>
    <s v=""/>
    <s v="791550996666"/>
    <s v="12/02/2026 10:19"/>
  </r>
  <r>
    <x v="8"/>
    <x v="9"/>
    <n v="159"/>
    <n v="1"/>
    <s v="GUG37"/>
    <n v="129"/>
    <n v="0"/>
    <s v="ร้านที่2"/>
    <s v="ค***าย บ***ื่น"/>
    <s v="ชลบุรี"/>
    <s v="-"/>
    <s v=""/>
    <s v="12/02/2026 10:20"/>
    <s v="-"/>
    <s v="J&amp;T Express"/>
    <s v="Tiktok"/>
    <s v="tiktok"/>
    <s v=""/>
    <s v="791530977683"/>
    <s v="12/02/2026 10:19"/>
  </r>
  <r>
    <x v="0"/>
    <x v="0"/>
    <n v="120"/>
    <n v="1"/>
    <s v="GUG36"/>
    <n v="89"/>
    <n v="0"/>
    <s v="ร้านที่2"/>
    <s v="อ***ลี"/>
    <s v="กรุงเทพฯ"/>
    <s v="-"/>
    <s v=""/>
    <s v="12/02/2026 10:18"/>
    <s v="-"/>
    <s v="J&amp;T COD"/>
    <s v="Tiktok"/>
    <s v="จ่ายทีหลัง / COD"/>
    <s v=""/>
    <s v="791565596673"/>
    <s v="12/02/2026 10:19"/>
  </r>
  <r>
    <x v="9"/>
    <x v="10"/>
    <n v="159"/>
    <n v="1"/>
    <s v="GUG35"/>
    <n v="218"/>
    <n v="0"/>
    <s v="ร้านที่2"/>
    <s v="ก***ฟ"/>
    <s v="สุพรรณบุรี"/>
    <s v="-"/>
    <s v=""/>
    <s v="12/02/2026 10:16"/>
    <s v="-"/>
    <s v="J&amp;T COD"/>
    <s v="Tiktok"/>
    <s v="จ่ายทีหลัง / COD"/>
    <s v=""/>
    <s v="791570883692"/>
    <s v="12/02/2026 10:16"/>
  </r>
  <r>
    <x v="7"/>
    <x v="8"/>
    <n v="159"/>
    <n v="1"/>
    <s v="GUG35"/>
    <n v="218"/>
    <n v="0"/>
    <s v="ร้านที่2"/>
    <s v="ก***ฟ"/>
    <s v="สุพรรณบุรี"/>
    <s v="-"/>
    <s v=""/>
    <s v="12/02/2026 10:16"/>
    <s v="-"/>
    <s v="J&amp;T COD"/>
    <s v="Tiktok"/>
    <s v="จ่ายทีหลัง / COD"/>
    <s v=""/>
    <s v="791570883692"/>
    <s v="12/02/2026 10:16"/>
  </r>
  <r>
    <x v="1"/>
    <x v="1"/>
    <n v="50"/>
    <n v="6"/>
    <s v="GUG34"/>
    <n v="200"/>
    <n v="0"/>
    <s v="ร้านที่2"/>
    <s v="ร***ชาไข่มุก โ***้ควีน"/>
    <s v="ชลบุรี"/>
    <s v="-"/>
    <s v=""/>
    <s v="12/02/2026 10:16"/>
    <s v="-"/>
    <s v="J&amp;T COD"/>
    <s v="Tiktok"/>
    <s v="จ่ายทีหลัง / COD"/>
    <s v=""/>
    <s v="791583399611"/>
    <s v="12/02/2026 10:16"/>
  </r>
  <r>
    <x v="8"/>
    <x v="9"/>
    <n v="139"/>
    <n v="1"/>
    <s v="GUG33"/>
    <n v="215"/>
    <n v="0"/>
    <s v="ร้านที่10"/>
    <s v="Sureerat Pumma"/>
    <s v="144/31 ม6_x000a_ต สระแก้ว  อ เมือง_x000a_จ   กำแพงเพชร 62000"/>
    <s v="62000"/>
    <s v="0831669654"/>
    <s v="12/02/2026 10:13"/>
    <s v="t0832622509@gmail.com"/>
    <s v="EMS COD"/>
    <s v="facebook"/>
    <s v="กสิกร"/>
    <s v=""/>
    <s v="WA091967241TH"/>
    <s v="12/02/2026 10:12"/>
  </r>
  <r>
    <x v="9"/>
    <x v="10"/>
    <n v="139"/>
    <n v="1"/>
    <s v="GUG33"/>
    <n v="215"/>
    <n v="0"/>
    <s v="ร้านที่10"/>
    <s v="Sureerat Pumma"/>
    <s v="144/31 ม6_x000a_ต สระแก้ว  อ เมือง_x000a_จ   กำแพงเพชร 62000"/>
    <s v="62000"/>
    <s v="0831669654"/>
    <s v="12/02/2026 10:13"/>
    <s v="t0832622509@gmail.com"/>
    <s v="EMS COD"/>
    <s v="facebook"/>
    <s v="กสิกร"/>
    <s v=""/>
    <s v="WA091967241TH"/>
    <s v="12/02/2026 10:12"/>
  </r>
  <r>
    <x v="7"/>
    <x v="8"/>
    <n v="139"/>
    <n v="2"/>
    <s v="GUG32"/>
    <n v="215"/>
    <n v="0"/>
    <s v="ร้านที่10"/>
    <s v="จุฑาปภา เหลี่ยมบุบผา"/>
    <s v="51 หมู่ 6 บ้านกอก_x000a_ตำบลศรีธาตุ_x000a_อำเภอศรีธาตุ_x000a_จังหวัดอุดรธานี_x000a_โทร 41230"/>
    <s v="41230"/>
    <s v="0621078046"/>
    <s v="12/02/2026 10:12"/>
    <s v="t0832622509@gmail.com"/>
    <s v="EMS COD"/>
    <s v="facebook"/>
    <s v="กสิกร"/>
    <s v=""/>
    <s v="WA091967238TH"/>
    <s v="12/02/2026 10:11"/>
  </r>
  <r>
    <x v="15"/>
    <x v="22"/>
    <n v="50"/>
    <n v="5"/>
    <s v="GUG31"/>
    <n v="245"/>
    <n v="0"/>
    <s v="ร้านที่1"/>
    <s v="ช******ช"/>
    <s v="******ย80) ตำบลหนองฉาง อำเภอหนองฉาง จังหวัดอุทัยธานี 61110"/>
    <s v="61110"/>
    <s v="49"/>
    <s v="12/02/2026 10:11"/>
    <s v="-"/>
    <s v="SPX Express"/>
    <s v="Shopee"/>
    <s v="shopee"/>
    <s v=""/>
    <s v="TH265762111595H"/>
    <s v="12/02/2026 10:05"/>
  </r>
  <r>
    <x v="1"/>
    <x v="1"/>
    <n v="33.333333333333336"/>
    <n v="3"/>
    <s v="GUG30"/>
    <n v="100"/>
    <n v="0"/>
    <s v="ร้านที่2"/>
    <s v="ุ***ม.ศรีพิสุทธิ์"/>
    <s v="พระนครศรีอยุธยา"/>
    <s v="-"/>
    <s v=""/>
    <s v="12/02/2026 10:05"/>
    <s v="-"/>
    <s v="J&amp;T Express"/>
    <s v="Tiktok"/>
    <s v="tiktok"/>
    <s v=""/>
    <s v="791594211752"/>
    <s v="12/02/2026 10:04"/>
  </r>
  <r>
    <x v="1"/>
    <x v="1"/>
    <n v="50"/>
    <n v="6"/>
    <s v="GUG29"/>
    <n v="200"/>
    <n v="0"/>
    <s v="ร้านที่2"/>
    <s v="ส***รัตน์ บ***ูคำ"/>
    <s v="สมุทรปราการ"/>
    <s v="-"/>
    <s v=""/>
    <s v="12/02/2026 10:07"/>
    <s v="-"/>
    <s v="J&amp;T Express"/>
    <s v="Tiktok"/>
    <s v="tiktok"/>
    <s v=""/>
    <s v="791507792600"/>
    <s v="12/02/2026 10:03"/>
  </r>
  <r>
    <x v="1"/>
    <x v="1"/>
    <n v="33.333333333333336"/>
    <n v="3"/>
    <s v="GUG28"/>
    <n v="100"/>
    <n v="0"/>
    <s v="ร้านที่2"/>
    <s v="ธ***ัตน์ ม***มงคล"/>
    <s v="ประจวบคีรีขันธ์"/>
    <s v="-"/>
    <s v=""/>
    <s v="12/02/2026 10:02"/>
    <s v="-"/>
    <s v="J&amp;T Express"/>
    <s v="Tiktok"/>
    <s v="tiktok"/>
    <s v=""/>
    <s v="791566014750"/>
    <s v="12/02/2026 10:02"/>
  </r>
  <r>
    <x v="1"/>
    <x v="1"/>
    <n v="33.333333333333336"/>
    <n v="3"/>
    <s v="GUG26"/>
    <n v="100"/>
    <n v="0"/>
    <s v="ร้านที่2"/>
    <s v="แ*** แ***พบูลย์"/>
    <s v="เทศบาลนครนครราชสีมา"/>
    <s v="-"/>
    <s v=""/>
    <s v="12/02/2026 10:00"/>
    <s v="-"/>
    <s v="J&amp;T COD"/>
    <s v="Tiktok"/>
    <s v="จ่ายทีหลัง / COD"/>
    <s v=""/>
    <s v="791550415751"/>
    <s v="12/02/2026 10:00"/>
  </r>
  <r>
    <x v="9"/>
    <x v="10"/>
    <n v="159"/>
    <n v="2"/>
    <s v="GUG25"/>
    <n v="258"/>
    <n v="0"/>
    <s v="ร้านที่2"/>
    <s v="อ***า  ม***อง"/>
    <s v="Nakhon Sawan"/>
    <s v="-"/>
    <s v=""/>
    <s v="12/02/2026 09:59"/>
    <s v="-"/>
    <s v="J&amp;T Express"/>
    <s v="Tiktok"/>
    <s v="tiktok"/>
    <s v=""/>
    <s v="791542607730"/>
    <s v="12/02/2026 09:59"/>
  </r>
  <r>
    <x v="9"/>
    <x v="10"/>
    <n v="139"/>
    <n v="2"/>
    <s v="GUG24"/>
    <n v="215"/>
    <n v="0"/>
    <s v="ร้านที่10"/>
    <s v="คุณอุษณีย์ สนธิเณร"/>
    <s v="349/17ม.3 ต.โพธิ์พระนาอ.เมืองฯจ.สุพรรณบุรี 72000"/>
    <s v="72000"/>
    <s v="0615420992"/>
    <s v="11/02/2026 21:02"/>
    <s v="t0832622509@gmail.com"/>
    <s v="EMS"/>
    <s v="facebook"/>
    <s v="กสิกร"/>
    <s v=""/>
    <s v="WB169914133TH"/>
    <s v="12/02/2026 09:59"/>
  </r>
  <r>
    <x v="1"/>
    <x v="1"/>
    <n v="50"/>
    <n v="6"/>
    <s v="GUG23"/>
    <n v="200"/>
    <n v="0"/>
    <s v="ร้านที่2"/>
    <s v="ธ***กนก"/>
    <s v="กรุงเทพฯ"/>
    <s v="-"/>
    <s v=""/>
    <s v="12/02/2026 09:59"/>
    <s v="-"/>
    <s v="J&amp;T COD"/>
    <s v="Tiktok"/>
    <s v="จ่ายทีหลัง / COD"/>
    <s v=""/>
    <s v="791574495666"/>
    <s v="12/02/2026 09:59"/>
  </r>
  <r>
    <x v="8"/>
    <x v="9"/>
    <n v="109"/>
    <n v="1"/>
    <s v="GUG22"/>
    <n v="159"/>
    <n v="50"/>
    <s v="ร้านที่10"/>
    <s v="น้ำเงิน เทียนทอง"/>
    <s v="58/3ม.4 ต.หูทำนบ อ.ปะคำ จ.บุรีรัมย์ 31220"/>
    <s v="31220"/>
    <s v="0931185177"/>
    <s v="12/02/2026 09:55"/>
    <s v="t0832622509@gmail.com"/>
    <s v="EMS COD"/>
    <s v="facebook"/>
    <s v="กสิกร"/>
    <s v=""/>
    <s v="WA091967224TH"/>
    <s v="12/02/2026 09:54"/>
  </r>
  <r>
    <x v="9"/>
    <x v="10"/>
    <n v="159"/>
    <n v="3"/>
    <s v="GUG21"/>
    <n v="327"/>
    <n v="0"/>
    <s v="ร้านที่2"/>
    <s v="พ***พันธ์ ส***ุญเรือง"/>
    <s v="นครปฐม"/>
    <s v="-"/>
    <s v=""/>
    <s v="12/02/2026 09:53"/>
    <s v="-"/>
    <s v="J&amp;T COD"/>
    <s v="Tiktok"/>
    <s v="จ่ายทีหลัง / COD"/>
    <s v=""/>
    <s v="791578000721"/>
    <s v="12/02/2026 09:53"/>
  </r>
  <r>
    <x v="0"/>
    <x v="0"/>
    <n v="66.333333333333329"/>
    <n v="3"/>
    <s v="GUG20"/>
    <n v="105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2/02/2026 10:16"/>
    <s v="-"/>
    <s v="SPX Express"/>
    <s v="Shopee"/>
    <s v="shopee"/>
    <s v=""/>
    <s v="TH266175284074D"/>
    <s v="12/02/2026 09:46"/>
  </r>
  <r>
    <x v="0"/>
    <x v="0"/>
    <n v="69.900000000000006"/>
    <n v="10"/>
    <s v="GUG20"/>
    <n v="105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2/02/2026 10:16"/>
    <s v="-"/>
    <s v="SPX Express"/>
    <s v="Shopee"/>
    <s v="shopee"/>
    <s v=""/>
    <s v="TH266175284074D"/>
    <s v="12/02/2026 09:46"/>
  </r>
  <r>
    <x v="1"/>
    <x v="1"/>
    <n v="50"/>
    <n v="6"/>
    <s v="GUG19"/>
    <n v="200"/>
    <n v="0"/>
    <s v="ร้านที่2"/>
    <s v="ก***า ส***มาก"/>
    <s v="จันทบุรี"/>
    <s v="-"/>
    <s v=""/>
    <s v="12/02/2026 09:43"/>
    <s v="-"/>
    <s v="J&amp;T COD"/>
    <s v="Tiktok"/>
    <s v="จ่ายทีหลัง / COD"/>
    <s v="ไม่เอากาแฟน่ะครับ"/>
    <s v="791584816735"/>
    <s v="12/02/2026 09:43"/>
  </r>
  <r>
    <x v="9"/>
    <x v="15"/>
    <n v="98.2"/>
    <n v="2"/>
    <s v="GUG18"/>
    <n v="241.4"/>
    <n v="45"/>
    <s v="ร้านที่3"/>
    <s v="คุณชาตรี รวิมหธนากุล"/>
    <s v="ตลาดต้นสัก บูธเมี่ยงคำย่าคำ ล๊อคMA05 เลขที่ 1 ซอยนนทบุรี 15 ต.บางกระสอ_x000a__x000a_เมืองนนทบุรี/ Mueang Nonthaburiนนทบุรี/ Nonthaburi_x000a_11000"/>
    <s v="11000"/>
    <s v="660863549393"/>
    <s v="12/02/2026 09:42"/>
    <s v="-"/>
    <s v="Kerry_dropoff"/>
    <s v="Lazada"/>
    <s v="lazada"/>
    <s v=""/>
    <s v="LEXPU0657450837"/>
    <s v="12/02/2026 09:42"/>
  </r>
  <r>
    <x v="1"/>
    <x v="1"/>
    <n v="50"/>
    <n v="6"/>
    <s v="GUG17"/>
    <n v="200"/>
    <n v="0"/>
    <s v="ร้านที่2"/>
    <s v="ศ***นันท์"/>
    <s v="อุดรธานี"/>
    <s v="-"/>
    <s v=""/>
    <s v="12/02/2026 09:34"/>
    <s v="-"/>
    <s v="J&amp;T COD"/>
    <s v="Tiktok"/>
    <s v="จ่ายทีหลัง / COD"/>
    <s v=""/>
    <s v="791579598600"/>
    <s v="12/02/2026 09:34"/>
  </r>
  <r>
    <x v="0"/>
    <x v="0"/>
    <n v="66.333333333333329"/>
    <n v="3"/>
    <s v="GUG14"/>
    <n v="197"/>
    <n v="0"/>
    <s v="ร้านที่2"/>
    <s v="น***าวอันธิตา ส***์แก้ว"/>
    <s v="ชุมพร"/>
    <s v="-"/>
    <s v=""/>
    <s v="12/02/2026 09:30"/>
    <s v="-"/>
    <s v="J&amp;T COD"/>
    <s v="Tiktok"/>
    <s v="จ่ายทีหลัง / COD"/>
    <s v=""/>
    <s v="791582192660"/>
    <s v="12/02/2026 09:30"/>
  </r>
  <r>
    <x v="9"/>
    <x v="10"/>
    <n v="159"/>
    <n v="1"/>
    <s v="GUG12"/>
    <n v="109"/>
    <n v="0"/>
    <s v="ร้านที่2"/>
    <s v="พ***ุ พ***่งตัว"/>
    <s v="นครปฐม"/>
    <s v="-"/>
    <s v=""/>
    <s v="12/02/2026 09:18"/>
    <s v="-"/>
    <s v="J&amp;T Express"/>
    <s v="Tiktok"/>
    <s v="tiktok"/>
    <s v=""/>
    <s v="791576380604"/>
    <s v="12/02/2026 09:18"/>
  </r>
  <r>
    <x v="7"/>
    <x v="8"/>
    <n v="159"/>
    <n v="1"/>
    <s v="GUG11"/>
    <n v="109"/>
    <n v="0"/>
    <s v="ร้านที่2"/>
    <s v="บ***นุช  ไ***ัฒท์"/>
    <s v="สตูล"/>
    <s v="-"/>
    <s v=""/>
    <s v="12/02/2026 09:18"/>
    <s v="-"/>
    <s v="J&amp;T COD"/>
    <s v="Tiktok"/>
    <s v="จ่ายทีหลัง / COD"/>
    <s v=""/>
    <s v="791552893666"/>
    <s v="12/02/2026 09:18"/>
  </r>
  <r>
    <x v="8"/>
    <x v="9"/>
    <n v="159"/>
    <n v="1"/>
    <s v="GUG10"/>
    <n v="109"/>
    <n v="0"/>
    <s v="ร้านที่2"/>
    <s v="บ***นุช  ไ***ัฒท์"/>
    <s v="สตูล"/>
    <s v="-"/>
    <s v=""/>
    <s v="12/02/2026 09:18"/>
    <s v="-"/>
    <s v="J&amp;T COD"/>
    <s v="Tiktok"/>
    <s v="จ่ายทีหลัง / COD"/>
    <s v=""/>
    <s v="791564002714"/>
    <s v="12/02/2026 09:18"/>
  </r>
  <r>
    <x v="9"/>
    <x v="10"/>
    <n v="159"/>
    <n v="1"/>
    <s v="GUG9"/>
    <n v="109"/>
    <n v="0"/>
    <s v="ร้านที่2"/>
    <s v="บ***นุช  ไ***ัฒท์"/>
    <s v="สตูล"/>
    <s v="-"/>
    <s v=""/>
    <s v="12/02/2026 09:18"/>
    <s v="-"/>
    <s v="J&amp;T COD"/>
    <s v="Tiktok"/>
    <s v="จ่ายทีหลัง / COD"/>
    <s v=""/>
    <s v="791541203740"/>
    <s v="12/02/2026 09:18"/>
  </r>
  <r>
    <x v="0"/>
    <x v="0"/>
    <n v="120"/>
    <n v="2"/>
    <s v="GUG8"/>
    <n v="178"/>
    <n v="0"/>
    <s v="ร้านที่2"/>
    <s v="ธ***ิษฐ์  ต***์"/>
    <s v="กรุงเทพมหานคร"/>
    <s v="-"/>
    <s v=""/>
    <s v="12/02/2026 09:17"/>
    <s v="-"/>
    <s v="J&amp;T Express"/>
    <s v="Tiktok"/>
    <s v="tiktok"/>
    <s v=""/>
    <s v="791540616786"/>
    <s v="12/02/2026 09:17"/>
  </r>
  <r>
    <x v="1"/>
    <x v="1"/>
    <n v="33.333333333333336"/>
    <n v="3"/>
    <s v="GUG7"/>
    <n v="427"/>
    <n v="0"/>
    <s v="ร้านที่2"/>
    <s v="ส***าพร  อ***ลัด"/>
    <s v="ราชบุรี"/>
    <s v="-"/>
    <s v=""/>
    <s v="12/02/2026 09:16"/>
    <s v="-"/>
    <s v="J&amp;T Express"/>
    <s v="Tiktok"/>
    <s v="tiktok"/>
    <s v=""/>
    <s v="791549090684"/>
    <s v="12/02/2026 09:16"/>
  </r>
  <r>
    <x v="9"/>
    <x v="10"/>
    <n v="159"/>
    <n v="1"/>
    <s v="GUG7"/>
    <n v="427"/>
    <n v="0"/>
    <s v="ร้านที่2"/>
    <s v="ส***าพร  อ***ลัด"/>
    <s v="ราชบุรี"/>
    <s v="-"/>
    <s v=""/>
    <s v="12/02/2026 09:16"/>
    <s v="-"/>
    <s v="J&amp;T Express"/>
    <s v="Tiktok"/>
    <s v="tiktok"/>
    <s v=""/>
    <s v="791549090684"/>
    <s v="12/02/2026 09:16"/>
  </r>
  <r>
    <x v="8"/>
    <x v="9"/>
    <n v="159"/>
    <n v="1"/>
    <s v="GUG7"/>
    <n v="427"/>
    <n v="0"/>
    <s v="ร้านที่2"/>
    <s v="ส***าพร  อ***ลัด"/>
    <s v="ราชบุรี"/>
    <s v="-"/>
    <s v=""/>
    <s v="12/02/2026 09:16"/>
    <s v="-"/>
    <s v="J&amp;T Express"/>
    <s v="Tiktok"/>
    <s v="tiktok"/>
    <s v=""/>
    <s v="791549090684"/>
    <s v="12/02/2026 09:16"/>
  </r>
  <r>
    <x v="7"/>
    <x v="8"/>
    <n v="159"/>
    <n v="1"/>
    <s v="GUG7"/>
    <n v="427"/>
    <n v="0"/>
    <s v="ร้านที่2"/>
    <s v="ส***าพร  อ***ลัด"/>
    <s v="ราชบุรี"/>
    <s v="-"/>
    <s v=""/>
    <s v="12/02/2026 09:16"/>
    <s v="-"/>
    <s v="J&amp;T Express"/>
    <s v="Tiktok"/>
    <s v="tiktok"/>
    <s v=""/>
    <s v="791549090684"/>
    <s v="12/02/2026 09:16"/>
  </r>
  <r>
    <x v="9"/>
    <x v="10"/>
    <n v="159"/>
    <n v="1"/>
    <s v="GUG5"/>
    <n v="109"/>
    <n v="0"/>
    <s v="ร้านที่2"/>
    <s v="น** ป***ญา อ***ยาธนวัน"/>
    <s v="สุพรรณบุรี"/>
    <s v="-"/>
    <s v=""/>
    <s v="12/02/2026 09:16"/>
    <s v="-"/>
    <s v="J&amp;T Express"/>
    <s v="Tiktok"/>
    <s v="tiktok"/>
    <s v=""/>
    <s v="791599209726"/>
    <s v="12/02/2026 09:16"/>
  </r>
  <r>
    <x v="0"/>
    <x v="0"/>
    <n v="66.333333333333329"/>
    <n v="3"/>
    <s v="GUG2"/>
    <n v="250"/>
    <n v="0"/>
    <s v="ร้านที่1"/>
    <s v="น******์"/>
    <s v="****** (อยู่ในซอยเทิดราชัน 1) แขวงสีกัน เขตดอนเมือง จังหวัดกรุงเทพมหานคร 10210"/>
    <s v="10210"/>
    <s v="35"/>
    <s v="12/02/2026 09:06"/>
    <s v="-"/>
    <s v="SPX Express"/>
    <s v="Shopee"/>
    <s v="shopee"/>
    <s v=""/>
    <s v="TH263768354565M"/>
    <s v="12/02/2026 09:06"/>
  </r>
  <r>
    <x v="1"/>
    <x v="1"/>
    <n v="33.333333333333336"/>
    <n v="3"/>
    <s v="GUG1"/>
    <n v="100"/>
    <n v="0"/>
    <s v="ร้านที่2"/>
    <s v="ช***ต เ***ภิรมย์"/>
    <s v="กรุงเทพฯ"/>
    <s v="-"/>
    <s v=""/>
    <s v="12/02/2026 09:03"/>
    <s v="-"/>
    <s v="J&amp;T Express"/>
    <s v="Tiktok"/>
    <s v="tiktok"/>
    <s v=""/>
    <s v="791501991674"/>
    <s v="12/02/2026 09:03"/>
  </r>
  <r>
    <x v="1"/>
    <x v="1"/>
    <n v="33.333333333333336"/>
    <n v="3"/>
    <s v="GUG0"/>
    <n v="103"/>
    <n v="3"/>
    <s v="ร้านที่2"/>
    <s v="ท*   ช***ินทร์"/>
    <s v="หนองบัวลำภู"/>
    <s v="-"/>
    <s v=""/>
    <s v="12/02/2026 09:04"/>
    <s v="-"/>
    <s v="J&amp;T Express"/>
    <s v="Tiktok"/>
    <s v="tiktok"/>
    <s v=""/>
    <s v="791551995636"/>
    <s v="12/02/2026 09:03"/>
  </r>
  <r>
    <x v="1"/>
    <x v="1"/>
    <n v="33.333333333333336"/>
    <n v="3"/>
    <s v="GUF99"/>
    <n v="100"/>
    <n v="0"/>
    <s v="ร้านที่2"/>
    <s v="ป***า บ***กิด"/>
    <s v="กรุงเทพฯ"/>
    <s v="-"/>
    <s v=""/>
    <s v="12/02/2026 09:00"/>
    <s v="-"/>
    <s v="J&amp;T COD"/>
    <s v="Tiktok"/>
    <s v="จ่ายทีหลัง / COD"/>
    <s v=""/>
    <s v="791538990653"/>
    <s v="12/02/2026 09:00"/>
  </r>
  <r>
    <x v="9"/>
    <x v="10"/>
    <n v="159"/>
    <n v="1"/>
    <s v="GUF97"/>
    <n v="387"/>
    <n v="0"/>
    <s v="ร้านที่2"/>
    <s v="ก***"/>
    <s v="ชัยนาท"/>
    <s v="-"/>
    <s v=""/>
    <s v="12/02/2026 08:57"/>
    <s v="-"/>
    <s v="J&amp;T COD"/>
    <s v="Tiktok"/>
    <s v="จ่ายทีหลัง / COD"/>
    <s v=""/>
    <s v="791534685653"/>
    <s v="12/02/2026 08:57"/>
  </r>
  <r>
    <x v="7"/>
    <x v="8"/>
    <n v="159"/>
    <n v="1"/>
    <s v="GUF97"/>
    <n v="387"/>
    <n v="0"/>
    <s v="ร้านที่2"/>
    <s v="ก***"/>
    <s v="ชัยนาท"/>
    <s v="-"/>
    <s v=""/>
    <s v="12/02/2026 08:57"/>
    <s v="-"/>
    <s v="J&amp;T COD"/>
    <s v="Tiktok"/>
    <s v="จ่ายทีหลัง / COD"/>
    <s v=""/>
    <s v="791534685653"/>
    <s v="12/02/2026 08:57"/>
  </r>
  <r>
    <x v="6"/>
    <x v="7"/>
    <n v="159"/>
    <n v="1"/>
    <s v="GUF97"/>
    <n v="387"/>
    <n v="0"/>
    <s v="ร้านที่2"/>
    <s v="ก***"/>
    <s v="ชัยนาท"/>
    <s v="-"/>
    <s v=""/>
    <s v="12/02/2026 08:57"/>
    <s v="-"/>
    <s v="J&amp;T COD"/>
    <s v="Tiktok"/>
    <s v="จ่ายทีหลัง / COD"/>
    <s v=""/>
    <s v="791534685653"/>
    <s v="12/02/2026 08:57"/>
  </r>
  <r>
    <x v="8"/>
    <x v="9"/>
    <n v="159"/>
    <n v="1"/>
    <s v="GUF96"/>
    <n v="129"/>
    <n v="0"/>
    <s v="ร้านที่2"/>
    <s v="ส***เนียง ส***ทก"/>
    <s v="ประจวบคีรีขันธ์"/>
    <s v="-"/>
    <s v=""/>
    <s v="12/02/2026 08:55"/>
    <s v="-"/>
    <s v="J&amp;T COD"/>
    <s v="Tiktok"/>
    <s v="จ่ายทีหลัง / COD"/>
    <s v=""/>
    <s v="791508604714"/>
    <s v="12/02/2026 08:55"/>
  </r>
  <r>
    <x v="1"/>
    <x v="1"/>
    <n v="33.333333333333336"/>
    <n v="3"/>
    <s v="GUF95"/>
    <n v="103"/>
    <n v="3"/>
    <s v="ร้านที่2"/>
    <s v="ค***ระทุม ส***าเงิน - ค***วัญร้านป้าแดง"/>
    <s v="ระนอง"/>
    <s v="-"/>
    <s v=""/>
    <s v="12/02/2026 08:53"/>
    <s v="-"/>
    <s v="J&amp;T Express"/>
    <s v="Tiktok"/>
    <s v="tiktok"/>
    <s v="ขอเป็นมะพร้าวน้ำหอม = 1 กล่อง และเนยนม = 2 กล่องให้หน่อยนะค่ะ (สั่งไปให้คนแก่ทาน)"/>
    <s v="791500181640"/>
    <s v="12/02/2026 08:53"/>
  </r>
  <r>
    <x v="11"/>
    <x v="17"/>
    <n v="48"/>
    <n v="1"/>
    <s v="GUF94"/>
    <n v="48"/>
    <n v="0"/>
    <s v="ร้านที่1"/>
    <s v="พ******์"/>
    <s v="******มทหารราบที่ 6 (ร้อย.สสช.) เลขที่ 337 หมู่ที่ 2 ตำบลแสนสุข อำเภอวารินชำราบ จังหวัดอุบลราชธานี 34190"/>
    <s v="34190"/>
    <s v="98"/>
    <s v="12/02/2026 08:51"/>
    <s v="-"/>
    <s v="SPX Express"/>
    <s v="Shopee"/>
    <s v="shopee"/>
    <s v=""/>
    <s v="TH261347943781M"/>
    <s v="12/02/2026 08:50"/>
  </r>
  <r>
    <x v="7"/>
    <x v="8"/>
    <n v="159"/>
    <n v="1"/>
    <s v="GUF93"/>
    <n v="109"/>
    <n v="0"/>
    <s v="ร้านที่2"/>
    <s v="T**"/>
    <s v="กรุงเทพฯ"/>
    <s v="-"/>
    <s v=""/>
    <s v="12/02/2026 08:49"/>
    <s v="-"/>
    <s v="J&amp;T Express"/>
    <s v="Tiktok"/>
    <s v="tiktok"/>
    <s v=""/>
    <s v="791566379623"/>
    <s v="12/02/2026 08:49"/>
  </r>
  <r>
    <x v="1"/>
    <x v="1"/>
    <n v="65"/>
    <n v="4"/>
    <s v="GUF92"/>
    <n v="140"/>
    <n v="0"/>
    <s v="ร้านที่2"/>
    <s v="อ***รา ม***ำ"/>
    <s v="กาญจนบุรี"/>
    <s v="-"/>
    <s v=""/>
    <s v="12/02/2026 08:46"/>
    <s v="-"/>
    <s v="J&amp;T COD"/>
    <s v="Tiktok"/>
    <s v="จ่ายทีหลัง / COD"/>
    <s v="ขอทุกรสเลยนะคะ"/>
    <s v="791510005790"/>
    <s v="12/02/2026 08:46"/>
  </r>
  <r>
    <x v="1"/>
    <x v="1"/>
    <n v="65"/>
    <n v="1"/>
    <s v="GUF91"/>
    <n v="35"/>
    <n v="0"/>
    <s v="ร้านที่2"/>
    <s v="จ***ร์ฟอง  ก***า"/>
    <s v="เชียงราย"/>
    <s v="-"/>
    <s v=""/>
    <s v="12/02/2026 08:46"/>
    <s v="-"/>
    <s v="J&amp;T Express"/>
    <s v="Tiktok"/>
    <s v="tiktok"/>
    <s v="มะพร้าว"/>
    <s v="791579817766"/>
    <s v="12/02/2026 08:45"/>
  </r>
  <r>
    <x v="1"/>
    <x v="1"/>
    <n v="65"/>
    <n v="4"/>
    <s v="GUF90"/>
    <n v="140"/>
    <n v="0"/>
    <s v="ร้านที่2"/>
    <s v="แ**"/>
    <s v="นครศรีธรรมราช"/>
    <s v="-"/>
    <s v=""/>
    <s v="12/02/2026 08:45"/>
    <s v="-"/>
    <s v="J&amp;T COD"/>
    <s v="Tiktok"/>
    <s v="จ่ายทีหลัง / COD"/>
    <s v="ไม่เอารสกาแฟนะคะ"/>
    <s v="791545785660"/>
    <s v="12/02/2026 08:45"/>
  </r>
  <r>
    <x v="1"/>
    <x v="1"/>
    <n v="65"/>
    <n v="2"/>
    <s v="GUF89"/>
    <n v="70"/>
    <n v="0"/>
    <s v="ร้านที่2"/>
    <s v="น***โชติกานต์ ฮ***่า"/>
    <s v="ตรัง"/>
    <s v="-"/>
    <s v=""/>
    <s v="12/02/2026 08:45"/>
    <s v="-"/>
    <s v="J&amp;T COD"/>
    <s v="Tiktok"/>
    <s v="จ่ายทีหลัง / COD"/>
    <s v="ฝอยทอง 1_x000a_เผือกมะพร้าวอ่อน1"/>
    <s v="791531789661"/>
    <s v="12/02/2026 08:45"/>
  </r>
  <r>
    <x v="1"/>
    <x v="1"/>
    <n v="65"/>
    <n v="3"/>
    <s v="GUF88"/>
    <n v="105"/>
    <n v="0"/>
    <s v="ร้านที่2"/>
    <s v="เ***า ก***รต"/>
    <s v="ตาก"/>
    <s v="-"/>
    <s v=""/>
    <s v="12/02/2026 08:45"/>
    <s v="-"/>
    <s v="J&amp;T COD"/>
    <s v="Tiktok"/>
    <s v="จ่ายทีหลัง / COD"/>
    <s v="เผือก1_x000a_มะพร้าวเผากล้วยหอม1_x000a_มะพร้าว1"/>
    <s v="791561006762"/>
    <s v="12/02/2026 08:45"/>
  </r>
  <r>
    <x v="1"/>
    <x v="1"/>
    <n v="65"/>
    <n v="2"/>
    <s v="GUF87"/>
    <n v="105"/>
    <n v="0"/>
    <s v="ร้านที่2"/>
    <s v="ช***านุช"/>
    <s v="ปทุมธานี"/>
    <s v="-"/>
    <s v=""/>
    <s v="12/02/2026 08:45"/>
    <s v="-"/>
    <s v="J&amp;T Express"/>
    <s v="Tiktok"/>
    <s v="tiktok"/>
    <s v=""/>
    <s v="791555992651"/>
    <s v="12/02/2026 08:45"/>
  </r>
  <r>
    <x v="1"/>
    <x v="1"/>
    <n v="65"/>
    <n v="1"/>
    <s v="GUF87"/>
    <n v="105"/>
    <n v="0"/>
    <s v="ร้านที่2"/>
    <s v="ช***านุช"/>
    <s v="ปทุมธานี"/>
    <s v="-"/>
    <s v=""/>
    <s v="12/02/2026 08:45"/>
    <s v="-"/>
    <s v="J&amp;T Express"/>
    <s v="Tiktok"/>
    <s v="tiktok"/>
    <s v=""/>
    <s v="791555992651"/>
    <s v="12/02/2026 08:45"/>
  </r>
  <r>
    <x v="1"/>
    <x v="1"/>
    <n v="65"/>
    <n v="3"/>
    <s v="GUF85"/>
    <n v="105"/>
    <n v="0"/>
    <s v="ร้านที่2"/>
    <s v="C***ON"/>
    <s v="ชลบุรี"/>
    <s v="-"/>
    <s v=""/>
    <s v="12/02/2026 08:44"/>
    <s v="-"/>
    <s v="J&amp;T COD"/>
    <s v="Tiktok"/>
    <s v="จ่ายทีหลัง / COD"/>
    <s v="ฝอยทอง 1เผือก 1 มะพร้าว 1"/>
    <s v="791586188632"/>
    <s v="12/02/2026 08:44"/>
  </r>
  <r>
    <x v="1"/>
    <x v="1"/>
    <n v="65"/>
    <n v="3"/>
    <s v="GUF84"/>
    <n v="105"/>
    <n v="0"/>
    <s v="ร้านที่2"/>
    <s v="P***tipa"/>
    <s v="สมุทรปราการ"/>
    <s v="-"/>
    <s v=""/>
    <s v="12/02/2026 08:44"/>
    <s v="-"/>
    <s v="J&amp;T COD"/>
    <s v="Tiktok"/>
    <s v="จ่ายทีหลัง / COD"/>
    <s v="ฝอยทอง2 มะพร้าวน้ำหอม1"/>
    <s v="791586807760"/>
    <s v="12/02/2026 08:44"/>
  </r>
  <r>
    <x v="1"/>
    <x v="1"/>
    <n v="65"/>
    <n v="2"/>
    <s v="GUF82"/>
    <n v="70"/>
    <n v="0"/>
    <s v="ร้านที่2"/>
    <s v="ฐ***กานต์"/>
    <s v="กรุงเทพฯ"/>
    <s v="-"/>
    <s v=""/>
    <s v="12/02/2026 08:43"/>
    <s v="-"/>
    <s v="J&amp;T COD"/>
    <s v="Tiktok"/>
    <s v="จ่ายทีหลัง / COD"/>
    <s v="ฝอยทอง / มะพร้าวน้ำหอม"/>
    <s v="791568009772"/>
    <s v="12/02/2026 08:43"/>
  </r>
  <r>
    <x v="1"/>
    <x v="1"/>
    <n v="65"/>
    <n v="2"/>
    <s v="GUF80"/>
    <n v="70"/>
    <n v="0"/>
    <s v="ร้านที่2"/>
    <s v="ช***มา ส***ามอินทร์"/>
    <s v="นครปฐม"/>
    <s v="-"/>
    <s v=""/>
    <s v="12/02/2026 08:43"/>
    <s v="-"/>
    <s v="J&amp;T COD"/>
    <s v="Tiktok"/>
    <s v="จ่ายทีหลัง / COD"/>
    <s v="เผือก1_x000a_ฝอยทอง1"/>
    <s v="791558185655"/>
    <s v="12/02/2026 08:43"/>
  </r>
  <r>
    <x v="1"/>
    <x v="1"/>
    <n v="65"/>
    <n v="1"/>
    <s v="GUF79"/>
    <n v="35"/>
    <n v="0"/>
    <s v="ร้านที่2"/>
    <s v="ช***ส้มโอลูกสีเขียวๆง่ะ  จ***ทิพย์  เ***งานให้หน่อยจ้า"/>
    <s v="ชลบุรี"/>
    <s v="-"/>
    <s v=""/>
    <s v="12/02/2026 08:43"/>
    <s v="-"/>
    <s v="J&amp;T Express"/>
    <s v="Tiktok"/>
    <s v="tiktok"/>
    <s v=""/>
    <s v="791587218763"/>
    <s v="12/02/2026 08:43"/>
  </r>
  <r>
    <x v="1"/>
    <x v="1"/>
    <n v="65"/>
    <n v="1"/>
    <s v="GUF78"/>
    <n v="35"/>
    <n v="0"/>
    <s v="ร้านที่2"/>
    <s v="เ***กา  พ***ุ์เสือ"/>
    <s v="กรุงเทพมหานคร"/>
    <s v="-"/>
    <s v=""/>
    <s v="12/02/2026 08:42"/>
    <s v="-"/>
    <s v="J&amp;T COD"/>
    <s v="Tiktok"/>
    <s v="จ่ายทีหลัง / COD"/>
    <s v="รสฝอยทองค่ะ"/>
    <s v="791537813791"/>
    <s v="12/02/2026 08:42"/>
  </r>
  <r>
    <x v="1"/>
    <x v="1"/>
    <n v="65"/>
    <n v="1"/>
    <s v="GUF77"/>
    <n v="73"/>
    <n v="38"/>
    <s v="ร้านที่2"/>
    <s v="ส***ียรติ ม***กุล"/>
    <s v="บุรีรัมย์"/>
    <s v="-"/>
    <s v=""/>
    <s v="12/02/2026 08:42"/>
    <s v="-"/>
    <s v="J&amp;T COD"/>
    <s v="Tiktok"/>
    <s v="จ่ายทีหลัง / COD"/>
    <s v=""/>
    <s v="791594592692"/>
    <s v="12/02/2026 08:42"/>
  </r>
  <r>
    <x v="1"/>
    <x v="1"/>
    <n v="65"/>
    <n v="1"/>
    <s v="GUF76"/>
    <n v="35"/>
    <n v="0"/>
    <s v="ร้านที่2"/>
    <s v="P** P**"/>
    <s v="Bangkok"/>
    <s v="-"/>
    <s v=""/>
    <s v="12/02/2026 08:39"/>
    <s v="-"/>
    <s v="J&amp;T COD"/>
    <s v="Tiktok"/>
    <s v="จ่ายทีหลัง / COD"/>
    <s v=""/>
    <s v="791571020715"/>
    <s v="12/02/2026 08:39"/>
  </r>
  <r>
    <x v="1"/>
    <x v="1"/>
    <n v="50"/>
    <n v="6"/>
    <s v="GUF75"/>
    <n v="200"/>
    <n v="0"/>
    <s v="ร้านที่2"/>
    <s v="ศ***ุดา ร***มณี"/>
    <s v="พะเยา"/>
    <s v="-"/>
    <s v=""/>
    <s v="12/02/2026 08:38"/>
    <s v="-"/>
    <s v="J&amp;T COD"/>
    <s v="Tiktok"/>
    <s v="จ่ายทีหลัง / COD"/>
    <s v="กล้วยมะพร้าว2 เนยนม1 มะพร้าวน้ำหอม1 เผือกมะร้าว2 ขอบคุณคร่าาา😍"/>
    <s v="791597580653"/>
    <s v="12/02/2026 08:38"/>
  </r>
  <r>
    <x v="1"/>
    <x v="1"/>
    <n v="65"/>
    <n v="2"/>
    <s v="GUF74"/>
    <n v="70"/>
    <n v="0"/>
    <s v="ร้านที่2"/>
    <s v="อ***มะห"/>
    <s v="นราธิวาส"/>
    <s v="-"/>
    <s v=""/>
    <s v="12/02/2026 08:38"/>
    <s v="-"/>
    <s v="J&amp;T COD"/>
    <s v="Tiktok"/>
    <s v="จ่ายทีหลัง / COD"/>
    <s v="เอามะพร้าวกับฝอยทองค่ะ"/>
    <s v="791559011762"/>
    <s v="12/02/2026 08:38"/>
  </r>
  <r>
    <x v="1"/>
    <x v="1"/>
    <n v="33.333333333333336"/>
    <n v="3"/>
    <s v="GUF73"/>
    <n v="100"/>
    <n v="0"/>
    <s v="ร้านที่2"/>
    <s v="ป***ภรณ์ ก***ิภัทรพล"/>
    <s v="กรุงเทพฯ"/>
    <s v="-"/>
    <s v=""/>
    <s v="12/02/2026 08:37"/>
    <s v="-"/>
    <s v="J&amp;T COD"/>
    <s v="Tiktok"/>
    <s v="จ่ายทีหลัง / COD"/>
    <s v=""/>
    <s v="791580009754"/>
    <s v="12/02/2026 08:37"/>
  </r>
  <r>
    <x v="9"/>
    <x v="10"/>
    <n v="159"/>
    <n v="1"/>
    <s v="GUF72"/>
    <n v="132"/>
    <n v="3"/>
    <s v="ร้านที่2"/>
    <s v="พ***ุวิทย์ ย***"/>
    <s v="ฉะเชิงเทรา"/>
    <s v="-"/>
    <s v=""/>
    <s v="12/02/2026 08:35"/>
    <s v="-"/>
    <s v="J&amp;T Express"/>
    <s v="Tiktok"/>
    <s v="tiktok"/>
    <s v=""/>
    <s v="791507576694"/>
    <s v="12/02/2026 08:35"/>
  </r>
  <r>
    <x v="1"/>
    <x v="1"/>
    <n v="65"/>
    <n v="2"/>
    <s v="GUF71"/>
    <n v="70"/>
    <n v="0"/>
    <s v="ร้านที่2"/>
    <s v="u***3537481356668"/>
    <s v="ราชบุรี"/>
    <s v="-"/>
    <s v=""/>
    <s v="12/02/2026 08:34"/>
    <s v="-"/>
    <s v="J&amp;T COD"/>
    <s v="Tiktok"/>
    <s v="จ่ายทีหลัง / COD"/>
    <s v=""/>
    <s v="791526996643"/>
    <s v="12/02/2026 08:34"/>
  </r>
  <r>
    <x v="7"/>
    <x v="8"/>
    <n v="159"/>
    <n v="1"/>
    <s v="GUF70"/>
    <n v="132"/>
    <n v="3"/>
    <s v="ร้านที่2"/>
    <s v="พ***ุวิทย์ ย***"/>
    <s v="ฉะเชิงเทรา"/>
    <s v="-"/>
    <s v=""/>
    <s v="12/02/2026 08:33"/>
    <s v="-"/>
    <s v="J&amp;T Express"/>
    <s v="Tiktok"/>
    <s v="tiktok"/>
    <s v=""/>
    <s v="791500779635"/>
    <s v="12/02/2026 08:33"/>
  </r>
  <r>
    <x v="6"/>
    <x v="7"/>
    <n v="159"/>
    <n v="1"/>
    <s v="GUF69"/>
    <n v="132"/>
    <n v="3"/>
    <s v="ร้านที่2"/>
    <s v="พ***ุวิทย์ ย***"/>
    <s v="ฉะเชิงเทรา"/>
    <s v="-"/>
    <s v=""/>
    <s v="12/02/2026 08:33"/>
    <s v="-"/>
    <s v="J&amp;T Express"/>
    <s v="Tiktok"/>
    <s v="tiktok"/>
    <s v=""/>
    <s v="791561973650"/>
    <s v="12/02/2026 08:32"/>
  </r>
  <r>
    <x v="8"/>
    <x v="9"/>
    <n v="159"/>
    <n v="1"/>
    <s v="GUF67"/>
    <n v="129"/>
    <n v="0"/>
    <s v="ร้านที่2"/>
    <s v="พ***ุวิทย์ ย***"/>
    <s v="ฉะเชิงเทรา"/>
    <s v="-"/>
    <s v=""/>
    <s v="12/02/2026 08:35"/>
    <s v="-"/>
    <s v="J&amp;T Express"/>
    <s v="Tiktok"/>
    <s v="tiktok"/>
    <s v=""/>
    <s v="791579770682"/>
    <s v="12/02/2026 08:28"/>
  </r>
  <r>
    <x v="2"/>
    <x v="4"/>
    <n v="90"/>
    <n v="2"/>
    <s v="GUF66"/>
    <n v="114"/>
    <n v="0"/>
    <s v="ร้านที่8"/>
    <s v="วีระชัย"/>
    <s v="229/372 ซอย1 ม.พฤกษาวิลล์10 กระทุ่มล้ม_x000a__x000a_สามพราน/ Sam Phranนครปฐม/ Nakhon Pathom_x000a_73220"/>
    <s v="73220"/>
    <s v="660889122194"/>
    <s v="12/02/2026 07:47"/>
    <s v="-"/>
    <s v="Kerry_dropoff"/>
    <s v="Lazada"/>
    <s v="lazada"/>
    <s v=""/>
    <s v="LEXPU0657730145"/>
    <s v="12/02/2026 07:47"/>
  </r>
  <r>
    <x v="9"/>
    <x v="10"/>
    <n v="159"/>
    <n v="1"/>
    <s v="GUF65"/>
    <n v="129"/>
    <n v="0"/>
    <s v="ร้านที่2"/>
    <s v="ป***พ ก***าพันธ์"/>
    <s v="กาญจนบุรี"/>
    <s v="-"/>
    <s v=""/>
    <s v="12/02/2026 07:44"/>
    <s v="-"/>
    <s v="J&amp;T COD"/>
    <s v="Tiktok"/>
    <s v="จ่ายทีหลัง / COD"/>
    <s v=""/>
    <s v="791544162684"/>
    <s v="12/02/2026 07:44"/>
  </r>
  <r>
    <x v="9"/>
    <x v="10"/>
    <n v="159"/>
    <n v="1"/>
    <s v="GUF64"/>
    <n v="129"/>
    <n v="0"/>
    <s v="ร้านที่2"/>
    <s v="พ***ล เ***ะลา"/>
    <s v="กรุงเทพฯ"/>
    <s v="-"/>
    <s v=""/>
    <s v="12/02/2026 07:13"/>
    <s v="-"/>
    <s v="J&amp;T Express"/>
    <s v="Tiktok"/>
    <s v="tiktok"/>
    <s v=""/>
    <s v="791541007725"/>
    <s v="12/02/2026 07:10"/>
  </r>
  <r>
    <x v="1"/>
    <x v="1"/>
    <n v="50"/>
    <n v="6"/>
    <s v="GUF62"/>
    <n v="200"/>
    <n v="0"/>
    <s v="ร้านที่2"/>
    <s v="ธ***ร ล***ันทร์"/>
    <s v="กรุงเทพฯ"/>
    <s v="-"/>
    <s v=""/>
    <s v="12/02/2026 06:25"/>
    <s v="-"/>
    <s v="J&amp;T COD"/>
    <s v="Tiktok"/>
    <s v="จ่ายทีหลัง / COD"/>
    <s v=""/>
    <s v="791543492666"/>
    <s v="12/02/2026 06:25"/>
  </r>
  <r>
    <x v="8"/>
    <x v="15"/>
    <n v="87.2"/>
    <n v="1"/>
    <s v="GUF61"/>
    <n v="94.2"/>
    <n v="7"/>
    <s v="ร้านที่3"/>
    <s v="สุธีรา มุ่งชูเกียรติสกุล"/>
    <s v="89/4 ซอยอมร 1 ถนนท่าแฉลบ ต.ตลาด อ.เมือง_x000a__x000a_เมืองจันทบุรี/ Mueang Chanthaburiจันทบุรี/ Chanthaburi_x000a_22000"/>
    <s v="22000"/>
    <s v="660816158968"/>
    <s v="12/02/2026 05:37"/>
    <s v="-"/>
    <s v="Kerry_dropoff"/>
    <s v="Lazada"/>
    <s v="lazada"/>
    <s v=""/>
    <s v="LEXPU0657235008"/>
    <s v="12/02/2026 05:37"/>
  </r>
  <r>
    <x v="1"/>
    <x v="1"/>
    <n v="50"/>
    <n v="6"/>
    <s v="GUF60"/>
    <n v="200"/>
    <n v="0"/>
    <s v="ร้านที่2"/>
    <s v="ศ***ักษณ์"/>
    <s v="ชัยภูมิ"/>
    <s v="-"/>
    <s v=""/>
    <s v="12/02/2026 04:42"/>
    <s v="-"/>
    <s v="J&amp;T COD"/>
    <s v="Tiktok"/>
    <s v="จ่ายทีหลัง / COD"/>
    <s v=""/>
    <s v="791507090640"/>
    <s v="12/02/2026 04:42"/>
  </r>
  <r>
    <x v="9"/>
    <x v="15"/>
    <n v="97.44"/>
    <n v="1"/>
    <s v="GUF59"/>
    <n v="454.4"/>
    <n v="28"/>
    <s v="ร้านที่3"/>
    <s v="นายทองเผื่อ เชื้อศรี"/>
    <s v="17หมู่3 ต.วังยาง_x000a__x000a_ศรีประจันต์/ Si Prachanสุพรรณบุรี/ Suphanburi_x000a_72140"/>
    <s v="72140"/>
    <s v="660865166067"/>
    <s v="12/02/2026 04:18"/>
    <s v="-"/>
    <s v="Kerry_dropoff"/>
    <s v="Lazada"/>
    <s v="lazada"/>
    <s v=""/>
    <s v="TH14058C557R2I"/>
    <s v="12/02/2026 04:18"/>
  </r>
  <r>
    <x v="7"/>
    <x v="15"/>
    <n v="97.43"/>
    <n v="1"/>
    <s v="GUF59"/>
    <n v="454.4"/>
    <n v="28"/>
    <s v="ร้านที่3"/>
    <s v="นายทองเผื่อ เชื้อศรี"/>
    <s v="17หมู่3 ต.วังยาง_x000a__x000a_ศรีประจันต์/ Si Prachanสุพรรณบุรี/ Suphanburi_x000a_72140"/>
    <s v="72140"/>
    <s v="660865166067"/>
    <s v="12/02/2026 04:18"/>
    <s v="-"/>
    <s v="Kerry_dropoff"/>
    <s v="Lazada"/>
    <s v="lazada"/>
    <s v=""/>
    <s v="TH14058C557R2I"/>
    <s v="12/02/2026 04:18"/>
  </r>
  <r>
    <x v="8"/>
    <x v="15"/>
    <n v="97.44"/>
    <n v="1"/>
    <s v="GUF59"/>
    <n v="454.4"/>
    <n v="28"/>
    <s v="ร้านที่3"/>
    <s v="นายทองเผื่อ เชื้อศรี"/>
    <s v="17หมู่3 ต.วังยาง_x000a__x000a_ศรีประจันต์/ Si Prachanสุพรรณบุรี/ Suphanburi_x000a_72140"/>
    <s v="72140"/>
    <s v="660865166067"/>
    <s v="12/02/2026 04:18"/>
    <s v="-"/>
    <s v="Kerry_dropoff"/>
    <s v="Lazada"/>
    <s v="lazada"/>
    <s v=""/>
    <s v="TH14058C557R2I"/>
    <s v="12/02/2026 04:18"/>
  </r>
  <r>
    <x v="5"/>
    <x v="6"/>
    <n v="66.666666666666671"/>
    <n v="3"/>
    <s v="GUF59"/>
    <n v="454.4"/>
    <n v="28"/>
    <s v="ร้านที่3"/>
    <s v="นายทองเผื่อ เชื้อศรี"/>
    <s v="17หมู่3 ต.วังยาง_x000a__x000a_ศรีประจันต์/ Si Prachanสุพรรณบุรี/ Suphanburi_x000a_72140"/>
    <s v="72140"/>
    <s v="660865166067"/>
    <s v="12/02/2026 04:18"/>
    <s v="-"/>
    <s v="Kerry_dropoff"/>
    <s v="Lazada"/>
    <s v="lazada"/>
    <s v=""/>
    <s v="TH14058C557R2I"/>
    <s v="12/02/2026 04:18"/>
  </r>
  <r>
    <x v="5"/>
    <x v="6"/>
    <n v="66.666666666666671"/>
    <n v="3"/>
    <s v="GUF58"/>
    <n v="129"/>
    <n v="0"/>
    <s v="ร้านที่1"/>
    <s v="แ******)"/>
    <s v="******ลท่ายาง ตำบลท่ายาง อำเภอท่ายาง จังหวัดเพชรบุรี 76130"/>
    <s v="76130"/>
    <s v="93"/>
    <s v="12/02/2026 04:09"/>
    <s v="-"/>
    <s v="SPX Express"/>
    <s v="Shopee"/>
    <s v="shopee"/>
    <s v=""/>
    <s v="TH263732789802F"/>
    <s v="12/02/2026 04:09"/>
  </r>
  <r>
    <x v="8"/>
    <x v="9"/>
    <n v="159"/>
    <n v="1"/>
    <s v="GUF56"/>
    <n v="129"/>
    <n v="0"/>
    <s v="ร้านที่2"/>
    <s v="I***m B***ati"/>
    <s v="สกลนคร"/>
    <s v="-"/>
    <s v=""/>
    <s v="12/02/2026 03:46"/>
    <s v="-"/>
    <s v="J&amp;T COD"/>
    <s v="Tiktok"/>
    <s v="จ่ายทีหลัง / COD"/>
    <s v=""/>
    <s v="791536282585"/>
    <s v="12/02/2026 03:46"/>
  </r>
  <r>
    <x v="8"/>
    <x v="9"/>
    <n v="159"/>
    <n v="1"/>
    <s v="GUF55"/>
    <n v="129"/>
    <n v="0"/>
    <s v="ร้านที่2"/>
    <s v="F***y Y***ta"/>
    <s v="สกลนคร"/>
    <s v="-"/>
    <s v=""/>
    <s v="12/02/2026 03:46"/>
    <s v="-"/>
    <s v="J&amp;T COD"/>
    <s v="Tiktok"/>
    <s v="จ่ายทีหลัง / COD"/>
    <s v=""/>
    <s v="791528085585"/>
    <s v="12/02/2026 03:46"/>
  </r>
  <r>
    <x v="8"/>
    <x v="23"/>
    <n v="87.2"/>
    <n v="1"/>
    <s v="GUF54"/>
    <n v="87.2"/>
    <n v="0"/>
    <s v="ร้านที่3"/>
    <s v="พีระ วีรางกูร"/>
    <s v="ร้านเปิ้ล หมู่ที่ 9 หมู่บ้านเนินตาเกิด · บ้านยาง/ Ban Yang_x000a__x000a_วัดโบสถ์/ Wat Botพิษณุโลก/ Phitsanulok_x000a_65160"/>
    <s v="65160"/>
    <s v="660931635951"/>
    <s v="12/02/2026 03:28"/>
    <s v="-"/>
    <s v="Kerry_dropoff"/>
    <s v="Lazada"/>
    <s v="lazada"/>
    <s v=""/>
    <s v="TH61078C54D38D"/>
    <s v="12/02/2026 03:28"/>
  </r>
  <r>
    <x v="9"/>
    <x v="10"/>
    <n v="159"/>
    <n v="1"/>
    <s v="GUF51"/>
    <n v="129"/>
    <n v="0"/>
    <s v="ร้านที่2"/>
    <s v="น***ชล บ***่วย"/>
    <s v="ระนอง"/>
    <s v="-"/>
    <s v=""/>
    <s v="12/02/2026 01:16"/>
    <s v="-"/>
    <s v="J&amp;T COD"/>
    <s v="Tiktok"/>
    <s v="จ่ายทีหลัง / COD"/>
    <s v=""/>
    <s v="791535577582"/>
    <s v="12/02/2026 01:22"/>
  </r>
  <r>
    <x v="8"/>
    <x v="9"/>
    <n v="139"/>
    <n v="4"/>
    <s v="GUF50"/>
    <n v="695"/>
    <n v="0"/>
    <s v="ร้านที่1"/>
    <s v="พ******จ"/>
    <s v="****** ตำบลหนองเพรางาย อำเภอไทรน้อย จังหวัดนนทบุรี 11150"/>
    <s v="11150"/>
    <s v="44"/>
    <s v="12/02/2026 01:14"/>
    <s v="-"/>
    <s v="SPX Express"/>
    <s v="Shopee"/>
    <s v="shopee"/>
    <s v=""/>
    <s v="TH265422984466L"/>
    <s v="12/02/2026 01:14"/>
  </r>
  <r>
    <x v="7"/>
    <x v="8"/>
    <n v="139"/>
    <n v="1"/>
    <s v="GUF50"/>
    <n v="695"/>
    <n v="0"/>
    <s v="ร้านที่1"/>
    <s v="พ******จ"/>
    <s v="****** ตำบลหนองเพรางาย อำเภอไทรน้อย จังหวัดนนทบุรี 11150"/>
    <s v="11150"/>
    <s v="44"/>
    <s v="12/02/2026 01:14"/>
    <s v="-"/>
    <s v="SPX Express"/>
    <s v="Shopee"/>
    <s v="shopee"/>
    <s v=""/>
    <s v="TH265422984466L"/>
    <s v="12/02/2026 01:14"/>
  </r>
  <r>
    <x v="7"/>
    <x v="8"/>
    <n v="139"/>
    <n v="5"/>
    <s v="GUF49"/>
    <n v="695"/>
    <n v="0"/>
    <s v="ร้านที่1"/>
    <s v="พ******จ"/>
    <s v="****** ตำบลหนองเพรางาย อำเภอไทรน้อย จังหวัดนนทบุรี 11150"/>
    <s v="11150"/>
    <s v="44"/>
    <s v="12/02/2026 01:14"/>
    <s v="-"/>
    <s v="SPX Express"/>
    <s v="Shopee"/>
    <s v="shopee"/>
    <s v=""/>
    <s v="TH265454451477H"/>
    <s v="12/02/2026 01:14"/>
  </r>
  <r>
    <x v="8"/>
    <x v="9"/>
    <n v="139"/>
    <n v="2"/>
    <s v="GUF48"/>
    <n v="278"/>
    <n v="0"/>
    <s v="ร้านที่1"/>
    <s v="พ******จ"/>
    <s v="****** ตำบลหนองเพรางาย อำเภอไทรน้อย จังหวัดนนทบุรี 11150"/>
    <s v="11150"/>
    <s v="44"/>
    <s v="12/02/2026 01:14"/>
    <s v="-"/>
    <s v="SPX Express"/>
    <s v="Shopee"/>
    <s v="shopee"/>
    <s v=""/>
    <s v="TH261625031264Q"/>
    <s v="12/02/2026 01:14"/>
  </r>
  <r>
    <x v="1"/>
    <x v="1"/>
    <n v="33.333333333333336"/>
    <n v="3"/>
    <s v="GUF47"/>
    <n v="149"/>
    <n v="0"/>
    <s v="ร้านที่1"/>
    <s v="ป*****ณ"/>
    <s v="******ช, เขตบางกอกน้อย แขวงศิริราช เขตบางกอกน้อย จังหวัดกรุงเทพมหานคร 10700"/>
    <s v="10700"/>
    <s v="65"/>
    <s v="12/02/2026 01:09"/>
    <s v="-"/>
    <s v="SPX Express"/>
    <s v="Shopee"/>
    <s v="shopee"/>
    <s v=""/>
    <s v="TH264782410246R"/>
    <s v="12/02/2026 01:09"/>
  </r>
  <r>
    <x v="1"/>
    <x v="1"/>
    <n v="33.333333333333336"/>
    <n v="3"/>
    <s v="GUF46"/>
    <n v="100"/>
    <n v="0"/>
    <s v="ร้านที่2"/>
    <s v="ศ***ญา ป***ิเศษ"/>
    <s v="สุพรรณบุรี"/>
    <s v="-"/>
    <s v=""/>
    <s v="12/02/2026 01:02"/>
    <s v="-"/>
    <s v="J&amp;T COD"/>
    <s v="Tiktok"/>
    <s v="จ่ายทีหลัง / COD"/>
    <s v=""/>
    <s v="791526786621"/>
    <s v="12/02/2026 01:02"/>
  </r>
  <r>
    <x v="4"/>
    <x v="13"/>
    <n v="75"/>
    <n v="1"/>
    <s v="GUF45"/>
    <n v="112"/>
    <n v="37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12/02/2026 01:32"/>
    <s v="-"/>
    <s v="SPX Express"/>
    <s v="Shopee"/>
    <s v="shopee"/>
    <s v=""/>
    <s v="TH261958815433I"/>
    <s v="12/02/2026 01:02"/>
  </r>
  <r>
    <x v="1"/>
    <x v="1"/>
    <n v="33.333333333333336"/>
    <n v="3"/>
    <s v="GUF43"/>
    <n v="100"/>
    <n v="0"/>
    <s v="ร้านที่2"/>
    <s v="ร***า พ***กลศ"/>
    <s v="หนองคาย"/>
    <s v="-"/>
    <s v=""/>
    <s v="12/02/2026 00:44"/>
    <s v="-"/>
    <s v="J&amp;T COD"/>
    <s v="Tiktok"/>
    <s v="จ่ายทีหลัง / COD"/>
    <s v=""/>
    <s v="791501782632"/>
    <s v="12/02/2026 00:45"/>
  </r>
  <r>
    <x v="1"/>
    <x v="1"/>
    <n v="50"/>
    <n v="6"/>
    <s v="GUF42"/>
    <n v="360"/>
    <n v="0"/>
    <s v="ร้านที่1"/>
    <s v="น******อ"/>
    <s v="******นกรด ตำบลควนกรด อำเภอทุ่งสง จังหวัดนครศรีธรรมราช 80110"/>
    <s v="80110"/>
    <s v="30"/>
    <s v="12/02/2026 00:33"/>
    <s v="-"/>
    <s v="SPX Express"/>
    <s v="Shopee"/>
    <s v="shopee"/>
    <s v=""/>
    <s v="TH265318996281R"/>
    <s v="12/02/2026 00:32"/>
  </r>
  <r>
    <x v="1"/>
    <x v="1"/>
    <n v="33.333333333333336"/>
    <n v="3"/>
    <s v="GUF39"/>
    <n v="100"/>
    <n v="0"/>
    <s v="ร้านที่2"/>
    <s v="ป***ี"/>
    <s v="สมุทรปราการ"/>
    <s v="-"/>
    <s v=""/>
    <s v="12/02/2026 00:01"/>
    <s v="-"/>
    <s v="J&amp;T COD"/>
    <s v="Tiktok"/>
    <s v="จ่ายทีหลัง / COD"/>
    <s v=""/>
    <s v="791571204771"/>
    <s v="12/02/2026 00:0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x v="0"/>
    <x v="0"/>
    <n v="64"/>
    <n v="2"/>
    <s v="GUM7"/>
    <n v="137"/>
    <n v="9"/>
    <s v="ร้านที่3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13/02/2026 23:44"/>
    <s v="-"/>
    <s v="Kerry_dropoff"/>
    <s v="Lazada"/>
    <s v="lazada"/>
    <s v=""/>
    <s v="LEXPU0657656520"/>
    <s v="13/02/2026 23:44"/>
  </r>
  <r>
    <x v="1"/>
    <x v="1"/>
    <n v="109"/>
    <n v="1"/>
    <s v="GUM6"/>
    <n v="156.5"/>
    <n v="47.5"/>
    <s v="ร้านที่3"/>
    <s v="เพียร บุดดาลี"/>
    <s v="สีวิเชียร 211หมู่3 บ้านซำหวาย ต สีวิเชียร อ น้ำยืน จ อุบลราชธานี · สีวิเชียร/ Si Wichian_x000a__x000a_น้ำยืน/ Nam Yuenอุบลราชธานี/ Ubon Ratchathani_x000a_34260"/>
    <s v="34260"/>
    <s v="660625506265"/>
    <s v="13/02/2026 23:40"/>
    <s v="-"/>
    <s v="Kerry_dropoff"/>
    <s v="Lazada"/>
    <s v="lazada"/>
    <s v=""/>
    <s v="TH31088CCV6H9E"/>
    <s v="13/02/2026 23:40"/>
  </r>
  <r>
    <x v="1"/>
    <x v="2"/>
    <n v="139"/>
    <n v="1"/>
    <s v="GUM5"/>
    <n v="177"/>
    <n v="38"/>
    <s v="ร้านที่1"/>
    <s v="น******น"/>
    <s v="******บ้านฝาง ตำบลบ้านฝาง ตำบลบ้านฝาง อำเภอเกษตรวิสัย จังหวัดร้อยเอ็ด 45150"/>
    <s v="45150"/>
    <s v="99"/>
    <s v="13/02/2026 23:40"/>
    <s v="-"/>
    <s v="SPX Express"/>
    <s v="Shopee"/>
    <s v="shopee"/>
    <s v=""/>
    <s v="TH260334514954F"/>
    <s v="13/02/2026 23:39"/>
  </r>
  <r>
    <x v="2"/>
    <x v="3"/>
    <n v="33.333333333333336"/>
    <n v="3"/>
    <s v="GUM4"/>
    <n v="100"/>
    <n v="0"/>
    <s v="ร้านที่2"/>
    <s v="ร***วรรณ ค***นจะ"/>
    <s v="พิษณุโลก"/>
    <s v="-"/>
    <s v=""/>
    <s v="13/02/2026 23:38"/>
    <s v="-"/>
    <s v="J&amp;T Express"/>
    <s v="Tiktok"/>
    <s v="tiktok"/>
    <s v=""/>
    <s v="791682212672"/>
    <s v="13/02/2026 23:38"/>
  </r>
  <r>
    <x v="0"/>
    <x v="4"/>
    <n v="120"/>
    <n v="1"/>
    <s v="GUM3"/>
    <n v="100"/>
    <n v="0"/>
    <s v="ร้านที่2"/>
    <s v="พ***ินทร์ ก***มวรรณ"/>
    <s v="กรุงเทพฯ"/>
    <s v="-"/>
    <s v=""/>
    <s v="13/02/2026 23:11"/>
    <s v="-"/>
    <s v="J&amp;T Express"/>
    <s v="Tiktok"/>
    <s v="tiktok"/>
    <s v=""/>
    <s v="791685665680"/>
    <s v="13/02/2026 23:11"/>
  </r>
  <r>
    <x v="2"/>
    <x v="3"/>
    <n v="50"/>
    <n v="6"/>
    <s v="GUM2"/>
    <n v="200"/>
    <n v="0"/>
    <s v="ร้านที่2"/>
    <s v="น***รีไพร ก***ระเสริฐ ค***คุณยายริมหนองเตียน"/>
    <s v="นครราชสีมา"/>
    <s v="-"/>
    <s v=""/>
    <s v="13/02/2026 23:02"/>
    <s v="-"/>
    <s v="J&amp;T COD"/>
    <s v="Tiktok"/>
    <s v="จ่ายทีหลัง / COD"/>
    <s v=""/>
    <s v="791677771581"/>
    <s v="13/02/2026 23:02"/>
  </r>
  <r>
    <x v="2"/>
    <x v="3"/>
    <n v="50"/>
    <n v="6"/>
    <s v="GUM1"/>
    <n v="200"/>
    <n v="0"/>
    <s v="ร้านที่2"/>
    <s v="ล***า ศ***ำภา"/>
    <s v="เลย"/>
    <s v="-"/>
    <s v=""/>
    <s v="13/02/2026 23:00"/>
    <s v="-"/>
    <s v="J&amp;T COD"/>
    <s v="Tiktok"/>
    <s v="จ่ายทีหลัง / COD"/>
    <s v=""/>
    <s v="791659494533"/>
    <s v="13/02/2026 23:00"/>
  </r>
  <r>
    <x v="2"/>
    <x v="3"/>
    <n v="33.333333333333336"/>
    <n v="3"/>
    <s v="GUM0"/>
    <n v="100"/>
    <n v="0"/>
    <s v="ร้านที่2"/>
    <s v="จ***นา จ***าวงษ์"/>
    <s v="กาญจนบุรี"/>
    <s v="-"/>
    <s v=""/>
    <s v="13/02/2026 22:54"/>
    <s v="-"/>
    <s v="J&amp;T COD"/>
    <s v="Tiktok"/>
    <s v="จ่ายทีหลัง / COD"/>
    <s v=""/>
    <s v="791696586553"/>
    <s v="13/02/2026 22:54"/>
  </r>
  <r>
    <x v="2"/>
    <x v="3"/>
    <n v="33.333333333333336"/>
    <n v="3"/>
    <s v="GUL99"/>
    <n v="100"/>
    <n v="0"/>
    <s v="ร้านที่2"/>
    <s v="เ***ลักษณ์​"/>
    <s v="นนทบุรี"/>
    <s v="-"/>
    <s v=""/>
    <s v="13/02/2026 22:45"/>
    <s v="-"/>
    <s v="Flash Express Thailand COD"/>
    <s v="Tiktok"/>
    <s v="จ่ายทีหลัง / COD"/>
    <s v=""/>
    <s v="THT030653WZF19Z"/>
    <s v="13/02/2026 22:45"/>
  </r>
  <r>
    <x v="3"/>
    <x v="1"/>
    <n v="103.55"/>
    <n v="1"/>
    <s v="GUL98"/>
    <n v="148.55000000000001"/>
    <n v="45"/>
    <s v="ร้านที่3"/>
    <s v="ตี้"/>
    <s v="บริสัษSC ซอย9 นิคมพัฒนา จังวัด.ระยอง · นิคมพัฒนา/ Nikhom Phatthana_x000a__x000a_นิคมพัฒนา/ Nikhom Phatthanaระยอง/ Rayong_x000a_21180"/>
    <s v="21180"/>
    <s v="660612135376"/>
    <s v="13/02/2026 22:43"/>
    <s v="-"/>
    <s v="Kerry_dropoff"/>
    <s v="Lazada"/>
    <s v="lazada"/>
    <s v=""/>
    <s v="LEXPU0657724051"/>
    <s v="13/02/2026 22:43"/>
  </r>
  <r>
    <x v="3"/>
    <x v="5"/>
    <n v="159"/>
    <n v="2"/>
    <s v="GUL97"/>
    <n v="258"/>
    <n v="0"/>
    <s v="ร้านที่2"/>
    <s v="ล**"/>
    <s v="กาญจนบุรี"/>
    <s v="-"/>
    <s v=""/>
    <s v="13/02/2026 22:38"/>
    <s v="-"/>
    <s v="J&amp;T COD"/>
    <s v="Tiktok"/>
    <s v="จ่ายทีหลัง / COD"/>
    <s v=""/>
    <s v="791601628635"/>
    <s v="13/02/2026 22:38"/>
  </r>
  <r>
    <x v="2"/>
    <x v="3"/>
    <n v="33.333333333333336"/>
    <n v="3"/>
    <s v="GUL96"/>
    <n v="100"/>
    <n v="0"/>
    <s v="ร้านที่2"/>
    <s v="ม* ก***ัตน์"/>
    <s v="กรุงเทพฯ"/>
    <s v="-"/>
    <s v=""/>
    <s v="13/02/2026 22:37"/>
    <s v="-"/>
    <s v="J&amp;T COD"/>
    <s v="Tiktok"/>
    <s v="จ่ายทีหลัง / COD"/>
    <s v=""/>
    <s v="791664398523"/>
    <s v="13/02/2026 22:37"/>
  </r>
  <r>
    <x v="2"/>
    <x v="3"/>
    <n v="33.333333333333336"/>
    <n v="3"/>
    <s v="GUL95"/>
    <n v="100"/>
    <n v="0"/>
    <s v="ร้านที่2"/>
    <s v="ม***ิกา ช***นวย"/>
    <s v="กรุงเทพมหานคร"/>
    <s v="-"/>
    <s v=""/>
    <s v="13/02/2026 22:36"/>
    <s v="-"/>
    <s v="J&amp;T COD"/>
    <s v="Tiktok"/>
    <s v="จ่ายทีหลัง / COD"/>
    <s v="ขอเป็นหน้าฝอยทอง กับ เค้กกาแฟ กับ เนยสดค่ะ"/>
    <s v="791667346525"/>
    <s v="13/02/2026 22:36"/>
  </r>
  <r>
    <x v="2"/>
    <x v="3"/>
    <n v="33.333333333333336"/>
    <n v="3"/>
    <s v="GUL94"/>
    <n v="100"/>
    <n v="0"/>
    <s v="ร้านที่2"/>
    <s v="ศ***ยู  แ***นียน"/>
    <s v="ลพบุรี"/>
    <s v="-"/>
    <s v=""/>
    <s v="13/02/2026 22:36"/>
    <s v="-"/>
    <s v="J&amp;T COD"/>
    <s v="Tiktok"/>
    <s v="จ่ายทีหลัง / COD"/>
    <s v=""/>
    <s v="791605190596"/>
    <s v="13/02/2026 22:36"/>
  </r>
  <r>
    <x v="2"/>
    <x v="3"/>
    <n v="33.333333333333336"/>
    <n v="3"/>
    <s v="GUL93"/>
    <n v="100"/>
    <n v="0"/>
    <s v="ร้านที่2"/>
    <s v="ก***นก​ ส***์​โต​ทอง​"/>
    <s v="ชลบุรี"/>
    <s v="-"/>
    <s v=""/>
    <s v="13/02/2026 22:31"/>
    <s v="-"/>
    <s v="J&amp;T Express"/>
    <s v="Tiktok"/>
    <s v="tiktok"/>
    <s v=""/>
    <s v="791646995591"/>
    <s v="13/02/2026 22:30"/>
  </r>
  <r>
    <x v="4"/>
    <x v="6"/>
    <n v="159"/>
    <n v="1"/>
    <s v="GUL92"/>
    <n v="129"/>
    <n v="0"/>
    <s v="ร้านที่2"/>
    <s v="ศ***รรณ ท***ญ"/>
    <s v="เชียงใหม่"/>
    <s v="-"/>
    <s v=""/>
    <s v="13/02/2026 22:18"/>
    <s v="-"/>
    <s v="J&amp;T COD"/>
    <s v="Tiktok"/>
    <s v="จ่ายทีหลัง / COD"/>
    <s v=""/>
    <s v="791659655640"/>
    <s v="13/02/2026 22:18"/>
  </r>
  <r>
    <x v="5"/>
    <x v="1"/>
    <n v="84.39"/>
    <n v="1"/>
    <s v="GUL91"/>
    <n v="168.78"/>
    <n v="0"/>
    <s v="ร้านที่3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13/02/2026 22:08"/>
    <s v="-"/>
    <s v="Kerry_dropoff"/>
    <s v="Lazada"/>
    <s v="lazada"/>
    <s v=""/>
    <s v="LEXPU0657731120"/>
    <s v="13/02/2026 22:08"/>
  </r>
  <r>
    <x v="3"/>
    <x v="1"/>
    <n v="84.39"/>
    <n v="1"/>
    <s v="GUL91"/>
    <n v="168.78"/>
    <n v="0"/>
    <s v="ร้านที่3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13/02/2026 22:08"/>
    <s v="-"/>
    <s v="Kerry_dropoff"/>
    <s v="Lazada"/>
    <s v="lazada"/>
    <s v=""/>
    <s v="LEXPU0657731120"/>
    <s v="13/02/2026 22:08"/>
  </r>
  <r>
    <x v="0"/>
    <x v="4"/>
    <n v="80"/>
    <n v="1"/>
    <s v="GUL90"/>
    <n v="80"/>
    <n v="0"/>
    <s v="ร้านที่1"/>
    <s v="พ******ล"/>
    <s v="******ิเดนซ์, ถนนชยางกรู,ตำบลขามใหญ่, อำเภอเมืองอุบลราชธานี ตำบลขามใหญ่ อำเภอเมืองอุบลราชธานี จังหวัดอุบลราชธานี 34000"/>
    <s v="34000"/>
    <s v="71"/>
    <s v="13/02/2026 22:35"/>
    <s v="-"/>
    <s v="SPX Express"/>
    <s v="Shopee"/>
    <s v="shopee"/>
    <s v=""/>
    <s v="TH267568374372V"/>
    <s v="13/02/2026 22:05"/>
  </r>
  <r>
    <x v="3"/>
    <x v="5"/>
    <n v="139"/>
    <n v="1"/>
    <s v="GUL89"/>
    <n v="139"/>
    <n v="0"/>
    <s v="ร้านที่1"/>
    <s v="น******ข"/>
    <s v="******ลคูคต, อำเภอลำลูกกา ตำบลคูคต อำเภอลำลูกกา จังหวัดปทุมธานี 12130"/>
    <s v="12130"/>
    <s v="24"/>
    <s v="13/02/2026 22:07"/>
    <s v="-"/>
    <s v="SPX Express"/>
    <s v="Shopee"/>
    <s v="shopee"/>
    <s v=""/>
    <s v="TH265814574529G"/>
    <s v="13/02/2026 22:04"/>
  </r>
  <r>
    <x v="6"/>
    <x v="7"/>
    <n v="33.333333333333336"/>
    <n v="3"/>
    <s v="GUL88"/>
    <n v="134.99"/>
    <n v="0"/>
    <s v="ร้านที่2"/>
    <s v="ห***จน ศ***นม"/>
    <s v="มหาสารคาม"/>
    <s v="-"/>
    <s v=""/>
    <s v="13/02/2026 21:58"/>
    <s v="-"/>
    <s v="J&amp;T COD"/>
    <s v="Tiktok"/>
    <s v="จ่ายทีหลัง / COD"/>
    <s v=""/>
    <s v="791621439744"/>
    <s v="13/02/2026 21:58"/>
  </r>
  <r>
    <x v="2"/>
    <x v="3"/>
    <n v="33.333333333333336"/>
    <n v="3"/>
    <s v="GUL87"/>
    <n v="100"/>
    <n v="0"/>
    <s v="ร้านที่2"/>
    <s v="เ***ี"/>
    <s v="ปทุมธานี"/>
    <s v="-"/>
    <s v=""/>
    <s v="13/02/2026 22:07"/>
    <s v="-"/>
    <s v="Flash Express Thailand"/>
    <s v="Tiktok"/>
    <s v="tiktok"/>
    <s v="**** มะพร้าวน้ำหอม2   เนยนม1 ****"/>
    <s v="THT040253WZCE9Z"/>
    <s v="13/02/2026 21:56"/>
  </r>
  <r>
    <x v="2"/>
    <x v="3"/>
    <n v="33.333333333333336"/>
    <n v="3"/>
    <s v="GUL85"/>
    <n v="130"/>
    <n v="30"/>
    <s v="ร้านที่2"/>
    <s v="อ***ย ก***ุวรรน"/>
    <s v="พระนครศรีอยุธยา"/>
    <s v="-"/>
    <s v=""/>
    <s v="13/02/2026 21:54"/>
    <s v="-"/>
    <s v="J&amp;T COD"/>
    <s v="Tiktok"/>
    <s v="จ่ายทีหลัง / COD"/>
    <s v=""/>
    <s v="791633604694"/>
    <s v="13/02/2026 21:54"/>
  </r>
  <r>
    <x v="2"/>
    <x v="3"/>
    <n v="33.333333333333336"/>
    <n v="3"/>
    <s v="GUL84"/>
    <n v="229"/>
    <n v="0"/>
    <s v="ร้านที่2"/>
    <s v="ด***มล"/>
    <s v="กำแพงเพชร"/>
    <s v="-"/>
    <s v=""/>
    <s v="13/02/2026 21:43"/>
    <s v="-"/>
    <s v="J&amp;T Express"/>
    <s v="Tiktok"/>
    <s v="tiktok"/>
    <s v=""/>
    <s v="791631686554"/>
    <s v="13/02/2026 21:43"/>
  </r>
  <r>
    <x v="3"/>
    <x v="5"/>
    <n v="159"/>
    <n v="1"/>
    <s v="GUL84"/>
    <n v="229"/>
    <n v="0"/>
    <s v="ร้านที่2"/>
    <s v="ด***มล"/>
    <s v="กำแพงเพชร"/>
    <s v="-"/>
    <s v=""/>
    <s v="13/02/2026 21:43"/>
    <s v="-"/>
    <s v="J&amp;T Express"/>
    <s v="Tiktok"/>
    <s v="tiktok"/>
    <s v=""/>
    <s v="791631686554"/>
    <s v="13/02/2026 21:43"/>
  </r>
  <r>
    <x v="1"/>
    <x v="1"/>
    <n v="46.86"/>
    <n v="1"/>
    <s v="GUL83"/>
    <n v="54.36"/>
    <n v="7.5"/>
    <s v="ร้านที่3"/>
    <s v="วิลาภรณ์  ศรวิชัย"/>
    <s v="333/21  หมูบ้าน Natura Park ม.8  ต.โคกกรวด · โคกกรวด/ Khok Kruat_x000a__x000a_เมืองนครราชสีมา/ Mueng Nakorn Ratchasimaนครราชสีมา/ Nakhon Ratchasima_x000a_30280"/>
    <s v="30280"/>
    <s v="660842304546"/>
    <s v="13/02/2026 21:41"/>
    <s v="-"/>
    <s v="Kerry_dropoff"/>
    <s v="Lazada"/>
    <s v="lazada"/>
    <s v=""/>
    <s v="LEXPU0657729474"/>
    <s v="13/02/2026 21:41"/>
  </r>
  <r>
    <x v="4"/>
    <x v="6"/>
    <n v="159"/>
    <n v="1"/>
    <s v="GUL81"/>
    <n v="129"/>
    <n v="0"/>
    <s v="ร้านที่2"/>
    <s v="ป***มณี พ***อง"/>
    <s v="ชลบุรี"/>
    <s v="-"/>
    <s v=""/>
    <s v="13/02/2026 21:40"/>
    <s v="-"/>
    <s v="J&amp;T COD"/>
    <s v="Tiktok"/>
    <s v="จ่ายทีหลัง / COD"/>
    <s v=""/>
    <s v="791690253620"/>
    <s v="13/02/2026 21:41"/>
  </r>
  <r>
    <x v="0"/>
    <x v="4"/>
    <n v="66.333333333333329"/>
    <n v="3"/>
    <s v="GUL80"/>
    <n v="300"/>
    <n v="50"/>
    <s v="ร้านที่1"/>
    <s v="น******ร"/>
    <s v="******ผงลอย) ถนน สุขยางค์ ตำบล เบตง ตำบลเบตง อำเภอเบตง จังหวัดยะลา 95110"/>
    <s v="95110"/>
    <s v="56"/>
    <s v="13/02/2026 21:29"/>
    <s v="-"/>
    <s v="SPX Express"/>
    <s v="Shopee"/>
    <s v="shopee"/>
    <s v=""/>
    <s v="TH263365299288R"/>
    <s v="13/02/2026 21:29"/>
  </r>
  <r>
    <x v="2"/>
    <x v="3"/>
    <n v="33.333333333333336"/>
    <n v="3"/>
    <s v="GUL78"/>
    <n v="100"/>
    <n v="0"/>
    <s v="ร้านที่2"/>
    <s v="ว***า ส***หิริร้กษ์"/>
    <s v="ไทย, สิงห์บุรี, บางระจัน,15** 16***"/>
    <s v="-"/>
    <s v=""/>
    <s v="13/02/2026 21:24"/>
    <s v="-"/>
    <s v="J&amp;T COD"/>
    <s v="Tiktok"/>
    <s v="จ่ายทีหลัง / COD"/>
    <s v=""/>
    <s v="791665607692"/>
    <s v="13/02/2026 21:24"/>
  </r>
  <r>
    <x v="0"/>
    <x v="4"/>
    <n v="66.333333333333329"/>
    <n v="3"/>
    <s v="GUL77"/>
    <n v="250"/>
    <n v="0"/>
    <s v="ร้านที่1"/>
    <s v="น******ล"/>
    <s v="****** ตำบลศาลเจ้าโรงทอง อำเภอวิเศษชัยชาญ จังหวัดอ่างทอง 14110"/>
    <s v="14110"/>
    <s v="61"/>
    <s v="13/02/2026 21:21"/>
    <s v="-"/>
    <s v="SPX Express"/>
    <s v="Shopee"/>
    <s v="shopee"/>
    <s v=""/>
    <s v="TH269346293338U"/>
    <s v="13/02/2026 21:21"/>
  </r>
  <r>
    <x v="0"/>
    <x v="4"/>
    <n v="66.333333333333329"/>
    <n v="3"/>
    <s v="GUL76"/>
    <n v="250"/>
    <n v="0"/>
    <s v="ร้านที่1"/>
    <s v="ศ******า"/>
    <s v="******ตำบลจ.ป.ร. อำเภอกระบุรี จังหวัดระนอง 85110"/>
    <s v="85110"/>
    <s v="41"/>
    <s v="13/02/2026 21:51"/>
    <s v="-"/>
    <s v="SPX Express"/>
    <s v="Shopee"/>
    <s v="shopee"/>
    <s v=""/>
    <s v="TH267265002093U"/>
    <s v="13/02/2026 21:21"/>
  </r>
  <r>
    <x v="3"/>
    <x v="5"/>
    <n v="159"/>
    <n v="1"/>
    <s v="GUL75"/>
    <n v="167"/>
    <n v="38"/>
    <s v="ร้านที่2"/>
    <s v="เ***์น น***เก้า"/>
    <s v="นครศรีธรรมราช"/>
    <s v="-"/>
    <s v=""/>
    <s v="13/02/2026 21:17"/>
    <s v="-"/>
    <s v="J&amp;T Express"/>
    <s v="Tiktok"/>
    <s v="tiktok"/>
    <s v=""/>
    <s v="791621524606"/>
    <s v="13/02/2026 21:16"/>
  </r>
  <r>
    <x v="2"/>
    <x v="3"/>
    <n v="50"/>
    <n v="12"/>
    <s v="GUL73"/>
    <n v="400"/>
    <n v="0"/>
    <s v="ร้านที่2"/>
    <s v="เ***่ยม ศ***ม"/>
    <s v="อุดรธานี"/>
    <s v="-"/>
    <s v=""/>
    <s v="13/02/2026 21:08"/>
    <s v="-"/>
    <s v="J&amp;T COD"/>
    <s v="Tiktok"/>
    <s v="จ่ายทีหลัง / COD"/>
    <s v=""/>
    <s v="791607156524"/>
    <s v="13/02/2026 21:10"/>
  </r>
  <r>
    <x v="7"/>
    <x v="8"/>
    <n v="66.666666666666671"/>
    <n v="3"/>
    <s v="GUL72"/>
    <n v="358"/>
    <n v="0"/>
    <s v="ร้านที่2"/>
    <s v="ส***อง ย***ดำ"/>
    <s v="เชียงใหม่"/>
    <s v="-"/>
    <s v=""/>
    <s v="13/02/2026 21:00"/>
    <s v="-"/>
    <s v="J&amp;T Express"/>
    <s v="Tiktok"/>
    <s v="tiktok"/>
    <s v=""/>
    <s v="791640397656"/>
    <s v="13/02/2026 21:00"/>
  </r>
  <r>
    <x v="2"/>
    <x v="3"/>
    <n v="33.333333333333336"/>
    <n v="3"/>
    <s v="GUL72"/>
    <n v="358"/>
    <n v="0"/>
    <s v="ร้านที่2"/>
    <s v="ส***อง ย***ดำ"/>
    <s v="เชียงใหม่"/>
    <s v="-"/>
    <s v=""/>
    <s v="13/02/2026 21:00"/>
    <s v="-"/>
    <s v="J&amp;T Express"/>
    <s v="Tiktok"/>
    <s v="tiktok"/>
    <s v=""/>
    <s v="791640397656"/>
    <s v="13/02/2026 21:00"/>
  </r>
  <r>
    <x v="1"/>
    <x v="2"/>
    <n v="159"/>
    <n v="1"/>
    <s v="GUL72"/>
    <n v="358"/>
    <n v="0"/>
    <s v="ร้านที่2"/>
    <s v="ส***อง ย***ดำ"/>
    <s v="เชียงใหม่"/>
    <s v="-"/>
    <s v=""/>
    <s v="13/02/2026 21:00"/>
    <s v="-"/>
    <s v="J&amp;T Express"/>
    <s v="Tiktok"/>
    <s v="tiktok"/>
    <s v=""/>
    <s v="791640397656"/>
    <s v="13/02/2026 21:00"/>
  </r>
  <r>
    <x v="2"/>
    <x v="3"/>
    <n v="33.333333333333336"/>
    <n v="3"/>
    <s v="GUL71"/>
    <n v="100"/>
    <n v="0"/>
    <s v="ร้านที่2"/>
    <s v="ค***ุธ เ***ฤทธิยามาศ"/>
    <s v="กรุงเทพฯ"/>
    <s v="-"/>
    <s v=""/>
    <s v="13/02/2026 20:59"/>
    <s v="-"/>
    <s v="J&amp;T Express"/>
    <s v="Tiktok"/>
    <s v="tiktok"/>
    <s v=""/>
    <s v="791602103600"/>
    <s v="13/02/2026 20:59"/>
  </r>
  <r>
    <x v="2"/>
    <x v="3"/>
    <n v="33.333333333333336"/>
    <n v="3"/>
    <s v="GUL69"/>
    <n v="100"/>
    <n v="0"/>
    <s v="ร้านที่2"/>
    <s v="อ***ทิพย์ เ***แก้ว"/>
    <s v="กรุงเทพฯ"/>
    <s v="-"/>
    <s v=""/>
    <s v="13/02/2026 20:56"/>
    <s v="-"/>
    <s v="J&amp;T COD"/>
    <s v="Tiktok"/>
    <s v="จ่ายทีหลัง / COD"/>
    <s v=""/>
    <s v="791601614694"/>
    <s v="13/02/2026 20:57"/>
  </r>
  <r>
    <x v="6"/>
    <x v="7"/>
    <n v="33.333333333333336"/>
    <n v="3"/>
    <s v="GUL68"/>
    <n v="134.99"/>
    <n v="0"/>
    <s v="ร้านที่2"/>
    <s v="A** A**"/>
    <s v="เพชรบุรี"/>
    <s v="-"/>
    <s v=""/>
    <s v="13/02/2026 20:47"/>
    <s v="-"/>
    <s v="J&amp;T COD"/>
    <s v="Tiktok"/>
    <s v="จ่ายทีหลัง / COD"/>
    <s v=""/>
    <s v="791629113741"/>
    <s v="13/02/2026 20:47"/>
  </r>
  <r>
    <x v="2"/>
    <x v="3"/>
    <n v="33.333333333333336"/>
    <n v="3"/>
    <s v="GUL67"/>
    <n v="100"/>
    <n v="0"/>
    <s v="ร้านที่2"/>
    <s v="ล***ย ศ***ิจิตร"/>
    <s v="Phangnga"/>
    <s v="-"/>
    <s v=""/>
    <s v="13/02/2026 20:45"/>
    <s v="-"/>
    <s v="J&amp;T Express"/>
    <s v="Tiktok"/>
    <s v="tiktok"/>
    <s v=""/>
    <s v="791662217603"/>
    <s v="13/02/2026 20:45"/>
  </r>
  <r>
    <x v="2"/>
    <x v="3"/>
    <n v="33.333333333333336"/>
    <n v="3"/>
    <s v="GUL65"/>
    <n v="100"/>
    <n v="0"/>
    <s v="ร้านที่2"/>
    <s v="ข***ใจ  ม***สัย"/>
    <s v="ฉะเชิงเทรา"/>
    <s v="-"/>
    <s v=""/>
    <s v="13/02/2026 20:43"/>
    <s v="-"/>
    <s v="J&amp;T COD"/>
    <s v="Tiktok"/>
    <s v="จ่ายทีหลัง / COD"/>
    <s v=""/>
    <s v="791643395535"/>
    <s v="13/02/2026 20:43"/>
  </r>
  <r>
    <x v="0"/>
    <x v="0"/>
    <n v="64"/>
    <n v="1"/>
    <s v="GUL64"/>
    <n v="71"/>
    <n v="7"/>
    <s v="ร้านที่3"/>
    <s v="พิมวดี เกิดพวงแก้ว"/>
    <s v="64ซอยพุทธบูชา 39แยก5 · บางมด/ Bang Mot_x000a__x000a_ทุ่งครุ/ Thung Khruกรุงเทพมหานคร/ Bangkok_x000a_10140"/>
    <s v="10140"/>
    <s v="660892332319"/>
    <s v="13/02/2026 20:43"/>
    <s v="-"/>
    <s v="Kerry_dropoff"/>
    <s v="Lazada"/>
    <s v="lazada"/>
    <s v=""/>
    <s v="LEXPU0657655643"/>
    <s v="13/02/2026 20:42"/>
  </r>
  <r>
    <x v="1"/>
    <x v="2"/>
    <n v="159"/>
    <n v="2"/>
    <s v="GUL63"/>
    <n v="258"/>
    <n v="0"/>
    <s v="ร้านที่2"/>
    <s v="ก***ัตน์  น***าว"/>
    <s v="กระบี่"/>
    <s v="-"/>
    <s v=""/>
    <s v="13/02/2026 20:42"/>
    <s v="-"/>
    <s v="J&amp;T Express"/>
    <s v="Tiktok"/>
    <s v="tiktok"/>
    <s v=""/>
    <s v="791678323693"/>
    <s v="13/02/2026 20:41"/>
  </r>
  <r>
    <x v="3"/>
    <x v="5"/>
    <n v="159"/>
    <n v="4"/>
    <s v="GUL62"/>
    <n v="516"/>
    <n v="0"/>
    <s v="ร้านที่2"/>
    <s v="จ***ร์เป็ง ไ***เนตร์"/>
    <s v="แพร่"/>
    <s v="-"/>
    <s v=""/>
    <s v="13/02/2026 20:39"/>
    <s v="-"/>
    <s v="J&amp;T COD"/>
    <s v="Tiktok"/>
    <s v="จ่ายทีหลัง / COD"/>
    <s v=""/>
    <s v="791607622610"/>
    <s v="13/02/2026 20:39"/>
  </r>
  <r>
    <x v="0"/>
    <x v="4"/>
    <n v="66.333333333333329"/>
    <n v="3"/>
    <s v="GUL61"/>
    <n v="197"/>
    <n v="0"/>
    <s v="ร้านที่2"/>
    <s v="เ***ลักษณ์ ส***อง"/>
    <s v="สมุทรปราการ"/>
    <s v="-"/>
    <s v=""/>
    <s v="13/02/2026 20:26"/>
    <s v="-"/>
    <s v="J&amp;T COD"/>
    <s v="Tiktok"/>
    <s v="จ่ายทีหลัง / COD"/>
    <s v=""/>
    <s v="791697660670"/>
    <s v="13/02/2026 20:26"/>
  </r>
  <r>
    <x v="6"/>
    <x v="7"/>
    <n v="33.333333333333336"/>
    <n v="3"/>
    <s v="GUL60"/>
    <n v="134.99"/>
    <n v="0"/>
    <s v="ร้านที่2"/>
    <s v="ช***"/>
    <s v="ตาก"/>
    <s v="-"/>
    <s v=""/>
    <s v="13/02/2026 20:24"/>
    <s v="-"/>
    <s v="J&amp;T COD"/>
    <s v="Tiktok"/>
    <s v="จ่ายทีหลัง / COD"/>
    <s v=""/>
    <s v="791612718750"/>
    <s v="13/02/2026 20:24"/>
  </r>
  <r>
    <x v="2"/>
    <x v="3"/>
    <n v="33.333333333333336"/>
    <n v="3"/>
    <s v="GUL59"/>
    <n v="100"/>
    <n v="0"/>
    <s v="ร้านที่2"/>
    <s v="เ***กาจ ว***ธะสุข"/>
    <s v="พะเยา"/>
    <s v="-"/>
    <s v=""/>
    <s v="13/02/2026 20:22"/>
    <s v="-"/>
    <s v="J&amp;T COD"/>
    <s v="Tiktok"/>
    <s v="จ่ายทีหลัง / COD"/>
    <s v=""/>
    <s v="791693597553"/>
    <s v="13/02/2026 20:22"/>
  </r>
  <r>
    <x v="0"/>
    <x v="4"/>
    <n v="66.333333333333329"/>
    <n v="3"/>
    <s v="GUL58"/>
    <n v="197"/>
    <n v="0"/>
    <s v="ร้านที่2"/>
    <s v="ว***า  พ***คนจิตร"/>
    <s v="พิจิตร"/>
    <s v="-"/>
    <s v=""/>
    <s v="13/02/2026 20:20"/>
    <s v="-"/>
    <s v="J&amp;T Express"/>
    <s v="Tiktok"/>
    <s v="tiktok"/>
    <s v=""/>
    <s v="791654745674"/>
    <s v="13/02/2026 20:19"/>
  </r>
  <r>
    <x v="1"/>
    <x v="2"/>
    <n v="159"/>
    <n v="1"/>
    <s v="GUL57"/>
    <n v="129"/>
    <n v="0"/>
    <s v="ร้านที่2"/>
    <s v="น***พงศ์ ท***ิยม"/>
    <s v="สมุทรสงคราม"/>
    <s v="-"/>
    <s v=""/>
    <s v="13/02/2026 20:13"/>
    <s v="-"/>
    <s v="J&amp;T COD"/>
    <s v="Tiktok"/>
    <s v="จ่ายทีหลัง / COD"/>
    <s v=""/>
    <s v="791636132626"/>
    <s v="13/02/2026 20:13"/>
  </r>
  <r>
    <x v="2"/>
    <x v="3"/>
    <n v="33.333333333333336"/>
    <n v="3"/>
    <s v="GUL55"/>
    <n v="100"/>
    <n v="0"/>
    <s v="ร้านที่2"/>
    <s v="A***.ส.สุมณฑา-ชูนาม"/>
    <s v="ราชบุรี"/>
    <s v="-"/>
    <s v=""/>
    <s v="13/02/2026 20:01"/>
    <s v="-"/>
    <s v="J&amp;T COD"/>
    <s v="Tiktok"/>
    <s v="จ่ายทีหลัง / COD"/>
    <s v=""/>
    <s v="791671416616"/>
    <s v="13/02/2026 20:01"/>
  </r>
  <r>
    <x v="5"/>
    <x v="1"/>
    <n v="103.55"/>
    <n v="1"/>
    <s v="GUL54"/>
    <n v="252.1"/>
    <n v="45"/>
    <s v="ร้านที่3"/>
    <s v="วิไล ศรเดช"/>
    <s v="41 ม.5_x000a__x000a_สัตหีบ/ Sattahipชลบุรี/ Chonburi_x000a_20180"/>
    <s v="20180"/>
    <s v="660648933446"/>
    <s v="13/02/2026 20:00"/>
    <s v="-"/>
    <s v="Kerry_dropoff"/>
    <s v="Lazada"/>
    <s v="lazada"/>
    <s v=""/>
    <s v="LEXPU0657727053"/>
    <s v="13/02/2026 20:00"/>
  </r>
  <r>
    <x v="3"/>
    <x v="1"/>
    <n v="103.55"/>
    <n v="1"/>
    <s v="GUL54"/>
    <n v="252.1"/>
    <n v="45"/>
    <s v="ร้านที่3"/>
    <s v="วิไล ศรเดช"/>
    <s v="41 ม.5_x000a__x000a_สัตหีบ/ Sattahipชลบุรี/ Chonburi_x000a_20180"/>
    <s v="20180"/>
    <s v="660648933446"/>
    <s v="13/02/2026 20:00"/>
    <s v="-"/>
    <s v="Kerry_dropoff"/>
    <s v="Lazada"/>
    <s v="lazada"/>
    <s v=""/>
    <s v="LEXPU0657727053"/>
    <s v="13/02/2026 20:00"/>
  </r>
  <r>
    <x v="3"/>
    <x v="5"/>
    <n v="159"/>
    <n v="1"/>
    <s v="GUL53"/>
    <n v="129"/>
    <n v="0"/>
    <s v="ร้านที่2"/>
    <s v="ร***านต์​ ร***สินทวีไพศาล"/>
    <s v="นนทบุรี"/>
    <s v="-"/>
    <s v=""/>
    <s v="13/02/2026 19:58"/>
    <s v="-"/>
    <s v="J&amp;T COD"/>
    <s v="Tiktok"/>
    <s v="จ่ายทีหลัง / COD"/>
    <s v=""/>
    <s v="791670848603"/>
    <s v="13/02/2026 19:59"/>
  </r>
  <r>
    <x v="3"/>
    <x v="1"/>
    <n v="96.4"/>
    <n v="1"/>
    <s v="GUL52"/>
    <n v="96.4"/>
    <n v="0"/>
    <s v="ร้านที่3"/>
    <s v="นภาภรณ์ ภู่ประภาพรรณ"/>
    <s v="99/139 ซ.เพชรเกษม126(แยก126/9) ถ.เพชรเกษม ต.อ้อมน้อย_x000a__x000a_กระทุ่มแบน/ Krathum Baenสมุทรสาคร/ Samut Sakhon_x000a_74130"/>
    <s v="74130"/>
    <s v="660622795888"/>
    <s v="13/02/2026 19:56"/>
    <s v="-"/>
    <s v="Kerry_dropoff"/>
    <s v="Lazada"/>
    <s v="lazada"/>
    <s v=""/>
    <s v="LEXPU0657723589"/>
    <s v="13/02/2026 19:56"/>
  </r>
  <r>
    <x v="5"/>
    <x v="1"/>
    <n v="109"/>
    <n v="2"/>
    <s v="GUL51"/>
    <n v="218"/>
    <n v="0"/>
    <s v="ร้านที่3"/>
    <s v="นภาภรณ์ ภู่ประภาพรรณ"/>
    <s v="99/139 ซ.เพชรเกษม126(แยก126/9) ถ.เพชรเกษม ต.อ้อมน้อย_x000a__x000a_กระทุ่มแบน/ Krathum Baenสมุทรสาคร/ Samut Sakhon_x000a_74130"/>
    <s v="74130"/>
    <s v="660622795888"/>
    <s v="13/02/2026 19:49"/>
    <s v="-"/>
    <s v="Kerry_dropoff"/>
    <s v="Lazada"/>
    <s v="lazada"/>
    <s v=""/>
    <s v="LEXPU0657728093"/>
    <s v="13/02/2026 19:48"/>
  </r>
  <r>
    <x v="0"/>
    <x v="0"/>
    <n v="72"/>
    <n v="1"/>
    <s v="GUL50"/>
    <n v="80"/>
    <n v="8"/>
    <s v="ร้านที่3"/>
    <s v="อรพรรณ ช่างทองคลองสี่"/>
    <s v="269 ซ.สวนฝรั่ง (ร้านค้าปากซอย) ถ.ริมคลองประปา_x000a__x000a_บางซื่อ/ Bang Sueกรุงเทพมหานคร/ Bangkok_x000a_10800"/>
    <s v="10800"/>
    <s v="660847157271"/>
    <s v="13/02/2026 19:44"/>
    <s v="-"/>
    <s v="Kerry_dropoff"/>
    <s v="Lazada"/>
    <s v="lazada"/>
    <s v=""/>
    <s v="LEXPU0657655245"/>
    <s v="13/02/2026 19:44"/>
  </r>
  <r>
    <x v="0"/>
    <x v="4"/>
    <n v="80"/>
    <n v="1"/>
    <s v="GUL49"/>
    <n v="80"/>
    <n v="0"/>
    <s v="ร้านที่1"/>
    <s v="ป******ข"/>
    <s v="******ลังวัดหนองแฟบ  ตรงข้ามหมู่บ้านแสนสบายแลนท์ ตำบลสำนักบก อำเภอเมืองชลบุรี จังหวัดชลบุรี 20000"/>
    <s v="20000"/>
    <s v="92"/>
    <s v="13/02/2026 20:12"/>
    <s v="-"/>
    <s v="SPX Express"/>
    <s v="Shopee"/>
    <s v="shopee"/>
    <s v=""/>
    <s v="TH260218989235S"/>
    <s v="13/02/2026 19:42"/>
  </r>
  <r>
    <x v="2"/>
    <x v="3"/>
    <n v="50"/>
    <n v="6"/>
    <s v="GUL48"/>
    <n v="200"/>
    <n v="0"/>
    <s v="ร้านที่2"/>
    <s v="จ***ิบเอก พ***ุ ว***คำ"/>
    <s v="บุรีรัมย์"/>
    <s v="-"/>
    <s v=""/>
    <s v="13/02/2026 19:38"/>
    <s v="-"/>
    <s v="J&amp;T COD"/>
    <s v="Tiktok"/>
    <s v="จ่ายทีหลัง / COD"/>
    <s v=""/>
    <s v="791602976555"/>
    <s v="13/02/2026 19:38"/>
  </r>
  <r>
    <x v="2"/>
    <x v="3"/>
    <n v="65"/>
    <n v="9"/>
    <s v="GUL47"/>
    <n v="315"/>
    <n v="0"/>
    <s v="ร้านที่2"/>
    <s v="น***กรียงศักดิ์ ค***นทร์"/>
    <s v="กาฬสินธุ์"/>
    <s v="-"/>
    <s v=""/>
    <s v="13/02/2026 19:38"/>
    <s v="-"/>
    <s v="J&amp;T Express"/>
    <s v="Tiktok"/>
    <s v="tiktok"/>
    <s v=""/>
    <s v="791686671532"/>
    <s v="13/02/2026 19:37"/>
  </r>
  <r>
    <x v="1"/>
    <x v="2"/>
    <n v="139"/>
    <n v="1"/>
    <s v="GUL46"/>
    <n v="288"/>
    <n v="10"/>
    <s v="ร้านที่1"/>
    <s v="ร******์"/>
    <s v="******ลจ2, ซอย เขาน้อย, ตำบล หนองปรือ, อำเภอบางละมุง ตำบลหนองปรือ อำเภอบางละมุง จังหวัดชลบุรี 20150"/>
    <s v="20150"/>
    <s v="38"/>
    <s v="13/02/2026 19:34"/>
    <s v="-"/>
    <s v="SPX Express"/>
    <s v="Shopee"/>
    <s v="shopee"/>
    <s v=""/>
    <s v="TH264836243537A"/>
    <s v="13/02/2026 19:34"/>
  </r>
  <r>
    <x v="3"/>
    <x v="5"/>
    <n v="139"/>
    <n v="1"/>
    <s v="GUL46"/>
    <n v="288"/>
    <n v="10"/>
    <s v="ร้านที่1"/>
    <s v="ร******์"/>
    <s v="******ลจ2, ซอย เขาน้อย, ตำบล หนองปรือ, อำเภอบางละมุง ตำบลหนองปรือ อำเภอบางละมุง จังหวัดชลบุรี 20150"/>
    <s v="20150"/>
    <s v="38"/>
    <s v="13/02/2026 19:34"/>
    <s v="-"/>
    <s v="SPX Express"/>
    <s v="Shopee"/>
    <s v="shopee"/>
    <s v=""/>
    <s v="TH264836243537A"/>
    <s v="13/02/2026 19:34"/>
  </r>
  <r>
    <x v="3"/>
    <x v="5"/>
    <n v="159"/>
    <n v="1"/>
    <s v="GUL45"/>
    <n v="129"/>
    <n v="0"/>
    <s v="ร้านที่2"/>
    <s v="ร***"/>
    <s v="นนทบุรี"/>
    <s v="-"/>
    <s v=""/>
    <s v="13/02/2026 19:33"/>
    <s v="-"/>
    <s v="J&amp;T COD"/>
    <s v="Tiktok"/>
    <s v="จ่ายทีหลัง / COD"/>
    <s v=""/>
    <s v="791649101644"/>
    <s v="13/02/2026 19:33"/>
  </r>
  <r>
    <x v="2"/>
    <x v="3"/>
    <n v="33.333333333333336"/>
    <n v="3"/>
    <s v="GUL42"/>
    <n v="100"/>
    <n v="0"/>
    <s v="ร้านที่2"/>
    <s v="ส***มล บ***พ"/>
    <s v="ราชบุรี"/>
    <s v="-"/>
    <s v=""/>
    <s v="13/02/2026 19:14"/>
    <s v="-"/>
    <s v="J&amp;T COD"/>
    <s v="Tiktok"/>
    <s v="จ่ายทีหลัง / COD"/>
    <s v=""/>
    <s v="791613012632"/>
    <s v="13/02/2026 19:14"/>
  </r>
  <r>
    <x v="3"/>
    <x v="5"/>
    <n v="159"/>
    <n v="1"/>
    <s v="GUL41"/>
    <n v="129"/>
    <n v="0"/>
    <s v="ร้านที่2"/>
    <s v="ส***พร ท***ระทุม"/>
    <s v="อุบลราชธานี"/>
    <s v="-"/>
    <s v=""/>
    <s v="13/02/2026 19:13"/>
    <s v="-"/>
    <s v="J&amp;T Express"/>
    <s v="Tiktok"/>
    <s v="tiktok"/>
    <s v=""/>
    <s v="791695927606"/>
    <s v="13/02/2026 19:13"/>
  </r>
  <r>
    <x v="2"/>
    <x v="3"/>
    <n v="50"/>
    <n v="6"/>
    <s v="GUL40"/>
    <n v="200"/>
    <n v="0"/>
    <s v="ร้านที่2"/>
    <s v="ป** แ***ใส"/>
    <s v="กรุงเทพฯ"/>
    <s v="-"/>
    <s v=""/>
    <s v="13/02/2026 19:12"/>
    <s v="-"/>
    <s v="J&amp;T COD"/>
    <s v="Tiktok"/>
    <s v="จ่ายทีหลัง / COD"/>
    <s v=""/>
    <s v="791698698512"/>
    <s v="13/02/2026 19:12"/>
  </r>
  <r>
    <x v="2"/>
    <x v="3"/>
    <n v="50"/>
    <n v="6"/>
    <s v="GUL39"/>
    <n v="329"/>
    <n v="0"/>
    <s v="ร้านที่2"/>
    <s v="ศ***นีย์  ส***จน์วานิชกุล"/>
    <s v="Bangkok"/>
    <s v="-"/>
    <s v=""/>
    <s v="13/02/2026 19:08"/>
    <s v="-"/>
    <s v="J&amp;T COD"/>
    <s v="Tiktok"/>
    <s v="จ่ายทีหลัง / COD"/>
    <s v=""/>
    <s v="791605085600"/>
    <s v="13/02/2026 19:08"/>
  </r>
  <r>
    <x v="7"/>
    <x v="8"/>
    <n v="66.666666666666671"/>
    <n v="3"/>
    <s v="GUL39"/>
    <n v="329"/>
    <n v="0"/>
    <s v="ร้านที่2"/>
    <s v="ศ***นีย์  ส***จน์วานิชกุล"/>
    <s v="Bangkok"/>
    <s v="-"/>
    <s v=""/>
    <s v="13/02/2026 19:08"/>
    <s v="-"/>
    <s v="J&amp;T COD"/>
    <s v="Tiktok"/>
    <s v="จ่ายทีหลัง / COD"/>
    <s v=""/>
    <s v="791605085600"/>
    <s v="13/02/2026 19:08"/>
  </r>
  <r>
    <x v="2"/>
    <x v="3"/>
    <n v="33.333333333333336"/>
    <n v="3"/>
    <s v="GUL38"/>
    <n v="100"/>
    <n v="0"/>
    <s v="ร้านที่2"/>
    <s v="น** ท***พชร ส***าพงษ์"/>
    <s v="อุดรธานี"/>
    <s v="-"/>
    <s v=""/>
    <s v="13/02/2026 19:06"/>
    <s v="-"/>
    <s v="J&amp;T Express"/>
    <s v="Tiktok"/>
    <s v="tiktok"/>
    <s v=""/>
    <s v="791688208684"/>
    <s v="13/02/2026 19:05"/>
  </r>
  <r>
    <x v="0"/>
    <x v="4"/>
    <n v="80"/>
    <n v="1"/>
    <s v="GUL37"/>
    <n v="80"/>
    <n v="0"/>
    <s v="ร้านที่1"/>
    <s v="พ******บ"/>
    <s v="******แสน จ.นครปฐม ตำบลกำแพงแสน อำเภอกำแพงแสน จังหวัดนครปฐม 73140"/>
    <s v="73140"/>
    <s v="37"/>
    <s v="13/02/2026 19:29"/>
    <s v="-"/>
    <s v="SPX Express"/>
    <s v="Shopee"/>
    <s v="shopee"/>
    <s v=""/>
    <s v="TH261396092509L"/>
    <s v="13/02/2026 18:59"/>
  </r>
  <r>
    <x v="2"/>
    <x v="3"/>
    <n v="50"/>
    <n v="6"/>
    <s v="GUL36"/>
    <n v="200"/>
    <n v="0"/>
    <s v="ร้านที่2"/>
    <s v="u***9390990738100"/>
    <s v="นครนายก"/>
    <s v="-"/>
    <s v=""/>
    <s v="13/02/2026 18:40"/>
    <s v="-"/>
    <s v="Flash Express Thailand COD"/>
    <s v="Tiktok"/>
    <s v="จ่ายทีหลัง / COD"/>
    <s v=""/>
    <s v="THT110153X3012Z"/>
    <s v="13/02/2026 18:40"/>
  </r>
  <r>
    <x v="2"/>
    <x v="3"/>
    <n v="50"/>
    <n v="6"/>
    <s v="GUL35"/>
    <n v="200"/>
    <n v="0"/>
    <s v="ร้านที่2"/>
    <s v="P***arawadee K***thon"/>
    <s v="ขอนแก่น"/>
    <s v="-"/>
    <s v=""/>
    <s v="13/02/2026 18:36"/>
    <s v="-"/>
    <s v="J&amp;T COD"/>
    <s v="Tiktok"/>
    <s v="จ่ายทีหลัง / COD"/>
    <s v=""/>
    <s v="791661970514"/>
    <s v="13/02/2026 18:36"/>
  </r>
  <r>
    <x v="0"/>
    <x v="4"/>
    <n v="66.333333333333329"/>
    <n v="3"/>
    <s v="GUL34"/>
    <n v="1296.3"/>
    <n v="66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3/02/2026 18:31"/>
    <s v="-"/>
    <s v="Kerry_dropoff"/>
    <s v="Lazada"/>
    <s v="lazada"/>
    <s v=""/>
    <s v="LEXPU0657753041"/>
    <s v="13/02/2026 18:31"/>
  </r>
  <r>
    <x v="0"/>
    <x v="4"/>
    <n v="66.333333333333329"/>
    <n v="3"/>
    <s v="GUL34"/>
    <n v="1296.3"/>
    <n v="66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3/02/2026 18:31"/>
    <s v="-"/>
    <s v="Kerry_dropoff"/>
    <s v="Lazada"/>
    <s v="lazada"/>
    <s v=""/>
    <s v="LEXPU0657753041"/>
    <s v="13/02/2026 18:31"/>
  </r>
  <r>
    <x v="0"/>
    <x v="4"/>
    <n v="66.333333333333329"/>
    <n v="3"/>
    <s v="GUL34"/>
    <n v="1296.3"/>
    <n v="66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3/02/2026 18:31"/>
    <s v="-"/>
    <s v="Kerry_dropoff"/>
    <s v="Lazada"/>
    <s v="lazada"/>
    <s v=""/>
    <s v="LEXPU0657753041"/>
    <s v="13/02/2026 18:31"/>
  </r>
  <r>
    <x v="0"/>
    <x v="4"/>
    <n v="66.333333333333329"/>
    <n v="3"/>
    <s v="GUL34"/>
    <n v="1296.3"/>
    <n v="66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3/02/2026 18:31"/>
    <s v="-"/>
    <s v="Kerry_dropoff"/>
    <s v="Lazada"/>
    <s v="lazada"/>
    <s v=""/>
    <s v="LEXPU0657753041"/>
    <s v="13/02/2026 18:31"/>
  </r>
  <r>
    <x v="0"/>
    <x v="4"/>
    <n v="66.333333333333329"/>
    <n v="3"/>
    <s v="GUL34"/>
    <n v="1296.3"/>
    <n v="66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3/02/2026 18:31"/>
    <s v="-"/>
    <s v="Kerry_dropoff"/>
    <s v="Lazada"/>
    <s v="lazada"/>
    <s v=""/>
    <s v="LEXPU0657753041"/>
    <s v="13/02/2026 18:31"/>
  </r>
  <r>
    <x v="0"/>
    <x v="4"/>
    <n v="66.333333333333329"/>
    <n v="3"/>
    <s v="GUL34"/>
    <n v="1296.3"/>
    <n v="66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3/02/2026 18:31"/>
    <s v="-"/>
    <s v="Kerry_dropoff"/>
    <s v="Lazada"/>
    <s v="lazada"/>
    <s v=""/>
    <s v="LEXPU0657753041"/>
    <s v="13/02/2026 18:31"/>
  </r>
  <r>
    <x v="7"/>
    <x v="8"/>
    <n v="66.666666666666671"/>
    <n v="6"/>
    <s v="GUL33"/>
    <n v="458"/>
    <n v="0"/>
    <s v="ร้านที่2"/>
    <s v="ส***ค์ ค***ม"/>
    <s v="บึงกาฬ"/>
    <s v="-"/>
    <s v=""/>
    <s v="13/02/2026 18:24"/>
    <s v="-"/>
    <s v="J&amp;T Express"/>
    <s v="Tiktok"/>
    <s v="tiktok"/>
    <s v=""/>
    <s v="791636287621"/>
    <s v="13/02/2026 18:24"/>
  </r>
  <r>
    <x v="2"/>
    <x v="3"/>
    <n v="33.333333333333336"/>
    <n v="6"/>
    <s v="GUL33"/>
    <n v="458"/>
    <n v="0"/>
    <s v="ร้านที่2"/>
    <s v="ส***ค์ ค***ม"/>
    <s v="บึงกาฬ"/>
    <s v="-"/>
    <s v=""/>
    <s v="13/02/2026 18:24"/>
    <s v="-"/>
    <s v="J&amp;T Express"/>
    <s v="Tiktok"/>
    <s v="tiktok"/>
    <s v=""/>
    <s v="791636287621"/>
    <s v="13/02/2026 18:24"/>
  </r>
  <r>
    <x v="3"/>
    <x v="5"/>
    <n v="159"/>
    <n v="1"/>
    <s v="GUL32"/>
    <n v="129"/>
    <n v="0"/>
    <s v="ร้านที่2"/>
    <s v="จ** อ***ัน"/>
    <s v="พิจิตร"/>
    <s v="-"/>
    <s v=""/>
    <s v="13/02/2026 18:18"/>
    <s v="-"/>
    <s v="J&amp;T Express"/>
    <s v="Tiktok"/>
    <s v="tiktok"/>
    <s v=""/>
    <s v="791619328603"/>
    <s v="13/02/2026 18:16"/>
  </r>
  <r>
    <x v="2"/>
    <x v="3"/>
    <n v="33.333333333333336"/>
    <n v="3"/>
    <s v="GUL31"/>
    <n v="100"/>
    <n v="0"/>
    <s v="ร้านที่2"/>
    <s v="น***าวธมนภัทร  แ***กตุ"/>
    <s v="สุพรรณบุรี"/>
    <s v="-"/>
    <s v=""/>
    <s v="13/02/2026 18:16"/>
    <s v="-"/>
    <s v="J&amp;T Express"/>
    <s v="Tiktok"/>
    <s v="tiktok"/>
    <s v=""/>
    <s v="791662604681"/>
    <s v="13/02/2026 18:16"/>
  </r>
  <r>
    <x v="1"/>
    <x v="2"/>
    <n v="159"/>
    <n v="1"/>
    <s v="GUL30"/>
    <n v="139"/>
    <n v="10"/>
    <s v="ร้านที่2"/>
    <s v="O*** O***"/>
    <s v="สงขลา"/>
    <s v="-"/>
    <s v=""/>
    <s v="13/02/2026 18:11"/>
    <s v="-"/>
    <s v="J&amp;T COD"/>
    <s v="Tiktok"/>
    <s v="จ่ายทีหลัง / COD"/>
    <s v=""/>
    <s v="791610859616"/>
    <s v="13/02/2026 18:11"/>
  </r>
  <r>
    <x v="1"/>
    <x v="2"/>
    <n v="159"/>
    <n v="1"/>
    <s v="GUL29"/>
    <n v="129"/>
    <n v="0"/>
    <s v="ร้านที่2"/>
    <s v="ฟ***ดา"/>
    <s v="ชลบุรี"/>
    <s v="-"/>
    <s v=""/>
    <s v="13/02/2026 18:08"/>
    <s v="-"/>
    <s v="J&amp;T Express"/>
    <s v="Tiktok"/>
    <s v="tiktok"/>
    <s v=""/>
    <s v="791602138622"/>
    <s v="13/02/2026 18:08"/>
  </r>
  <r>
    <x v="2"/>
    <x v="3"/>
    <n v="33.333333333333336"/>
    <n v="3"/>
    <s v="GUL28"/>
    <n v="100"/>
    <n v="0"/>
    <s v="ร้านที่2"/>
    <s v="อ***เรือน ร***ภักดี"/>
    <s v="ขอนแก่น"/>
    <s v="-"/>
    <s v=""/>
    <s v="13/02/2026 17:47"/>
    <s v="-"/>
    <s v="J&amp;T Express"/>
    <s v="Tiktok"/>
    <s v="tiktok"/>
    <s v=""/>
    <s v="791656004683"/>
    <s v="13/02/2026 17:47"/>
  </r>
  <r>
    <x v="4"/>
    <x v="6"/>
    <n v="139"/>
    <n v="1"/>
    <s v="GUL27"/>
    <n v="215"/>
    <n v="0"/>
    <s v="ร้านที่10"/>
    <s v="ทิพยฎา น้อยปานะ"/>
    <s v="99/141 หมู่บ้านเซนโทร_x000a_รามอินทรา-จตุโชติ_x000a_ซอยกาญจนาภิเษก 4_x000a_แขวงออเงิน เขตสายไหม_x000a_กทม. 10220"/>
    <s v="10220"/>
    <s v="0891942954"/>
    <s v="13/02/2026 15:22"/>
    <s v="t0832622509@gmail.com"/>
    <s v="EMS"/>
    <s v="facebook"/>
    <s v="กสิกร"/>
    <s v=""/>
    <s v="WB170043592TH"/>
    <s v="13/02/2026 17:34"/>
  </r>
  <r>
    <x v="1"/>
    <x v="2"/>
    <n v="139"/>
    <n v="1"/>
    <s v="GUL27"/>
    <n v="215"/>
    <n v="0"/>
    <s v="ร้านที่10"/>
    <s v="ทิพยฎา น้อยปานะ"/>
    <s v="99/141 หมู่บ้านเซนโทร_x000a_รามอินทรา-จตุโชติ_x000a_ซอยกาญจนาภิเษก 4_x000a_แขวงออเงิน เขตสายไหม_x000a_กทม. 10220"/>
    <s v="10220"/>
    <s v="0891942954"/>
    <s v="13/02/2026 15:22"/>
    <s v="t0832622509@gmail.com"/>
    <s v="EMS"/>
    <s v="facebook"/>
    <s v="กสิกร"/>
    <s v=""/>
    <s v="WB170043592TH"/>
    <s v="13/02/2026 17:34"/>
  </r>
  <r>
    <x v="1"/>
    <x v="2"/>
    <n v="139"/>
    <n v="2"/>
    <s v="GUL26"/>
    <n v="215"/>
    <n v="0"/>
    <s v="ร้านที่10"/>
    <s v="สาคร."/>
    <s v="85 ม.4ตรงข้ามฟาร์มเห็ด. ต.สมอ อ.ปรางค์กู่  จ.ศรีสะเกษ. 33170"/>
    <s v="33170"/>
    <s v="0910373988"/>
    <s v="13/02/2026 17:34"/>
    <s v="t0832622509@gmail.com"/>
    <s v="EMS COD"/>
    <s v="facebook"/>
    <s v="กสิกร"/>
    <s v=""/>
    <s v="WA092315122TH"/>
    <s v="13/02/2026 17:33"/>
  </r>
  <r>
    <x v="4"/>
    <x v="6"/>
    <n v="139"/>
    <n v="1"/>
    <s v="GUL25"/>
    <n v="215"/>
    <n v="0"/>
    <s v="ร้านที่10"/>
    <s v="สุพาพรรณ..ทรัพย์ทิพย์"/>
    <s v="275/41หมู่บ้านป้อมปราการซ.4ต.แหลมฟ้าผ่าอ.พระสมุทรเจดีย์จ.สมุทรปราการ 10290"/>
    <s v="10290"/>
    <s v="0618488366"/>
    <s v="13/02/2026 17:32"/>
    <s v="t0832622509@gmail.com"/>
    <s v="EMS COD"/>
    <s v="facebook"/>
    <s v="กสิกร"/>
    <s v=""/>
    <s v="WA092315136TH"/>
    <s v="13/02/2026 17:31"/>
  </r>
  <r>
    <x v="5"/>
    <x v="9"/>
    <n v="139"/>
    <n v="1"/>
    <s v="GUL25"/>
    <n v="215"/>
    <n v="0"/>
    <s v="ร้านที่10"/>
    <s v="สุพาพรรณ..ทรัพย์ทิพย์"/>
    <s v="275/41หมู่บ้านป้อมปราการซ.4ต.แหลมฟ้าผ่าอ.พระสมุทรเจดีย์จ.สมุทรปราการ 10290"/>
    <s v="10290"/>
    <s v="0618488366"/>
    <s v="13/02/2026 17:32"/>
    <s v="t0832622509@gmail.com"/>
    <s v="EMS COD"/>
    <s v="facebook"/>
    <s v="กสิกร"/>
    <s v=""/>
    <s v="WA092315136TH"/>
    <s v="13/02/2026 17:31"/>
  </r>
  <r>
    <x v="3"/>
    <x v="5"/>
    <n v="139"/>
    <n v="1"/>
    <s v="GUL24"/>
    <n v="215"/>
    <n v="0"/>
    <s v="ร้านที่10"/>
    <s v="ตั้ม วังท่าช้าง ฟาร์ม Pattama Por"/>
    <s v="108/1 ม.2 ต.ท่าตูม อ.ศรีมหาโพธิ จ.ปราจีนบุรี 25140"/>
    <s v="25140"/>
    <s v="0899962740"/>
    <s v="13/02/2026 11:46"/>
    <s v="t0832622509@gmail.com"/>
    <s v="EMS"/>
    <s v="facebook"/>
    <s v="กสิกร"/>
    <s v=""/>
    <s v="WB170043601TH"/>
    <s v="13/02/2026 17:30"/>
  </r>
  <r>
    <x v="1"/>
    <x v="2"/>
    <n v="139"/>
    <n v="1"/>
    <s v="GUL24"/>
    <n v="215"/>
    <n v="0"/>
    <s v="ร้านที่10"/>
    <s v="ตั้ม วังท่าช้าง ฟาร์ม Pattama Por"/>
    <s v="108/1 ม.2 ต.ท่าตูม อ.ศรีมหาโพธิ จ.ปราจีนบุรี 25140"/>
    <s v="25140"/>
    <s v="0899962740"/>
    <s v="13/02/2026 11:46"/>
    <s v="t0832622509@gmail.com"/>
    <s v="EMS"/>
    <s v="facebook"/>
    <s v="กสิกร"/>
    <s v=""/>
    <s v="WB170043601TH"/>
    <s v="13/02/2026 17:30"/>
  </r>
  <r>
    <x v="5"/>
    <x v="9"/>
    <n v="139"/>
    <n v="1"/>
    <s v="GUL23"/>
    <n v="215"/>
    <n v="0"/>
    <s v="ร้านที่10"/>
    <s v="หนูเรียมเข็มทอง"/>
    <s v="เลขที่ 2 บ้านโคก_x000a_ก่องหมู่ 5 ตำบลโพน_x000a_สูงอำเภอปทุมรัตต์_x000a_จังหวัดร้อยเอ็ด 45190"/>
    <s v="45190"/>
    <s v="0908919322"/>
    <s v="13/02/2026 17:30"/>
    <s v="t0832622509@gmail.com"/>
    <s v="EMS COD"/>
    <s v="facebook"/>
    <s v="กสิกร"/>
    <s v=""/>
    <s v="WA092315140TH"/>
    <s v="13/02/2026 17:28"/>
  </r>
  <r>
    <x v="4"/>
    <x v="6"/>
    <n v="139"/>
    <n v="1"/>
    <s v="GUL23"/>
    <n v="215"/>
    <n v="0"/>
    <s v="ร้านที่10"/>
    <s v="หนูเรียมเข็มทอง"/>
    <s v="เลขที่ 2 บ้านโคก_x000a_ก่องหมู่ 5 ตำบลโพน_x000a_สูงอำเภอปทุมรัตต์_x000a_จังหวัดร้อยเอ็ด 45190"/>
    <s v="45190"/>
    <s v="0908919322"/>
    <s v="13/02/2026 17:30"/>
    <s v="t0832622509@gmail.com"/>
    <s v="EMS COD"/>
    <s v="facebook"/>
    <s v="กสิกร"/>
    <s v=""/>
    <s v="WA092315140TH"/>
    <s v="13/02/2026 17:28"/>
  </r>
  <r>
    <x v="5"/>
    <x v="9"/>
    <n v="139"/>
    <n v="1"/>
    <s v="GUL22"/>
    <n v="215"/>
    <n v="0"/>
    <s v="ร้านที่10"/>
    <s v="สถาพร ศรีเกตุ"/>
    <s v="309/1 ม. 1 ต.ยางเนิ้ง   อ.สารภี   จ.เชียงใหม่ 50140"/>
    <s v="50140"/>
    <s v="0882667512"/>
    <s v="13/02/2026 08:57"/>
    <s v="t0832622509@gmail.com"/>
    <s v="EMS"/>
    <s v="facebook"/>
    <s v="กสิกร"/>
    <s v=""/>
    <s v="WB170043615TH"/>
    <s v="13/02/2026 17:27"/>
  </r>
  <r>
    <x v="3"/>
    <x v="5"/>
    <n v="139"/>
    <n v="1"/>
    <s v="GUL22"/>
    <n v="215"/>
    <n v="0"/>
    <s v="ร้านที่10"/>
    <s v="สถาพร ศรีเกตุ"/>
    <s v="309/1 ม. 1 ต.ยางเนิ้ง   อ.สารภี   จ.เชียงใหม่ 50140"/>
    <s v="50140"/>
    <s v="0882667512"/>
    <s v="13/02/2026 08:57"/>
    <s v="t0832622509@gmail.com"/>
    <s v="EMS"/>
    <s v="facebook"/>
    <s v="กสิกร"/>
    <s v=""/>
    <s v="WB170043615TH"/>
    <s v="13/02/2026 17:27"/>
  </r>
  <r>
    <x v="4"/>
    <x v="6"/>
    <n v="139"/>
    <n v="1"/>
    <s v="GUL21"/>
    <n v="430"/>
    <n v="0"/>
    <s v="ร้านที่10"/>
    <s v="มงคลพวงศรี"/>
    <s v="228 หมู่ 2 ตำบลสนมอำเภอสนมจังหวัดสุรินทร์ 32160"/>
    <s v="32160"/>
    <s v="0949253922"/>
    <s v="13/02/2026 17:27"/>
    <s v="t0832622509@gmail.com"/>
    <s v="EMS COD"/>
    <s v="facebook"/>
    <s v="กสิกร"/>
    <s v=""/>
    <s v="WA092315153TH"/>
    <s v="13/02/2026 17:26"/>
  </r>
  <r>
    <x v="5"/>
    <x v="9"/>
    <n v="139"/>
    <n v="1"/>
    <s v="GUL21"/>
    <n v="430"/>
    <n v="0"/>
    <s v="ร้านที่10"/>
    <s v="มงคลพวงศรี"/>
    <s v="228 หมู่ 2 ตำบลสนมอำเภอสนมจังหวัดสุรินทร์ 32160"/>
    <s v="32160"/>
    <s v="0949253922"/>
    <s v="13/02/2026 17:27"/>
    <s v="t0832622509@gmail.com"/>
    <s v="EMS COD"/>
    <s v="facebook"/>
    <s v="กสิกร"/>
    <s v=""/>
    <s v="WA092315153TH"/>
    <s v="13/02/2026 17:26"/>
  </r>
  <r>
    <x v="1"/>
    <x v="2"/>
    <n v="139"/>
    <n v="1"/>
    <s v="GUL21"/>
    <n v="430"/>
    <n v="0"/>
    <s v="ร้านที่10"/>
    <s v="มงคลพวงศรี"/>
    <s v="228 หมู่ 2 ตำบลสนมอำเภอสนมจังหวัดสุรินทร์ 32160"/>
    <s v="32160"/>
    <s v="0949253922"/>
    <s v="13/02/2026 17:27"/>
    <s v="t0832622509@gmail.com"/>
    <s v="EMS COD"/>
    <s v="facebook"/>
    <s v="กสิกร"/>
    <s v=""/>
    <s v="WA092315153TH"/>
    <s v="13/02/2026 17:26"/>
  </r>
  <r>
    <x v="3"/>
    <x v="5"/>
    <n v="139"/>
    <n v="1"/>
    <s v="GUL21"/>
    <n v="430"/>
    <n v="0"/>
    <s v="ร้านที่10"/>
    <s v="มงคลพวงศรี"/>
    <s v="228 หมู่ 2 ตำบลสนมอำเภอสนมจังหวัดสุรินทร์ 32160"/>
    <s v="32160"/>
    <s v="0949253922"/>
    <s v="13/02/2026 17:27"/>
    <s v="t0832622509@gmail.com"/>
    <s v="EMS COD"/>
    <s v="facebook"/>
    <s v="กสิกร"/>
    <s v=""/>
    <s v="WA092315153TH"/>
    <s v="13/02/2026 17:26"/>
  </r>
  <r>
    <x v="5"/>
    <x v="9"/>
    <n v="139"/>
    <n v="1"/>
    <s v="GUL20"/>
    <n v="215"/>
    <n v="0"/>
    <s v="ร้านที่10"/>
    <s v="ชื่อ ชยทรรศน์ สุวรรณภา"/>
    <s v="ที่อยู่จัดส่ง_x000a_โทร _x000a_ที่อยู่ วัดมกุฏวิมุตติคีรี ( วัดป่าภูขาด) ตำบลในเมือง อำเภอเวียงเก่า จังหวัดขอนแก่น 40150"/>
    <s v="40150"/>
    <s v="0945765004"/>
    <s v="13/02/2026 17:26"/>
    <s v="t0832622509@gmail.com"/>
    <s v="EMS COD"/>
    <s v="facebook"/>
    <s v="กสิกร"/>
    <s v=""/>
    <s v="WA092315167TH"/>
    <s v="13/02/2026 17:25"/>
  </r>
  <r>
    <x v="1"/>
    <x v="2"/>
    <n v="139"/>
    <n v="1"/>
    <s v="GUL20"/>
    <n v="215"/>
    <n v="0"/>
    <s v="ร้านที่10"/>
    <s v="ชื่อ ชยทรรศน์ สุวรรณภา"/>
    <s v="ที่อยู่จัดส่ง_x000a_โทร _x000a_ที่อยู่ วัดมกุฏวิมุตติคีรี ( วัดป่าภูขาด) ตำบลในเมือง อำเภอเวียงเก่า จังหวัดขอนแก่น 40150"/>
    <s v="40150"/>
    <s v="0945765004"/>
    <s v="13/02/2026 17:26"/>
    <s v="t0832622509@gmail.com"/>
    <s v="EMS COD"/>
    <s v="facebook"/>
    <s v="กสิกร"/>
    <s v=""/>
    <s v="WA092315167TH"/>
    <s v="13/02/2026 17:25"/>
  </r>
  <r>
    <x v="2"/>
    <x v="3"/>
    <n v="33.333333333333336"/>
    <n v="3"/>
    <s v="GUL19"/>
    <n v="844"/>
    <n v="29"/>
    <s v="ร้านที่1"/>
    <s v="ส******์"/>
    <s v="******องเคาะ ตำบลวังเหนือ ตำบลวังเหนือ อำเภอวังเหนือ จังหวัดลำปาง 52140"/>
    <s v="52140"/>
    <s v="95"/>
    <s v="13/02/2026 17:47"/>
    <s v="-"/>
    <s v="SPX Express"/>
    <s v="Shopee"/>
    <s v="shopee"/>
    <s v=""/>
    <s v="TH263032019256Z"/>
    <s v="13/02/2026 17:17"/>
  </r>
  <r>
    <x v="8"/>
    <x v="10"/>
    <n v="66"/>
    <n v="1"/>
    <s v="GUL19"/>
    <n v="844"/>
    <n v="29"/>
    <s v="ร้านที่1"/>
    <s v="ส******์"/>
    <s v="******องเคาะ ตำบลวังเหนือ ตำบลวังเหนือ อำเภอวังเหนือ จังหวัดลำปาง 52140"/>
    <s v="52140"/>
    <s v="95"/>
    <s v="13/02/2026 17:47"/>
    <s v="-"/>
    <s v="SPX Express"/>
    <s v="Shopee"/>
    <s v="shopee"/>
    <s v=""/>
    <s v="TH263032019256Z"/>
    <s v="13/02/2026 17:17"/>
  </r>
  <r>
    <x v="9"/>
    <x v="11"/>
    <n v="66"/>
    <n v="1"/>
    <s v="GUL19"/>
    <n v="844"/>
    <n v="29"/>
    <s v="ร้านที่1"/>
    <s v="ส******์"/>
    <s v="******องเคาะ ตำบลวังเหนือ ตำบลวังเหนือ อำเภอวังเหนือ จังหวัดลำปาง 52140"/>
    <s v="52140"/>
    <s v="95"/>
    <s v="13/02/2026 17:47"/>
    <s v="-"/>
    <s v="SPX Express"/>
    <s v="Shopee"/>
    <s v="shopee"/>
    <s v=""/>
    <s v="TH263032019256Z"/>
    <s v="13/02/2026 17:17"/>
  </r>
  <r>
    <x v="0"/>
    <x v="4"/>
    <n v="67"/>
    <n v="1"/>
    <s v="GUL19"/>
    <n v="844"/>
    <n v="29"/>
    <s v="ร้านที่1"/>
    <s v="ส******์"/>
    <s v="******องเคาะ ตำบลวังเหนือ ตำบลวังเหนือ อำเภอวังเหนือ จังหวัดลำปาง 52140"/>
    <s v="52140"/>
    <s v="95"/>
    <s v="13/02/2026 17:47"/>
    <s v="-"/>
    <s v="SPX Express"/>
    <s v="Shopee"/>
    <s v="shopee"/>
    <s v=""/>
    <s v="TH263032019256Z"/>
    <s v="13/02/2026 17:17"/>
  </r>
  <r>
    <x v="4"/>
    <x v="6"/>
    <n v="139"/>
    <n v="1"/>
    <s v="GUL19"/>
    <n v="844"/>
    <n v="29"/>
    <s v="ร้านที่1"/>
    <s v="ส******์"/>
    <s v="******องเคาะ ตำบลวังเหนือ ตำบลวังเหนือ อำเภอวังเหนือ จังหวัดลำปาง 52140"/>
    <s v="52140"/>
    <s v="95"/>
    <s v="13/02/2026 17:47"/>
    <s v="-"/>
    <s v="SPX Express"/>
    <s v="Shopee"/>
    <s v="shopee"/>
    <s v=""/>
    <s v="TH263032019256Z"/>
    <s v="13/02/2026 17:17"/>
  </r>
  <r>
    <x v="1"/>
    <x v="2"/>
    <n v="139"/>
    <n v="1"/>
    <s v="GUL19"/>
    <n v="844"/>
    <n v="29"/>
    <s v="ร้านที่1"/>
    <s v="ส******์"/>
    <s v="******องเคาะ ตำบลวังเหนือ ตำบลวังเหนือ อำเภอวังเหนือ จังหวัดลำปาง 52140"/>
    <s v="52140"/>
    <s v="95"/>
    <s v="13/02/2026 17:47"/>
    <s v="-"/>
    <s v="SPX Express"/>
    <s v="Shopee"/>
    <s v="shopee"/>
    <s v=""/>
    <s v="TH263032019256Z"/>
    <s v="13/02/2026 17:17"/>
  </r>
  <r>
    <x v="3"/>
    <x v="5"/>
    <n v="139"/>
    <n v="1"/>
    <s v="GUL19"/>
    <n v="844"/>
    <n v="29"/>
    <s v="ร้านที่1"/>
    <s v="ส******์"/>
    <s v="******องเคาะ ตำบลวังเหนือ ตำบลวังเหนือ อำเภอวังเหนือ จังหวัดลำปาง 52140"/>
    <s v="52140"/>
    <s v="95"/>
    <s v="13/02/2026 17:47"/>
    <s v="-"/>
    <s v="SPX Express"/>
    <s v="Shopee"/>
    <s v="shopee"/>
    <s v=""/>
    <s v="TH263032019256Z"/>
    <s v="13/02/2026 17:17"/>
  </r>
  <r>
    <x v="2"/>
    <x v="3"/>
    <n v="33.333333333333336"/>
    <n v="3"/>
    <s v="GUL18"/>
    <n v="100"/>
    <n v="0"/>
    <s v="ร้านที่2"/>
    <s v="ย***ณ เ***ทรัพย์"/>
    <s v="ปทุมธานี"/>
    <s v="-"/>
    <s v=""/>
    <s v="13/02/2026 17:09"/>
    <s v="-"/>
    <s v="Flash Express Thailand COD"/>
    <s v="Tiktok"/>
    <s v="จ่ายทีหลัง / COD"/>
    <s v=""/>
    <s v="THT040653X2VN8Z"/>
    <s v="13/02/2026 17:09"/>
  </r>
  <r>
    <x v="0"/>
    <x v="4"/>
    <n v="80"/>
    <n v="1"/>
    <s v="GUL17"/>
    <n v="80"/>
    <n v="0"/>
    <s v="ร้านที่1"/>
    <s v="ต******์"/>
    <s v="******0/37 ถ.สุขุมวิท93 แขวงบางจาก แขวงบางจาก เขตพระโขนง จังหวัดกรุงเทพมหานคร 10260"/>
    <s v="10260"/>
    <s v="59"/>
    <s v="13/02/2026 17:09"/>
    <s v="-"/>
    <s v="SPX Express"/>
    <s v="Shopee"/>
    <s v="shopee"/>
    <s v=""/>
    <s v="TH266695730389R"/>
    <s v="13/02/2026 17:09"/>
  </r>
  <r>
    <x v="2"/>
    <x v="3"/>
    <n v="50"/>
    <n v="6"/>
    <s v="GUL16"/>
    <n v="200"/>
    <n v="0"/>
    <s v="ร้านที่2"/>
    <s v="ก***นต์ บ***าจิณ"/>
    <s v="นนทบุรี"/>
    <s v="-"/>
    <s v=""/>
    <s v="13/02/2026 17:06"/>
    <s v="-"/>
    <s v="J&amp;T COD"/>
    <s v="Tiktok"/>
    <s v="จ่ายทีหลัง / COD"/>
    <s v=""/>
    <s v="791680375500"/>
    <s v="13/02/2026 17:06"/>
  </r>
  <r>
    <x v="0"/>
    <x v="4"/>
    <n v="66.333333333333329"/>
    <n v="3"/>
    <s v="GUL14"/>
    <n v="297"/>
    <n v="0"/>
    <s v="ร้านที่2"/>
    <s v="p***pongsrt"/>
    <s v="สุรินทร์"/>
    <s v="-"/>
    <s v=""/>
    <s v="13/02/2026 16:52"/>
    <s v="-"/>
    <s v="J&amp;T Express"/>
    <s v="Tiktok"/>
    <s v="tiktok"/>
    <s v=""/>
    <s v="791668761623"/>
    <s v="13/02/2026 16:51"/>
  </r>
  <r>
    <x v="2"/>
    <x v="3"/>
    <n v="33.333333333333336"/>
    <n v="3"/>
    <s v="GUL14"/>
    <n v="297"/>
    <n v="0"/>
    <s v="ร้านที่2"/>
    <s v="p***pongsrt"/>
    <s v="สุรินทร์"/>
    <s v="-"/>
    <s v=""/>
    <s v="13/02/2026 16:52"/>
    <s v="-"/>
    <s v="J&amp;T Express"/>
    <s v="Tiktok"/>
    <s v="tiktok"/>
    <s v=""/>
    <s v="791668761623"/>
    <s v="13/02/2026 16:51"/>
  </r>
  <r>
    <x v="2"/>
    <x v="3"/>
    <n v="50"/>
    <n v="6"/>
    <s v="GUL13"/>
    <n v="200"/>
    <n v="0"/>
    <s v="ร้านที่2"/>
    <s v="แ***หม ธ***ชนม์"/>
    <s v="สุรินทร์"/>
    <s v="-"/>
    <s v=""/>
    <s v="13/02/2026 16:50"/>
    <s v="-"/>
    <s v="J&amp;T COD"/>
    <s v="Tiktok"/>
    <s v="จ่ายทีหลัง / COD"/>
    <s v=""/>
    <s v="791628085566"/>
    <s v="13/02/2026 16:50"/>
  </r>
  <r>
    <x v="7"/>
    <x v="8"/>
    <n v="66.666666666666671"/>
    <n v="6"/>
    <s v="GUL12"/>
    <n v="258"/>
    <n v="0"/>
    <s v="ร้านที่2"/>
    <s v="ว***ธร ว***สูตร์"/>
    <s v="ปทุมธานี"/>
    <s v="-"/>
    <s v=""/>
    <s v="13/02/2026 16:46"/>
    <s v="-"/>
    <s v="Flash Express Thailand"/>
    <s v="Tiktok"/>
    <s v="tiktok"/>
    <s v=""/>
    <s v="THT040253XK573Z"/>
    <s v="13/02/2026 16:46"/>
  </r>
  <r>
    <x v="0"/>
    <x v="4"/>
    <n v="66.333333333333329"/>
    <n v="3"/>
    <s v="GUL11"/>
    <n v="197"/>
    <n v="0"/>
    <s v="ร้านที่2"/>
    <s v="B***y"/>
    <s v="กรุงเทพฯ"/>
    <s v="-"/>
    <s v=""/>
    <s v="13/02/2026 16:40"/>
    <s v="-"/>
    <s v="J&amp;T COD"/>
    <s v="Tiktok"/>
    <s v="จ่ายทีหลัง / COD"/>
    <s v=""/>
    <s v="791694745682"/>
    <s v="13/02/2026 16:40"/>
  </r>
  <r>
    <x v="3"/>
    <x v="5"/>
    <n v="159"/>
    <n v="1"/>
    <s v="GUL10"/>
    <n v="99"/>
    <n v="0"/>
    <s v="ร้านที่2"/>
    <s v="ม**"/>
    <s v="Nonthaburi"/>
    <s v="-"/>
    <s v=""/>
    <s v="13/02/2026 16:39"/>
    <s v="-"/>
    <s v="Flash Express Thailand COD"/>
    <s v="Tiktok"/>
    <s v="จ่ายทีหลัง / COD"/>
    <s v=""/>
    <s v="THT030653X30K0Z"/>
    <s v="13/02/2026 16:39"/>
  </r>
  <r>
    <x v="2"/>
    <x v="3"/>
    <n v="33.333333333333336"/>
    <n v="3"/>
    <s v="GUL9"/>
    <n v="100"/>
    <n v="0"/>
    <s v="ร้านที่2"/>
    <s v="พ***ัย ส***รณ์"/>
    <s v="กรุงเทพฯ"/>
    <s v="-"/>
    <s v=""/>
    <s v="13/02/2026 16:34"/>
    <s v="-"/>
    <s v="J&amp;T Express"/>
    <s v="Tiktok"/>
    <s v="tiktok"/>
    <s v=""/>
    <s v="791647008670"/>
    <s v="13/02/2026 16:34"/>
  </r>
  <r>
    <x v="5"/>
    <x v="9"/>
    <n v="159"/>
    <n v="1"/>
    <s v="GUL8"/>
    <n v="258"/>
    <n v="0"/>
    <s v="ร้านที่2"/>
    <s v="ส***สสร ไ***ระเทศ"/>
    <s v="ระยอง"/>
    <s v="-"/>
    <s v=""/>
    <s v="13/02/2026 16:31"/>
    <s v="-"/>
    <s v="J&amp;T COD"/>
    <s v="Tiktok"/>
    <s v="จ่ายทีหลัง / COD"/>
    <s v=""/>
    <s v="791661880590"/>
    <s v="13/02/2026 16:31"/>
  </r>
  <r>
    <x v="3"/>
    <x v="5"/>
    <n v="159"/>
    <n v="1"/>
    <s v="GUL8"/>
    <n v="258"/>
    <n v="0"/>
    <s v="ร้านที่2"/>
    <s v="ส***สสร ไ***ระเทศ"/>
    <s v="ระยอง"/>
    <s v="-"/>
    <s v=""/>
    <s v="13/02/2026 16:31"/>
    <s v="-"/>
    <s v="J&amp;T COD"/>
    <s v="Tiktok"/>
    <s v="จ่ายทีหลัง / COD"/>
    <s v=""/>
    <s v="791661880590"/>
    <s v="13/02/2026 16:31"/>
  </r>
  <r>
    <x v="3"/>
    <x v="5"/>
    <n v="159"/>
    <n v="1"/>
    <s v="GUL7"/>
    <n v="129"/>
    <n v="0"/>
    <s v="ร้านที่2"/>
    <s v="ม**  ช***บาน"/>
    <s v="ระยอง"/>
    <s v="-"/>
    <s v=""/>
    <s v="13/02/2026 16:28"/>
    <s v="-"/>
    <s v="J&amp;T Express"/>
    <s v="Tiktok"/>
    <s v="tiktok"/>
    <s v=""/>
    <s v="791607825632"/>
    <s v="13/02/2026 16:27"/>
  </r>
  <r>
    <x v="2"/>
    <x v="3"/>
    <n v="33.333333333333336"/>
    <n v="3"/>
    <s v="GUL6"/>
    <n v="100"/>
    <n v="0"/>
    <s v="ร้านที่2"/>
    <s v="ว***ภา"/>
    <s v="สมุทรปราการ"/>
    <s v="-"/>
    <s v=""/>
    <s v="13/02/2026 16:26"/>
    <s v="-"/>
    <s v="J&amp;T COD"/>
    <s v="Tiktok"/>
    <s v="จ่ายทีหลัง / COD"/>
    <s v=""/>
    <s v="791632180592"/>
    <s v="13/02/2026 16:26"/>
  </r>
  <r>
    <x v="2"/>
    <x v="3"/>
    <n v="33.333333333333336"/>
    <n v="3"/>
    <s v="GUL5"/>
    <n v="129"/>
    <n v="29"/>
    <s v="ร้านที่2"/>
    <s v="พ***์นิภา"/>
    <s v="ลพบุรี"/>
    <s v="-"/>
    <s v=""/>
    <s v="13/02/2026 16:26"/>
    <s v="-"/>
    <s v="J&amp;T Express"/>
    <s v="Tiktok"/>
    <s v="tiktok"/>
    <s v=""/>
    <s v="791656216632"/>
    <s v="13/02/2026 16:26"/>
  </r>
  <r>
    <x v="1"/>
    <x v="2"/>
    <n v="159"/>
    <n v="3"/>
    <s v="GUL4"/>
    <n v="297"/>
    <n v="0"/>
    <s v="ร้านที่2"/>
    <s v="อ***ุอร"/>
    <s v="กาญจนบุรี"/>
    <s v="-"/>
    <s v=""/>
    <s v="13/02/2026 16:25"/>
    <s v="-"/>
    <s v="J&amp;T COD"/>
    <s v="Tiktok"/>
    <s v="จ่ายทีหลัง / COD"/>
    <s v=""/>
    <s v="791634656610"/>
    <s v="13/02/2026 16:25"/>
  </r>
  <r>
    <x v="2"/>
    <x v="3"/>
    <n v="33.333333333333336"/>
    <n v="3"/>
    <s v="GUL3"/>
    <n v="100"/>
    <n v="0"/>
    <s v="ร้านที่2"/>
    <s v="ธ***รัตน์ บ***่าย"/>
    <s v="สมุทรปราการ"/>
    <s v="-"/>
    <s v=""/>
    <s v="14/02/2026 00:39"/>
    <s v="-"/>
    <s v="J&amp;T Express"/>
    <s v="Tiktok"/>
    <s v="tiktok"/>
    <s v=""/>
    <s v="791615187565"/>
    <s v="13/02/2026 16:20"/>
  </r>
  <r>
    <x v="2"/>
    <x v="3"/>
    <n v="33.333333333333336"/>
    <n v="3"/>
    <s v="GUL2"/>
    <n v="100"/>
    <n v="0"/>
    <s v="ร้านที่2"/>
    <s v="ส***ญญา ส***เนิด"/>
    <s v="พระนครศรีอยุธยา"/>
    <s v="-"/>
    <s v=""/>
    <s v="13/02/2026 16:19"/>
    <s v="-"/>
    <s v="J&amp;T COD"/>
    <s v="Tiktok"/>
    <s v="จ่ายทีหลัง / COD"/>
    <s v=""/>
    <s v="791659004636"/>
    <s v="13/02/2026 16:20"/>
  </r>
  <r>
    <x v="2"/>
    <x v="3"/>
    <n v="65"/>
    <n v="1"/>
    <s v="GUL1"/>
    <n v="35"/>
    <n v="0"/>
    <s v="ร้านที่2"/>
    <s v="ก***รา พ***านุรักษ์"/>
    <s v="ระยอง"/>
    <s v="-"/>
    <s v=""/>
    <s v="13/02/2026 16:19"/>
    <s v="-"/>
    <s v="J&amp;T Express"/>
    <s v="Tiktok"/>
    <s v="tiktok"/>
    <s v="ฝอยทอง"/>
    <s v="791677944551"/>
    <s v="13/02/2026 16:18"/>
  </r>
  <r>
    <x v="7"/>
    <x v="8"/>
    <n v="66.666666666666671"/>
    <n v="3"/>
    <s v="GUL0"/>
    <n v="100"/>
    <n v="0"/>
    <s v="ร้านที่2"/>
    <s v="ก***า เ***ยมสมบูรณ์"/>
    <s v="พระนครศรีอยุธยา"/>
    <s v="-"/>
    <s v=""/>
    <s v="13/02/2026 16:16"/>
    <s v="-"/>
    <s v="J&amp;T COD"/>
    <s v="Tiktok"/>
    <s v="จ่ายทีหลัง / COD"/>
    <s v=""/>
    <s v="791699428704"/>
    <s v="13/02/2026 16:16"/>
  </r>
  <r>
    <x v="2"/>
    <x v="3"/>
    <n v="33.333333333333336"/>
    <n v="6"/>
    <s v="GUK99"/>
    <n v="200"/>
    <n v="0"/>
    <s v="ร้านที่2"/>
    <s v="น***าวสมคิด   พ***สิณกรณ์"/>
    <s v="กรุงเทพฯ"/>
    <s v="-"/>
    <s v=""/>
    <s v="13/02/2026 16:15"/>
    <s v="-"/>
    <s v="J&amp;T COD"/>
    <s v="Tiktok"/>
    <s v="จ่ายทีหลัง / COD"/>
    <s v=""/>
    <s v="791642092533"/>
    <s v="13/02/2026 16:15"/>
  </r>
  <r>
    <x v="2"/>
    <x v="3"/>
    <n v="40"/>
    <n v="30"/>
    <s v="GUK98"/>
    <n v="990"/>
    <n v="0"/>
    <s v="ร้านที่2"/>
    <s v="น***ิชัยธน ด***ณี"/>
    <s v="บุรีรัมย์"/>
    <s v="-"/>
    <s v=""/>
    <s v="13/02/2026 16:14"/>
    <s v="-"/>
    <s v="J&amp;T COD"/>
    <s v="Tiktok"/>
    <s v="จ่ายทีหลัง / COD"/>
    <s v=""/>
    <s v="791639470506"/>
    <s v="13/02/2026 16:14"/>
  </r>
  <r>
    <x v="2"/>
    <x v="3"/>
    <n v="33.333333333333336"/>
    <n v="6"/>
    <s v="GUK97"/>
    <n v="200"/>
    <n v="0"/>
    <s v="ร้านที่2"/>
    <s v="เ***าภา  ส***งกุล"/>
    <s v="เชียงราย"/>
    <s v="-"/>
    <s v=""/>
    <s v="13/02/2026 16:07"/>
    <s v="-"/>
    <s v="J&amp;T COD"/>
    <s v="Tiktok"/>
    <s v="จ่ายทีหลัง / COD"/>
    <s v=""/>
    <s v="791631480522"/>
    <s v="13/02/2026 16:07"/>
  </r>
  <r>
    <x v="4"/>
    <x v="6"/>
    <n v="159"/>
    <n v="1"/>
    <s v="GUK95"/>
    <n v="198"/>
    <n v="0"/>
    <s v="ร้านที่2"/>
    <s v="ป***ิทธิ์ ต***เสรีกุล"/>
    <s v="กำแพงเพชร"/>
    <s v="-"/>
    <s v=""/>
    <s v="13/02/2026 16:02"/>
    <s v="-"/>
    <s v="J&amp;T COD"/>
    <s v="Tiktok"/>
    <s v="จ่ายทีหลัง / COD"/>
    <s v=""/>
    <s v="791686585502"/>
    <s v="13/02/2026 16:02"/>
  </r>
  <r>
    <x v="1"/>
    <x v="2"/>
    <n v="159"/>
    <n v="1"/>
    <s v="GUK95"/>
    <n v="198"/>
    <n v="0"/>
    <s v="ร้านที่2"/>
    <s v="ป***ิทธิ์ ต***เสรีกุล"/>
    <s v="กำแพงเพชร"/>
    <s v="-"/>
    <s v=""/>
    <s v="13/02/2026 16:02"/>
    <s v="-"/>
    <s v="J&amp;T COD"/>
    <s v="Tiktok"/>
    <s v="จ่ายทีหลัง / COD"/>
    <s v=""/>
    <s v="791686585502"/>
    <s v="13/02/2026 16:02"/>
  </r>
  <r>
    <x v="5"/>
    <x v="9"/>
    <n v="162"/>
    <n v="1"/>
    <s v="GUK94"/>
    <n v="199"/>
    <n v="0"/>
    <s v="ร้านที่2"/>
    <s v="ก***มา  ท***ี"/>
    <s v="เพชรบุรี"/>
    <s v="-"/>
    <s v=""/>
    <s v="13/02/2026 16:00"/>
    <s v="-"/>
    <s v="J&amp;T Express"/>
    <s v="Tiktok"/>
    <s v="tiktok"/>
    <s v=""/>
    <s v="791650885631"/>
    <s v="13/02/2026 16:00"/>
  </r>
  <r>
    <x v="9"/>
    <x v="11"/>
    <n v="117"/>
    <n v="1"/>
    <s v="GUK94"/>
    <n v="199"/>
    <n v="0"/>
    <s v="ร้านที่2"/>
    <s v="ก***มา  ท***ี"/>
    <s v="เพชรบุรี"/>
    <s v="-"/>
    <s v=""/>
    <s v="13/02/2026 16:00"/>
    <s v="-"/>
    <s v="J&amp;T Express"/>
    <s v="Tiktok"/>
    <s v="tiktok"/>
    <s v=""/>
    <s v="791650885631"/>
    <s v="13/02/2026 16:00"/>
  </r>
  <r>
    <x v="2"/>
    <x v="3"/>
    <n v="50"/>
    <n v="6"/>
    <s v="GUK92"/>
    <n v="200"/>
    <n v="0"/>
    <s v="ร้านที่2"/>
    <s v="บ***ธงชัยสามัคคี"/>
    <s v="ลพบุรี"/>
    <s v="-"/>
    <s v=""/>
    <s v="13/02/2026 15:58"/>
    <s v="-"/>
    <s v="J&amp;T Express"/>
    <s v="Tiktok"/>
    <s v="tiktok"/>
    <s v=""/>
    <s v="791661175594"/>
    <s v="13/02/2026 15:57"/>
  </r>
  <r>
    <x v="5"/>
    <x v="9"/>
    <n v="159"/>
    <n v="1"/>
    <s v="GUK91"/>
    <n v="99"/>
    <n v="0"/>
    <s v="ร้านที่2"/>
    <s v="อ***รัตน์ น***นวล"/>
    <s v="เพชรบูรณ์"/>
    <s v="-"/>
    <s v=""/>
    <s v="13/02/2026 15:53"/>
    <s v="-"/>
    <s v="J&amp;T COD"/>
    <s v="Tiktok"/>
    <s v="จ่ายทีหลัง / COD"/>
    <s v=""/>
    <s v="791660856696"/>
    <s v="13/02/2026 15:53"/>
  </r>
  <r>
    <x v="7"/>
    <x v="8"/>
    <n v="66.666666666666671"/>
    <n v="3"/>
    <s v="GUK90"/>
    <n v="129"/>
    <n v="0"/>
    <s v="ร้านที่2"/>
    <s v="ส***ย โ***งจิต"/>
    <s v="ขอนแก่น"/>
    <s v="-"/>
    <s v=""/>
    <s v="13/02/2026 15:54"/>
    <s v="-"/>
    <s v="J&amp;T Express"/>
    <s v="Tiktok"/>
    <s v="tiktok"/>
    <s v=""/>
    <s v="791664212732"/>
    <s v="13/02/2026 15:52"/>
  </r>
  <r>
    <x v="4"/>
    <x v="6"/>
    <n v="159"/>
    <n v="1"/>
    <s v="GUK89"/>
    <n v="99"/>
    <n v="0"/>
    <s v="ร้านที่2"/>
    <s v="J***er"/>
    <s v="ประจวบคีรีขันธ์"/>
    <s v="-"/>
    <s v=""/>
    <s v="13/02/2026 15:52"/>
    <s v="-"/>
    <s v="J&amp;T COD"/>
    <s v="Tiktok"/>
    <s v="จ่ายทีหลัง / COD"/>
    <s v=""/>
    <s v="791616057654"/>
    <s v="13/02/2026 15:52"/>
  </r>
  <r>
    <x v="1"/>
    <x v="2"/>
    <n v="139"/>
    <n v="1"/>
    <s v="GUK88"/>
    <n v="215"/>
    <n v="0"/>
    <s v="ร้านที่10"/>
    <s v="คุณณัฐยา อ้นสุนทร"/>
    <s v="จัดส่งที่_x000a_62 หมู่ 5 ต.บ้านปรก อ.เมือง จ.สมุทรสงคราม _x000a_โทร. 75000"/>
    <s v="75000"/>
    <s v="0846639449"/>
    <s v="13/02/2026 15:48"/>
    <s v="t0832622509@gmail.com"/>
    <s v="EMS COD"/>
    <s v="facebook"/>
    <s v="กสิกร"/>
    <s v=""/>
    <s v="WA092315175TH"/>
    <s v="13/02/2026 15:47"/>
  </r>
  <r>
    <x v="3"/>
    <x v="5"/>
    <n v="139"/>
    <n v="1"/>
    <s v="GUK88"/>
    <n v="215"/>
    <n v="0"/>
    <s v="ร้านที่10"/>
    <s v="คุณณัฐยา อ้นสุนทร"/>
    <s v="จัดส่งที่_x000a_62 หมู่ 5 ต.บ้านปรก อ.เมือง จ.สมุทรสงคราม _x000a_โทร. 75000"/>
    <s v="75000"/>
    <s v="0846639449"/>
    <s v="13/02/2026 15:48"/>
    <s v="t0832622509@gmail.com"/>
    <s v="EMS COD"/>
    <s v="facebook"/>
    <s v="กสิกร"/>
    <s v=""/>
    <s v="WA092315175TH"/>
    <s v="13/02/2026 15:47"/>
  </r>
  <r>
    <x v="5"/>
    <x v="9"/>
    <n v="139"/>
    <n v="1"/>
    <s v="GUK87"/>
    <n v="215"/>
    <n v="0"/>
    <s v="ร้านที่10"/>
    <s v="สิริภัชอร ธิติพิพัฒน์กุล"/>
    <s v="33 หมู่ 7 ต.โผงเผง อ.ป่าโมก_x000a_จ.อ่างทอง 14130"/>
    <s v="14130"/>
    <s v="0925477175"/>
    <s v="13/02/2026 15:47"/>
    <s v="t0832622509@gmail.com"/>
    <s v="EMS COD"/>
    <s v="facebook"/>
    <s v="กสิกร"/>
    <s v=""/>
    <s v="WA092315184TH"/>
    <s v="13/02/2026 15:46"/>
  </r>
  <r>
    <x v="3"/>
    <x v="5"/>
    <n v="139"/>
    <n v="1"/>
    <s v="GUK87"/>
    <n v="215"/>
    <n v="0"/>
    <s v="ร้านที่10"/>
    <s v="สิริภัชอร ธิติพิพัฒน์กุล"/>
    <s v="33 หมู่ 7 ต.โผงเผง อ.ป่าโมก_x000a_จ.อ่างทอง 14130"/>
    <s v="14130"/>
    <s v="0925477175"/>
    <s v="13/02/2026 15:47"/>
    <s v="t0832622509@gmail.com"/>
    <s v="EMS COD"/>
    <s v="facebook"/>
    <s v="กสิกร"/>
    <s v=""/>
    <s v="WA092315184TH"/>
    <s v="13/02/2026 15:46"/>
  </r>
  <r>
    <x v="2"/>
    <x v="3"/>
    <n v="33.333333333333336"/>
    <n v="6"/>
    <s v="GUK86"/>
    <n v="200"/>
    <n v="0"/>
    <s v="ร้านที่2"/>
    <s v="ค***รีมาลา"/>
    <s v="กรุงเทพฯ"/>
    <s v="-"/>
    <s v=""/>
    <s v="13/02/2026 15:44"/>
    <s v="-"/>
    <s v="J&amp;T COD"/>
    <s v="Tiktok"/>
    <s v="จ่ายทีหลัง / COD"/>
    <s v=""/>
    <s v="791686280523"/>
    <s v="13/02/2026 15:44"/>
  </r>
  <r>
    <x v="3"/>
    <x v="5"/>
    <n v="139"/>
    <n v="2"/>
    <s v="GUK85"/>
    <n v="215"/>
    <n v="0"/>
    <s v="ร้านที่10"/>
    <s v="สุตาภัทร "/>
    <s v="45/526 ม.ดีเค ซอย8_x000a_แขวงคลองบางบอน เขตบางบอน กทม. 10150"/>
    <s v="10150"/>
    <s v="0814046475"/>
    <s v="13/02/2026 15:45"/>
    <s v="t0832622509@gmail.com"/>
    <s v="EMS COD"/>
    <s v="facebook"/>
    <s v="กสิกร"/>
    <s v=""/>
    <s v="WA092315198TH"/>
    <s v="13/02/2026 15:44"/>
  </r>
  <r>
    <x v="7"/>
    <x v="8"/>
    <n v="33"/>
    <n v="10"/>
    <s v="GUK84"/>
    <n v="376"/>
    <n v="46"/>
    <s v="ร้านที่4"/>
    <s v="พ***า"/>
    <s v="กาญจนบุรี"/>
    <s v="-"/>
    <s v=""/>
    <s v="13/02/2026 15:45"/>
    <s v="-"/>
    <s v="J&amp;T Express"/>
    <s v="Tiktok"/>
    <s v="tiktok"/>
    <s v=""/>
    <s v="791614599635"/>
    <s v="13/02/2026 15:44"/>
  </r>
  <r>
    <x v="1"/>
    <x v="2"/>
    <n v="139"/>
    <n v="2"/>
    <s v="GUK83"/>
    <n v="430"/>
    <n v="0"/>
    <s v="ร้านที่10"/>
    <s v="คุณธัญลักษณ์  ทวีคุณ  "/>
    <s v="269/1 หมู่ที่  12  ตำบลเมือง  อำเภอเมือง จังหวัดเลย      โทร 42000"/>
    <s v="42000"/>
    <s v="0982712294"/>
    <s v="13/02/2026 15:43"/>
    <s v="t0832622509@gmail.com"/>
    <s v="EMS COD"/>
    <s v="facebook"/>
    <s v="กสิกร"/>
    <s v=""/>
    <s v="WA092315207TH"/>
    <s v="13/02/2026 15:42"/>
  </r>
  <r>
    <x v="3"/>
    <x v="5"/>
    <n v="139"/>
    <n v="2"/>
    <s v="GUK83"/>
    <n v="430"/>
    <n v="0"/>
    <s v="ร้านที่10"/>
    <s v="คุณธัญลักษณ์  ทวีคุณ  "/>
    <s v="269/1 หมู่ที่  12  ตำบลเมือง  อำเภอเมือง จังหวัดเลย      โทร 42000"/>
    <s v="42000"/>
    <s v="0982712294"/>
    <s v="13/02/2026 15:43"/>
    <s v="t0832622509@gmail.com"/>
    <s v="EMS COD"/>
    <s v="facebook"/>
    <s v="กสิกร"/>
    <s v=""/>
    <s v="WA092315207TH"/>
    <s v="13/02/2026 15:42"/>
  </r>
  <r>
    <x v="5"/>
    <x v="9"/>
    <n v="139"/>
    <n v="1"/>
    <s v="GUK82"/>
    <n v="215"/>
    <n v="0"/>
    <s v="ร้านที่10"/>
    <s v="พัชรินทร์ นามสนิท"/>
    <s v="11/3 ซ.สุชาดา1(รื่นเรณูร์)_x000a_ถ.สุชาดา8 ต.เนินพระ อ.เมือง_x000a_จ.ระยอง  โทร 21150"/>
    <s v="21150"/>
    <s v="0898959182"/>
    <s v="13/02/2026 15:42"/>
    <s v="t0832622509@gmail.com"/>
    <s v="EMS COD"/>
    <s v="facebook"/>
    <s v="กสิกร"/>
    <s v=""/>
    <s v="WA092315215TH"/>
    <s v="13/02/2026 15:41"/>
  </r>
  <r>
    <x v="3"/>
    <x v="5"/>
    <n v="139"/>
    <n v="1"/>
    <s v="GUK82"/>
    <n v="215"/>
    <n v="0"/>
    <s v="ร้านที่10"/>
    <s v="พัชรินทร์ นามสนิท"/>
    <s v="11/3 ซ.สุชาดา1(รื่นเรณูร์)_x000a_ถ.สุชาดา8 ต.เนินพระ อ.เมือง_x000a_จ.ระยอง  โทร 21150"/>
    <s v="21150"/>
    <s v="0898959182"/>
    <s v="13/02/2026 15:42"/>
    <s v="t0832622509@gmail.com"/>
    <s v="EMS COD"/>
    <s v="facebook"/>
    <s v="กสิกร"/>
    <s v=""/>
    <s v="WA092315215TH"/>
    <s v="13/02/2026 15:41"/>
  </r>
  <r>
    <x v="5"/>
    <x v="9"/>
    <n v="139"/>
    <n v="1"/>
    <s v="GUK81"/>
    <n v="215"/>
    <n v="0"/>
    <s v="ร้านที่10"/>
    <s v="พัทธนันท์ กองจำปี"/>
    <s v="645/5หมู่9 _x000a_หมู่บ้านกรีนเฮ้าส์ _x000a_ซ วัดบ่อหิน _x000a_ต โพธิ์ชัย อ เมือง _x000a_จ หนองคาย _x000a_T 43000"/>
    <s v="43000"/>
    <s v="0973013000"/>
    <s v="13/02/2026 15:41"/>
    <s v="t0832622509@gmail.com"/>
    <s v="EMS COD"/>
    <s v="facebook"/>
    <s v="กสิกร"/>
    <s v=""/>
    <s v="WA092315224TH"/>
    <s v="13/02/2026 15:39"/>
  </r>
  <r>
    <x v="3"/>
    <x v="5"/>
    <n v="139"/>
    <n v="1"/>
    <s v="GUK81"/>
    <n v="215"/>
    <n v="0"/>
    <s v="ร้านที่10"/>
    <s v="พัทธนันท์ กองจำปี"/>
    <s v="645/5หมู่9 _x000a_หมู่บ้านกรีนเฮ้าส์ _x000a_ซ วัดบ่อหิน _x000a_ต โพธิ์ชัย อ เมือง _x000a_จ หนองคาย _x000a_T 43000"/>
    <s v="43000"/>
    <s v="0973013000"/>
    <s v="13/02/2026 15:41"/>
    <s v="t0832622509@gmail.com"/>
    <s v="EMS COD"/>
    <s v="facebook"/>
    <s v="กสิกร"/>
    <s v=""/>
    <s v="WA092315224TH"/>
    <s v="13/02/2026 15:39"/>
  </r>
  <r>
    <x v="5"/>
    <x v="9"/>
    <n v="139"/>
    <n v="2"/>
    <s v="GUK80"/>
    <n v="430"/>
    <n v="0"/>
    <s v="ร้านที่10"/>
    <s v="อาชาณีย์ ไพศาลสมบัติ"/>
    <s v="323 หมู่ 11 ต.ทับสะแก_x000a_อ.ทับสะแก_x000a_จ.ประจวบคีรีขันธ์ 77130"/>
    <s v="77130"/>
    <s v="0984299165"/>
    <s v="13/02/2026 15:39"/>
    <s v="t0832622509@gmail.com"/>
    <s v="EMS COD"/>
    <s v="facebook"/>
    <s v="กสิกร"/>
    <s v=""/>
    <s v="WA092315238TH"/>
    <s v="13/02/2026 15:38"/>
  </r>
  <r>
    <x v="3"/>
    <x v="5"/>
    <n v="139"/>
    <n v="2"/>
    <s v="GUK80"/>
    <n v="430"/>
    <n v="0"/>
    <s v="ร้านที่10"/>
    <s v="อาชาณีย์ ไพศาลสมบัติ"/>
    <s v="323 หมู่ 11 ต.ทับสะแก_x000a_อ.ทับสะแก_x000a_จ.ประจวบคีรีขันธ์ 77130"/>
    <s v="77130"/>
    <s v="0984299165"/>
    <s v="13/02/2026 15:39"/>
    <s v="t0832622509@gmail.com"/>
    <s v="EMS COD"/>
    <s v="facebook"/>
    <s v="กสิกร"/>
    <s v=""/>
    <s v="WA092315238TH"/>
    <s v="13/02/2026 15:38"/>
  </r>
  <r>
    <x v="0"/>
    <x v="4"/>
    <n v="66.333333333333329"/>
    <n v="3"/>
    <s v="GUK78"/>
    <n v="197"/>
    <n v="0"/>
    <s v="ร้านที่2"/>
    <s v="บ***ิรา..บัวจันทร์"/>
    <s v="สุราษฎร์ธานี"/>
    <s v="-"/>
    <s v=""/>
    <s v="13/02/2026 15:29"/>
    <s v="-"/>
    <s v="J&amp;T COD"/>
    <s v="Tiktok"/>
    <s v="จ่ายทีหลัง / COD"/>
    <s v=""/>
    <s v="791617743685"/>
    <s v="13/02/2026 15:29"/>
  </r>
  <r>
    <x v="5"/>
    <x v="9"/>
    <n v="159"/>
    <n v="1"/>
    <s v="GUK77"/>
    <n v="198"/>
    <n v="0"/>
    <s v="ร้านที่2"/>
    <s v="n**"/>
    <s v="นนทบุรี"/>
    <s v="-"/>
    <s v=""/>
    <s v="13/02/2026 15:24"/>
    <s v="-"/>
    <s v="J&amp;T COD"/>
    <s v="Tiktok"/>
    <s v="จ่ายทีหลัง / COD"/>
    <s v=""/>
    <s v="791633499591"/>
    <s v="13/02/2026 15:24"/>
  </r>
  <r>
    <x v="1"/>
    <x v="2"/>
    <n v="159"/>
    <n v="1"/>
    <s v="GUK77"/>
    <n v="198"/>
    <n v="0"/>
    <s v="ร้านที่2"/>
    <s v="n**"/>
    <s v="นนทบุรี"/>
    <s v="-"/>
    <s v=""/>
    <s v="13/02/2026 15:24"/>
    <s v="-"/>
    <s v="J&amp;T COD"/>
    <s v="Tiktok"/>
    <s v="จ่ายทีหลัง / COD"/>
    <s v=""/>
    <s v="791633499591"/>
    <s v="13/02/2026 15:24"/>
  </r>
  <r>
    <x v="1"/>
    <x v="2"/>
    <n v="159"/>
    <n v="1"/>
    <s v="GUK76"/>
    <n v="198"/>
    <n v="0"/>
    <s v="ร้านที่2"/>
    <s v="ท***ีย์  อ***เมือง"/>
    <s v="กระบี่"/>
    <s v="-"/>
    <s v=""/>
    <s v="13/02/2026 15:23"/>
    <s v="-"/>
    <s v="J&amp;T COD"/>
    <s v="Tiktok"/>
    <s v="จ่ายทีหลัง / COD"/>
    <s v=""/>
    <s v="791686091593"/>
    <s v="13/02/2026 15:23"/>
  </r>
  <r>
    <x v="5"/>
    <x v="9"/>
    <n v="159"/>
    <n v="1"/>
    <s v="GUK76"/>
    <n v="198"/>
    <n v="0"/>
    <s v="ร้านที่2"/>
    <s v="ท***ีย์  อ***เมือง"/>
    <s v="กระบี่"/>
    <s v="-"/>
    <s v=""/>
    <s v="13/02/2026 15:23"/>
    <s v="-"/>
    <s v="J&amp;T COD"/>
    <s v="Tiktok"/>
    <s v="จ่ายทีหลัง / COD"/>
    <s v=""/>
    <s v="791686091593"/>
    <s v="13/02/2026 15:23"/>
  </r>
  <r>
    <x v="7"/>
    <x v="8"/>
    <n v="33"/>
    <n v="10"/>
    <s v="GUK75"/>
    <n v="330"/>
    <n v="0"/>
    <s v="ร้านที่2"/>
    <s v="ว***า แ***พรัตน์"/>
    <s v="สุราษฎร์ธานี"/>
    <s v="-"/>
    <s v=""/>
    <s v="13/02/2026 15:18"/>
    <s v="-"/>
    <s v="J&amp;T Express"/>
    <s v="Tiktok"/>
    <s v="tiktok"/>
    <s v=""/>
    <s v="791616033762"/>
    <s v="13/02/2026 15:18"/>
  </r>
  <r>
    <x v="2"/>
    <x v="3"/>
    <n v="50"/>
    <n v="6"/>
    <s v="GUK73"/>
    <n v="339.6"/>
    <n v="66"/>
    <s v="ร้านที่1"/>
    <s v="ประเสริฐ บุญรัมย์"/>
    <s v="ห้วยท่อม · ลำเลียง/ Lam Liang_x000a__x000a_กระบุรี/ Kra Buriระนอง/ Ranong_x000a_85110"/>
    <s v="85110"/>
    <s v="660980792593"/>
    <s v="13/02/2026 15:11"/>
    <s v="-"/>
    <s v="Kerry_dropoff"/>
    <s v="Lazada"/>
    <s v="lazada"/>
    <s v=""/>
    <s v="TH69048CC2AV9E"/>
    <s v="13/02/2026 15:11"/>
  </r>
  <r>
    <x v="7"/>
    <x v="8"/>
    <n v="66.666666666666671"/>
    <n v="3"/>
    <s v="GUK72"/>
    <n v="100"/>
    <n v="0"/>
    <s v="ร้านที่2"/>
    <s v="s***e i***rapron"/>
    <s v="เชียงใหม่"/>
    <s v="-"/>
    <s v=""/>
    <s v="13/02/2026 15:10"/>
    <s v="-"/>
    <s v="J&amp;T COD"/>
    <s v="Tiktok"/>
    <s v="จ่ายทีหลัง / COD"/>
    <s v=""/>
    <s v="791661814742"/>
    <s v="13/02/2026 15:10"/>
  </r>
  <r>
    <x v="0"/>
    <x v="4"/>
    <n v="66.333333333333329"/>
    <n v="3"/>
    <s v="GUK71"/>
    <n v="250"/>
    <n v="0"/>
    <s v="ร้านที่1"/>
    <s v="ส******ร"/>
    <s v="******องไผ่ อำเภอเมืองศรีสะเกษ จังหวัดศรีสะเกษ 33000"/>
    <s v="33000"/>
    <s v="03"/>
    <s v="13/02/2026 15:36"/>
    <s v="-"/>
    <s v="SPX Express"/>
    <s v="Shopee"/>
    <s v="shopee"/>
    <s v=""/>
    <s v="TH263032278916U"/>
    <s v="13/02/2026 15:06"/>
  </r>
  <r>
    <x v="2"/>
    <x v="3"/>
    <n v="33.333333333333336"/>
    <n v="6"/>
    <s v="GUK70"/>
    <n v="200"/>
    <n v="0"/>
    <s v="ร้านที่2"/>
    <s v="ธ***รัตน์ ธ***ธิพันธุ์"/>
    <s v="กรุงเทพฯ"/>
    <s v="-"/>
    <s v=""/>
    <s v="13/02/2026 15:05"/>
    <s v="-"/>
    <s v="J&amp;T Express"/>
    <s v="Tiktok"/>
    <s v="tiktok"/>
    <s v="สั่งทั้งหมด 6 กล่อง เอามุกรสยกเว้นเนยนม เพิ่มกล้วยมะพร้าวเผา"/>
    <s v="791680068546"/>
    <s v="13/02/2026 15:05"/>
  </r>
  <r>
    <x v="5"/>
    <x v="9"/>
    <n v="159"/>
    <n v="1"/>
    <s v="GUK69"/>
    <n v="99"/>
    <n v="0"/>
    <s v="ร้านที่2"/>
    <s v="ข***น้อย ก***ใจ"/>
    <s v="กรุงเทพมหานคร"/>
    <s v="-"/>
    <s v=""/>
    <s v="13/02/2026 15:03"/>
    <s v="-"/>
    <s v="J&amp;T COD"/>
    <s v="Tiktok"/>
    <s v="จ่ายทีหลัง / COD"/>
    <s v=""/>
    <s v="791660269632"/>
    <s v="13/02/2026 15:03"/>
  </r>
  <r>
    <x v="3"/>
    <x v="1"/>
    <n v="80.69"/>
    <n v="2"/>
    <s v="GUK68"/>
    <n v="873.42"/>
    <n v="66.5"/>
    <s v="ร้านที่3"/>
    <s v="สรัญญา ธนาชัย"/>
    <s v="ตลาดอุดรเงินแชร์ 4/23 ถ.มุขมนตรี · หมากแข้ง/ Mak Khaeng_x000a__x000a_เมืองอุดรธานี/ Mueang Udon Thaniอุดรธานี/ Udon Thani_x000a_41000"/>
    <s v="41000"/>
    <s v="660891313613"/>
    <s v="13/02/2026 15:03"/>
    <s v="-"/>
    <s v="Kerry_dropoff"/>
    <s v="Lazada"/>
    <s v="lazada"/>
    <s v=""/>
    <s v="TH38018CCS574A0"/>
    <s v="13/02/2026 15:03"/>
  </r>
  <r>
    <x v="1"/>
    <x v="1"/>
    <n v="80.7"/>
    <n v="1"/>
    <s v="GUK68"/>
    <n v="873.42"/>
    <n v="66.5"/>
    <s v="ร้านที่3"/>
    <s v="สรัญญา ธนาชัย"/>
    <s v="ตลาดอุดรเงินแชร์ 4/23 ถ.มุขมนตรี · หมากแข้ง/ Mak Khaeng_x000a__x000a_เมืองอุดรธานี/ Mueang Udon Thaniอุดรธานี/ Udon Thani_x000a_41000"/>
    <s v="41000"/>
    <s v="660891313613"/>
    <s v="13/02/2026 15:03"/>
    <s v="-"/>
    <s v="Kerry_dropoff"/>
    <s v="Lazada"/>
    <s v="lazada"/>
    <s v=""/>
    <s v="TH38018CCS574A0"/>
    <s v="13/02/2026 15:03"/>
  </r>
  <r>
    <x v="1"/>
    <x v="1"/>
    <n v="80.69"/>
    <n v="2"/>
    <s v="GUK68"/>
    <n v="873.42"/>
    <n v="66.5"/>
    <s v="ร้านที่3"/>
    <s v="สรัญญา ธนาชัย"/>
    <s v="ตลาดอุดรเงินแชร์ 4/23 ถ.มุขมนตรี · หมากแข้ง/ Mak Khaeng_x000a__x000a_เมืองอุดรธานี/ Mueang Udon Thaniอุดรธานี/ Udon Thani_x000a_41000"/>
    <s v="41000"/>
    <s v="660891313613"/>
    <s v="13/02/2026 15:03"/>
    <s v="-"/>
    <s v="Kerry_dropoff"/>
    <s v="Lazada"/>
    <s v="lazada"/>
    <s v=""/>
    <s v="TH38018CCS574A0"/>
    <s v="13/02/2026 15:03"/>
  </r>
  <r>
    <x v="5"/>
    <x v="1"/>
    <n v="80.69"/>
    <n v="3"/>
    <s v="GUK68"/>
    <n v="873.42"/>
    <n v="66.5"/>
    <s v="ร้านที่3"/>
    <s v="สรัญญา ธนาชัย"/>
    <s v="ตลาดอุดรเงินแชร์ 4/23 ถ.มุขมนตรี · หมากแข้ง/ Mak Khaeng_x000a__x000a_เมืองอุดรธานี/ Mueang Udon Thaniอุดรธานี/ Udon Thani_x000a_41000"/>
    <s v="41000"/>
    <s v="660891313613"/>
    <s v="13/02/2026 15:03"/>
    <s v="-"/>
    <s v="Kerry_dropoff"/>
    <s v="Lazada"/>
    <s v="lazada"/>
    <s v=""/>
    <s v="TH38018CCS574A0"/>
    <s v="13/02/2026 15:03"/>
  </r>
  <r>
    <x v="4"/>
    <x v="1"/>
    <n v="80.7"/>
    <n v="1"/>
    <s v="GUK68"/>
    <n v="873.42"/>
    <n v="66.5"/>
    <s v="ร้านที่3"/>
    <s v="สรัญญา ธนาชัย"/>
    <s v="ตลาดอุดรเงินแชร์ 4/23 ถ.มุขมนตรี · หมากแข้ง/ Mak Khaeng_x000a__x000a_เมืองอุดรธานี/ Mueang Udon Thaniอุดรธานี/ Udon Thani_x000a_41000"/>
    <s v="41000"/>
    <s v="660891313613"/>
    <s v="13/02/2026 15:03"/>
    <s v="-"/>
    <s v="Kerry_dropoff"/>
    <s v="Lazada"/>
    <s v="lazada"/>
    <s v=""/>
    <s v="TH38018CCS574A0"/>
    <s v="13/02/2026 15:03"/>
  </r>
  <r>
    <x v="4"/>
    <x v="1"/>
    <n v="80.69"/>
    <n v="1"/>
    <s v="GUK68"/>
    <n v="873.42"/>
    <n v="66.5"/>
    <s v="ร้านที่3"/>
    <s v="สรัญญา ธนาชัย"/>
    <s v="ตลาดอุดรเงินแชร์ 4/23 ถ.มุขมนตรี · หมากแข้ง/ Mak Khaeng_x000a__x000a_เมืองอุดรธานี/ Mueang Udon Thaniอุดรธานี/ Udon Thani_x000a_41000"/>
    <s v="41000"/>
    <s v="660891313613"/>
    <s v="13/02/2026 15:03"/>
    <s v="-"/>
    <s v="Kerry_dropoff"/>
    <s v="Lazada"/>
    <s v="lazada"/>
    <s v=""/>
    <s v="TH38018CCS574A0"/>
    <s v="13/02/2026 15:03"/>
  </r>
  <r>
    <x v="5"/>
    <x v="1"/>
    <n v="87.2"/>
    <n v="1"/>
    <s v="GUK67"/>
    <n v="87.2"/>
    <n v="0"/>
    <s v="ร้านที่3"/>
    <s v="กรรณิการ์   พลยุท"/>
    <s v="31/3 ม.2  ต.คลองใหม่_x000a__x000a_สามพราน/ Sam Phranนครปฐม/ Nakhon Pathom_x000a_73110"/>
    <s v="73110"/>
    <s v="660647266319"/>
    <s v="13/02/2026 15:02"/>
    <s v="-"/>
    <s v="Kerry_dropoff"/>
    <s v="Lazada"/>
    <s v="lazada"/>
    <s v=""/>
    <s v="LEXPU0657730380"/>
    <s v="13/02/2026 15:02"/>
  </r>
  <r>
    <x v="1"/>
    <x v="2"/>
    <n v="139"/>
    <n v="1"/>
    <s v="GUK66"/>
    <n v="278"/>
    <n v="0"/>
    <s v="ร้านที่1"/>
    <s v="ก******์"/>
    <s v="******อ้อมใหญ่, อำเภอสามพราน ตำบลอ้อมใหญ่ อำเภอสามพราน จังหวัดนครปฐม 73160"/>
    <s v="73160"/>
    <s v="16"/>
    <s v="13/02/2026 15:02"/>
    <s v="-"/>
    <s v="Flash Express"/>
    <s v="Shopee"/>
    <s v="shopee"/>
    <s v=""/>
    <s v="TH15068CCW1N3P"/>
    <s v="13/02/2026 15:02"/>
  </r>
  <r>
    <x v="3"/>
    <x v="5"/>
    <n v="139"/>
    <n v="1"/>
    <s v="GUK66"/>
    <n v="278"/>
    <n v="0"/>
    <s v="ร้านที่1"/>
    <s v="ก******์"/>
    <s v="******อ้อมใหญ่, อำเภอสามพราน ตำบลอ้อมใหญ่ อำเภอสามพราน จังหวัดนครปฐม 73160"/>
    <s v="73160"/>
    <s v="16"/>
    <s v="13/02/2026 15:02"/>
    <s v="-"/>
    <s v="Flash Express"/>
    <s v="Shopee"/>
    <s v="shopee"/>
    <s v=""/>
    <s v="TH15068CCW1N3P"/>
    <s v="13/02/2026 15:02"/>
  </r>
  <r>
    <x v="1"/>
    <x v="2"/>
    <n v="159"/>
    <n v="1"/>
    <s v="GUK65"/>
    <n v="99"/>
    <n v="0"/>
    <s v="ร้านที่2"/>
    <s v="Y*** M***35"/>
    <s v="นครศรีธรรมราช"/>
    <s v="-"/>
    <s v=""/>
    <s v="13/02/2026 15:01"/>
    <s v="-"/>
    <s v="J&amp;T COD"/>
    <s v="Tiktok"/>
    <s v="จ่ายทีหลัง / COD"/>
    <s v=""/>
    <s v="791608854643"/>
    <s v="13/02/2026 15:01"/>
  </r>
  <r>
    <x v="7"/>
    <x v="8"/>
    <n v="66.666666666666671"/>
    <n v="6"/>
    <s v="GUK64"/>
    <n v="200"/>
    <n v="0"/>
    <s v="ร้านที่2"/>
    <s v="จ***า"/>
    <s v="นครปฐม"/>
    <s v="-"/>
    <s v=""/>
    <s v="13/02/2026 14:59"/>
    <s v="-"/>
    <s v="J&amp;T COD"/>
    <s v="Tiktok"/>
    <s v="จ่ายทีหลัง / COD"/>
    <s v=""/>
    <s v="791683430764"/>
    <s v="13/02/2026 14:59"/>
  </r>
  <r>
    <x v="2"/>
    <x v="3"/>
    <n v="33.333333333333336"/>
    <n v="3"/>
    <s v="GUK62"/>
    <n v="100"/>
    <n v="0"/>
    <s v="ร้านที่2"/>
    <s v="ป***าพร แ***พลกรัง"/>
    <s v="นครราชสีมา"/>
    <s v="-"/>
    <s v=""/>
    <s v="13/02/2026 14:58"/>
    <s v="-"/>
    <s v="J&amp;T COD"/>
    <s v="Tiktok"/>
    <s v="จ่ายทีหลัง / COD"/>
    <s v=""/>
    <s v="791695601642"/>
    <s v="13/02/2026 14:59"/>
  </r>
  <r>
    <x v="1"/>
    <x v="2"/>
    <n v="159"/>
    <n v="1"/>
    <s v="GUK61"/>
    <n v="99"/>
    <n v="0"/>
    <s v="ร้านที่2"/>
    <s v="j***1234"/>
    <s v="กรุงเทพฯ"/>
    <s v="-"/>
    <s v=""/>
    <s v="13/02/2026 14:57"/>
    <s v="-"/>
    <s v="J&amp;T COD"/>
    <s v="Tiktok"/>
    <s v="จ่ายทีหลัง / COD"/>
    <s v=""/>
    <s v="791644053605"/>
    <s v="13/02/2026 14:58"/>
  </r>
  <r>
    <x v="9"/>
    <x v="11"/>
    <n v="99"/>
    <n v="1"/>
    <s v="GUK60"/>
    <n v="99"/>
    <n v="0"/>
    <s v="ร้านที่1"/>
    <s v="ค******5"/>
    <s v="******เขตธนบุรี  กรุงเทพมหานคร 10600  โทร 0845328045 แขวงดาวคะนอง เขตธนบุรี จังหวัดกรุงเทพมหานคร 10600"/>
    <s v="10600"/>
    <s v="94"/>
    <s v="13/02/2026 14:58"/>
    <s v="-"/>
    <s v="SPX Express"/>
    <s v="Shopee"/>
    <s v="shopee"/>
    <s v=""/>
    <s v="TH268639648794N"/>
    <s v="13/02/2026 14:58"/>
  </r>
  <r>
    <x v="5"/>
    <x v="9"/>
    <n v="159"/>
    <n v="1"/>
    <s v="GUK58"/>
    <n v="99"/>
    <n v="0"/>
    <s v="ร้านที่2"/>
    <s v="พ***า โ***์ชื่น"/>
    <s v="ราชบุรี"/>
    <s v="-"/>
    <s v=""/>
    <s v="13/02/2026 14:53"/>
    <s v="-"/>
    <s v="J&amp;T COD"/>
    <s v="Tiktok"/>
    <s v="จ่ายทีหลัง / COD"/>
    <s v=""/>
    <s v="791699869634"/>
    <s v="13/02/2026 14:54"/>
  </r>
  <r>
    <x v="3"/>
    <x v="5"/>
    <n v="159"/>
    <n v="1"/>
    <s v="GUK57"/>
    <n v="99"/>
    <n v="0"/>
    <s v="ร้านที่2"/>
    <s v="S***mas K***atithakul"/>
    <s v="อุตรดิตถ์"/>
    <s v="-"/>
    <s v=""/>
    <s v="13/02/2026 15:01"/>
    <s v="-"/>
    <s v="J&amp;T Express"/>
    <s v="Tiktok"/>
    <s v="tiktok"/>
    <s v=""/>
    <s v="791678246693"/>
    <s v="13/02/2026 14:53"/>
  </r>
  <r>
    <x v="3"/>
    <x v="5"/>
    <n v="159"/>
    <n v="1"/>
    <s v="GUK56"/>
    <n v="99"/>
    <n v="0"/>
    <s v="ร้านที่2"/>
    <s v="ร***ชิตา"/>
    <s v="ชลบุรี"/>
    <s v="-"/>
    <s v=""/>
    <s v="13/02/2026 14:52"/>
    <s v="-"/>
    <s v="J&amp;T COD"/>
    <s v="Tiktok"/>
    <s v="จ่ายทีหลัง / COD"/>
    <s v=""/>
    <s v="791604928693"/>
    <s v="13/02/2026 14:52"/>
  </r>
  <r>
    <x v="5"/>
    <x v="9"/>
    <n v="159"/>
    <n v="1"/>
    <s v="GUK54"/>
    <n v="99"/>
    <n v="0"/>
    <s v="ร้านที่2"/>
    <s v="ป***า แ***ั๊น"/>
    <s v="กำแพงเพชร"/>
    <s v="-"/>
    <s v=""/>
    <s v="13/02/2026 14:49"/>
    <s v="-"/>
    <s v="J&amp;T COD"/>
    <s v="Tiktok"/>
    <s v="จ่ายทีหลัง / COD"/>
    <s v=""/>
    <s v="791649143622"/>
    <s v="13/02/2026 14:49"/>
  </r>
  <r>
    <x v="5"/>
    <x v="9"/>
    <n v="159"/>
    <n v="1"/>
    <s v="GUK53"/>
    <n v="99"/>
    <n v="0"/>
    <s v="ร้านที่2"/>
    <s v="ย***อร์เช่คูเปอร์.  ป***รง"/>
    <s v="สระบุรี"/>
    <s v="-"/>
    <s v=""/>
    <s v="13/02/2026 14:43"/>
    <s v="-"/>
    <s v="J&amp;T COD"/>
    <s v="Tiktok"/>
    <s v="จ่ายทีหลัง / COD"/>
    <s v=""/>
    <s v="791623065634"/>
    <s v="13/02/2026 14:43"/>
  </r>
  <r>
    <x v="2"/>
    <x v="3"/>
    <n v="40"/>
    <n v="10"/>
    <s v="GUK52"/>
    <n v="330"/>
    <n v="0"/>
    <s v="ร้านที่2"/>
    <s v="ย*** ไ***นะ"/>
    <s v="น่าน"/>
    <s v="-"/>
    <s v=""/>
    <s v="13/02/2026 14:44"/>
    <s v="-"/>
    <s v="J&amp;T Express"/>
    <s v="Tiktok"/>
    <s v="tiktok"/>
    <s v=""/>
    <s v="791682070546"/>
    <s v="13/02/2026 14:42"/>
  </r>
  <r>
    <x v="2"/>
    <x v="3"/>
    <n v="65"/>
    <n v="4"/>
    <s v="GUK51"/>
    <n v="140"/>
    <n v="0"/>
    <s v="ร้านที่2"/>
    <s v="L**"/>
    <s v="กรุงเทพฯ"/>
    <s v="-"/>
    <s v=""/>
    <s v="13/02/2026 14:41"/>
    <s v="-"/>
    <s v="J&amp;T Express"/>
    <s v="Tiktok"/>
    <s v="tiktok"/>
    <s v="ขอ 4 รสขาติค่ะ ฝอยทอง มะพร้าวน้ำหอม เผือกมะพร้าวอ่อน กล้วยหอมมะพร้าวเผา"/>
    <s v="791683541504"/>
    <s v="13/02/2026 14:42"/>
  </r>
  <r>
    <x v="5"/>
    <x v="9"/>
    <n v="159"/>
    <n v="1"/>
    <s v="GUK49"/>
    <n v="99"/>
    <n v="0"/>
    <s v="ร้านที่2"/>
    <s v="ว***กร   ส***า"/>
    <s v="นครปฐม"/>
    <s v="-"/>
    <s v=""/>
    <s v="13/02/2026 14:38"/>
    <s v="-"/>
    <s v="J&amp;T Express"/>
    <s v="Tiktok"/>
    <s v="tiktok"/>
    <s v=""/>
    <s v="791691740630"/>
    <s v="13/02/2026 14:38"/>
  </r>
  <r>
    <x v="2"/>
    <x v="3"/>
    <n v="33.333333333333336"/>
    <n v="3"/>
    <s v="GUK48"/>
    <n v="100"/>
    <n v="0"/>
    <s v="ร้านที่2"/>
    <s v="น** ร***โรจน์ ไ***กล้า"/>
    <s v="กรุงเทพฯ"/>
    <s v="-"/>
    <s v=""/>
    <s v="13/02/2026 14:50"/>
    <s v="-"/>
    <s v="J&amp;T Express"/>
    <s v="Tiktok"/>
    <s v="tiktok"/>
    <s v=""/>
    <s v="791622584572"/>
    <s v="13/02/2026 14:38"/>
  </r>
  <r>
    <x v="2"/>
    <x v="3"/>
    <n v="65"/>
    <n v="2"/>
    <s v="GUK45"/>
    <n v="70"/>
    <n v="0"/>
    <s v="ร้านที่2"/>
    <s v="ว***ธ ข***อง"/>
    <s v="พังงา"/>
    <s v="-"/>
    <s v=""/>
    <s v="13/02/2026 14:34"/>
    <s v="-"/>
    <s v="J&amp;T Express"/>
    <s v="Tiktok"/>
    <s v="tiktok"/>
    <s v="เผือกมะพร้าวและฝอยทอง"/>
    <s v="791643747565"/>
    <s v="13/02/2026 14:34"/>
  </r>
  <r>
    <x v="2"/>
    <x v="3"/>
    <n v="33.333333333333336"/>
    <n v="3"/>
    <s v="GUK44"/>
    <n v="100"/>
    <n v="0"/>
    <s v="ร้านที่2"/>
    <s v="ป***"/>
    <s v="กรุงเทพฯ"/>
    <s v="-"/>
    <s v=""/>
    <s v="13/02/2026 14:31"/>
    <s v="-"/>
    <s v="J&amp;T COD"/>
    <s v="Tiktok"/>
    <s v="จ่ายทีหลัง / COD"/>
    <s v=""/>
    <s v="791636402664"/>
    <s v="13/02/2026 14:31"/>
  </r>
  <r>
    <x v="0"/>
    <x v="4"/>
    <n v="69.900000000000006"/>
    <n v="10"/>
    <s v="GUK42"/>
    <n v="8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13/02/2026 14:51"/>
    <s v="-"/>
    <s v="SPX Express"/>
    <s v="Shopee"/>
    <s v="shopee"/>
    <s v=""/>
    <s v="TH268141118707D"/>
    <s v="13/02/2026 14:29"/>
  </r>
  <r>
    <x v="3"/>
    <x v="5"/>
    <n v="159"/>
    <n v="1"/>
    <s v="GUK40"/>
    <n v="129"/>
    <n v="0"/>
    <s v="ร้านที่2"/>
    <s v="ก***มา  เ***เปี่ยม"/>
    <s v="กรุงเทพฯ"/>
    <s v="-"/>
    <s v=""/>
    <s v="13/02/2026 14:26"/>
    <s v="-"/>
    <s v="J&amp;T COD"/>
    <s v="Tiktok"/>
    <s v="จ่ายทีหลัง / COD"/>
    <s v=""/>
    <s v="791617322672"/>
    <s v="13/02/2026 14:26"/>
  </r>
  <r>
    <x v="2"/>
    <x v="3"/>
    <n v="33.333333333333336"/>
    <n v="3"/>
    <s v="GUK39"/>
    <n v="100"/>
    <n v="0"/>
    <s v="ร้านที่2"/>
    <s v="ช***ชา เ***่ยนสุนทร"/>
    <s v="สมุทรสาคร"/>
    <s v="-"/>
    <s v=""/>
    <s v="13/02/2026 14:24"/>
    <s v="-"/>
    <s v="J&amp;T Express"/>
    <s v="Tiktok"/>
    <s v="tiktok"/>
    <s v=""/>
    <s v="791607808655"/>
    <s v="13/02/2026 14:24"/>
  </r>
  <r>
    <x v="2"/>
    <x v="3"/>
    <n v="33.333333333333336"/>
    <n v="3"/>
    <s v="GUK38"/>
    <n v="100"/>
    <n v="0"/>
    <s v="ร้านที่2"/>
    <s v="น***คน บ***พรม"/>
    <s v="ร้อยเอ็ด"/>
    <s v="-"/>
    <s v=""/>
    <s v="13/02/2026 14:24"/>
    <s v="-"/>
    <s v="J&amp;T Express"/>
    <s v="Tiktok"/>
    <s v="tiktok"/>
    <s v=""/>
    <s v="791658009656"/>
    <s v="13/02/2026 14:23"/>
  </r>
  <r>
    <x v="2"/>
    <x v="3"/>
    <n v="65"/>
    <n v="1"/>
    <s v="GUK37"/>
    <n v="35"/>
    <n v="0"/>
    <s v="ร้านที่2"/>
    <s v="น** อ***ย ถ***ซื่อ"/>
    <s v="ลำพูน"/>
    <s v="-"/>
    <s v=""/>
    <s v="13/02/2026 14:21"/>
    <s v="-"/>
    <s v="J&amp;T COD"/>
    <s v="Tiktok"/>
    <s v="จ่ายทีหลัง / COD"/>
    <s v="เค้กเผือกมะพร้าวอ่อน"/>
    <s v="791630469523"/>
    <s v="13/02/2026 14:21"/>
  </r>
  <r>
    <x v="2"/>
    <x v="3"/>
    <n v="65"/>
    <n v="3"/>
    <s v="GUK36"/>
    <n v="105"/>
    <n v="0"/>
    <s v="ร้านที่2"/>
    <s v="เ***ารัก ร***ีประเสริฐ"/>
    <s v="น่าน"/>
    <s v="-"/>
    <s v=""/>
    <s v="13/02/2026 14:20"/>
    <s v="-"/>
    <s v="J&amp;T COD"/>
    <s v="Tiktok"/>
    <s v="จ่ายทีหลัง / COD"/>
    <s v=""/>
    <s v="791699384523"/>
    <s v="13/02/2026 14:20"/>
  </r>
  <r>
    <x v="10"/>
    <x v="12"/>
    <n v="50"/>
    <n v="5"/>
    <s v="GUK35"/>
    <n v="491"/>
    <n v="48"/>
    <s v="ร้านที่1"/>
    <s v="อ******)"/>
    <s v="******ะดวก จังหวัดราชบุรี 70130 ตำบลดอนไผ่ อำเภอดำเนินสะดวก จังหวัดราชบุรี 70130"/>
    <s v="70130"/>
    <s v="14"/>
    <s v="13/02/2026 14:17"/>
    <s v="-"/>
    <s v="Flash Express"/>
    <s v="Shopee"/>
    <s v="shopee"/>
    <s v=""/>
    <s v="TH12038CD8HZ5M"/>
    <s v="13/02/2026 14:17"/>
  </r>
  <r>
    <x v="9"/>
    <x v="11"/>
    <n v="99"/>
    <n v="2"/>
    <s v="GUK35"/>
    <n v="491"/>
    <n v="48"/>
    <s v="ร้านที่1"/>
    <s v="อ******)"/>
    <s v="******ะดวก จังหวัดราชบุรี 70130 ตำบลดอนไผ่ อำเภอดำเนินสะดวก จังหวัดราชบุรี 70130"/>
    <s v="70130"/>
    <s v="14"/>
    <s v="13/02/2026 14:17"/>
    <s v="-"/>
    <s v="Flash Express"/>
    <s v="Shopee"/>
    <s v="shopee"/>
    <s v=""/>
    <s v="TH12038CD8HZ5M"/>
    <s v="13/02/2026 14:17"/>
  </r>
  <r>
    <x v="7"/>
    <x v="8"/>
    <n v="66.666666666666671"/>
    <n v="6"/>
    <s v="GUK34"/>
    <n v="200"/>
    <n v="0"/>
    <s v="ร้านที่2"/>
    <s v="ส***ลี  ก***ก้ว"/>
    <s v="บุรีรัมย์"/>
    <s v="-"/>
    <s v=""/>
    <s v="13/02/2026 14:09"/>
    <s v="-"/>
    <s v="J&amp;T Express"/>
    <s v="Tiktok"/>
    <s v="tiktok"/>
    <s v=""/>
    <s v="791650232741"/>
    <s v="13/02/2026 14:13"/>
  </r>
  <r>
    <x v="3"/>
    <x v="5"/>
    <n v="159"/>
    <n v="1"/>
    <s v="GUK32"/>
    <n v="99"/>
    <n v="0"/>
    <s v="ร้านที่2"/>
    <s v="ภ***น   ง***ันทร์"/>
    <s v="นครราชสีมา"/>
    <s v="-"/>
    <s v=""/>
    <s v="13/02/2026 14:06"/>
    <s v="-"/>
    <s v="J&amp;T COD"/>
    <s v="Tiktok"/>
    <s v="จ่ายทีหลัง / COD"/>
    <s v=""/>
    <s v="791656702653"/>
    <s v="13/02/2026 14:10"/>
  </r>
  <r>
    <x v="3"/>
    <x v="5"/>
    <n v="159"/>
    <n v="1"/>
    <s v="GUK31"/>
    <n v="99"/>
    <n v="0"/>
    <s v="ร้านที่2"/>
    <s v="อ***ุอร"/>
    <s v="กาญจนบุรี"/>
    <s v="-"/>
    <s v=""/>
    <s v="13/02/2026 14:06"/>
    <s v="-"/>
    <s v="J&amp;T Express"/>
    <s v="Tiktok"/>
    <s v="tiktok"/>
    <s v=""/>
    <s v="791687826646"/>
    <s v="13/02/2026 14:10"/>
  </r>
  <r>
    <x v="5"/>
    <x v="9"/>
    <n v="159"/>
    <n v="1"/>
    <s v="GUK27"/>
    <n v="99"/>
    <n v="0"/>
    <s v="ร้านที่2"/>
    <s v="น** โ***ตา ง***ปลี่ยน"/>
    <s v="กรุงเทพฯ"/>
    <s v="-"/>
    <s v=""/>
    <s v="13/02/2026 14:04"/>
    <s v="-"/>
    <s v="J&amp;T COD"/>
    <s v="Tiktok"/>
    <s v="จ่ายทีหลัง / COD"/>
    <s v=""/>
    <s v="791623747611"/>
    <s v="13/02/2026 14:05"/>
  </r>
  <r>
    <x v="5"/>
    <x v="9"/>
    <n v="159"/>
    <n v="1"/>
    <s v="GUK26"/>
    <n v="99"/>
    <n v="0"/>
    <s v="ร้านที่2"/>
    <s v="อ***งค์"/>
    <s v="ชุมพร"/>
    <s v="-"/>
    <s v=""/>
    <s v="13/02/2026 14:03"/>
    <s v="-"/>
    <s v="J&amp;T COD"/>
    <s v="Tiktok"/>
    <s v="จ่ายทีหลัง / COD"/>
    <s v=""/>
    <s v="791620462625"/>
    <s v="13/02/2026 14:04"/>
  </r>
  <r>
    <x v="5"/>
    <x v="9"/>
    <n v="159"/>
    <n v="1"/>
    <s v="GUK25"/>
    <n v="198"/>
    <n v="0"/>
    <s v="ร้านที่2"/>
    <s v="อ*** ต***พ็ชร"/>
    <s v="ลพบุรี"/>
    <s v="-"/>
    <s v=""/>
    <s v="13/02/2026 14:03"/>
    <s v="-"/>
    <s v="J&amp;T COD"/>
    <s v="Tiktok"/>
    <s v="จ่ายทีหลัง / COD"/>
    <s v=""/>
    <s v="791668481590"/>
    <s v="13/02/2026 14:04"/>
  </r>
  <r>
    <x v="3"/>
    <x v="5"/>
    <n v="159"/>
    <n v="1"/>
    <s v="GUK25"/>
    <n v="198"/>
    <n v="0"/>
    <s v="ร้านที่2"/>
    <s v="อ*** ต***พ็ชร"/>
    <s v="ลพบุรี"/>
    <s v="-"/>
    <s v=""/>
    <s v="13/02/2026 14:03"/>
    <s v="-"/>
    <s v="J&amp;T COD"/>
    <s v="Tiktok"/>
    <s v="จ่ายทีหลัง / COD"/>
    <s v=""/>
    <s v="791668481590"/>
    <s v="13/02/2026 14:04"/>
  </r>
  <r>
    <x v="3"/>
    <x v="5"/>
    <n v="159"/>
    <n v="1"/>
    <s v="GUK24"/>
    <n v="99"/>
    <n v="0"/>
    <s v="ร้านที่2"/>
    <s v="ป***ึ้ง"/>
    <s v="ราชบุรี"/>
    <s v="-"/>
    <s v=""/>
    <s v="13/02/2026 14:03"/>
    <s v="-"/>
    <s v="J&amp;T COD"/>
    <s v="Tiktok"/>
    <s v="จ่ายทีหลัง / COD"/>
    <s v=""/>
    <s v="791671708671"/>
    <s v="13/02/2026 14:03"/>
  </r>
  <r>
    <x v="4"/>
    <x v="6"/>
    <n v="159"/>
    <n v="1"/>
    <s v="GUK22"/>
    <n v="120"/>
    <n v="11"/>
    <s v="ร้านที่4"/>
    <s v="น***"/>
    <s v="นครปฐม"/>
    <s v="-"/>
    <s v=""/>
    <s v="13/02/2026 14:01"/>
    <s v="-"/>
    <s v="J&amp;T COD"/>
    <s v="Tiktok"/>
    <s v="จ่ายทีหลัง / COD"/>
    <s v=""/>
    <s v="791656652651"/>
    <s v="13/02/2026 14:01"/>
  </r>
  <r>
    <x v="3"/>
    <x v="5"/>
    <n v="159"/>
    <n v="1"/>
    <s v="GUK21"/>
    <n v="99"/>
    <n v="0"/>
    <s v="ร้านที่2"/>
    <s v="A***hamolwan"/>
    <s v="ชลบุรี"/>
    <s v="-"/>
    <s v=""/>
    <s v="13/02/2026 13:58"/>
    <s v="-"/>
    <s v="J&amp;T COD"/>
    <s v="Tiktok"/>
    <s v="จ่ายทีหลัง / COD"/>
    <s v=""/>
    <s v="791635422653"/>
    <s v="13/02/2026 13:58"/>
  </r>
  <r>
    <x v="4"/>
    <x v="6"/>
    <n v="159"/>
    <n v="1"/>
    <s v="GUK20"/>
    <n v="198"/>
    <n v="0"/>
    <s v="ร้านที่2"/>
    <s v="น***นดร์พร ส***รณศรี"/>
    <s v="กำแพงเพชร"/>
    <s v="-"/>
    <s v=""/>
    <s v="13/02/2026 13:58"/>
    <s v="-"/>
    <s v="J&amp;T COD"/>
    <s v="Tiktok"/>
    <s v="จ่ายทีหลัง / COD"/>
    <s v=""/>
    <s v="791681388503"/>
    <s v="13/02/2026 13:58"/>
  </r>
  <r>
    <x v="1"/>
    <x v="2"/>
    <n v="159"/>
    <n v="1"/>
    <s v="GUK20"/>
    <n v="198"/>
    <n v="0"/>
    <s v="ร้านที่2"/>
    <s v="น***นดร์พร ส***รณศรี"/>
    <s v="กำแพงเพชร"/>
    <s v="-"/>
    <s v=""/>
    <s v="13/02/2026 13:58"/>
    <s v="-"/>
    <s v="J&amp;T COD"/>
    <s v="Tiktok"/>
    <s v="จ่ายทีหลัง / COD"/>
    <s v=""/>
    <s v="791681388503"/>
    <s v="13/02/2026 13:58"/>
  </r>
  <r>
    <x v="5"/>
    <x v="9"/>
    <n v="159"/>
    <n v="1"/>
    <s v="GUK19"/>
    <n v="99"/>
    <n v="0"/>
    <s v="ร้านที่2"/>
    <s v="ว***ิภา ช***ญเฮียง"/>
    <s v="กรุงเทพฯ"/>
    <s v="-"/>
    <s v=""/>
    <s v="13/02/2026 13:56"/>
    <s v="-"/>
    <s v="J&amp;T Express"/>
    <s v="Tiktok"/>
    <s v="tiktok"/>
    <s v=""/>
    <s v="791690269602"/>
    <s v="13/02/2026 13:56"/>
  </r>
  <r>
    <x v="2"/>
    <x v="3"/>
    <n v="33.333333333333336"/>
    <n v="3"/>
    <s v="GUK18"/>
    <n v="100"/>
    <n v="0"/>
    <s v="ร้านที่2"/>
    <s v="เ***ลักษณ์  พ***างกูร"/>
    <s v="นครศรีธรรมราช"/>
    <s v="-"/>
    <s v=""/>
    <s v="13/02/2026 13:54"/>
    <s v="-"/>
    <s v="J&amp;T COD"/>
    <s v="Tiktok"/>
    <s v="จ่ายทีหลัง / COD"/>
    <s v=""/>
    <s v="791605780534"/>
    <s v="13/02/2026 13:54"/>
  </r>
  <r>
    <x v="5"/>
    <x v="9"/>
    <n v="159"/>
    <n v="1"/>
    <s v="GUK17"/>
    <n v="99"/>
    <n v="0"/>
    <s v="ร้านที่2"/>
    <s v="เ***ิรา เ***งกระโทก"/>
    <s v="นครราชสีมา"/>
    <s v="-"/>
    <s v=""/>
    <s v="13/02/2026 13:52"/>
    <s v="-"/>
    <s v="J&amp;T COD"/>
    <s v="Tiktok"/>
    <s v="จ่ายทีหลัง / COD"/>
    <s v=""/>
    <s v="791636549616"/>
    <s v="13/02/2026 13:52"/>
  </r>
  <r>
    <x v="3"/>
    <x v="5"/>
    <n v="159"/>
    <n v="1"/>
    <s v="GUK16"/>
    <n v="132"/>
    <n v="3"/>
    <s v="ร้านที่2"/>
    <s v="T*** W**"/>
    <s v="ระยอง"/>
    <s v="-"/>
    <s v=""/>
    <s v="13/02/2026 13:49"/>
    <s v="-"/>
    <s v="J&amp;T COD"/>
    <s v="Tiktok"/>
    <s v="จ่ายทีหลัง / COD"/>
    <s v=""/>
    <s v="791606028662"/>
    <s v="13/02/2026 13:49"/>
  </r>
  <r>
    <x v="3"/>
    <x v="5"/>
    <n v="159"/>
    <n v="1"/>
    <s v="GUK14"/>
    <n v="258"/>
    <n v="0"/>
    <s v="ร้านที่2"/>
    <s v="ป***อาย"/>
    <s v="สงขลา"/>
    <s v="-"/>
    <s v=""/>
    <s v="13/02/2026 13:34"/>
    <s v="-"/>
    <s v="J&amp;T COD"/>
    <s v="Tiktok"/>
    <s v="จ่ายทีหลัง / COD"/>
    <s v=""/>
    <s v="791641373541"/>
    <s v="13/02/2026 13:34"/>
  </r>
  <r>
    <x v="5"/>
    <x v="9"/>
    <n v="159"/>
    <n v="1"/>
    <s v="GUK14"/>
    <n v="258"/>
    <n v="0"/>
    <s v="ร้านที่2"/>
    <s v="ป***อาย"/>
    <s v="สงขลา"/>
    <s v="-"/>
    <s v=""/>
    <s v="13/02/2026 13:34"/>
    <s v="-"/>
    <s v="J&amp;T COD"/>
    <s v="Tiktok"/>
    <s v="จ่ายทีหลัง / COD"/>
    <s v=""/>
    <s v="791641373541"/>
    <s v="13/02/2026 13:34"/>
  </r>
  <r>
    <x v="2"/>
    <x v="3"/>
    <n v="33.333333333333336"/>
    <n v="3"/>
    <s v="GUK11"/>
    <n v="100"/>
    <n v="0"/>
    <s v="ร้านที่2"/>
    <s v="น***ันลา ย***ตร"/>
    <s v="สุรินทร์"/>
    <s v="-"/>
    <s v=""/>
    <s v="13/02/2026 13:21"/>
    <s v="-"/>
    <s v="J&amp;T Express"/>
    <s v="Tiktok"/>
    <s v="tiktok"/>
    <s v=""/>
    <s v="791647604624"/>
    <s v="13/02/2026 13:21"/>
  </r>
  <r>
    <x v="2"/>
    <x v="3"/>
    <n v="33.333333333333336"/>
    <n v="3"/>
    <s v="GUK10"/>
    <n v="100"/>
    <n v="0"/>
    <s v="ร้านที่2"/>
    <s v="u***40966058724511"/>
    <s v="นครศรีธรรมราช"/>
    <s v="-"/>
    <s v=""/>
    <s v="13/02/2026 13:21"/>
    <s v="-"/>
    <s v="J&amp;T COD"/>
    <s v="Tiktok"/>
    <s v="จ่ายทีหลัง / COD"/>
    <s v=""/>
    <s v="791658389535"/>
    <s v="13/02/2026 13:21"/>
  </r>
  <r>
    <x v="5"/>
    <x v="13"/>
    <n v="109"/>
    <n v="1"/>
    <s v="GUK9"/>
    <n v="264"/>
    <n v="46"/>
    <s v="ร้านที่1"/>
    <s v="แนน ไบร์ท"/>
    <s v="600/6 หมุ่บ้านแม่สายวิว   ซ.2/2 · เวียงพางคำ/ Wiang Phang Kham_x000a__x000a_แม่สาย/ Mae Saiเชียงราย/ Chiang Rai_x000a_57130"/>
    <s v="57130"/>
    <s v="660818638382"/>
    <s v="13/02/2026 12:48"/>
    <s v="-"/>
    <s v="Kerry_dropoff"/>
    <s v="Lazada"/>
    <s v="lazada"/>
    <s v=""/>
    <s v="LEXPU0657724013"/>
    <s v="13/02/2026 12:48"/>
  </r>
  <r>
    <x v="4"/>
    <x v="13"/>
    <n v="109"/>
    <n v="1"/>
    <s v="GUK9"/>
    <n v="264"/>
    <n v="46"/>
    <s v="ร้านที่1"/>
    <s v="แนน ไบร์ท"/>
    <s v="600/6 หมุ่บ้านแม่สายวิว   ซ.2/2 · เวียงพางคำ/ Wiang Phang Kham_x000a__x000a_แม่สาย/ Mae Saiเชียงราย/ Chiang Rai_x000a_57130"/>
    <s v="57130"/>
    <s v="660818638382"/>
    <s v="13/02/2026 12:48"/>
    <s v="-"/>
    <s v="Kerry_dropoff"/>
    <s v="Lazada"/>
    <s v="lazada"/>
    <s v=""/>
    <s v="LEXPU0657724013"/>
    <s v="13/02/2026 12:48"/>
  </r>
  <r>
    <x v="6"/>
    <x v="7"/>
    <n v="33.333333333333336"/>
    <n v="3"/>
    <s v="GUK8"/>
    <n v="141.99"/>
    <n v="7"/>
    <s v="ร้านที่2"/>
    <s v="จ***ร์นุดี พ***เศษ"/>
    <s v="พระนครศรีอยุธยา"/>
    <s v="-"/>
    <s v=""/>
    <s v="13/02/2026 12:43"/>
    <s v="-"/>
    <s v="J&amp;T COD"/>
    <s v="Tiktok"/>
    <s v="จ่ายทีหลัง / COD"/>
    <s v=""/>
    <s v="791665317752"/>
    <s v="13/02/2026 12:43"/>
  </r>
  <r>
    <x v="11"/>
    <x v="14"/>
    <n v="75"/>
    <n v="2"/>
    <s v="GUK7"/>
    <n v="281"/>
    <n v="131"/>
    <s v="ร้านที่1"/>
    <s v="ช******ง"/>
    <s v="******ู่ที่ 8, หมู่บ้าน บ้านโสกนาค ตำบลวังม่วง อำเภอเปือยน้อย จังหวัดขอนแก่น 40340"/>
    <s v="40340"/>
    <s v="99"/>
    <s v="13/02/2026 13:09"/>
    <s v="-"/>
    <s v="Flash Express"/>
    <s v="Shopee"/>
    <s v="shopee"/>
    <s v=""/>
    <s v="TH37118CDSJZ8B"/>
    <s v="13/02/2026 12:39"/>
  </r>
  <r>
    <x v="12"/>
    <x v="15"/>
    <n v="54"/>
    <n v="1"/>
    <s v="GUK6"/>
    <n v="507.65"/>
    <n v="64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13/02/2026 12:37"/>
    <s v="-"/>
    <s v="Kerry_dropoff"/>
    <s v="Lazada"/>
    <s v="lazada"/>
    <s v=""/>
    <s v="LEXPU0657751721"/>
    <s v="13/02/2026 12:38"/>
  </r>
  <r>
    <x v="13"/>
    <x v="16"/>
    <n v="55"/>
    <n v="1"/>
    <s v="GUK6"/>
    <n v="507.65"/>
    <n v="64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13/02/2026 12:37"/>
    <s v="-"/>
    <s v="Kerry_dropoff"/>
    <s v="Lazada"/>
    <s v="lazada"/>
    <s v=""/>
    <s v="LEXPU0657751721"/>
    <s v="13/02/2026 12:38"/>
  </r>
  <r>
    <x v="4"/>
    <x v="13"/>
    <n v="103.55"/>
    <n v="1"/>
    <s v="GUK6"/>
    <n v="507.65"/>
    <n v="64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13/02/2026 12:37"/>
    <s v="-"/>
    <s v="Kerry_dropoff"/>
    <s v="Lazada"/>
    <s v="lazada"/>
    <s v=""/>
    <s v="LEXPU0657751721"/>
    <s v="13/02/2026 12:38"/>
  </r>
  <r>
    <x v="5"/>
    <x v="13"/>
    <n v="103.55"/>
    <n v="1"/>
    <s v="GUK6"/>
    <n v="507.65"/>
    <n v="64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13/02/2026 12:37"/>
    <s v="-"/>
    <s v="Kerry_dropoff"/>
    <s v="Lazada"/>
    <s v="lazada"/>
    <s v=""/>
    <s v="LEXPU0657751721"/>
    <s v="13/02/2026 12:37"/>
  </r>
  <r>
    <x v="7"/>
    <x v="8"/>
    <n v="66.666666666666671"/>
    <n v="3"/>
    <s v="GUK6"/>
    <n v="507.65"/>
    <n v="64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13/02/2026 12:37"/>
    <s v="-"/>
    <s v="Kerry_dropoff"/>
    <s v="Lazada"/>
    <s v="lazada"/>
    <s v=""/>
    <s v="LEXPU0657751721"/>
    <s v="13/02/2026 12:37"/>
  </r>
  <r>
    <x v="4"/>
    <x v="6"/>
    <n v="159"/>
    <n v="1"/>
    <s v="GUK5"/>
    <n v="129"/>
    <n v="0"/>
    <s v="ร้านที่2"/>
    <s v="P***yauch"/>
    <s v="เชียงใหม่"/>
    <s v="-"/>
    <s v=""/>
    <s v="13/02/2026 12:37"/>
    <s v="-"/>
    <s v="J&amp;T COD"/>
    <s v="Tiktok"/>
    <s v="จ่ายทีหลัง / COD"/>
    <s v=""/>
    <s v="791661131612"/>
    <s v="13/02/2026 12:37"/>
  </r>
  <r>
    <x v="2"/>
    <x v="3"/>
    <n v="33.333333333333336"/>
    <n v="3"/>
    <s v="GUK4"/>
    <n v="100"/>
    <n v="0"/>
    <s v="ร้านที่2"/>
    <s v="ไ*** ท***อง"/>
    <s v="ลพบุรี"/>
    <s v="-"/>
    <s v=""/>
    <s v="13/02/2026 12:23"/>
    <s v="-"/>
    <s v="J&amp;T COD"/>
    <s v="Tiktok"/>
    <s v="จ่ายทีหลัง / COD"/>
    <s v=""/>
    <s v="791685213686"/>
    <s v="13/02/2026 12:23"/>
  </r>
  <r>
    <x v="2"/>
    <x v="3"/>
    <n v="33.333333333333336"/>
    <n v="3"/>
    <s v="GUK3"/>
    <n v="100"/>
    <n v="0"/>
    <s v="ร้านที่2"/>
    <s v="A** A** N***n"/>
    <s v="Tak"/>
    <s v="-"/>
    <s v=""/>
    <s v="13/02/2026 12:20"/>
    <s v="-"/>
    <s v="J&amp;T COD"/>
    <s v="Tiktok"/>
    <s v="จ่ายทีหลัง / COD"/>
    <s v=""/>
    <s v="791651387553"/>
    <s v="13/02/2026 12:20"/>
  </r>
  <r>
    <x v="2"/>
    <x v="3"/>
    <n v="50"/>
    <n v="6"/>
    <s v="GUK2"/>
    <n v="219"/>
    <n v="19"/>
    <s v="ร้านที่2"/>
    <s v="น***ท์ ห*** 1**"/>
    <s v="นนทบุรี"/>
    <s v="-"/>
    <s v=""/>
    <s v="13/02/2026 12:10"/>
    <s v="-"/>
    <s v="J&amp;T COD"/>
    <s v="Tiktok"/>
    <s v="จ่ายทีหลัง / COD"/>
    <s v=""/>
    <s v="791675962560"/>
    <s v="13/02/2026 12:10"/>
  </r>
  <r>
    <x v="3"/>
    <x v="5"/>
    <n v="159"/>
    <n v="1"/>
    <s v="GUK1"/>
    <n v="139"/>
    <n v="10"/>
    <s v="ร้านที่2"/>
    <s v="ณ*** จ***กาหงษ์"/>
    <s v="ราชบุรี"/>
    <s v="-"/>
    <s v=""/>
    <s v="13/02/2026 12:01"/>
    <s v="-"/>
    <s v="J&amp;T COD"/>
    <s v="Tiktok"/>
    <s v="จ่ายทีหลัง / COD"/>
    <s v=""/>
    <s v="791690226670"/>
    <s v="13/02/2026 12:01"/>
  </r>
  <r>
    <x v="5"/>
    <x v="9"/>
    <n v="159"/>
    <n v="1"/>
    <s v="GUK0"/>
    <n v="258"/>
    <n v="0"/>
    <s v="ร้านที่2"/>
    <s v="พ***าภรณ์ เ***ปลั่ง"/>
    <s v="สระแก้ว"/>
    <s v="-"/>
    <s v=""/>
    <s v="13/02/2026 12:00"/>
    <s v="-"/>
    <s v="J&amp;T Express"/>
    <s v="Tiktok"/>
    <s v="tiktok"/>
    <s v=""/>
    <s v="791616085536"/>
    <s v="13/02/2026 12:00"/>
  </r>
  <r>
    <x v="4"/>
    <x v="6"/>
    <n v="159"/>
    <n v="1"/>
    <s v="GUK0"/>
    <n v="258"/>
    <n v="0"/>
    <s v="ร้านที่2"/>
    <s v="พ***าภรณ์ เ***ปลั่ง"/>
    <s v="สระแก้ว"/>
    <s v="-"/>
    <s v=""/>
    <s v="13/02/2026 12:00"/>
    <s v="-"/>
    <s v="J&amp;T Express"/>
    <s v="Tiktok"/>
    <s v="tiktok"/>
    <s v=""/>
    <s v="791616085536"/>
    <s v="13/02/2026 12:00"/>
  </r>
  <r>
    <x v="4"/>
    <x v="6"/>
    <n v="139"/>
    <n v="1"/>
    <s v="GUJ99"/>
    <n v="499"/>
    <n v="0"/>
    <s v="ร้านที่2"/>
    <s v="ร***ทิพวรรณพันธ์ไม้"/>
    <s v="สกลนคร"/>
    <s v="-"/>
    <s v=""/>
    <s v="13/02/2026 11:56"/>
    <s v="-"/>
    <s v="J&amp;T COD"/>
    <s v="Tiktok"/>
    <s v="จ่ายทีหลัง / COD"/>
    <s v=""/>
    <s v="791600353563"/>
    <s v="13/02/2026 11:56"/>
  </r>
  <r>
    <x v="5"/>
    <x v="9"/>
    <n v="139"/>
    <n v="1"/>
    <s v="GUJ99"/>
    <n v="499"/>
    <n v="0"/>
    <s v="ร้านที่2"/>
    <s v="ร***ทิพวรรณพันธ์ไม้"/>
    <s v="สกลนคร"/>
    <s v="-"/>
    <s v=""/>
    <s v="13/02/2026 11:56"/>
    <s v="-"/>
    <s v="J&amp;T COD"/>
    <s v="Tiktok"/>
    <s v="จ่ายทีหลัง / COD"/>
    <s v=""/>
    <s v="791600353563"/>
    <s v="13/02/2026 11:56"/>
  </r>
  <r>
    <x v="1"/>
    <x v="2"/>
    <n v="139"/>
    <n v="1"/>
    <s v="GUJ99"/>
    <n v="499"/>
    <n v="0"/>
    <s v="ร้านที่2"/>
    <s v="ร***ทิพวรรณพันธ์ไม้"/>
    <s v="สกลนคร"/>
    <s v="-"/>
    <s v=""/>
    <s v="13/02/2026 11:56"/>
    <s v="-"/>
    <s v="J&amp;T COD"/>
    <s v="Tiktok"/>
    <s v="จ่ายทีหลัง / COD"/>
    <s v=""/>
    <s v="791600353563"/>
    <s v="13/02/2026 11:56"/>
  </r>
  <r>
    <x v="3"/>
    <x v="5"/>
    <n v="139"/>
    <n v="1"/>
    <s v="GUJ99"/>
    <n v="499"/>
    <n v="0"/>
    <s v="ร้านที่2"/>
    <s v="ร***ทิพวรรณพันธ์ไม้"/>
    <s v="สกลนคร"/>
    <s v="-"/>
    <s v=""/>
    <s v="13/02/2026 11:56"/>
    <s v="-"/>
    <s v="J&amp;T COD"/>
    <s v="Tiktok"/>
    <s v="จ่ายทีหลัง / COD"/>
    <s v=""/>
    <s v="791600353563"/>
    <s v="13/02/2026 11:56"/>
  </r>
  <r>
    <x v="14"/>
    <x v="17"/>
    <n v="29"/>
    <n v="1"/>
    <s v="GUJ98"/>
    <n v="29"/>
    <n v="0"/>
    <s v="ร้านที่1"/>
    <s v="ว******์"/>
    <s v="******ย ตำบลบึงคำพร้อย อำเภอลำลูกกา จังหวัดปทุมธานี 12150"/>
    <s v="12150"/>
    <s v="88"/>
    <s v="13/02/2026 11:51"/>
    <s v="-"/>
    <s v="SPX Express"/>
    <s v="Shopee"/>
    <s v="shopee"/>
    <s v=""/>
    <s v="TH266316219131O"/>
    <s v="13/02/2026 11:50"/>
  </r>
  <r>
    <x v="7"/>
    <x v="8"/>
    <n v="55"/>
    <n v="1"/>
    <s v="GUJ97"/>
    <n v="55"/>
    <n v="0"/>
    <s v="ร้านที่1"/>
    <s v="ว******์"/>
    <s v="******ย ตำบลบึงคำพร้อย อำเภอลำลูกกา จังหวัดปทุมธานี 12150"/>
    <s v="12150"/>
    <s v="88"/>
    <s v="13/02/2026 11:47"/>
    <s v="-"/>
    <s v="SPX Express"/>
    <s v="Shopee"/>
    <s v="shopee"/>
    <s v=""/>
    <s v="TH260374593648T"/>
    <s v="13/02/2026 11:47"/>
  </r>
  <r>
    <x v="1"/>
    <x v="1"/>
    <n v="96.72"/>
    <n v="1"/>
    <s v="GUJ96"/>
    <n v="200.94"/>
    <n v="7.5"/>
    <s v="ร้านที่3"/>
    <s v="คุณกถษรกี้ NaNa"/>
    <s v="้บางทรายใหญ่_x000a__x000a_เมืองมุกดาหาร/ Mueang Mukdahanมุกดาหาร/ Mukdahan_x000a_49000"/>
    <s v="49000"/>
    <s v="660615017038"/>
    <s v="13/02/2026 11:36"/>
    <s v="-"/>
    <s v="Kerry_dropoff"/>
    <s v="Lazada"/>
    <s v="lazada"/>
    <s v=""/>
    <s v="LEXPU0657751356"/>
    <s v="13/02/2026 11:36"/>
  </r>
  <r>
    <x v="4"/>
    <x v="1"/>
    <n v="96.72"/>
    <n v="1"/>
    <s v="GUJ96"/>
    <n v="200.94"/>
    <n v="7.5"/>
    <s v="ร้านที่3"/>
    <s v="คุณกถษรกี้ NaNa"/>
    <s v="้บางทรายใหญ่_x000a__x000a_เมืองมุกดาหาร/ Mueang Mukdahanมุกดาหาร/ Mukdahan_x000a_49000"/>
    <s v="49000"/>
    <s v="660615017038"/>
    <s v="13/02/2026 11:36"/>
    <s v="-"/>
    <s v="Kerry_dropoff"/>
    <s v="Lazada"/>
    <s v="lazada"/>
    <s v=""/>
    <s v="LEXPU0657751356"/>
    <s v="13/02/2026 11:36"/>
  </r>
  <r>
    <x v="2"/>
    <x v="3"/>
    <n v="33.333333333333336"/>
    <n v="3"/>
    <s v="GUJ95"/>
    <n v="229"/>
    <n v="0"/>
    <s v="ร้านที่2"/>
    <s v="ธ***ยา"/>
    <s v="ภูเก็ต"/>
    <s v="-"/>
    <s v=""/>
    <s v="13/02/2026 11:31"/>
    <s v="-"/>
    <s v="J&amp;T Express"/>
    <s v="Tiktok"/>
    <s v="tiktok"/>
    <s v=""/>
    <s v="791642567273"/>
    <s v="13/02/2026 11:31"/>
  </r>
  <r>
    <x v="1"/>
    <x v="2"/>
    <n v="159"/>
    <n v="1"/>
    <s v="GUJ95"/>
    <n v="229"/>
    <n v="0"/>
    <s v="ร้านที่2"/>
    <s v="ธ***ยา"/>
    <s v="ภูเก็ต"/>
    <s v="-"/>
    <s v=""/>
    <s v="13/02/2026 11:31"/>
    <s v="-"/>
    <s v="J&amp;T Express"/>
    <s v="Tiktok"/>
    <s v="tiktok"/>
    <s v=""/>
    <s v="791642567273"/>
    <s v="13/02/2026 11:31"/>
  </r>
  <r>
    <x v="2"/>
    <x v="3"/>
    <n v="50"/>
    <n v="6"/>
    <s v="GUJ94"/>
    <n v="200"/>
    <n v="0"/>
    <s v="ร้านที่2"/>
    <s v="ป***ชาติ ม***่อน"/>
    <s v="ชุมพร"/>
    <s v="-"/>
    <s v=""/>
    <s v="13/02/2026 11:27"/>
    <s v="-"/>
    <s v="J&amp;T COD"/>
    <s v="Tiktok"/>
    <s v="จ่ายทีหลัง / COD"/>
    <s v=""/>
    <s v="791603507251"/>
    <s v="13/02/2026 11:27"/>
  </r>
  <r>
    <x v="2"/>
    <x v="3"/>
    <n v="50"/>
    <n v="6"/>
    <s v="GUJ93"/>
    <n v="200"/>
    <n v="0"/>
    <s v="ร้านที่2"/>
    <s v="ว***า ธ***ดีแล้ว"/>
    <s v="ร้อยเอ็ด"/>
    <s v="-"/>
    <s v=""/>
    <s v="13/02/2026 11:17"/>
    <s v="-"/>
    <s v="J&amp;T COD"/>
    <s v="Tiktok"/>
    <s v="จ่ายทีหลัง / COD"/>
    <s v=""/>
    <s v="791648108263"/>
    <s v="13/02/2026 11:18"/>
  </r>
  <r>
    <x v="2"/>
    <x v="3"/>
    <n v="33.333333333333336"/>
    <n v="3"/>
    <s v="GUJ92"/>
    <n v="100"/>
    <n v="0"/>
    <s v="ร้านที่2"/>
    <s v="ว***  พ***อง"/>
    <s v="ปทุมธานี"/>
    <s v="-"/>
    <s v=""/>
    <s v="13/02/2026 11:13"/>
    <s v="-"/>
    <s v="J&amp;T COD"/>
    <s v="Tiktok"/>
    <s v="จ่ายทีหลัง / COD"/>
    <s v=""/>
    <s v="791689310204"/>
    <s v="13/02/2026 11:13"/>
  </r>
  <r>
    <x v="2"/>
    <x v="3"/>
    <n v="33.333333333333336"/>
    <n v="3"/>
    <s v="GUJ91"/>
    <n v="100"/>
    <n v="0"/>
    <s v="ร้านที่2"/>
    <s v="พ***หมย"/>
    <s v="สงขลา"/>
    <s v="-"/>
    <s v=""/>
    <s v="13/02/2026 11:11"/>
    <s v="-"/>
    <s v="J&amp;T Express"/>
    <s v="Tiktok"/>
    <s v="tiktok"/>
    <s v=""/>
    <s v="791645229292"/>
    <s v="13/02/2026 11:11"/>
  </r>
  <r>
    <x v="2"/>
    <x v="3"/>
    <n v="33.333333333333336"/>
    <n v="3"/>
    <s v="GUJ90"/>
    <n v="100"/>
    <n v="0"/>
    <s v="ร้านที่2"/>
    <s v="อ***ีย์ ย***ติ"/>
    <s v="ฉะเชิงเทรา"/>
    <s v="-"/>
    <s v=""/>
    <s v="13/02/2026 10:56"/>
    <s v="-"/>
    <s v="J&amp;T COD"/>
    <s v="Tiktok"/>
    <s v="จ่ายทีหลัง / COD"/>
    <s v=""/>
    <s v="791613919202"/>
    <s v="13/02/2026 10:56"/>
  </r>
  <r>
    <x v="2"/>
    <x v="3"/>
    <n v="33.333333333333336"/>
    <n v="3"/>
    <s v="GUJ89"/>
    <n v="100"/>
    <n v="0"/>
    <s v="ร้านที่2"/>
    <s v="จ***แซ่ว่อง"/>
    <s v="สระแก้ว"/>
    <s v="-"/>
    <s v=""/>
    <s v="13/02/2026 10:56"/>
    <s v="-"/>
    <s v="J&amp;T COD"/>
    <s v="Tiktok"/>
    <s v="จ่ายทีหลัง / COD"/>
    <s v=""/>
    <s v="791630028291"/>
    <s v="13/02/2026 10:56"/>
  </r>
  <r>
    <x v="11"/>
    <x v="14"/>
    <n v="75"/>
    <n v="1"/>
    <s v="GUJ88"/>
    <n v="75"/>
    <n v="0"/>
    <s v="ร้านที่1"/>
    <s v="ธ******า"/>
    <s v="******ลตลาดน้อย ตำบลตลาดน้อย อำเภอบ้านหมอ จังหวัดสระบุรี 18130"/>
    <s v="18130"/>
    <s v="38"/>
    <s v="13/02/2026 10:51"/>
    <s v="-"/>
    <s v="SPX Express"/>
    <s v="Shopee"/>
    <s v="shopee"/>
    <s v=""/>
    <s v="TH263511271194B"/>
    <s v="13/02/2026 10:51"/>
  </r>
  <r>
    <x v="6"/>
    <x v="7"/>
    <n v="33.333333333333336"/>
    <n v="3"/>
    <s v="GUJ87"/>
    <n v="134.99"/>
    <n v="0"/>
    <s v="ร้านที่2"/>
    <s v="ไ***น พ***"/>
    <s v="ชัยภูมิ"/>
    <s v="-"/>
    <s v=""/>
    <s v="13/02/2026 10:50"/>
    <s v="-"/>
    <s v="J&amp;T Express"/>
    <s v="Tiktok"/>
    <s v="tiktok"/>
    <s v=""/>
    <s v="791658022212"/>
    <s v="13/02/2026 10:50"/>
  </r>
  <r>
    <x v="4"/>
    <x v="6"/>
    <n v="139"/>
    <n v="2"/>
    <s v="GUJ86"/>
    <n v="1090"/>
    <n v="0"/>
    <s v="ร้านที่2"/>
    <s v="j***d"/>
    <s v="จันทบุรี"/>
    <s v="-"/>
    <s v=""/>
    <s v="13/02/2026 10:51"/>
    <s v="-"/>
    <s v="J&amp;T Express"/>
    <s v="Tiktok"/>
    <s v="tiktok"/>
    <s v="เผือก4/ฟัก3/ถั่ว3"/>
    <s v="791656747593"/>
    <s v="13/02/2026 10:49"/>
  </r>
  <r>
    <x v="5"/>
    <x v="9"/>
    <n v="139"/>
    <n v="2"/>
    <s v="GUJ86"/>
    <n v="1090"/>
    <n v="0"/>
    <s v="ร้านที่2"/>
    <s v="j***d"/>
    <s v="จันทบุรี"/>
    <s v="-"/>
    <s v=""/>
    <s v="13/02/2026 10:51"/>
    <s v="-"/>
    <s v="J&amp;T Express"/>
    <s v="Tiktok"/>
    <s v="tiktok"/>
    <s v="เผือก4/ฟัก3/ถั่ว3"/>
    <s v="791656747593"/>
    <s v="13/02/2026 10:49"/>
  </r>
  <r>
    <x v="1"/>
    <x v="2"/>
    <n v="139"/>
    <n v="3"/>
    <s v="GUJ86"/>
    <n v="1090"/>
    <n v="0"/>
    <s v="ร้านที่2"/>
    <s v="j***d"/>
    <s v="จันทบุรี"/>
    <s v="-"/>
    <s v=""/>
    <s v="13/02/2026 10:51"/>
    <s v="-"/>
    <s v="J&amp;T Express"/>
    <s v="Tiktok"/>
    <s v="tiktok"/>
    <s v="เผือก4/ฟัก3/ถั่ว3"/>
    <s v="791656747593"/>
    <s v="13/02/2026 10:49"/>
  </r>
  <r>
    <x v="3"/>
    <x v="5"/>
    <n v="139"/>
    <n v="3"/>
    <s v="GUJ86"/>
    <n v="1090"/>
    <n v="0"/>
    <s v="ร้านที่2"/>
    <s v="j***d"/>
    <s v="จันทบุรี"/>
    <s v="-"/>
    <s v=""/>
    <s v="13/02/2026 10:51"/>
    <s v="-"/>
    <s v="J&amp;T Express"/>
    <s v="Tiktok"/>
    <s v="tiktok"/>
    <s v="เผือก4/ฟัก3/ถั่ว3"/>
    <s v="791656747593"/>
    <s v="13/02/2026 10:49"/>
  </r>
  <r>
    <x v="8"/>
    <x v="18"/>
    <n v="150"/>
    <n v="2"/>
    <s v="GUJ85"/>
    <n v="200"/>
    <n v="0"/>
    <s v="ร้านที่2"/>
    <s v="แ***ีเม."/>
    <s v="ศรีสะเกษ"/>
    <s v="-"/>
    <s v=""/>
    <s v="13/02/2026 10:45"/>
    <s v="-"/>
    <s v="J&amp;T Express"/>
    <s v="Tiktok"/>
    <s v="tiktok"/>
    <s v=""/>
    <s v="791600191185"/>
    <s v="13/02/2026 10:44"/>
  </r>
  <r>
    <x v="2"/>
    <x v="3"/>
    <n v="33.333333333333336"/>
    <n v="3"/>
    <s v="GUJ84"/>
    <n v="100"/>
    <n v="0"/>
    <s v="ร้านที่2"/>
    <s v="จ***ณี ส***ญชัย"/>
    <s v="สมุทรสงคราม"/>
    <s v="-"/>
    <s v=""/>
    <s v="13/02/2026 10:42"/>
    <s v="-"/>
    <s v="J&amp;T COD"/>
    <s v="Tiktok"/>
    <s v="จ่ายทีหลัง / COD"/>
    <s v=""/>
    <s v="791659700274"/>
    <s v="13/02/2026 10:42"/>
  </r>
  <r>
    <x v="3"/>
    <x v="5"/>
    <n v="159"/>
    <n v="2"/>
    <s v="GUJ83"/>
    <n v="258"/>
    <n v="0"/>
    <s v="ร้านที่2"/>
    <s v="น* เ***สกุล"/>
    <s v="หนองคาย"/>
    <s v="-"/>
    <s v=""/>
    <s v="13/02/2026 10:40"/>
    <s v="-"/>
    <s v="J&amp;T COD"/>
    <s v="Tiktok"/>
    <s v="จ่ายทีหลัง / COD"/>
    <s v=""/>
    <s v="791632223620"/>
    <s v="13/02/2026 10:40"/>
  </r>
  <r>
    <x v="6"/>
    <x v="7"/>
    <n v="33.333333333333336"/>
    <n v="3"/>
    <s v="GUJ82"/>
    <n v="134.99"/>
    <n v="0"/>
    <s v="ร้านที่2"/>
    <s v="จ***ภรณ์ ส***รณ์"/>
    <s v="อุบลราชธานี"/>
    <s v="-"/>
    <s v=""/>
    <s v="13/02/2026 10:38"/>
    <s v="-"/>
    <s v="J&amp;T COD"/>
    <s v="Tiktok"/>
    <s v="จ่ายทีหลัง / COD"/>
    <s v=""/>
    <s v="791635625222"/>
    <s v="13/02/2026 10:38"/>
  </r>
  <r>
    <x v="2"/>
    <x v="3"/>
    <n v="50"/>
    <n v="6"/>
    <s v="GUJ81"/>
    <n v="200"/>
    <n v="0"/>
    <s v="ร้านที่2"/>
    <s v="พ***าภรณ์ ค***นธ์ศรี"/>
    <s v="ลพบุรี"/>
    <s v="-"/>
    <s v=""/>
    <s v="13/02/2026 10:36"/>
    <s v="-"/>
    <s v="J&amp;T Express"/>
    <s v="Tiktok"/>
    <s v="tiktok"/>
    <s v=""/>
    <s v="791639908264"/>
    <s v="13/02/2026 10:36"/>
  </r>
  <r>
    <x v="7"/>
    <x v="8"/>
    <n v="66.666666666666671"/>
    <n v="3"/>
    <s v="GUJ80"/>
    <n v="100"/>
    <n v="0"/>
    <s v="ร้านที่2"/>
    <s v="ก***ดี บ***ี"/>
    <s v="สระบุรี"/>
    <s v="-"/>
    <s v=""/>
    <s v="13/02/2026 10:35"/>
    <s v="-"/>
    <s v="J&amp;T COD"/>
    <s v="Tiktok"/>
    <s v="จ่ายทีหลัง / COD"/>
    <s v=""/>
    <s v="791637790182"/>
    <s v="13/02/2026 10:35"/>
  </r>
  <r>
    <x v="7"/>
    <x v="8"/>
    <n v="66.666666666666671"/>
    <n v="36"/>
    <s v="GUJ79"/>
    <n v="1200"/>
    <n v="0"/>
    <s v="ร้านที่2"/>
    <s v="F**"/>
    <s v="กรุงเทพฯ"/>
    <s v="-"/>
    <s v=""/>
    <s v="13/02/2026 10:34"/>
    <s v="-"/>
    <s v="Flash Express Thailand COD"/>
    <s v="Tiktok"/>
    <s v="จ่ายทีหลัง / COD"/>
    <s v=""/>
    <s v="THT010553XD4T3Z"/>
    <s v="13/02/2026 10:35"/>
  </r>
  <r>
    <x v="2"/>
    <x v="3"/>
    <n v="33.333333333333336"/>
    <n v="3"/>
    <s v="GUJ78"/>
    <n v="100"/>
    <n v="0"/>
    <s v="ร้านที่2"/>
    <s v="u***5683954961751"/>
    <s v="ชลบุรี"/>
    <s v="-"/>
    <s v=""/>
    <s v="13/02/2026 10:32"/>
    <s v="-"/>
    <s v="J&amp;T COD"/>
    <s v="Tiktok"/>
    <s v="จ่ายทีหลัง / COD"/>
    <s v=""/>
    <s v="791610719211"/>
    <s v="13/02/2026 10:33"/>
  </r>
  <r>
    <x v="2"/>
    <x v="3"/>
    <n v="50"/>
    <n v="6"/>
    <s v="GUJ77"/>
    <n v="200"/>
    <n v="0"/>
    <s v="ร้านที่2"/>
    <s v="ร***ิยา​ ว***ตน์"/>
    <s v="นครนายก"/>
    <s v="-"/>
    <s v=""/>
    <s v="13/02/2026 10:31"/>
    <s v="-"/>
    <s v="Flash Express Thailand COD"/>
    <s v="Tiktok"/>
    <s v="จ่ายทีหลัง / COD"/>
    <s v=""/>
    <s v="THT110153VNFS8Z"/>
    <s v="13/02/2026 10:31"/>
  </r>
  <r>
    <x v="2"/>
    <x v="3"/>
    <n v="50"/>
    <n v="6"/>
    <s v="GUJ76"/>
    <n v="200"/>
    <n v="0"/>
    <s v="ร้านที่2"/>
    <s v="ฐ***รีย์"/>
    <s v="จันทบุรี"/>
    <s v="-"/>
    <s v=""/>
    <s v="13/02/2026 10:27"/>
    <s v="-"/>
    <s v="J&amp;T COD"/>
    <s v="Tiktok"/>
    <s v="จ่ายทีหลัง / COD"/>
    <s v=""/>
    <s v="791680621233"/>
    <s v="13/02/2026 10:27"/>
  </r>
  <r>
    <x v="2"/>
    <x v="3"/>
    <n v="33.333333333333336"/>
    <n v="3"/>
    <s v="GUJ75"/>
    <n v="100"/>
    <n v="0"/>
    <s v="ร้านที่2"/>
    <s v="ส***ียง"/>
    <s v="นนทบุรี"/>
    <s v="-"/>
    <s v=""/>
    <s v="13/02/2026 10:27"/>
    <s v="-"/>
    <s v="J&amp;T COD"/>
    <s v="Tiktok"/>
    <s v="จ่ายทีหลัง / COD"/>
    <s v=""/>
    <s v="791637625284"/>
    <s v="13/02/2026 10:27"/>
  </r>
  <r>
    <x v="2"/>
    <x v="3"/>
    <n v="33.333333333333336"/>
    <n v="3"/>
    <s v="GUJ74"/>
    <n v="100"/>
    <n v="0"/>
    <s v="ร้านที่2"/>
    <s v="อ***มา บ***งภักดิ์"/>
    <s v="นครศรีธรรมราช"/>
    <s v="-"/>
    <s v=""/>
    <s v="13/02/2026 10:22"/>
    <s v="-"/>
    <s v="J&amp;T COD"/>
    <s v="Tiktok"/>
    <s v="จ่ายทีหลัง / COD"/>
    <s v=""/>
    <s v="791644705294"/>
    <s v="13/02/2026 10:23"/>
  </r>
  <r>
    <x v="2"/>
    <x v="3"/>
    <n v="50"/>
    <n v="12"/>
    <s v="GUJ73"/>
    <n v="509"/>
    <n v="0"/>
    <s v="ร้านที่2"/>
    <s v="ป***า ช***รงค์"/>
    <s v="ชลบุรี"/>
    <s v="-"/>
    <s v=""/>
    <s v="13/02/2026 10:21"/>
    <s v="-"/>
    <s v="J&amp;T COD"/>
    <s v="Tiktok"/>
    <s v="จ่ายทีหลัง / COD"/>
    <s v="เผือก 5ฝอยทอง3กล้วยหอม4"/>
    <s v="791605379202"/>
    <s v="13/02/2026 10:21"/>
  </r>
  <r>
    <x v="3"/>
    <x v="5"/>
    <n v="159"/>
    <n v="1"/>
    <s v="GUJ73"/>
    <n v="509"/>
    <n v="0"/>
    <s v="ร้านที่2"/>
    <s v="ป***า ช***รงค์"/>
    <s v="ชลบุรี"/>
    <s v="-"/>
    <s v=""/>
    <s v="13/02/2026 10:21"/>
    <s v="-"/>
    <s v="J&amp;T COD"/>
    <s v="Tiktok"/>
    <s v="จ่ายทีหลัง / COD"/>
    <s v="เผือก 5ฝอยทอง3กล้วยหอม4"/>
    <s v="791605379202"/>
    <s v="13/02/2026 10:21"/>
  </r>
  <r>
    <x v="2"/>
    <x v="3"/>
    <n v="33.333333333333336"/>
    <n v="3"/>
    <s v="GUJ72"/>
    <n v="100"/>
    <n v="0"/>
    <s v="ร้านที่2"/>
    <s v="ฮ***ี่"/>
    <s v="กรุงเทพฯ"/>
    <s v="-"/>
    <s v=""/>
    <s v="13/02/2026 10:19"/>
    <s v="-"/>
    <s v="J&amp;T COD"/>
    <s v="Tiktok"/>
    <s v="จ่ายทีหลัง / COD"/>
    <s v=""/>
    <s v="791687424264"/>
    <s v="13/02/2026 10:19"/>
  </r>
  <r>
    <x v="2"/>
    <x v="3"/>
    <n v="50"/>
    <n v="6"/>
    <s v="GUJ71"/>
    <n v="200"/>
    <n v="0"/>
    <s v="ร้านที่2"/>
    <s v="แ***วี ค***ัพย์"/>
    <s v="ระยอง"/>
    <s v="-"/>
    <s v=""/>
    <s v="13/02/2026 10:17"/>
    <s v="-"/>
    <s v="J&amp;T Express"/>
    <s v="Tiktok"/>
    <s v="tiktok"/>
    <s v=""/>
    <s v="791622500270"/>
    <s v="13/02/2026 10:17"/>
  </r>
  <r>
    <x v="2"/>
    <x v="3"/>
    <n v="65"/>
    <n v="9"/>
    <s v="GUJ70"/>
    <n v="315"/>
    <n v="0"/>
    <s v="ร้านที่2"/>
    <s v="ฐ***ชา"/>
    <s v="นนทบุรี"/>
    <s v="-"/>
    <s v=""/>
    <s v="13/02/2026 10:16"/>
    <s v="-"/>
    <s v="J&amp;T Express"/>
    <s v="Tiktok"/>
    <s v="tiktok"/>
    <s v=""/>
    <s v="791619423206"/>
    <s v="13/02/2026 10:16"/>
  </r>
  <r>
    <x v="2"/>
    <x v="3"/>
    <n v="33.333333333333336"/>
    <n v="3"/>
    <s v="GUJ69"/>
    <n v="100"/>
    <n v="0"/>
    <s v="ร้านที่2"/>
    <s v="ก***นสุมาลย์. ศ***ัญญา"/>
    <s v="ลำปาง"/>
    <s v="-"/>
    <s v=""/>
    <s v="13/02/2026 10:15"/>
    <s v="-"/>
    <s v="J&amp;T COD"/>
    <s v="Tiktok"/>
    <s v="จ่ายทีหลัง / COD"/>
    <s v=""/>
    <s v="791602302293"/>
    <s v="13/02/2026 10:16"/>
  </r>
  <r>
    <x v="3"/>
    <x v="5"/>
    <n v="159"/>
    <n v="1"/>
    <s v="GUJ68"/>
    <n v="129"/>
    <n v="0"/>
    <s v="ร้านที่2"/>
    <s v="น* ส***รัตน์ พ***ุฑ "/>
    <s v="ราชบุรี"/>
    <s v="-"/>
    <s v=""/>
    <s v="13/02/2026 10:12"/>
    <s v="-"/>
    <s v="J&amp;T COD"/>
    <s v="Tiktok"/>
    <s v="จ่ายทีหลัง / COD"/>
    <s v=""/>
    <s v="791655125682"/>
    <s v="13/02/2026 10:12"/>
  </r>
  <r>
    <x v="2"/>
    <x v="3"/>
    <n v="50"/>
    <n v="6"/>
    <s v="GUJ67"/>
    <n v="200"/>
    <n v="0"/>
    <s v="ร้านที่2"/>
    <s v="ก***กร ข***ระเสริฐ"/>
    <s v="นครปฐม"/>
    <s v="-"/>
    <s v=""/>
    <s v="13/02/2026 10:10"/>
    <s v="-"/>
    <s v="J&amp;T COD"/>
    <s v="Tiktok"/>
    <s v="จ่ายทีหลัง / COD"/>
    <s v=""/>
    <s v="791695825211"/>
    <s v="13/02/2026 10:10"/>
  </r>
  <r>
    <x v="2"/>
    <x v="3"/>
    <n v="65"/>
    <n v="2"/>
    <s v="GUJ66"/>
    <n v="105"/>
    <n v="0"/>
    <s v="ร้านที่2"/>
    <s v="น***า ช***ศ"/>
    <s v="สุราษฎร์ธานี"/>
    <s v="-"/>
    <s v=""/>
    <s v="13/02/2026 10:08"/>
    <s v="-"/>
    <s v="J&amp;T Express"/>
    <s v="Tiktok"/>
    <s v="tiktok"/>
    <s v="ฝอยทอง 2กล่อง เผือกมะพร้าวอ่อน 1 กล่องค่ะ"/>
    <s v="791697217275"/>
    <s v="13/02/2026 10:08"/>
  </r>
  <r>
    <x v="2"/>
    <x v="3"/>
    <n v="65"/>
    <n v="1"/>
    <s v="GUJ66"/>
    <n v="105"/>
    <n v="0"/>
    <s v="ร้านที่2"/>
    <s v="น***า ช***ศ"/>
    <s v="สุราษฎร์ธานี"/>
    <s v="-"/>
    <s v=""/>
    <s v="13/02/2026 10:08"/>
    <s v="-"/>
    <s v="J&amp;T Express"/>
    <s v="Tiktok"/>
    <s v="tiktok"/>
    <s v="ฝอยทอง 2กล่อง เผือกมะพร้าวอ่อน 1 กล่องค่ะ"/>
    <s v="791697217275"/>
    <s v="13/02/2026 10:08"/>
  </r>
  <r>
    <x v="5"/>
    <x v="9"/>
    <n v="159"/>
    <n v="1"/>
    <s v="GUJ65"/>
    <n v="387"/>
    <n v="0"/>
    <s v="ร้านที่2"/>
    <s v="ส***ลาโดยเจ้ดาไชยบุรี"/>
    <s v="นครพนม"/>
    <s v="-"/>
    <s v=""/>
    <s v="13/02/2026 10:07"/>
    <s v="-"/>
    <s v="J&amp;T COD"/>
    <s v="Tiktok"/>
    <s v="จ่ายทีหลัง / COD"/>
    <s v=""/>
    <s v="791619074525"/>
    <s v="13/02/2026 10:07"/>
  </r>
  <r>
    <x v="1"/>
    <x v="2"/>
    <n v="159"/>
    <n v="1"/>
    <s v="GUJ65"/>
    <n v="387"/>
    <n v="0"/>
    <s v="ร้านที่2"/>
    <s v="ส***ลาโดยเจ้ดาไชยบุรี"/>
    <s v="นครพนม"/>
    <s v="-"/>
    <s v=""/>
    <s v="13/02/2026 10:07"/>
    <s v="-"/>
    <s v="J&amp;T COD"/>
    <s v="Tiktok"/>
    <s v="จ่ายทีหลัง / COD"/>
    <s v=""/>
    <s v="791619074525"/>
    <s v="13/02/2026 10:07"/>
  </r>
  <r>
    <x v="3"/>
    <x v="5"/>
    <n v="159"/>
    <n v="1"/>
    <s v="GUJ65"/>
    <n v="387"/>
    <n v="0"/>
    <s v="ร้านที่2"/>
    <s v="ส***ลาโดยเจ้ดาไชยบุรี"/>
    <s v="นครพนม"/>
    <s v="-"/>
    <s v=""/>
    <s v="13/02/2026 10:07"/>
    <s v="-"/>
    <s v="J&amp;T COD"/>
    <s v="Tiktok"/>
    <s v="จ่ายทีหลัง / COD"/>
    <s v=""/>
    <s v="791619074525"/>
    <s v="13/02/2026 10:07"/>
  </r>
  <r>
    <x v="4"/>
    <x v="6"/>
    <n v="159"/>
    <n v="1"/>
    <s v="GUJ64"/>
    <n v="645"/>
    <n v="0"/>
    <s v="ร้านที่2"/>
    <s v="อ***ช ม***ราย"/>
    <s v="กำแพงเพชร"/>
    <s v="-"/>
    <s v=""/>
    <s v="13/02/2026 10:04"/>
    <s v="-"/>
    <s v="J&amp;T COD"/>
    <s v="Tiktok"/>
    <s v="จ่ายทีหลัง / COD"/>
    <s v=""/>
    <s v="791650469584"/>
    <s v="13/02/2026 10:04"/>
  </r>
  <r>
    <x v="1"/>
    <x v="2"/>
    <n v="159"/>
    <n v="2"/>
    <s v="GUJ64"/>
    <n v="645"/>
    <n v="0"/>
    <s v="ร้านที่2"/>
    <s v="อ***ช ม***ราย"/>
    <s v="กำแพงเพชร"/>
    <s v="-"/>
    <s v=""/>
    <s v="13/02/2026 10:04"/>
    <s v="-"/>
    <s v="J&amp;T COD"/>
    <s v="Tiktok"/>
    <s v="จ่ายทีหลัง / COD"/>
    <s v=""/>
    <s v="791650469584"/>
    <s v="13/02/2026 10:04"/>
  </r>
  <r>
    <x v="3"/>
    <x v="5"/>
    <n v="159"/>
    <n v="1"/>
    <s v="GUJ64"/>
    <n v="645"/>
    <n v="0"/>
    <s v="ร้านที่2"/>
    <s v="อ***ช ม***ราย"/>
    <s v="กำแพงเพชร"/>
    <s v="-"/>
    <s v=""/>
    <s v="13/02/2026 10:04"/>
    <s v="-"/>
    <s v="J&amp;T COD"/>
    <s v="Tiktok"/>
    <s v="จ่ายทีหลัง / COD"/>
    <s v=""/>
    <s v="791650469584"/>
    <s v="13/02/2026 10:04"/>
  </r>
  <r>
    <x v="5"/>
    <x v="9"/>
    <n v="159"/>
    <n v="1"/>
    <s v="GUJ64"/>
    <n v="645"/>
    <n v="0"/>
    <s v="ร้านที่2"/>
    <s v="อ***ช ม***ราย"/>
    <s v="กำแพงเพชร"/>
    <s v="-"/>
    <s v=""/>
    <s v="13/02/2026 10:04"/>
    <s v="-"/>
    <s v="J&amp;T COD"/>
    <s v="Tiktok"/>
    <s v="จ่ายทีหลัง / COD"/>
    <s v=""/>
    <s v="791650469584"/>
    <s v="13/02/2026 10:04"/>
  </r>
  <r>
    <x v="2"/>
    <x v="3"/>
    <n v="50"/>
    <n v="6"/>
    <s v="GUJ63"/>
    <n v="200"/>
    <n v="0"/>
    <s v="ร้านที่2"/>
    <s v="ค***ัตนา เ***แก้ว"/>
    <s v="สุราษฎร์ธานี"/>
    <s v="-"/>
    <s v=""/>
    <s v="13/02/2026 09:57"/>
    <s v="-"/>
    <s v="J&amp;T Express"/>
    <s v="Tiktok"/>
    <s v="tiktok"/>
    <s v=""/>
    <s v="791649307245"/>
    <s v="13/02/2026 09:56"/>
  </r>
  <r>
    <x v="2"/>
    <x v="3"/>
    <n v="33.333333333333336"/>
    <n v="3"/>
    <s v="GUJ62"/>
    <n v="100"/>
    <n v="0"/>
    <s v="ร้านที่2"/>
    <s v="อ***ันทา ว***ราษฎร์"/>
    <s v="เทศบาลนครขอนแก่น"/>
    <s v="-"/>
    <s v=""/>
    <s v="13/02/2026 09:56"/>
    <s v="-"/>
    <s v="J&amp;T COD"/>
    <s v="Tiktok"/>
    <s v="จ่ายทีหลัง / COD"/>
    <s v="เอารสกาแฟสองกล่อง และฝอยทองหนึ่งกล่องค่ะ"/>
    <s v="791695014283"/>
    <s v="13/02/2026 09:56"/>
  </r>
  <r>
    <x v="2"/>
    <x v="3"/>
    <n v="65"/>
    <n v="1"/>
    <s v="GUJ61"/>
    <n v="35"/>
    <n v="0"/>
    <s v="ร้านที่2"/>
    <s v="ค** อ***ย ส***อน"/>
    <s v="นครศรีธรรมราช"/>
    <s v="-"/>
    <s v=""/>
    <s v="13/02/2026 09:53"/>
    <s v="-"/>
    <s v="J&amp;T Express"/>
    <s v="Tiktok"/>
    <s v="tiktok"/>
    <s v=""/>
    <s v="791615302203"/>
    <s v="13/02/2026 09:52"/>
  </r>
  <r>
    <x v="2"/>
    <x v="3"/>
    <n v="65"/>
    <n v="2"/>
    <s v="GUJ60"/>
    <n v="70"/>
    <n v="0"/>
    <s v="ร้านที่2"/>
    <s v="พ***จ๋า"/>
    <s v="สุโขทัย"/>
    <s v="-"/>
    <s v=""/>
    <s v="13/02/2026 09:50"/>
    <s v="-"/>
    <s v="J&amp;T Express"/>
    <s v="Tiktok"/>
    <s v="tiktok"/>
    <s v="ฝอยทอง เค้กกล้วยหอม"/>
    <s v="791660508214"/>
    <s v="13/02/2026 09:50"/>
  </r>
  <r>
    <x v="2"/>
    <x v="3"/>
    <n v="65"/>
    <n v="2"/>
    <s v="GUJ59"/>
    <n v="71"/>
    <n v="1"/>
    <s v="ร้านที่2"/>
    <s v="ก***าภรณ์ เ***งเศษ"/>
    <s v="ชัยภูมิ"/>
    <s v="-"/>
    <s v=""/>
    <s v="13/02/2026 09:47"/>
    <s v="-"/>
    <s v="J&amp;T COD"/>
    <s v="Tiktok"/>
    <s v="จ่ายทีหลัง / COD"/>
    <s v=""/>
    <s v="791687616285"/>
    <s v="13/02/2026 09:47"/>
  </r>
  <r>
    <x v="2"/>
    <x v="3"/>
    <n v="40"/>
    <n v="10"/>
    <s v="GUJ58"/>
    <n v="330"/>
    <n v="0"/>
    <s v="ร้านที่2"/>
    <s v="ส***ญญา"/>
    <s v="มหาสารคาม"/>
    <s v="-"/>
    <s v=""/>
    <s v="13/02/2026 09:46"/>
    <s v="-"/>
    <s v="J&amp;T COD"/>
    <s v="Tiktok"/>
    <s v="จ่ายทีหลัง / COD"/>
    <s v=""/>
    <s v="791672828214"/>
    <s v="13/02/2026 09:47"/>
  </r>
  <r>
    <x v="2"/>
    <x v="3"/>
    <n v="50"/>
    <n v="6"/>
    <s v="GUJ57"/>
    <n v="200"/>
    <n v="0"/>
    <s v="ร้านที่2"/>
    <s v="ร***า"/>
    <s v="บุรีรัมย์"/>
    <s v="-"/>
    <s v=""/>
    <s v="13/02/2026 09:46"/>
    <s v="-"/>
    <s v="J&amp;T Express"/>
    <s v="Tiktok"/>
    <s v="tiktok"/>
    <s v=""/>
    <s v="791618906256"/>
    <s v="13/02/2026 09:46"/>
  </r>
  <r>
    <x v="4"/>
    <x v="6"/>
    <n v="0"/>
    <n v="1"/>
    <s v="GUJ55"/>
    <n v="0"/>
    <n v="0"/>
    <s v="ร้านที่2"/>
    <s v="ม***า เ***งิน"/>
    <s v="อุบลราชธานี"/>
    <s v="-"/>
    <s v=""/>
    <s v="13/02/2026 09:42"/>
    <s v="-"/>
    <s v="J&amp;T Express"/>
    <s v="Tiktok"/>
    <s v="tiktok"/>
    <s v=""/>
    <s v="791627731613"/>
    <s v="13/02/2026 09:42"/>
  </r>
  <r>
    <x v="4"/>
    <x v="6"/>
    <n v="159"/>
    <n v="1"/>
    <s v="GUJ54"/>
    <n v="109"/>
    <n v="0"/>
    <s v="ร้านที่2"/>
    <s v="โ***ดดา เ***พรนฤนาถ"/>
    <s v="กรุงเทพฯ"/>
    <s v="-"/>
    <s v=""/>
    <s v="13/02/2026 09:33"/>
    <s v="-"/>
    <s v="J&amp;T Express"/>
    <s v="Tiktok"/>
    <s v="tiktok"/>
    <s v=""/>
    <s v="791610056635"/>
    <s v="13/02/2026 09:33"/>
  </r>
  <r>
    <x v="5"/>
    <x v="9"/>
    <n v="159"/>
    <n v="2"/>
    <s v="GUJ53"/>
    <n v="516"/>
    <n v="0"/>
    <s v="ร้านที่2"/>
    <s v="ว***ถ เ***วขํา"/>
    <s v="สงขลา"/>
    <s v="-"/>
    <s v=""/>
    <s v="13/02/2026 09:32"/>
    <s v="-"/>
    <s v="J&amp;T COD"/>
    <s v="Tiktok"/>
    <s v="จ่ายทีหลัง / COD"/>
    <s v=""/>
    <s v="791677698582"/>
    <s v="13/02/2026 09:32"/>
  </r>
  <r>
    <x v="3"/>
    <x v="5"/>
    <n v="159"/>
    <n v="2"/>
    <s v="GUJ53"/>
    <n v="516"/>
    <n v="0"/>
    <s v="ร้านที่2"/>
    <s v="ว***ถ เ***วขํา"/>
    <s v="สงขลา"/>
    <s v="-"/>
    <s v=""/>
    <s v="13/02/2026 09:32"/>
    <s v="-"/>
    <s v="J&amp;T COD"/>
    <s v="Tiktok"/>
    <s v="จ่ายทีหลัง / COD"/>
    <s v=""/>
    <s v="791677698582"/>
    <s v="13/02/2026 09:32"/>
  </r>
  <r>
    <x v="2"/>
    <x v="3"/>
    <n v="50"/>
    <n v="6"/>
    <s v="GUJ51"/>
    <n v="200"/>
    <n v="0"/>
    <s v="ร้านที่2"/>
    <s v="น** ช***รงค์ แ***าย"/>
    <s v="เทศบาลนครนครปฐม"/>
    <s v="-"/>
    <s v=""/>
    <s v="13/02/2026 09:30"/>
    <s v="-"/>
    <s v="J&amp;T Express"/>
    <s v="Tiktok"/>
    <s v="tiktok"/>
    <s v=""/>
    <s v="791612507254"/>
    <s v="13/02/2026 09:30"/>
  </r>
  <r>
    <x v="2"/>
    <x v="3"/>
    <n v="50"/>
    <n v="6"/>
    <s v="GUJ50"/>
    <n v="200"/>
    <n v="0"/>
    <s v="ร้านที่2"/>
    <s v="ภ***ญ ท***กระโทก"/>
    <s v="นครราชสีมา"/>
    <s v="-"/>
    <s v=""/>
    <s v="13/02/2026 09:28"/>
    <s v="-"/>
    <s v="J&amp;T COD"/>
    <s v="Tiktok"/>
    <s v="จ่ายทีหลัง / COD"/>
    <s v=""/>
    <s v="791643701262"/>
    <s v="13/02/2026 09:28"/>
  </r>
  <r>
    <x v="2"/>
    <x v="3"/>
    <n v="33.333333333333336"/>
    <n v="3"/>
    <s v="GUJ49"/>
    <n v="100"/>
    <n v="0"/>
    <s v="ร้านที่2"/>
    <s v="ด***ณี"/>
    <s v="เชียงใหม่"/>
    <s v="-"/>
    <s v=""/>
    <s v="13/02/2026 09:21"/>
    <s v="-"/>
    <s v="J&amp;T COD"/>
    <s v="Tiktok"/>
    <s v="จ่ายทีหลัง / COD"/>
    <s v="ขอกาแฟ เนย ฝอยทอง ค่ะ"/>
    <s v="791678504201"/>
    <s v="13/02/2026 09:21"/>
  </r>
  <r>
    <x v="5"/>
    <x v="9"/>
    <n v="159"/>
    <n v="1"/>
    <s v="GUJ48"/>
    <n v="218"/>
    <n v="0"/>
    <s v="ร้านที่2"/>
    <s v="ฐ***รีย์"/>
    <s v="จันทบุรี"/>
    <s v="-"/>
    <s v=""/>
    <s v="13/02/2026 09:19"/>
    <s v="-"/>
    <s v="J&amp;T COD"/>
    <s v="Tiktok"/>
    <s v="จ่ายทีหลัง / COD"/>
    <s v=""/>
    <s v="791665365584"/>
    <s v="13/02/2026 09:19"/>
  </r>
  <r>
    <x v="3"/>
    <x v="5"/>
    <n v="159"/>
    <n v="1"/>
    <s v="GUJ48"/>
    <n v="218"/>
    <n v="0"/>
    <s v="ร้านที่2"/>
    <s v="ฐ***รีย์"/>
    <s v="จันทบุรี"/>
    <s v="-"/>
    <s v=""/>
    <s v="13/02/2026 09:19"/>
    <s v="-"/>
    <s v="J&amp;T COD"/>
    <s v="Tiktok"/>
    <s v="จ่ายทีหลัง / COD"/>
    <s v=""/>
    <s v="791665365584"/>
    <s v="13/02/2026 09:19"/>
  </r>
  <r>
    <x v="2"/>
    <x v="3"/>
    <n v="33.333333333333336"/>
    <n v="3"/>
    <s v="GUJ47"/>
    <n v="100"/>
    <n v="0"/>
    <s v="ร้านที่2"/>
    <s v="พ***าภรณ์ เ***มสมบูรณ์"/>
    <s v="กรุงเทพมหานคร"/>
    <s v="-"/>
    <s v=""/>
    <s v="13/02/2026 09:20"/>
    <s v="-"/>
    <s v="J&amp;T Express"/>
    <s v="Tiktok"/>
    <s v="tiktok"/>
    <s v="ขอเป็น ฝอย1 มะพร้าว1 กล้วยหอม1 นะคะ"/>
    <s v="791691810291"/>
    <s v="13/02/2026 09:19"/>
  </r>
  <r>
    <x v="2"/>
    <x v="3"/>
    <n v="33.333333333333336"/>
    <n v="3"/>
    <s v="GUJ46"/>
    <n v="101"/>
    <n v="1"/>
    <s v="ร้านที่2"/>
    <s v="ส***ศา ป***พพงษ์"/>
    <s v="นครปฐม"/>
    <s v="-"/>
    <s v=""/>
    <s v="13/02/2026 09:19"/>
    <s v="-"/>
    <s v="J&amp;T COD"/>
    <s v="Tiktok"/>
    <s v="จ่ายทีหลัง / COD"/>
    <s v=""/>
    <s v="791604108282"/>
    <s v="13/02/2026 09:19"/>
  </r>
  <r>
    <x v="2"/>
    <x v="3"/>
    <n v="33.333333333333336"/>
    <n v="3"/>
    <s v="GUJ45"/>
    <n v="100"/>
    <n v="0"/>
    <s v="ร้านที่2"/>
    <s v="น***าว อ***ิการ์ พ***าพนม"/>
    <s v="อุดรธานี"/>
    <s v="-"/>
    <s v=""/>
    <s v="13/02/2026 09:17"/>
    <s v="-"/>
    <s v="J&amp;T Express"/>
    <s v="Tiktok"/>
    <s v="tiktok"/>
    <s v="ไม่เอากาแฟนะคะ"/>
    <s v="791653610285"/>
    <s v="13/02/2026 09:18"/>
  </r>
  <r>
    <x v="2"/>
    <x v="3"/>
    <n v="33.333333333333336"/>
    <n v="3"/>
    <s v="GUJ44"/>
    <n v="100"/>
    <n v="0"/>
    <s v="ร้านที่2"/>
    <s v="ก***ทิพย์ แ***ไพร"/>
    <s v="สมุทรปราการ"/>
    <s v="-"/>
    <s v=""/>
    <s v="13/02/2026 09:16"/>
    <s v="-"/>
    <s v="J&amp;T COD"/>
    <s v="Tiktok"/>
    <s v="จ่ายทีหลัง / COD"/>
    <s v=""/>
    <s v="791637501270"/>
    <s v="13/02/2026 09:16"/>
  </r>
  <r>
    <x v="5"/>
    <x v="9"/>
    <n v="159"/>
    <n v="1"/>
    <s v="GUJ43"/>
    <n v="218"/>
    <n v="0"/>
    <s v="ร้านที่2"/>
    <s v="ป***ศา ข***ัทรวุฒิโชติ"/>
    <s v="ประจวบคีรีขันธ์"/>
    <s v="-"/>
    <s v=""/>
    <s v="13/02/2026 09:15"/>
    <s v="-"/>
    <s v="J&amp;T COD"/>
    <s v="Tiktok"/>
    <s v="จ่ายทีหลัง / COD"/>
    <s v=""/>
    <s v="791642289546"/>
    <s v="13/02/2026 09:15"/>
  </r>
  <r>
    <x v="4"/>
    <x v="6"/>
    <n v="159"/>
    <n v="1"/>
    <s v="GUJ43"/>
    <n v="218"/>
    <n v="0"/>
    <s v="ร้านที่2"/>
    <s v="ป***ศา ข***ัทรวุฒิโชติ"/>
    <s v="ประจวบคีรีขันธ์"/>
    <s v="-"/>
    <s v=""/>
    <s v="13/02/2026 09:15"/>
    <s v="-"/>
    <s v="J&amp;T COD"/>
    <s v="Tiktok"/>
    <s v="จ่ายทีหลัง / COD"/>
    <s v=""/>
    <s v="791642289546"/>
    <s v="13/02/2026 09:15"/>
  </r>
  <r>
    <x v="1"/>
    <x v="2"/>
    <n v="159"/>
    <n v="1"/>
    <s v="GUJ42"/>
    <n v="109"/>
    <n v="0"/>
    <s v="ร้านที่2"/>
    <s v="ส***ศ เ***งพลับพลา"/>
    <s v="สมุทรสาคร"/>
    <s v="-"/>
    <s v=""/>
    <s v="13/02/2026 09:10"/>
    <s v="-"/>
    <s v="J&amp;T COD"/>
    <s v="Tiktok"/>
    <s v="จ่ายทีหลัง / COD"/>
    <s v=""/>
    <s v="791623254601"/>
    <s v="13/02/2026 09:10"/>
  </r>
  <r>
    <x v="3"/>
    <x v="5"/>
    <n v="159"/>
    <n v="1"/>
    <s v="GUJ41"/>
    <n v="109"/>
    <n v="0"/>
    <s v="ร้านที่2"/>
    <s v="ณ***นต์รันต์ ท***ินดี"/>
    <s v="นครปฐม"/>
    <s v="-"/>
    <s v=""/>
    <s v="13/02/2026 09:10"/>
    <s v="-"/>
    <s v="J&amp;T COD"/>
    <s v="Tiktok"/>
    <s v="จ่ายทีหลัง / COD"/>
    <s v=""/>
    <s v="791623423614"/>
    <s v="13/02/2026 09:10"/>
  </r>
  <r>
    <x v="2"/>
    <x v="3"/>
    <n v="33.333333333333336"/>
    <n v="3"/>
    <s v="GUJ39"/>
    <n v="100"/>
    <n v="0"/>
    <s v="ร้านที่2"/>
    <s v="ป***ศา เ***ะกระโทก"/>
    <s v="เทศบาลนครนครราชสีมา"/>
    <s v="-"/>
    <s v=""/>
    <s v="13/02/2026 09:06"/>
    <s v="-"/>
    <s v="J&amp;T COD"/>
    <s v="Tiktok"/>
    <s v="จ่ายทีหลัง / COD"/>
    <s v=""/>
    <s v="791692026285"/>
    <s v="13/02/2026 09:06"/>
  </r>
  <r>
    <x v="7"/>
    <x v="8"/>
    <n v="66.666666666666671"/>
    <n v="3"/>
    <s v="GUJ37"/>
    <n v="329"/>
    <n v="0"/>
    <s v="ร้านที่2"/>
    <s v="K* ร***าพร จ***ย"/>
    <s v="ขอนแก่น"/>
    <s v="-"/>
    <s v=""/>
    <s v="13/02/2026 09:02"/>
    <s v="-"/>
    <s v="J&amp;T Express"/>
    <s v="Tiktok"/>
    <s v="tiktok"/>
    <s v=""/>
    <s v="791608681275"/>
    <s v="13/02/2026 09:02"/>
  </r>
  <r>
    <x v="2"/>
    <x v="3"/>
    <n v="33.333333333333336"/>
    <n v="3"/>
    <s v="GUJ37"/>
    <n v="329"/>
    <n v="0"/>
    <s v="ร้านที่2"/>
    <s v="K* ร***าพร จ***ย"/>
    <s v="ขอนแก่น"/>
    <s v="-"/>
    <s v=""/>
    <s v="13/02/2026 09:02"/>
    <s v="-"/>
    <s v="J&amp;T Express"/>
    <s v="Tiktok"/>
    <s v="tiktok"/>
    <s v=""/>
    <s v="791608681275"/>
    <s v="13/02/2026 09:02"/>
  </r>
  <r>
    <x v="1"/>
    <x v="2"/>
    <n v="159"/>
    <n v="1"/>
    <s v="GUJ37"/>
    <n v="329"/>
    <n v="0"/>
    <s v="ร้านที่2"/>
    <s v="K* ร***าพร จ***ย"/>
    <s v="ขอนแก่น"/>
    <s v="-"/>
    <s v=""/>
    <s v="13/02/2026 09:02"/>
    <s v="-"/>
    <s v="J&amp;T Express"/>
    <s v="Tiktok"/>
    <s v="tiktok"/>
    <s v=""/>
    <s v="791608681275"/>
    <s v="13/02/2026 09:02"/>
  </r>
  <r>
    <x v="2"/>
    <x v="3"/>
    <n v="33.333333333333336"/>
    <n v="3"/>
    <s v="GUJ36"/>
    <n v="100"/>
    <n v="0"/>
    <s v="ร้านที่2"/>
    <s v="พ***าภรณ์ เ***มสมบูรณ์"/>
    <s v="กรุงเทพมหานคร"/>
    <s v="-"/>
    <s v=""/>
    <s v="13/02/2026 09:02"/>
    <s v="-"/>
    <s v="J&amp;T Express"/>
    <s v="Tiktok"/>
    <s v="tiktok"/>
    <s v="ขอเป็น เนย2 ฝอย1 นะคะ"/>
    <s v="791623191181"/>
    <s v="13/02/2026 09:01"/>
  </r>
  <r>
    <x v="5"/>
    <x v="9"/>
    <n v="159"/>
    <n v="1"/>
    <s v="GUJ35"/>
    <n v="100"/>
    <n v="0"/>
    <s v="ร้านที่2"/>
    <s v="ป***ดา พ***ิม"/>
    <s v="นนทบุรี"/>
    <s v="-"/>
    <s v=""/>
    <s v="13/02/2026 09:02"/>
    <s v="-"/>
    <s v="J&amp;T Express"/>
    <s v="Tiktok"/>
    <s v="tiktok"/>
    <s v=""/>
    <s v="791695856696"/>
    <s v="13/02/2026 09:01"/>
  </r>
  <r>
    <x v="2"/>
    <x v="3"/>
    <n v="33.333333333333336"/>
    <n v="3"/>
    <s v="GUJ34"/>
    <n v="100"/>
    <n v="0"/>
    <s v="ร้านที่2"/>
    <s v="U***u H***  ก***ช  ม***รี"/>
    <s v="สมุทรปราการ"/>
    <s v="-"/>
    <s v=""/>
    <s v="13/02/2026 09:01"/>
    <s v="-"/>
    <s v="J&amp;T COD"/>
    <s v="Tiktok"/>
    <s v="จ่ายทีหลัง / COD"/>
    <s v=""/>
    <s v="791679300285"/>
    <s v="13/02/2026 09:01"/>
  </r>
  <r>
    <x v="2"/>
    <x v="3"/>
    <n v="33.333333333333336"/>
    <n v="6"/>
    <s v="GUJ32"/>
    <n v="200"/>
    <n v="0"/>
    <s v="ร้านที่2"/>
    <s v="ท***ีย์  อ***เมือง"/>
    <s v="กระบี่"/>
    <s v="-"/>
    <s v=""/>
    <s v="13/02/2026 08:59"/>
    <s v="-"/>
    <s v="J&amp;T COD"/>
    <s v="Tiktok"/>
    <s v="จ่ายทีหลัง / COD"/>
    <s v=""/>
    <s v="791690021264"/>
    <s v="13/02/2026 08:59"/>
  </r>
  <r>
    <x v="2"/>
    <x v="3"/>
    <n v="33.333333333333336"/>
    <n v="3"/>
    <s v="GUJ31"/>
    <n v="100"/>
    <n v="0"/>
    <s v="ร้านที่2"/>
    <s v="จ** ร***เสริมสวยสน"/>
    <s v="กำแพงเพชร"/>
    <s v="-"/>
    <s v=""/>
    <s v="13/02/2026 08:57"/>
    <s v="-"/>
    <s v="J&amp;T COD"/>
    <s v="Tiktok"/>
    <s v="จ่ายทีหลัง / COD"/>
    <s v=""/>
    <s v="791624103281"/>
    <s v="13/02/2026 08:57"/>
  </r>
  <r>
    <x v="7"/>
    <x v="8"/>
    <n v="66.666666666666671"/>
    <n v="3"/>
    <s v="GUJ29"/>
    <n v="129"/>
    <n v="0"/>
    <s v="ร้านที่1"/>
    <s v="น******ย"/>
    <s v="******ลกะลาเส, อำเภอสิเกา ตำบลกะลาเส อำเภอสิเกา จังหวัดตรัง 92150"/>
    <s v="92150"/>
    <s v="10"/>
    <s v="13/02/2026 08:39"/>
    <s v="-"/>
    <s v="SPX Express"/>
    <s v="Shopee"/>
    <s v="shopee"/>
    <s v=""/>
    <s v="TH261984758054P"/>
    <s v="13/02/2026 08:39"/>
  </r>
  <r>
    <x v="2"/>
    <x v="3"/>
    <n v="50"/>
    <n v="6"/>
    <s v="GUJ28"/>
    <n v="200"/>
    <n v="0"/>
    <s v="ร้านที่2"/>
    <s v="เ*** ไ***รือน"/>
    <s v="น่าน"/>
    <s v="-"/>
    <s v=""/>
    <s v="13/02/2026 08:38"/>
    <s v="-"/>
    <s v="J&amp;T COD"/>
    <s v="Tiktok"/>
    <s v="จ่ายทีหลัง / COD"/>
    <s v=""/>
    <s v="791602902263"/>
    <s v="13/02/2026 08:38"/>
  </r>
  <r>
    <x v="1"/>
    <x v="1"/>
    <n v="82.08"/>
    <n v="1"/>
    <s v="GUJ26"/>
    <n v="89.58"/>
    <n v="7.5"/>
    <s v="ร้านที่3"/>
    <s v="Pansa"/>
    <s v="หมู่บ้านประกายเพชร 10/99 ถ.ฤทธิประศาสน์ ต.บางคล้า อ.บางคล้า · บางคล้า/ Bang Khla_x000a__x000a_บางคล้า/ Bang Khlaฉะเชิงเทรา/ Chachoengsao_x000a_24110"/>
    <s v="24110"/>
    <s v="660616919399"/>
    <s v="13/02/2026 08:18"/>
    <s v="-"/>
    <s v="Kerry_dropoff"/>
    <s v="Lazada"/>
    <s v="lazada"/>
    <s v=""/>
    <s v="TH24028CCVH54A"/>
    <s v="13/02/2026 08:18"/>
  </r>
  <r>
    <x v="2"/>
    <x v="3"/>
    <n v="65"/>
    <n v="18"/>
    <s v="GUJ25"/>
    <n v="630"/>
    <n v="0"/>
    <s v="ร้านที่2"/>
    <s v="เ***ีรา"/>
    <s v="พะเยา"/>
    <s v="-"/>
    <s v=""/>
    <s v="13/02/2026 07:55"/>
    <s v="-"/>
    <s v="J&amp;T COD"/>
    <s v="Tiktok"/>
    <s v="จ่ายทีหลัง / COD"/>
    <s v=""/>
    <s v="791649906213"/>
    <s v="13/02/2026 07:55"/>
  </r>
  <r>
    <x v="9"/>
    <x v="19"/>
    <n v="120"/>
    <n v="1"/>
    <s v="GUJ23"/>
    <n v="100"/>
    <n v="0"/>
    <s v="ร้านที่2"/>
    <s v="บ***า ส***กาญจนดล"/>
    <s v="นครปฐม"/>
    <s v="-"/>
    <s v=""/>
    <s v="13/02/2026 07:39"/>
    <s v="-"/>
    <s v="J&amp;T Express"/>
    <s v="Tiktok"/>
    <s v="tiktok"/>
    <s v=""/>
    <s v="791688878680"/>
    <s v="13/02/2026 07:39"/>
  </r>
  <r>
    <x v="5"/>
    <x v="1"/>
    <n v="54.66"/>
    <n v="1"/>
    <s v="GUJ21"/>
    <n v="61.66"/>
    <n v="7"/>
    <s v="ร้านที่3"/>
    <s v="mopana***"/>
    <s v="52 ตำบล โคกกรวด อำเภอเมืองนครราชสีมา, 52 ตำบล โคกกรวด อำเภอเมืองนครราชสีมา 52ม6 · โคกกรวด/ Khok Kruat_x000a__x000a_เมืองนครราชสีมา/ Mueng Nakorn Ratchasimaนครราชสีมา/ Nakhon Ratchasima_x000a_30280"/>
    <s v="30280"/>
    <s v="660929238809"/>
    <s v="13/02/2026 07:35"/>
    <s v="-"/>
    <s v="Kerry_dropoff"/>
    <s v="Lazada"/>
    <s v="lazada"/>
    <s v=""/>
    <s v="LEXPU0657727782"/>
    <s v="13/02/2026 07:34"/>
  </r>
  <r>
    <x v="5"/>
    <x v="9"/>
    <n v="159"/>
    <n v="1"/>
    <s v="GUJ20"/>
    <n v="387"/>
    <n v="0"/>
    <s v="ร้านที่2"/>
    <s v="ป***รัตฐ์ จ***าทอง"/>
    <s v="ระยอง"/>
    <s v="-"/>
    <s v=""/>
    <s v="13/02/2026 07:28"/>
    <s v="-"/>
    <s v="J&amp;T COD"/>
    <s v="Tiktok"/>
    <s v="จ่ายทีหลัง / COD"/>
    <s v=""/>
    <s v="791692158552"/>
    <s v="13/02/2026 07:28"/>
  </r>
  <r>
    <x v="1"/>
    <x v="2"/>
    <n v="159"/>
    <n v="1"/>
    <s v="GUJ20"/>
    <n v="387"/>
    <n v="0"/>
    <s v="ร้านที่2"/>
    <s v="ป***รัตฐ์ จ***าทอง"/>
    <s v="ระยอง"/>
    <s v="-"/>
    <s v=""/>
    <s v="13/02/2026 07:28"/>
    <s v="-"/>
    <s v="J&amp;T COD"/>
    <s v="Tiktok"/>
    <s v="จ่ายทีหลัง / COD"/>
    <s v=""/>
    <s v="791692158552"/>
    <s v="13/02/2026 07:28"/>
  </r>
  <r>
    <x v="3"/>
    <x v="5"/>
    <n v="159"/>
    <n v="1"/>
    <s v="GUJ20"/>
    <n v="387"/>
    <n v="0"/>
    <s v="ร้านที่2"/>
    <s v="ป***รัตฐ์ จ***าทอง"/>
    <s v="ระยอง"/>
    <s v="-"/>
    <s v=""/>
    <s v="13/02/2026 07:28"/>
    <s v="-"/>
    <s v="J&amp;T COD"/>
    <s v="Tiktok"/>
    <s v="จ่ายทีหลัง / COD"/>
    <s v=""/>
    <s v="791692158552"/>
    <s v="13/02/2026 07:28"/>
  </r>
  <r>
    <x v="6"/>
    <x v="7"/>
    <n v="33.333333333333336"/>
    <n v="3"/>
    <s v="GUJ19"/>
    <n v="134.99"/>
    <n v="0"/>
    <s v="ร้านที่2"/>
    <s v="ล***ลา บ***กตุ"/>
    <s v="ชัยนาท"/>
    <s v="-"/>
    <s v=""/>
    <s v="13/02/2026 07:07"/>
    <s v="-"/>
    <s v="J&amp;T COD"/>
    <s v="Tiktok"/>
    <s v="จ่ายทีหลัง / COD"/>
    <s v=""/>
    <s v="791645933116"/>
    <s v="13/02/2026 07:10"/>
  </r>
  <r>
    <x v="2"/>
    <x v="3"/>
    <n v="50"/>
    <n v="6"/>
    <s v="GUJ18"/>
    <n v="200"/>
    <n v="0"/>
    <s v="ร้านที่2"/>
    <s v="อ*** แ***เนตร"/>
    <s v="อุบลราชธานี"/>
    <s v="-"/>
    <s v=""/>
    <s v="13/02/2026 06:54"/>
    <s v="-"/>
    <s v="J&amp;T Express"/>
    <s v="Tiktok"/>
    <s v="tiktok"/>
    <s v=""/>
    <s v="791514083080"/>
    <s v="13/02/2026 06:52"/>
  </r>
  <r>
    <x v="0"/>
    <x v="4"/>
    <n v="66.333333333333329"/>
    <n v="3"/>
    <s v="GUJ16"/>
    <n v="197"/>
    <n v="0"/>
    <s v="ร้านที่2"/>
    <s v="ป***นา ไ***ักษ์"/>
    <s v="นครราชสีมา"/>
    <s v="-"/>
    <s v=""/>
    <s v="13/02/2026 06:36"/>
    <s v="-"/>
    <s v="J&amp;T Express"/>
    <s v="Tiktok"/>
    <s v="tiktok"/>
    <s v=""/>
    <s v="791604912173"/>
    <s v="13/02/2026 06:35"/>
  </r>
  <r>
    <x v="7"/>
    <x v="8"/>
    <n v="33"/>
    <n v="10"/>
    <s v="GUJ15"/>
    <n v="330"/>
    <n v="0"/>
    <s v="ร้านที่4"/>
    <s v="ม***ิกา น**"/>
    <s v="ชัยภูมิ"/>
    <s v="-"/>
    <s v=""/>
    <s v="13/02/2026 06:06"/>
    <s v="-"/>
    <s v="J&amp;T COD"/>
    <s v="Tiktok"/>
    <s v="จ่ายทีหลัง / COD"/>
    <s v=""/>
    <s v="791676243190"/>
    <s v="13/02/2026 06:07"/>
  </r>
  <r>
    <x v="0"/>
    <x v="4"/>
    <n v="80"/>
    <n v="3"/>
    <s v="GUJ14"/>
    <n v="24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71"/>
    <s v="13/02/2026 06:29"/>
    <s v="-"/>
    <s v="SPX Express"/>
    <s v="Shopee"/>
    <s v="shopee"/>
    <s v=""/>
    <s v="TH261519011951G"/>
    <s v="13/02/2026 05:59"/>
  </r>
  <r>
    <x v="6"/>
    <x v="7"/>
    <n v="33.333333333333336"/>
    <n v="3"/>
    <s v="GUJ13"/>
    <n v="134.99"/>
    <n v="0"/>
    <s v="ร้านที่2"/>
    <s v="จ***ภรณ์ ส***รณ์"/>
    <s v="อุบลราชธานี"/>
    <s v="-"/>
    <s v=""/>
    <s v="13/02/2026 05:52"/>
    <s v="-"/>
    <s v="J&amp;T COD"/>
    <s v="Tiktok"/>
    <s v="จ่ายทีหลัง / COD"/>
    <s v=""/>
    <s v="791671136115"/>
    <s v="13/02/2026 05:52"/>
  </r>
  <r>
    <x v="1"/>
    <x v="1"/>
    <n v="87.2"/>
    <n v="1"/>
    <s v="GUJ12"/>
    <n v="98.2"/>
    <n v="11"/>
    <s v="ร้านที่3"/>
    <s v="อุทัย  บุญญาทิม"/>
    <s v="ม.17 บ.ทรัพย์เจริญ ต.โพธิ์ไทร 143 · โพธิ์ไทร/ Pho Sai_x000a__x000a_พิบูลมังสาหาร/ Phibun Mangsahanอุบลราชธานี/ Ubon Ratchathani_x000a_34110"/>
    <s v="34110"/>
    <s v="660827096835"/>
    <s v="13/02/2026 05:46"/>
    <s v="-"/>
    <s v="Kerry_dropoff"/>
    <s v="Lazada"/>
    <s v="lazada"/>
    <s v=""/>
    <s v="TH31148CA88W2G"/>
    <s v="13/02/2026 05:46"/>
  </r>
  <r>
    <x v="15"/>
    <x v="20"/>
    <n v="50"/>
    <n v="5"/>
    <s v="GUJ11"/>
    <n v="245"/>
    <n v="0"/>
    <s v="ร้านที่1"/>
    <s v="ว******ย"/>
    <s v="******้หิน, อำเภอครบุรี ตำบลจระเข้หิน อำเภอครบุรี จังหวัดนครราชสีมา 30250"/>
    <s v="30250"/>
    <s v="72"/>
    <s v="13/02/2026 05:32"/>
    <s v="-"/>
    <s v="SPX Express"/>
    <s v="Shopee"/>
    <s v="shopee"/>
    <s v=""/>
    <s v="TH262105248303J"/>
    <s v="13/02/2026 05:32"/>
  </r>
  <r>
    <x v="0"/>
    <x v="4"/>
    <n v="66.333333333333329"/>
    <n v="3"/>
    <s v="GUJ10"/>
    <n v="197"/>
    <n v="0"/>
    <s v="ร้านที่2"/>
    <s v="ด***าว.พรหมศิริ"/>
    <s v="ฉะเชิงเทรา"/>
    <s v="-"/>
    <s v=""/>
    <s v="13/02/2026 05:25"/>
    <s v="-"/>
    <s v="J&amp;T Express"/>
    <s v="Tiktok"/>
    <s v="tiktok"/>
    <s v=""/>
    <s v="791649834150"/>
    <s v="13/02/2026 05:25"/>
  </r>
  <r>
    <x v="2"/>
    <x v="3"/>
    <n v="50"/>
    <n v="6"/>
    <s v="GUJ9"/>
    <n v="200"/>
    <n v="0"/>
    <s v="ร้านที่2"/>
    <s v="น***านุศิษย์ ห***อียด"/>
    <s v="เพชรบุรี"/>
    <s v="-"/>
    <s v=""/>
    <s v="13/02/2026 03:01"/>
    <s v="-"/>
    <s v="J&amp;T Express"/>
    <s v="Tiktok"/>
    <s v="tiktok"/>
    <s v=""/>
    <s v="791543964083"/>
    <s v="13/02/2026 03:01"/>
  </r>
  <r>
    <x v="1"/>
    <x v="2"/>
    <n v="159"/>
    <n v="1"/>
    <s v="GUJ8"/>
    <n v="258"/>
    <n v="0"/>
    <s v="ร้านที่2"/>
    <s v="พ***ิพย์ จ***ร์พันธ์"/>
    <s v="ราชบุรี"/>
    <s v="-"/>
    <s v=""/>
    <s v="13/02/2026 02:57"/>
    <s v="-"/>
    <s v="J&amp;T COD"/>
    <s v="Tiktok"/>
    <s v="จ่ายทีหลัง / COD"/>
    <s v=""/>
    <s v="791618166290"/>
    <s v="13/02/2026 02:58"/>
  </r>
  <r>
    <x v="3"/>
    <x v="5"/>
    <n v="159"/>
    <n v="1"/>
    <s v="GUJ8"/>
    <n v="258"/>
    <n v="0"/>
    <s v="ร้านที่2"/>
    <s v="พ***ิพย์ จ***ร์พันธ์"/>
    <s v="ราชบุรี"/>
    <s v="-"/>
    <s v=""/>
    <s v="13/02/2026 02:57"/>
    <s v="-"/>
    <s v="J&amp;T COD"/>
    <s v="Tiktok"/>
    <s v="จ่ายทีหลัง / COD"/>
    <s v=""/>
    <s v="791618166290"/>
    <s v="13/02/2026 02:57"/>
  </r>
  <r>
    <x v="7"/>
    <x v="8"/>
    <n v="66.666666666666671"/>
    <n v="3"/>
    <s v="GUJ7"/>
    <n v="129"/>
    <n v="0"/>
    <s v="ร้านที่2"/>
    <s v="ป***ก"/>
    <s v="ปทุมธานี"/>
    <s v="-"/>
    <s v=""/>
    <s v="13/02/2026 02:37"/>
    <s v="-"/>
    <s v="J&amp;T COD"/>
    <s v="Tiktok"/>
    <s v="จ่ายทีหลัง / COD"/>
    <s v=""/>
    <s v="791653124150"/>
    <s v="13/02/2026 02:37"/>
  </r>
  <r>
    <x v="2"/>
    <x v="3"/>
    <n v="65"/>
    <n v="1"/>
    <s v="GUJ6"/>
    <n v="58.99"/>
    <n v="0"/>
    <s v="ร้านที่2"/>
    <s v="ว***ภรณ์ บ***ม่น"/>
    <s v="กรุงเทพฯ"/>
    <s v="-"/>
    <s v=""/>
    <s v="13/02/2026 02:24"/>
    <s v="-"/>
    <s v="J&amp;T Express"/>
    <s v="Tiktok"/>
    <s v="tiktok"/>
    <s v="เค้กเผือกมะพร้าวอ่อน"/>
    <s v="791599122075"/>
    <s v="13/02/2026 02:24"/>
  </r>
  <r>
    <x v="2"/>
    <x v="3"/>
    <n v="33.333333333333336"/>
    <n v="3"/>
    <s v="GUJ5"/>
    <n v="100"/>
    <n v="0"/>
    <s v="ร้านที่2"/>
    <s v="1***ruedee"/>
    <s v="พระนครศรีอยุธยา"/>
    <s v="-"/>
    <s v=""/>
    <s v="13/02/2026 01:55"/>
    <s v="-"/>
    <s v="J&amp;T COD"/>
    <s v="Tiktok"/>
    <s v="จ่ายทีหลัง / COD"/>
    <s v=""/>
    <s v="791592582071"/>
    <s v="13/02/2026 01:55"/>
  </r>
  <r>
    <x v="0"/>
    <x v="4"/>
    <n v="66.333333333333329"/>
    <n v="3"/>
    <s v="GUJ4"/>
    <n v="197"/>
    <n v="0"/>
    <s v="ร้านที่2"/>
    <s v="ส***ตรา ป***ปลื้อง"/>
    <s v="กาญจนบุรี"/>
    <s v="-"/>
    <s v=""/>
    <s v="13/02/2026 01:41"/>
    <s v="-"/>
    <s v="J&amp;T COD"/>
    <s v="Tiktok"/>
    <s v="จ่ายทีหลัง / COD"/>
    <s v=""/>
    <s v="791687514170"/>
    <s v="13/02/2026 01:41"/>
  </r>
  <r>
    <x v="3"/>
    <x v="5"/>
    <n v="159"/>
    <n v="1"/>
    <s v="GUJ2"/>
    <n v="167"/>
    <n v="38"/>
    <s v="ร้านที่2"/>
    <s v="ช***ักดิ์ อ***ตย์"/>
    <s v="สุรินทร์"/>
    <s v="-"/>
    <s v=""/>
    <s v="13/02/2026 00:43"/>
    <s v="-"/>
    <s v="J&amp;T Express"/>
    <s v="Tiktok"/>
    <s v="tiktok"/>
    <s v=""/>
    <s v="791551795020"/>
    <s v="13/02/2026 00:43"/>
  </r>
  <r>
    <x v="4"/>
    <x v="1"/>
    <n v="78.400000000000006"/>
    <n v="1"/>
    <s v="GUJ1"/>
    <n v="165.31"/>
    <n v="8.5"/>
    <s v="ร้านที่3"/>
    <s v="พัทธนันท์ เทพา"/>
    <s v="237 หมู่ 3 ต.หนองตอง · หนองตอง/ Nong Tong_x000a__x000a_หางดง/ Hang Dongเชียงใหม่/ Chiang Mai_x000a_50340"/>
    <s v="50340"/>
    <s v="660875795495"/>
    <s v="13/02/2026 00:27"/>
    <s v="-"/>
    <s v="Kerry_dropoff"/>
    <s v="Lazada"/>
    <s v="lazada"/>
    <s v=""/>
    <s v="LEXPU0657550710"/>
    <s v="13/02/2026 00:27"/>
  </r>
  <r>
    <x v="1"/>
    <x v="1"/>
    <n v="78.41"/>
    <n v="1"/>
    <s v="GUJ1"/>
    <n v="165.31"/>
    <n v="8.5"/>
    <s v="ร้านที่3"/>
    <s v="พัทธนันท์ เทพา"/>
    <s v="237 หมู่ 3 ต.หนองตอง · หนองตอง/ Nong Tong_x000a__x000a_หางดง/ Hang Dongเชียงใหม่/ Chiang Mai_x000a_50340"/>
    <s v="50340"/>
    <s v="660875795495"/>
    <s v="13/02/2026 00:27"/>
    <s v="-"/>
    <s v="Kerry_dropoff"/>
    <s v="Lazada"/>
    <s v="lazada"/>
    <s v=""/>
    <s v="LEXPU0657550710"/>
    <s v="13/02/2026 00:27"/>
  </r>
  <r>
    <x v="3"/>
    <x v="1"/>
    <n v="107.7"/>
    <n v="1"/>
    <s v="GUJ0"/>
    <n v="115.2"/>
    <n v="7.5"/>
    <s v="ร้านที่3"/>
    <s v="คุณชาตรี รวิมหธนากุล"/>
    <s v="ตลาดต้นสัก บูธเมี่ยงคำย่าคำ ล๊อคMA05 เลขที่ 1 ซอยนนทบุรี 15 ต.บางกระสอ_x000a__x000a_เมืองนนทบุรี/ Mueang Nonthaburiนนทบุรี/ Nonthaburi_x000a_11000"/>
    <s v="11000"/>
    <s v="660863549393"/>
    <s v="13/02/2026 00:23"/>
    <s v="-"/>
    <s v="Kerry_dropoff"/>
    <s v="Lazada"/>
    <s v="lazada"/>
    <s v=""/>
    <s v="LEXPU0657463357"/>
    <s v="13/02/2026 00:23"/>
  </r>
  <r>
    <x v="5"/>
    <x v="1"/>
    <n v="103.55"/>
    <n v="1"/>
    <s v="GUI99"/>
    <n v="110.55"/>
    <n v="7"/>
    <s v="ร้านที่3"/>
    <s v="ss"/>
    <s v="1099/1 ซ.รอบเมือง7 ถ.รอบเมือง ต.ธาตุเชิงชุม · ธาตุเชิงชุม/ That Choeng Chum_x000a__x000a_เมืองสกลนคร/ Mueang Sakon Nakhonสกลนคร/ Sakon Nakhon_x000a_47000"/>
    <s v="47000"/>
    <s v="660941754147"/>
    <s v="13/02/2026 00:22"/>
    <s v="-"/>
    <s v="Kerry_dropoff"/>
    <s v="Lazada"/>
    <s v="lazada"/>
    <s v=""/>
    <s v="LEXPU0657452065"/>
    <s v="13/02/2026 00:22"/>
  </r>
  <r>
    <x v="3"/>
    <x v="5"/>
    <n v="159"/>
    <n v="1"/>
    <s v="GUI98"/>
    <n v="129"/>
    <n v="0"/>
    <s v="ร้านที่2"/>
    <s v="ม**"/>
    <s v="Nonthaburi"/>
    <s v="-"/>
    <s v=""/>
    <s v="13/02/2026 00:13"/>
    <s v="-"/>
    <s v="J&amp;T COD"/>
    <s v="Tiktok"/>
    <s v="จ่ายทีหลัง / COD"/>
    <s v=""/>
    <s v="791687817104"/>
    <s v="13/02/2026 00:21"/>
  </r>
  <r>
    <x v="4"/>
    <x v="6"/>
    <n v="139"/>
    <n v="1"/>
    <s v="GUI97"/>
    <n v="278"/>
    <n v="0"/>
    <s v="ร้านที่1"/>
    <s v="พ******ง"/>
    <s v="******ประเทศไทย (ตรงข้ามโรงเรียนบ้านบ่อน้ำพุ) ตำบลทุ่งขวาง อำเภอกำแพงแสน จังหวัดนครปฐม 73140"/>
    <s v="73140"/>
    <s v="79"/>
    <s v="13/02/2026 00:20"/>
    <s v="-"/>
    <s v="SPX Express"/>
    <s v="Shopee"/>
    <s v="shopee"/>
    <s v=""/>
    <s v="TH263544574317P"/>
    <s v="13/02/2026 00:20"/>
  </r>
  <r>
    <x v="3"/>
    <x v="5"/>
    <n v="139"/>
    <n v="1"/>
    <s v="GUI97"/>
    <n v="278"/>
    <n v="0"/>
    <s v="ร้านที่1"/>
    <s v="พ******ง"/>
    <s v="******ประเทศไทย (ตรงข้ามโรงเรียนบ้านบ่อน้ำพุ) ตำบลทุ่งขวาง อำเภอกำแพงแสน จังหวัดนครปฐม 73140"/>
    <s v="73140"/>
    <s v="79"/>
    <s v="13/02/2026 00:20"/>
    <s v="-"/>
    <s v="SPX Express"/>
    <s v="Shopee"/>
    <s v="shopee"/>
    <s v=""/>
    <s v="TH263544574317P"/>
    <s v="13/02/2026 00:20"/>
  </r>
  <r>
    <x v="9"/>
    <x v="11"/>
    <n v="83.333333333333329"/>
    <n v="3"/>
    <s v="GUI96"/>
    <n v="250"/>
    <n v="0"/>
    <s v="ร้านที่4"/>
    <s v="ด***กษ์ เ***์มงคล"/>
    <s v="กรุงเทพฯ"/>
    <s v="-"/>
    <s v=""/>
    <s v="13/02/2026 00:05"/>
    <s v="-"/>
    <s v="J&amp;T Express"/>
    <s v="Tiktok"/>
    <s v="tiktok"/>
    <s v=""/>
    <s v="791631675660"/>
    <s v="13/02/2026 00:09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x v="0"/>
    <n v="33.333333333333336"/>
    <n v="3"/>
    <s v="GUO67"/>
    <n v="100"/>
    <n v="0"/>
    <s v="ร้านที่2"/>
    <s v="น*** ส***สา  เ***รม"/>
    <s v="อุตรดิตถ์"/>
    <s v="-"/>
    <s v=""/>
    <s v="14/02/2026 23:42"/>
    <s v="-"/>
    <s v="J&amp;T Express"/>
    <s v="Tiktok"/>
    <s v="tiktok"/>
    <s v=""/>
    <s v="791642449065"/>
    <s v="14/02/2026 23:40"/>
  </r>
  <r>
    <x v="1"/>
    <x v="1"/>
    <n v="66.333333333333329"/>
    <n v="12"/>
    <s v="GUO66"/>
    <n v="788"/>
    <n v="0"/>
    <s v="ร้านที่2"/>
    <s v="p***"/>
    <s v="กรุงเทพฯ"/>
    <s v="-"/>
    <s v=""/>
    <s v="14/02/2026 23:24"/>
    <s v="-"/>
    <s v="J&amp;T Express"/>
    <s v="Tiktok"/>
    <s v="tiktok"/>
    <s v=""/>
    <s v="791670344021"/>
    <s v="14/02/2026 23:24"/>
  </r>
  <r>
    <x v="2"/>
    <x v="2"/>
    <n v="159"/>
    <n v="1"/>
    <s v="GUO65"/>
    <n v="99"/>
    <n v="0"/>
    <s v="ร้านที่2"/>
    <s v="จ*** พ***อด"/>
    <s v="กรุงเทพมหานคร"/>
    <s v="-"/>
    <s v=""/>
    <s v="14/02/2026 22:50"/>
    <s v="-"/>
    <s v="J&amp;T COD"/>
    <s v="Tiktok"/>
    <s v="จ่ายทีหลัง / COD"/>
    <s v=""/>
    <s v="791626332081"/>
    <s v="14/02/2026 22:51"/>
  </r>
  <r>
    <x v="1"/>
    <x v="1"/>
    <n v="66.333333333333329"/>
    <n v="3"/>
    <s v="GUO64"/>
    <n v="359.4"/>
    <n v="41"/>
    <s v="ร้านที่9"/>
    <s v="เสาวนีย์ อนันต์วิไลเลขา"/>
    <s v="สมบูรณ์แมนชั่น, 22 ซอย ประชาอุทิศ 65 · บางมด/ Bang Mot_x000a__x000a_ทุ่งครุ/ Thung Khruกรุงเทพมหานคร/ Bangkok_x000a_10140"/>
    <s v="10140"/>
    <s v="660969406957"/>
    <s v="14/02/2026 22:44"/>
    <s v="-"/>
    <s v="Kerry_dropoff"/>
    <s v="Lazada"/>
    <s v="lazada"/>
    <s v=""/>
    <s v="LEXPU0657898970"/>
    <s v="14/02/2026 22:44"/>
  </r>
  <r>
    <x v="1"/>
    <x v="1"/>
    <n v="66.333333333333329"/>
    <n v="3"/>
    <s v="GUO64"/>
    <n v="359.4"/>
    <n v="41"/>
    <s v="ร้านที่9"/>
    <s v="เสาวนีย์ อนันต์วิไลเลขา"/>
    <s v="สมบูรณ์แมนชั่น, 22 ซอย ประชาอุทิศ 65 · บางมด/ Bang Mot_x000a__x000a_ทุ่งครุ/ Thung Khruกรุงเทพมหานคร/ Bangkok_x000a_10140"/>
    <s v="10140"/>
    <s v="660969406957"/>
    <s v="14/02/2026 22:44"/>
    <s v="-"/>
    <s v="Kerry_dropoff"/>
    <s v="Lazada"/>
    <s v="lazada"/>
    <s v=""/>
    <s v="LEXPU0657898970"/>
    <s v="14/02/2026 22:44"/>
  </r>
  <r>
    <x v="0"/>
    <x v="0"/>
    <n v="33.333333333333336"/>
    <n v="3"/>
    <s v="GUO63"/>
    <n v="100"/>
    <n v="0"/>
    <s v="ร้านที่2"/>
    <s v="ก***นา ท***อง"/>
    <s v="สุโขทัย"/>
    <s v="-"/>
    <s v=""/>
    <s v="14/02/2026 22:38"/>
    <s v="-"/>
    <s v="J&amp;T COD"/>
    <s v="Tiktok"/>
    <s v="จ่ายทีหลัง / COD"/>
    <s v=""/>
    <s v="791678330085"/>
    <s v="14/02/2026 22:38"/>
  </r>
  <r>
    <x v="2"/>
    <x v="2"/>
    <n v="159"/>
    <n v="1"/>
    <s v="GUO62"/>
    <n v="99"/>
    <n v="0"/>
    <s v="ร้านที่2"/>
    <s v="S***pol x b**"/>
    <s v="นครปฐม"/>
    <s v="-"/>
    <s v=""/>
    <s v="14/02/2026 22:05"/>
    <s v="-"/>
    <s v="J&amp;T COD"/>
    <s v="Tiktok"/>
    <s v="จ่ายทีหลัง / COD"/>
    <s v=""/>
    <s v="791614533080"/>
    <s v="14/02/2026 22:06"/>
  </r>
  <r>
    <x v="0"/>
    <x v="0"/>
    <n v="65"/>
    <n v="9"/>
    <s v="GUO61"/>
    <n v="315"/>
    <n v="0"/>
    <s v="ร้านที่2"/>
    <s v="อ***อาสัน ม***็ง"/>
    <s v="นราธิวาส"/>
    <s v="-"/>
    <s v=""/>
    <s v="14/02/2026 21:53"/>
    <s v="-"/>
    <s v="J&amp;T COD"/>
    <s v="Tiktok"/>
    <s v="จ่ายทีหลัง / COD"/>
    <s v=""/>
    <s v="791663250033"/>
    <s v="14/02/2026 21:54"/>
  </r>
  <r>
    <x v="1"/>
    <x v="1"/>
    <n v="66.333333333333329"/>
    <n v="3"/>
    <s v="GUO60"/>
    <n v="197"/>
    <n v="0"/>
    <s v="ร้านที่2"/>
    <s v="อ***ยผลไม้..คุณตุ๋ย"/>
    <s v="นครพนม"/>
    <s v="-"/>
    <s v=""/>
    <s v="14/02/2026 21:44"/>
    <s v="-"/>
    <s v="J&amp;T Express"/>
    <s v="Tiktok"/>
    <s v="tiktok"/>
    <s v=""/>
    <s v="791660664001"/>
    <s v="14/02/2026 21:45"/>
  </r>
  <r>
    <x v="3"/>
    <x v="3"/>
    <n v="159"/>
    <n v="1"/>
    <s v="GUO59"/>
    <n v="99"/>
    <n v="0"/>
    <s v="ร้านที่2"/>
    <s v="ม***ิมะห์"/>
    <s v="กรุงเทพฯ"/>
    <s v="-"/>
    <s v=""/>
    <s v="14/02/2026 21:41"/>
    <s v="-"/>
    <s v="J&amp;T COD"/>
    <s v="Tiktok"/>
    <s v="จ่ายทีหลัง / COD"/>
    <s v=""/>
    <s v="791670057054"/>
    <s v="14/02/2026 21:41"/>
  </r>
  <r>
    <x v="0"/>
    <x v="0"/>
    <n v="50"/>
    <n v="12"/>
    <s v="GUO58"/>
    <n v="400"/>
    <n v="0"/>
    <s v="ร้านที่2"/>
    <s v="อ***ยผลไม้..คุณตุ๋ย"/>
    <s v="นครพนม"/>
    <s v="-"/>
    <s v=""/>
    <s v="14/02/2026 21:33"/>
    <s v="-"/>
    <s v="J&amp;T Express"/>
    <s v="Tiktok"/>
    <s v="tiktok"/>
    <s v=""/>
    <s v="791623910092"/>
    <s v="14/02/2026 21:33"/>
  </r>
  <r>
    <x v="4"/>
    <x v="4"/>
    <n v="66.666666666666671"/>
    <n v="3"/>
    <s v="GUO57"/>
    <n v="129"/>
    <n v="0"/>
    <s v="ร้านที่2"/>
    <s v="a***rut22"/>
    <s v="กรุงเทพฯ"/>
    <s v="-"/>
    <s v=""/>
    <s v="14/02/2026 21:00"/>
    <s v="-"/>
    <s v="J&amp;T COD"/>
    <s v="Tiktok"/>
    <s v="จ่ายทีหลัง / COD"/>
    <s v=""/>
    <s v="791673468062"/>
    <s v="14/02/2026 21:01"/>
  </r>
  <r>
    <x v="1"/>
    <x v="1"/>
    <n v="66.333333333333329"/>
    <n v="3"/>
    <s v="GUO56"/>
    <n v="197"/>
    <n v="0"/>
    <s v="ร้านที่2"/>
    <s v="น***าวสุภาพร  อ***รวงศิลป์"/>
    <s v="ฉะเชิงเทรา"/>
    <s v="-"/>
    <s v=""/>
    <s v="14/02/2026 20:46"/>
    <s v="-"/>
    <s v="J&amp;T Express"/>
    <s v="Tiktok"/>
    <s v="tiktok"/>
    <s v=""/>
    <s v="791616267002"/>
    <s v="14/02/2026 20:45"/>
  </r>
  <r>
    <x v="5"/>
    <x v="5"/>
    <n v="159"/>
    <n v="1"/>
    <s v="GUO55"/>
    <n v="198"/>
    <n v="0"/>
    <s v="ร้านที่2"/>
    <s v="ป***าพรรณ  พ***พียร"/>
    <s v="จังหวัดเพชรบุรี"/>
    <s v="-"/>
    <s v=""/>
    <s v="14/02/2026 20:40"/>
    <s v="-"/>
    <s v="J&amp;T COD"/>
    <s v="Tiktok"/>
    <s v="จ่ายทีหลัง / COD"/>
    <s v=""/>
    <s v="791603536010"/>
    <s v="14/02/2026 20:40"/>
  </r>
  <r>
    <x v="6"/>
    <x v="6"/>
    <n v="159"/>
    <n v="1"/>
    <s v="GUO55"/>
    <n v="198"/>
    <n v="0"/>
    <s v="ร้านที่2"/>
    <s v="ป***าพรรณ  พ***พียร"/>
    <s v="จังหวัดเพชรบุรี"/>
    <s v="-"/>
    <s v=""/>
    <s v="14/02/2026 20:40"/>
    <s v="-"/>
    <s v="J&amp;T COD"/>
    <s v="Tiktok"/>
    <s v="จ่ายทีหลัง / COD"/>
    <s v=""/>
    <s v="791603536010"/>
    <s v="14/02/2026 20:40"/>
  </r>
  <r>
    <x v="2"/>
    <x v="7"/>
    <n v="87.04"/>
    <n v="1"/>
    <s v="GUO54"/>
    <n v="174.08"/>
    <n v="0"/>
    <s v="ร้านที่3"/>
    <s v="กิติยาภรณ์ หมีคง"/>
    <s v="99ม.11  บ้าน ดวงสามี ต.หนองกระเจา_x000a__x000a_ชุมแสง/ Chum Saengนครสวรรค์/ Nakhon Sawan_x000a_60120"/>
    <s v="60120"/>
    <s v="660898395567"/>
    <s v="14/02/2026 20:38"/>
    <s v="-"/>
    <s v="Kerry_dropoff"/>
    <s v="Lazada"/>
    <s v="lazada"/>
    <s v=""/>
    <s v="TH56038CFN8A6G"/>
    <s v="14/02/2026 20:38"/>
  </r>
  <r>
    <x v="5"/>
    <x v="7"/>
    <n v="87.04"/>
    <n v="1"/>
    <s v="GUO54"/>
    <n v="174.08"/>
    <n v="0"/>
    <s v="ร้านที่3"/>
    <s v="กิติยาภรณ์ หมีคง"/>
    <s v="99ม.11  บ้าน ดวงสามี ต.หนองกระเจา_x000a__x000a_ชุมแสง/ Chum Saengนครสวรรค์/ Nakhon Sawan_x000a_60120"/>
    <s v="60120"/>
    <s v="660898395567"/>
    <s v="14/02/2026 20:38"/>
    <s v="-"/>
    <s v="Kerry_dropoff"/>
    <s v="Lazada"/>
    <s v="lazada"/>
    <s v=""/>
    <s v="TH56038CFN8A6G"/>
    <s v="14/02/2026 20:38"/>
  </r>
  <r>
    <x v="7"/>
    <x v="8"/>
    <n v="48"/>
    <n v="1"/>
    <s v="GUO52"/>
    <n v="48"/>
    <n v="0"/>
    <s v="ร้านที่1"/>
    <s v="น******ร"/>
    <s v="******ง อำเภอภักดีชุมพล จังหวัดชัยภูมิ 36260"/>
    <s v="36260"/>
    <s v="31"/>
    <s v="14/02/2026 19:25"/>
    <s v="-"/>
    <s v="SPX Express"/>
    <s v="Shopee"/>
    <s v="shopee"/>
    <s v=""/>
    <s v="TH2644357191640"/>
    <s v="14/02/2026 19:25"/>
  </r>
  <r>
    <x v="8"/>
    <x v="9"/>
    <n v="150"/>
    <n v="1"/>
    <s v="GUO51"/>
    <n v="100"/>
    <n v="0"/>
    <s v="ร้านที่2"/>
    <s v="จ***รัตน์ ก***ระโทก"/>
    <s v="นครราชสีมา"/>
    <s v="-"/>
    <s v=""/>
    <s v="14/02/2026 19:18"/>
    <s v="-"/>
    <s v="J&amp;T COD"/>
    <s v="Tiktok"/>
    <s v="จ่ายทีหลัง / COD"/>
    <s v=""/>
    <s v="791658547072"/>
    <s v="14/02/2026 19:18"/>
  </r>
  <r>
    <x v="0"/>
    <x v="0"/>
    <n v="33.333333333333336"/>
    <n v="3"/>
    <s v="GUO49"/>
    <n v="100"/>
    <n v="0"/>
    <s v="ร้านที่2"/>
    <s v="k***y"/>
    <s v="สุพรรณบุรี"/>
    <s v="-"/>
    <s v=""/>
    <s v="14/02/2026 19:03"/>
    <s v="-"/>
    <s v="J&amp;T COD"/>
    <s v="Tiktok"/>
    <s v="จ่ายทีหลัง / COD"/>
    <s v=""/>
    <s v="791650248093"/>
    <s v="14/02/2026 19:03"/>
  </r>
  <r>
    <x v="0"/>
    <x v="0"/>
    <n v="33.333333333333336"/>
    <n v="3"/>
    <s v="GUO48"/>
    <n v="110"/>
    <n v="10"/>
    <s v="ร้านที่2"/>
    <s v="ก***ญจน์"/>
    <s v="นราธิวาส"/>
    <s v="-"/>
    <s v=""/>
    <s v="14/02/2026 19:01"/>
    <s v="-"/>
    <s v="J&amp;T Express"/>
    <s v="Tiktok"/>
    <s v="tiktok"/>
    <s v=""/>
    <s v="791657524092"/>
    <s v="14/02/2026 19:01"/>
  </r>
  <r>
    <x v="1"/>
    <x v="1"/>
    <n v="66.333333333333329"/>
    <n v="3"/>
    <s v="GUO47"/>
    <n v="217"/>
    <n v="20"/>
    <s v="ร้านที่2"/>
    <s v="ส***ตรา ผ***องหลาง"/>
    <s v="นครราชสีมา"/>
    <s v="-"/>
    <s v=""/>
    <s v="14/02/2026 18:48"/>
    <s v="-"/>
    <s v="J&amp;T COD"/>
    <s v="Tiktok"/>
    <s v="จ่ายทีหลัง / COD"/>
    <s v=""/>
    <s v="791618063003"/>
    <s v="14/02/2026 18:48"/>
  </r>
  <r>
    <x v="0"/>
    <x v="0"/>
    <n v="65"/>
    <n v="1"/>
    <s v="GUO46"/>
    <n v="58.99"/>
    <n v="0"/>
    <s v="ร้านที่2"/>
    <s v="ส***วิมล ว***กลี้ยง"/>
    <s v="อุตรดิตถ์"/>
    <s v="-"/>
    <s v=""/>
    <s v="14/02/2026 18:48"/>
    <s v="-"/>
    <s v="J&amp;T COD"/>
    <s v="Tiktok"/>
    <s v="จ่ายทีหลัง / COD"/>
    <s v=""/>
    <s v="791693137001"/>
    <s v="14/02/2026 18:48"/>
  </r>
  <r>
    <x v="0"/>
    <x v="0"/>
    <n v="33.333333333333336"/>
    <n v="3"/>
    <s v="GUO45"/>
    <n v="100"/>
    <n v="0"/>
    <s v="ร้านที่2"/>
    <s v="ว***ลิน น***ใจ"/>
    <s v="กรุงเทพมหานคร"/>
    <s v="-"/>
    <s v=""/>
    <s v="14/02/2026 18:40"/>
    <s v="-"/>
    <s v="J&amp;T COD"/>
    <s v="Tiktok"/>
    <s v="จ่ายทีหลัง / COD"/>
    <s v=""/>
    <s v="791647250096"/>
    <s v="14/02/2026 18:40"/>
  </r>
  <r>
    <x v="2"/>
    <x v="2"/>
    <n v="159"/>
    <n v="1"/>
    <s v="GUO44"/>
    <n v="99"/>
    <n v="0"/>
    <s v="ร้านที่2"/>
    <s v="ช***า ส***์สุวรรณ"/>
    <s v="ฉะเชิงเทรา"/>
    <s v="-"/>
    <s v=""/>
    <s v="14/02/2026 18:27"/>
    <s v="-"/>
    <s v="J&amp;T COD"/>
    <s v="Tiktok"/>
    <s v="จ่ายทีหลัง / COD"/>
    <s v=""/>
    <s v="791675654070"/>
    <s v="14/02/2026 18:27"/>
  </r>
  <r>
    <x v="4"/>
    <x v="4"/>
    <n v="66.666666666666671"/>
    <n v="3"/>
    <s v="GUO43"/>
    <n v="129"/>
    <n v="0"/>
    <s v="ร้านที่2"/>
    <s v="ป***รรณ เ***ยงแสนภู"/>
    <s v="กาญจนบุรี"/>
    <s v="-"/>
    <s v=""/>
    <s v="14/02/2026 17:44"/>
    <s v="-"/>
    <s v="J&amp;T COD"/>
    <s v="Tiktok"/>
    <s v="จ่ายทีหลัง / COD"/>
    <s v=""/>
    <s v="791606270066"/>
    <s v="14/02/2026 17:50"/>
  </r>
  <r>
    <x v="3"/>
    <x v="7"/>
    <n v="103.55"/>
    <n v="1"/>
    <s v="GUO42"/>
    <n v="110.55"/>
    <n v="7"/>
    <s v="ร้านที่3"/>
    <s v="ธนชัย เศษสุวรรณ"/>
    <s v="58/72 นครชัย 3 · คลองหนึ่ง/ Khlong Nueng_x000a__x000a_คลองหลวง/ Khlong Luangปทุมธานี/ Pathum Thani_x000a_12120"/>
    <s v="12120"/>
    <s v="660649564638"/>
    <s v="14/02/2026 17:42"/>
    <s v="-"/>
    <s v="Kerry_dropoff"/>
    <s v="Lazada"/>
    <s v="lazada"/>
    <s v=""/>
    <s v="LEXPU0657893697"/>
    <s v="14/02/2026 17:42"/>
  </r>
  <r>
    <x v="7"/>
    <x v="8"/>
    <n v="48"/>
    <n v="1"/>
    <s v="GUO41"/>
    <n v="48"/>
    <n v="0"/>
    <s v="ร้านที่1"/>
    <s v="ฐ******ล"/>
    <s v="******(ซอยใกล้วัดตีนธาตุ) ตำบลพระธาตุ อำเภอแม่ระมาด จังหวัดตาก 63140"/>
    <s v="63140"/>
    <s v="67"/>
    <s v="14/02/2026 17:23"/>
    <s v="-"/>
    <s v="SPX Express"/>
    <s v="Shopee"/>
    <s v="shopee"/>
    <s v=""/>
    <s v="TH2668343582850"/>
    <s v="14/02/2026 16:53"/>
  </r>
  <r>
    <x v="6"/>
    <x v="6"/>
    <n v="159"/>
    <n v="1"/>
    <s v="GUO40"/>
    <n v="198"/>
    <n v="0"/>
    <s v="ร้านที่2"/>
    <s v="ส***ฎา  อ***จริญ"/>
    <s v="กาญจนบุรี"/>
    <s v="-"/>
    <s v=""/>
    <s v="14/02/2026 16:53"/>
    <s v="-"/>
    <s v="J&amp;T Express"/>
    <s v="Tiktok"/>
    <s v="tiktok"/>
    <s v=""/>
    <s v="791608055011"/>
    <s v="14/02/2026 16:53"/>
  </r>
  <r>
    <x v="2"/>
    <x v="2"/>
    <n v="159"/>
    <n v="1"/>
    <s v="GUO40"/>
    <n v="198"/>
    <n v="0"/>
    <s v="ร้านที่2"/>
    <s v="ส***ฎา  อ***จริญ"/>
    <s v="กาญจนบุรี"/>
    <s v="-"/>
    <s v=""/>
    <s v="14/02/2026 16:53"/>
    <s v="-"/>
    <s v="J&amp;T Express"/>
    <s v="Tiktok"/>
    <s v="tiktok"/>
    <s v=""/>
    <s v="791608055011"/>
    <s v="14/02/2026 16:53"/>
  </r>
  <r>
    <x v="1"/>
    <x v="1"/>
    <n v="66.333333333333329"/>
    <n v="3"/>
    <s v="GUO39"/>
    <n v="197"/>
    <n v="0"/>
    <s v="ร้านที่2"/>
    <s v="น***นตรี เ***ี"/>
    <s v="กรุงเทพฯ"/>
    <s v="-"/>
    <s v=""/>
    <s v="14/02/2026 16:52"/>
    <s v="-"/>
    <s v="J&amp;T Express"/>
    <s v="Tiktok"/>
    <s v="tiktok"/>
    <s v=""/>
    <s v="791606949011"/>
    <s v="14/02/2026 16:51"/>
  </r>
  <r>
    <x v="7"/>
    <x v="8"/>
    <n v="33.333333333333336"/>
    <n v="3"/>
    <s v="GUO38"/>
    <n v="134.99"/>
    <n v="0"/>
    <s v="ร้านที่2"/>
    <s v="ค***ายโทน ห***ญ่ม๊ากกก"/>
    <s v="กรุงเทพมหานคร"/>
    <s v="-"/>
    <s v=""/>
    <s v="14/02/2026 16:51"/>
    <s v="-"/>
    <s v="J&amp;T Express"/>
    <s v="Tiktok"/>
    <s v="tiktok"/>
    <s v=""/>
    <s v="791611377001"/>
    <s v="14/02/2026 16:51"/>
  </r>
  <r>
    <x v="2"/>
    <x v="2"/>
    <n v="159"/>
    <n v="1"/>
    <s v="GUO37"/>
    <n v="99"/>
    <n v="0"/>
    <s v="ร้านที่2"/>
    <s v="ธ***ร"/>
    <s v="สระบุรี"/>
    <s v="-"/>
    <s v=""/>
    <s v="14/02/2026 16:49"/>
    <s v="-"/>
    <s v="J&amp;T Express"/>
    <s v="Tiktok"/>
    <s v="tiktok"/>
    <s v=""/>
    <s v="791699133094"/>
    <s v="14/02/2026 16:49"/>
  </r>
  <r>
    <x v="0"/>
    <x v="0"/>
    <n v="33.333333333333336"/>
    <n v="3"/>
    <s v="GUO36"/>
    <n v="100"/>
    <n v="0"/>
    <s v="ร้านที่2"/>
    <s v="อ***ลิกา"/>
    <s v="นครราชสีมา"/>
    <s v="-"/>
    <s v=""/>
    <s v="14/02/2026 16:48"/>
    <s v="-"/>
    <s v="J&amp;T Express"/>
    <s v="Tiktok"/>
    <s v="tiktok"/>
    <s v=""/>
    <s v="791600936000"/>
    <s v="14/02/2026 16:46"/>
  </r>
  <r>
    <x v="1"/>
    <x v="1"/>
    <n v="66.333333333333329"/>
    <n v="6"/>
    <s v="GUO35"/>
    <n v="394"/>
    <n v="0"/>
    <s v="ร้านที่2"/>
    <s v="น***อรทัย จ***ู่"/>
    <s v="ตาก"/>
    <s v="-"/>
    <s v=""/>
    <s v="14/02/2026 16:44"/>
    <s v="-"/>
    <s v="J&amp;T COD"/>
    <s v="Tiktok"/>
    <s v="จ่ายทีหลัง / COD"/>
    <s v=""/>
    <s v="791656550016"/>
    <s v="14/02/2026 16:44"/>
  </r>
  <r>
    <x v="6"/>
    <x v="6"/>
    <n v="159"/>
    <n v="1"/>
    <s v="GUO34"/>
    <n v="99"/>
    <n v="0"/>
    <s v="ร้านที่2"/>
    <s v="ว***ร์ ว***ลย์ชัยบวร"/>
    <s v="ปทุมธานี"/>
    <s v="-"/>
    <s v=""/>
    <s v="14/02/2026 16:42"/>
    <s v="-"/>
    <s v="J&amp;T COD"/>
    <s v="Tiktok"/>
    <s v="จ่ายทีหลัง / COD"/>
    <s v=""/>
    <s v="791686931033"/>
    <s v="14/02/2026 16:42"/>
  </r>
  <r>
    <x v="0"/>
    <x v="0"/>
    <n v="33.333333333333336"/>
    <n v="3"/>
    <s v="GUO33"/>
    <n v="100"/>
    <n v="0"/>
    <s v="ร้านที่2"/>
    <s v="ศ***าภรณ์ ม***ธิ์"/>
    <s v="เทศบาลนครนครศรีธรรมราช"/>
    <s v="-"/>
    <s v=""/>
    <s v="14/02/2026 16:42"/>
    <s v="-"/>
    <s v="J&amp;T Express"/>
    <s v="Tiktok"/>
    <s v="tiktok"/>
    <s v=""/>
    <s v="791690138002"/>
    <s v="14/02/2026 16:42"/>
  </r>
  <r>
    <x v="0"/>
    <x v="0"/>
    <n v="33.333333333333336"/>
    <n v="3"/>
    <s v="GUO31"/>
    <n v="300"/>
    <n v="0"/>
    <s v="ร้านที่2"/>
    <s v="ด***ตา.   พ***ี่ยม"/>
    <s v="บึงกาฬ"/>
    <s v="-"/>
    <s v=""/>
    <s v="14/02/2026 16:22"/>
    <s v="-"/>
    <s v="J&amp;T COD"/>
    <s v="Tiktok"/>
    <s v="จ่ายทีหลัง / COD"/>
    <s v=""/>
    <s v="791604921026"/>
    <s v="14/02/2026 16:22"/>
  </r>
  <r>
    <x v="0"/>
    <x v="0"/>
    <n v="33.333333333333336"/>
    <n v="6"/>
    <s v="GUO31"/>
    <n v="300"/>
    <n v="0"/>
    <s v="ร้านที่2"/>
    <s v="ด***ตา.   พ***ี่ยม"/>
    <s v="บึงกาฬ"/>
    <s v="-"/>
    <s v=""/>
    <s v="14/02/2026 16:22"/>
    <s v="-"/>
    <s v="J&amp;T COD"/>
    <s v="Tiktok"/>
    <s v="จ่ายทีหลัง / COD"/>
    <s v=""/>
    <s v="791604921026"/>
    <s v="14/02/2026 16:22"/>
  </r>
  <r>
    <x v="2"/>
    <x v="2"/>
    <n v="159"/>
    <n v="1"/>
    <s v="GUO30"/>
    <n v="137"/>
    <n v="38"/>
    <s v="ร้านที่2"/>
    <s v="ม***์"/>
    <s v="ฉะเชิงเทรา"/>
    <s v="-"/>
    <s v=""/>
    <s v="14/02/2026 16:22"/>
    <s v="-"/>
    <s v="J&amp;T Express"/>
    <s v="Tiktok"/>
    <s v="tiktok"/>
    <s v=""/>
    <s v="791659059085"/>
    <s v="14/02/2026 16:22"/>
  </r>
  <r>
    <x v="5"/>
    <x v="5"/>
    <n v="159"/>
    <n v="1"/>
    <s v="GUO28"/>
    <n v="99"/>
    <n v="0"/>
    <s v="ร้านที่2"/>
    <s v="ส***สา  แ***มุงคุณ"/>
    <s v="เลย"/>
    <s v="-"/>
    <s v=""/>
    <s v="14/02/2026 16:15"/>
    <s v="-"/>
    <s v="J&amp;T COD"/>
    <s v="Tiktok"/>
    <s v="จ่ายทีหลัง / COD"/>
    <s v=""/>
    <s v="791668937021"/>
    <s v="14/02/2026 16:15"/>
  </r>
  <r>
    <x v="9"/>
    <x v="10"/>
    <n v="65"/>
    <n v="1"/>
    <s v="GUO27"/>
    <n v="170"/>
    <n v="40"/>
    <s v="ร้านที่10"/>
    <s v="ทิพวรรณกาดอุดม"/>
    <s v="791ถชุปเปอร์ไฮเวย์ลำปางงาวตหัวเวียงอเมืองลำปาง 52000"/>
    <s v="52000"/>
    <s v="0958635497"/>
    <s v="14/02/2026 16:13"/>
    <s v="t0832622509@gmail.com"/>
    <s v="EMS COD"/>
    <s v="facebook"/>
    <s v="กสิกร"/>
    <s v=""/>
    <s v="WA092602154TH"/>
    <s v="14/02/2026 16:11"/>
  </r>
  <r>
    <x v="10"/>
    <x v="11"/>
    <n v="65"/>
    <n v="1"/>
    <s v="GUO27"/>
    <n v="170"/>
    <n v="40"/>
    <s v="ร้านที่10"/>
    <s v="ทิพวรรณกาดอุดม"/>
    <s v="791ถชุปเปอร์ไฮเวย์ลำปางงาวตหัวเวียงอเมืองลำปาง 52000"/>
    <s v="52000"/>
    <s v="0958635497"/>
    <s v="14/02/2026 16:13"/>
    <s v="t0832622509@gmail.com"/>
    <s v="EMS COD"/>
    <s v="facebook"/>
    <s v="กสิกร"/>
    <s v=""/>
    <s v="WA092602154TH"/>
    <s v="14/02/2026 16:11"/>
  </r>
  <r>
    <x v="2"/>
    <x v="2"/>
    <n v="159"/>
    <n v="1"/>
    <s v="GUO26"/>
    <n v="99"/>
    <n v="0"/>
    <s v="ร้านที่2"/>
    <s v="พ***พย์ ห***โสภา"/>
    <s v="ศรีสะเกษ"/>
    <s v="-"/>
    <s v=""/>
    <s v="14/02/2026 16:11"/>
    <s v="-"/>
    <s v="J&amp;T COD"/>
    <s v="Tiktok"/>
    <s v="จ่ายทีหลัง / COD"/>
    <s v=""/>
    <s v="791627853085"/>
    <s v="14/02/2026 16:11"/>
  </r>
  <r>
    <x v="3"/>
    <x v="3"/>
    <n v="139"/>
    <n v="1"/>
    <s v="GUO25"/>
    <n v="215"/>
    <n v="0"/>
    <s v="ร้านที่10"/>
    <s v="ผู้รับ นางไฝ ปินใจ "/>
    <s v="29 หมู่ 2 บ้านป่ากล้วยแข้ ต. ห้วยลาน อ. ดอกคำใต้ จ. พะเยา 56120"/>
    <s v="56120"/>
    <s v="0985019570"/>
    <s v="14/02/2026 13:59"/>
    <s v="t0832622509@gmail.com"/>
    <s v="EMS"/>
    <s v="facebook"/>
    <s v="กสิกร"/>
    <s v=""/>
    <s v="WB170132859TH"/>
    <s v="14/02/2026 16:10"/>
  </r>
  <r>
    <x v="2"/>
    <x v="2"/>
    <n v="139"/>
    <n v="1"/>
    <s v="GUO25"/>
    <n v="215"/>
    <n v="0"/>
    <s v="ร้านที่10"/>
    <s v="ผู้รับ นางไฝ ปินใจ "/>
    <s v="29 หมู่ 2 บ้านป่ากล้วยแข้ ต. ห้วยลาน อ. ดอกคำใต้ จ. พะเยา 56120"/>
    <s v="56120"/>
    <s v="0985019570"/>
    <s v="14/02/2026 13:59"/>
    <s v="t0832622509@gmail.com"/>
    <s v="EMS"/>
    <s v="facebook"/>
    <s v="กสิกร"/>
    <s v=""/>
    <s v="WB170132859TH"/>
    <s v="14/02/2026 16:10"/>
  </r>
  <r>
    <x v="2"/>
    <x v="2"/>
    <n v="139"/>
    <n v="1"/>
    <s v="GUO24"/>
    <n v="215"/>
    <n v="0"/>
    <s v="ร้านที่10"/>
    <s v="วิภารัตน์ พานแก้ว"/>
    <s v="59/118 หมู่4ซอย6 หมู่บ้านอีสทาว์  ต.คลองตำหรุ อ.เมือง จ.ชลบุรี 20000"/>
    <s v="20000"/>
    <s v="0958099914"/>
    <s v="14/02/2026 16:10"/>
    <s v="t0832622509@gmail.com"/>
    <s v="EMS COD"/>
    <s v="facebook"/>
    <s v="กสิกร"/>
    <s v=""/>
    <s v="WA092602199TH"/>
    <s v="14/02/2026 16:09"/>
  </r>
  <r>
    <x v="5"/>
    <x v="5"/>
    <n v="139"/>
    <n v="1"/>
    <s v="GUO24"/>
    <n v="215"/>
    <n v="0"/>
    <s v="ร้านที่10"/>
    <s v="วิภารัตน์ พานแก้ว"/>
    <s v="59/118 หมู่4ซอย6 หมู่บ้านอีสทาว์  ต.คลองตำหรุ อ.เมือง จ.ชลบุรี 20000"/>
    <s v="20000"/>
    <s v="0958099914"/>
    <s v="14/02/2026 16:10"/>
    <s v="t0832622509@gmail.com"/>
    <s v="EMS COD"/>
    <s v="facebook"/>
    <s v="กสิกร"/>
    <s v=""/>
    <s v="WA092602199TH"/>
    <s v="14/02/2026 16:09"/>
  </r>
  <r>
    <x v="0"/>
    <x v="0"/>
    <n v="33.333333333333336"/>
    <n v="3"/>
    <s v="GUO23"/>
    <n v="100"/>
    <n v="0"/>
    <s v="ร้านที่2"/>
    <s v="เ** ค***ิม"/>
    <s v="ขอนแก่น"/>
    <s v="-"/>
    <s v=""/>
    <s v="14/02/2026 16:09"/>
    <s v="-"/>
    <s v="J&amp;T COD"/>
    <s v="Tiktok"/>
    <s v="จ่ายทีหลัง / COD"/>
    <s v=""/>
    <s v="791614725064"/>
    <s v="14/02/2026 16:09"/>
  </r>
  <r>
    <x v="3"/>
    <x v="3"/>
    <n v="139"/>
    <n v="1"/>
    <s v="GUO22"/>
    <n v="430"/>
    <n v="0"/>
    <s v="ร้านที่10"/>
    <s v="เกศราภรณ์ หนูไขว"/>
    <s v="กรมการจัดหางาน สำนักบริหารแรงงานต่างด้าว ชั้น 3_x000a_แขวง/เขต ดินแดง กทม. 10400"/>
    <s v="10400"/>
    <s v="0805217330"/>
    <s v="14/02/2026 16:09"/>
    <s v="t0832622509@gmail.com"/>
    <s v="EMS COD"/>
    <s v="facebook"/>
    <s v="กสิกร"/>
    <s v=""/>
    <s v="WA092602185TH"/>
    <s v="14/02/2026 16:08"/>
  </r>
  <r>
    <x v="5"/>
    <x v="5"/>
    <n v="139"/>
    <n v="2"/>
    <s v="GUO22"/>
    <n v="430"/>
    <n v="0"/>
    <s v="ร้านที่10"/>
    <s v="เกศราภรณ์ หนูไขว"/>
    <s v="กรมการจัดหางาน สำนักบริหารแรงงานต่างด้าว ชั้น 3_x000a_แขวง/เขต ดินแดง กทม. 10400"/>
    <s v="10400"/>
    <s v="0805217330"/>
    <s v="14/02/2026 16:09"/>
    <s v="t0832622509@gmail.com"/>
    <s v="EMS COD"/>
    <s v="facebook"/>
    <s v="กสิกร"/>
    <s v=""/>
    <s v="WA092602185TH"/>
    <s v="14/02/2026 16:08"/>
  </r>
  <r>
    <x v="2"/>
    <x v="2"/>
    <n v="139"/>
    <n v="1"/>
    <s v="GUO22"/>
    <n v="430"/>
    <n v="0"/>
    <s v="ร้านที่10"/>
    <s v="เกศราภรณ์ หนูไขว"/>
    <s v="กรมการจัดหางาน สำนักบริหารแรงงานต่างด้าว ชั้น 3_x000a_แขวง/เขต ดินแดง กทม. 10400"/>
    <s v="10400"/>
    <s v="0805217330"/>
    <s v="14/02/2026 16:09"/>
    <s v="t0832622509@gmail.com"/>
    <s v="EMS COD"/>
    <s v="facebook"/>
    <s v="กสิกร"/>
    <s v=""/>
    <s v="WA092602185TH"/>
    <s v="14/02/2026 16:08"/>
  </r>
  <r>
    <x v="3"/>
    <x v="3"/>
    <n v="139"/>
    <n v="1"/>
    <s v="GUO21"/>
    <n v="215"/>
    <n v="0"/>
    <s v="ร้านที่10"/>
    <s v="เกศราภรณ์ หนูไขว"/>
    <s v="93/6 ถ.นครธรรม ต.ปากน้ำ อ.เมืองกระบี่ จ.กระบี่ 81000"/>
    <s v="81000"/>
    <s v="0805217330"/>
    <s v="14/02/2026 16:08"/>
    <s v="t0832622509@gmail.com"/>
    <s v="EMS COD"/>
    <s v="facebook"/>
    <s v="กสิกร"/>
    <s v=""/>
    <s v="WA092602171TH"/>
    <s v="14/02/2026 16:07"/>
  </r>
  <r>
    <x v="5"/>
    <x v="5"/>
    <n v="139"/>
    <n v="1"/>
    <s v="GUO21"/>
    <n v="215"/>
    <n v="0"/>
    <s v="ร้านที่10"/>
    <s v="เกศราภรณ์ หนูไขว"/>
    <s v="93/6 ถ.นครธรรม ต.ปากน้ำ อ.เมืองกระบี่ จ.กระบี่ 81000"/>
    <s v="81000"/>
    <s v="0805217330"/>
    <s v="14/02/2026 16:08"/>
    <s v="t0832622509@gmail.com"/>
    <s v="EMS COD"/>
    <s v="facebook"/>
    <s v="กสิกร"/>
    <s v=""/>
    <s v="WA092602171TH"/>
    <s v="14/02/2026 16:07"/>
  </r>
  <r>
    <x v="0"/>
    <x v="0"/>
    <n v="50"/>
    <n v="6"/>
    <s v="GUO20"/>
    <n v="200"/>
    <n v="0"/>
    <s v="ร้านที่2"/>
    <s v="ม***น แ***ูงเนิน"/>
    <s v="กรุงเทพฯ"/>
    <s v="-"/>
    <s v=""/>
    <s v="14/02/2026 16:06"/>
    <s v="-"/>
    <s v="J&amp;T COD"/>
    <s v="Tiktok"/>
    <s v="จ่ายทีหลัง / COD"/>
    <s v=""/>
    <s v="791675527005"/>
    <s v="14/02/2026 16:06"/>
  </r>
  <r>
    <x v="1"/>
    <x v="1"/>
    <n v="100"/>
    <n v="2"/>
    <s v="GUO19"/>
    <n v="380"/>
    <n v="50"/>
    <s v="ร้านที่10"/>
    <s v="คุณสกุล สังข์มงคล"/>
    <s v="66ม.12 ต.บางเสาธง อ.บางเสาธง จ.สมุทรปราการ 10570"/>
    <s v="10570"/>
    <s v="0924659756"/>
    <s v="14/02/2026 16:06"/>
    <s v="t0832622509@gmail.com"/>
    <s v="EMS COD"/>
    <s v="facebook"/>
    <s v="กสิกร"/>
    <s v=""/>
    <s v="WA092602168TH"/>
    <s v="14/02/2026 16:06"/>
  </r>
  <r>
    <x v="11"/>
    <x v="12"/>
    <n v="65"/>
    <n v="2"/>
    <s v="GUO19"/>
    <n v="380"/>
    <n v="50"/>
    <s v="ร้านที่10"/>
    <s v="คุณสกุล สังข์มงคล"/>
    <s v="66ม.12 ต.บางเสาธง อ.บางเสาธง จ.สมุทรปราการ 10570"/>
    <s v="10570"/>
    <s v="0924659756"/>
    <s v="14/02/2026 16:06"/>
    <s v="t0832622509@gmail.com"/>
    <s v="EMS COD"/>
    <s v="facebook"/>
    <s v="กสิกร"/>
    <s v=""/>
    <s v="WA092602168TH"/>
    <s v="14/02/2026 16:05"/>
  </r>
  <r>
    <x v="6"/>
    <x v="6"/>
    <n v="139"/>
    <n v="1"/>
    <s v="GUO18"/>
    <n v="215"/>
    <n v="0"/>
    <s v="ร้านที่10"/>
    <s v="ธนกฤต ราษฎร์สภา"/>
    <s v="319 ม 2 ต บางไทรป่า อ บางเลน จ นครปฐม  โทร 73130"/>
    <s v="73130"/>
    <s v="0621232444"/>
    <s v="14/02/2026 16:05"/>
    <s v="t0832622509@gmail.com"/>
    <s v="EMS COD"/>
    <s v="facebook"/>
    <s v="กสิกร"/>
    <s v=""/>
    <s v="WA092602239TH"/>
    <s v="14/02/2026 16:04"/>
  </r>
  <r>
    <x v="3"/>
    <x v="3"/>
    <n v="139"/>
    <n v="1"/>
    <s v="GUO18"/>
    <n v="215"/>
    <n v="0"/>
    <s v="ร้านที่10"/>
    <s v="ธนกฤต ราษฎร์สภา"/>
    <s v="319 ม 2 ต บางไทรป่า อ บางเลน จ นครปฐม  โทร 73130"/>
    <s v="73130"/>
    <s v="0621232444"/>
    <s v="14/02/2026 16:05"/>
    <s v="t0832622509@gmail.com"/>
    <s v="EMS COD"/>
    <s v="facebook"/>
    <s v="กสิกร"/>
    <s v=""/>
    <s v="WA092602239TH"/>
    <s v="14/02/2026 16:04"/>
  </r>
  <r>
    <x v="6"/>
    <x v="6"/>
    <n v="139"/>
    <n v="2"/>
    <s v="GUO17"/>
    <n v="215"/>
    <n v="0"/>
    <s v="ร้านที่10"/>
    <s v="ชื่อนิภาบุญขจาย"/>
    <s v="45/1ม.5ต.สามง่ามอ.ดอนตูมจ.นครปฐม 73150"/>
    <s v="73150"/>
    <s v="0805810986"/>
    <s v="14/02/2026 16:04"/>
    <s v="t0832622509@gmail.com"/>
    <s v="EMS COD"/>
    <s v="facebook"/>
    <s v="กสิกร"/>
    <s v=""/>
    <s v="WA092602225TH"/>
    <s v="14/02/2026 16:03"/>
  </r>
  <r>
    <x v="3"/>
    <x v="3"/>
    <n v="139"/>
    <n v="1"/>
    <s v="GUO16"/>
    <n v="215"/>
    <n v="0"/>
    <s v="ร้านที่10"/>
    <s v="ภัชญา โชติวรรณวิรัช"/>
    <s v=".278/253ซ.พึ่งมี50แยก22.ถ.สุขุมวิท93.บางจาก.พระโขนง.กทม 10260"/>
    <s v="10260"/>
    <s v="0841260284"/>
    <s v="14/02/2026 16:03"/>
    <s v="t0832622509@gmail.com"/>
    <s v="EMS COD"/>
    <s v="facebook"/>
    <s v="กสิกร"/>
    <s v=""/>
    <s v="WA092602211TH"/>
    <s v="14/02/2026 16:02"/>
  </r>
  <r>
    <x v="2"/>
    <x v="2"/>
    <n v="139"/>
    <n v="1"/>
    <s v="GUO16"/>
    <n v="215"/>
    <n v="0"/>
    <s v="ร้านที่10"/>
    <s v="ภัชญา โชติวรรณวิรัช"/>
    <s v=".278/253ซ.พึ่งมี50แยก22.ถ.สุขุมวิท93.บางจาก.พระโขนง.กทม 10260"/>
    <s v="10260"/>
    <s v="0841260284"/>
    <s v="14/02/2026 16:03"/>
    <s v="t0832622509@gmail.com"/>
    <s v="EMS COD"/>
    <s v="facebook"/>
    <s v="กสิกร"/>
    <s v=""/>
    <s v="WA092602211TH"/>
    <s v="14/02/2026 16:02"/>
  </r>
  <r>
    <x v="0"/>
    <x v="0"/>
    <n v="50"/>
    <n v="6"/>
    <s v="GUO15"/>
    <n v="200"/>
    <n v="0"/>
    <s v="ร้านที่2"/>
    <s v="ช***า"/>
    <s v="ราชบุรี"/>
    <s v="-"/>
    <s v=""/>
    <s v="14/02/2026 16:01"/>
    <s v="-"/>
    <s v="J&amp;T Express"/>
    <s v="Tiktok"/>
    <s v="tiktok"/>
    <s v="ไม่รับกาแฟ"/>
    <s v="791629706070"/>
    <s v="14/02/2026 16:01"/>
  </r>
  <r>
    <x v="7"/>
    <x v="8"/>
    <n v="33.333333333333336"/>
    <n v="6"/>
    <s v="GUO13"/>
    <n v="269.98"/>
    <n v="0"/>
    <s v="ร้านที่2"/>
    <s v="พ***ษฐ์  ส***พันธ์"/>
    <s v="ชุมพร"/>
    <s v="-"/>
    <s v=""/>
    <s v="14/02/2026 15:57"/>
    <s v="-"/>
    <s v="J&amp;T COD"/>
    <s v="Tiktok"/>
    <s v="จ่ายทีหลัง / COD"/>
    <s v=""/>
    <s v="791651892010"/>
    <s v="14/02/2026 15:58"/>
  </r>
  <r>
    <x v="5"/>
    <x v="5"/>
    <n v="139"/>
    <n v="1"/>
    <s v="GUO12"/>
    <n v="139"/>
    <n v="0"/>
    <s v="ร้านที่1"/>
    <s v="น******ร"/>
    <s v="******นที จ.สมุทรสงคราม 75120 ตำบลยายแพง อำเภอบางคนที จังหวัดสมุทรสงคราม 75120"/>
    <s v="75120"/>
    <s v="53"/>
    <s v="14/02/2026 15:56"/>
    <s v="-"/>
    <s v="SPX Express"/>
    <s v="Shopee"/>
    <s v="shopee"/>
    <s v=""/>
    <s v="TH269604557953O"/>
    <s v="14/02/2026 15:52"/>
  </r>
  <r>
    <x v="7"/>
    <x v="8"/>
    <n v="33.333333333333336"/>
    <n v="3"/>
    <s v="GUO11"/>
    <n v="134.99"/>
    <n v="0"/>
    <s v="ร้านที่2"/>
    <s v="อ***วรรณแสนทวีสุข"/>
    <s v="อุบลราชธานี"/>
    <s v="-"/>
    <s v=""/>
    <s v="14/02/2026 15:51"/>
    <s v="-"/>
    <s v="J&amp;T COD"/>
    <s v="Tiktok"/>
    <s v="จ่ายทีหลัง / COD"/>
    <s v=""/>
    <s v="791625696013"/>
    <s v="14/02/2026 15:52"/>
  </r>
  <r>
    <x v="4"/>
    <x v="4"/>
    <n v="66.666666666666671"/>
    <n v="3"/>
    <s v="GUO10"/>
    <n v="100"/>
    <n v="0"/>
    <s v="ร้านที่2"/>
    <s v="เ***จน์ พ***ท"/>
    <s v="ตาก"/>
    <s v="-"/>
    <s v=""/>
    <s v="14/02/2026 15:45"/>
    <s v="-"/>
    <s v="J&amp;T COD"/>
    <s v="Tiktok"/>
    <s v="จ่ายทีหลัง / COD"/>
    <s v=""/>
    <s v="791648463060"/>
    <s v="14/02/2026 15:45"/>
  </r>
  <r>
    <x v="0"/>
    <x v="0"/>
    <n v="33.333333333333336"/>
    <n v="3"/>
    <s v="GUO9"/>
    <n v="103"/>
    <n v="3"/>
    <s v="ร้านที่2"/>
    <s v="ช***จน ป***คนชัย"/>
    <s v="บุรีรัมย์"/>
    <s v="-"/>
    <s v=""/>
    <s v="14/02/2026 15:38"/>
    <s v="-"/>
    <s v="J&amp;T COD"/>
    <s v="Tiktok"/>
    <s v="จ่ายทีหลัง / COD"/>
    <s v=""/>
    <s v="791609048064"/>
    <s v="14/02/2026 15:38"/>
  </r>
  <r>
    <x v="1"/>
    <x v="1"/>
    <n v="66.333333333333329"/>
    <n v="3"/>
    <s v="GUO8"/>
    <n v="197"/>
    <n v="0"/>
    <s v="ร้านที่2"/>
    <s v="A* k***6"/>
    <s v="Rayong"/>
    <s v="-"/>
    <s v=""/>
    <s v="14/02/2026 15:35"/>
    <s v="-"/>
    <s v="J&amp;T COD"/>
    <s v="Tiktok"/>
    <s v="จ่ายทีหลัง / COD"/>
    <s v=""/>
    <s v="791670258094"/>
    <s v="14/02/2026 15:35"/>
  </r>
  <r>
    <x v="3"/>
    <x v="3"/>
    <n v="159"/>
    <n v="1"/>
    <s v="GUO7"/>
    <n v="99"/>
    <n v="0"/>
    <s v="ร้านที่2"/>
    <s v="น***ธันยพร ห***สุวรรณ"/>
    <s v="ปทุมธานี"/>
    <s v="-"/>
    <s v=""/>
    <s v="14/02/2026 15:30"/>
    <s v="-"/>
    <s v="J&amp;T Express"/>
    <s v="Tiktok"/>
    <s v="tiktok"/>
    <s v=""/>
    <s v="791648132041"/>
    <s v="14/02/2026 15:30"/>
  </r>
  <r>
    <x v="2"/>
    <x v="2"/>
    <n v="159"/>
    <n v="1"/>
    <s v="GUO6"/>
    <n v="99"/>
    <n v="0"/>
    <s v="ร้านที่2"/>
    <s v="น***าวชลธิชา ข***บสุข"/>
    <s v="กรุงเทพฯ"/>
    <s v="-"/>
    <s v=""/>
    <s v="14/02/2026 15:27"/>
    <s v="-"/>
    <s v="J&amp;T COD"/>
    <s v="Tiktok"/>
    <s v="จ่ายทีหลัง / COD"/>
    <s v=""/>
    <s v="791614856071"/>
    <s v="14/02/2026 15:27"/>
  </r>
  <r>
    <x v="3"/>
    <x v="3"/>
    <n v="159"/>
    <n v="1"/>
    <s v="GUO5"/>
    <n v="297"/>
    <n v="0"/>
    <s v="ร้านที่2"/>
    <s v="ป***รินท์"/>
    <s v="ระยอง"/>
    <s v="-"/>
    <s v=""/>
    <s v="14/02/2026 15:26"/>
    <s v="-"/>
    <s v="J&amp;T COD"/>
    <s v="Tiktok"/>
    <s v="จ่ายทีหลัง / COD"/>
    <s v=""/>
    <s v="791672859025"/>
    <s v="14/02/2026 15:26"/>
  </r>
  <r>
    <x v="6"/>
    <x v="6"/>
    <n v="159"/>
    <n v="1"/>
    <s v="GUO5"/>
    <n v="297"/>
    <n v="0"/>
    <s v="ร้านที่2"/>
    <s v="ป***รินท์"/>
    <s v="ระยอง"/>
    <s v="-"/>
    <s v=""/>
    <s v="14/02/2026 15:26"/>
    <s v="-"/>
    <s v="J&amp;T COD"/>
    <s v="Tiktok"/>
    <s v="จ่ายทีหลัง / COD"/>
    <s v=""/>
    <s v="791672859025"/>
    <s v="14/02/2026 15:26"/>
  </r>
  <r>
    <x v="2"/>
    <x v="2"/>
    <n v="159"/>
    <n v="1"/>
    <s v="GUO5"/>
    <n v="297"/>
    <n v="0"/>
    <s v="ร้านที่2"/>
    <s v="ป***รินท์"/>
    <s v="ระยอง"/>
    <s v="-"/>
    <s v=""/>
    <s v="14/02/2026 15:26"/>
    <s v="-"/>
    <s v="J&amp;T COD"/>
    <s v="Tiktok"/>
    <s v="จ่ายทีหลัง / COD"/>
    <s v=""/>
    <s v="791672859025"/>
    <s v="14/02/2026 15:26"/>
  </r>
  <r>
    <x v="2"/>
    <x v="2"/>
    <n v="159"/>
    <n v="1"/>
    <s v="GUO4"/>
    <n v="99"/>
    <n v="0"/>
    <s v="ร้านที่2"/>
    <s v="ร***ดา เ***ทอง"/>
    <s v="นนทบุรี"/>
    <s v="-"/>
    <s v=""/>
    <s v="14/02/2026 15:26"/>
    <s v="-"/>
    <s v="Flash Express Thailand COD"/>
    <s v="Tiktok"/>
    <s v="จ่ายทีหลัง / COD"/>
    <s v=""/>
    <s v="THT030653YS873Z"/>
    <s v="14/02/2026 15:26"/>
  </r>
  <r>
    <x v="1"/>
    <x v="1"/>
    <n v="120"/>
    <n v="1"/>
    <s v="GUO3"/>
    <n v="100"/>
    <n v="0"/>
    <s v="ร้านที่2"/>
    <s v="พ***ศักดิ์ แ***ฤษณ์"/>
    <s v="ปทุมธานี"/>
    <s v="-"/>
    <s v=""/>
    <s v="14/02/2026 15:25"/>
    <s v="-"/>
    <s v="J&amp;T Express"/>
    <s v="Tiktok"/>
    <s v="tiktok"/>
    <s v=""/>
    <s v="791694741003"/>
    <s v="14/02/2026 15:25"/>
  </r>
  <r>
    <x v="3"/>
    <x v="3"/>
    <n v="159"/>
    <n v="1"/>
    <s v="GUO2"/>
    <n v="99"/>
    <n v="0"/>
    <s v="ร้านที่2"/>
    <s v="เ***นีย์  อ***ร์สูงเนิน"/>
    <s v="เทศบาลเมืองบุรีรัมย์"/>
    <s v="-"/>
    <s v=""/>
    <s v="14/02/2026 15:18"/>
    <s v="-"/>
    <s v="J&amp;T COD"/>
    <s v="Tiktok"/>
    <s v="จ่ายทีหลัง / COD"/>
    <s v=""/>
    <s v="791615056046"/>
    <s v="14/02/2026 15:18"/>
  </r>
  <r>
    <x v="3"/>
    <x v="3"/>
    <n v="159"/>
    <n v="1"/>
    <s v="GUO1"/>
    <n v="99"/>
    <n v="0"/>
    <s v="ร้านที่2"/>
    <s v="ค***ิ่ง ร***า"/>
    <s v="กรุงเทพฯ"/>
    <s v="-"/>
    <s v=""/>
    <s v="14/02/2026 15:18"/>
    <s v="-"/>
    <s v="J&amp;T COD"/>
    <s v="Tiktok"/>
    <s v="จ่ายทีหลัง / COD"/>
    <s v=""/>
    <s v="791643338043"/>
    <s v="14/02/2026 15:18"/>
  </r>
  <r>
    <x v="3"/>
    <x v="3"/>
    <n v="159"/>
    <n v="1"/>
    <s v="GUO0"/>
    <n v="99"/>
    <n v="0"/>
    <s v="ร้านที่2"/>
    <s v="อ***ิรา เ***นิมิตร"/>
    <s v="นนทบุรี"/>
    <s v="-"/>
    <s v=""/>
    <s v="14/02/2026 15:17"/>
    <s v="-"/>
    <s v="J&amp;T COD"/>
    <s v="Tiktok"/>
    <s v="จ่ายทีหลัง / COD"/>
    <s v=""/>
    <s v="791690937041"/>
    <s v="14/02/2026 15:17"/>
  </r>
  <r>
    <x v="4"/>
    <x v="4"/>
    <n v="66.666666666666671"/>
    <n v="3"/>
    <s v="GUN99"/>
    <n v="236"/>
    <n v="36"/>
    <s v="ร้านที่2"/>
    <s v="เ***  ห***พรหม 1***.6ต.เชืยงสือ. อ***นนาแก้ว. จ***ลนคร47230"/>
    <s v="สกลนคร"/>
    <s v="-"/>
    <s v=""/>
    <s v="14/02/2026 15:13"/>
    <s v="-"/>
    <s v="J&amp;T Express"/>
    <s v="Tiktok"/>
    <s v="tiktok"/>
    <s v=""/>
    <s v="791634141071"/>
    <s v="14/02/2026 15:13"/>
  </r>
  <r>
    <x v="0"/>
    <x v="0"/>
    <n v="33.333333333333336"/>
    <n v="3"/>
    <s v="GUN99"/>
    <n v="236"/>
    <n v="36"/>
    <s v="ร้านที่2"/>
    <s v="เ***  ห***พรหม 1***.6ต.เชืยงสือ. อ***นนาแก้ว. จ***ลนคร47230"/>
    <s v="สกลนคร"/>
    <s v="-"/>
    <s v=""/>
    <s v="14/02/2026 15:13"/>
    <s v="-"/>
    <s v="J&amp;T Express"/>
    <s v="Tiktok"/>
    <s v="tiktok"/>
    <s v=""/>
    <s v="791634141071"/>
    <s v="14/02/2026 15:13"/>
  </r>
  <r>
    <x v="6"/>
    <x v="6"/>
    <n v="159"/>
    <n v="1"/>
    <s v="GUN98"/>
    <n v="198"/>
    <n v="0"/>
    <s v="ร้านที่2"/>
    <s v="ค***้วน"/>
    <s v="เชียงใหม่"/>
    <s v="-"/>
    <s v=""/>
    <s v="14/02/2026 15:10"/>
    <s v="-"/>
    <s v="J&amp;T COD"/>
    <s v="Tiktok"/>
    <s v="จ่ายทีหลัง / COD"/>
    <s v=""/>
    <s v="791632459030"/>
    <s v="14/02/2026 15:10"/>
  </r>
  <r>
    <x v="2"/>
    <x v="2"/>
    <n v="159"/>
    <n v="1"/>
    <s v="GUN98"/>
    <n v="198"/>
    <n v="0"/>
    <s v="ร้านที่2"/>
    <s v="ค***้วน"/>
    <s v="เชียงใหม่"/>
    <s v="-"/>
    <s v=""/>
    <s v="14/02/2026 15:10"/>
    <s v="-"/>
    <s v="J&amp;T COD"/>
    <s v="Tiktok"/>
    <s v="จ่ายทีหลัง / COD"/>
    <s v=""/>
    <s v="791632459030"/>
    <s v="14/02/2026 15:10"/>
  </r>
  <r>
    <x v="0"/>
    <x v="0"/>
    <n v="50"/>
    <n v="6"/>
    <s v="GUN97"/>
    <n v="200"/>
    <n v="0"/>
    <s v="ร้านที่2"/>
    <s v="n***ol"/>
    <s v="Nonthaburi"/>
    <s v="-"/>
    <s v=""/>
    <s v="14/02/2026 15:09"/>
    <s v="-"/>
    <s v="Flash Express Thailand COD"/>
    <s v="Tiktok"/>
    <s v="จ่ายทีหลัง / COD"/>
    <s v=""/>
    <s v="THT030653YS481Z"/>
    <s v="14/02/2026 15:09"/>
  </r>
  <r>
    <x v="3"/>
    <x v="7"/>
    <n v="102.69"/>
    <n v="1"/>
    <s v="GUN96"/>
    <n v="147.69"/>
    <n v="45"/>
    <s v="ร้านที่3"/>
    <s v="น.ส. ฐานิดา แสงทอง"/>
    <s v="122 เฉลิมพระเกียรติ ร. 9 ซอย 65 แยก 2, 122 เฉลิมพระเกียรติ ร. 9 ซอย 65 แยก 2 · ประเวศ/ Prawet_x000a__x000a_ประเวศ/ Prawetกรุงเทพมหานคร/ Bangkok_x000a_10250"/>
    <s v="10250"/>
    <s v="660884683253"/>
    <s v="14/02/2026 15:10"/>
    <s v="-"/>
    <s v="Kerry_dropoff"/>
    <s v="Lazada"/>
    <s v="lazada"/>
    <s v=""/>
    <s v="TH27138CFMAC2H"/>
    <s v="14/02/2026 15:06"/>
  </r>
  <r>
    <x v="0"/>
    <x v="0"/>
    <n v="33.333333333333336"/>
    <n v="3"/>
    <s v="GUN95"/>
    <n v="199"/>
    <n v="0"/>
    <s v="ร้านที่2"/>
    <s v="p***ui10091991"/>
    <s v="สุราษฎร์ธานี"/>
    <s v="-"/>
    <s v=""/>
    <s v="14/02/2026 15:04"/>
    <s v="-"/>
    <s v="J&amp;T COD"/>
    <s v="Tiktok"/>
    <s v="จ่ายทีหลัง / COD"/>
    <s v=""/>
    <s v="791633268075"/>
    <s v="14/02/2026 15:04"/>
  </r>
  <r>
    <x v="2"/>
    <x v="2"/>
    <n v="159"/>
    <n v="1"/>
    <s v="GUN95"/>
    <n v="199"/>
    <n v="0"/>
    <s v="ร้านที่2"/>
    <s v="p***ui10091991"/>
    <s v="สุราษฎร์ธานี"/>
    <s v="-"/>
    <s v=""/>
    <s v="14/02/2026 15:04"/>
    <s v="-"/>
    <s v="J&amp;T COD"/>
    <s v="Tiktok"/>
    <s v="จ่ายทีหลัง / COD"/>
    <s v=""/>
    <s v="791633268075"/>
    <s v="14/02/2026 15:04"/>
  </r>
  <r>
    <x v="3"/>
    <x v="3"/>
    <n v="159"/>
    <n v="1"/>
    <s v="GUN93"/>
    <n v="99"/>
    <n v="0"/>
    <s v="ร้านที่2"/>
    <s v="พ***ัน"/>
    <s v="กรุงเทพฯ"/>
    <s v="-"/>
    <s v=""/>
    <s v="14/02/2026 14:53"/>
    <s v="-"/>
    <s v="J&amp;T Express"/>
    <s v="Tiktok"/>
    <s v="tiktok"/>
    <s v=""/>
    <s v="791675338053"/>
    <s v="14/02/2026 14:52"/>
  </r>
  <r>
    <x v="4"/>
    <x v="4"/>
    <n v="66.666666666666671"/>
    <n v="3"/>
    <s v="GUN92"/>
    <n v="228"/>
    <n v="0"/>
    <s v="ร้านที่2"/>
    <s v="J***rapat"/>
    <s v="Chiang Mai"/>
    <s v="-"/>
    <s v=""/>
    <s v="14/02/2026 14:50"/>
    <s v="-"/>
    <s v="J&amp;T Express"/>
    <s v="Tiktok"/>
    <s v="tiktok"/>
    <s v=""/>
    <s v="791691270086"/>
    <s v="14/02/2026 14:50"/>
  </r>
  <r>
    <x v="5"/>
    <x v="5"/>
    <n v="159"/>
    <n v="1"/>
    <s v="GUN92"/>
    <n v="228"/>
    <n v="0"/>
    <s v="ร้านที่2"/>
    <s v="J***rapat"/>
    <s v="Chiang Mai"/>
    <s v="-"/>
    <s v=""/>
    <s v="14/02/2026 14:50"/>
    <s v="-"/>
    <s v="J&amp;T Express"/>
    <s v="Tiktok"/>
    <s v="tiktok"/>
    <s v=""/>
    <s v="791691270086"/>
    <s v="14/02/2026 14:50"/>
  </r>
  <r>
    <x v="0"/>
    <x v="0"/>
    <n v="40"/>
    <n v="10"/>
    <s v="GUN91"/>
    <n v="400"/>
    <n v="0"/>
    <s v="ร้านที่2"/>
    <s v="เ***ล ศ***ันทร์ ส***าพัด"/>
    <s v="นครพนม"/>
    <s v="-"/>
    <s v=""/>
    <s v="14/02/2026 14:50"/>
    <s v="-"/>
    <s v="J&amp;T Express"/>
    <s v="Tiktok"/>
    <s v="tiktok"/>
    <s v=""/>
    <s v="791645233013"/>
    <s v="14/02/2026 14:50"/>
  </r>
  <r>
    <x v="2"/>
    <x v="2"/>
    <n v="159"/>
    <n v="1"/>
    <s v="GUN90"/>
    <n v="99"/>
    <n v="0"/>
    <s v="ร้านที่2"/>
    <s v="A***e"/>
    <s v="ระยอง"/>
    <s v="-"/>
    <s v=""/>
    <s v="14/02/2026 14:43"/>
    <s v="-"/>
    <s v="J&amp;T COD"/>
    <s v="Tiktok"/>
    <s v="จ่ายทีหลัง / COD"/>
    <s v=""/>
    <s v="791603252086"/>
    <s v="14/02/2026 14:43"/>
  </r>
  <r>
    <x v="0"/>
    <x v="0"/>
    <n v="33.333333333333336"/>
    <n v="3"/>
    <s v="GUN89"/>
    <n v="100"/>
    <n v="0"/>
    <s v="ร้านที่2"/>
    <s v="ว***ชัย ม***มี"/>
    <s v="ลพบุรี"/>
    <s v="-"/>
    <s v=""/>
    <s v="14/02/2026 14:41"/>
    <s v="-"/>
    <s v="J&amp;T COD"/>
    <s v="Tiktok"/>
    <s v="จ่ายทีหลัง / COD"/>
    <s v="สวัสดีค่ะ หนูขอรสเนยนม รสฝอยทอง  รสกาแฟนะคะ ขอบคุณมากค่ะ"/>
    <s v="791694310072"/>
    <s v="14/02/2026 14:41"/>
  </r>
  <r>
    <x v="3"/>
    <x v="3"/>
    <n v="159"/>
    <n v="1"/>
    <s v="GUN88"/>
    <n v="99"/>
    <n v="0"/>
    <s v="ร้านที่2"/>
    <s v="ช***ชิดา ป***งค์ศิลป์"/>
    <s v="อำนาจเจริญ"/>
    <s v="-"/>
    <s v=""/>
    <s v="14/02/2026 14:39"/>
    <s v="-"/>
    <s v="J&amp;T COD"/>
    <s v="Tiktok"/>
    <s v="จ่ายทีหลัง / COD"/>
    <s v=""/>
    <s v="791608058054"/>
    <s v="14/02/2026 14:39"/>
  </r>
  <r>
    <x v="0"/>
    <x v="0"/>
    <n v="65"/>
    <n v="12"/>
    <s v="GUN86"/>
    <n v="399"/>
    <n v="0"/>
    <s v="ร้านที่2"/>
    <s v="อ***ัตน์ ข***ณร"/>
    <s v="เพชรบูรณ์"/>
    <s v="-"/>
    <s v=""/>
    <s v="14/02/2026 14:30"/>
    <s v="-"/>
    <s v="J&amp;T COD"/>
    <s v="Tiktok"/>
    <s v="จ่ายทีหลัง / COD"/>
    <s v=""/>
    <s v="791601319003"/>
    <s v="14/02/2026 14:30"/>
  </r>
  <r>
    <x v="0"/>
    <x v="0"/>
    <n v="33.333333333333336"/>
    <n v="3"/>
    <s v="GUN85"/>
    <n v="100"/>
    <n v="0"/>
    <s v="ร้านที่2"/>
    <s v="น** ก***าณี แ***ันเทียะ"/>
    <s v="ปทุมธานี"/>
    <s v="-"/>
    <s v=""/>
    <s v="14/02/2026 14:29"/>
    <s v="-"/>
    <s v="J&amp;T COD"/>
    <s v="Tiktok"/>
    <s v="จ่ายทีหลัง / COD"/>
    <s v=""/>
    <s v="791695726065"/>
    <s v="14/02/2026 14:29"/>
  </r>
  <r>
    <x v="0"/>
    <x v="0"/>
    <n v="50"/>
    <n v="6"/>
    <s v="GUN84"/>
    <n v="200"/>
    <n v="0"/>
    <s v="ร้านที่2"/>
    <s v="ป***รรณ เ***ยงแสนภู"/>
    <s v="กาญจนบุรี"/>
    <s v="-"/>
    <s v=""/>
    <s v="14/02/2026 14:25"/>
    <s v="-"/>
    <s v="J&amp;T COD"/>
    <s v="Tiktok"/>
    <s v="จ่ายทีหลัง / COD"/>
    <s v=""/>
    <s v="791653326015"/>
    <s v="14/02/2026 14:25"/>
  </r>
  <r>
    <x v="0"/>
    <x v="0"/>
    <n v="65"/>
    <n v="1"/>
    <s v="GUN83"/>
    <n v="58.99"/>
    <n v="0"/>
    <s v="ร้านที่2"/>
    <s v="แ*** ศ***ุดา"/>
    <s v="กรุงเทพฯ"/>
    <s v="-"/>
    <s v=""/>
    <s v="14/02/2026 14:23"/>
    <s v="-"/>
    <s v="J&amp;T COD"/>
    <s v="Tiktok"/>
    <s v="จ่ายทีหลัง / COD"/>
    <s v=""/>
    <s v="791666934004"/>
    <s v="14/02/2026 14:23"/>
  </r>
  <r>
    <x v="0"/>
    <x v="0"/>
    <n v="65"/>
    <n v="2"/>
    <s v="GUN82"/>
    <n v="70"/>
    <n v="0"/>
    <s v="ร้านที่2"/>
    <s v="ส***ตา  โ***สันสะ"/>
    <s v="สงขลา"/>
    <s v="-"/>
    <s v=""/>
    <s v="14/02/2026 14:21"/>
    <s v="-"/>
    <s v="J&amp;T COD"/>
    <s v="Tiktok"/>
    <s v="จ่ายทีหลัง / COD"/>
    <s v=""/>
    <s v="791634055015"/>
    <s v="14/02/2026 14:21"/>
  </r>
  <r>
    <x v="0"/>
    <x v="0"/>
    <n v="65"/>
    <n v="1"/>
    <s v="GUN81"/>
    <n v="35"/>
    <n v="0"/>
    <s v="ร้านที่2"/>
    <s v="ส*** เ***กนิสัย"/>
    <s v="ชลบุรี"/>
    <s v="-"/>
    <s v=""/>
    <s v="14/02/2026 14:19"/>
    <s v="-"/>
    <s v="J&amp;T COD"/>
    <s v="Tiktok"/>
    <s v="จ่ายทีหลัง / COD"/>
    <s v=""/>
    <s v="791688458002"/>
    <s v="14/02/2026 14:19"/>
  </r>
  <r>
    <x v="3"/>
    <x v="3"/>
    <n v="159"/>
    <n v="1"/>
    <s v="GUN80"/>
    <n v="100"/>
    <n v="0"/>
    <s v="ร้านที่2"/>
    <s v="เ***วี"/>
    <s v="สุพรรณบุรี"/>
    <s v="-"/>
    <s v=""/>
    <s v="14/02/2026 14:12"/>
    <s v="-"/>
    <s v="J&amp;T COD"/>
    <s v="Tiktok"/>
    <s v="จ่ายทีหลัง / COD"/>
    <s v=""/>
    <s v="791636931050"/>
    <s v="14/02/2026 14:14"/>
  </r>
  <r>
    <x v="10"/>
    <x v="11"/>
    <n v="65"/>
    <n v="1"/>
    <s v="GUN78"/>
    <n v="1050"/>
    <n v="35"/>
    <s v="ร้านที่1"/>
    <s v="ชื่อ: ครูออน "/>
    <s v="🏠 ที่อยู่: โรงเรียนมหาไถ่ศึกษาท่าบมตำบลเขาแก้วอำเภอเชียงคานจังหวัดเลยรหัสไปรษณีย์ 42110"/>
    <s v="42110"/>
    <s v="0936165655"/>
    <s v="14/02/2026 08:49"/>
    <s v="t0832622509@gmail.com"/>
    <s v="EMS COD"/>
    <s v="line_oa"/>
    <s v="กสิกร"/>
    <s v="📌📌LINE OA ลูกค้าจ่ายค่ามัดจำมาแล้ว 1,050  เก็บปลายทาง 1,050"/>
    <s v="WA092602208TH"/>
    <s v="14/02/2026 13:59"/>
  </r>
  <r>
    <x v="1"/>
    <x v="1"/>
    <n v="100"/>
    <n v="20"/>
    <s v="GUN78"/>
    <n v="1050"/>
    <n v="35"/>
    <s v="ร้านที่1"/>
    <s v="ชื่อ: ครูออน "/>
    <s v="🏠 ที่อยู่: โรงเรียนมหาไถ่ศึกษาท่าบมตำบลเขาแก้วอำเภอเชียงคานจังหวัดเลยรหัสไปรษณีย์ 42110"/>
    <s v="42110"/>
    <s v="0936165655"/>
    <s v="14/02/2026 08:49"/>
    <s v="t0832622509@gmail.com"/>
    <s v="EMS COD"/>
    <s v="line_oa"/>
    <s v="กสิกร"/>
    <s v="📌📌LINE OA ลูกค้าจ่ายค่ามัดจำมาแล้ว 1,050  เก็บปลายทาง 1,050"/>
    <s v="WA092602208TH"/>
    <s v="14/02/2026 13:59"/>
  </r>
  <r>
    <x v="1"/>
    <x v="1"/>
    <n v="69.900000000000006"/>
    <n v="10"/>
    <s v="GUN77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4/02/2026 14:26"/>
    <s v="-"/>
    <s v="SPX Express"/>
    <s v="Shopee"/>
    <s v="shopee"/>
    <s v=""/>
    <s v="TH261946478807A"/>
    <s v="14/02/2026 13:57"/>
  </r>
  <r>
    <x v="0"/>
    <x v="0"/>
    <n v="33.333333333333336"/>
    <n v="3"/>
    <s v="GUN76"/>
    <n v="100"/>
    <n v="0"/>
    <s v="ร้านที่2"/>
    <s v="ส***าย ง***นะ"/>
    <s v="เพชรบูรณ์"/>
    <s v="-"/>
    <s v=""/>
    <s v="14/02/2026 13:45"/>
    <s v="-"/>
    <s v="J&amp;T COD"/>
    <s v="Tiktok"/>
    <s v="จ่ายทีหลัง / COD"/>
    <s v=""/>
    <s v="791609127050"/>
    <s v="14/02/2026 13:46"/>
  </r>
  <r>
    <x v="0"/>
    <x v="0"/>
    <n v="33.333333333333336"/>
    <n v="3"/>
    <s v="GUN73"/>
    <n v="100"/>
    <n v="0"/>
    <s v="ร้านที่2"/>
    <s v="ศ***ญา ป***ญ์นารากุล"/>
    <s v="ระยอง"/>
    <s v="-"/>
    <s v=""/>
    <s v="14/02/2026 13:26"/>
    <s v="-"/>
    <s v="J&amp;T COD"/>
    <s v="Tiktok"/>
    <s v="จ่ายทีหลัง / COD"/>
    <s v=""/>
    <s v="791655448076"/>
    <s v="14/02/2026 13:26"/>
  </r>
  <r>
    <x v="4"/>
    <x v="4"/>
    <n v="66.666666666666671"/>
    <n v="3"/>
    <s v="GUN72"/>
    <n v="129"/>
    <n v="0"/>
    <s v="ร้านที่2"/>
    <s v="อ***สา ณ***"/>
    <s v="หนองบัวลำภู"/>
    <s v="-"/>
    <s v=""/>
    <s v="14/02/2026 13:14"/>
    <s v="-"/>
    <s v="J&amp;T Express"/>
    <s v="Tiktok"/>
    <s v="tiktok"/>
    <s v=""/>
    <s v="791660662074"/>
    <s v="14/02/2026 13:13"/>
  </r>
  <r>
    <x v="6"/>
    <x v="7"/>
    <n v="98.1"/>
    <n v="1"/>
    <s v="GUN71"/>
    <n v="145.1"/>
    <n v="47"/>
    <s v="ร้านที่3"/>
    <s v="นิภาพร ประสารทรัพย์"/>
    <s v="52/34 ซ.แสมดำ17 ต.แสมดำ ตึก12 ชั้น3 · แสมดำ/ Samae Dam_x000a__x000a_บางขุนเทียน/ Bang Khun Thianกรุงเทพมหานคร/ Bangkok_x000a_10150"/>
    <s v="10150"/>
    <s v="660803626941"/>
    <s v="14/02/2026 13:11"/>
    <s v="-"/>
    <s v="Kerry_dropoff"/>
    <s v="Lazada"/>
    <s v="lazada"/>
    <s v=""/>
    <s v="LEXPU0657895275"/>
    <s v="14/02/2026 13:11"/>
  </r>
  <r>
    <x v="1"/>
    <x v="13"/>
    <n v="80"/>
    <n v="1"/>
    <s v="GUN70"/>
    <n v="87"/>
    <n v="7"/>
    <s v="ร้านที่3"/>
    <s v="นางสาว วีรณัฐชญา สุขแสงพนมรุ้ง"/>
    <s v="กองบิน7 ม.5 ต.มะลวน_x000a__x000a_พุนพิน/ Phunphinสุราษฎร์ธานี/ Surat Thani_x000a_84130"/>
    <s v="84130"/>
    <s v="660832965489"/>
    <s v="14/02/2026 13:11"/>
    <s v="-"/>
    <s v="Kerry_dropoff"/>
    <s v="Lazada"/>
    <s v="lazada"/>
    <s v=""/>
    <s v="LEXPU0657896193"/>
    <s v="14/02/2026 13:11"/>
  </r>
  <r>
    <x v="1"/>
    <x v="13"/>
    <n v="71.34"/>
    <n v="1"/>
    <s v="GUN68"/>
    <n v="240"/>
    <n v="26"/>
    <s v="ร้านที่3"/>
    <s v="น้ำอิง ไตรหาญ"/>
    <s v="43 ม.7 ต.บ้านโพธิ์ อ.เสนา_x000a__x000a_เสนา/ Senaพระนครศรีอยุธยา/ Phra Nakhon Si Ayutthaya_x000a_13110"/>
    <s v="13110"/>
    <s v="660822364760"/>
    <s v="14/02/2026 12:52"/>
    <s v="-"/>
    <s v="Kerry_dropoff"/>
    <s v="Lazada"/>
    <s v="lazada"/>
    <s v=""/>
    <s v="LEXPU0657896419"/>
    <s v="14/02/2026 12:52"/>
  </r>
  <r>
    <x v="1"/>
    <x v="13"/>
    <n v="71.33"/>
    <n v="2"/>
    <s v="GUN68"/>
    <n v="240"/>
    <n v="26"/>
    <s v="ร้านที่3"/>
    <s v="น้ำอิง ไตรหาญ"/>
    <s v="43 ม.7 ต.บ้านโพธิ์ อ.เสนา_x000a__x000a_เสนา/ Senaพระนครศรีอยุธยา/ Phra Nakhon Si Ayutthaya_x000a_13110"/>
    <s v="13110"/>
    <s v="660822364760"/>
    <s v="14/02/2026 12:52"/>
    <s v="-"/>
    <s v="Kerry_dropoff"/>
    <s v="Lazada"/>
    <s v="lazada"/>
    <s v=""/>
    <s v="LEXPU0657896419"/>
    <s v="14/02/2026 12:52"/>
  </r>
  <r>
    <x v="1"/>
    <x v="1"/>
    <n v="116"/>
    <n v="1"/>
    <s v="GUN67"/>
    <n v="199"/>
    <n v="0"/>
    <s v="ร้านที่2"/>
    <s v="ห***ทิพย์"/>
    <s v="ราชบุรี"/>
    <s v="-"/>
    <s v=""/>
    <s v="14/02/2026 12:34"/>
    <s v="-"/>
    <s v="J&amp;T COD"/>
    <s v="Tiktok"/>
    <s v="จ่ายทีหลัง / COD"/>
    <s v=""/>
    <s v="791653261070"/>
    <s v="14/02/2026 12:35"/>
  </r>
  <r>
    <x v="2"/>
    <x v="2"/>
    <n v="163"/>
    <n v="1"/>
    <s v="GUN67"/>
    <n v="199"/>
    <n v="0"/>
    <s v="ร้านที่2"/>
    <s v="ห***ทิพย์"/>
    <s v="ราชบุรี"/>
    <s v="-"/>
    <s v=""/>
    <s v="14/02/2026 12:34"/>
    <s v="-"/>
    <s v="J&amp;T COD"/>
    <s v="Tiktok"/>
    <s v="จ่ายทีหลัง / COD"/>
    <s v=""/>
    <s v="791653261070"/>
    <s v="14/02/2026 12:35"/>
  </r>
  <r>
    <x v="0"/>
    <x v="0"/>
    <n v="33.333333333333336"/>
    <n v="3"/>
    <s v="GUN66"/>
    <n v="100"/>
    <n v="0"/>
    <s v="ร้านที่2"/>
    <s v="อ***า ห***วัสดิ์"/>
    <s v="นครศรีธรรมราช"/>
    <s v="-"/>
    <s v=""/>
    <s v="14/02/2026 12:35"/>
    <s v="-"/>
    <s v="J&amp;T Express"/>
    <s v="Tiktok"/>
    <s v="tiktok"/>
    <s v=""/>
    <s v="791606649061"/>
    <s v="14/02/2026 12:34"/>
  </r>
  <r>
    <x v="2"/>
    <x v="7"/>
    <n v="109"/>
    <n v="1"/>
    <s v="GUN65"/>
    <n v="116"/>
    <n v="7"/>
    <s v="ร้านที่3"/>
    <s v="พรเพ็ญ​ ตลอด​สุข​"/>
    <s v="119/179 หมู่1 หมู่บ้านเรือนสุข1 ซอย11 ต.ลำผักกูด_x000a__x000a_ธัญบุรี/ Thanyaburiปทุมธานี/ Pathum Thani_x000a_12110"/>
    <s v="12110"/>
    <s v="660886056504"/>
    <s v="14/02/2026 12:31"/>
    <s v="-"/>
    <s v="Kerry_dropoff"/>
    <s v="Lazada"/>
    <s v="lazada"/>
    <s v=""/>
    <s v="LEXPU0657892777"/>
    <s v="14/02/2026 12:31"/>
  </r>
  <r>
    <x v="7"/>
    <x v="8"/>
    <n v="27.5"/>
    <n v="4"/>
    <s v="GUN64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4/02/2026 12:47"/>
    <s v="-"/>
    <s v="Flash Express"/>
    <s v="Shopee"/>
    <s v="shopee"/>
    <s v=""/>
    <s v="TH69018CG0G89D"/>
    <s v="14/02/2026 12:17"/>
  </r>
  <r>
    <x v="1"/>
    <x v="1"/>
    <n v="66.333333333333329"/>
    <n v="3"/>
    <s v="GUN61"/>
    <n v="197"/>
    <n v="0"/>
    <s v="ร้านที่2"/>
    <s v="ส***ตร ส***งศรี"/>
    <s v="กาฬสินธุ์"/>
    <s v="-"/>
    <s v=""/>
    <s v="14/02/2026 12:10"/>
    <s v="-"/>
    <s v="J&amp;T COD"/>
    <s v="Tiktok"/>
    <s v="จ่ายทีหลัง / COD"/>
    <s v=""/>
    <s v="791625459096"/>
    <s v="14/02/2026 12:10"/>
  </r>
  <r>
    <x v="1"/>
    <x v="1"/>
    <n v="120"/>
    <n v="1"/>
    <s v="GUN60"/>
    <n v="100"/>
    <n v="0"/>
    <s v="ร้านที่2"/>
    <s v="ล** ร***ค้าพ่อจานบ้านงิ้ว"/>
    <s v="เทศบาลนครอุดรธานี"/>
    <s v="-"/>
    <s v=""/>
    <s v="14/02/2026 12:00"/>
    <s v="-"/>
    <s v="J&amp;T COD"/>
    <s v="Tiktok"/>
    <s v="จ่ายทีหลัง / COD"/>
    <s v=""/>
    <s v="791608143001"/>
    <s v="14/02/2026 12:00"/>
  </r>
  <r>
    <x v="6"/>
    <x v="6"/>
    <n v="119"/>
    <n v="1"/>
    <s v="GUN59"/>
    <n v="509"/>
    <n v="10"/>
    <s v="ร้านที่1"/>
    <s v="จ******์"/>
    <s v="****** จ สุราษฎร์ธานี 84180 ตำบลย่านยาว อำเภอคีรีรัฐนิคม จังหวัดสุราษฎร์ธานี 84180"/>
    <s v="84180"/>
    <s v="19"/>
    <s v="14/02/2026 12:29"/>
    <s v="-"/>
    <s v="SPX Express"/>
    <s v="Shopee"/>
    <s v="shopee"/>
    <s v=""/>
    <s v="TH264894756686P"/>
    <s v="14/02/2026 11:59"/>
  </r>
  <r>
    <x v="3"/>
    <x v="3"/>
    <n v="119"/>
    <n v="1"/>
    <s v="GUN59"/>
    <n v="509"/>
    <n v="10"/>
    <s v="ร้านที่1"/>
    <s v="จ******์"/>
    <s v="****** จ สุราษฎร์ธานี 84180 ตำบลย่านยาว อำเภอคีรีรัฐนิคม จังหวัดสุราษฎร์ธานี 84180"/>
    <s v="84180"/>
    <s v="19"/>
    <s v="14/02/2026 12:29"/>
    <s v="-"/>
    <s v="SPX Express"/>
    <s v="Shopee"/>
    <s v="shopee"/>
    <s v=""/>
    <s v="TH264894756686P"/>
    <s v="14/02/2026 11:59"/>
  </r>
  <r>
    <x v="5"/>
    <x v="5"/>
    <n v="119"/>
    <n v="1"/>
    <s v="GUN59"/>
    <n v="509"/>
    <n v="10"/>
    <s v="ร้านที่1"/>
    <s v="จ******์"/>
    <s v="****** จ สุราษฎร์ธานี 84180 ตำบลย่านยาว อำเภอคีรีรัฐนิคม จังหวัดสุราษฎร์ธานี 84180"/>
    <s v="84180"/>
    <s v="19"/>
    <s v="14/02/2026 12:29"/>
    <s v="-"/>
    <s v="SPX Express"/>
    <s v="Shopee"/>
    <s v="shopee"/>
    <s v=""/>
    <s v="TH264894756686P"/>
    <s v="14/02/2026 11:59"/>
  </r>
  <r>
    <x v="2"/>
    <x v="2"/>
    <n v="120"/>
    <n v="1"/>
    <s v="GUN59"/>
    <n v="509"/>
    <n v="10"/>
    <s v="ร้านที่1"/>
    <s v="จ******์"/>
    <s v="****** จ สุราษฎร์ธานี 84180 ตำบลย่านยาว อำเภอคีรีรัฐนิคม จังหวัดสุราษฎร์ธานี 84180"/>
    <s v="84180"/>
    <s v="19"/>
    <s v="14/02/2026 12:29"/>
    <s v="-"/>
    <s v="SPX Express"/>
    <s v="Shopee"/>
    <s v="shopee"/>
    <s v=""/>
    <s v="TH264894756686P"/>
    <s v="14/02/2026 11:59"/>
  </r>
  <r>
    <x v="3"/>
    <x v="3"/>
    <n v="159"/>
    <n v="1"/>
    <s v="GUN58"/>
    <n v="129"/>
    <n v="0"/>
    <s v="ร้านที่2"/>
    <s v="ข*** ค***ช็อปปี้"/>
    <s v="จันทบุรี"/>
    <s v="-"/>
    <s v=""/>
    <s v="14/02/2026 11:58"/>
    <s v="-"/>
    <s v="J&amp;T Express"/>
    <s v="Tiktok"/>
    <s v="tiktok"/>
    <s v=""/>
    <s v="791650052701"/>
    <s v="14/02/2026 11:57"/>
  </r>
  <r>
    <x v="0"/>
    <x v="0"/>
    <n v="33.333333333333336"/>
    <n v="3"/>
    <s v="GUN57"/>
    <n v="100"/>
    <n v="0"/>
    <s v="ร้านที่2"/>
    <s v="ป***มาศ. ข***หม่"/>
    <s v="เทศบาลนครนครราชสีมา"/>
    <s v="-"/>
    <s v=""/>
    <s v="14/02/2026 11:57"/>
    <s v="-"/>
    <s v="J&amp;T COD"/>
    <s v="Tiktok"/>
    <s v="จ่ายทีหลัง / COD"/>
    <s v=""/>
    <s v="791698666710"/>
    <s v="14/02/2026 11:57"/>
  </r>
  <r>
    <x v="4"/>
    <x v="4"/>
    <n v="66.666666666666671"/>
    <n v="6"/>
    <s v="GUN56"/>
    <n v="258"/>
    <n v="0"/>
    <s v="ร้านที่2"/>
    <s v="น***ุญเพ็ง ห***อารมณ์"/>
    <s v="ร้อยเอ็ด"/>
    <s v="-"/>
    <s v=""/>
    <s v="14/02/2026 11:56"/>
    <s v="-"/>
    <s v="J&amp;T Express"/>
    <s v="Tiktok"/>
    <s v="tiktok"/>
    <s v=""/>
    <s v="791607651715"/>
    <s v="14/02/2026 11:56"/>
  </r>
  <r>
    <x v="0"/>
    <x v="0"/>
    <n v="65"/>
    <n v="1"/>
    <s v="GUN55"/>
    <n v="35"/>
    <n v="0"/>
    <s v="ร้านที่2"/>
    <s v="ก***์พิชยา  ว***ชเจริญนาน"/>
    <s v="กรุงเทพมหานคร"/>
    <s v="-"/>
    <s v=""/>
    <s v="14/02/2026 11:41"/>
    <s v="-"/>
    <s v="J&amp;T Express"/>
    <s v="Tiktok"/>
    <s v="tiktok"/>
    <s v=""/>
    <s v="791670348770"/>
    <s v="14/02/2026 11:41"/>
  </r>
  <r>
    <x v="0"/>
    <x v="0"/>
    <n v="65"/>
    <n v="1"/>
    <s v="GUN54"/>
    <n v="35"/>
    <n v="0"/>
    <s v="ร้านที่2"/>
    <s v="ว***า อ***ละมัย"/>
    <s v="กรุงเทพฯ"/>
    <s v="-"/>
    <s v=""/>
    <s v="14/02/2026 11:40"/>
    <s v="-"/>
    <s v="J&amp;T Express"/>
    <s v="Tiktok"/>
    <s v="tiktok"/>
    <s v=""/>
    <s v="791650865773"/>
    <s v="14/02/2026 11:40"/>
  </r>
  <r>
    <x v="0"/>
    <x v="0"/>
    <n v="33.333333333333336"/>
    <n v="3"/>
    <s v="GUN53"/>
    <n v="100"/>
    <n v="0"/>
    <s v="ร้านที่2"/>
    <s v="อ***ริยา  ภ***"/>
    <s v="นนทบุรี"/>
    <s v="-"/>
    <s v=""/>
    <s v="14/02/2026 11:40"/>
    <s v="-"/>
    <s v="J&amp;T Express"/>
    <s v="Tiktok"/>
    <s v="tiktok"/>
    <s v=""/>
    <s v="791659263706"/>
    <s v="14/02/2026 11:40"/>
  </r>
  <r>
    <x v="0"/>
    <x v="0"/>
    <n v="65"/>
    <n v="1"/>
    <s v="GUN52"/>
    <n v="35"/>
    <n v="0"/>
    <s v="ร้านที่2"/>
    <s v="ว***ัฐ ธ***มบัติ"/>
    <s v="นครสวรรค์"/>
    <s v="-"/>
    <s v=""/>
    <s v="14/02/2026 11:39"/>
    <s v="-"/>
    <s v="J&amp;T Express"/>
    <s v="Tiktok"/>
    <s v="tiktok"/>
    <s v=""/>
    <s v="791623864776"/>
    <s v="14/02/2026 11:39"/>
  </r>
  <r>
    <x v="0"/>
    <x v="0"/>
    <n v="65"/>
    <n v="3"/>
    <s v="GUN51"/>
    <n v="105"/>
    <n v="0"/>
    <s v="ร้านที่2"/>
    <s v="F** S**"/>
    <s v="Bangkok"/>
    <s v="-"/>
    <s v=""/>
    <s v="14/02/2026 11:37"/>
    <s v="-"/>
    <s v="J&amp;T COD"/>
    <s v="Tiktok"/>
    <s v="จ่ายทีหลัง / COD"/>
    <s v=""/>
    <s v="791634068713"/>
    <s v="14/02/2026 11:37"/>
  </r>
  <r>
    <x v="1"/>
    <x v="1"/>
    <n v="66.333333333333329"/>
    <n v="3"/>
    <s v="GUN50"/>
    <n v="220"/>
    <n v="0"/>
    <s v="ร้านที่4"/>
    <s v="ส***"/>
    <s v="กรุงเทพฯ"/>
    <s v="-"/>
    <s v=""/>
    <s v="14/02/2026 11:27"/>
    <s v="-"/>
    <s v="J&amp;T Express"/>
    <s v="Tiktok"/>
    <s v="tiktok"/>
    <s v=""/>
    <s v="791605644771"/>
    <s v="14/02/2026 11:27"/>
  </r>
  <r>
    <x v="5"/>
    <x v="5"/>
    <n v="159"/>
    <n v="1"/>
    <s v="GUN49"/>
    <n v="129"/>
    <n v="0"/>
    <s v="ร้านที่2"/>
    <s v="ส***กษณ์ ส***งเสริม"/>
    <s v="อุตรดิตถ์"/>
    <s v="-"/>
    <s v=""/>
    <s v="14/02/2026 11:24"/>
    <s v="-"/>
    <s v="J&amp;T COD"/>
    <s v="Tiktok"/>
    <s v="จ่ายทีหลัง / COD"/>
    <s v=""/>
    <s v="791622129723"/>
    <s v="14/02/2026 11:24"/>
  </r>
  <r>
    <x v="6"/>
    <x v="6"/>
    <n v="139"/>
    <n v="1"/>
    <s v="GUN48"/>
    <n v="215"/>
    <n v="0"/>
    <s v="ร้านที่10"/>
    <s v="ชนาธินาถ ชัฎไพศาล"/>
    <s v="115/84ม.7ถนนสวนผัก ซอยสวนผัก50แยก3เลี้ยวขวาแรกบ้านหลังที่4ซ้ายมือแขวงฉิมพลี เขตตลิ่งชัน กทม. 10170"/>
    <s v="10170"/>
    <s v="0949345252"/>
    <s v="14/02/2026 10:17"/>
    <s v="t0832622509@gmail.com"/>
    <s v="EMS"/>
    <s v="facebook"/>
    <s v="กสิกร"/>
    <s v=""/>
    <s v="TH01108CD9UT2B"/>
    <s v="14/02/2026 11:22"/>
  </r>
  <r>
    <x v="2"/>
    <x v="2"/>
    <n v="139"/>
    <n v="1"/>
    <s v="GUN48"/>
    <n v="215"/>
    <n v="0"/>
    <s v="ร้านที่10"/>
    <s v="ชนาธินาถ ชัฎไพศาล"/>
    <s v="115/84ม.7ถนนสวนผัก ซอยสวนผัก50แยก3เลี้ยวขวาแรกบ้านหลังที่4ซ้ายมือแขวงฉิมพลี เขตตลิ่งชัน กทม. 10170"/>
    <s v="10170"/>
    <s v="0949345252"/>
    <s v="14/02/2026 10:17"/>
    <s v="t0832622509@gmail.com"/>
    <s v="EMS"/>
    <s v="facebook"/>
    <s v="กสิกร"/>
    <s v=""/>
    <s v="TH01108CD9UT2B"/>
    <s v="14/02/2026 11:22"/>
  </r>
  <r>
    <x v="6"/>
    <x v="6"/>
    <n v="119"/>
    <n v="1"/>
    <s v="GUN47"/>
    <n v="499"/>
    <n v="0"/>
    <s v="ร้านที่1"/>
    <s v="น******์"/>
    <s v="******อ ตำบลบ้านค้อ อำเภอโนนสัง จังหวัดหนองบัวลำภู 39140"/>
    <s v="39140"/>
    <s v="92"/>
    <s v="14/02/2026 11:21"/>
    <s v="-"/>
    <s v="SPX Express"/>
    <s v="Shopee"/>
    <s v="shopee"/>
    <s v=""/>
    <s v="TH268723486628S"/>
    <s v="14/02/2026 11:21"/>
  </r>
  <r>
    <x v="3"/>
    <x v="3"/>
    <n v="119"/>
    <n v="1"/>
    <s v="GUN47"/>
    <n v="499"/>
    <n v="0"/>
    <s v="ร้านที่1"/>
    <s v="น******์"/>
    <s v="******อ ตำบลบ้านค้อ อำเภอโนนสัง จังหวัดหนองบัวลำภู 39140"/>
    <s v="39140"/>
    <s v="92"/>
    <s v="14/02/2026 11:21"/>
    <s v="-"/>
    <s v="SPX Express"/>
    <s v="Shopee"/>
    <s v="shopee"/>
    <s v=""/>
    <s v="TH268723486628S"/>
    <s v="14/02/2026 11:21"/>
  </r>
  <r>
    <x v="5"/>
    <x v="5"/>
    <n v="119"/>
    <n v="1"/>
    <s v="GUN47"/>
    <n v="499"/>
    <n v="0"/>
    <s v="ร้านที่1"/>
    <s v="น******์"/>
    <s v="******อ ตำบลบ้านค้อ อำเภอโนนสัง จังหวัดหนองบัวลำภู 39140"/>
    <s v="39140"/>
    <s v="92"/>
    <s v="14/02/2026 11:21"/>
    <s v="-"/>
    <s v="SPX Express"/>
    <s v="Shopee"/>
    <s v="shopee"/>
    <s v=""/>
    <s v="TH268723486628S"/>
    <s v="14/02/2026 11:21"/>
  </r>
  <r>
    <x v="2"/>
    <x v="2"/>
    <n v="120"/>
    <n v="1"/>
    <s v="GUN47"/>
    <n v="499"/>
    <n v="0"/>
    <s v="ร้านที่1"/>
    <s v="น******์"/>
    <s v="******อ ตำบลบ้านค้อ อำเภอโนนสัง จังหวัดหนองบัวลำภู 39140"/>
    <s v="39140"/>
    <s v="92"/>
    <s v="14/02/2026 11:21"/>
    <s v="-"/>
    <s v="SPX Express"/>
    <s v="Shopee"/>
    <s v="shopee"/>
    <s v=""/>
    <s v="TH268723486628S"/>
    <s v="14/02/2026 11:21"/>
  </r>
  <r>
    <x v="0"/>
    <x v="0"/>
    <n v="50"/>
    <n v="6"/>
    <s v="GUN46"/>
    <n v="200"/>
    <n v="0"/>
    <s v="ร้านที่2"/>
    <s v="ภ***ศ ช***ิขริน"/>
    <s v="ปราจีนบุรี"/>
    <s v="-"/>
    <s v=""/>
    <s v="14/02/2026 11:20"/>
    <s v="-"/>
    <s v="J&amp;T COD"/>
    <s v="Tiktok"/>
    <s v="จ่ายทีหลัง / COD"/>
    <s v=""/>
    <s v="791614928764"/>
    <s v="14/02/2026 11:20"/>
  </r>
  <r>
    <x v="3"/>
    <x v="3"/>
    <n v="139"/>
    <n v="2"/>
    <s v="GUN44"/>
    <n v="215"/>
    <n v="0"/>
    <s v="ร้านที่10"/>
    <s v=" วารุณี ปริยเมฑินทร์"/>
    <s v="ที่อยู่การจัดส่ง_x000a_150/20 (112) ซ.สวนผัก 2_x000a_แยก 4 เลี้ยวขวา บ้านหลังที่ 3_x000a_ถนน สวนผัก_x000a_แขวง ตลิ่งชัน_x000a_เขต ตลิ่งชัน_x000a_กทม._x000a_โทร. _x000a_เบอร์สำรอง 081 7505929 10170"/>
    <s v="10170"/>
    <s v="0922588776"/>
    <s v="14/02/2026 11:00"/>
    <s v="t0832622509@gmail.com"/>
    <s v="EMS"/>
    <s v="facebook"/>
    <s v="กสิกร"/>
    <s v=""/>
    <s v="TH01108CD9UU2C"/>
    <s v="14/02/2026 11:20"/>
  </r>
  <r>
    <x v="0"/>
    <x v="0"/>
    <n v="50"/>
    <n v="6"/>
    <s v="GUN41"/>
    <n v="200"/>
    <n v="0"/>
    <s v="ร้านที่2"/>
    <s v="พ***ล.ขึอขุนทด."/>
    <s v="นครราชสีมา"/>
    <s v="-"/>
    <s v=""/>
    <s v="14/02/2026 11:17"/>
    <s v="-"/>
    <s v="J&amp;T COD"/>
    <s v="Tiktok"/>
    <s v="จ่ายทีหลัง / COD"/>
    <s v=""/>
    <s v="791699046751"/>
    <s v="14/02/2026 11:17"/>
  </r>
  <r>
    <x v="4"/>
    <x v="4"/>
    <n v="66.666666666666671"/>
    <n v="3"/>
    <s v="GUN40"/>
    <n v="129"/>
    <n v="0"/>
    <s v="ร้านที่1"/>
    <s v="ค******2"/>
    <s v="******, ตำบล หนองคู, อำเภอบ้านแท่น ตำบลหนองคู อำเภอบ้านแท่น จังหวัดชัยภูมิ 36190"/>
    <s v="36190"/>
    <s v="65"/>
    <s v="14/02/2026 11:16"/>
    <s v="-"/>
    <s v="SPX Express"/>
    <s v="Shopee"/>
    <s v="shopee"/>
    <s v=""/>
    <s v="TH268232977544I"/>
    <s v="14/02/2026 11:16"/>
  </r>
  <r>
    <x v="3"/>
    <x v="3"/>
    <n v="159"/>
    <n v="1"/>
    <s v="GUN39"/>
    <n v="100"/>
    <n v="0"/>
    <s v="ร้านที่2"/>
    <s v="น***วัณย์  ม***ริญ"/>
    <s v="กาญจนบุรี"/>
    <s v="-"/>
    <s v=""/>
    <s v="14/02/2026 11:16"/>
    <s v="-"/>
    <s v="J&amp;T COD"/>
    <s v="Tiktok"/>
    <s v="จ่ายทีหลัง / COD"/>
    <s v=""/>
    <s v="791624337700"/>
    <s v="14/02/2026 11:16"/>
  </r>
  <r>
    <x v="2"/>
    <x v="7"/>
    <n v="87.2"/>
    <n v="1"/>
    <s v="GUN37"/>
    <n v="87.2"/>
    <n v="0"/>
    <s v="ร้านที่3"/>
    <s v="นันทพัทธ์ ชวลีระวิวงศ์"/>
    <s v="ถนนพันท้ายนรสิงห์ ซอย 3 แยก 1 77/286 หมู่ 5 หมู่บ้านวิเศษสุขนคร สีฟ้า ซอย 1 · พันท้ายนรสิงห์/ Phan Thai Norasing_x000a__x000a_เมืองสมุทรสาคร/ Mueang Samut Sakhonสมุทรสาคร/ Samut Sakhon_x000a_74000"/>
    <s v="74000"/>
    <s v="660651233684"/>
    <s v="14/02/2026 11:15"/>
    <s v="-"/>
    <s v="Kerry_dropoff"/>
    <s v="Lazada"/>
    <s v="lazada"/>
    <s v=""/>
    <s v="LEXPU0657892712"/>
    <s v="14/02/2026 11:15"/>
  </r>
  <r>
    <x v="3"/>
    <x v="3"/>
    <n v="159"/>
    <n v="1"/>
    <s v="GUN36"/>
    <n v="200"/>
    <n v="0"/>
    <s v="ร้านที่2"/>
    <s v="ธ***กัญญ์"/>
    <s v="พระนครศรีอยุธยา"/>
    <s v="-"/>
    <s v=""/>
    <s v="14/02/2026 11:13"/>
    <s v="-"/>
    <s v="J&amp;T COD"/>
    <s v="Tiktok"/>
    <s v="จ่ายทีหลัง / COD"/>
    <s v=""/>
    <s v="791616317796"/>
    <s v="14/02/2026 11:13"/>
  </r>
  <r>
    <x v="2"/>
    <x v="2"/>
    <n v="159"/>
    <n v="1"/>
    <s v="GUN36"/>
    <n v="200"/>
    <n v="0"/>
    <s v="ร้านที่2"/>
    <s v="ธ***กัญญ์"/>
    <s v="พระนครศรีอยุธยา"/>
    <s v="-"/>
    <s v=""/>
    <s v="14/02/2026 11:13"/>
    <s v="-"/>
    <s v="J&amp;T COD"/>
    <s v="Tiktok"/>
    <s v="จ่ายทีหลัง / COD"/>
    <s v=""/>
    <s v="791616317796"/>
    <s v="14/02/2026 11:13"/>
  </r>
  <r>
    <x v="1"/>
    <x v="1"/>
    <n v="66.333333333333329"/>
    <n v="6"/>
    <s v="GUN34"/>
    <n v="394"/>
    <n v="0"/>
    <s v="ร้านที่2"/>
    <s v="N***on"/>
    <s v="นนทบุรี"/>
    <s v="-"/>
    <s v=""/>
    <s v="14/02/2026 11:10"/>
    <s v="-"/>
    <s v="J&amp;T COD"/>
    <s v="Tiktok"/>
    <s v="จ่ายทีหลัง / COD"/>
    <s v=""/>
    <s v="791682258721"/>
    <s v="14/02/2026 11:10"/>
  </r>
  <r>
    <x v="5"/>
    <x v="5"/>
    <n v="162"/>
    <n v="1"/>
    <s v="GUN33"/>
    <n v="458"/>
    <n v="0"/>
    <s v="ร้านที่1"/>
    <s v="ส******ส"/>
    <s v="******วงศาลาธรรมสพน์ แขวงศาลาธรรมสพน์ เขตทวีวัฒนา จังหวัดกรุงเทพมหานคร 10170"/>
    <s v="10170"/>
    <s v="35"/>
    <s v="14/02/2026 11:10"/>
    <s v="-"/>
    <s v="SPX Express"/>
    <s v="Shopee"/>
    <s v="shopee"/>
    <s v=""/>
    <s v="TH261325009547L"/>
    <s v="14/02/2026 11:09"/>
  </r>
  <r>
    <x v="12"/>
    <x v="14"/>
    <n v="117"/>
    <n v="1"/>
    <s v="GUN33"/>
    <n v="458"/>
    <n v="0"/>
    <s v="ร้านที่1"/>
    <s v="ส******ส"/>
    <s v="******วงศาลาธรรมสพน์ แขวงศาลาธรรมสพน์ เขตทวีวัฒนา จังหวัดกรุงเทพมหานคร 10170"/>
    <s v="10170"/>
    <s v="35"/>
    <s v="14/02/2026 11:10"/>
    <s v="-"/>
    <s v="SPX Express"/>
    <s v="Shopee"/>
    <s v="shopee"/>
    <s v=""/>
    <s v="TH261325009547L"/>
    <s v="14/02/2026 11:09"/>
  </r>
  <r>
    <x v="2"/>
    <x v="2"/>
    <n v="162"/>
    <n v="1"/>
    <s v="GUN33"/>
    <n v="458"/>
    <n v="0"/>
    <s v="ร้านที่1"/>
    <s v="ส******ส"/>
    <s v="******วงศาลาธรรมสพน์ แขวงศาลาธรรมสพน์ เขตทวีวัฒนา จังหวัดกรุงเทพมหานคร 10170"/>
    <s v="10170"/>
    <s v="35"/>
    <s v="14/02/2026 11:10"/>
    <s v="-"/>
    <s v="SPX Express"/>
    <s v="Shopee"/>
    <s v="shopee"/>
    <s v=""/>
    <s v="TH261325009547L"/>
    <s v="14/02/2026 11:09"/>
  </r>
  <r>
    <x v="12"/>
    <x v="14"/>
    <n v="117"/>
    <n v="1"/>
    <s v="GUN33"/>
    <n v="458"/>
    <n v="0"/>
    <s v="ร้านที่1"/>
    <s v="ส******ส"/>
    <s v="******วงศาลาธรรมสพน์ แขวงศาลาธรรมสพน์ เขตทวีวัฒนา จังหวัดกรุงเทพมหานคร 10170"/>
    <s v="10170"/>
    <s v="35"/>
    <s v="14/02/2026 11:10"/>
    <s v="-"/>
    <s v="SPX Express"/>
    <s v="Shopee"/>
    <s v="shopee"/>
    <s v=""/>
    <s v="TH261325009547L"/>
    <s v="14/02/2026 11:09"/>
  </r>
  <r>
    <x v="4"/>
    <x v="4"/>
    <n v="66.666666666666671"/>
    <n v="3"/>
    <s v="GUN32"/>
    <n v="100"/>
    <n v="0"/>
    <s v="ร้านที่2"/>
    <s v="บ***ิวา จ***ร์ต๊ะ"/>
    <s v="ลำปาง"/>
    <s v="-"/>
    <s v=""/>
    <s v="14/02/2026 11:09"/>
    <s v="-"/>
    <s v="J&amp;T COD"/>
    <s v="Tiktok"/>
    <s v="จ่ายทีหลัง / COD"/>
    <s v=""/>
    <s v="791695733754"/>
    <s v="14/02/2026 11:09"/>
  </r>
  <r>
    <x v="1"/>
    <x v="13"/>
    <n v="64"/>
    <n v="1"/>
    <s v="GUN31"/>
    <n v="71"/>
    <n v="7"/>
    <s v="ร้านที่3"/>
    <s v="Jin"/>
    <s v="779/193  ซ.หมู่บ้านอยู่เจริญ 779 (ซอย 2) ถ.ประชาราษฎร์บำเพ็ญ 779/193 ( ซอยที่2 ) รั้วสีเขียวฝั่งซ้ายมือ · ห้วยขวาง/ Huai Khwang_x000a__x000a_ห้วยขวาง/ Huai Khwangกรุงเทพมหานคร/ Bangkok_x000a_10310"/>
    <s v="10310"/>
    <s v="660841012807"/>
    <s v="14/02/2026 11:07"/>
    <s v="-"/>
    <s v="Kerry_dropoff"/>
    <s v="Lazada"/>
    <s v="lazada"/>
    <s v=""/>
    <s v="LEXPU0657895806"/>
    <s v="14/02/2026 11:07"/>
  </r>
  <r>
    <x v="2"/>
    <x v="2"/>
    <n v="139"/>
    <n v="2"/>
    <s v="GUN30"/>
    <n v="215"/>
    <n v="0"/>
    <s v="ร้านที่10"/>
    <s v="จินตนา จำเนียรสาท"/>
    <s v="792 ซ.ดาราฉาย แขวงออ่นนุช เขตสวนหลวง กทม. โทร. 10250"/>
    <s v="10250"/>
    <s v="0814867044"/>
    <s v="14/02/2026 16:14"/>
    <s v="t0832622509@gmail.com"/>
    <s v="EMS"/>
    <s v="facebook"/>
    <s v="กสิกร"/>
    <s v=""/>
    <s v="TH01438CD9UU8C"/>
    <s v="14/02/2026 11:03"/>
  </r>
  <r>
    <x v="0"/>
    <x v="0"/>
    <n v="65"/>
    <n v="12"/>
    <s v="GUN29"/>
    <n v="399"/>
    <n v="0"/>
    <s v="ร้านที่2"/>
    <s v="น***ันต์ เ***อม"/>
    <s v="ศรีสะเกษ"/>
    <s v="-"/>
    <s v=""/>
    <s v="14/02/2026 11:02"/>
    <s v="-"/>
    <s v="J&amp;T COD"/>
    <s v="Tiktok"/>
    <s v="จ่ายทีหลัง / COD"/>
    <s v=""/>
    <s v="791606431770"/>
    <s v="14/02/2026 11:02"/>
  </r>
  <r>
    <x v="0"/>
    <x v="0"/>
    <n v="33.333333333333336"/>
    <n v="3"/>
    <s v="GUN28"/>
    <n v="100"/>
    <n v="0"/>
    <s v="ร้านที่2"/>
    <s v="พ***า น***า"/>
    <s v="ลำปาง"/>
    <s v="-"/>
    <s v=""/>
    <s v="14/02/2026 11:01"/>
    <s v="-"/>
    <s v="J&amp;T Express"/>
    <s v="Tiktok"/>
    <s v="tiktok"/>
    <s v=""/>
    <s v="791601742713"/>
    <s v="14/02/2026 11:01"/>
  </r>
  <r>
    <x v="0"/>
    <x v="0"/>
    <n v="65"/>
    <n v="12"/>
    <s v="GUN27"/>
    <n v="399"/>
    <n v="0"/>
    <s v="ร้านที่2"/>
    <s v="N***on"/>
    <s v="นนทบุรี"/>
    <s v="-"/>
    <s v=""/>
    <s v="14/02/2026 11:00"/>
    <s v="-"/>
    <s v="J&amp;T COD"/>
    <s v="Tiktok"/>
    <s v="จ่ายทีหลัง / COD"/>
    <s v=""/>
    <s v="791610234785"/>
    <s v="14/02/2026 11:01"/>
  </r>
  <r>
    <x v="1"/>
    <x v="1"/>
    <n v="120"/>
    <n v="1"/>
    <s v="GUN26"/>
    <n v="300"/>
    <n v="0"/>
    <s v="ร้านที่2"/>
    <s v="น***  ช***รุงเก่า"/>
    <s v="นครปฐม"/>
    <s v="-"/>
    <s v=""/>
    <s v="14/02/2026 11:00"/>
    <s v="-"/>
    <s v="J&amp;T COD"/>
    <s v="Tiktok"/>
    <s v="จ่ายทีหลัง / COD"/>
    <s v=""/>
    <s v="791632040780"/>
    <s v="14/02/2026 11:00"/>
  </r>
  <r>
    <x v="1"/>
    <x v="1"/>
    <n v="120"/>
    <n v="2"/>
    <s v="GUN26"/>
    <n v="300"/>
    <n v="0"/>
    <s v="ร้านที่2"/>
    <s v="น***  ช***รุงเก่า"/>
    <s v="นครปฐม"/>
    <s v="-"/>
    <s v=""/>
    <s v="14/02/2026 11:00"/>
    <s v="-"/>
    <s v="J&amp;T COD"/>
    <s v="Tiktok"/>
    <s v="จ่ายทีหลัง / COD"/>
    <s v=""/>
    <s v="791632040780"/>
    <s v="14/02/2026 11:00"/>
  </r>
  <r>
    <x v="0"/>
    <x v="0"/>
    <n v="33.333333333333336"/>
    <n v="6"/>
    <s v="GUN25"/>
    <n v="200"/>
    <n v="0"/>
    <s v="ร้านที่2"/>
    <s v="ร***รี  ว***า"/>
    <s v="นครราชสีมา"/>
    <s v="-"/>
    <s v=""/>
    <s v="14/02/2026 11:00"/>
    <s v="-"/>
    <s v="J&amp;T COD"/>
    <s v="Tiktok"/>
    <s v="จ่ายทีหลัง / COD"/>
    <s v=""/>
    <s v="791668320763"/>
    <s v="14/02/2026 11:00"/>
  </r>
  <r>
    <x v="0"/>
    <x v="0"/>
    <n v="50"/>
    <n v="6"/>
    <s v="GUN24"/>
    <n v="200"/>
    <n v="0"/>
    <s v="ร้านที่2"/>
    <s v="แ***"/>
    <s v="จังหวัดระยอง"/>
    <s v="-"/>
    <s v=""/>
    <s v="14/02/2026 10:59"/>
    <s v="-"/>
    <s v="J&amp;T COD"/>
    <s v="Tiktok"/>
    <s v="จ่ายทีหลัง / COD"/>
    <s v=""/>
    <s v="791649928764"/>
    <s v="14/02/2026 10:59"/>
  </r>
  <r>
    <x v="1"/>
    <x v="1"/>
    <n v="66.333333333333329"/>
    <n v="3"/>
    <s v="GUN23"/>
    <n v="197"/>
    <n v="0"/>
    <s v="ร้านที่2"/>
    <s v="ร***าพร พ***าม"/>
    <s v="นนทบุรี"/>
    <s v="-"/>
    <s v=""/>
    <s v="14/02/2026 10:59"/>
    <s v="-"/>
    <s v="J&amp;T COD"/>
    <s v="Tiktok"/>
    <s v="จ่ายทีหลัง / COD"/>
    <s v=""/>
    <s v="791665125786"/>
    <s v="14/02/2026 10:59"/>
  </r>
  <r>
    <x v="0"/>
    <x v="0"/>
    <n v="50"/>
    <n v="6"/>
    <s v="GUN22"/>
    <n v="200"/>
    <n v="0"/>
    <s v="ร้านที่2"/>
    <s v="แ***"/>
    <s v="จังหวัดระยอง"/>
    <s v="-"/>
    <s v=""/>
    <s v="14/02/2026 10:57"/>
    <s v="-"/>
    <s v="J&amp;T COD"/>
    <s v="Tiktok"/>
    <s v="จ่ายทีหลัง / COD"/>
    <s v=""/>
    <s v="791653841764"/>
    <s v="14/02/2026 10:57"/>
  </r>
  <r>
    <x v="0"/>
    <x v="0"/>
    <n v="33.333333333333336"/>
    <n v="6"/>
    <s v="GUN21"/>
    <n v="203"/>
    <n v="3"/>
    <s v="ร้านที่2"/>
    <s v="ค***้มเกลี้ยง ป***าทสิทธิ"/>
    <s v="อุตรดิตถ์"/>
    <s v="-"/>
    <s v=""/>
    <s v="14/02/2026 10:57"/>
    <s v="-"/>
    <s v="J&amp;T Express"/>
    <s v="Tiktok"/>
    <s v="tiktok"/>
    <s v=""/>
    <s v="791636843756"/>
    <s v="14/02/2026 10:57"/>
  </r>
  <r>
    <x v="0"/>
    <x v="0"/>
    <n v="50"/>
    <n v="6"/>
    <s v="GUN19"/>
    <n v="200"/>
    <n v="0"/>
    <s v="ร้านที่2"/>
    <s v="ว***รณ์ พ***ิกุล"/>
    <s v="ปทุมธานี"/>
    <s v="-"/>
    <s v=""/>
    <s v="14/02/2026 10:57"/>
    <s v="-"/>
    <s v="J&amp;T COD"/>
    <s v="Tiktok"/>
    <s v="จ่ายทีหลัง / COD"/>
    <s v=""/>
    <s v="791644535743"/>
    <s v="14/02/2026 10:57"/>
  </r>
  <r>
    <x v="0"/>
    <x v="0"/>
    <n v="33.333333333333336"/>
    <n v="3"/>
    <s v="GUN18"/>
    <n v="100"/>
    <n v="0"/>
    <s v="ร้านที่2"/>
    <s v="ณ***ุฒิ"/>
    <s v="สงขลา"/>
    <s v="-"/>
    <s v=""/>
    <s v="14/02/2026 10:56"/>
    <s v="-"/>
    <s v="J&amp;T COD"/>
    <s v="Tiktok"/>
    <s v="จ่ายทีหลัง / COD"/>
    <s v=""/>
    <s v="791653547753"/>
    <s v="14/02/2026 10:56"/>
  </r>
  <r>
    <x v="0"/>
    <x v="0"/>
    <n v="50"/>
    <n v="6"/>
    <s v="GUN17"/>
    <n v="200"/>
    <n v="0"/>
    <s v="ร้านที่2"/>
    <s v="ว***า แ***พูลทรัพย์"/>
    <s v="นนทบุรี"/>
    <s v="-"/>
    <s v=""/>
    <s v="14/02/2026 10:54"/>
    <s v="-"/>
    <s v="J&amp;T COD"/>
    <s v="Tiktok"/>
    <s v="จ่ายทีหลัง / COD"/>
    <s v=""/>
    <s v="791664857760"/>
    <s v="14/02/2026 10:54"/>
  </r>
  <r>
    <x v="0"/>
    <x v="0"/>
    <n v="33.333333333333336"/>
    <n v="3"/>
    <s v="GUN16"/>
    <n v="100"/>
    <n v="0"/>
    <s v="ร้านที่2"/>
    <s v="ช***านุช"/>
    <s v="ปทุมธานี"/>
    <s v="-"/>
    <s v=""/>
    <s v="14/02/2026 10:54"/>
    <s v="-"/>
    <s v="J&amp;T Express"/>
    <s v="Tiktok"/>
    <s v="tiktok"/>
    <s v=""/>
    <s v="791699946752"/>
    <s v="14/02/2026 10:54"/>
  </r>
  <r>
    <x v="4"/>
    <x v="4"/>
    <n v="66.666666666666671"/>
    <n v="3"/>
    <s v="GUN15"/>
    <n v="129"/>
    <n v="0"/>
    <s v="ร้านที่2"/>
    <s v="อ***ี่ ร***Ap m***le"/>
    <s v="กรุงเทพฯ"/>
    <s v="-"/>
    <s v=""/>
    <s v="14/02/2026 10:53"/>
    <s v="-"/>
    <s v="J&amp;T COD"/>
    <s v="Tiktok"/>
    <s v="จ่ายทีหลัง / COD"/>
    <s v=""/>
    <s v="791682463740"/>
    <s v="14/02/2026 10:53"/>
  </r>
  <r>
    <x v="3"/>
    <x v="3"/>
    <n v="159"/>
    <n v="2"/>
    <s v="GUN14"/>
    <n v="258"/>
    <n v="0"/>
    <s v="ร้านที่2"/>
    <s v="ห***ย ฐ***กานต์"/>
    <s v="ปราจีนบุรี"/>
    <s v="-"/>
    <s v=""/>
    <s v="14/02/2026 10:51"/>
    <s v="-"/>
    <s v="J&amp;T COD"/>
    <s v="Tiktok"/>
    <s v="จ่ายทีหลัง / COD"/>
    <s v=""/>
    <s v="791662327772"/>
    <s v="14/02/2026 10:51"/>
  </r>
  <r>
    <x v="0"/>
    <x v="0"/>
    <n v="50"/>
    <n v="6"/>
    <s v="GUN13"/>
    <n v="200"/>
    <n v="0"/>
    <s v="ร้านที่2"/>
    <s v="เ***จิตต์ น***ินดา   ส***้านกาแฟ"/>
    <s v="นครปฐม"/>
    <s v="-"/>
    <s v=""/>
    <s v="14/02/2026 10:48"/>
    <s v="-"/>
    <s v="J&amp;T COD"/>
    <s v="Tiktok"/>
    <s v="จ่ายทีหลัง / COD"/>
    <s v=""/>
    <s v="791696724792"/>
    <s v="14/02/2026 10:48"/>
  </r>
  <r>
    <x v="0"/>
    <x v="0"/>
    <n v="50"/>
    <n v="6"/>
    <s v="GUN12"/>
    <n v="200"/>
    <n v="0"/>
    <s v="ร้านที่2"/>
    <s v="จ***ันท์ ส***ว่าง"/>
    <s v="เชียงราย"/>
    <s v="-"/>
    <s v=""/>
    <s v="14/02/2026 10:46"/>
    <s v="-"/>
    <s v="J&amp;T Express"/>
    <s v="Tiktok"/>
    <s v="tiktok"/>
    <s v=""/>
    <s v="791680443794"/>
    <s v="14/02/2026 10:46"/>
  </r>
  <r>
    <x v="5"/>
    <x v="7"/>
    <n v="109"/>
    <n v="1"/>
    <s v="GUN10"/>
    <n v="116.5"/>
    <n v="7.5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14/02/2026 10:38"/>
    <s v="-"/>
    <s v="Kerry_dropoff"/>
    <s v="Lazada"/>
    <s v="lazada"/>
    <s v=""/>
    <s v="LEXPU0657892419"/>
    <s v="14/02/2026 10:37"/>
  </r>
  <r>
    <x v="0"/>
    <x v="0"/>
    <n v="40"/>
    <n v="10"/>
    <s v="GUN9"/>
    <n v="330"/>
    <n v="0"/>
    <s v="ร้านที่2"/>
    <s v="ม***ี เ***ใจ"/>
    <s v="พระนครศรีอยุธยา"/>
    <s v="-"/>
    <s v=""/>
    <s v="14/02/2026 10:34"/>
    <s v="-"/>
    <s v="J&amp;T COD"/>
    <s v="Tiktok"/>
    <s v="จ่ายทีหลัง / COD"/>
    <s v=""/>
    <s v="791694234785"/>
    <s v="14/02/2026 10:34"/>
  </r>
  <r>
    <x v="0"/>
    <x v="0"/>
    <n v="50"/>
    <n v="6"/>
    <s v="GUN7"/>
    <n v="200"/>
    <n v="0"/>
    <s v="ร้านที่2"/>
    <s v="ศ***า ส***ดษ"/>
    <s v="ลพบุรี"/>
    <s v="-"/>
    <s v=""/>
    <s v="14/02/2026 10:31"/>
    <s v="-"/>
    <s v="J&amp;T COD"/>
    <s v="Tiktok"/>
    <s v="จ่ายทีหลัง / COD"/>
    <s v=""/>
    <s v="791649254723"/>
    <s v="14/02/2026 10:31"/>
  </r>
  <r>
    <x v="0"/>
    <x v="0"/>
    <n v="50"/>
    <n v="6"/>
    <s v="GUN6"/>
    <n v="201"/>
    <n v="1"/>
    <s v="ร้านที่2"/>
    <s v="ว***รา ส***์ศรี"/>
    <s v="พิษณุโลก"/>
    <s v="-"/>
    <s v=""/>
    <s v="14/02/2026 10:30"/>
    <s v="-"/>
    <s v="J&amp;T COD"/>
    <s v="Tiktok"/>
    <s v="จ่ายทีหลัง / COD"/>
    <s v=""/>
    <s v="791672533735"/>
    <s v="14/02/2026 10:30"/>
  </r>
  <r>
    <x v="0"/>
    <x v="0"/>
    <n v="50"/>
    <n v="6"/>
    <s v="GUN4"/>
    <n v="200"/>
    <n v="0"/>
    <s v="ร้านที่2"/>
    <s v="ล***า ส***รณ"/>
    <s v="พะเยา"/>
    <s v="-"/>
    <s v=""/>
    <s v="14/02/2026 10:25"/>
    <s v="-"/>
    <s v="J&amp;T Express"/>
    <s v="Tiktok"/>
    <s v="tiktok"/>
    <s v=""/>
    <s v="791651732745"/>
    <s v="14/02/2026 10:25"/>
  </r>
  <r>
    <x v="6"/>
    <x v="6"/>
    <n v="139"/>
    <n v="1"/>
    <s v="GUN2"/>
    <n v="399"/>
    <n v="0"/>
    <s v="ร้านที่2"/>
    <s v="ป***รณ์ ส***ิวิกรานนท์"/>
    <s v="ประจวบคีรีขันธ์"/>
    <s v="-"/>
    <s v=""/>
    <s v="14/02/2026 10:21"/>
    <s v="-"/>
    <s v="J&amp;T COD"/>
    <s v="Tiktok"/>
    <s v="จ่ายทีหลัง / COD"/>
    <s v="ถั่วฝอย 2_x000a_ฟักถั่ว 2"/>
    <s v="791649511796"/>
    <s v="14/02/2026 10:21"/>
  </r>
  <r>
    <x v="3"/>
    <x v="3"/>
    <n v="139"/>
    <n v="1"/>
    <s v="GUN2"/>
    <n v="399"/>
    <n v="0"/>
    <s v="ร้านที่2"/>
    <s v="ป***รณ์ ส***ิวิกรานนท์"/>
    <s v="ประจวบคีรีขันธ์"/>
    <s v="-"/>
    <s v=""/>
    <s v="14/02/2026 10:21"/>
    <s v="-"/>
    <s v="J&amp;T COD"/>
    <s v="Tiktok"/>
    <s v="จ่ายทีหลัง / COD"/>
    <s v="ถั่วฝอย 2_x000a_ฟักถั่ว 2"/>
    <s v="791649511796"/>
    <s v="14/02/2026 10:21"/>
  </r>
  <r>
    <x v="5"/>
    <x v="5"/>
    <n v="139"/>
    <n v="1"/>
    <s v="GUN2"/>
    <n v="399"/>
    <n v="0"/>
    <s v="ร้านที่2"/>
    <s v="ป***รณ์ ส***ิวิกรานนท์"/>
    <s v="ประจวบคีรีขันธ์"/>
    <s v="-"/>
    <s v=""/>
    <s v="14/02/2026 10:21"/>
    <s v="-"/>
    <s v="J&amp;T COD"/>
    <s v="Tiktok"/>
    <s v="จ่ายทีหลัง / COD"/>
    <s v="ถั่วฝอย 2_x000a_ฟักถั่ว 2"/>
    <s v="791649511796"/>
    <s v="14/02/2026 10:21"/>
  </r>
  <r>
    <x v="2"/>
    <x v="2"/>
    <n v="139"/>
    <n v="1"/>
    <s v="GUN2"/>
    <n v="399"/>
    <n v="0"/>
    <s v="ร้านที่2"/>
    <s v="ป***รณ์ ส***ิวิกรานนท์"/>
    <s v="ประจวบคีรีขันธ์"/>
    <s v="-"/>
    <s v=""/>
    <s v="14/02/2026 10:21"/>
    <s v="-"/>
    <s v="J&amp;T COD"/>
    <s v="Tiktok"/>
    <s v="จ่ายทีหลัง / COD"/>
    <s v="ถั่วฝอย 2_x000a_ฟักถั่ว 2"/>
    <s v="791649511796"/>
    <s v="14/02/2026 10:21"/>
  </r>
  <r>
    <x v="0"/>
    <x v="0"/>
    <n v="33.333333333333336"/>
    <n v="3"/>
    <s v="GUN1"/>
    <n v="110"/>
    <n v="10"/>
    <s v="ร้านที่2"/>
    <s v="ป***า พ***ุ์บ้านแหลม"/>
    <s v="ชุมพร"/>
    <s v="-"/>
    <s v=""/>
    <s v="14/02/2026 10:20"/>
    <s v="-"/>
    <s v="J&amp;T COD"/>
    <s v="Tiktok"/>
    <s v="จ่ายทีหลัง / COD"/>
    <s v=""/>
    <s v="791652542752"/>
    <s v="14/02/2026 10:21"/>
  </r>
  <r>
    <x v="0"/>
    <x v="0"/>
    <n v="65"/>
    <n v="1"/>
    <s v="GUN0"/>
    <n v="35"/>
    <n v="0"/>
    <s v="ร้านที่2"/>
    <s v="ศ***พร"/>
    <s v="ราชบุรี"/>
    <s v="-"/>
    <s v=""/>
    <s v="14/02/2026 10:21"/>
    <s v="-"/>
    <s v="J&amp;T Express"/>
    <s v="Tiktok"/>
    <s v="tiktok"/>
    <s v=""/>
    <s v="791694462764"/>
    <s v="14/02/2026 10:20"/>
  </r>
  <r>
    <x v="0"/>
    <x v="0"/>
    <n v="65"/>
    <n v="1"/>
    <s v="GUM99"/>
    <n v="35"/>
    <n v="0"/>
    <s v="ร้านที่2"/>
    <s v="พ***กษ์ เ***ิริ"/>
    <s v="สุพรรณบุรี"/>
    <s v="-"/>
    <s v=""/>
    <s v="14/02/2026 10:19"/>
    <s v="-"/>
    <s v="J&amp;T COD"/>
    <s v="Tiktok"/>
    <s v="จ่ายทีหลัง / COD"/>
    <s v="ฝอยทอง1กล่อง"/>
    <s v="791621715765"/>
    <s v="14/02/2026 10:19"/>
  </r>
  <r>
    <x v="0"/>
    <x v="0"/>
    <n v="50"/>
    <n v="6"/>
    <s v="GUM97"/>
    <n v="203"/>
    <n v="3"/>
    <s v="ร้านที่2"/>
    <s v="s***wang77"/>
    <s v="นครราชสีมา"/>
    <s v="-"/>
    <s v=""/>
    <s v="14/02/2026 10:19"/>
    <s v="-"/>
    <s v="J&amp;T COD"/>
    <s v="Tiktok"/>
    <s v="จ่ายทีหลัง / COD"/>
    <s v=""/>
    <s v="791691330791"/>
    <s v="14/02/2026 10:19"/>
  </r>
  <r>
    <x v="0"/>
    <x v="0"/>
    <n v="50"/>
    <n v="6"/>
    <s v="GUM96"/>
    <n v="200"/>
    <n v="0"/>
    <s v="ร้านที่2"/>
    <s v="ว***ิภา ว***วาลย์"/>
    <s v="นครปฐม"/>
    <s v="-"/>
    <s v=""/>
    <s v="14/02/2026 10:17"/>
    <s v="-"/>
    <s v="J&amp;T COD"/>
    <s v="Tiktok"/>
    <s v="จ่ายทีหลัง / COD"/>
    <s v=""/>
    <s v="791627453794"/>
    <s v="14/02/2026 10:17"/>
  </r>
  <r>
    <x v="0"/>
    <x v="0"/>
    <n v="65"/>
    <n v="1"/>
    <s v="GUM95"/>
    <n v="35"/>
    <n v="0"/>
    <s v="ร้านที่2"/>
    <s v="ส***รณณีย์  ค***งดี"/>
    <s v="หนองคาย"/>
    <s v="-"/>
    <s v=""/>
    <s v="14/02/2026 10:12"/>
    <s v="-"/>
    <s v="J&amp;T COD"/>
    <s v="Tiktok"/>
    <s v="จ่ายทีหลัง / COD"/>
    <s v="ขอเป็นฝอยทองค่ะ..ขอลองชิมก่อน"/>
    <s v="791699113752"/>
    <s v="14/02/2026 10:12"/>
  </r>
  <r>
    <x v="5"/>
    <x v="5"/>
    <n v="139"/>
    <n v="1"/>
    <s v="GUM94"/>
    <n v="215"/>
    <n v="0"/>
    <s v="ร้านที่10"/>
    <s v="อมรรัตน์  กองแก้ว"/>
    <s v="327/1 ถ.หนองแจง ต.ชะอำ อ.ชะอำ จ.เพชรบุรี 76120"/>
    <s v="76120"/>
    <s v="0899823170"/>
    <s v="14/02/2026 10:12"/>
    <s v="t0832622509@gmail.com"/>
    <s v="EMS COD"/>
    <s v="facebook"/>
    <s v="กสิกร"/>
    <s v=""/>
    <s v="TH18048CD9UX2A1"/>
    <s v="14/02/2026 10:11"/>
  </r>
  <r>
    <x v="6"/>
    <x v="6"/>
    <n v="139"/>
    <n v="1"/>
    <s v="GUM94"/>
    <n v="215"/>
    <n v="0"/>
    <s v="ร้านที่10"/>
    <s v="อมรรัตน์  กองแก้ว"/>
    <s v="327/1 ถ.หนองแจง ต.ชะอำ อ.ชะอำ จ.เพชรบุรี 76120"/>
    <s v="76120"/>
    <s v="0899823170"/>
    <s v="14/02/2026 10:12"/>
    <s v="t0832622509@gmail.com"/>
    <s v="EMS COD"/>
    <s v="facebook"/>
    <s v="กสิกร"/>
    <s v=""/>
    <s v="TH18048CD9UX2A1"/>
    <s v="14/02/2026 10:11"/>
  </r>
  <r>
    <x v="0"/>
    <x v="0"/>
    <n v="33.333333333333336"/>
    <n v="3"/>
    <s v="GUM93"/>
    <n v="100"/>
    <n v="0"/>
    <s v="ร้านที่2"/>
    <s v="น***วรรณ์ ท***ย์กรกิจ"/>
    <s v="กรุงเทพฯ"/>
    <s v="-"/>
    <s v=""/>
    <s v="14/02/2026 10:11"/>
    <s v="-"/>
    <s v="J&amp;T COD"/>
    <s v="Tiktok"/>
    <s v="จ่ายทีหลัง / COD"/>
    <s v=""/>
    <s v="791605865735"/>
    <s v="14/02/2026 10:11"/>
  </r>
  <r>
    <x v="6"/>
    <x v="6"/>
    <n v="139"/>
    <n v="1"/>
    <s v="GUM92"/>
    <n v="486"/>
    <n v="50"/>
    <s v="ร้านที่10"/>
    <s v="Moddang Munesane"/>
    <s v="225/58 ม.13 ร้านสตางค์ กาดวันค่ำ_x000a_กาดฝรั่งวิลเลจ_x000a_บ้านแหวน_x000a_อ.หางดง_x000a_เชียงใหม่_x000a_Thailand 50230"/>
    <s v="50230"/>
    <s v="66817358890"/>
    <s v="14/02/2026 10:11"/>
    <s v="t0832622509@gmail.com"/>
    <s v="EMS COD"/>
    <s v="facebook"/>
    <s v="กสิกร"/>
    <s v=""/>
    <s v="TH47158CD9UZ8G"/>
    <s v="14/02/2026 10:10"/>
  </r>
  <r>
    <x v="3"/>
    <x v="3"/>
    <n v="139"/>
    <n v="1"/>
    <s v="GUM92"/>
    <n v="486"/>
    <n v="50"/>
    <s v="ร้านที่10"/>
    <s v="Moddang Munesane"/>
    <s v="225/58 ม.13 ร้านสตางค์ กาดวันค่ำ_x000a_กาดฝรั่งวิลเลจ_x000a_บ้านแหวน_x000a_อ.หางดง_x000a_เชียงใหม่_x000a_Thailand 50230"/>
    <s v="50230"/>
    <s v="66817358890"/>
    <s v="14/02/2026 10:11"/>
    <s v="t0832622509@gmail.com"/>
    <s v="EMS COD"/>
    <s v="facebook"/>
    <s v="กสิกร"/>
    <s v=""/>
    <s v="TH47158CD9UZ8G"/>
    <s v="14/02/2026 10:10"/>
  </r>
  <r>
    <x v="5"/>
    <x v="5"/>
    <n v="139"/>
    <n v="1"/>
    <s v="GUM92"/>
    <n v="486"/>
    <n v="50"/>
    <s v="ร้านที่10"/>
    <s v="Moddang Munesane"/>
    <s v="225/58 ม.13 ร้านสตางค์ กาดวันค่ำ_x000a_กาดฝรั่งวิลเลจ_x000a_บ้านแหวน_x000a_อ.หางดง_x000a_เชียงใหม่_x000a_Thailand 50230"/>
    <s v="50230"/>
    <s v="66817358890"/>
    <s v="14/02/2026 10:11"/>
    <s v="t0832622509@gmail.com"/>
    <s v="EMS COD"/>
    <s v="facebook"/>
    <s v="กสิกร"/>
    <s v=""/>
    <s v="TH47158CD9UZ8G"/>
    <s v="14/02/2026 10:10"/>
  </r>
  <r>
    <x v="2"/>
    <x v="2"/>
    <n v="139"/>
    <n v="1"/>
    <s v="GUM92"/>
    <n v="486"/>
    <n v="50"/>
    <s v="ร้านที่10"/>
    <s v="Moddang Munesane"/>
    <s v="225/58 ม.13 ร้านสตางค์ กาดวันค่ำ_x000a_กาดฝรั่งวิลเลจ_x000a_บ้านแหวน_x000a_อ.หางดง_x000a_เชียงใหม่_x000a_Thailand 50230"/>
    <s v="50230"/>
    <s v="66817358890"/>
    <s v="14/02/2026 10:11"/>
    <s v="t0832622509@gmail.com"/>
    <s v="EMS COD"/>
    <s v="facebook"/>
    <s v="กสิกร"/>
    <s v=""/>
    <s v="TH47158CD9UZ8G"/>
    <s v="14/02/2026 10:10"/>
  </r>
  <r>
    <x v="6"/>
    <x v="7"/>
    <n v="109"/>
    <n v="2"/>
    <s v="GUM91"/>
    <n v="263"/>
    <n v="45"/>
    <s v="ร้านที่3"/>
    <s v="มันนี่  ผดุงทักษิน"/>
    <s v="38/75  หมู่3  ถนนลำลูกกา · คูคต/ Khu Khot_x000a__x000a_ลำลูกกา/ Lam Luk Kaปทุมธานี/ Pathum Thani_x000a_12130"/>
    <s v="12130"/>
    <s v="660909290095"/>
    <s v="14/02/2026 10:09"/>
    <s v="-"/>
    <s v="Kerry_dropoff"/>
    <s v="Lazada"/>
    <s v="lazada"/>
    <s v=""/>
    <s v="LEXPU0657895336"/>
    <s v="14/02/2026 10:09"/>
  </r>
  <r>
    <x v="6"/>
    <x v="6"/>
    <n v="139"/>
    <n v="1"/>
    <s v="GUM90"/>
    <n v="215"/>
    <n v="0"/>
    <s v="ร้านที่10"/>
    <s v="วงษ์เดือน ใสสว่าง"/>
    <s v="528 ม.17 ต.บ้านเพชร อ.บำเหน็จณรงค์_x000a_จ.ชัยภูมิ 36160"/>
    <s v="36160"/>
    <s v="0838217977"/>
    <s v="14/02/2026 10:09"/>
    <s v="t0832622509@gmail.com"/>
    <s v="EMS COD"/>
    <s v="facebook"/>
    <s v="กสิกร"/>
    <s v=""/>
    <s v="TH33078CD9V15B"/>
    <s v="14/02/2026 10:08"/>
  </r>
  <r>
    <x v="3"/>
    <x v="3"/>
    <n v="139"/>
    <n v="1"/>
    <s v="GUM90"/>
    <n v="215"/>
    <n v="0"/>
    <s v="ร้านที่10"/>
    <s v="วงษ์เดือน ใสสว่าง"/>
    <s v="528 ม.17 ต.บ้านเพชร อ.บำเหน็จณรงค์_x000a_จ.ชัยภูมิ 36160"/>
    <s v="36160"/>
    <s v="0838217977"/>
    <s v="14/02/2026 10:09"/>
    <s v="t0832622509@gmail.com"/>
    <s v="EMS COD"/>
    <s v="facebook"/>
    <s v="กสิกร"/>
    <s v=""/>
    <s v="TH33078CD9V15B"/>
    <s v="14/02/2026 10:08"/>
  </r>
  <r>
    <x v="6"/>
    <x v="6"/>
    <n v="139"/>
    <n v="1"/>
    <s v="GUM89"/>
    <n v="215"/>
    <n v="0"/>
    <s v="ร้านที่10"/>
    <s v="Chantra Kongthongluk"/>
    <s v="102 ซ.บางแค 7 แยก 2 ถ.บางแค แขวงบางแค เขตบางแค กรุงเทพฯ 10160"/>
    <s v="10160"/>
    <s v="0959186253"/>
    <s v="14/02/2026 10:08"/>
    <s v="t0832622509@gmail.com"/>
    <s v="EMS COD"/>
    <s v="facebook"/>
    <s v="กสิกร"/>
    <s v=""/>
    <s v="TH01208CD9V22A1"/>
    <s v="14/02/2026 10:07"/>
  </r>
  <r>
    <x v="2"/>
    <x v="2"/>
    <n v="139"/>
    <n v="1"/>
    <s v="GUM89"/>
    <n v="215"/>
    <n v="0"/>
    <s v="ร้านที่10"/>
    <s v="Chantra Kongthongluk"/>
    <s v="102 ซ.บางแค 7 แยก 2 ถ.บางแค แขวงบางแค เขตบางแค กรุงเทพฯ 10160"/>
    <s v="10160"/>
    <s v="0959186253"/>
    <s v="14/02/2026 10:08"/>
    <s v="t0832622509@gmail.com"/>
    <s v="EMS COD"/>
    <s v="facebook"/>
    <s v="กสิกร"/>
    <s v=""/>
    <s v="TH01208CD9V22A1"/>
    <s v="14/02/2026 10:07"/>
  </r>
  <r>
    <x v="6"/>
    <x v="6"/>
    <n v="139"/>
    <n v="1"/>
    <s v="GUM88"/>
    <n v="430"/>
    <n v="0"/>
    <s v="ร้านที่10"/>
    <s v="ศิวพลอย กุลจรัสพิมาน"/>
    <s v="23-25 ซอย20มิถุนาแยก14_x000a_ถนนสุทธิสารวินิจฉัย_x000a_สามเสนนอก ห้วยขวาง กรุงเทพฯ _x000a_📞 10310"/>
    <s v="10310"/>
    <s v="0936828965"/>
    <s v="14/02/2026 10:07"/>
    <s v="t0832622509@gmail.com"/>
    <s v="EMS COD"/>
    <s v="facebook"/>
    <s v="กสิกร"/>
    <s v=""/>
    <s v="TH01518CD9V28B"/>
    <s v="14/02/2026 10:06"/>
  </r>
  <r>
    <x v="3"/>
    <x v="3"/>
    <n v="139"/>
    <n v="1"/>
    <s v="GUM88"/>
    <n v="430"/>
    <n v="0"/>
    <s v="ร้านที่10"/>
    <s v="ศิวพลอย กุลจรัสพิมาน"/>
    <s v="23-25 ซอย20มิถุนาแยก14_x000a_ถนนสุทธิสารวินิจฉัย_x000a_สามเสนนอก ห้วยขวาง กรุงเทพฯ _x000a_📞 10310"/>
    <s v="10310"/>
    <s v="0936828965"/>
    <s v="14/02/2026 10:07"/>
    <s v="t0832622509@gmail.com"/>
    <s v="EMS COD"/>
    <s v="facebook"/>
    <s v="กสิกร"/>
    <s v=""/>
    <s v="TH01518CD9V28B"/>
    <s v="14/02/2026 10:06"/>
  </r>
  <r>
    <x v="5"/>
    <x v="5"/>
    <n v="139"/>
    <n v="1"/>
    <s v="GUM88"/>
    <n v="430"/>
    <n v="0"/>
    <s v="ร้านที่10"/>
    <s v="ศิวพลอย กุลจรัสพิมาน"/>
    <s v="23-25 ซอย20มิถุนาแยก14_x000a_ถนนสุทธิสารวินิจฉัย_x000a_สามเสนนอก ห้วยขวาง กรุงเทพฯ _x000a_📞 10310"/>
    <s v="10310"/>
    <s v="0936828965"/>
    <s v="14/02/2026 10:07"/>
    <s v="t0832622509@gmail.com"/>
    <s v="EMS COD"/>
    <s v="facebook"/>
    <s v="กสิกร"/>
    <s v=""/>
    <s v="TH01518CD9V28B"/>
    <s v="14/02/2026 10:06"/>
  </r>
  <r>
    <x v="2"/>
    <x v="2"/>
    <n v="139"/>
    <n v="1"/>
    <s v="GUM88"/>
    <n v="430"/>
    <n v="0"/>
    <s v="ร้านที่10"/>
    <s v="ศิวพลอย กุลจรัสพิมาน"/>
    <s v="23-25 ซอย20มิถุนาแยก14_x000a_ถนนสุทธิสารวินิจฉัย_x000a_สามเสนนอก ห้วยขวาง กรุงเทพฯ _x000a_📞 10310"/>
    <s v="10310"/>
    <s v="0936828965"/>
    <s v="14/02/2026 10:07"/>
    <s v="t0832622509@gmail.com"/>
    <s v="EMS COD"/>
    <s v="facebook"/>
    <s v="กสิกร"/>
    <s v=""/>
    <s v="TH01518CD9V28B"/>
    <s v="14/02/2026 10:06"/>
  </r>
  <r>
    <x v="3"/>
    <x v="3"/>
    <n v="139"/>
    <n v="1"/>
    <s v="GUM86"/>
    <n v="215"/>
    <n v="0"/>
    <s v="ร้านที่10"/>
    <s v="คุณ วณิชยา อำไพ"/>
    <s v="ตรงกันข้ามสระว่ายน้ำ ร.ร.โรจ์น_x000a_78/156 ถ.ขุนพิเรนทรเทพ_x000a_ต.ในเมือง อ.เมือง จ.พิษณุโลก 65000"/>
    <s v="65000"/>
    <s v="0913807812"/>
    <s v="14/02/2026 10:06"/>
    <s v="t0832622509@gmail.com"/>
    <s v="EMS COD"/>
    <s v="facebook"/>
    <s v="กสิกร"/>
    <s v=""/>
    <s v="TH61018CD9V33A0"/>
    <s v="14/02/2026 10:04"/>
  </r>
  <r>
    <x v="5"/>
    <x v="5"/>
    <n v="139"/>
    <n v="1"/>
    <s v="GUM86"/>
    <n v="215"/>
    <n v="0"/>
    <s v="ร้านที่10"/>
    <s v="คุณ วณิชยา อำไพ"/>
    <s v="ตรงกันข้ามสระว่ายน้ำ ร.ร.โรจ์น_x000a_78/156 ถ.ขุนพิเรนทรเทพ_x000a_ต.ในเมือง อ.เมือง จ.พิษณุโลก 65000"/>
    <s v="65000"/>
    <s v="0913807812"/>
    <s v="14/02/2026 10:06"/>
    <s v="t0832622509@gmail.com"/>
    <s v="EMS COD"/>
    <s v="facebook"/>
    <s v="กสิกร"/>
    <s v=""/>
    <s v="TH61018CD9V33A0"/>
    <s v="14/02/2026 10:04"/>
  </r>
  <r>
    <x v="3"/>
    <x v="3"/>
    <n v="139"/>
    <n v="1"/>
    <s v="GUM85"/>
    <n v="215"/>
    <n v="0"/>
    <s v="ร้านที่10"/>
    <s v="ดวงตะวัน"/>
    <s v="55/9 หมู่ 1 บ้านใบไม้_x000a_ต.นาจอมเทียน_x000a_อ.สัตหีบ_x000a_จ.ชลบุรี 20150"/>
    <s v="20150"/>
    <s v="0637489829"/>
    <s v="14/02/2026 10:03"/>
    <s v="t0832622509@gmail.com"/>
    <s v="EMS COD"/>
    <s v="facebook"/>
    <s v="กสิกร"/>
    <s v=""/>
    <s v="TH20088CD9V38B"/>
    <s v="14/02/2026 10:03"/>
  </r>
  <r>
    <x v="5"/>
    <x v="5"/>
    <n v="139"/>
    <n v="1"/>
    <s v="GUM85"/>
    <n v="215"/>
    <n v="0"/>
    <s v="ร้านที่10"/>
    <s v="ดวงตะวัน"/>
    <s v="55/9 หมู่ 1 บ้านใบไม้_x000a_ต.นาจอมเทียน_x000a_อ.สัตหีบ_x000a_จ.ชลบุรี 20150"/>
    <s v="20150"/>
    <s v="0637489829"/>
    <s v="14/02/2026 10:03"/>
    <s v="t0832622509@gmail.com"/>
    <s v="EMS COD"/>
    <s v="facebook"/>
    <s v="กสิกร"/>
    <s v=""/>
    <s v="TH20088CD9V38B"/>
    <s v="14/02/2026 10:03"/>
  </r>
  <r>
    <x v="2"/>
    <x v="2"/>
    <n v="139"/>
    <n v="1"/>
    <s v="GUM84"/>
    <n v="215"/>
    <n v="0"/>
    <s v="ร้านที่10"/>
    <s v="Narapat Datong"/>
    <s v="37 บีบีอพาร์ทเม้น_x000a_แขวงจอมพล_x000a_เขตจตุจักร_x000a_กทม. 10900"/>
    <s v="10900"/>
    <s v="0637532877"/>
    <s v="14/02/2026 11:25"/>
    <s v="t0832622509@gmail.com"/>
    <s v="EMS COD"/>
    <s v="facebook"/>
    <s v="กสิกร"/>
    <s v=""/>
    <s v="TH01058CD9V45B1"/>
    <s v="14/02/2026 10:01"/>
  </r>
  <r>
    <x v="5"/>
    <x v="5"/>
    <n v="139"/>
    <n v="1"/>
    <s v="GUM84"/>
    <n v="215"/>
    <n v="0"/>
    <s v="ร้านที่10"/>
    <s v="Narapat Datong"/>
    <s v="37 บีบีอพาร์ทเม้น_x000a_แขวงจอมพล_x000a_เขตจตุจักร_x000a_กทม. 10900"/>
    <s v="10900"/>
    <s v="0637532877"/>
    <s v="14/02/2026 11:25"/>
    <s v="t0832622509@gmail.com"/>
    <s v="EMS COD"/>
    <s v="facebook"/>
    <s v="กสิกร"/>
    <s v=""/>
    <s v="TH01058CD9V45B1"/>
    <s v="14/02/2026 10:01"/>
  </r>
  <r>
    <x v="4"/>
    <x v="4"/>
    <n v="66.666666666666671"/>
    <n v="3"/>
    <s v="GUM83"/>
    <n v="100"/>
    <n v="0"/>
    <s v="ร้านที่2"/>
    <s v="ว***ย พ***โพธิ์ทอง"/>
    <s v="ชลบุรี"/>
    <s v="-"/>
    <s v=""/>
    <s v="14/02/2026 10:00"/>
    <s v="-"/>
    <s v="J&amp;T Express"/>
    <s v="Tiktok"/>
    <s v="tiktok"/>
    <s v=""/>
    <s v="791630939761"/>
    <s v="14/02/2026 10:00"/>
  </r>
  <r>
    <x v="0"/>
    <x v="0"/>
    <n v="50"/>
    <n v="6"/>
    <s v="GUM82"/>
    <n v="200"/>
    <n v="0"/>
    <s v="ร้านที่2"/>
    <s v="พ***ล.ขึอขุนทด."/>
    <s v="นครราชสีมา"/>
    <s v="-"/>
    <s v=""/>
    <s v="14/02/2026 10:00"/>
    <s v="-"/>
    <s v="J&amp;T COD"/>
    <s v="Tiktok"/>
    <s v="จ่ายทีหลัง / COD"/>
    <s v=""/>
    <s v="791687445780"/>
    <s v="14/02/2026 10:00"/>
  </r>
  <r>
    <x v="0"/>
    <x v="0"/>
    <n v="50"/>
    <n v="6"/>
    <s v="GUM81"/>
    <n v="200"/>
    <n v="0"/>
    <s v="ร้านที่2"/>
    <s v="พ***า เ***องกานนท์"/>
    <s v="ประจวบคีรีขันธ์"/>
    <s v="-"/>
    <s v=""/>
    <s v="14/02/2026 09:58"/>
    <s v="-"/>
    <s v="J&amp;T COD"/>
    <s v="Tiktok"/>
    <s v="จ่ายทีหลัง / COD"/>
    <s v=""/>
    <s v="791640256783"/>
    <s v="14/02/2026 09:58"/>
  </r>
  <r>
    <x v="0"/>
    <x v="0"/>
    <n v="50"/>
    <n v="6"/>
    <s v="GUM80"/>
    <n v="200"/>
    <n v="0"/>
    <s v="ร้านที่2"/>
    <s v="ส***ี  พ***์โสภา"/>
    <s v="เทศบาลนครนครราชสีมา"/>
    <s v="-"/>
    <s v=""/>
    <s v="14/02/2026 09:56"/>
    <s v="-"/>
    <s v="J&amp;T Express"/>
    <s v="Tiktok"/>
    <s v="tiktok"/>
    <s v=""/>
    <s v="791687255785"/>
    <s v="14/02/2026 09:56"/>
  </r>
  <r>
    <x v="3"/>
    <x v="3"/>
    <n v="139"/>
    <n v="1"/>
    <s v="GUM78"/>
    <n v="215"/>
    <n v="0"/>
    <s v="ร้านที่10"/>
    <s v="ปุณณภา  เบญจมาศ"/>
    <s v="108 ม.6 ต.ลานสัก อ.ลานสัก จ.อุทัยธานี _x000a_เบอร์โทร 61160"/>
    <s v="61160"/>
    <s v="0864389455"/>
    <s v="14/02/2026 09:59"/>
    <s v="t0832622509@gmail.com"/>
    <s v="EMS COD"/>
    <s v="facebook"/>
    <s v="กสิกร"/>
    <s v=""/>
    <s v="TH57078CD9V52A"/>
    <s v="14/02/2026 09:54"/>
  </r>
  <r>
    <x v="2"/>
    <x v="2"/>
    <n v="139"/>
    <n v="1"/>
    <s v="GUM78"/>
    <n v="215"/>
    <n v="0"/>
    <s v="ร้านที่10"/>
    <s v="ปุณณภา  เบญจมาศ"/>
    <s v="108 ม.6 ต.ลานสัก อ.ลานสัก จ.อุทัยธานี _x000a_เบอร์โทร 61160"/>
    <s v="61160"/>
    <s v="0864389455"/>
    <s v="14/02/2026 09:59"/>
    <s v="t0832622509@gmail.com"/>
    <s v="EMS COD"/>
    <s v="facebook"/>
    <s v="กสิกร"/>
    <s v=""/>
    <s v="TH57078CD9V52A"/>
    <s v="14/02/2026 09:54"/>
  </r>
  <r>
    <x v="5"/>
    <x v="5"/>
    <n v="139"/>
    <n v="1"/>
    <s v="GUM77"/>
    <n v="215"/>
    <n v="0"/>
    <s v="ร้านที่10"/>
    <s v="อ่อนศรี พรหมบุญแก้ว"/>
    <s v="171ม.7_x000a_พะตง_x000a_สงขลา_x000a_Thailand 90230"/>
    <s v="90230"/>
    <s v="0828211400"/>
    <s v="14/02/2026 09:55"/>
    <s v="t0832622509@gmail.com"/>
    <s v="EMS COD"/>
    <s v="facebook"/>
    <s v="กสิกร"/>
    <s v=""/>
    <s v="TH71118CD9V61M"/>
    <s v="14/02/2026 09:54"/>
  </r>
  <r>
    <x v="6"/>
    <x v="6"/>
    <n v="139"/>
    <n v="1"/>
    <s v="GUM77"/>
    <n v="215"/>
    <n v="0"/>
    <s v="ร้านที่10"/>
    <s v="อ่อนศรี พรหมบุญแก้ว"/>
    <s v="171ม.7_x000a_พะตง_x000a_สงขลา_x000a_Thailand 90230"/>
    <s v="90230"/>
    <s v="0828211400"/>
    <s v="14/02/2026 09:55"/>
    <s v="t0832622509@gmail.com"/>
    <s v="EMS COD"/>
    <s v="facebook"/>
    <s v="กสิกร"/>
    <s v=""/>
    <s v="TH71118CD9V61M"/>
    <s v="14/02/2026 09:54"/>
  </r>
  <r>
    <x v="6"/>
    <x v="6"/>
    <n v="139"/>
    <n v="1"/>
    <s v="GUM76"/>
    <n v="215"/>
    <n v="0"/>
    <s v="ร้านที่10"/>
    <s v="กัญญาพัชร.นิลาด"/>
    <s v=".7/1.บ้านห้วยบง.ม.5.ต.แม่แฝกใหม่.อ.สันทราย.จ.เชียงใหม่ 50920"/>
    <s v="50920"/>
    <s v="0941459538"/>
    <s v="14/02/2026 09:54"/>
    <s v="t0832622509@gmail.com"/>
    <s v="EMS COD"/>
    <s v="facebook"/>
    <s v="กสิกร"/>
    <s v=""/>
    <s v="TH47148CD9V71J"/>
    <s v="14/02/2026 09:53"/>
  </r>
  <r>
    <x v="3"/>
    <x v="3"/>
    <n v="139"/>
    <n v="1"/>
    <s v="GUM76"/>
    <n v="215"/>
    <n v="0"/>
    <s v="ร้านที่10"/>
    <s v="กัญญาพัชร.นิลาด"/>
    <s v=".7/1.บ้านห้วยบง.ม.5.ต.แม่แฝกใหม่.อ.สันทราย.จ.เชียงใหม่ 50920"/>
    <s v="50920"/>
    <s v="0941459538"/>
    <s v="14/02/2026 09:54"/>
    <s v="t0832622509@gmail.com"/>
    <s v="EMS COD"/>
    <s v="facebook"/>
    <s v="กสิกร"/>
    <s v=""/>
    <s v="TH47148CD9V71J"/>
    <s v="14/02/2026 09:53"/>
  </r>
  <r>
    <x v="5"/>
    <x v="5"/>
    <n v="139"/>
    <n v="1"/>
    <s v="GUM75"/>
    <n v="215"/>
    <n v="0"/>
    <s v="ร้านที่10"/>
    <s v="นฤพันธ์ อุไรลักษมี"/>
    <s v="14/1 หมู่ 1 เพียงขวัญอพาร์ทเม้นท์ ถนนสุวรรณศร ตำบลโคกแย้ อำเภอหนองแค จังหวัดสระบุรี 18230"/>
    <s v="18230"/>
    <s v="0813478482"/>
    <s v="14/02/2026 09:53"/>
    <s v="t0832622509@gmail.com"/>
    <s v="EMS COD"/>
    <s v="facebook"/>
    <s v="กสิกร"/>
    <s v=""/>
    <s v="TH10038CD9V79E"/>
    <s v="14/02/2026 09:52"/>
  </r>
  <r>
    <x v="6"/>
    <x v="6"/>
    <n v="139"/>
    <n v="1"/>
    <s v="GUM75"/>
    <n v="215"/>
    <n v="0"/>
    <s v="ร้านที่10"/>
    <s v="นฤพันธ์ อุไรลักษมี"/>
    <s v="14/1 หมู่ 1 เพียงขวัญอพาร์ทเม้นท์ ถนนสุวรรณศร ตำบลโคกแย้ อำเภอหนองแค จังหวัดสระบุรี 18230"/>
    <s v="18230"/>
    <s v="0813478482"/>
    <s v="14/02/2026 09:53"/>
    <s v="t0832622509@gmail.com"/>
    <s v="EMS COD"/>
    <s v="facebook"/>
    <s v="กสิกร"/>
    <s v=""/>
    <s v="TH10038CD9V79E"/>
    <s v="14/02/2026 09:52"/>
  </r>
  <r>
    <x v="6"/>
    <x v="6"/>
    <n v="139"/>
    <n v="1"/>
    <s v="GUM74"/>
    <n v="430"/>
    <n v="0"/>
    <s v="ร้านที่10"/>
    <s v="อฑิยา จิรานิรัชพรกุล "/>
    <s v="124 โรงพยาบาลกรุงเทพคริสเตียน ถ.สีลม ข.บางรัก ก.ท.ม. 10500"/>
    <s v="10500"/>
    <s v="0853534223"/>
    <s v="14/02/2026 09:51"/>
    <s v="t0832622509@gmail.com"/>
    <s v="EMS COD"/>
    <s v="facebook"/>
    <s v="กสิกร"/>
    <s v=""/>
    <s v="TH01258CD9V82D"/>
    <s v="14/02/2026 09:50"/>
  </r>
  <r>
    <x v="3"/>
    <x v="3"/>
    <n v="139"/>
    <n v="1"/>
    <s v="GUM74"/>
    <n v="430"/>
    <n v="0"/>
    <s v="ร้านที่10"/>
    <s v="อฑิยา จิรานิรัชพรกุล "/>
    <s v="124 โรงพยาบาลกรุงเทพคริสเตียน ถ.สีลม ข.บางรัก ก.ท.ม. 10500"/>
    <s v="10500"/>
    <s v="0853534223"/>
    <s v="14/02/2026 09:51"/>
    <s v="t0832622509@gmail.com"/>
    <s v="EMS COD"/>
    <s v="facebook"/>
    <s v="กสิกร"/>
    <s v=""/>
    <s v="TH01258CD9V82D"/>
    <s v="14/02/2026 09:50"/>
  </r>
  <r>
    <x v="5"/>
    <x v="5"/>
    <n v="139"/>
    <n v="1"/>
    <s v="GUM74"/>
    <n v="430"/>
    <n v="0"/>
    <s v="ร้านที่10"/>
    <s v="อฑิยา จิรานิรัชพรกุล "/>
    <s v="124 โรงพยาบาลกรุงเทพคริสเตียน ถ.สีลม ข.บางรัก ก.ท.ม. 10500"/>
    <s v="10500"/>
    <s v="0853534223"/>
    <s v="14/02/2026 09:51"/>
    <s v="t0832622509@gmail.com"/>
    <s v="EMS COD"/>
    <s v="facebook"/>
    <s v="กสิกร"/>
    <s v=""/>
    <s v="TH01258CD9V82D"/>
    <s v="14/02/2026 09:50"/>
  </r>
  <r>
    <x v="2"/>
    <x v="2"/>
    <n v="139"/>
    <n v="1"/>
    <s v="GUM74"/>
    <n v="430"/>
    <n v="0"/>
    <s v="ร้านที่10"/>
    <s v="อฑิยา จิรานิรัชพรกุล "/>
    <s v="124 โรงพยาบาลกรุงเทพคริสเตียน ถ.สีลม ข.บางรัก ก.ท.ม. 10500"/>
    <s v="10500"/>
    <s v="0853534223"/>
    <s v="14/02/2026 09:51"/>
    <s v="t0832622509@gmail.com"/>
    <s v="EMS COD"/>
    <s v="facebook"/>
    <s v="กสิกร"/>
    <s v=""/>
    <s v="TH01258CD9V82D"/>
    <s v="14/02/2026 09:50"/>
  </r>
  <r>
    <x v="4"/>
    <x v="4"/>
    <n v="66.666666666666671"/>
    <n v="3"/>
    <s v="GUM73"/>
    <n v="129"/>
    <n v="0"/>
    <s v="ร้านที่2"/>
    <s v="จ***จั่นตุ้มระย้า"/>
    <s v="ราชบุรี"/>
    <s v="-"/>
    <s v=""/>
    <s v="14/02/2026 09:49"/>
    <s v="-"/>
    <s v="J&amp;T COD"/>
    <s v="Tiktok"/>
    <s v="จ่ายทีหลัง / COD"/>
    <s v=""/>
    <s v="791628063741"/>
    <s v="14/02/2026 09:49"/>
  </r>
  <r>
    <x v="0"/>
    <x v="0"/>
    <n v="33.333333333333336"/>
    <n v="3"/>
    <s v="GUM72"/>
    <n v="100"/>
    <n v="0"/>
    <s v="ร้านที่2"/>
    <s v="น***ฐิตาภา ผ***หมาะ"/>
    <s v="นครปฐม"/>
    <s v="-"/>
    <s v=""/>
    <s v="14/02/2026 09:47"/>
    <s v="-"/>
    <s v="J&amp;T COD"/>
    <s v="Tiktok"/>
    <s v="จ่ายทีหลัง / COD"/>
    <s v=""/>
    <s v="791686867720"/>
    <s v="14/02/2026 09:47"/>
  </r>
  <r>
    <x v="4"/>
    <x v="4"/>
    <n v="66.666666666666671"/>
    <n v="3"/>
    <s v="GUM71"/>
    <n v="100"/>
    <n v="0"/>
    <s v="ร้านที่2"/>
    <s v="น** ม***ท์ เ***มหอม"/>
    <s v="สมุทรปราการ"/>
    <s v="-"/>
    <s v=""/>
    <s v="14/02/2026 09:46"/>
    <s v="-"/>
    <s v="J&amp;T COD"/>
    <s v="Tiktok"/>
    <s v="จ่ายทีหลัง / COD"/>
    <s v=""/>
    <s v="791658854744"/>
    <s v="14/02/2026 09:46"/>
  </r>
  <r>
    <x v="0"/>
    <x v="0"/>
    <n v="33.333333333333336"/>
    <n v="3"/>
    <s v="GUM70"/>
    <n v="100"/>
    <n v="0"/>
    <s v="ร้านที่2"/>
    <s v="ก*** ช***นะเวช"/>
    <s v="ระยอง"/>
    <s v="-"/>
    <s v=""/>
    <s v="14/02/2026 09:44"/>
    <s v="-"/>
    <s v="J&amp;T COD"/>
    <s v="Tiktok"/>
    <s v="จ่ายทีหลัง / COD"/>
    <s v=""/>
    <s v="791641064734"/>
    <s v="14/02/2026 09:44"/>
  </r>
  <r>
    <x v="3"/>
    <x v="3"/>
    <n v="159"/>
    <n v="1"/>
    <s v="GUM69"/>
    <n v="200"/>
    <n v="0"/>
    <s v="ร้านที่2"/>
    <s v="ช***ร ว***สวัสดิ๋"/>
    <s v="กรุงเทพฯ"/>
    <s v="-"/>
    <s v=""/>
    <s v="14/02/2026 09:36"/>
    <s v="-"/>
    <s v="J&amp;T Express"/>
    <s v="Tiktok"/>
    <s v="tiktok"/>
    <s v=""/>
    <s v="791640319794"/>
    <s v="14/02/2026 09:36"/>
  </r>
  <r>
    <x v="2"/>
    <x v="2"/>
    <n v="159"/>
    <n v="1"/>
    <s v="GUM69"/>
    <n v="200"/>
    <n v="0"/>
    <s v="ร้านที่2"/>
    <s v="ช***ร ว***สวัสดิ๋"/>
    <s v="กรุงเทพฯ"/>
    <s v="-"/>
    <s v=""/>
    <s v="14/02/2026 09:36"/>
    <s v="-"/>
    <s v="J&amp;T Express"/>
    <s v="Tiktok"/>
    <s v="tiktok"/>
    <s v=""/>
    <s v="791640319794"/>
    <s v="14/02/2026 09:36"/>
  </r>
  <r>
    <x v="0"/>
    <x v="0"/>
    <n v="33.333333333333336"/>
    <n v="3"/>
    <s v="GUM68"/>
    <n v="100"/>
    <n v="0"/>
    <s v="ร้านที่2"/>
    <s v="พ***าภรณ์ เ***มสมบูรณ์"/>
    <s v="กรุงเทพมหานคร"/>
    <s v="-"/>
    <s v=""/>
    <s v="14/02/2026 09:36"/>
    <s v="-"/>
    <s v="J&amp;T Express"/>
    <s v="Tiktok"/>
    <s v="tiktok"/>
    <s v="ขอเป็น ฝอย1 กล้วย1 มะพร้าว1 นะคะ"/>
    <s v="791614317760"/>
    <s v="14/02/2026 09:35"/>
  </r>
  <r>
    <x v="0"/>
    <x v="0"/>
    <n v="33.333333333333336"/>
    <n v="3"/>
    <s v="GUM67"/>
    <n v="100"/>
    <n v="0"/>
    <s v="ร้านที่2"/>
    <s v="ท***ิม"/>
    <s v="ร้อยเอ็ด"/>
    <s v="-"/>
    <s v=""/>
    <s v="14/02/2026 09:34"/>
    <s v="-"/>
    <s v="J&amp;T COD"/>
    <s v="Tiktok"/>
    <s v="จ่ายทีหลัง / COD"/>
    <s v=""/>
    <s v="791681664760"/>
    <s v="14/02/2026 09:34"/>
  </r>
  <r>
    <x v="0"/>
    <x v="0"/>
    <n v="50"/>
    <n v="6"/>
    <s v="GUM66"/>
    <n v="329"/>
    <n v="0"/>
    <s v="ร้านที่2"/>
    <s v="น***ชพร"/>
    <s v="เชียงราย"/>
    <s v="-"/>
    <s v=""/>
    <s v="14/02/2026 09:33"/>
    <s v="-"/>
    <s v="J&amp;T Express"/>
    <s v="Tiktok"/>
    <s v="tiktok"/>
    <s v=""/>
    <s v="791674234772"/>
    <s v="14/02/2026 09:33"/>
  </r>
  <r>
    <x v="6"/>
    <x v="6"/>
    <n v="159"/>
    <n v="1"/>
    <s v="GUM66"/>
    <n v="329"/>
    <n v="0"/>
    <s v="ร้านที่2"/>
    <s v="น***ชพร"/>
    <s v="เชียงราย"/>
    <s v="-"/>
    <s v=""/>
    <s v="14/02/2026 09:33"/>
    <s v="-"/>
    <s v="J&amp;T Express"/>
    <s v="Tiktok"/>
    <s v="tiktok"/>
    <s v=""/>
    <s v="791674234772"/>
    <s v="14/02/2026 09:33"/>
  </r>
  <r>
    <x v="1"/>
    <x v="1"/>
    <n v="66.333333333333329"/>
    <n v="3"/>
    <s v="GUM65"/>
    <n v="297"/>
    <n v="0"/>
    <s v="ร้านที่2"/>
    <s v="อ*** เ***มเมือง"/>
    <s v="สมุทรปราการ"/>
    <s v="-"/>
    <s v=""/>
    <s v="14/02/2026 09:31"/>
    <s v="-"/>
    <s v="J&amp;T COD"/>
    <s v="Tiktok"/>
    <s v="จ่ายทีหลัง / COD"/>
    <s v=""/>
    <s v="791650637772"/>
    <s v="14/02/2026 09:31"/>
  </r>
  <r>
    <x v="2"/>
    <x v="2"/>
    <n v="159"/>
    <n v="1"/>
    <s v="GUM65"/>
    <n v="297"/>
    <n v="0"/>
    <s v="ร้านที่2"/>
    <s v="อ*** เ***มเมือง"/>
    <s v="สมุทรปราการ"/>
    <s v="-"/>
    <s v=""/>
    <s v="14/02/2026 09:31"/>
    <s v="-"/>
    <s v="J&amp;T COD"/>
    <s v="Tiktok"/>
    <s v="จ่ายทีหลัง / COD"/>
    <s v=""/>
    <s v="791650637772"/>
    <s v="14/02/2026 09:31"/>
  </r>
  <r>
    <x v="0"/>
    <x v="0"/>
    <n v="33.333333333333336"/>
    <n v="3"/>
    <s v="GUM64"/>
    <n v="100"/>
    <n v="0"/>
    <s v="ร้านที่2"/>
    <s v="ณ***น  ค***ำ"/>
    <s v="ขอนแก่น"/>
    <s v="-"/>
    <s v=""/>
    <s v="14/02/2026 09:30"/>
    <s v="-"/>
    <s v="J&amp;T COD"/>
    <s v="Tiktok"/>
    <s v="จ่ายทีหลัง / COD"/>
    <s v=""/>
    <s v="791642346725"/>
    <s v="14/02/2026 09:30"/>
  </r>
  <r>
    <x v="1"/>
    <x v="1"/>
    <n v="66.333333333333329"/>
    <n v="3"/>
    <s v="GUM63"/>
    <n v="197"/>
    <n v="0"/>
    <s v="ร้านที่2"/>
    <s v="ว***ยา ป***เทพ"/>
    <s v="อุดรธานี"/>
    <s v="-"/>
    <s v=""/>
    <s v="14/02/2026 09:29"/>
    <s v="-"/>
    <s v="J&amp;T Express"/>
    <s v="Tiktok"/>
    <s v="tiktok"/>
    <s v=""/>
    <s v="791690328796"/>
    <s v="14/02/2026 09:27"/>
  </r>
  <r>
    <x v="3"/>
    <x v="3"/>
    <n v="159"/>
    <n v="1"/>
    <s v="GUM61"/>
    <n v="100"/>
    <n v="0"/>
    <s v="ร้านที่2"/>
    <s v="ก***. ก***นา"/>
    <s v="เทศบาลนครนครราชสีมา"/>
    <s v="-"/>
    <s v=""/>
    <s v="14/02/2026 09:25"/>
    <s v="-"/>
    <s v="J&amp;T COD"/>
    <s v="Tiktok"/>
    <s v="จ่ายทีหลัง / COD"/>
    <s v=""/>
    <s v="791694242791"/>
    <s v="14/02/2026 09:25"/>
  </r>
  <r>
    <x v="2"/>
    <x v="2"/>
    <n v="159"/>
    <n v="1"/>
    <s v="GUM59"/>
    <n v="111"/>
    <n v="11"/>
    <s v="ร้านที่2"/>
    <s v="พ***์สิริ  ธ***จรุจิโรจน์"/>
    <s v="ร้อยเอ็ด"/>
    <s v="-"/>
    <s v=""/>
    <s v="14/02/2026 09:23"/>
    <s v="-"/>
    <s v="J&amp;T COD"/>
    <s v="Tiktok"/>
    <s v="จ่ายทีหลัง / COD"/>
    <s v=""/>
    <s v="791629445762"/>
    <s v="14/02/2026 09:24"/>
  </r>
  <r>
    <x v="5"/>
    <x v="5"/>
    <n v="159"/>
    <n v="2"/>
    <s v="GUM58"/>
    <n v="200"/>
    <n v="0"/>
    <s v="ร้านที่2"/>
    <s v="N***man M***rat"/>
    <s v="กรุงเทพฯ"/>
    <s v="-"/>
    <s v=""/>
    <s v="14/02/2026 09:21"/>
    <s v="-"/>
    <s v="J&amp;T COD"/>
    <s v="Tiktok"/>
    <s v="จ่ายทีหลัง / COD"/>
    <s v=""/>
    <s v="791646929721"/>
    <s v="14/02/2026 09:21"/>
  </r>
  <r>
    <x v="0"/>
    <x v="0"/>
    <n v="50"/>
    <n v="6"/>
    <s v="GUM57"/>
    <n v="200"/>
    <n v="0"/>
    <s v="ร้านที่2"/>
    <s v="น***สุปราณี  ม***ะ"/>
    <s v="กรุงเทพฯ"/>
    <s v="-"/>
    <s v=""/>
    <s v="14/02/2026 09:20"/>
    <s v="-"/>
    <s v="J&amp;T COD"/>
    <s v="Tiktok"/>
    <s v="จ่ายทีหลัง / COD"/>
    <s v=""/>
    <s v="791682335776"/>
    <s v="14/02/2026 09:21"/>
  </r>
  <r>
    <x v="0"/>
    <x v="0"/>
    <n v="50"/>
    <n v="6"/>
    <s v="GUM56"/>
    <n v="200"/>
    <n v="0"/>
    <s v="ร้านที่2"/>
    <s v="ณ***ุช ม***สะอาด"/>
    <s v="ชุมพร"/>
    <s v="-"/>
    <s v=""/>
    <s v="14/02/2026 09:19"/>
    <s v="-"/>
    <s v="J&amp;T COD"/>
    <s v="Tiktok"/>
    <s v="จ่ายทีหลัง / COD"/>
    <s v=""/>
    <s v="791688733710"/>
    <s v="14/02/2026 09:19"/>
  </r>
  <r>
    <x v="4"/>
    <x v="4"/>
    <n v="55"/>
    <n v="2"/>
    <s v="GUM54"/>
    <n v="110"/>
    <n v="0"/>
    <s v="ร้านที่1"/>
    <s v="ค******2"/>
    <s v="******ทุ่ม ตำบลบ้านสร้าง อำเภอบ้านสร้าง จังหวัดปราจีนบุรี 25150"/>
    <s v="25150"/>
    <s v="57"/>
    <s v="14/02/2026 08:56"/>
    <s v="-"/>
    <s v="SPX Express"/>
    <s v="Shopee"/>
    <s v="shopee"/>
    <s v=""/>
    <s v="TH2637439233335"/>
    <s v="14/02/2026 08:54"/>
  </r>
  <r>
    <x v="2"/>
    <x v="2"/>
    <n v="159"/>
    <n v="1"/>
    <s v="GUM52"/>
    <n v="129"/>
    <n v="0"/>
    <s v="ร้านที่2"/>
    <s v="ห***"/>
    <s v="สมุทรปราการ"/>
    <s v="-"/>
    <s v=""/>
    <s v="14/02/2026 08:44"/>
    <s v="-"/>
    <s v="J&amp;T COD"/>
    <s v="Tiktok"/>
    <s v="จ่ายทีหลัง / COD"/>
    <s v=""/>
    <s v="791677843762"/>
    <s v="14/02/2026 08:44"/>
  </r>
  <r>
    <x v="2"/>
    <x v="2"/>
    <n v="159"/>
    <n v="2"/>
    <s v="GUM51"/>
    <n v="258"/>
    <n v="0"/>
    <s v="ร้านที่2"/>
    <s v="u***10241474314867"/>
    <s v="นครราชสีมา"/>
    <s v="-"/>
    <s v=""/>
    <s v="14/02/2026 08:22"/>
    <s v="-"/>
    <s v="J&amp;T COD"/>
    <s v="Tiktok"/>
    <s v="จ่ายทีหลัง / COD"/>
    <s v=""/>
    <s v="791638724774"/>
    <s v="14/02/2026 08:22"/>
  </r>
  <r>
    <x v="3"/>
    <x v="7"/>
    <n v="87.2"/>
    <n v="1"/>
    <s v="GUM50"/>
    <n v="94.2"/>
    <n v="7"/>
    <s v="ร้านที่3"/>
    <s v="อาริยา วงค์กุลพิลาศ"/>
    <s v="9 ม.6  · วังกระแจะ/ Wang Krachae_x000a__x000a_เมืองตราด/ Mueang Tratตราด/ Trat_x000a_23000"/>
    <s v="23000"/>
    <s v="660878203543"/>
    <s v="14/02/2026 08:19"/>
    <s v="-"/>
    <s v="Kerry_dropoff"/>
    <s v="Lazada"/>
    <s v="lazada"/>
    <s v=""/>
    <s v="LEXPU0657894988"/>
    <s v="14/02/2026 08:19"/>
  </r>
  <r>
    <x v="0"/>
    <x v="0"/>
    <n v="50"/>
    <n v="6"/>
    <s v="GUM49"/>
    <n v="235"/>
    <n v="35"/>
    <s v="ร้านที่2"/>
    <s v="ค** ช***มา เ***นิท  พ***ชร์"/>
    <s v="นนทบุรี"/>
    <s v="-"/>
    <s v=""/>
    <s v="14/02/2026 08:18"/>
    <s v="-"/>
    <s v="J&amp;T Express"/>
    <s v="Tiktok"/>
    <s v="tiktok"/>
    <s v=""/>
    <s v="791699533796"/>
    <s v="14/02/2026 08:16"/>
  </r>
  <r>
    <x v="0"/>
    <x v="0"/>
    <n v="50"/>
    <n v="6"/>
    <s v="GUM48"/>
    <n v="458"/>
    <n v="0"/>
    <s v="ร้านที่2"/>
    <s v="ว***รัตน์ บ***ูรณ์"/>
    <s v="อุบลราชธานี"/>
    <s v="-"/>
    <s v=""/>
    <s v="14/02/2026 08:06"/>
    <s v="-"/>
    <s v="J&amp;T Express"/>
    <s v="Tiktok"/>
    <s v="tiktok"/>
    <s v=""/>
    <s v="791696631762"/>
    <s v="14/02/2026 08:06"/>
  </r>
  <r>
    <x v="5"/>
    <x v="5"/>
    <n v="159"/>
    <n v="2"/>
    <s v="GUM48"/>
    <n v="458"/>
    <n v="0"/>
    <s v="ร้านที่2"/>
    <s v="ว***รัตน์ บ***ูรณ์"/>
    <s v="อุบลราชธานี"/>
    <s v="-"/>
    <s v=""/>
    <s v="14/02/2026 08:06"/>
    <s v="-"/>
    <s v="J&amp;T Express"/>
    <s v="Tiktok"/>
    <s v="tiktok"/>
    <s v=""/>
    <s v="791696631762"/>
    <s v="14/02/2026 08:06"/>
  </r>
  <r>
    <x v="10"/>
    <x v="11"/>
    <n v="50"/>
    <n v="5"/>
    <s v="GUM47"/>
    <n v="245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14/02/2026 08:35"/>
    <s v="-"/>
    <s v="SPX Express"/>
    <s v="Shopee"/>
    <s v="shopee"/>
    <s v=""/>
    <s v="TH264795712262N"/>
    <s v="14/02/2026 08:05"/>
  </r>
  <r>
    <x v="0"/>
    <x v="0"/>
    <n v="50"/>
    <n v="6"/>
    <s v="GUM46"/>
    <n v="200"/>
    <n v="0"/>
    <s v="ร้านที่2"/>
    <s v="น***น   แ***ุนทด"/>
    <s v="ระนอง"/>
    <s v="-"/>
    <s v=""/>
    <s v="14/02/2026 08:02"/>
    <s v="-"/>
    <s v="J&amp;T COD"/>
    <s v="Tiktok"/>
    <s v="จ่ายทีหลัง / COD"/>
    <s v=""/>
    <s v="791672541741"/>
    <s v="14/02/2026 08:02"/>
  </r>
  <r>
    <x v="7"/>
    <x v="8"/>
    <n v="33.333333333333336"/>
    <n v="3"/>
    <s v="GUM45"/>
    <n v="134.99"/>
    <n v="0"/>
    <s v="ร้านที่2"/>
    <s v="ต***ตา  ศ***วรรณ"/>
    <s v="แพร่"/>
    <s v="-"/>
    <s v=""/>
    <s v="14/02/2026 07:59"/>
    <s v="-"/>
    <s v="J&amp;T COD"/>
    <s v="Tiktok"/>
    <s v="จ่ายทีหลัง / COD"/>
    <s v=""/>
    <s v="791673311752"/>
    <s v="14/02/2026 07:59"/>
  </r>
  <r>
    <x v="0"/>
    <x v="0"/>
    <n v="33.333333333333336"/>
    <n v="3"/>
    <s v="GUM44"/>
    <n v="100"/>
    <n v="0"/>
    <s v="ร้านที่2"/>
    <s v="น***พร ห***มณี"/>
    <s v="ชุมพร"/>
    <s v="-"/>
    <s v=""/>
    <s v="14/02/2026 07:59"/>
    <s v="-"/>
    <s v="J&amp;T COD"/>
    <s v="Tiktok"/>
    <s v="จ่ายทีหลัง / COD"/>
    <s v=""/>
    <s v="791672944764"/>
    <s v="14/02/2026 07:59"/>
  </r>
  <r>
    <x v="6"/>
    <x v="6"/>
    <n v="159"/>
    <n v="1"/>
    <s v="GUM43"/>
    <n v="129"/>
    <n v="0"/>
    <s v="ร้านที่2"/>
    <s v="ส***ดา เ***รเตีย"/>
    <s v="นครปฐม"/>
    <s v="-"/>
    <s v=""/>
    <s v="14/02/2026 07:17"/>
    <s v="-"/>
    <s v="J&amp;T COD"/>
    <s v="Tiktok"/>
    <s v="จ่ายทีหลัง / COD"/>
    <s v=""/>
    <s v="791622922720"/>
    <s v="14/02/2026 07:17"/>
  </r>
  <r>
    <x v="1"/>
    <x v="1"/>
    <n v="99"/>
    <n v="4"/>
    <s v="GUM42"/>
    <n v="495"/>
    <n v="0"/>
    <s v="ร้านที่1"/>
    <s v="ร******์"/>
    <s v="******ย-ไทรน้อย ตำบลบางรักพัฒนา อำเภอบางบัวทอง จังหวัดนนทบุรี 11110"/>
    <s v="11110"/>
    <s v="15"/>
    <s v="14/02/2026 07:44"/>
    <s v="-"/>
    <s v="SPX Express"/>
    <s v="Shopee"/>
    <s v="shopee"/>
    <s v=""/>
    <s v="TH264725243389J"/>
    <s v="14/02/2026 07:14"/>
  </r>
  <r>
    <x v="12"/>
    <x v="14"/>
    <n v="99"/>
    <n v="1"/>
    <s v="GUM42"/>
    <n v="495"/>
    <n v="0"/>
    <s v="ร้านที่1"/>
    <s v="ร******์"/>
    <s v="******ย-ไทรน้อย ตำบลบางรักพัฒนา อำเภอบางบัวทอง จังหวัดนนทบุรี 11110"/>
    <s v="11110"/>
    <s v="15"/>
    <s v="14/02/2026 07:44"/>
    <s v="-"/>
    <s v="SPX Express"/>
    <s v="Shopee"/>
    <s v="shopee"/>
    <s v=""/>
    <s v="TH264725243389J"/>
    <s v="14/02/2026 07:14"/>
  </r>
  <r>
    <x v="0"/>
    <x v="0"/>
    <n v="65"/>
    <n v="9"/>
    <s v="GUM41"/>
    <n v="315"/>
    <n v="0"/>
    <s v="ร้านที่2"/>
    <s v="ภ***ณ​"/>
    <s v="ลำปาง"/>
    <s v="-"/>
    <s v=""/>
    <s v="14/02/2026 07:13"/>
    <s v="-"/>
    <s v="J&amp;T COD"/>
    <s v="Tiktok"/>
    <s v="จ่ายทีหลัง / COD"/>
    <s v=""/>
    <s v="791613836786"/>
    <s v="14/02/2026 07:13"/>
  </r>
  <r>
    <x v="0"/>
    <x v="0"/>
    <n v="33.333333333333336"/>
    <n v="3"/>
    <s v="GUM40"/>
    <n v="149"/>
    <n v="0"/>
    <s v="ร้านที่1"/>
    <s v="ส******์"/>
    <s v="******ศ ตำบลในคลองบางปลากด อำเภอพระสมุทรเจดีย์ ประเทศไทย ตำบลในคลองบางปลากด อำเภอพระสมุทรเจดีย์ จังหวัดสมุทรปราการ 10290"/>
    <s v="10290"/>
    <s v="68"/>
    <s v="14/02/2026 07:10"/>
    <s v="-"/>
    <s v="SPX Express"/>
    <s v="Shopee"/>
    <s v="shopee"/>
    <s v=""/>
    <s v="TH2630230631898"/>
    <s v="14/02/2026 07:10"/>
  </r>
  <r>
    <x v="1"/>
    <x v="1"/>
    <n v="80"/>
    <n v="1"/>
    <s v="GUM39"/>
    <n v="80"/>
    <n v="0"/>
    <s v="ร้านที่1"/>
    <s v="ซ******ี"/>
    <s v="******ลา ตำบล กะดุนง ตำบลกะดุนง อำเภอสายบุรี จังหวัดปัตตานี 94110"/>
    <s v="94110"/>
    <s v="15"/>
    <s v="14/02/2026 07:10"/>
    <s v="-"/>
    <s v="SPX Express"/>
    <s v="Shopee"/>
    <s v="shopee"/>
    <s v=""/>
    <s v="TH2609758329090"/>
    <s v="14/02/2026 06:40"/>
  </r>
  <r>
    <x v="0"/>
    <x v="0"/>
    <n v="33.333333333333336"/>
    <n v="3"/>
    <s v="GUM38"/>
    <n v="100"/>
    <n v="0"/>
    <s v="ร้านที่2"/>
    <s v="น***"/>
    <s v="ปทุมธานี"/>
    <s v="-"/>
    <s v=""/>
    <s v="14/02/2026 06:11"/>
    <s v="-"/>
    <s v="J&amp;T COD"/>
    <s v="Tiktok"/>
    <s v="จ่ายทีหลัง / COD"/>
    <s v=""/>
    <s v="791621795554"/>
    <s v="14/02/2026 06:11"/>
  </r>
  <r>
    <x v="3"/>
    <x v="15"/>
    <n v="109"/>
    <n v="3"/>
    <s v="GUM37"/>
    <n v="391.5"/>
    <n v="64.5"/>
    <s v="ร้านที่1"/>
    <s v="ประภาส  อาทิตย์บุตร"/>
    <s v="59 ม.10 บ้านดงบ่อ (ทรงไทยติดถนน)_x000a__x000a_ยางตลาด/ Yang Talatกาฬสินธุ์/ Kalasin_x000a_46120"/>
    <s v="46120"/>
    <s v="660659956232"/>
    <s v="14/02/2026 05:57"/>
    <s v="-"/>
    <s v="Kerry_dropoff"/>
    <s v="Lazada"/>
    <s v="lazada"/>
    <s v=""/>
    <s v="LEXPU0657728245"/>
    <s v="14/02/2026 05:57"/>
  </r>
  <r>
    <x v="2"/>
    <x v="2"/>
    <n v="159"/>
    <n v="1"/>
    <s v="GUM35"/>
    <n v="129"/>
    <n v="0"/>
    <s v="ร้านที่2"/>
    <s v="K***e W***ington"/>
    <s v="พิจิตร"/>
    <s v="-"/>
    <s v=""/>
    <s v="14/02/2026 05:29"/>
    <s v="-"/>
    <s v="J&amp;T COD"/>
    <s v="Tiktok"/>
    <s v="จ่ายทีหลัง / COD"/>
    <s v=""/>
    <s v="791670326683"/>
    <s v="14/02/2026 05:29"/>
  </r>
  <r>
    <x v="2"/>
    <x v="2"/>
    <n v="159"/>
    <n v="1"/>
    <s v="GUM34"/>
    <n v="129"/>
    <n v="0"/>
    <s v="ร้านที่2"/>
    <s v="A***lle B***er"/>
    <s v="พิจิตร"/>
    <s v="-"/>
    <s v=""/>
    <s v="14/02/2026 05:29"/>
    <s v="-"/>
    <s v="J&amp;T COD"/>
    <s v="Tiktok"/>
    <s v="จ่ายทีหลัง / COD"/>
    <s v=""/>
    <s v="791687049683"/>
    <s v="14/02/2026 05:29"/>
  </r>
  <r>
    <x v="0"/>
    <x v="0"/>
    <n v="50"/>
    <n v="6"/>
    <s v="GUM32"/>
    <n v="200"/>
    <n v="0"/>
    <s v="ร้านที่2"/>
    <s v="ธ***ร  ล***ันทร์"/>
    <s v="นครศรีธรรมราช"/>
    <s v="-"/>
    <s v=""/>
    <s v="14/02/2026 05:19"/>
    <s v="-"/>
    <s v="J&amp;T COD"/>
    <s v="Tiktok"/>
    <s v="จ่ายทีหลัง / COD"/>
    <s v=""/>
    <s v="791634581522"/>
    <s v="14/02/2026 05:19"/>
  </r>
  <r>
    <x v="1"/>
    <x v="1"/>
    <n v="66.333333333333329"/>
    <n v="3"/>
    <s v="GUM30"/>
    <n v="197"/>
    <n v="0"/>
    <s v="ร้านที่2"/>
    <s v="ม*** ร***โรจน์"/>
    <s v="สุราษฎร์ธานี"/>
    <s v="-"/>
    <s v=""/>
    <s v="14/02/2026 04:53"/>
    <s v="-"/>
    <s v="J&amp;T COD"/>
    <s v="Tiktok"/>
    <s v="จ่ายทีหลัง / COD"/>
    <s v=""/>
    <s v="791643468685"/>
    <s v="14/02/2026 04:53"/>
  </r>
  <r>
    <x v="3"/>
    <x v="7"/>
    <n v="88.29"/>
    <n v="1"/>
    <s v="GUM29"/>
    <n v="462.15"/>
    <n v="42.5"/>
    <s v="ร้านที่3"/>
    <s v="กรรณิกา ศักดิ์ศรุตานันต์"/>
    <s v="58/11 ถ.มนตรี ต.สบตุ๋ย อ.เมือง จ.ลำปาง 52100_x000a__x000a_เมืองลำปาง/ Mueang Lampangลำปาง/ Lampang_x000a_52100"/>
    <s v="52100"/>
    <s v="660802305901"/>
    <s v="14/02/2026 04:26"/>
    <s v="-"/>
    <s v="Kerry_dropoff"/>
    <s v="Lazada"/>
    <s v="lazada"/>
    <s v=""/>
    <s v="LEXPU0657727283"/>
    <s v="14/02/2026 04:26"/>
  </r>
  <r>
    <x v="2"/>
    <x v="7"/>
    <n v="82.84"/>
    <n v="2"/>
    <s v="GUM29"/>
    <n v="462.15"/>
    <n v="42.5"/>
    <s v="ร้านที่3"/>
    <s v="กรรณิกา ศักดิ์ศรุตานันต์"/>
    <s v="58/11 ถ.มนตรี ต.สบตุ๋ย อ.เมือง จ.ลำปาง 52100_x000a__x000a_เมืองลำปาง/ Mueang Lampangลำปาง/ Lampang_x000a_52100"/>
    <s v="52100"/>
    <s v="660802305901"/>
    <s v="14/02/2026 04:26"/>
    <s v="-"/>
    <s v="Kerry_dropoff"/>
    <s v="Lazada"/>
    <s v="lazada"/>
    <s v=""/>
    <s v="LEXPU0657727283"/>
    <s v="14/02/2026 04:26"/>
  </r>
  <r>
    <x v="6"/>
    <x v="7"/>
    <n v="82.84"/>
    <n v="2"/>
    <s v="GUM29"/>
    <n v="462.15"/>
    <n v="42.5"/>
    <s v="ร้านที่3"/>
    <s v="กรรณิกา ศักดิ์ศรุตานันต์"/>
    <s v="58/11 ถ.มนตรี ต.สบตุ๋ย อ.เมือง จ.ลำปาง 52100_x000a__x000a_เมืองลำปาง/ Mueang Lampangลำปาง/ Lampang_x000a_52100"/>
    <s v="52100"/>
    <s v="660802305901"/>
    <s v="14/02/2026 04:26"/>
    <s v="-"/>
    <s v="Kerry_dropoff"/>
    <s v="Lazada"/>
    <s v="lazada"/>
    <s v=""/>
    <s v="LEXPU0657727283"/>
    <s v="14/02/2026 04:26"/>
  </r>
  <r>
    <x v="12"/>
    <x v="16"/>
    <n v="120"/>
    <n v="1"/>
    <s v="GUM28"/>
    <n v="100"/>
    <n v="0"/>
    <s v="ร้านที่2"/>
    <s v="u***7855283432140"/>
    <s v="กรุงเทพฯ"/>
    <s v="-"/>
    <s v=""/>
    <s v="14/02/2026 04:17"/>
    <s v="-"/>
    <s v="J&amp;T COD"/>
    <s v="Tiktok"/>
    <s v="จ่ายทีหลัง / COD"/>
    <s v=""/>
    <s v="791694964620"/>
    <s v="14/02/2026 04:25"/>
  </r>
  <r>
    <x v="6"/>
    <x v="6"/>
    <n v="159"/>
    <n v="1"/>
    <s v="GUM26"/>
    <n v="129"/>
    <n v="0"/>
    <s v="ร้านที่2"/>
    <s v="u***99461762367947"/>
    <s v="นครปฐม"/>
    <s v="-"/>
    <s v=""/>
    <s v="14/02/2026 02:46"/>
    <s v="-"/>
    <s v="J&amp;T COD"/>
    <s v="Tiktok"/>
    <s v="จ่ายทีหลัง / COD"/>
    <s v=""/>
    <s v="791653451654"/>
    <s v="14/02/2026 02:46"/>
  </r>
  <r>
    <x v="0"/>
    <x v="0"/>
    <n v="33.333333333333336"/>
    <n v="3"/>
    <s v="GUM25"/>
    <n v="100"/>
    <n v="0"/>
    <s v="ร้านที่2"/>
    <s v="ส***ิณ พ***พิทยาจารย์"/>
    <s v="นครสวรรค์"/>
    <s v="-"/>
    <s v=""/>
    <s v="14/02/2026 02:44"/>
    <s v="-"/>
    <s v="J&amp;T COD"/>
    <s v="Tiktok"/>
    <s v="จ่ายทีหลัง / COD"/>
    <s v=""/>
    <s v="791687215664"/>
    <s v="14/02/2026 02:44"/>
  </r>
  <r>
    <x v="1"/>
    <x v="13"/>
    <n v="45.73"/>
    <n v="1"/>
    <s v="GUM24"/>
    <n v="52.73"/>
    <n v="7"/>
    <s v="ร้านที่3"/>
    <s v="นงนุช ทองจันทร์"/>
    <s v="190/155ซอย3 · บางบอนใต้/ Bang Bon Tai_x000a__x000a_บางบอน/ Bang Bonกรุงเทพมหานคร/ Bangkok_x000a_10150"/>
    <s v="10150"/>
    <s v="660846753146"/>
    <s v="14/02/2026 02:38"/>
    <s v="-"/>
    <s v="Kerry_dropoff"/>
    <s v="Lazada"/>
    <s v="lazada"/>
    <s v=""/>
    <s v="LEXPU0657656352"/>
    <s v="14/02/2026 02:37"/>
  </r>
  <r>
    <x v="6"/>
    <x v="15"/>
    <n v="109"/>
    <n v="1"/>
    <s v="GUM23"/>
    <n v="154"/>
    <n v="45"/>
    <s v="ร้านที่1"/>
    <s v="วี​ระ​ อ​โศกา​นันท์​"/>
    <s v="ลัดดาลักษณ์อาพาร์เม้นท์26/79ซ.ท่านผู้หญิงพหล54ลาดยาวจตุจักรกรุงเทพมหานคร10900 · ลาดยาว/ Lat Yao_x000a__x000a_จตุจักร/ Chatuchakกรุงเทพมหานคร/ Bangkok_x000a_10900"/>
    <s v="10900"/>
    <s v="660935599218"/>
    <s v="14/02/2026 02:24"/>
    <s v="-"/>
    <s v="Kerry_dropoff"/>
    <s v="Lazada"/>
    <s v="lazada"/>
    <s v=""/>
    <s v="LEXPU0657751024"/>
    <s v="14/02/2026 02:24"/>
  </r>
  <r>
    <x v="6"/>
    <x v="6"/>
    <n v="159"/>
    <n v="1"/>
    <s v="GUM20"/>
    <n v="296"/>
    <n v="38"/>
    <s v="ร้านที่2"/>
    <s v="ธ***นก ย***ณี"/>
    <s v="สุรินทร์"/>
    <s v="-"/>
    <s v=""/>
    <s v="14/02/2026 02:05"/>
    <s v="-"/>
    <s v="J&amp;T Express"/>
    <s v="Tiktok"/>
    <s v="tiktok"/>
    <s v=""/>
    <s v="791677875542"/>
    <s v="14/02/2026 02:05"/>
  </r>
  <r>
    <x v="2"/>
    <x v="2"/>
    <n v="159"/>
    <n v="1"/>
    <s v="GUM20"/>
    <n v="296"/>
    <n v="38"/>
    <s v="ร้านที่2"/>
    <s v="ธ***นก ย***ณี"/>
    <s v="สุรินทร์"/>
    <s v="-"/>
    <s v=""/>
    <s v="14/02/2026 02:05"/>
    <s v="-"/>
    <s v="J&amp;T Express"/>
    <s v="Tiktok"/>
    <s v="tiktok"/>
    <s v=""/>
    <s v="791677875542"/>
    <s v="14/02/2026 02:05"/>
  </r>
  <r>
    <x v="2"/>
    <x v="2"/>
    <n v="159"/>
    <n v="1"/>
    <s v="GUM19"/>
    <n v="129"/>
    <n v="0"/>
    <s v="ร้านที่2"/>
    <s v="อ*** ช***รีชา"/>
    <s v="กรุงเทพฯ"/>
    <s v="-"/>
    <s v=""/>
    <s v="14/02/2026 01:40"/>
    <s v="-"/>
    <s v="J&amp;T Express"/>
    <s v="Tiktok"/>
    <s v="tiktok"/>
    <s v=""/>
    <s v="791670421651"/>
    <s v="14/02/2026 01:40"/>
  </r>
  <r>
    <x v="0"/>
    <x v="0"/>
    <n v="65"/>
    <n v="18"/>
    <s v="GUM18"/>
    <n v="630"/>
    <n v="0"/>
    <s v="ร้านที่2"/>
    <s v="พ***พย์ ท***สา"/>
    <s v="กำแพงเพชร"/>
    <s v="-"/>
    <s v=""/>
    <s v="14/02/2026 01:34"/>
    <s v="-"/>
    <s v="J&amp;T COD"/>
    <s v="Tiktok"/>
    <s v="จ่ายทีหลัง / COD"/>
    <s v=""/>
    <s v="791662353532"/>
    <s v="14/02/2026 01:34"/>
  </r>
  <r>
    <x v="7"/>
    <x v="8"/>
    <n v="33.333333333333336"/>
    <n v="3"/>
    <s v="GUM17"/>
    <n v="147.99"/>
    <n v="13"/>
    <s v="ร้านที่2"/>
    <s v="ท***วย ท***แสน"/>
    <s v="นครราชสีมา"/>
    <s v="-"/>
    <s v=""/>
    <s v="14/02/2026 01:26"/>
    <s v="-"/>
    <s v="J&amp;T Express"/>
    <s v="Tiktok"/>
    <s v="tiktok"/>
    <s v=""/>
    <s v="791605434756"/>
    <s v="14/02/2026 01:26"/>
  </r>
  <r>
    <x v="1"/>
    <x v="1"/>
    <n v="80"/>
    <n v="1"/>
    <s v="GUM16"/>
    <n v="80"/>
    <n v="0"/>
    <s v="ร้านที่1"/>
    <s v="ธ******)"/>
    <s v="******แรก) หมู่ 6 ต.ยางสูง ตำบลยางสูง อำเภอขาณุวรลักษบุรี จังหวัดกำแพงเพชร 62130"/>
    <s v="62130"/>
    <s v="97"/>
    <s v="14/02/2026 14:15"/>
    <s v="-"/>
    <s v="SPX Express"/>
    <s v="Shopee"/>
    <s v="shopee"/>
    <s v=""/>
    <s v="TH2643709492766"/>
    <s v="14/02/2026 01:21"/>
  </r>
  <r>
    <x v="5"/>
    <x v="5"/>
    <n v="139"/>
    <n v="1"/>
    <s v="GUM15"/>
    <n v="139"/>
    <n v="0"/>
    <s v="ร้านที่1"/>
    <s v="ป******อ"/>
    <s v="******ที่ 551 หมู่ 17 ต.เหนือเมือง อ.เมือง จ.ร้อยเอ็ด 45000 ตำบลเหนือเมือง อำเภอเมืองร้อยเอ็ด จังหวัดร้อยเอ็ด 45000"/>
    <s v="45000"/>
    <s v="05"/>
    <s v="14/02/2026 00:44"/>
    <s v="-"/>
    <s v="SPX Express"/>
    <s v="Shopee"/>
    <s v="shopee"/>
    <s v=""/>
    <s v="TH268467141481K"/>
    <s v="14/02/2026 00:44"/>
  </r>
  <r>
    <x v="2"/>
    <x v="2"/>
    <n v="139"/>
    <n v="1"/>
    <s v="GUM14"/>
    <n v="139"/>
    <n v="0"/>
    <s v="ร้านที่1"/>
    <s v="ป******อ"/>
    <s v="******ที่ 551 หมู่ 17 ต.เหนือเมือง อ.เมือง จ.ร้อยเอ็ด 45000 ตำบลเหนือเมือง อำเภอเมืองร้อยเอ็ด จังหวัดร้อยเอ็ด 45000"/>
    <s v="45000"/>
    <s v="05"/>
    <s v="14/02/2026 00:39"/>
    <s v="-"/>
    <s v="SPX Express"/>
    <s v="Shopee"/>
    <s v="shopee"/>
    <s v=""/>
    <s v="TH260379926749E"/>
    <s v="14/02/2026 00:39"/>
  </r>
  <r>
    <x v="5"/>
    <x v="7"/>
    <n v="45.85"/>
    <n v="1"/>
    <s v="GUM13"/>
    <n v="54.85"/>
    <n v="9"/>
    <s v="ร้านที่3"/>
    <s v="วริทธิ์ เหลืองธนาพร"/>
    <s v="45 ถ.ราษฏร์พัฒนา ริมถนนปากทางเข้าจากรามคำแหงมา300ม.จะอยู่ฝั่งซ้ายตึกสีชมพูอ่อน เยื้องเดอะพิซซ่าเวร่า ตึกแถวริมถนน ปากซอยมีสทีน300ม. เข้าจากรามคำแหงจะอยู่ฝั่งซ้ายตึกสีชมพู เยื้องเวร่า · สะพานสูง/ Saphan Sung_x000a__x000a_สะพานสูง/ Sapan Sungกรุงเทพมหานคร/ Bangkok_x000a_10240"/>
    <s v="10240"/>
    <s v="660639024238"/>
    <s v="14/02/2026 00:22"/>
    <s v="-"/>
    <s v="Kerry_dropoff"/>
    <s v="Lazada"/>
    <s v="lazada"/>
    <s v=""/>
    <s v="LEXPU0657748045"/>
    <s v="14/02/2026 00:22"/>
  </r>
  <r>
    <x v="3"/>
    <x v="15"/>
    <n v="77.39"/>
    <n v="1"/>
    <s v="GUM12"/>
    <n v="77.39"/>
    <n v="0"/>
    <s v="ร้านที่1"/>
    <s v="นายธรรมรัตน์ ธนสังข์นุชิต"/>
    <s v="310/32 ถ.สวรรค์วิถี ต..ปากน้ำโพ อ.เมืองฯ จ.นครสวรรค์_x000a__x000a_เมืองนครสวรรค์/ Mueang Nakhon Sawanนครสวรรค์/ Nakhon Sawan_x000a_60000"/>
    <s v="60000"/>
    <s v="660860831034"/>
    <s v="14/02/2026 00:20"/>
    <s v="-"/>
    <s v="Kerry_dropoff"/>
    <s v="Lazada"/>
    <s v="lazada"/>
    <s v=""/>
    <s v="LEXPU0657728222"/>
    <s v="14/02/2026 00:20"/>
  </r>
  <r>
    <x v="1"/>
    <x v="1"/>
    <n v="80"/>
    <n v="1"/>
    <s v="GUM11"/>
    <n v="80"/>
    <n v="0"/>
    <s v="ร้านที่1"/>
    <s v="ส****ี"/>
    <s v="******างเตย, ตำบลคูบางหลวง, อำเภอลาดหลุมแก้ว ตำบลคูบางหลวง อำเภอลาดหลุมแก้ว จังหวัดปทุมธานี 12140"/>
    <s v="12140"/>
    <s v="81"/>
    <s v="14/02/2026 00:42"/>
    <s v="-"/>
    <s v="SPX Express"/>
    <s v="Shopee"/>
    <s v="shopee"/>
    <s v=""/>
    <s v="TH267574842621Z"/>
    <s v="14/02/2026 00:20"/>
  </r>
  <r>
    <x v="2"/>
    <x v="2"/>
    <n v="139"/>
    <n v="1"/>
    <s v="GUM10"/>
    <n v="139"/>
    <n v="0"/>
    <s v="ร้านที่1"/>
    <s v="อ****ย"/>
    <s v="******แพ้ว จ.สมุทรสาคร ตำบลยกกระบัตร อำเภอบ้านแพ้ว จังหวัดสมุทรสาคร 74120"/>
    <s v="74120"/>
    <s v="27"/>
    <s v="14/02/2026 00:44"/>
    <s v="-"/>
    <s v="SPX Express"/>
    <s v="Shopee"/>
    <s v="shopee"/>
    <s v=""/>
    <s v="TH264952282710V"/>
    <s v="14/02/2026 00:20"/>
  </r>
  <r>
    <x v="10"/>
    <x v="11"/>
    <n v="54"/>
    <n v="1"/>
    <s v="GUM8"/>
    <n v="518"/>
    <n v="79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4/02/2026 00:02"/>
    <s v="-"/>
    <s v="Kerry_dropoff"/>
    <s v="Lazada"/>
    <s v="lazada"/>
    <s v=""/>
    <s v="TH13108CC2E55B"/>
    <s v="14/02/2026 00:02"/>
  </r>
  <r>
    <x v="13"/>
    <x v="17"/>
    <n v="55"/>
    <n v="1"/>
    <s v="GUM8"/>
    <n v="518"/>
    <n v="79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4/02/2026 00:02"/>
    <s v="-"/>
    <s v="Kerry_dropoff"/>
    <s v="Lazada"/>
    <s v="lazada"/>
    <s v=""/>
    <s v="TH13108CC2E55B"/>
    <s v="14/02/2026 00:02"/>
  </r>
  <r>
    <x v="13"/>
    <x v="17"/>
    <n v="54.5"/>
    <n v="2"/>
    <s v="GUM8"/>
    <n v="518"/>
    <n v="79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4/02/2026 00:02"/>
    <s v="-"/>
    <s v="Kerry_dropoff"/>
    <s v="Lazada"/>
    <s v="lazada"/>
    <s v=""/>
    <s v="TH13108CC2E55B"/>
    <s v="14/02/2026 00:02"/>
  </r>
  <r>
    <x v="13"/>
    <x v="17"/>
    <n v="54.5"/>
    <n v="2"/>
    <s v="GUM8"/>
    <n v="518"/>
    <n v="79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4/02/2026 00:02"/>
    <s v="-"/>
    <s v="Kerry_dropoff"/>
    <s v="Lazada"/>
    <s v="lazada"/>
    <s v=""/>
    <s v="TH13108CC2E55B"/>
    <s v="14/02/2026 00:02"/>
  </r>
  <r>
    <x v="13"/>
    <x v="17"/>
    <n v="54.5"/>
    <n v="2"/>
    <s v="GUM8"/>
    <n v="518"/>
    <n v="79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4/02/2026 00:02"/>
    <s v="-"/>
    <s v="Kerry_dropoff"/>
    <s v="Lazada"/>
    <s v="lazada"/>
    <s v=""/>
    <s v="TH13108CC2E55B"/>
    <s v="14/02/2026 00:02"/>
  </r>
  <r>
    <x v="13"/>
    <x v="17"/>
    <n v="54.5"/>
    <n v="2"/>
    <s v="GUM8"/>
    <n v="518"/>
    <n v="79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4/02/2026 00:02"/>
    <s v="-"/>
    <s v="Kerry_dropoff"/>
    <s v="Lazada"/>
    <s v="lazada"/>
    <s v=""/>
    <s v="TH13108CC2E55B"/>
    <s v="14/02/2026 00:02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">
  <r>
    <x v="0"/>
    <x v="0"/>
    <n v="103.38"/>
    <n v="1"/>
    <s v="GUS27"/>
    <n v="103.38"/>
    <n v="0"/>
    <s v="ร้านที่3"/>
    <s v="ขวัญ"/>
    <s v="36/3 ม.9 บ้านท่าพุทรา · โกสัมพี/ Kosamphi_x000a__x000a_โกสัมพีนคร/ Kosamphi Nakhonกำแพงเพชร/ Kamphaeng Phet_x000a_62000"/>
    <s v="62000"/>
    <s v="660857342585"/>
    <s v="15/02/2026 23:56"/>
    <s v="-"/>
    <s v="Kerry_dropoff"/>
    <s v="Lazada"/>
    <s v="lazada"/>
    <s v=""/>
    <s v="TH58118CKUDU2A"/>
    <s v="15/02/2026 23:56"/>
  </r>
  <r>
    <x v="1"/>
    <x v="1"/>
    <n v="66.666666666666671"/>
    <n v="6"/>
    <s v="GUS24"/>
    <n v="258"/>
    <n v="0"/>
    <s v="ร้านที่2"/>
    <s v="พ***า ภ***ศรี"/>
    <s v="สระแก้ว"/>
    <s v="-"/>
    <s v=""/>
    <s v="15/02/2026 23:48"/>
    <s v="-"/>
    <s v="J&amp;T COD"/>
    <s v="Tiktok"/>
    <s v="จ่ายทีหลัง / COD"/>
    <s v=""/>
    <s v="791716339680"/>
    <s v="15/02/2026 23:48"/>
  </r>
  <r>
    <x v="2"/>
    <x v="2"/>
    <n v="54.5"/>
    <n v="2"/>
    <s v="GUS23"/>
    <n v="37.200000000000003"/>
    <n v="0"/>
    <s v="ร้านที่3"/>
    <s v="อุชุกร  ชัยชาญธิติ"/>
    <s v="บ.วานอาร์ซี เท็กไทล์ จำกัด ถนนเศรษฐกิจ ต.อ้อมน้อย 134 หมู่ 6 ซอยแปซิฟิก · อ้อมน้อย/ Om Noi_x000a__x000a_กระทุ่มแบน/ Krathum Baenสมุทรสาคร/ Samut Sakhon_x000a_74130"/>
    <s v="74130"/>
    <s v="660836189644"/>
    <s v="15/02/2026 23:42"/>
    <s v="-"/>
    <s v="Kerry_dropoff"/>
    <s v="Lazada"/>
    <s v="lazada"/>
    <s v=""/>
    <s v="LEXPU0658286064"/>
    <s v="15/02/2026 23:42"/>
  </r>
  <r>
    <x v="1"/>
    <x v="1"/>
    <n v="66.666666666666671"/>
    <n v="3"/>
    <s v="GUS22"/>
    <n v="129"/>
    <n v="0"/>
    <s v="ร้านที่2"/>
    <s v="ก*** ม***า"/>
    <s v="ลำพูน"/>
    <s v="-"/>
    <s v=""/>
    <s v="15/02/2026 23:36"/>
    <s v="-"/>
    <s v="J&amp;T Express"/>
    <s v="Tiktok"/>
    <s v="tiktok"/>
    <s v=""/>
    <s v="791788147625"/>
    <s v="15/02/2026 23:36"/>
  </r>
  <r>
    <x v="3"/>
    <x v="3"/>
    <n v="139"/>
    <n v="2"/>
    <s v="GUS21"/>
    <n v="1390"/>
    <n v="0"/>
    <s v="ร้านที่1"/>
    <s v="พ******ล"/>
    <s v="******็ก, ตำบลภูเวียง, อำเภอภูเวียง ตำบลภูเวียง อำเภอภูเวียง จังหวัดขอนแก่น 40150"/>
    <s v="40150"/>
    <s v="06"/>
    <s v="15/02/2026 23:27"/>
    <s v="-"/>
    <s v="SPX Express"/>
    <s v="Shopee"/>
    <s v="shopee"/>
    <s v=""/>
    <s v="TH2680317059949"/>
    <s v="15/02/2026 23:26"/>
  </r>
  <r>
    <x v="4"/>
    <x v="4"/>
    <n v="139"/>
    <n v="2"/>
    <s v="GUS21"/>
    <n v="1390"/>
    <n v="0"/>
    <s v="ร้านที่1"/>
    <s v="พ******ล"/>
    <s v="******็ก, ตำบลภูเวียง, อำเภอภูเวียง ตำบลภูเวียง อำเภอภูเวียง จังหวัดขอนแก่น 40150"/>
    <s v="40150"/>
    <s v="06"/>
    <s v="15/02/2026 23:27"/>
    <s v="-"/>
    <s v="SPX Express"/>
    <s v="Shopee"/>
    <s v="shopee"/>
    <s v=""/>
    <s v="TH2680317059949"/>
    <s v="15/02/2026 23:26"/>
  </r>
  <r>
    <x v="0"/>
    <x v="5"/>
    <n v="139"/>
    <n v="3"/>
    <s v="GUS21"/>
    <n v="1390"/>
    <n v="0"/>
    <s v="ร้านที่1"/>
    <s v="พ******ล"/>
    <s v="******็ก, ตำบลภูเวียง, อำเภอภูเวียง ตำบลภูเวียง อำเภอภูเวียง จังหวัดขอนแก่น 40150"/>
    <s v="40150"/>
    <s v="06"/>
    <s v="15/02/2026 23:27"/>
    <s v="-"/>
    <s v="SPX Express"/>
    <s v="Shopee"/>
    <s v="shopee"/>
    <s v=""/>
    <s v="TH2680317059949"/>
    <s v="15/02/2026 23:26"/>
  </r>
  <r>
    <x v="5"/>
    <x v="6"/>
    <n v="139"/>
    <n v="3"/>
    <s v="GUS21"/>
    <n v="1390"/>
    <n v="0"/>
    <s v="ร้านที่1"/>
    <s v="พ******ล"/>
    <s v="******็ก, ตำบลภูเวียง, อำเภอภูเวียง ตำบลภูเวียง อำเภอภูเวียง จังหวัดขอนแก่น 40150"/>
    <s v="40150"/>
    <s v="06"/>
    <s v="15/02/2026 23:27"/>
    <s v="-"/>
    <s v="SPX Express"/>
    <s v="Shopee"/>
    <s v="shopee"/>
    <s v=""/>
    <s v="TH2680317059949"/>
    <s v="15/02/2026 23:26"/>
  </r>
  <r>
    <x v="6"/>
    <x v="7"/>
    <n v="66.333333333333329"/>
    <n v="3"/>
    <s v="GUS20"/>
    <n v="220"/>
    <n v="0"/>
    <s v="ร้านที่4"/>
    <s v="ว***วรรณ ห***งเชน"/>
    <s v="กรุงเทพฯ"/>
    <s v="-"/>
    <s v=""/>
    <s v="15/02/2026 23:19"/>
    <s v="-"/>
    <s v="J&amp;T COD"/>
    <s v="Tiktok"/>
    <s v="จ่ายทีหลัง / COD"/>
    <s v=""/>
    <s v="791742402684"/>
    <s v="15/02/2026 23:20"/>
  </r>
  <r>
    <x v="4"/>
    <x v="4"/>
    <n v="159"/>
    <n v="1"/>
    <s v="GUS19"/>
    <n v="198"/>
    <n v="0"/>
    <s v="ร้านที่2"/>
    <s v="น***. ค***่วง"/>
    <s v="กรุงเทพมหานคร"/>
    <s v="-"/>
    <s v=""/>
    <s v="15/02/2026 23:10"/>
    <s v="-"/>
    <s v="J&amp;T Express"/>
    <s v="Tiktok"/>
    <s v="tiktok"/>
    <s v=""/>
    <s v="791705810615"/>
    <s v="15/02/2026 23:10"/>
  </r>
  <r>
    <x v="5"/>
    <x v="6"/>
    <n v="159"/>
    <n v="1"/>
    <s v="GUS19"/>
    <n v="198"/>
    <n v="0"/>
    <s v="ร้านที่2"/>
    <s v="น***. ค***่วง"/>
    <s v="กรุงเทพมหานคร"/>
    <s v="-"/>
    <s v=""/>
    <s v="15/02/2026 23:10"/>
    <s v="-"/>
    <s v="J&amp;T Express"/>
    <s v="Tiktok"/>
    <s v="tiktok"/>
    <s v=""/>
    <s v="791705810615"/>
    <s v="15/02/2026 23:10"/>
  </r>
  <r>
    <x v="6"/>
    <x v="7"/>
    <n v="69.900000000000006"/>
    <n v="10"/>
    <s v="GUS18"/>
    <n v="839"/>
    <n v="39"/>
    <s v="ร้านที่1"/>
    <s v="เ******น"/>
    <s v="******ง, อำเภอเมืองชัยภูมิ ตำบลในเมือง อำเภอเมืองชัยภูมิ จังหวัดชัยภูมิ 36000"/>
    <s v="36000"/>
    <s v="96"/>
    <s v="15/02/2026 23:30"/>
    <s v="-"/>
    <s v="SPX Express"/>
    <s v="Shopee"/>
    <s v="shopee"/>
    <s v=""/>
    <s v="TH264982123094Z"/>
    <s v="15/02/2026 23:00"/>
  </r>
  <r>
    <x v="1"/>
    <x v="1"/>
    <n v="66.666666666666671"/>
    <n v="3"/>
    <s v="GUS17"/>
    <n v="229"/>
    <n v="0"/>
    <s v="ร้านที่2"/>
    <s v="ก** ส***ิพย์"/>
    <s v="ตาก"/>
    <s v="-"/>
    <s v=""/>
    <s v="15/02/2026 23:00"/>
    <s v="-"/>
    <s v="J&amp;T COD"/>
    <s v="Tiktok"/>
    <s v="จ่ายทีหลัง / COD"/>
    <s v=""/>
    <s v="791783349523"/>
    <s v="15/02/2026 23:00"/>
  </r>
  <r>
    <x v="7"/>
    <x v="8"/>
    <n v="33.333333333333336"/>
    <n v="3"/>
    <s v="GUS17"/>
    <n v="229"/>
    <n v="0"/>
    <s v="ร้านที่2"/>
    <s v="ก** ส***ิพย์"/>
    <s v="ตาก"/>
    <s v="-"/>
    <s v=""/>
    <s v="15/02/2026 23:00"/>
    <s v="-"/>
    <s v="J&amp;T COD"/>
    <s v="Tiktok"/>
    <s v="จ่ายทีหลัง / COD"/>
    <s v=""/>
    <s v="791783349523"/>
    <s v="15/02/2026 23:00"/>
  </r>
  <r>
    <x v="6"/>
    <x v="7"/>
    <n v="66.333333333333329"/>
    <n v="3"/>
    <s v="GUS16"/>
    <n v="197"/>
    <n v="0"/>
    <s v="ร้านที่2"/>
    <s v="ศ***โชติ เ***วทองคำ"/>
    <s v="พิษณุโลก"/>
    <s v="-"/>
    <s v=""/>
    <s v="15/02/2026 23:00"/>
    <s v="-"/>
    <s v="J&amp;T Express"/>
    <s v="Tiktok"/>
    <s v="tiktok"/>
    <s v=""/>
    <s v="791783003653"/>
    <s v="15/02/2026 23:00"/>
  </r>
  <r>
    <x v="1"/>
    <x v="1"/>
    <n v="66.666666666666671"/>
    <n v="3"/>
    <s v="GUS15"/>
    <n v="129"/>
    <n v="0"/>
    <s v="ร้านที่2"/>
    <s v="จ***พันธ์ ว***พรรณ"/>
    <s v="Bangkok"/>
    <s v="-"/>
    <s v=""/>
    <s v="15/02/2026 22:58"/>
    <s v="-"/>
    <s v="J&amp;T Express"/>
    <s v="Tiktok"/>
    <s v="tiktok"/>
    <s v="เอารสต่างกันด้วยนะครับ ครั้งก่อนได้เหมือนกันหมดเลบ"/>
    <s v="791744064672"/>
    <s v="15/02/2026 22:58"/>
  </r>
  <r>
    <x v="6"/>
    <x v="7"/>
    <n v="66.333333333333329"/>
    <n v="3"/>
    <s v="GUS14"/>
    <n v="197"/>
    <n v="0"/>
    <s v="ร้านที่2"/>
    <s v="y**"/>
    <s v="ประจวบคีรีขันธ์"/>
    <s v="-"/>
    <s v=""/>
    <s v="15/02/2026 22:57"/>
    <s v="-"/>
    <s v="J&amp;T Express"/>
    <s v="Tiktok"/>
    <s v="tiktok"/>
    <s v=""/>
    <s v="791775809672"/>
    <s v="15/02/2026 22:56"/>
  </r>
  <r>
    <x v="4"/>
    <x v="0"/>
    <n v="107.2"/>
    <n v="1"/>
    <s v="GUS13"/>
    <n v="114.2"/>
    <n v="7"/>
    <s v="ร้านที่3"/>
    <s v="ฝันทิพย์  นิมมา"/>
    <s v="หมู่บ้านเอื้ออาทร(ซอย12) 430/389 · ท่าตูม/ Tha Tum_x000a__x000a_ศรีมหาโพธิ/ Si Maha Photปราจีนบุรี/ Prachin Buri_x000a_25140"/>
    <s v="25140"/>
    <s v="660621546288"/>
    <s v="15/02/2026 22:56"/>
    <s v="-"/>
    <s v="Kerry_dropoff"/>
    <s v="Lazada"/>
    <s v="lazada"/>
    <s v=""/>
    <s v="LEXPU0658279878"/>
    <s v="15/02/2026 22:56"/>
  </r>
  <r>
    <x v="7"/>
    <x v="8"/>
    <n v="50"/>
    <n v="6"/>
    <s v="GUS12"/>
    <n v="200"/>
    <n v="0"/>
    <s v="ร้านที่2"/>
    <s v="ช***รงค์ อ***้อง"/>
    <s v="สกลนคร"/>
    <s v="-"/>
    <s v=""/>
    <s v="15/02/2026 22:52"/>
    <s v="-"/>
    <s v="J&amp;T Express"/>
    <s v="Tiktok"/>
    <s v="tiktok"/>
    <s v=""/>
    <s v="791740453604"/>
    <s v="15/02/2026 22:51"/>
  </r>
  <r>
    <x v="6"/>
    <x v="7"/>
    <n v="116"/>
    <n v="1"/>
    <s v="GUS11"/>
    <n v="239"/>
    <n v="0"/>
    <s v="ร้านที่1"/>
    <s v="ล******ว"/>
    <s v="******ิ้ว ตำบล ธงธานี ตำบลธงธานี อำเภอธวัชบุรี จังหวัดร้อยเอ็ด 45170"/>
    <s v="45170"/>
    <s v="92"/>
    <s v="15/02/2026 22:49"/>
    <s v="-"/>
    <s v="SPX Express"/>
    <s v="Shopee"/>
    <s v="shopee"/>
    <s v=""/>
    <s v="TH268574257239Q"/>
    <s v="15/02/2026 22:49"/>
  </r>
  <r>
    <x v="0"/>
    <x v="5"/>
    <n v="163"/>
    <n v="1"/>
    <s v="GUS11"/>
    <n v="239"/>
    <n v="0"/>
    <s v="ร้านที่1"/>
    <s v="ล******ว"/>
    <s v="******ิ้ว ตำบล ธงธานี ตำบลธงธานี อำเภอธวัชบุรี จังหวัดร้อยเอ็ด 45170"/>
    <s v="45170"/>
    <s v="92"/>
    <s v="15/02/2026 22:49"/>
    <s v="-"/>
    <s v="SPX Express"/>
    <s v="Shopee"/>
    <s v="shopee"/>
    <s v=""/>
    <s v="TH268574257239Q"/>
    <s v="15/02/2026 22:49"/>
  </r>
  <r>
    <x v="1"/>
    <x v="1"/>
    <n v="66.666666666666671"/>
    <n v="3"/>
    <s v="GUS9"/>
    <n v="129"/>
    <n v="0"/>
    <s v="ร้านที่2"/>
    <s v="ห***ี ส***า"/>
    <s v="อุดรธานี"/>
    <s v="-"/>
    <s v=""/>
    <s v="15/02/2026 22:34"/>
    <s v="-"/>
    <s v="J&amp;T Express"/>
    <s v="Tiktok"/>
    <s v="tiktok"/>
    <s v=""/>
    <s v="791734067644"/>
    <s v="15/02/2026 22:34"/>
  </r>
  <r>
    <x v="6"/>
    <x v="7"/>
    <n v="66.333333333333329"/>
    <n v="3"/>
    <s v="GUS8"/>
    <n v="197"/>
    <n v="0"/>
    <s v="ร้านที่2"/>
    <s v="a***ch55"/>
    <s v="สมุทรสงคราม"/>
    <s v="-"/>
    <s v=""/>
    <s v="15/02/2026 22:21"/>
    <s v="-"/>
    <s v="J&amp;T COD"/>
    <s v="Tiktok"/>
    <s v="จ่ายทีหลัง / COD"/>
    <s v=""/>
    <s v="791731209673"/>
    <s v="15/02/2026 22:21"/>
  </r>
  <r>
    <x v="6"/>
    <x v="7"/>
    <n v="80"/>
    <n v="3"/>
    <s v="GUS7"/>
    <n v="240"/>
    <n v="0"/>
    <s v="ร้านที่1"/>
    <s v="ก******ส"/>
    <s v="******่3 ตำบลคลองปูน ตำบลคลองปูน อำเภอแกลง จังหวัดระยอง 21170"/>
    <s v="21170"/>
    <s v="40"/>
    <s v="15/02/2026 22:15"/>
    <s v="-"/>
    <s v="SPX Express"/>
    <s v="Shopee"/>
    <s v="shopee"/>
    <s v=""/>
    <s v="TH265322552195K"/>
    <s v="15/02/2026 22:14"/>
  </r>
  <r>
    <x v="3"/>
    <x v="9"/>
    <n v="109"/>
    <n v="1"/>
    <s v="GUS6"/>
    <n v="396"/>
    <n v="69"/>
    <s v="ร้านที่1"/>
    <s v="ป้าเจียม ,ลุงแดง"/>
    <s v="69/2 หมู่7 ต.บ้านกลาง อ.วัอง จ.พิษณุโลก บ้านน้ำยาง · บ้านกลาง/ Ban Klang_x000a__x000a_วังทอง/ Wang Thongพิษณุโลก/ Phitsanulok_x000a_65220"/>
    <s v="65220"/>
    <s v="660842262936"/>
    <s v="15/02/2026 22:14"/>
    <s v="-"/>
    <s v="Kerry_dropoff"/>
    <s v="Lazada"/>
    <s v="lazada"/>
    <s v=""/>
    <s v="LEXPU0658283227"/>
    <s v="15/02/2026 22:14"/>
  </r>
  <r>
    <x v="0"/>
    <x v="9"/>
    <n v="109"/>
    <n v="1"/>
    <s v="GUS6"/>
    <n v="396"/>
    <n v="69"/>
    <s v="ร้านที่1"/>
    <s v="ป้าเจียม ,ลุงแดง"/>
    <s v="69/2 หมู่7 ต.บ้านกลาง อ.วัอง จ.พิษณุโลก บ้านน้ำยาง · บ้านกลาง/ Ban Klang_x000a__x000a_วังทอง/ Wang Thongพิษณุโลก/ Phitsanulok_x000a_65220"/>
    <s v="65220"/>
    <s v="660842262936"/>
    <s v="15/02/2026 22:14"/>
    <s v="-"/>
    <s v="Kerry_dropoff"/>
    <s v="Lazada"/>
    <s v="lazada"/>
    <s v=""/>
    <s v="LEXPU0658283227"/>
    <s v="15/02/2026 22:14"/>
  </r>
  <r>
    <x v="4"/>
    <x v="9"/>
    <n v="109"/>
    <n v="1"/>
    <s v="GUS6"/>
    <n v="396"/>
    <n v="69"/>
    <s v="ร้านที่1"/>
    <s v="ป้าเจียม ,ลุงแดง"/>
    <s v="69/2 หมู่7 ต.บ้านกลาง อ.วัอง จ.พิษณุโลก บ้านน้ำยาง · บ้านกลาง/ Ban Klang_x000a__x000a_วังทอง/ Wang Thongพิษณุโลก/ Phitsanulok_x000a_65220"/>
    <s v="65220"/>
    <s v="660842262936"/>
    <s v="15/02/2026 22:14"/>
    <s v="-"/>
    <s v="Kerry_dropoff"/>
    <s v="Lazada"/>
    <s v="lazada"/>
    <s v=""/>
    <s v="LEXPU0658283227"/>
    <s v="15/02/2026 22:14"/>
  </r>
  <r>
    <x v="5"/>
    <x v="6"/>
    <n v="159"/>
    <n v="1"/>
    <s v="GUS5"/>
    <n v="99"/>
    <n v="0"/>
    <s v="ร้านที่2"/>
    <s v="ก***ุกร จ***ร์ทรง"/>
    <s v="พิษณุโลก"/>
    <s v="-"/>
    <s v=""/>
    <s v="15/02/2026 21:57"/>
    <s v="-"/>
    <s v="J&amp;T COD"/>
    <s v="Tiktok"/>
    <s v="จ่ายทีหลัง / COD"/>
    <s v=""/>
    <s v="791749177590"/>
    <s v="15/02/2026 21:57"/>
  </r>
  <r>
    <x v="1"/>
    <x v="1"/>
    <n v="66.666666666666671"/>
    <n v="3"/>
    <s v="GUS4"/>
    <n v="129"/>
    <n v="0"/>
    <s v="ร้านที่2"/>
    <s v="น***ี. จ***วัฒนาสกุล"/>
    <s v="กรุงเทพฯ"/>
    <s v="-"/>
    <s v=""/>
    <s v="15/02/2026 21:50"/>
    <s v="-"/>
    <s v="J&amp;T Express"/>
    <s v="Tiktok"/>
    <s v="tiktok"/>
    <s v=""/>
    <s v="791764749635"/>
    <s v="15/02/2026 21:50"/>
  </r>
  <r>
    <x v="7"/>
    <x v="8"/>
    <n v="50"/>
    <n v="12"/>
    <s v="GUS3"/>
    <n v="400"/>
    <n v="0"/>
    <s v="ร้านที่2"/>
    <s v="น***สงสุรีย์ ข***ยืน"/>
    <s v="นครราชสีมา"/>
    <s v="-"/>
    <s v=""/>
    <s v="15/02/2026 21:50"/>
    <s v="-"/>
    <s v="J&amp;T COD"/>
    <s v="Tiktok"/>
    <s v="จ่ายทีหลัง / COD"/>
    <s v=""/>
    <s v="791703022681"/>
    <s v="15/02/2026 21:50"/>
  </r>
  <r>
    <x v="6"/>
    <x v="7"/>
    <n v="66.333333333333329"/>
    <n v="3"/>
    <s v="GUS2"/>
    <n v="197"/>
    <n v="0"/>
    <s v="ร้านที่2"/>
    <s v="ช***ในนี"/>
    <s v="สมุทรปราการ"/>
    <s v="-"/>
    <s v=""/>
    <s v="15/02/2026 21:44"/>
    <s v="-"/>
    <s v="J&amp;T COD"/>
    <s v="Tiktok"/>
    <s v="จ่ายทีหลัง / COD"/>
    <s v=""/>
    <s v="791798382513"/>
    <s v="15/02/2026 21:44"/>
  </r>
  <r>
    <x v="1"/>
    <x v="1"/>
    <n v="66.666666666666671"/>
    <n v="3"/>
    <s v="GUS1"/>
    <n v="100"/>
    <n v="0"/>
    <s v="ร้านที่4"/>
    <s v="ไ***ินทร์ เ***ออยู่"/>
    <s v="ฉะเชิงเทรา"/>
    <s v="-"/>
    <s v=""/>
    <s v="15/02/2026 21:32"/>
    <s v="-"/>
    <s v="J&amp;T Express"/>
    <s v="Tiktok"/>
    <s v="tiktok"/>
    <s v=""/>
    <s v="791725749625"/>
    <s v="15/02/2026 21:32"/>
  </r>
  <r>
    <x v="5"/>
    <x v="6"/>
    <n v="159"/>
    <n v="1"/>
    <s v="GUR99"/>
    <n v="99"/>
    <n v="0"/>
    <s v="ร้านที่2"/>
    <s v="ท***พร ส***ง"/>
    <s v="เชียงใหม่"/>
    <s v="-"/>
    <s v=""/>
    <s v="15/02/2026 21:30"/>
    <s v="-"/>
    <s v="J&amp;T COD"/>
    <s v="Tiktok"/>
    <s v="จ่ายทีหลัง / COD"/>
    <s v=""/>
    <s v="791765761544"/>
    <s v="15/02/2026 21:30"/>
  </r>
  <r>
    <x v="7"/>
    <x v="8"/>
    <n v="33.333333333333336"/>
    <n v="3"/>
    <s v="GUR98"/>
    <n v="101"/>
    <n v="1"/>
    <s v="ร้านที่2"/>
    <s v="d***2bl3bifwพัชรินทร์  บ***สิงห์"/>
    <s v="สุพรรณบุรี"/>
    <s v="-"/>
    <s v=""/>
    <s v="15/02/2026 21:29"/>
    <s v="-"/>
    <s v="J&amp;T COD"/>
    <s v="Tiktok"/>
    <s v="จ่ายทีหลัง / COD"/>
    <s v=""/>
    <s v="791705134640"/>
    <s v="15/02/2026 21:30"/>
  </r>
  <r>
    <x v="1"/>
    <x v="1"/>
    <n v="66.666666666666671"/>
    <n v="6"/>
    <s v="GUR97"/>
    <n v="258"/>
    <n v="0"/>
    <s v="ร้านที่2"/>
    <s v="แ***ม ส***"/>
    <s v="ลำปาง"/>
    <s v="-"/>
    <s v=""/>
    <s v="15/02/2026 21:27"/>
    <s v="-"/>
    <s v="J&amp;T COD"/>
    <s v="Tiktok"/>
    <s v="จ่ายทีหลัง / COD"/>
    <s v=""/>
    <s v="791777860613"/>
    <s v="15/02/2026 21:27"/>
  </r>
  <r>
    <x v="7"/>
    <x v="8"/>
    <n v="33.333333333333336"/>
    <n v="3"/>
    <s v="GUR96"/>
    <n v="100"/>
    <n v="0"/>
    <s v="ร้านที่2"/>
    <s v="ว***ตน์  ศ***พงศ์พิทยา"/>
    <s v="ราชบุรี"/>
    <s v="-"/>
    <s v=""/>
    <s v="15/02/2026 21:19"/>
    <s v="-"/>
    <s v="J&amp;T COD"/>
    <s v="Tiktok"/>
    <s v="จ่ายทีหลัง / COD"/>
    <s v=""/>
    <s v="791765656684"/>
    <s v="15/02/2026 21:19"/>
  </r>
  <r>
    <x v="3"/>
    <x v="0"/>
    <n v="44.55"/>
    <n v="1"/>
    <s v="GUR93"/>
    <n v="44.55"/>
    <n v="0"/>
    <s v="ร้านที่3"/>
    <s v="สามารถ ปุยะติ"/>
    <s v="เลขที่44/167 ม.บานเย็น ซ.5 ต.เขาสามยอด อ.เมือง จ.ลพบุรี 15000 44/167 ม.บานเย็น ซ.5 ต.เขาสามยอด อ.เมือง.จ.ลพบุรี 15000 · เขาสามยอด/ Khao Sam Yot_x000a__x000a_เมืองลพบุรี/ Mueang Lop Buriลพบุรี/ Lopburi_x000a_15000"/>
    <s v="15000"/>
    <s v="660990689192"/>
    <s v="15/02/2026 21:02"/>
    <s v="-"/>
    <s v="Kerry_dropoff"/>
    <s v="Lazada"/>
    <s v="lazada"/>
    <s v=""/>
    <s v="LEXPU0658271542"/>
    <s v="15/02/2026 21:02"/>
  </r>
  <r>
    <x v="7"/>
    <x v="8"/>
    <n v="33.333333333333336"/>
    <n v="3"/>
    <s v="GUR92"/>
    <n v="100"/>
    <n v="0"/>
    <s v="ร้านที่2"/>
    <s v="แ***น้ต"/>
    <s v="สุรินทร์"/>
    <s v="-"/>
    <s v=""/>
    <s v="15/02/2026 20:56"/>
    <s v="-"/>
    <s v="J&amp;T Express"/>
    <s v="Tiktok"/>
    <s v="tiktok"/>
    <s v="ไม่เอารสกาแฟนะคะซื้อฝากให้คุณยายทาน​"/>
    <s v="791760996504"/>
    <s v="15/02/2026 20:56"/>
  </r>
  <r>
    <x v="7"/>
    <x v="8"/>
    <n v="50"/>
    <n v="6"/>
    <s v="GUR91"/>
    <n v="200"/>
    <n v="0"/>
    <s v="ร้านที่2"/>
    <s v="อ*** ร***าติ"/>
    <s v="พระนครศรีอยุธยา"/>
    <s v="-"/>
    <s v=""/>
    <s v="15/02/2026 20:47"/>
    <s v="-"/>
    <s v="J&amp;T COD"/>
    <s v="Tiktok"/>
    <s v="จ่ายทีหลัง / COD"/>
    <s v=""/>
    <s v="791722644694"/>
    <s v="15/02/2026 20:47"/>
  </r>
  <r>
    <x v="6"/>
    <x v="7"/>
    <n v="80"/>
    <n v="3"/>
    <s v="GUR89"/>
    <n v="240"/>
    <n v="0"/>
    <s v="ร้านที่1"/>
    <s v="น******ย"/>
    <s v="******ทับมา เลี้ยวเข้าซอยมา บ้านอยู่ทางขวาหลังที่ 2 ตำบลทับมา อำเภอเมืองระยอง จังหวัดระยอง 21000"/>
    <s v="21000"/>
    <s v="92"/>
    <s v="15/02/2026 21:11"/>
    <s v="-"/>
    <s v="SPX Express"/>
    <s v="Shopee"/>
    <s v="shopee"/>
    <s v=""/>
    <s v="TH268475766446F"/>
    <s v="15/02/2026 20:41"/>
  </r>
  <r>
    <x v="5"/>
    <x v="6"/>
    <n v="159"/>
    <n v="1"/>
    <s v="GUR88"/>
    <n v="99"/>
    <n v="0"/>
    <s v="ร้านที่2"/>
    <s v="ภ*** เ***งสุข"/>
    <s v="ชลบุรี"/>
    <s v="-"/>
    <s v=""/>
    <s v="15/02/2026 20:41"/>
    <s v="-"/>
    <s v="J&amp;T COD"/>
    <s v="Tiktok"/>
    <s v="จ่ายทีหลัง / COD"/>
    <s v=""/>
    <s v="791770805630"/>
    <s v="15/02/2026 20:41"/>
  </r>
  <r>
    <x v="7"/>
    <x v="8"/>
    <n v="33.333333333333336"/>
    <n v="3"/>
    <s v="GUR87"/>
    <n v="100"/>
    <n v="0"/>
    <s v="ร้านที่2"/>
    <s v="ไ***"/>
    <s v="กรุงเทพฯ"/>
    <s v="-"/>
    <s v=""/>
    <s v="15/02/2026 20:38"/>
    <s v="-"/>
    <s v="J&amp;T COD"/>
    <s v="Tiktok"/>
    <s v="จ่ายทีหลัง / COD"/>
    <s v=""/>
    <s v="791706533623"/>
    <s v="15/02/2026 20:38"/>
  </r>
  <r>
    <x v="3"/>
    <x v="3"/>
    <n v="159"/>
    <n v="1"/>
    <s v="GUR86"/>
    <n v="99"/>
    <n v="0"/>
    <s v="ร้านที่2"/>
    <s v="T*** K***put"/>
    <s v="นนทบุรี"/>
    <s v="-"/>
    <s v=""/>
    <s v="15/02/2026 20:34"/>
    <s v="-"/>
    <s v="Flash Express Thailand COD"/>
    <s v="Tiktok"/>
    <s v="จ่ายทีหลัง / COD"/>
    <s v=""/>
    <s v="THT0306540RYQ3Z"/>
    <s v="15/02/2026 20:34"/>
  </r>
  <r>
    <x v="1"/>
    <x v="1"/>
    <n v="66.666666666666671"/>
    <n v="3"/>
    <s v="GUR85"/>
    <n v="129"/>
    <n v="0"/>
    <s v="ร้านที่1"/>
    <s v="ด*ว"/>
    <s v="****** ซ.72 .ลำผักกูด อ.ธัญบุรี จ. ปทุมธานี 12110บอร์ 094-345-8891 ตำบลลำผักกูด อำเภอธัญบุรี จังหวัดปทุมธานี 12110"/>
    <s v="12110"/>
    <s v="91"/>
    <s v="15/02/2026 20:35"/>
    <s v="-"/>
    <s v="SPX Express"/>
    <s v="Shopee"/>
    <s v="shopee"/>
    <s v=""/>
    <s v="TH264687507055B"/>
    <s v="15/02/2026 20:34"/>
  </r>
  <r>
    <x v="5"/>
    <x v="6"/>
    <n v="159"/>
    <n v="1"/>
    <s v="GUR84"/>
    <n v="99"/>
    <n v="0"/>
    <s v="ร้านที่2"/>
    <s v="ร***อรุณ.พุ่มพวง"/>
    <s v="สระบุรี"/>
    <s v="-"/>
    <s v=""/>
    <s v="15/02/2026 20:33"/>
    <s v="-"/>
    <s v="J&amp;T Express"/>
    <s v="Tiktok"/>
    <s v="tiktok"/>
    <s v=""/>
    <s v="791763378512"/>
    <s v="15/02/2026 20:32"/>
  </r>
  <r>
    <x v="7"/>
    <x v="8"/>
    <n v="33.333333333333336"/>
    <n v="3"/>
    <s v="GUR83"/>
    <n v="100"/>
    <n v="0"/>
    <s v="ร้านที่2"/>
    <s v="น*** ฑ***ิกา"/>
    <s v="ระยอง"/>
    <s v="-"/>
    <s v=""/>
    <s v="15/02/2026 20:32"/>
    <s v="-"/>
    <s v="J&amp;T Express"/>
    <s v="Tiktok"/>
    <s v="tiktok"/>
    <s v=""/>
    <s v="791780332641"/>
    <s v="15/02/2026 20:32"/>
  </r>
  <r>
    <x v="7"/>
    <x v="8"/>
    <n v="50"/>
    <n v="6"/>
    <s v="GUR82"/>
    <n v="200"/>
    <n v="0"/>
    <s v="ร้านที่2"/>
    <s v="แ***แหวว"/>
    <s v="ยโสธร"/>
    <s v="-"/>
    <s v=""/>
    <s v="15/02/2026 20:32"/>
    <s v="-"/>
    <s v="J&amp;T Express"/>
    <s v="Tiktok"/>
    <s v="tiktok"/>
    <s v=""/>
    <s v="791763644674"/>
    <s v="15/02/2026 20:31"/>
  </r>
  <r>
    <x v="7"/>
    <x v="8"/>
    <n v="40"/>
    <n v="10"/>
    <s v="GUR80"/>
    <n v="414.8"/>
    <n v="34"/>
    <s v="ร้านที่1"/>
    <s v="เอมอร อ่านคำเพชร"/>
    <s v="225/1 ม.8 ต.ท่าเยี่ยม_x000a__x000a_โชคชัย/ Chok Chaiนครราชสีมา/ Nakhon Ratchasima_x000a_30190"/>
    <s v="30190"/>
    <s v="660930564462"/>
    <s v="15/02/2026 20:26"/>
    <s v="-"/>
    <s v="Kerry_dropoff"/>
    <s v="Lazada"/>
    <s v="lazada"/>
    <s v=""/>
    <s v="LEXPU0658285994"/>
    <s v="15/02/2026 20:26"/>
  </r>
  <r>
    <x v="7"/>
    <x v="8"/>
    <n v="50"/>
    <n v="6"/>
    <s v="GUR77"/>
    <n v="200"/>
    <n v="0"/>
    <s v="ร้านที่2"/>
    <s v="ก***นาพรมมาก"/>
    <s v="กำแพงเพชร"/>
    <s v="-"/>
    <s v=""/>
    <s v="15/02/2026 20:19"/>
    <s v="-"/>
    <s v="J&amp;T COD"/>
    <s v="Tiktok"/>
    <s v="จ่ายทีหลัง / COD"/>
    <s v=""/>
    <s v="791757329646"/>
    <s v="15/02/2026 20:19"/>
  </r>
  <r>
    <x v="7"/>
    <x v="8"/>
    <n v="50"/>
    <n v="6"/>
    <s v="GUR76"/>
    <n v="200"/>
    <n v="0"/>
    <s v="ร้านที่2"/>
    <s v="แ***รี"/>
    <s v="อุบลราชธานี"/>
    <s v="-"/>
    <s v=""/>
    <s v="15/02/2026 20:19"/>
    <s v="-"/>
    <s v="J&amp;T COD"/>
    <s v="Tiktok"/>
    <s v="จ่ายทีหลัง / COD"/>
    <s v=""/>
    <s v="791781240681"/>
    <s v="15/02/2026 20:19"/>
  </r>
  <r>
    <x v="5"/>
    <x v="6"/>
    <n v="159"/>
    <n v="1"/>
    <s v="GUR75"/>
    <n v="99"/>
    <n v="0"/>
    <s v="ร้านที่2"/>
    <s v="ศ***วรรณ เ***ชุม"/>
    <s v="ตรัง"/>
    <s v="-"/>
    <s v=""/>
    <s v="15/02/2026 20:19"/>
    <s v="-"/>
    <s v="J&amp;T COD"/>
    <s v="Tiktok"/>
    <s v="จ่ายทีหลัง / COD"/>
    <s v=""/>
    <s v="791738292553"/>
    <s v="15/02/2026 20:19"/>
  </r>
  <r>
    <x v="7"/>
    <x v="8"/>
    <n v="33.333333333333336"/>
    <n v="3"/>
    <s v="GUR74"/>
    <n v="100"/>
    <n v="0"/>
    <s v="ร้านที่2"/>
    <s v="อ*** ย***พิน"/>
    <s v="กรุงเทพฯ"/>
    <s v="-"/>
    <s v=""/>
    <s v="15/02/2026 20:19"/>
    <s v="-"/>
    <s v="J&amp;T COD"/>
    <s v="Tiktok"/>
    <s v="จ่ายทีหลัง / COD"/>
    <s v=""/>
    <s v="791778453616"/>
    <s v="15/02/2026 20:19"/>
  </r>
  <r>
    <x v="7"/>
    <x v="8"/>
    <n v="50"/>
    <n v="6"/>
    <s v="GUR73"/>
    <n v="200"/>
    <n v="0"/>
    <s v="ร้านที่2"/>
    <s v="A***a P***k"/>
    <s v="ชลบุรี"/>
    <s v="-"/>
    <s v=""/>
    <s v="15/02/2026 20:18"/>
    <s v="-"/>
    <s v="J&amp;T COD"/>
    <s v="Tiktok"/>
    <s v="จ่ายทีหลัง / COD"/>
    <s v=""/>
    <s v="791733645603"/>
    <s v="15/02/2026 20:18"/>
  </r>
  <r>
    <x v="5"/>
    <x v="6"/>
    <n v="159"/>
    <n v="1"/>
    <s v="GUR72"/>
    <n v="99"/>
    <n v="0"/>
    <s v="ร้านที่2"/>
    <s v="เ***รจิต ห***ก้ว"/>
    <s v="ขอนแก่น"/>
    <s v="-"/>
    <s v=""/>
    <s v="15/02/2026 20:18"/>
    <s v="-"/>
    <s v="J&amp;T COD"/>
    <s v="Tiktok"/>
    <s v="จ่ายทีหลัง / COD"/>
    <s v=""/>
    <s v="791799481561"/>
    <s v="15/02/2026 20:18"/>
  </r>
  <r>
    <x v="7"/>
    <x v="8"/>
    <n v="50"/>
    <n v="6"/>
    <s v="GUR71"/>
    <n v="200"/>
    <n v="0"/>
    <s v="ร้านที่2"/>
    <s v="อ***รณ ส***จ"/>
    <s v="ราชบุรี"/>
    <s v="-"/>
    <s v=""/>
    <s v="15/02/2026 20:18"/>
    <s v="-"/>
    <s v="J&amp;T Express"/>
    <s v="Tiktok"/>
    <s v="tiktok"/>
    <s v=""/>
    <s v="791737045606"/>
    <s v="15/02/2026 20:17"/>
  </r>
  <r>
    <x v="7"/>
    <x v="8"/>
    <n v="33.333333333333336"/>
    <n v="3"/>
    <s v="GUR70"/>
    <n v="106"/>
    <n v="6"/>
    <s v="ร้านที่2"/>
    <s v="ส***ตร"/>
    <s v="มหาสารคาม"/>
    <s v="-"/>
    <s v=""/>
    <s v="15/02/2026 20:15"/>
    <s v="-"/>
    <s v="J&amp;T COD"/>
    <s v="Tiktok"/>
    <s v="จ่ายทีหลัง / COD"/>
    <s v=""/>
    <s v="791752658620"/>
    <s v="15/02/2026 20:16"/>
  </r>
  <r>
    <x v="7"/>
    <x v="8"/>
    <n v="50"/>
    <n v="6"/>
    <s v="GUR68"/>
    <n v="235"/>
    <n v="35"/>
    <s v="ร้านที่2"/>
    <s v="ส***ี       ส***ิยา"/>
    <s v="สมุทรปราการ"/>
    <s v="-"/>
    <s v=""/>
    <s v="15/02/2026 20:08"/>
    <s v="-"/>
    <s v="J&amp;T COD"/>
    <s v="Tiktok"/>
    <s v="จ่ายทีหลัง / COD"/>
    <s v=""/>
    <s v="791722444612"/>
    <s v="15/02/2026 20:08"/>
  </r>
  <r>
    <x v="0"/>
    <x v="5"/>
    <n v="159"/>
    <n v="1"/>
    <s v="GUR67"/>
    <n v="99"/>
    <n v="0"/>
    <s v="ร้านที่2"/>
    <s v="ส*** โ***คุณ"/>
    <s v="กรุงเทพฯ"/>
    <s v="-"/>
    <s v=""/>
    <s v="15/02/2026 20:06"/>
    <s v="-"/>
    <s v="J&amp;T COD"/>
    <s v="Tiktok"/>
    <s v="จ่ายทีหลัง / COD"/>
    <s v=""/>
    <s v="791719599565"/>
    <s v="15/02/2026 20:06"/>
  </r>
  <r>
    <x v="0"/>
    <x v="5"/>
    <n v="159"/>
    <n v="2"/>
    <s v="GUR66"/>
    <n v="198"/>
    <n v="0"/>
    <s v="ร้านที่2"/>
    <s v="ไ***น  เ***ิริ"/>
    <s v="อุตรดิตถ์"/>
    <s v="-"/>
    <s v=""/>
    <s v="15/02/2026 20:03"/>
    <s v="-"/>
    <s v="J&amp;T COD"/>
    <s v="Tiktok"/>
    <s v="จ่ายทีหลัง / COD"/>
    <s v=""/>
    <s v="791743598564"/>
    <s v="15/02/2026 20:03"/>
  </r>
  <r>
    <x v="7"/>
    <x v="8"/>
    <n v="33.333333333333336"/>
    <n v="3"/>
    <s v="GUR65"/>
    <n v="100"/>
    <n v="0"/>
    <s v="ร้านที่2"/>
    <s v="ท** ช***รี"/>
    <s v="เพชรบุรี"/>
    <s v="-"/>
    <s v=""/>
    <s v="15/02/2026 20:00"/>
    <s v="-"/>
    <s v="J&amp;T COD"/>
    <s v="Tiktok"/>
    <s v="จ่ายทีหลัง / COD"/>
    <s v=""/>
    <s v="791754056682"/>
    <s v="15/02/2026 20:00"/>
  </r>
  <r>
    <x v="5"/>
    <x v="6"/>
    <n v="159"/>
    <n v="2"/>
    <s v="GUR64"/>
    <n v="198"/>
    <n v="0"/>
    <s v="ร้านที่2"/>
    <s v="ไ***น  เ***ิริ"/>
    <s v="อุตรดิตถ์"/>
    <s v="-"/>
    <s v=""/>
    <s v="15/02/2026 19:58"/>
    <s v="-"/>
    <s v="J&amp;T COD"/>
    <s v="Tiktok"/>
    <s v="จ่ายทีหลัง / COD"/>
    <s v=""/>
    <s v="791750469576"/>
    <s v="15/02/2026 19:58"/>
  </r>
  <r>
    <x v="4"/>
    <x v="4"/>
    <n v="159"/>
    <n v="1"/>
    <s v="GUR63"/>
    <n v="99"/>
    <n v="0"/>
    <s v="ร้านที่2"/>
    <s v="ว***า ส***ู"/>
    <s v="สระบุรี"/>
    <s v="-"/>
    <s v=""/>
    <s v="15/02/2026 19:52"/>
    <s v="-"/>
    <s v="Flash Express Thailand COD"/>
    <s v="Tiktok"/>
    <s v="จ่ายทีหลัง / COD"/>
    <s v=""/>
    <s v="THT1003540RSF9Z"/>
    <s v="15/02/2026 19:52"/>
  </r>
  <r>
    <x v="3"/>
    <x v="3"/>
    <n v="159"/>
    <n v="1"/>
    <s v="GUR62"/>
    <n v="99"/>
    <n v="0"/>
    <s v="ร้านที่2"/>
    <s v="น***ุภาณี พ***จศักดิ์"/>
    <s v="บุรีรัมย์"/>
    <s v="-"/>
    <s v=""/>
    <s v="15/02/2026 19:49"/>
    <s v="-"/>
    <s v="J&amp;T COD"/>
    <s v="Tiktok"/>
    <s v="จ่ายทีหลัง / COD"/>
    <s v=""/>
    <s v="791789458681"/>
    <s v="15/02/2026 19:49"/>
  </r>
  <r>
    <x v="7"/>
    <x v="8"/>
    <n v="65"/>
    <n v="1"/>
    <s v="GUR61"/>
    <n v="45"/>
    <n v="0"/>
    <s v="ร้านที่4"/>
    <s v="ส***รณี แ***ุลัง"/>
    <s v="นครศรีธรรมราช"/>
    <s v="-"/>
    <s v=""/>
    <s v="15/02/2026 19:48"/>
    <s v="-"/>
    <s v="J&amp;T COD"/>
    <s v="Tiktok"/>
    <s v="จ่ายทีหลัง / COD"/>
    <s v=""/>
    <s v="791782656630"/>
    <s v="15/02/2026 19:48"/>
  </r>
  <r>
    <x v="7"/>
    <x v="8"/>
    <n v="50"/>
    <n v="6"/>
    <s v="GUR60"/>
    <n v="200"/>
    <n v="0"/>
    <s v="ร้านที่2"/>
    <s v="เ***่ยม ศ***ม"/>
    <s v="อุดรธานี"/>
    <s v="-"/>
    <s v=""/>
    <s v="15/02/2026 19:47"/>
    <s v="-"/>
    <s v="J&amp;T COD"/>
    <s v="Tiktok"/>
    <s v="จ่ายทีหลัง / COD"/>
    <s v=""/>
    <s v="791743529662"/>
    <s v="15/02/2026 19:47"/>
  </r>
  <r>
    <x v="0"/>
    <x v="5"/>
    <n v="159"/>
    <n v="1"/>
    <s v="GUR58"/>
    <n v="99"/>
    <n v="0"/>
    <s v="ร้านที่2"/>
    <s v="น***า"/>
    <s v="สระแก้ว"/>
    <s v="-"/>
    <s v=""/>
    <s v="15/02/2026 19:44"/>
    <s v="-"/>
    <s v="J&amp;T COD"/>
    <s v="Tiktok"/>
    <s v="จ่ายทีหลัง / COD"/>
    <s v=""/>
    <s v="791787438610"/>
    <s v="15/02/2026 19:44"/>
  </r>
  <r>
    <x v="7"/>
    <x v="8"/>
    <n v="65"/>
    <n v="9"/>
    <s v="GUR57"/>
    <n v="315"/>
    <n v="0"/>
    <s v="ร้านที่2"/>
    <s v="ก***ฐา  เ***จกิจ"/>
    <s v="อุทัยธานี"/>
    <s v="-"/>
    <s v=""/>
    <s v="15/02/2026 19:42"/>
    <s v="-"/>
    <s v="J&amp;T COD"/>
    <s v="Tiktok"/>
    <s v="จ่ายทีหลัง / COD"/>
    <s v=""/>
    <s v="791776233636"/>
    <s v="15/02/2026 19:42"/>
  </r>
  <r>
    <x v="5"/>
    <x v="6"/>
    <n v="159"/>
    <n v="1"/>
    <s v="GUR56"/>
    <n v="99"/>
    <n v="0"/>
    <s v="ร้านที่2"/>
    <s v="ป***รณ์ ส***ิวิกรานนท์"/>
    <s v="ประจวบคีรีขันธ์"/>
    <s v="-"/>
    <s v=""/>
    <s v="15/02/2026 19:39"/>
    <s v="-"/>
    <s v="J&amp;T COD"/>
    <s v="Tiktok"/>
    <s v="จ่ายทีหลัง / COD"/>
    <s v=""/>
    <s v="791727294514"/>
    <s v="15/02/2026 19:39"/>
  </r>
  <r>
    <x v="5"/>
    <x v="6"/>
    <n v="159"/>
    <n v="1"/>
    <s v="GUR55"/>
    <n v="187"/>
    <n v="88"/>
    <s v="ร้านที่2"/>
    <s v="ร***ศจารย์"/>
    <s v="น่าน"/>
    <s v="-"/>
    <s v=""/>
    <s v="15/02/2026 19:38"/>
    <s v="-"/>
    <s v="J&amp;T COD"/>
    <s v="Tiktok"/>
    <s v="จ่ายทีหลัง / COD"/>
    <s v=""/>
    <s v="791790768580"/>
    <s v="15/02/2026 19:38"/>
  </r>
  <r>
    <x v="4"/>
    <x v="4"/>
    <n v="159"/>
    <n v="1"/>
    <s v="GUR54"/>
    <n v="99"/>
    <n v="0"/>
    <s v="ร้านที่2"/>
    <s v="น***ุ่น"/>
    <s v="กรุงเทพมหานคร"/>
    <s v="-"/>
    <s v=""/>
    <s v="15/02/2026 19:28"/>
    <s v="-"/>
    <s v="J&amp;T COD"/>
    <s v="Tiktok"/>
    <s v="จ่ายทีหลัง / COD"/>
    <s v=""/>
    <s v="791734449623"/>
    <s v="15/02/2026 19:28"/>
  </r>
  <r>
    <x v="7"/>
    <x v="8"/>
    <n v="50"/>
    <n v="6"/>
    <s v="GUR53"/>
    <n v="200"/>
    <n v="0"/>
    <s v="ร้านที่2"/>
    <s v="ส***ยา เ***ขุนทด"/>
    <s v="จังหวัดนครราชสีมา"/>
    <s v="-"/>
    <s v=""/>
    <s v="15/02/2026 19:26"/>
    <s v="-"/>
    <s v="J&amp;T COD"/>
    <s v="Tiktok"/>
    <s v="จ่ายทีหลัง / COD"/>
    <s v=""/>
    <s v="791764641684"/>
    <s v="15/02/2026 19:26"/>
  </r>
  <r>
    <x v="5"/>
    <x v="6"/>
    <n v="159"/>
    <n v="1"/>
    <s v="GUR51"/>
    <n v="108"/>
    <n v="9"/>
    <s v="ร้านที่2"/>
    <s v="น***ัมพันธ์ พ***ก้ว"/>
    <s v="เพชรบูรณ์"/>
    <s v="-"/>
    <s v=""/>
    <s v="15/02/2026 19:00"/>
    <s v="-"/>
    <s v="J&amp;T COD"/>
    <s v="Tiktok"/>
    <s v="จ่ายทีหลัง / COD"/>
    <s v=""/>
    <s v="791708767581"/>
    <s v="15/02/2026 19:00"/>
  </r>
  <r>
    <x v="4"/>
    <x v="0"/>
    <n v="109"/>
    <n v="1"/>
    <s v="GUR50"/>
    <n v="226"/>
    <n v="8"/>
    <s v="ร้านที่3"/>
    <s v="ไพวัลย์"/>
    <s v="บ้านสะออน 38 ม.11  · โพธิ์ชัย/ Pho Chai_x000a__x000a_อุทุมพรพิสัย/ Uthumphon Phisaiศรีสะเกษ/ Sisaket_x000a_33120"/>
    <s v="33120"/>
    <s v="660872570875"/>
    <s v="15/02/2026 18:27"/>
    <s v="-"/>
    <s v="Kerry_dropoff"/>
    <s v="Lazada"/>
    <s v="lazada"/>
    <s v=""/>
    <s v="LEXPU0658281040"/>
    <s v="15/02/2026 18:27"/>
  </r>
  <r>
    <x v="0"/>
    <x v="0"/>
    <n v="109"/>
    <n v="1"/>
    <s v="GUR50"/>
    <n v="226"/>
    <n v="8"/>
    <s v="ร้านที่3"/>
    <s v="ไพวัลย์"/>
    <s v="บ้านสะออน 38 ม.11  · โพธิ์ชัย/ Pho Chai_x000a__x000a_อุทุมพรพิสัย/ Uthumphon Phisaiศรีสะเกษ/ Sisaket_x000a_33120"/>
    <s v="33120"/>
    <s v="660872570875"/>
    <s v="15/02/2026 18:27"/>
    <s v="-"/>
    <s v="Kerry_dropoff"/>
    <s v="Lazada"/>
    <s v="lazada"/>
    <s v=""/>
    <s v="LEXPU0658281040"/>
    <s v="15/02/2026 18:27"/>
  </r>
  <r>
    <x v="5"/>
    <x v="6"/>
    <n v="159"/>
    <n v="1"/>
    <s v="GUR49"/>
    <n v="99"/>
    <n v="0"/>
    <s v="ร้านที่2"/>
    <s v="ก***เพชร ร***"/>
    <s v="นนทบุรี"/>
    <s v="-"/>
    <s v=""/>
    <s v="15/02/2026 18:16"/>
    <s v="-"/>
    <s v="J&amp;T COD"/>
    <s v="Tiktok"/>
    <s v="จ่ายทีหลัง / COD"/>
    <s v=""/>
    <s v="791711761540"/>
    <s v="15/02/2026 18:16"/>
  </r>
  <r>
    <x v="5"/>
    <x v="6"/>
    <n v="159"/>
    <n v="1"/>
    <s v="GUR48"/>
    <n v="137"/>
    <n v="38"/>
    <s v="ร้านที่2"/>
    <s v="A***a P***k"/>
    <s v="ชลบุรี"/>
    <s v="-"/>
    <s v=""/>
    <s v="15/02/2026 18:06"/>
    <s v="-"/>
    <s v="J&amp;T COD"/>
    <s v="Tiktok"/>
    <s v="จ่ายทีหลัง / COD"/>
    <s v=""/>
    <s v="791794365552"/>
    <s v="15/02/2026 18:06"/>
  </r>
  <r>
    <x v="7"/>
    <x v="8"/>
    <n v="50"/>
    <n v="6"/>
    <s v="GUR47"/>
    <n v="200"/>
    <n v="0"/>
    <s v="ร้านที่2"/>
    <s v="ณ***ิชา จ***เย็น"/>
    <s v="ลำพูน"/>
    <s v="-"/>
    <s v=""/>
    <s v="15/02/2026 17:52"/>
    <s v="-"/>
    <s v="J&amp;T COD"/>
    <s v="Tiktok"/>
    <s v="จ่ายทีหลัง / COD"/>
    <s v=""/>
    <s v="791767848616"/>
    <s v="15/02/2026 17:52"/>
  </r>
  <r>
    <x v="4"/>
    <x v="4"/>
    <n v="159"/>
    <n v="1"/>
    <s v="GUR46"/>
    <n v="198"/>
    <n v="0"/>
    <s v="ร้านที่2"/>
    <s v="ส***ง ช***ะสิง"/>
    <s v="สมุทรปราการ"/>
    <s v="-"/>
    <s v=""/>
    <s v="15/02/2026 17:54"/>
    <s v="-"/>
    <s v="J&amp;T Express"/>
    <s v="Tiktok"/>
    <s v="tiktok"/>
    <s v=""/>
    <s v="791766815604"/>
    <s v="15/02/2026 17:52"/>
  </r>
  <r>
    <x v="5"/>
    <x v="6"/>
    <n v="159"/>
    <n v="1"/>
    <s v="GUR46"/>
    <n v="198"/>
    <n v="0"/>
    <s v="ร้านที่2"/>
    <s v="ส***ง ช***ะสิง"/>
    <s v="สมุทรปราการ"/>
    <s v="-"/>
    <s v=""/>
    <s v="15/02/2026 17:54"/>
    <s v="-"/>
    <s v="J&amp;T Express"/>
    <s v="Tiktok"/>
    <s v="tiktok"/>
    <s v=""/>
    <s v="791766815604"/>
    <s v="15/02/2026 17:52"/>
  </r>
  <r>
    <x v="7"/>
    <x v="8"/>
    <n v="33.333333333333336"/>
    <n v="3"/>
    <s v="GUR45"/>
    <n v="101"/>
    <n v="1"/>
    <s v="ร้านที่2"/>
    <s v="บ***ร​  พ***จดี"/>
    <s v="พระนครศรีอยุธยา"/>
    <s v="-"/>
    <s v=""/>
    <s v="15/02/2026 17:49"/>
    <s v="-"/>
    <s v="J&amp;T COD"/>
    <s v="Tiktok"/>
    <s v="จ่ายทีหลัง / COD"/>
    <s v=""/>
    <s v="791785850623"/>
    <s v="15/02/2026 17:49"/>
  </r>
  <r>
    <x v="6"/>
    <x v="7"/>
    <n v="69.900000000000006"/>
    <n v="10"/>
    <s v="GUR44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15/02/2026 18:11"/>
    <s v="-"/>
    <s v="SPX Express"/>
    <s v="Shopee"/>
    <s v="shopee"/>
    <s v=""/>
    <s v="TH266892406336K"/>
    <s v="15/02/2026 17:41"/>
  </r>
  <r>
    <x v="8"/>
    <x v="10"/>
    <n v="66.333333333333329"/>
    <n v="3"/>
    <s v="GUR43"/>
    <n v="639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6 17:32"/>
    <s v="-"/>
    <s v="Kerry_dropoff"/>
    <s v="Lazada"/>
    <s v="lazada"/>
    <s v=""/>
    <s v="LEXDO0178712636"/>
    <s v="15/02/2026 17:32"/>
  </r>
  <r>
    <x v="8"/>
    <x v="10"/>
    <n v="66.333333333333329"/>
    <n v="3"/>
    <s v="GUR43"/>
    <n v="639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6 17:32"/>
    <s v="-"/>
    <s v="Kerry_dropoff"/>
    <s v="Lazada"/>
    <s v="lazada"/>
    <s v=""/>
    <s v="LEXDO0178712636"/>
    <s v="15/02/2026 17:32"/>
  </r>
  <r>
    <x v="6"/>
    <x v="7"/>
    <n v="66.333333333333329"/>
    <n v="3"/>
    <s v="GUR43"/>
    <n v="639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6 17:32"/>
    <s v="-"/>
    <s v="Kerry_dropoff"/>
    <s v="Lazada"/>
    <s v="lazada"/>
    <s v=""/>
    <s v="LEXDO0178712636"/>
    <s v="15/02/2026 17:32"/>
  </r>
  <r>
    <x v="8"/>
    <x v="10"/>
    <n v="66"/>
    <n v="1"/>
    <s v="GUR42"/>
    <n v="249"/>
    <n v="0"/>
    <s v="ร้านที่1"/>
    <s v="ส******น"/>
    <s v="******นหนองกระบือ, ตำบล ตานี, อำเภอปราสาท ตำบลตานี อำเภอปราสาท จังหวัดสุรินทร์ 32140"/>
    <s v="32140"/>
    <s v="27"/>
    <s v="15/02/2026 17:17"/>
    <s v="-"/>
    <s v="SPX Express"/>
    <s v="Shopee"/>
    <s v="shopee"/>
    <s v=""/>
    <s v="TH268123331761G"/>
    <s v="15/02/2026 17:17"/>
  </r>
  <r>
    <x v="9"/>
    <x v="11"/>
    <n v="66"/>
    <n v="1"/>
    <s v="GUR42"/>
    <n v="249"/>
    <n v="0"/>
    <s v="ร้านที่1"/>
    <s v="ส******น"/>
    <s v="******นหนองกระบือ, ตำบล ตานี, อำเภอปราสาท ตำบลตานี อำเภอปราสาท จังหวัดสุรินทร์ 32140"/>
    <s v="32140"/>
    <s v="27"/>
    <s v="15/02/2026 17:17"/>
    <s v="-"/>
    <s v="SPX Express"/>
    <s v="Shopee"/>
    <s v="shopee"/>
    <s v=""/>
    <s v="TH268123331761G"/>
    <s v="15/02/2026 17:17"/>
  </r>
  <r>
    <x v="6"/>
    <x v="7"/>
    <n v="67"/>
    <n v="1"/>
    <s v="GUR42"/>
    <n v="249"/>
    <n v="0"/>
    <s v="ร้านที่1"/>
    <s v="ส******น"/>
    <s v="******นหนองกระบือ, ตำบล ตานี, อำเภอปราสาท ตำบลตานี อำเภอปราสาท จังหวัดสุรินทร์ 32140"/>
    <s v="32140"/>
    <s v="27"/>
    <s v="15/02/2026 17:17"/>
    <s v="-"/>
    <s v="SPX Express"/>
    <s v="Shopee"/>
    <s v="shopee"/>
    <s v=""/>
    <s v="TH268123331761G"/>
    <s v="15/02/2026 17:17"/>
  </r>
  <r>
    <x v="3"/>
    <x v="3"/>
    <n v="139"/>
    <n v="1"/>
    <s v="GUR41"/>
    <n v="499"/>
    <n v="0"/>
    <s v="ร้านที่2"/>
    <s v="ช***ภา จ***ร์์วงษ์"/>
    <s v="นครปฐม"/>
    <s v="-"/>
    <s v=""/>
    <s v="15/02/2026 17:07"/>
    <s v="-"/>
    <s v="J&amp;T COD"/>
    <s v="Tiktok"/>
    <s v="จ่ายทีหลัง / COD"/>
    <s v=""/>
    <s v="791731730683"/>
    <s v="15/02/2026 17:07"/>
  </r>
  <r>
    <x v="4"/>
    <x v="4"/>
    <n v="139"/>
    <n v="1"/>
    <s v="GUR41"/>
    <n v="499"/>
    <n v="0"/>
    <s v="ร้านที่2"/>
    <s v="ช***ภา จ***ร์์วงษ์"/>
    <s v="นครปฐม"/>
    <s v="-"/>
    <s v=""/>
    <s v="15/02/2026 17:07"/>
    <s v="-"/>
    <s v="J&amp;T COD"/>
    <s v="Tiktok"/>
    <s v="จ่ายทีหลัง / COD"/>
    <s v=""/>
    <s v="791731730683"/>
    <s v="15/02/2026 17:07"/>
  </r>
  <r>
    <x v="0"/>
    <x v="5"/>
    <n v="139"/>
    <n v="1"/>
    <s v="GUR41"/>
    <n v="499"/>
    <n v="0"/>
    <s v="ร้านที่2"/>
    <s v="ช***ภา จ***ร์์วงษ์"/>
    <s v="นครปฐม"/>
    <s v="-"/>
    <s v=""/>
    <s v="15/02/2026 17:07"/>
    <s v="-"/>
    <s v="J&amp;T COD"/>
    <s v="Tiktok"/>
    <s v="จ่ายทีหลัง / COD"/>
    <s v=""/>
    <s v="791731730683"/>
    <s v="15/02/2026 17:07"/>
  </r>
  <r>
    <x v="5"/>
    <x v="6"/>
    <n v="139"/>
    <n v="1"/>
    <s v="GUR41"/>
    <n v="499"/>
    <n v="0"/>
    <s v="ร้านที่2"/>
    <s v="ช***ภา จ***ร์์วงษ์"/>
    <s v="นครปฐม"/>
    <s v="-"/>
    <s v=""/>
    <s v="15/02/2026 17:07"/>
    <s v="-"/>
    <s v="J&amp;T COD"/>
    <s v="Tiktok"/>
    <s v="จ่ายทีหลัง / COD"/>
    <s v=""/>
    <s v="791731730683"/>
    <s v="15/02/2026 17:07"/>
  </r>
  <r>
    <x v="6"/>
    <x v="7"/>
    <n v="116"/>
    <n v="1"/>
    <s v="GUR40"/>
    <n v="239"/>
    <n v="0"/>
    <s v="ร้านที่1"/>
    <s v="ส******า"/>
    <s v="******ลหนองสาหร่าย อำเภอปากช่อง จังหวัดนครราชสีมา 30130"/>
    <s v="30130"/>
    <s v="05"/>
    <s v="15/02/2026 17:07"/>
    <s v="-"/>
    <s v="SPX Express"/>
    <s v="Shopee"/>
    <s v="shopee"/>
    <s v=""/>
    <s v="TH263243106692L"/>
    <s v="15/02/2026 17:07"/>
  </r>
  <r>
    <x v="0"/>
    <x v="5"/>
    <n v="163"/>
    <n v="1"/>
    <s v="GUR40"/>
    <n v="239"/>
    <n v="0"/>
    <s v="ร้านที่1"/>
    <s v="ส******า"/>
    <s v="******ลหนองสาหร่าย อำเภอปากช่อง จังหวัดนครราชสีมา 30130"/>
    <s v="30130"/>
    <s v="05"/>
    <s v="15/02/2026 17:07"/>
    <s v="-"/>
    <s v="SPX Express"/>
    <s v="Shopee"/>
    <s v="shopee"/>
    <s v=""/>
    <s v="TH263243106692L"/>
    <s v="15/02/2026 17:07"/>
  </r>
  <r>
    <x v="5"/>
    <x v="6"/>
    <n v="159"/>
    <n v="1"/>
    <s v="GUR39"/>
    <n v="99"/>
    <n v="0"/>
    <s v="ร้านที่2"/>
    <s v="ท***์รัตย์ ส***ิทธิ์"/>
    <s v="เชียงใหม่"/>
    <s v="-"/>
    <s v=""/>
    <s v="15/02/2026 17:05"/>
    <s v="-"/>
    <s v="J&amp;T COD"/>
    <s v="Tiktok"/>
    <s v="จ่ายทีหลัง / COD"/>
    <s v=""/>
    <s v="791729493505"/>
    <s v="15/02/2026 17:05"/>
  </r>
  <r>
    <x v="5"/>
    <x v="0"/>
    <n v="103.55"/>
    <n v="1"/>
    <s v="GUR38"/>
    <n v="103.55"/>
    <n v="0"/>
    <s v="ร้านที่3"/>
    <s v="NATTHANAN"/>
    <s v="หมู่บานราชพฤกษ์เก่า 65/130 หมู่9 · พุคำจาน/ Phu Kham Chan_x000a__x000a_พระพุทธบาท/ Phra Phutthabatสระบุรี/ Saraburi_x000a_18120"/>
    <s v="18120"/>
    <s v="660818950119"/>
    <s v="15/02/2026 17:00"/>
    <s v="-"/>
    <s v="Kerry_dropoff"/>
    <s v="Lazada"/>
    <s v="lazada"/>
    <s v=""/>
    <s v="LEXPU0658281376"/>
    <s v="15/02/2026 17:00"/>
  </r>
  <r>
    <x v="4"/>
    <x v="4"/>
    <n v="0"/>
    <n v="1"/>
    <s v="GUR37"/>
    <n v="0"/>
    <n v="0"/>
    <s v="ร้านที่2"/>
    <s v="ข***มุ่น"/>
    <s v="ตราด"/>
    <s v="-"/>
    <s v=""/>
    <s v="15/02/2026 16:57"/>
    <s v="-"/>
    <s v="J&amp;T Express"/>
    <s v="Tiktok"/>
    <s v="tiktok"/>
    <s v=""/>
    <s v="791720048652"/>
    <s v="15/02/2026 16:57"/>
  </r>
  <r>
    <x v="4"/>
    <x v="4"/>
    <n v="0"/>
    <n v="1"/>
    <s v="GUR36"/>
    <n v="0"/>
    <n v="0"/>
    <s v="ร้านที่2"/>
    <s v="แ**"/>
    <s v="พิษณุโลก"/>
    <s v="-"/>
    <s v=""/>
    <s v="15/02/2026 16:55"/>
    <s v="-"/>
    <s v="J&amp;T Express"/>
    <s v="Tiktok"/>
    <s v="tiktok"/>
    <s v=""/>
    <s v="791737046645"/>
    <s v="15/02/2026 16:55"/>
  </r>
  <r>
    <x v="4"/>
    <x v="4"/>
    <n v="0"/>
    <n v="1"/>
    <s v="GUR35"/>
    <n v="0"/>
    <n v="0"/>
    <s v="ร้านที่2"/>
    <s v="ว*** น***ะหะหมัด"/>
    <s v="กรุงเทพฯ"/>
    <s v="-"/>
    <s v=""/>
    <s v="15/02/2026 16:54"/>
    <s v="-"/>
    <s v="J&amp;T Express"/>
    <s v="Tiktok"/>
    <s v="tiktok"/>
    <s v=""/>
    <s v="791767243621"/>
    <s v="15/02/2026 16:54"/>
  </r>
  <r>
    <x v="3"/>
    <x v="3"/>
    <n v="109"/>
    <n v="1"/>
    <s v="GUR34"/>
    <n v="486"/>
    <n v="50"/>
    <s v="ร้านที่10"/>
    <s v="คุณพรรณี"/>
    <s v="55/58 ซ.วัดโพธิ์วนาราม ต.หมากแข้ง อ.เมือง จ.อุดรธานี 41000"/>
    <s v="41000"/>
    <s v="0832865027"/>
    <s v="15/02/2026 16:36"/>
    <s v="t0832622509@gmail.com"/>
    <s v="EMS"/>
    <s v="facebook"/>
    <s v="กสิกร"/>
    <s v=""/>
    <s v="WB170203379TH"/>
    <s v="15/02/2026 16:39"/>
  </r>
  <r>
    <x v="4"/>
    <x v="4"/>
    <n v="109"/>
    <n v="1"/>
    <s v="GUR34"/>
    <n v="486"/>
    <n v="50"/>
    <s v="ร้านที่10"/>
    <s v="คุณพรรณี"/>
    <s v="55/58 ซ.วัดโพธิ์วนาราม ต.หมากแข้ง อ.เมือง จ.อุดรธานี 41000"/>
    <s v="41000"/>
    <s v="0832865027"/>
    <s v="15/02/2026 16:36"/>
    <s v="t0832622509@gmail.com"/>
    <s v="EMS"/>
    <s v="facebook"/>
    <s v="กสิกร"/>
    <s v=""/>
    <s v="WB170203379TH"/>
    <s v="15/02/2026 16:39"/>
  </r>
  <r>
    <x v="0"/>
    <x v="5"/>
    <n v="109"/>
    <n v="1"/>
    <s v="GUR34"/>
    <n v="486"/>
    <n v="50"/>
    <s v="ร้านที่10"/>
    <s v="คุณพรรณี"/>
    <s v="55/58 ซ.วัดโพธิ์วนาราม ต.หมากแข้ง อ.เมือง จ.อุดรธานี 41000"/>
    <s v="41000"/>
    <s v="0832865027"/>
    <s v="15/02/2026 16:36"/>
    <s v="t0832622509@gmail.com"/>
    <s v="EMS"/>
    <s v="facebook"/>
    <s v="กสิกร"/>
    <s v=""/>
    <s v="WB170203379TH"/>
    <s v="15/02/2026 16:39"/>
  </r>
  <r>
    <x v="5"/>
    <x v="6"/>
    <n v="109"/>
    <n v="1"/>
    <s v="GUR34"/>
    <n v="486"/>
    <n v="50"/>
    <s v="ร้านที่10"/>
    <s v="คุณพรรณี"/>
    <s v="55/58 ซ.วัดโพธิ์วนาราม ต.หมากแข้ง อ.เมือง จ.อุดรธานี 41000"/>
    <s v="41000"/>
    <s v="0832865027"/>
    <s v="15/02/2026 16:36"/>
    <s v="t0832622509@gmail.com"/>
    <s v="EMS"/>
    <s v="facebook"/>
    <s v="กสิกร"/>
    <s v=""/>
    <s v="WB170203379TH"/>
    <s v="15/02/2026 16:39"/>
  </r>
  <r>
    <x v="8"/>
    <x v="10"/>
    <n v="66"/>
    <n v="1"/>
    <s v="GUR33"/>
    <n v="249"/>
    <n v="0"/>
    <s v="ร้านที่1"/>
    <s v="จ******์"/>
    <s v="******้านปึก อ. เมือง จ. ชลบุรี ตำบลบ้านปึก อำเภอเมืองชลบุรี จังหวัดชลบุรี 20130"/>
    <s v="20130"/>
    <s v="55"/>
    <s v="15/02/2026 16:34"/>
    <s v="-"/>
    <s v="SPX Express"/>
    <s v="Shopee"/>
    <s v="shopee"/>
    <s v=""/>
    <s v="TH269726580105W"/>
    <s v="15/02/2026 16:34"/>
  </r>
  <r>
    <x v="9"/>
    <x v="11"/>
    <n v="66"/>
    <n v="1"/>
    <s v="GUR33"/>
    <n v="249"/>
    <n v="0"/>
    <s v="ร้านที่1"/>
    <s v="จ******์"/>
    <s v="******้านปึก อ. เมือง จ. ชลบุรี ตำบลบ้านปึก อำเภอเมืองชลบุรี จังหวัดชลบุรี 20130"/>
    <s v="20130"/>
    <s v="55"/>
    <s v="15/02/2026 16:34"/>
    <s v="-"/>
    <s v="SPX Express"/>
    <s v="Shopee"/>
    <s v="shopee"/>
    <s v=""/>
    <s v="TH269726580105W"/>
    <s v="15/02/2026 16:34"/>
  </r>
  <r>
    <x v="6"/>
    <x v="7"/>
    <n v="67"/>
    <n v="1"/>
    <s v="GUR33"/>
    <n v="249"/>
    <n v="0"/>
    <s v="ร้านที่1"/>
    <s v="จ******์"/>
    <s v="******้านปึก อ. เมือง จ. ชลบุรี ตำบลบ้านปึก อำเภอเมืองชลบุรี จังหวัดชลบุรี 20130"/>
    <s v="20130"/>
    <s v="55"/>
    <s v="15/02/2026 16:34"/>
    <s v="-"/>
    <s v="SPX Express"/>
    <s v="Shopee"/>
    <s v="shopee"/>
    <s v=""/>
    <s v="TH269726580105W"/>
    <s v="15/02/2026 16:34"/>
  </r>
  <r>
    <x v="6"/>
    <x v="7"/>
    <n v="100"/>
    <n v="2"/>
    <s v="GUQ32"/>
    <n v="415"/>
    <n v="0"/>
    <s v="ร้านที่10"/>
    <s v="วิรัตน์ สุวรรณปรีชา"/>
    <s v="3/165 ม.3 ต.ท่ามะกา_x000a_อ.ท่ามะกา_x000a_กาญจนบุรี _x000a_โทร 71120"/>
    <s v="71120"/>
    <s v="0812073806"/>
    <s v="15/02/2026 13:28"/>
    <s v="t0832622509@gmail.com"/>
    <s v="EMS COD"/>
    <s v="facebook"/>
    <s v="กสิกร"/>
    <s v=""/>
    <s v="WA092868245TH"/>
    <s v="15/02/2026 16:34"/>
  </r>
  <r>
    <x v="8"/>
    <x v="10"/>
    <n v="66"/>
    <n v="1"/>
    <s v="GUR31"/>
    <n v="249"/>
    <n v="0"/>
    <s v="ร้านที่1"/>
    <s v="ฝ**ย"/>
    <s v="******สวน ตำบลปากน้ำ อำเภอหลังสวน จังหวัดชุมพร 86150"/>
    <s v="86150"/>
    <s v="87"/>
    <s v="15/02/2026 16:58"/>
    <s v="-"/>
    <s v="SPX Express"/>
    <s v="Shopee"/>
    <s v="shopee"/>
    <s v=""/>
    <s v="TH264880034870T"/>
    <s v="15/02/2026 16:28"/>
  </r>
  <r>
    <x v="9"/>
    <x v="11"/>
    <n v="66"/>
    <n v="1"/>
    <s v="GUR31"/>
    <n v="249"/>
    <n v="0"/>
    <s v="ร้านที่1"/>
    <s v="ฝ**ย"/>
    <s v="******สวน ตำบลปากน้ำ อำเภอหลังสวน จังหวัดชุมพร 86150"/>
    <s v="86150"/>
    <s v="87"/>
    <s v="15/02/2026 16:58"/>
    <s v="-"/>
    <s v="SPX Express"/>
    <s v="Shopee"/>
    <s v="shopee"/>
    <s v=""/>
    <s v="TH264880034870T"/>
    <s v="15/02/2026 16:28"/>
  </r>
  <r>
    <x v="6"/>
    <x v="7"/>
    <n v="67"/>
    <n v="1"/>
    <s v="GUR31"/>
    <n v="249"/>
    <n v="0"/>
    <s v="ร้านที่1"/>
    <s v="ฝ**ย"/>
    <s v="******สวน ตำบลปากน้ำ อำเภอหลังสวน จังหวัดชุมพร 86150"/>
    <s v="86150"/>
    <s v="87"/>
    <s v="15/02/2026 16:58"/>
    <s v="-"/>
    <s v="SPX Express"/>
    <s v="Shopee"/>
    <s v="shopee"/>
    <s v=""/>
    <s v="TH264880034870T"/>
    <s v="15/02/2026 16:28"/>
  </r>
  <r>
    <x v="7"/>
    <x v="8"/>
    <n v="65"/>
    <n v="12"/>
    <s v="GUR30"/>
    <n v="399"/>
    <n v="0"/>
    <s v="ร้านที่2"/>
    <s v="น***ารถ ค***ยอ่อง"/>
    <s v="สุโขทัย"/>
    <s v="-"/>
    <s v=""/>
    <s v="15/02/2026 16:20"/>
    <s v="-"/>
    <s v="J&amp;T COD"/>
    <s v="Tiktok"/>
    <s v="จ่ายทีหลัง / COD"/>
    <s v=""/>
    <s v="791713509635"/>
    <s v="15/02/2026 16:21"/>
  </r>
  <r>
    <x v="6"/>
    <x v="12"/>
    <n v="64"/>
    <n v="1"/>
    <s v="GUR29"/>
    <n v="71"/>
    <n v="7"/>
    <s v="ร้านที่3"/>
    <s v="สุมาลี  จันหิรัญ"/>
    <s v="14/13หมู่1 ต.คูบางหลวง_x000a__x000a_ลาดหลุมแก้ว/ Lat Lum Kaeoปทุมธานี/ Pathum Thani_x000a_12140"/>
    <s v="12140"/>
    <s v="660626786981"/>
    <s v="15/02/2026 16:20"/>
    <s v="-"/>
    <s v="Kerry_dropoff"/>
    <s v="Lazada"/>
    <s v="lazada"/>
    <s v=""/>
    <s v="LEXPU0658288411"/>
    <s v="15/02/2026 16:20"/>
  </r>
  <r>
    <x v="7"/>
    <x v="8"/>
    <n v="65"/>
    <n v="36"/>
    <s v="GUR28"/>
    <n v="1197"/>
    <n v="0"/>
    <s v="ร้านที่2"/>
    <s v="พ***ุ๊"/>
    <s v="นครศรีธรรมราช"/>
    <s v="-"/>
    <s v=""/>
    <s v="15/02/2026 16:17"/>
    <s v="-"/>
    <s v="J&amp;T COD"/>
    <s v="Tiktok"/>
    <s v="จ่ายทีหลัง / COD"/>
    <s v=""/>
    <s v="791745216684"/>
    <s v="15/02/2026 16:17"/>
  </r>
  <r>
    <x v="5"/>
    <x v="6"/>
    <n v="159"/>
    <n v="1"/>
    <s v="GUR27"/>
    <n v="99"/>
    <n v="0"/>
    <s v="ร้านที่2"/>
    <s v="อ***"/>
    <s v="ปทุมธานี"/>
    <s v="-"/>
    <s v=""/>
    <s v="15/02/2026 16:14"/>
    <s v="-"/>
    <s v="Flash Express Thailand COD"/>
    <s v="Tiktok"/>
    <s v="จ่ายทีหลัง / COD"/>
    <s v=""/>
    <s v="THT04065413RK6Z"/>
    <s v="15/02/2026 16:15"/>
  </r>
  <r>
    <x v="7"/>
    <x v="8"/>
    <n v="50"/>
    <n v="6"/>
    <s v="GUR26"/>
    <n v="200"/>
    <n v="0"/>
    <s v="ร้านที่2"/>
    <s v="ส*** ธ***ดี"/>
    <s v="นครราชสีมา"/>
    <s v="-"/>
    <s v=""/>
    <s v="15/02/2026 16:14"/>
    <s v="-"/>
    <s v="J&amp;T COD"/>
    <s v="Tiktok"/>
    <s v="จ่ายทีหลัง / COD"/>
    <s v=""/>
    <s v="791720128673"/>
    <s v="15/02/2026 16:14"/>
  </r>
  <r>
    <x v="7"/>
    <x v="8"/>
    <n v="50"/>
    <n v="6"/>
    <s v="GUR25"/>
    <n v="200"/>
    <n v="0"/>
    <s v="ร้านที่2"/>
    <s v="อ***นา ช***ประคอง"/>
    <s v="นครนายก"/>
    <s v="-"/>
    <s v=""/>
    <s v="15/02/2026 16:12"/>
    <s v="-"/>
    <s v="J&amp;T COD"/>
    <s v="Tiktok"/>
    <s v="จ่ายทีหลัง / COD"/>
    <s v="เค้กฝอยทอง6กล่องคะ"/>
    <s v="791783017631"/>
    <s v="15/02/2026 16:12"/>
  </r>
  <r>
    <x v="7"/>
    <x v="8"/>
    <n v="50"/>
    <n v="6"/>
    <s v="GUR24"/>
    <n v="200"/>
    <n v="0"/>
    <s v="ร้านที่2"/>
    <s v="ก***กร บ***งธรรม"/>
    <s v="กรุงเทพมหานคร"/>
    <s v="-"/>
    <s v=""/>
    <s v="15/02/2026 16:11"/>
    <s v="-"/>
    <s v="J&amp;T Express"/>
    <s v="Tiktok"/>
    <s v="tiktok"/>
    <s v=""/>
    <s v="791771116662"/>
    <s v="15/02/2026 16:10"/>
  </r>
  <r>
    <x v="3"/>
    <x v="3"/>
    <n v="80"/>
    <n v="2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0"/>
    <x v="5"/>
    <n v="80"/>
    <n v="2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4"/>
    <x v="4"/>
    <n v="80"/>
    <n v="3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5"/>
    <x v="6"/>
    <n v="80"/>
    <n v="3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8"/>
    <x v="10"/>
    <n v="8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0"/>
    <x v="13"/>
    <n v="4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"/>
    <x v="1"/>
    <n v="4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1"/>
    <x v="14"/>
    <n v="4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2"/>
    <x v="2"/>
    <n v="4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2"/>
    <x v="15"/>
    <n v="4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3"/>
    <x v="16"/>
    <n v="4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4"/>
    <x v="17"/>
    <n v="40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5"/>
    <x v="18"/>
    <n v="45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16"/>
    <x v="19"/>
    <n v="45"/>
    <n v="10"/>
    <s v="GUR23"/>
    <n v="55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5/02/2026 15:00"/>
    <s v="sompear3955@gmail.com"/>
    <s v="EMS"/>
    <s v="line_oa"/>
    <s v="กสิกร"/>
    <s v=""/>
    <s v="WB170203294TH"/>
    <s v="15/02/2026 15:43"/>
  </r>
  <r>
    <x v="9"/>
    <x v="11"/>
    <n v="100"/>
    <n v="10"/>
    <s v="GUR21"/>
    <n v="850"/>
    <n v="0"/>
    <s v="ร้านที่1"/>
    <s v="จ******)"/>
    <s v="******ขที่ 209, ซอย วุฒากาศ 17, แขวงสีกัน, เขตดอนเมือง แขวงสีกัน เขตดอนเมือง จังหวัดกรุงเทพมหานคร 10210"/>
    <s v="10210"/>
    <s v="51"/>
    <s v="15/02/2026 15:40"/>
    <s v="-"/>
    <s v="SPX Express"/>
    <s v="Shopee"/>
    <s v="shopee"/>
    <s v=""/>
    <s v="TH261033239227G"/>
    <s v="15/02/2026 15:40"/>
  </r>
  <r>
    <x v="4"/>
    <x v="4"/>
    <n v="109"/>
    <n v="2"/>
    <s v="GUR20"/>
    <n v="268"/>
    <n v="50"/>
    <s v="ร้านที่1"/>
    <s v="ส่ง คุณ ธัญยธรณ์  จิรโชติธนาศักดิ์ "/>
    <s v="85/894 ซ.ประชาอุทิศ79_x000a_แขวงทุ่งครุ เขตทุ่งครุ กทม.10140_x000a_"/>
    <s v="10140"/>
    <s v="0643516542"/>
    <s v="15/02/2026 15:15"/>
    <s v="sompear3955@gmail.com"/>
    <s v="EMS"/>
    <s v="line_oa"/>
    <s v="กสิกร"/>
    <s v=""/>
    <s v="WB170203351TH"/>
    <s v="15/02/2026 15:37"/>
  </r>
  <r>
    <x v="9"/>
    <x v="20"/>
    <n v="120"/>
    <n v="1"/>
    <s v="GUR19"/>
    <n v="100"/>
    <n v="0"/>
    <s v="ร้านที่2"/>
    <s v="a***rut22"/>
    <s v="กรุงเทพฯ"/>
    <s v="-"/>
    <s v=""/>
    <s v="15/02/2026 15:31"/>
    <s v="-"/>
    <s v="J&amp;T COD"/>
    <s v="Tiktok"/>
    <s v="จ่ายทีหลัง / COD"/>
    <s v=""/>
    <s v="791732060556"/>
    <s v="15/02/2026 15:31"/>
  </r>
  <r>
    <x v="1"/>
    <x v="1"/>
    <n v="33"/>
    <n v="20"/>
    <s v="GUR17"/>
    <n v="660"/>
    <n v="0"/>
    <s v="ร้านที่4"/>
    <s v="ว***วรรณ ห***งเชน"/>
    <s v="กรุงเทพฯ"/>
    <s v="-"/>
    <s v=""/>
    <s v="15/02/2026 15:18"/>
    <s v="-"/>
    <s v="J&amp;T COD"/>
    <s v="Tiktok"/>
    <s v="จ่ายทีหลัง / COD"/>
    <s v=""/>
    <s v="791718931662"/>
    <s v="15/02/2026 15:18"/>
  </r>
  <r>
    <x v="3"/>
    <x v="3"/>
    <n v="159"/>
    <n v="1"/>
    <s v="GUR16"/>
    <n v="99"/>
    <n v="0"/>
    <s v="ร้านที่2"/>
    <s v="โ***ญญา ม***งศ์"/>
    <s v="กาญจนบุรี"/>
    <s v="-"/>
    <s v=""/>
    <s v="15/02/2026 15:16"/>
    <s v="-"/>
    <s v="J&amp;T COD"/>
    <s v="Tiktok"/>
    <s v="จ่ายทีหลัง / COD"/>
    <s v=""/>
    <s v="791751931670"/>
    <s v="15/02/2026 15:16"/>
  </r>
  <r>
    <x v="0"/>
    <x v="5"/>
    <n v="139"/>
    <n v="2"/>
    <s v="GUR15"/>
    <n v="215"/>
    <n v="0"/>
    <s v="ร้านที่10"/>
    <s v="กำไล"/>
    <s v="140/1  หมู่  3  ตำบลบ้านคลอง  อำเภอเมือง  พิษณุโลก  โทร 65000"/>
    <s v="65000"/>
    <s v="0805058536"/>
    <s v="15/02/2026 15:14"/>
    <s v="t0832622509@gmail.com"/>
    <s v="EMS COD"/>
    <s v="facebook"/>
    <s v="กสิกร"/>
    <s v=""/>
    <s v="WA092868316TH"/>
    <s v="15/02/2026 15:14"/>
  </r>
  <r>
    <x v="13"/>
    <x v="16"/>
    <n v="65"/>
    <n v="1"/>
    <s v="GUR13"/>
    <n v="264"/>
    <n v="0"/>
    <s v="ร้านที่10"/>
    <s v="อ.กรุณา รัตนนาคะ"/>
    <s v="333/72 หมู่ 3_x000a_หมู่บ้านวรารมย์แก้วนวรัฐ_x000a_ต.สันปูเลย_x000a_อ.ดอยสะเก็ด_x000a_จ.เชียงใหม่ 50220"/>
    <s v="50220"/>
    <s v="0877076135"/>
    <s v="15/02/2026 15:23"/>
    <s v="t0832622509@gmail.com"/>
    <s v="EMS"/>
    <s v="facebook"/>
    <s v="กสิกร"/>
    <s v=""/>
    <s v="WB170203365TH"/>
    <s v="15/02/2026 15:11"/>
  </r>
  <r>
    <x v="4"/>
    <x v="4"/>
    <n v="139"/>
    <n v="1"/>
    <s v="GUR13"/>
    <n v="264"/>
    <n v="0"/>
    <s v="ร้านที่10"/>
    <s v="อ.กรุณา รัตนนาคะ"/>
    <s v="333/72 หมู่ 3_x000a_หมู่บ้านวรารมย์แก้วนวรัฐ_x000a_ต.สันปูเลย_x000a_อ.ดอยสะเก็ด_x000a_จ.เชียงใหม่ 50220"/>
    <s v="50220"/>
    <s v="0877076135"/>
    <s v="15/02/2026 15:23"/>
    <s v="t0832622509@gmail.com"/>
    <s v="EMS"/>
    <s v="facebook"/>
    <s v="กสิกร"/>
    <s v=""/>
    <s v="WB170203365TH"/>
    <s v="15/02/2026 15:11"/>
  </r>
  <r>
    <x v="5"/>
    <x v="6"/>
    <n v="139"/>
    <n v="1"/>
    <s v="GUR13"/>
    <n v="264"/>
    <n v="0"/>
    <s v="ร้านที่10"/>
    <s v="อ.กรุณา รัตนนาคะ"/>
    <s v="333/72 หมู่ 3_x000a_หมู่บ้านวรารมย์แก้วนวรัฐ_x000a_ต.สันปูเลย_x000a_อ.ดอยสะเก็ด_x000a_จ.เชียงใหม่ 50220"/>
    <s v="50220"/>
    <s v="0877076135"/>
    <s v="15/02/2026 15:23"/>
    <s v="t0832622509@gmail.com"/>
    <s v="EMS"/>
    <s v="facebook"/>
    <s v="กสิกร"/>
    <s v=""/>
    <s v="WB170203365TH"/>
    <s v="15/02/2026 15:11"/>
  </r>
  <r>
    <x v="7"/>
    <x v="8"/>
    <n v="50"/>
    <n v="6"/>
    <s v="GUR11"/>
    <n v="200"/>
    <n v="0"/>
    <s v="ร้านที่2"/>
    <s v="บ***อร เ***ใจ"/>
    <s v="สิงห์บุรี"/>
    <s v="-"/>
    <s v=""/>
    <s v="15/02/2026 15:10"/>
    <s v="-"/>
    <s v="J&amp;T Express"/>
    <s v="Tiktok"/>
    <s v="tiktok"/>
    <s v="รับแต่กาแฟคะ"/>
    <s v="791721216635"/>
    <s v="15/02/2026 15:10"/>
  </r>
  <r>
    <x v="3"/>
    <x v="3"/>
    <n v="139"/>
    <n v="1"/>
    <s v="GUR10"/>
    <n v="398"/>
    <n v="0"/>
    <s v="ร้านที่10"/>
    <s v="เบญจา โตสนั่น"/>
    <s v="60ม.10 ต.รังกาใหญ่ อ.พิมาย จ.นครราชสีมา 30110"/>
    <s v="30110"/>
    <s v="0821428476"/>
    <s v="15/02/2026 14:59"/>
    <s v="t0832622509@gmail.com"/>
    <s v="EMS"/>
    <s v="facebook"/>
    <s v="กสิกร"/>
    <s v=""/>
    <s v="WB170203334TH"/>
    <s v="15/02/2026 15:08"/>
  </r>
  <r>
    <x v="4"/>
    <x v="4"/>
    <n v="139"/>
    <n v="1"/>
    <s v="GUR10"/>
    <n v="398"/>
    <n v="0"/>
    <s v="ร้านที่10"/>
    <s v="เบญจา โตสนั่น"/>
    <s v="60ม.10 ต.รังกาใหญ่ อ.พิมาย จ.นครราชสีมา 30110"/>
    <s v="30110"/>
    <s v="0821428476"/>
    <s v="15/02/2026 14:59"/>
    <s v="t0832622509@gmail.com"/>
    <s v="EMS"/>
    <s v="facebook"/>
    <s v="กสิกร"/>
    <s v=""/>
    <s v="WB170203334TH"/>
    <s v="15/02/2026 15:08"/>
  </r>
  <r>
    <x v="0"/>
    <x v="5"/>
    <n v="139"/>
    <n v="1"/>
    <s v="GUR10"/>
    <n v="398"/>
    <n v="0"/>
    <s v="ร้านที่10"/>
    <s v="เบญจา โตสนั่น"/>
    <s v="60ม.10 ต.รังกาใหญ่ อ.พิมาย จ.นครราชสีมา 30110"/>
    <s v="30110"/>
    <s v="0821428476"/>
    <s v="15/02/2026 14:59"/>
    <s v="t0832622509@gmail.com"/>
    <s v="EMS"/>
    <s v="facebook"/>
    <s v="กสิกร"/>
    <s v=""/>
    <s v="WB170203334TH"/>
    <s v="15/02/2026 15:08"/>
  </r>
  <r>
    <x v="5"/>
    <x v="6"/>
    <n v="139"/>
    <n v="1"/>
    <s v="GUR10"/>
    <n v="398"/>
    <n v="0"/>
    <s v="ร้านที่10"/>
    <s v="เบญจา โตสนั่น"/>
    <s v="60ม.10 ต.รังกาใหญ่ อ.พิมาย จ.นครราชสีมา 30110"/>
    <s v="30110"/>
    <s v="0821428476"/>
    <s v="15/02/2026 14:59"/>
    <s v="t0832622509@gmail.com"/>
    <s v="EMS"/>
    <s v="facebook"/>
    <s v="กสิกร"/>
    <s v=""/>
    <s v="WB170203334TH"/>
    <s v="15/02/2026 15:08"/>
  </r>
  <r>
    <x v="5"/>
    <x v="6"/>
    <n v="159"/>
    <n v="1"/>
    <s v="GUR9"/>
    <n v="99"/>
    <n v="0"/>
    <s v="ร้านที่2"/>
    <s v="N***icha L***gam"/>
    <s v="นครปฐม"/>
    <s v="-"/>
    <s v=""/>
    <s v="15/02/2026 15:08"/>
    <s v="-"/>
    <s v="J&amp;T Express"/>
    <s v="Tiktok"/>
    <s v="tiktok"/>
    <s v=""/>
    <s v="791752279581"/>
    <s v="15/02/2026 15:08"/>
  </r>
  <r>
    <x v="4"/>
    <x v="4"/>
    <n v="159"/>
    <n v="1"/>
    <s v="GUR8"/>
    <n v="109"/>
    <n v="10"/>
    <s v="ร้านที่2"/>
    <s v="ส***น จ***องทิพย์"/>
    <s v="ตราด"/>
    <s v="-"/>
    <s v=""/>
    <s v="15/02/2026 15:05"/>
    <s v="-"/>
    <s v="J&amp;T COD"/>
    <s v="Tiktok"/>
    <s v="จ่ายทีหลัง / COD"/>
    <s v=""/>
    <s v="791793649640"/>
    <s v="15/02/2026 15:05"/>
  </r>
  <r>
    <x v="3"/>
    <x v="0"/>
    <n v="87.2"/>
    <n v="1"/>
    <s v="GUR7"/>
    <n v="95.2"/>
    <n v="8"/>
    <s v="ร้านที่3"/>
    <s v="คนึงนิจ ฉิมจินดา"/>
    <s v="99/28 ม.1 ต.คลองหอยโข่ง_x000a__x000a_คลองหอยโข่ง/ Khlong Hoi Khong Districtสงขลา/ Songkhla_x000a_90230"/>
    <s v="90230"/>
    <s v="660803180922"/>
    <s v="15/02/2026 15:00"/>
    <s v="-"/>
    <s v="Kerry_dropoff"/>
    <s v="Lazada"/>
    <s v="lazada"/>
    <s v=""/>
    <s v="LEXPU0658275255"/>
    <s v="15/02/2026 15:00"/>
  </r>
  <r>
    <x v="7"/>
    <x v="8"/>
    <n v="50"/>
    <n v="6"/>
    <s v="GUR6"/>
    <n v="200"/>
    <n v="0"/>
    <s v="ร้านที่2"/>
    <s v="ค***ม่ ป** ส***ง แ***ิมาย"/>
    <s v="ศรีสะเกษ"/>
    <s v="-"/>
    <s v=""/>
    <s v="15/02/2026 15:00"/>
    <s v="-"/>
    <s v="J&amp;T Express"/>
    <s v="Tiktok"/>
    <s v="tiktok"/>
    <s v=""/>
    <s v="791715518650"/>
    <s v="15/02/2026 15:00"/>
  </r>
  <r>
    <x v="7"/>
    <x v="8"/>
    <n v="65"/>
    <n v="1"/>
    <s v="GUR5"/>
    <n v="35"/>
    <n v="0"/>
    <s v="ร้านที่2"/>
    <s v="ป***ทิพย์ ไ***งค์"/>
    <s v="เทศบาลนครเชียงใหม่"/>
    <s v="-"/>
    <s v=""/>
    <s v="15/02/2026 14:53"/>
    <s v="-"/>
    <s v="J&amp;T COD"/>
    <s v="Tiktok"/>
    <s v="จ่ายทีหลัง / COD"/>
    <s v=""/>
    <s v="791758530640"/>
    <s v="15/02/2026 14:53"/>
  </r>
  <r>
    <x v="5"/>
    <x v="6"/>
    <n v="159"/>
    <n v="1"/>
    <s v="GUR4"/>
    <n v="99"/>
    <n v="0"/>
    <s v="ร้านที่2"/>
    <s v="ฝ***ี่เป็นจริง"/>
    <s v="สุราษฎร์ธานี"/>
    <s v="-"/>
    <s v=""/>
    <s v="15/02/2026 14:51"/>
    <s v="-"/>
    <s v="J&amp;T COD"/>
    <s v="Tiktok"/>
    <s v="จ่ายทีหลัง / COD"/>
    <s v=""/>
    <s v="791744275571"/>
    <s v="15/02/2026 14:51"/>
  </r>
  <r>
    <x v="1"/>
    <x v="1"/>
    <n v="66.666666666666671"/>
    <n v="3"/>
    <s v="GUR3"/>
    <n v="129"/>
    <n v="0"/>
    <s v="ร้านที่2"/>
    <s v="B*** พ***จักรวาล"/>
    <s v="กรุงเทพฯ"/>
    <s v="-"/>
    <s v=""/>
    <s v="15/02/2026 14:51"/>
    <s v="-"/>
    <s v="J&amp;T Express"/>
    <s v="Tiktok"/>
    <s v="tiktok"/>
    <s v=""/>
    <s v="791777066673"/>
    <s v="15/02/2026 14:51"/>
  </r>
  <r>
    <x v="0"/>
    <x v="5"/>
    <n v="159"/>
    <n v="1"/>
    <s v="GUR2"/>
    <n v="109"/>
    <n v="10"/>
    <s v="ร้านที่2"/>
    <s v="ว***"/>
    <s v="ขอนแก่น"/>
    <s v="-"/>
    <s v=""/>
    <s v="15/02/2026 14:50"/>
    <s v="-"/>
    <s v="J&amp;T COD"/>
    <s v="Tiktok"/>
    <s v="จ่ายทีหลัง / COD"/>
    <s v=""/>
    <s v="791769109666"/>
    <s v="15/02/2026 14:50"/>
  </r>
  <r>
    <x v="4"/>
    <x v="4"/>
    <n v="159"/>
    <n v="1"/>
    <s v="GUR1"/>
    <n v="99"/>
    <n v="0"/>
    <s v="ร้านที่2"/>
    <s v="ว***นี"/>
    <s v="ยะลา"/>
    <s v="-"/>
    <s v=""/>
    <s v="15/02/2026 14:48"/>
    <s v="-"/>
    <s v="J&amp;T Express"/>
    <s v="Tiktok"/>
    <s v="tiktok"/>
    <s v=""/>
    <s v="791718922606"/>
    <s v="15/02/2026 14:48"/>
  </r>
  <r>
    <x v="1"/>
    <x v="1"/>
    <n v="66.666666666666671"/>
    <n v="3"/>
    <s v="GUQ99"/>
    <n v="100"/>
    <n v="0"/>
    <s v="ร้านที่2"/>
    <s v="อ***ะ ณ ล***ง"/>
    <s v="อุทัยธานี"/>
    <s v="-"/>
    <s v=""/>
    <s v="15/02/2026 14:42"/>
    <s v="-"/>
    <s v="J&amp;T Express"/>
    <s v="Tiktok"/>
    <s v="tiktok"/>
    <s v=""/>
    <s v="791754142642"/>
    <s v="15/02/2026 14:42"/>
  </r>
  <r>
    <x v="4"/>
    <x v="4"/>
    <n v="159"/>
    <n v="1"/>
    <s v="GUQ97"/>
    <n v="99"/>
    <n v="0"/>
    <s v="ร้านที่2"/>
    <s v="P***คอน"/>
    <s v="กรุงเทพฯ"/>
    <s v="-"/>
    <s v=""/>
    <s v="15/02/2026 14:40"/>
    <s v="-"/>
    <s v="J&amp;T COD"/>
    <s v="Tiktok"/>
    <s v="จ่ายทีหลัง / COD"/>
    <s v=""/>
    <s v="791773645633"/>
    <s v="15/02/2026 14:40"/>
  </r>
  <r>
    <x v="4"/>
    <x v="4"/>
    <n v="159"/>
    <n v="1"/>
    <s v="GUQ96"/>
    <n v="99"/>
    <n v="0"/>
    <s v="ร้านที่2"/>
    <s v="น***รา อ***ม"/>
    <s v="เทศบาลนครขอนแก่น"/>
    <s v="-"/>
    <s v=""/>
    <s v="15/02/2026 14:39"/>
    <s v="-"/>
    <s v="J&amp;T COD"/>
    <s v="Tiktok"/>
    <s v="จ่ายทีหลัง / COD"/>
    <s v=""/>
    <s v="791792310643"/>
    <s v="15/02/2026 14:39"/>
  </r>
  <r>
    <x v="7"/>
    <x v="8"/>
    <n v="65"/>
    <n v="1"/>
    <s v="GUQ95"/>
    <n v="35"/>
    <n v="0"/>
    <s v="ร้านที่2"/>
    <s v="พ***ิมญชุ์ พ***ขันธ์"/>
    <s v="สุพรรณบุรี"/>
    <s v="-"/>
    <s v=""/>
    <s v="15/02/2026 14:36"/>
    <s v="-"/>
    <s v="J&amp;T COD"/>
    <s v="Tiktok"/>
    <s v="จ่ายทีหลัง / COD"/>
    <s v="ขอรสเนยค่ะ"/>
    <s v="791778219632"/>
    <s v="15/02/2026 14:37"/>
  </r>
  <r>
    <x v="5"/>
    <x v="6"/>
    <n v="159"/>
    <n v="1"/>
    <s v="GUQ94"/>
    <n v="99"/>
    <n v="0"/>
    <s v="ร้านที่2"/>
    <s v="ช*** ส***าม"/>
    <s v="เพชรบุรี"/>
    <s v="-"/>
    <s v=""/>
    <s v="15/02/2026 14:33"/>
    <s v="-"/>
    <s v="J&amp;T COD"/>
    <s v="Tiktok"/>
    <s v="จ่ายทีหลัง / COD"/>
    <s v=""/>
    <s v="791732157532"/>
    <s v="15/02/2026 14:34"/>
  </r>
  <r>
    <x v="3"/>
    <x v="3"/>
    <n v="159"/>
    <n v="1"/>
    <s v="GUQ92"/>
    <n v="99"/>
    <n v="0"/>
    <s v="ร้านที่2"/>
    <s v="น*** ส***นทร์"/>
    <s v="สุราษฎร์ธานี"/>
    <s v="-"/>
    <s v=""/>
    <s v="15/02/2026 14:31"/>
    <s v="-"/>
    <s v="J&amp;T COD"/>
    <s v="Tiktok"/>
    <s v="จ่ายทีหลัง / COD"/>
    <s v=""/>
    <s v="791736051691"/>
    <s v="15/02/2026 14:31"/>
  </r>
  <r>
    <x v="7"/>
    <x v="8"/>
    <n v="50"/>
    <n v="6"/>
    <s v="GUQ90"/>
    <n v="200"/>
    <n v="0"/>
    <s v="ร้านที่2"/>
    <s v="ส***ลี​ ม***ก​พันธุ์​"/>
    <s v="สงขลา"/>
    <s v="-"/>
    <s v=""/>
    <s v="15/02/2026 14:30"/>
    <s v="-"/>
    <s v="J&amp;T COD"/>
    <s v="Tiktok"/>
    <s v="จ่ายทีหลัง / COD"/>
    <s v=""/>
    <s v="791700040600"/>
    <s v="15/02/2026 14:30"/>
  </r>
  <r>
    <x v="7"/>
    <x v="8"/>
    <n v="50"/>
    <n v="6"/>
    <s v="GUQ88"/>
    <n v="200"/>
    <n v="0"/>
    <s v="ร้านที่2"/>
    <s v="u***12465703"/>
    <s v="ขอนแก่น"/>
    <s v="-"/>
    <s v=""/>
    <s v="15/02/2026 14:28"/>
    <s v="-"/>
    <s v="J&amp;T COD"/>
    <s v="Tiktok"/>
    <s v="จ่ายทีหลัง / COD"/>
    <s v=""/>
    <s v="791760437672"/>
    <s v="15/02/2026 14:28"/>
  </r>
  <r>
    <x v="4"/>
    <x v="4"/>
    <n v="159"/>
    <n v="1"/>
    <s v="GUQ87"/>
    <n v="99"/>
    <n v="0"/>
    <s v="ร้านที่2"/>
    <s v="ค***oi 2* ห***7"/>
    <s v="อ่างทอง"/>
    <s v="-"/>
    <s v=""/>
    <s v="15/02/2026 14:27"/>
    <s v="-"/>
    <s v="J&amp;T COD"/>
    <s v="Tiktok"/>
    <s v="จ่ายทีหลัง / COD"/>
    <s v=""/>
    <s v="791739915643"/>
    <s v="15/02/2026 14:27"/>
  </r>
  <r>
    <x v="7"/>
    <x v="8"/>
    <n v="50"/>
    <n v="6"/>
    <s v="GUQ85"/>
    <n v="220"/>
    <n v="20"/>
    <s v="ร้านที่2"/>
    <s v="ล***า ก***มขุนทด"/>
    <s v="พระนครศรีอยุธยา"/>
    <s v="-"/>
    <s v=""/>
    <s v="15/02/2026 14:24"/>
    <s v="-"/>
    <s v="J&amp;T COD"/>
    <s v="Tiktok"/>
    <s v="จ่ายทีหลัง / COD"/>
    <s v=""/>
    <s v="791714918632"/>
    <s v="15/02/2026 14:24"/>
  </r>
  <r>
    <x v="5"/>
    <x v="6"/>
    <n v="159"/>
    <n v="1"/>
    <s v="GUQ84"/>
    <n v="99"/>
    <n v="0"/>
    <s v="ร้านที่2"/>
    <s v="ด***ณี"/>
    <s v="เชียงใหม่"/>
    <s v="-"/>
    <s v=""/>
    <s v="15/02/2026 14:22"/>
    <s v="-"/>
    <s v="J&amp;T COD"/>
    <s v="Tiktok"/>
    <s v="จ่ายทีหลัง / COD"/>
    <s v=""/>
    <s v="791739750513"/>
    <s v="15/02/2026 14:22"/>
  </r>
  <r>
    <x v="5"/>
    <x v="6"/>
    <n v="159"/>
    <n v="1"/>
    <s v="GUQ83"/>
    <n v="99"/>
    <n v="0"/>
    <s v="ร้านที่2"/>
    <s v="ส** ค***ราะ"/>
    <s v="ศรีสะเกษ"/>
    <s v="-"/>
    <s v=""/>
    <s v="15/02/2026 14:22"/>
    <s v="-"/>
    <s v="J&amp;T COD"/>
    <s v="Tiktok"/>
    <s v="จ่ายทีหลัง / COD"/>
    <s v=""/>
    <s v="791727275544"/>
    <s v="15/02/2026 14:22"/>
  </r>
  <r>
    <x v="5"/>
    <x v="6"/>
    <n v="159"/>
    <n v="1"/>
    <s v="GUQ82"/>
    <n v="99"/>
    <n v="0"/>
    <s v="ร้านที่2"/>
    <s v="ช***าลย์"/>
    <s v="กรุงเทพฯ"/>
    <s v="-"/>
    <s v=""/>
    <s v="15/02/2026 14:21"/>
    <s v="-"/>
    <s v="J&amp;T COD"/>
    <s v="Tiktok"/>
    <s v="จ่ายทีหลัง / COD"/>
    <s v=""/>
    <s v="791729749591"/>
    <s v="15/02/2026 14:21"/>
  </r>
  <r>
    <x v="0"/>
    <x v="5"/>
    <n v="159"/>
    <n v="1"/>
    <s v="GUQ81"/>
    <n v="99"/>
    <n v="0"/>
    <s v="ร้านที่2"/>
    <s v="ช***ศิกานต์"/>
    <s v="นครสวรรค์"/>
    <s v="-"/>
    <s v=""/>
    <s v="15/02/2026 14:21"/>
    <s v="-"/>
    <s v="J&amp;T COD"/>
    <s v="Tiktok"/>
    <s v="จ่ายทีหลัง / COD"/>
    <s v=""/>
    <s v="791735194574"/>
    <s v="15/02/2026 14:21"/>
  </r>
  <r>
    <x v="4"/>
    <x v="4"/>
    <n v="159"/>
    <n v="1"/>
    <s v="GUQ80"/>
    <n v="99"/>
    <n v="0"/>
    <s v="ร้านที่2"/>
    <s v="น***นา แ***แจ้ง"/>
    <s v="นครศรีธรรมราช"/>
    <s v="-"/>
    <s v=""/>
    <s v="15/02/2026 14:20"/>
    <s v="-"/>
    <s v="J&amp;T COD"/>
    <s v="Tiktok"/>
    <s v="จ่ายทีหลัง / COD"/>
    <s v=""/>
    <s v="791770232665"/>
    <s v="15/02/2026 14:21"/>
  </r>
  <r>
    <x v="4"/>
    <x v="4"/>
    <n v="159"/>
    <n v="1"/>
    <s v="GUQ79"/>
    <n v="90"/>
    <n v="0"/>
    <s v="ร้านที่2"/>
    <s v="จ*** น***ันทร์"/>
    <s v="พระนครศรีอยุธยา"/>
    <s v="-"/>
    <s v=""/>
    <s v="15/02/2026 14:20"/>
    <s v="-"/>
    <s v="J&amp;T COD"/>
    <s v="Tiktok"/>
    <s v="จ่ายทีหลัง / COD"/>
    <s v=""/>
    <s v="791735832683"/>
    <s v="15/02/2026 14:20"/>
  </r>
  <r>
    <x v="5"/>
    <x v="6"/>
    <n v="159"/>
    <n v="1"/>
    <s v="GUQ78"/>
    <n v="90"/>
    <n v="0"/>
    <s v="ร้านที่2"/>
    <s v="ข***ฤทัย เ***มศรี"/>
    <s v="สมุทรสาคร"/>
    <s v="-"/>
    <s v=""/>
    <s v="15/02/2026 14:20"/>
    <s v="-"/>
    <s v="J&amp;T Express"/>
    <s v="Tiktok"/>
    <s v="tiktok"/>
    <s v=""/>
    <s v="791743959521"/>
    <s v="15/02/2026 14:19"/>
  </r>
  <r>
    <x v="0"/>
    <x v="5"/>
    <n v="159"/>
    <n v="1"/>
    <s v="GUQ76"/>
    <n v="99"/>
    <n v="0"/>
    <s v="ร้านที่2"/>
    <s v="ส***ย แ***ศรี"/>
    <s v="พระนครศรีอยุธยา"/>
    <s v="-"/>
    <s v=""/>
    <s v="15/02/2026 14:19"/>
    <s v="-"/>
    <s v="J&amp;T COD"/>
    <s v="Tiktok"/>
    <s v="จ่ายทีหลัง / COD"/>
    <s v=""/>
    <s v="791773109680"/>
    <s v="15/02/2026 14:19"/>
  </r>
  <r>
    <x v="7"/>
    <x v="8"/>
    <n v="65"/>
    <n v="9"/>
    <s v="GUQ75"/>
    <n v="315"/>
    <n v="0"/>
    <s v="ร้านที่2"/>
    <s v="พ***ียา ด***ูไทย"/>
    <s v="ขอนแก่น"/>
    <s v="-"/>
    <s v=""/>
    <s v="15/02/2026 14:18"/>
    <s v="-"/>
    <s v="J&amp;T COD"/>
    <s v="Tiktok"/>
    <s v="จ่ายทีหลัง / COD"/>
    <s v=""/>
    <s v="791790636641"/>
    <s v="15/02/2026 14:18"/>
  </r>
  <r>
    <x v="1"/>
    <x v="1"/>
    <n v="33"/>
    <n v="10"/>
    <s v="GUQ74"/>
    <n v="399"/>
    <n v="0"/>
    <s v="ร้านที่1"/>
    <s v="บ******ิ"/>
    <s v="******าง ตำบลทับช้าง อำเภอสอยดาว จังหวัดจันทบุรี 22180"/>
    <s v="22180"/>
    <s v="58"/>
    <s v="15/02/2026 14:18"/>
    <s v="-"/>
    <s v="SPX Express"/>
    <s v="Shopee"/>
    <s v="shopee"/>
    <s v=""/>
    <s v="TH269058595330Q"/>
    <s v="15/02/2026 14:18"/>
  </r>
  <r>
    <x v="3"/>
    <x v="3"/>
    <n v="159"/>
    <n v="1"/>
    <s v="GUQ73"/>
    <n v="99"/>
    <n v="0"/>
    <s v="ร้านที่2"/>
    <s v="A*** P***kong"/>
    <s v="สงขลา"/>
    <s v="-"/>
    <s v=""/>
    <s v="15/02/2026 14:17"/>
    <s v="-"/>
    <s v="J&amp;T COD"/>
    <s v="Tiktok"/>
    <s v="จ่ายทีหลัง / COD"/>
    <s v=""/>
    <s v="791781326685"/>
    <s v="15/02/2026 14:17"/>
  </r>
  <r>
    <x v="3"/>
    <x v="3"/>
    <n v="159"/>
    <n v="1"/>
    <s v="GUQ71"/>
    <n v="99"/>
    <n v="0"/>
    <s v="ร้านที่2"/>
    <s v="ว***พ็ญ อ***าลี"/>
    <s v="นนทบุรี"/>
    <s v="-"/>
    <s v=""/>
    <s v="15/02/2026 14:12"/>
    <s v="-"/>
    <s v="J&amp;T Express"/>
    <s v="Tiktok"/>
    <s v="tiktok"/>
    <s v=""/>
    <s v="791712730616"/>
    <s v="15/02/2026 14:14"/>
  </r>
  <r>
    <x v="7"/>
    <x v="8"/>
    <n v="33.333333333333336"/>
    <n v="3"/>
    <s v="GUQ70"/>
    <n v="138"/>
    <n v="38"/>
    <s v="ร้านที่2"/>
    <s v="ม***์กี้เม้าส์ บ***รือนสวนศรีร้านค้าข้างอู่ซ่อมรถไชโย"/>
    <s v="ฉะเชิงเทรา"/>
    <s v="-"/>
    <s v=""/>
    <s v="15/02/2026 14:09"/>
    <s v="-"/>
    <s v="J&amp;T COD"/>
    <s v="Tiktok"/>
    <s v="จ่ายทีหลัง / COD"/>
    <s v=""/>
    <s v="791799328692"/>
    <s v="15/02/2026 14:12"/>
  </r>
  <r>
    <x v="5"/>
    <x v="6"/>
    <n v="159"/>
    <n v="1"/>
    <s v="GUQ69"/>
    <n v="99"/>
    <n v="0"/>
    <s v="ร้านที่2"/>
    <s v="ฐ***รณ์  ร***มัจฉา"/>
    <s v="สมุทรสงคราม"/>
    <s v="-"/>
    <s v=""/>
    <s v="15/02/2026 14:07"/>
    <s v="-"/>
    <s v="J&amp;T COD"/>
    <s v="Tiktok"/>
    <s v="จ่ายทีหลัง / COD"/>
    <s v=""/>
    <s v="791769270526"/>
    <s v="15/02/2026 14:11"/>
  </r>
  <r>
    <x v="7"/>
    <x v="8"/>
    <n v="40"/>
    <n v="10"/>
    <s v="GUQ68"/>
    <n v="400"/>
    <n v="0"/>
    <s v="ร้านที่2"/>
    <s v="ช***ัย ห***พุดซา"/>
    <s v="Nakhon Ratchasima"/>
    <s v="-"/>
    <s v=""/>
    <s v="15/02/2026 14:07"/>
    <s v="-"/>
    <s v="J&amp;T Express"/>
    <s v="Tiktok"/>
    <s v="tiktok"/>
    <s v=""/>
    <s v="791727432646"/>
    <s v="15/02/2026 14:11"/>
  </r>
  <r>
    <x v="0"/>
    <x v="5"/>
    <n v="159"/>
    <n v="1"/>
    <s v="GUQ67"/>
    <n v="99"/>
    <n v="0"/>
    <s v="ร้านที่2"/>
    <s v="ม***ษา"/>
    <s v="สมุทรปราการ"/>
    <s v="-"/>
    <s v=""/>
    <s v="15/02/2026 14:04"/>
    <s v="-"/>
    <s v="J&amp;T COD"/>
    <s v="Tiktok"/>
    <s v="จ่ายทีหลัง / COD"/>
    <s v=""/>
    <s v="791751231622"/>
    <s v="15/02/2026 14:06"/>
  </r>
  <r>
    <x v="5"/>
    <x v="6"/>
    <n v="159"/>
    <n v="1"/>
    <s v="GUQ66"/>
    <n v="99"/>
    <n v="0"/>
    <s v="ร้านที่2"/>
    <s v="ก***าวะศรี เ***ปรี"/>
    <s v="มหาสารคาม"/>
    <s v="-"/>
    <s v=""/>
    <s v="15/02/2026 14:04"/>
    <s v="-"/>
    <s v="J&amp;T COD"/>
    <s v="Tiktok"/>
    <s v="จ่ายทีหลัง / COD"/>
    <s v=""/>
    <s v="791761077520"/>
    <s v="15/02/2026 14:06"/>
  </r>
  <r>
    <x v="0"/>
    <x v="5"/>
    <n v="159"/>
    <n v="1"/>
    <s v="GUQ65"/>
    <n v="99"/>
    <n v="0"/>
    <s v="ร้านที่2"/>
    <s v="ช***ัฒน์ บ***อด"/>
    <s v="ชลบุรี"/>
    <s v="-"/>
    <s v=""/>
    <s v="15/02/2026 14:04"/>
    <s v="-"/>
    <s v="J&amp;T Express"/>
    <s v="Tiktok"/>
    <s v="tiktok"/>
    <s v=""/>
    <s v="791714613690"/>
    <s v="15/02/2026 14:04"/>
  </r>
  <r>
    <x v="5"/>
    <x v="6"/>
    <n v="159"/>
    <n v="1"/>
    <s v="GUQ64"/>
    <n v="129"/>
    <n v="0"/>
    <s v="ร้านที่2"/>
    <s v="u***111555450065"/>
    <s v="นครสวรรค์"/>
    <s v="-"/>
    <s v=""/>
    <s v="15/02/2026 14:00"/>
    <s v="-"/>
    <s v="J&amp;T COD"/>
    <s v="Tiktok"/>
    <s v="จ่ายทีหลัง / COD"/>
    <s v=""/>
    <s v="791783549572"/>
    <s v="15/02/2026 14:01"/>
  </r>
  <r>
    <x v="3"/>
    <x v="3"/>
    <n v="159"/>
    <n v="1"/>
    <s v="GUQ62"/>
    <n v="99"/>
    <n v="0"/>
    <s v="ร้านที่2"/>
    <s v="ส***ิริ ว***เสน"/>
    <s v="สิงห์บุรี"/>
    <s v="-"/>
    <s v=""/>
    <s v="15/02/2026 13:59"/>
    <s v="-"/>
    <s v="J&amp;T COD"/>
    <s v="Tiktok"/>
    <s v="จ่ายทีหลัง / COD"/>
    <s v=""/>
    <s v="791778255634"/>
    <s v="15/02/2026 13:59"/>
  </r>
  <r>
    <x v="4"/>
    <x v="4"/>
    <n v="159"/>
    <n v="3"/>
    <s v="GUQ61"/>
    <n v="297"/>
    <n v="0"/>
    <s v="ร้านที่2"/>
    <s v="ม***์กี้เม้าส์ บ***รือนสวนศรีร้านค้าข้างอู่ซ่อมรถไชโย"/>
    <s v="ฉะเชิงเทรา"/>
    <s v="-"/>
    <s v=""/>
    <s v="15/02/2026 13:59"/>
    <s v="-"/>
    <s v="J&amp;T COD"/>
    <s v="Tiktok"/>
    <s v="จ่ายทีหลัง / COD"/>
    <s v=""/>
    <s v="791789118606"/>
    <s v="15/02/2026 13:59"/>
  </r>
  <r>
    <x v="5"/>
    <x v="6"/>
    <n v="159"/>
    <n v="1"/>
    <s v="GUQ59"/>
    <n v="99"/>
    <n v="0"/>
    <s v="ร้านที่2"/>
    <s v="ว***ี  จ***มณี"/>
    <s v="ปทุมธานี"/>
    <s v="-"/>
    <s v=""/>
    <s v="15/02/2026 13:57"/>
    <s v="-"/>
    <s v="J&amp;T Express"/>
    <s v="Tiktok"/>
    <s v="tiktok"/>
    <s v=""/>
    <s v="791763276500"/>
    <s v="15/02/2026 13:56"/>
  </r>
  <r>
    <x v="5"/>
    <x v="6"/>
    <n v="159"/>
    <n v="1"/>
    <s v="GUQ58"/>
    <n v="99"/>
    <n v="0"/>
    <s v="ร้านที่2"/>
    <s v="ภ***รณ อ***ะรังษี"/>
    <s v="สมุทรปราการ"/>
    <s v="-"/>
    <s v=""/>
    <s v="15/02/2026 13:57"/>
    <s v="-"/>
    <s v="J&amp;T Express"/>
    <s v="Tiktok"/>
    <s v="tiktok"/>
    <s v=""/>
    <s v="791789071500"/>
    <s v="15/02/2026 13:56"/>
  </r>
  <r>
    <x v="3"/>
    <x v="3"/>
    <n v="159"/>
    <n v="1"/>
    <s v="GUQ57"/>
    <n v="99"/>
    <n v="0"/>
    <s v="ร้านที่2"/>
    <s v="ว***รัตน์ พ***รัตน์"/>
    <s v="Ratchaburi"/>
    <s v="-"/>
    <s v=""/>
    <s v="15/02/2026 13:56"/>
    <s v="-"/>
    <s v="J&amp;T Express"/>
    <s v="Tiktok"/>
    <s v="tiktok"/>
    <s v=""/>
    <s v="791734136616"/>
    <s v="15/02/2026 13:56"/>
  </r>
  <r>
    <x v="0"/>
    <x v="5"/>
    <n v="159"/>
    <n v="1"/>
    <s v="GUQ56"/>
    <n v="102"/>
    <n v="3"/>
    <s v="ร้านที่2"/>
    <s v="อ***าริน โ***"/>
    <s v="ชลบุรี"/>
    <s v="-"/>
    <s v=""/>
    <s v="15/02/2026 13:56"/>
    <s v="-"/>
    <s v="J&amp;T COD"/>
    <s v="Tiktok"/>
    <s v="จ่ายทีหลัง / COD"/>
    <s v=""/>
    <s v="791708812694"/>
    <s v="15/02/2026 13:56"/>
  </r>
  <r>
    <x v="4"/>
    <x v="4"/>
    <n v="159"/>
    <n v="1"/>
    <s v="GUQ55"/>
    <n v="100"/>
    <n v="1"/>
    <s v="ร้านที่2"/>
    <s v="น** ป***งษ์ ส***งษ์พันธ์"/>
    <s v="นครปฐม"/>
    <s v="-"/>
    <s v=""/>
    <s v="15/02/2026 13:56"/>
    <s v="-"/>
    <s v="J&amp;T COD"/>
    <s v="Tiktok"/>
    <s v="จ่ายทีหลัง / COD"/>
    <s v=""/>
    <s v="791708911641"/>
    <s v="15/02/2026 13:56"/>
  </r>
  <r>
    <x v="5"/>
    <x v="6"/>
    <n v="159"/>
    <n v="1"/>
    <s v="GUQ54"/>
    <n v="99"/>
    <n v="0"/>
    <s v="ร้านที่2"/>
    <s v="ส***กษณ์"/>
    <s v="กรุงเทพฯ"/>
    <s v="-"/>
    <s v=""/>
    <s v="15/02/2026 13:56"/>
    <s v="-"/>
    <s v="J&amp;T Express"/>
    <s v="Tiktok"/>
    <s v="tiktok"/>
    <s v=""/>
    <s v="791798742556"/>
    <s v="15/02/2026 13:55"/>
  </r>
  <r>
    <x v="4"/>
    <x v="4"/>
    <n v="139"/>
    <n v="1"/>
    <s v="GUQ52"/>
    <n v="215"/>
    <n v="0"/>
    <s v="ร้านที่10"/>
    <s v="สุรีพร บัวอ่อน"/>
    <s v="สนง.สรรพากรพื้นที่สุราษฎร์ธานี2 อาคารศูนย์ราชการกระทรวงการคลัง ม.3 ต.อ่างทอง อ.เกาะสมุย จ.สุราษฎร์ธานี _x000a_(โทร) 84140"/>
    <s v="84140"/>
    <s v="0872811491"/>
    <s v="15/02/2026 13:54"/>
    <s v="t0832622509@gmail.com"/>
    <s v="EMS COD"/>
    <s v="facebook"/>
    <s v="กสิกร"/>
    <s v=""/>
    <s v="WA092868293TH"/>
    <s v="15/02/2026 13:54"/>
  </r>
  <r>
    <x v="0"/>
    <x v="5"/>
    <n v="139"/>
    <n v="1"/>
    <s v="GUQ52"/>
    <n v="215"/>
    <n v="0"/>
    <s v="ร้านที่10"/>
    <s v="สุรีพร บัวอ่อน"/>
    <s v="สนง.สรรพากรพื้นที่สุราษฎร์ธานี2 อาคารศูนย์ราชการกระทรวงการคลัง ม.3 ต.อ่างทอง อ.เกาะสมุย จ.สุราษฎร์ธานี _x000a_(โทร) 84140"/>
    <s v="84140"/>
    <s v="0872811491"/>
    <s v="15/02/2026 13:54"/>
    <s v="t0832622509@gmail.com"/>
    <s v="EMS COD"/>
    <s v="facebook"/>
    <s v="กสิกร"/>
    <s v=""/>
    <s v="WA092868293TH"/>
    <s v="15/02/2026 13:54"/>
  </r>
  <r>
    <x v="7"/>
    <x v="8"/>
    <n v="50"/>
    <n v="6"/>
    <s v="GUQ51"/>
    <n v="200"/>
    <n v="0"/>
    <s v="ร้านที่2"/>
    <s v="u***3914093558120"/>
    <s v="นครราชสีมา"/>
    <s v="-"/>
    <s v=""/>
    <s v="15/02/2026 13:52"/>
    <s v="-"/>
    <s v="J&amp;T COD"/>
    <s v="Tiktok"/>
    <s v="จ่ายทีหลัง / COD"/>
    <s v=""/>
    <s v="791709917633"/>
    <s v="15/02/2026 13:52"/>
  </r>
  <r>
    <x v="3"/>
    <x v="3"/>
    <n v="139"/>
    <n v="1"/>
    <s v="GUQ50"/>
    <n v="215"/>
    <n v="0"/>
    <s v="ร้านที่10"/>
    <s v="ทิพย์วรรณ. คันคิลา"/>
    <s v="6ม.4 ต.ท่าถ่าน_x000a_อ.พนมสารคาม_x000a_จ.ฉะเชิงเทรา 24120"/>
    <s v="24120"/>
    <s v="0950723966"/>
    <s v="15/02/2026 13:52"/>
    <s v="t0832622509@gmail.com"/>
    <s v="EMS COD"/>
    <s v="facebook"/>
    <s v="กสิกร"/>
    <s v=""/>
    <s v="WA092868302TH"/>
    <s v="15/02/2026 13:51"/>
  </r>
  <r>
    <x v="5"/>
    <x v="6"/>
    <n v="139"/>
    <n v="1"/>
    <s v="GUQ50"/>
    <n v="215"/>
    <n v="0"/>
    <s v="ร้านที่10"/>
    <s v="ทิพย์วรรณ. คันคิลา"/>
    <s v="6ม.4 ต.ท่าถ่าน_x000a_อ.พนมสารคาม_x000a_จ.ฉะเชิงเทรา 24120"/>
    <s v="24120"/>
    <s v="0950723966"/>
    <s v="15/02/2026 13:52"/>
    <s v="t0832622509@gmail.com"/>
    <s v="EMS COD"/>
    <s v="facebook"/>
    <s v="กสิกร"/>
    <s v=""/>
    <s v="WA092868302TH"/>
    <s v="15/02/2026 13:51"/>
  </r>
  <r>
    <x v="6"/>
    <x v="7"/>
    <n v="66.333333333333329"/>
    <n v="6"/>
    <s v="GUQ48"/>
    <n v="394"/>
    <n v="0"/>
    <s v="ร้านที่2"/>
    <s v="น***ล  ว***เพียง"/>
    <s v="นครศรีธรรมราช"/>
    <s v="-"/>
    <s v=""/>
    <s v="15/02/2026 13:47"/>
    <s v="-"/>
    <s v="J&amp;T COD"/>
    <s v="Tiktok"/>
    <s v="จ่ายทีหลัง / COD"/>
    <s v=""/>
    <s v="791785572524"/>
    <s v="15/02/2026 13:47"/>
  </r>
  <r>
    <x v="17"/>
    <x v="21"/>
    <n v="12"/>
    <n v="10"/>
    <s v="GUQ47"/>
    <n v="140"/>
    <n v="0"/>
    <s v="ร้านที่1"/>
    <s v="ป******า"/>
    <s v="******ินทิชา ซอย.มังกร-นาคดี ตำบลแพรกษา อำเภอเมืองสมุทรปราการ จังหวัดสมุทรปราการ 10280"/>
    <s v="10280"/>
    <s v="59"/>
    <s v="15/02/2026 13:46"/>
    <s v="-"/>
    <s v="SPX Express"/>
    <s v="Shopee"/>
    <s v="shopee"/>
    <s v=""/>
    <s v="TH267745476922N"/>
    <s v="15/02/2026 13:46"/>
  </r>
  <r>
    <x v="4"/>
    <x v="4"/>
    <n v="159"/>
    <n v="1"/>
    <s v="GUQ46"/>
    <n v="99"/>
    <n v="0"/>
    <s v="ร้านที่2"/>
    <s v="น***ิวัฒน์  ฉ***วงศ์ทอง"/>
    <s v="นครราชสีมา"/>
    <s v="-"/>
    <s v=""/>
    <s v="15/02/2026 13:46"/>
    <s v="-"/>
    <s v="J&amp;T Express"/>
    <s v="Tiktok"/>
    <s v="tiktok"/>
    <s v=""/>
    <s v="791753839660"/>
    <s v="15/02/2026 13:46"/>
  </r>
  <r>
    <x v="6"/>
    <x v="7"/>
    <n v="100"/>
    <n v="2"/>
    <s v="GUQ45"/>
    <n v="220"/>
    <n v="20"/>
    <s v="ร้านที่1"/>
    <s v="ธนกฤธ ศรีแก้วประพันธ์"/>
    <s v="2/5ม.6 ต.หนองนาก อ.หนองแค จ.สระบุรี 18230_x000a_"/>
    <s v="18230"/>
    <s v="0801539901"/>
    <s v="15/02/2026 13:40"/>
    <s v="sompear3955@gmail.com"/>
    <s v="EMS"/>
    <s v="line_oa"/>
    <s v="กสิกร"/>
    <s v=""/>
    <s v="WB170203348TH"/>
    <s v="15/02/2026 13:45"/>
  </r>
  <r>
    <x v="3"/>
    <x v="3"/>
    <n v="109"/>
    <n v="1"/>
    <s v="GUQ44"/>
    <n v="486"/>
    <n v="50"/>
    <s v="ร้านที่1"/>
    <s v="สุภาพร จ้อยนพรัตน์"/>
    <s v="204ม.1 ต.สามง่าม อ.ดอนตูม จ.นครปฐม73150_x000a_"/>
    <s v="73150"/>
    <s v="0927106596"/>
    <s v="15/02/2026 13:44"/>
    <s v="sompear3955@gmail.com"/>
    <s v="EMS COD"/>
    <s v="line_oa"/>
    <s v="จ่ายทีหลัง / COD"/>
    <s v=""/>
    <s v="WA092868262TH"/>
    <s v="15/02/2026 13:44"/>
  </r>
  <r>
    <x v="0"/>
    <x v="5"/>
    <n v="109"/>
    <n v="1"/>
    <s v="GUQ44"/>
    <n v="486"/>
    <n v="50"/>
    <s v="ร้านที่1"/>
    <s v="สุภาพร จ้อยนพรัตน์"/>
    <s v="204ม.1 ต.สามง่าม อ.ดอนตูม จ.นครปฐม73150_x000a_"/>
    <s v="73150"/>
    <s v="0927106596"/>
    <s v="15/02/2026 13:44"/>
    <s v="sompear3955@gmail.com"/>
    <s v="EMS COD"/>
    <s v="line_oa"/>
    <s v="จ่ายทีหลัง / COD"/>
    <s v=""/>
    <s v="WA092868262TH"/>
    <s v="15/02/2026 13:44"/>
  </r>
  <r>
    <x v="4"/>
    <x v="4"/>
    <n v="109"/>
    <n v="2"/>
    <s v="GUQ44"/>
    <n v="486"/>
    <n v="50"/>
    <s v="ร้านที่1"/>
    <s v="สุภาพร จ้อยนพรัตน์"/>
    <s v="204ม.1 ต.สามง่าม อ.ดอนตูม จ.นครปฐม73150_x000a_"/>
    <s v="73150"/>
    <s v="0927106596"/>
    <s v="15/02/2026 13:44"/>
    <s v="sompear3955@gmail.com"/>
    <s v="EMS COD"/>
    <s v="line_oa"/>
    <s v="จ่ายทีหลัง / COD"/>
    <s v=""/>
    <s v="WA092868262TH"/>
    <s v="15/02/2026 13:44"/>
  </r>
  <r>
    <x v="4"/>
    <x v="4"/>
    <n v="159"/>
    <n v="1"/>
    <s v="GUQ43"/>
    <n v="99"/>
    <n v="0"/>
    <s v="ร้านที่2"/>
    <s v="น***ิพัฒน์  ฉ***วงศ์ทอง"/>
    <s v="มหาสารคาม"/>
    <s v="-"/>
    <s v=""/>
    <s v="15/02/2026 13:44"/>
    <s v="-"/>
    <s v="J&amp;T Express"/>
    <s v="Tiktok"/>
    <s v="tiktok"/>
    <s v=""/>
    <s v="791750113604"/>
    <s v="15/02/2026 13:44"/>
  </r>
  <r>
    <x v="17"/>
    <x v="21"/>
    <n v="12"/>
    <n v="10"/>
    <s v="GUQ42"/>
    <n v="220"/>
    <n v="0"/>
    <s v="ร้านที่1"/>
    <s v="อ******า"/>
    <s v="******านไผ่ ตำบลบ้านไผ่ อำเภอบ้านไผ่ จังหวัดขอนแก่น 40110"/>
    <s v="40110"/>
    <s v="48"/>
    <s v="15/02/2026 13:43"/>
    <s v="-"/>
    <s v="SPX Express"/>
    <s v="Shopee"/>
    <s v="shopee"/>
    <s v=""/>
    <s v="TH269081994609Q"/>
    <s v="15/02/2026 13:43"/>
  </r>
  <r>
    <x v="6"/>
    <x v="7"/>
    <n v="80"/>
    <n v="1"/>
    <s v="GUQ42"/>
    <n v="220"/>
    <n v="0"/>
    <s v="ร้านที่1"/>
    <s v="อ******า"/>
    <s v="******านไผ่ ตำบลบ้านไผ่ อำเภอบ้านไผ่ จังหวัดขอนแก่น 40110"/>
    <s v="40110"/>
    <s v="48"/>
    <s v="15/02/2026 13:43"/>
    <s v="-"/>
    <s v="SPX Express"/>
    <s v="Shopee"/>
    <s v="shopee"/>
    <s v=""/>
    <s v="TH269081994609Q"/>
    <s v="15/02/2026 13:43"/>
  </r>
  <r>
    <x v="3"/>
    <x v="3"/>
    <n v="0"/>
    <n v="1"/>
    <s v="GUQ41"/>
    <n v="0"/>
    <n v="0"/>
    <s v="ร้านที่1"/>
    <s v="ธัญกมล อินทรีย์"/>
    <s v="คลินิกหมอครอบครัววัดท่ากลวง(ใกล้แอมเวย์)_x000a_ต ในเมือง_x000a_อ เมือง_x000a_จ พิจิตร_x000a_66000_x000a_"/>
    <s v="66000"/>
    <s v="0832143505"/>
    <s v="15/02/2026 13:43"/>
    <s v="sompear3955@gmail.com"/>
    <s v="EMS"/>
    <s v="facebook"/>
    <s v="กสิกร"/>
    <s v="เคลม ปณ ส่งของไม่ครบ GTY55"/>
    <s v="WB170203325TH"/>
    <s v="15/02/2026 13:43"/>
  </r>
  <r>
    <x v="3"/>
    <x v="3"/>
    <n v="139"/>
    <n v="6"/>
    <s v="GUQ40"/>
    <n v="1962"/>
    <n v="0"/>
    <s v="ร้านที่2"/>
    <s v="u***975315747778"/>
    <s v="นครปฐม"/>
    <s v="-"/>
    <s v=""/>
    <s v="15/02/2026 13:41"/>
    <s v="-"/>
    <s v="J&amp;T COD"/>
    <s v="Tiktok"/>
    <s v="จ่ายทีหลัง / COD"/>
    <s v=""/>
    <s v="791752085622"/>
    <s v="15/02/2026 13:41"/>
  </r>
  <r>
    <x v="4"/>
    <x v="4"/>
    <n v="139"/>
    <n v="6"/>
    <s v="GUQ40"/>
    <n v="1962"/>
    <n v="0"/>
    <s v="ร้านที่2"/>
    <s v="u***975315747778"/>
    <s v="นครปฐม"/>
    <s v="-"/>
    <s v=""/>
    <s v="15/02/2026 13:41"/>
    <s v="-"/>
    <s v="J&amp;T COD"/>
    <s v="Tiktok"/>
    <s v="จ่ายทีหลัง / COD"/>
    <s v=""/>
    <s v="791752085622"/>
    <s v="15/02/2026 13:41"/>
  </r>
  <r>
    <x v="0"/>
    <x v="5"/>
    <n v="139"/>
    <n v="6"/>
    <s v="GUQ40"/>
    <n v="1962"/>
    <n v="0"/>
    <s v="ร้านที่2"/>
    <s v="u***975315747778"/>
    <s v="นครปฐม"/>
    <s v="-"/>
    <s v=""/>
    <s v="15/02/2026 13:41"/>
    <s v="-"/>
    <s v="J&amp;T COD"/>
    <s v="Tiktok"/>
    <s v="จ่ายทีหลัง / COD"/>
    <s v=""/>
    <s v="791752085622"/>
    <s v="15/02/2026 13:41"/>
  </r>
  <r>
    <x v="5"/>
    <x v="6"/>
    <n v="139"/>
    <n v="6"/>
    <s v="GUQ40"/>
    <n v="1962"/>
    <n v="0"/>
    <s v="ร้านที่2"/>
    <s v="u***975315747778"/>
    <s v="นครปฐม"/>
    <s v="-"/>
    <s v=""/>
    <s v="15/02/2026 13:41"/>
    <s v="-"/>
    <s v="J&amp;T COD"/>
    <s v="Tiktok"/>
    <s v="จ่ายทีหลัง / COD"/>
    <s v=""/>
    <s v="791752085622"/>
    <s v="15/02/2026 13:41"/>
  </r>
  <r>
    <x v="4"/>
    <x v="4"/>
    <n v="139"/>
    <n v="1"/>
    <s v="GUQ39"/>
    <n v="199"/>
    <n v="0"/>
    <s v="ร้านที่10"/>
    <s v="ศิริพร"/>
    <s v="13/84 ม.18 ลําลูกกา29 คูคต ถ.ลําลูกกา ปทุมธานี 12130"/>
    <s v="12130"/>
    <s v="0818213362"/>
    <s v="15/02/2026 13:39"/>
    <s v="t0832622509@gmail.com"/>
    <s v="EMS COD"/>
    <s v="facebook"/>
    <s v="กสิกร"/>
    <s v=""/>
    <s v="WA092868276TH"/>
    <s v="15/02/2026 13:38"/>
  </r>
  <r>
    <x v="3"/>
    <x v="3"/>
    <n v="139"/>
    <n v="1"/>
    <s v="GUQ39"/>
    <n v="199"/>
    <n v="0"/>
    <s v="ร้านที่10"/>
    <s v="ศิริพร"/>
    <s v="13/84 ม.18 ลําลูกกา29 คูคต ถ.ลําลูกกา ปทุมธานี 12130"/>
    <s v="12130"/>
    <s v="0818213362"/>
    <s v="15/02/2026 13:39"/>
    <s v="t0832622509@gmail.com"/>
    <s v="EMS COD"/>
    <s v="facebook"/>
    <s v="กสิกร"/>
    <s v=""/>
    <s v="WA092868276TH"/>
    <s v="15/02/2026 13:38"/>
  </r>
  <r>
    <x v="1"/>
    <x v="1"/>
    <n v="66.666666666666671"/>
    <n v="3"/>
    <s v="GUQ38"/>
    <n v="209"/>
    <n v="0"/>
    <s v="ร้านที่1"/>
    <s v="บ******์"/>
    <s v="******ำบลโหรา อำเภออาจสามารถ จังหวัดร้อยเอ็ด 45160"/>
    <s v="45160"/>
    <s v="50"/>
    <s v="15/02/2026 13:51"/>
    <s v="-"/>
    <s v="SPX Express"/>
    <s v="Shopee"/>
    <s v="shopee"/>
    <s v=""/>
    <s v="TH268308027752E"/>
    <s v="15/02/2026 13:35"/>
  </r>
  <r>
    <x v="6"/>
    <x v="7"/>
    <n v="80"/>
    <n v="1"/>
    <s v="GUQ38"/>
    <n v="209"/>
    <n v="0"/>
    <s v="ร้านที่1"/>
    <s v="บ******์"/>
    <s v="******ำบลโหรา อำเภออาจสามารถ จังหวัดร้อยเอ็ด 45160"/>
    <s v="45160"/>
    <s v="50"/>
    <s v="15/02/2026 13:51"/>
    <s v="-"/>
    <s v="SPX Express"/>
    <s v="Shopee"/>
    <s v="shopee"/>
    <s v=""/>
    <s v="TH268308027752E"/>
    <s v="15/02/2026 13:35"/>
  </r>
  <r>
    <x v="4"/>
    <x v="4"/>
    <n v="139"/>
    <n v="6"/>
    <s v="GUQ37"/>
    <n v="1290"/>
    <n v="0"/>
    <s v="ร้านที่10"/>
    <s v="จิราพรรณ  ชมจันทร์"/>
    <s v="88 หมู่6  บ้านโนนแดง_x000a_ต.หนองไผ่  อ.เมือง_x000a_จ.ศรีสะเกษ 33000"/>
    <s v="33000"/>
    <s v="0815542829"/>
    <s v="15/02/2026 13:35"/>
    <s v="t0832622509@gmail.com"/>
    <s v="EMS COD"/>
    <s v="facebook"/>
    <s v="กสิกร"/>
    <s v=""/>
    <s v="WA092868280TH"/>
    <s v="15/02/2026 13:34"/>
  </r>
  <r>
    <x v="5"/>
    <x v="6"/>
    <n v="139"/>
    <n v="6"/>
    <s v="GUQ37"/>
    <n v="1290"/>
    <n v="0"/>
    <s v="ร้านที่10"/>
    <s v="จิราพรรณ  ชมจันทร์"/>
    <s v="88 หมู่6  บ้านโนนแดง_x000a_ต.หนองไผ่  อ.เมือง_x000a_จ.ศรีสะเกษ 33000"/>
    <s v="33000"/>
    <s v="0815542829"/>
    <s v="15/02/2026 13:35"/>
    <s v="t0832622509@gmail.com"/>
    <s v="EMS COD"/>
    <s v="facebook"/>
    <s v="กสิกร"/>
    <s v=""/>
    <s v="WA092868280TH"/>
    <s v="15/02/2026 13:34"/>
  </r>
  <r>
    <x v="4"/>
    <x v="4"/>
    <n v="139"/>
    <n v="1"/>
    <s v="GUQ36"/>
    <n v="215"/>
    <n v="0"/>
    <s v="ร้านที่10"/>
    <s v="คุณบุญยวีร์ ภัทรจิตรา"/>
    <s v="1056/8 ซ.พรานนก7_x000a_แขวง บ้านช่างหล่อ_x000a_เขตบางกอกน้อย_x000a_ก ท ม._x000a_เบอร์โทร 10700"/>
    <s v="10700"/>
    <s v="0846543114"/>
    <s v="15/02/2026 13:33"/>
    <s v="t0832622509@gmail.com"/>
    <s v="EMS COD"/>
    <s v="facebook"/>
    <s v="กสิกร"/>
    <s v=""/>
    <s v="WA092868228TH"/>
    <s v="15/02/2026 13:32"/>
  </r>
  <r>
    <x v="0"/>
    <x v="5"/>
    <n v="139"/>
    <n v="1"/>
    <s v="GUQ36"/>
    <n v="215"/>
    <n v="0"/>
    <s v="ร้านที่10"/>
    <s v="คุณบุญยวีร์ ภัทรจิตรา"/>
    <s v="1056/8 ซ.พรานนก7_x000a_แขวง บ้านช่างหล่อ_x000a_เขตบางกอกน้อย_x000a_ก ท ม._x000a_เบอร์โทร 10700"/>
    <s v="10700"/>
    <s v="0846543114"/>
    <s v="15/02/2026 13:33"/>
    <s v="t0832622509@gmail.com"/>
    <s v="EMS COD"/>
    <s v="facebook"/>
    <s v="กสิกร"/>
    <s v=""/>
    <s v="WA092868228TH"/>
    <s v="15/02/2026 13:32"/>
  </r>
  <r>
    <x v="5"/>
    <x v="6"/>
    <n v="159"/>
    <n v="1"/>
    <s v="GUQ35"/>
    <n v="99"/>
    <n v="0"/>
    <s v="ร้านที่2"/>
    <s v="ป***สริฐ โ***นิมิตดี"/>
    <s v="กรุงเทพฯ"/>
    <s v="-"/>
    <s v=""/>
    <s v="15/02/2026 13:31"/>
    <s v="-"/>
    <s v="J&amp;T COD"/>
    <s v="Tiktok"/>
    <s v="จ่ายทีหลัง / COD"/>
    <s v=""/>
    <s v="791735148540"/>
    <s v="15/02/2026 13:31"/>
  </r>
  <r>
    <x v="0"/>
    <x v="5"/>
    <n v="139"/>
    <n v="1"/>
    <s v="GUQ34"/>
    <n v="215"/>
    <n v="0"/>
    <s v="ร้านที่10"/>
    <s v="ทองหล่อวงค์จำปา"/>
    <s v="20หมู่1ต.หนองหินอ.เมืองสรวงจ.ร้อยเอ็ด 45220"/>
    <s v="45220"/>
    <s v="0612257423"/>
    <s v="15/02/2026 13:31"/>
    <s v="t0832622509@gmail.com"/>
    <s v="EMS COD"/>
    <s v="facebook"/>
    <s v="กสิกร"/>
    <s v=""/>
    <s v="WA092868231TH"/>
    <s v="15/02/2026 13:30"/>
  </r>
  <r>
    <x v="3"/>
    <x v="3"/>
    <n v="139"/>
    <n v="1"/>
    <s v="GUQ34"/>
    <n v="215"/>
    <n v="0"/>
    <s v="ร้านที่10"/>
    <s v="ทองหล่อวงค์จำปา"/>
    <s v="20หมู่1ต.หนองหินอ.เมืองสรวงจ.ร้อยเอ็ด 45220"/>
    <s v="45220"/>
    <s v="0612257423"/>
    <s v="15/02/2026 13:31"/>
    <s v="t0832622509@gmail.com"/>
    <s v="EMS COD"/>
    <s v="facebook"/>
    <s v="กสิกร"/>
    <s v=""/>
    <s v="WA092868231TH"/>
    <s v="15/02/2026 13:30"/>
  </r>
  <r>
    <x v="5"/>
    <x v="6"/>
    <n v="159"/>
    <n v="1"/>
    <s v="GUQ33"/>
    <n v="99"/>
    <n v="0"/>
    <s v="ร้านที่2"/>
    <s v="N***y"/>
    <s v="ชลบุรี"/>
    <s v="-"/>
    <s v=""/>
    <s v="15/02/2026 13:29"/>
    <s v="-"/>
    <s v="J&amp;T Express"/>
    <s v="Tiktok"/>
    <s v="tiktok"/>
    <s v=""/>
    <s v="791708149540"/>
    <s v="15/02/2026 13:28"/>
  </r>
  <r>
    <x v="5"/>
    <x v="6"/>
    <n v="139"/>
    <n v="2"/>
    <s v="GUQ32"/>
    <n v="415"/>
    <n v="0"/>
    <s v="ร้านที่10"/>
    <s v="วิรัตน์ สุวรรณปรีชา"/>
    <s v="3/165 ม.3 ต.ท่ามะกา_x000a_อ.ท่ามะกา_x000a_กาญจนบุรี _x000a_โทร 71120"/>
    <s v="71120"/>
    <s v="0812073806"/>
    <s v="15/02/2026 13:28"/>
    <s v="t0832622509@gmail.com"/>
    <s v="EMS COD"/>
    <s v="facebook"/>
    <s v="กสิกร"/>
    <s v=""/>
    <s v="WA092868245TH"/>
    <s v="15/02/2026 13:27"/>
  </r>
  <r>
    <x v="4"/>
    <x v="4"/>
    <n v="139"/>
    <n v="1"/>
    <s v="GUQ31"/>
    <n v="215"/>
    <n v="0"/>
    <s v="ร้านที่10"/>
    <s v="กุลณี ยิ่งทรงวุฒิ"/>
    <s v="69/1ม.5 ต.หย่วน_x000a_อ.เชียงคำ จ.พะเยา 56110"/>
    <s v="56110"/>
    <s v="0623096496"/>
    <s v="15/02/2026 13:27"/>
    <s v="t0832622509@gmail.com"/>
    <s v="EMS COD"/>
    <s v="facebook"/>
    <s v="กสิกร"/>
    <s v=""/>
    <s v="WA092868259TH"/>
    <s v="15/02/2026 13:27"/>
  </r>
  <r>
    <x v="0"/>
    <x v="5"/>
    <n v="139"/>
    <n v="1"/>
    <s v="GUQ31"/>
    <n v="215"/>
    <n v="0"/>
    <s v="ร้านที่10"/>
    <s v="กุลณี ยิ่งทรงวุฒิ"/>
    <s v="69/1ม.5 ต.หย่วน_x000a_อ.เชียงคำ จ.พะเยา 56110"/>
    <s v="56110"/>
    <s v="0623096496"/>
    <s v="15/02/2026 13:27"/>
    <s v="t0832622509@gmail.com"/>
    <s v="EMS COD"/>
    <s v="facebook"/>
    <s v="กสิกร"/>
    <s v=""/>
    <s v="WA092868259TH"/>
    <s v="15/02/2026 13:27"/>
  </r>
  <r>
    <x v="4"/>
    <x v="4"/>
    <n v="159"/>
    <n v="1"/>
    <s v="GUQ30"/>
    <n v="99"/>
    <n v="0"/>
    <s v="ร้านที่2"/>
    <s v="ก***านัฐ เ**"/>
    <s v="ฉะเชิงเทรา"/>
    <s v="-"/>
    <s v=""/>
    <s v="15/02/2026 13:27"/>
    <s v="-"/>
    <s v="J&amp;T COD"/>
    <s v="Tiktok"/>
    <s v="จ่ายทีหลัง / COD"/>
    <s v=""/>
    <s v="791756914620"/>
    <s v="15/02/2026 13:27"/>
  </r>
  <r>
    <x v="3"/>
    <x v="3"/>
    <n v="159"/>
    <n v="1"/>
    <s v="GUQ29"/>
    <n v="99"/>
    <n v="0"/>
    <s v="ร้านที่2"/>
    <s v="u***975315747778"/>
    <s v="นครปฐม"/>
    <s v="-"/>
    <s v=""/>
    <s v="15/02/2026 13:25"/>
    <s v="-"/>
    <s v="J&amp;T COD"/>
    <s v="Tiktok"/>
    <s v="จ่ายทีหลัง / COD"/>
    <s v=""/>
    <s v="791716059610"/>
    <s v="15/02/2026 13:26"/>
  </r>
  <r>
    <x v="0"/>
    <x v="5"/>
    <n v="139"/>
    <n v="1"/>
    <s v="GUQ28"/>
    <n v="215"/>
    <n v="0"/>
    <s v="ร้านที่10"/>
    <s v="นายสมพล ทูลธรรม"/>
    <s v="เลขที่ 22/394 หมู่บ้านบุรีรมย์ ซอยเลียบคลองสอง 23ถนนเลียบคลองสองแขวงสามวาตะวันตกเขตคลองสามวากรุงเทพมหานคร _x000a_โทรศัพท์ 10510"/>
    <s v="10510"/>
    <s v="0617467861"/>
    <s v="15/02/2026 13:26"/>
    <s v="t0832622509@gmail.com"/>
    <s v="EMS COD"/>
    <s v="facebook"/>
    <s v="กสิกร"/>
    <s v=""/>
    <s v="WA092868191TH"/>
    <s v="15/02/2026 13:25"/>
  </r>
  <r>
    <x v="5"/>
    <x v="6"/>
    <n v="139"/>
    <n v="1"/>
    <s v="GUQ28"/>
    <n v="215"/>
    <n v="0"/>
    <s v="ร้านที่10"/>
    <s v="นายสมพล ทูลธรรม"/>
    <s v="เลขที่ 22/394 หมู่บ้านบุรีรมย์ ซอยเลียบคลองสอง 23ถนนเลียบคลองสองแขวงสามวาตะวันตกเขตคลองสามวากรุงเทพมหานคร _x000a_โทรศัพท์ 10510"/>
    <s v="10510"/>
    <s v="0617467861"/>
    <s v="15/02/2026 13:26"/>
    <s v="t0832622509@gmail.com"/>
    <s v="EMS COD"/>
    <s v="facebook"/>
    <s v="กสิกร"/>
    <s v=""/>
    <s v="WA092868191TH"/>
    <s v="15/02/2026 13:25"/>
  </r>
  <r>
    <x v="5"/>
    <x v="6"/>
    <n v="159"/>
    <n v="1"/>
    <s v="GUQ27"/>
    <n v="99"/>
    <n v="0"/>
    <s v="ร้านที่2"/>
    <s v="ล***า"/>
    <s v="สมุทรสาคร"/>
    <s v="-"/>
    <s v=""/>
    <s v="15/02/2026 13:25"/>
    <s v="-"/>
    <s v="J&amp;T COD"/>
    <s v="Tiktok"/>
    <s v="จ่ายทีหลัง / COD"/>
    <s v=""/>
    <s v="791720868595"/>
    <s v="15/02/2026 13:25"/>
  </r>
  <r>
    <x v="3"/>
    <x v="3"/>
    <n v="139"/>
    <n v="1"/>
    <s v="GUQ26"/>
    <n v="215"/>
    <n v="0"/>
    <s v="ร้านที่10"/>
    <s v="วาสนา น้อยฉวี"/>
    <s v="347 ม 2 ต ท้ายบ้านใหม่_x000a_อ เมือง จ สมุทรปราการ_x000a_ชอยอุ่นอารี(หมอดู) 10280"/>
    <s v="10280"/>
    <s v="0615624197"/>
    <s v="15/02/2026 13:25"/>
    <s v="t0832622509@gmail.com"/>
    <s v="EMS COD"/>
    <s v="facebook"/>
    <s v="กสิกร"/>
    <s v=""/>
    <s v="WA092868205TH"/>
    <s v="15/02/2026 13:24"/>
  </r>
  <r>
    <x v="0"/>
    <x v="5"/>
    <n v="139"/>
    <n v="1"/>
    <s v="GUQ26"/>
    <n v="215"/>
    <n v="0"/>
    <s v="ร้านที่10"/>
    <s v="วาสนา น้อยฉวี"/>
    <s v="347 ม 2 ต ท้ายบ้านใหม่_x000a_อ เมือง จ สมุทรปราการ_x000a_ชอยอุ่นอารี(หมอดู) 10280"/>
    <s v="10280"/>
    <s v="0615624197"/>
    <s v="15/02/2026 13:25"/>
    <s v="t0832622509@gmail.com"/>
    <s v="EMS COD"/>
    <s v="facebook"/>
    <s v="กสิกร"/>
    <s v=""/>
    <s v="WA092868205TH"/>
    <s v="15/02/2026 13:24"/>
  </r>
  <r>
    <x v="7"/>
    <x v="8"/>
    <n v="33.333333333333336"/>
    <n v="3"/>
    <s v="GUQ25"/>
    <n v="100"/>
    <n v="0"/>
    <s v="ร้านที่2"/>
    <s v="น***ตร     ท***า"/>
    <s v="สงขลา"/>
    <s v="-"/>
    <s v=""/>
    <s v="15/02/2026 13:23"/>
    <s v="-"/>
    <s v="J&amp;T COD"/>
    <s v="Tiktok"/>
    <s v="จ่ายทีหลัง / COD"/>
    <s v=""/>
    <s v="791711650682"/>
    <s v="15/02/2026 13:23"/>
  </r>
  <r>
    <x v="5"/>
    <x v="6"/>
    <n v="159"/>
    <n v="1"/>
    <s v="GUQ24"/>
    <n v="99"/>
    <n v="0"/>
    <s v="ร้านที่2"/>
    <s v="u***8257300492660"/>
    <s v="สระบุรี"/>
    <s v="-"/>
    <s v=""/>
    <s v="15/02/2026 13:23"/>
    <s v="-"/>
    <s v="J&amp;T COD"/>
    <s v="Tiktok"/>
    <s v="จ่ายทีหลัง / COD"/>
    <s v=""/>
    <s v="791767064583"/>
    <s v="15/02/2026 13:23"/>
  </r>
  <r>
    <x v="3"/>
    <x v="3"/>
    <n v="159"/>
    <n v="1"/>
    <s v="GUQ23"/>
    <n v="99"/>
    <n v="0"/>
    <s v="ร้านที่2"/>
    <s v="ป***ีพ"/>
    <s v="สุราษฎร์ธานี"/>
    <s v="-"/>
    <s v=""/>
    <s v="15/02/2026 13:21"/>
    <s v="-"/>
    <s v="J&amp;T COD"/>
    <s v="Tiktok"/>
    <s v="จ่ายทีหลัง / COD"/>
    <s v=""/>
    <s v="791764321681"/>
    <s v="15/02/2026 13:21"/>
  </r>
  <r>
    <x v="0"/>
    <x v="5"/>
    <n v="159"/>
    <n v="1"/>
    <s v="GUQ22"/>
    <n v="99"/>
    <n v="0"/>
    <s v="ร้านที่2"/>
    <s v="ม***  อ***า"/>
    <s v="กรุงเทพมหานคร"/>
    <s v="-"/>
    <s v=""/>
    <s v="15/02/2026 13:20"/>
    <s v="-"/>
    <s v="J&amp;T Express"/>
    <s v="Tiktok"/>
    <s v="tiktok"/>
    <s v=""/>
    <s v="791770792562"/>
    <s v="15/02/2026 13:19"/>
  </r>
  <r>
    <x v="0"/>
    <x v="5"/>
    <n v="159"/>
    <n v="1"/>
    <s v="GUQ21"/>
    <n v="99"/>
    <n v="0"/>
    <s v="ร้านที่2"/>
    <s v="ม***า"/>
    <s v="ชุมพร"/>
    <s v="-"/>
    <s v=""/>
    <s v="15/02/2026 13:18"/>
    <s v="-"/>
    <s v="J&amp;T COD"/>
    <s v="Tiktok"/>
    <s v="จ่ายทีหลัง / COD"/>
    <s v=""/>
    <s v="791755422625"/>
    <s v="15/02/2026 13:18"/>
  </r>
  <r>
    <x v="3"/>
    <x v="3"/>
    <n v="159"/>
    <n v="1"/>
    <s v="GUQ20"/>
    <n v="99"/>
    <n v="0"/>
    <s v="ร้านที่2"/>
    <s v="ม***า"/>
    <s v="ชุมพร"/>
    <s v="-"/>
    <s v=""/>
    <s v="15/02/2026 13:14"/>
    <s v="-"/>
    <s v="J&amp;T COD"/>
    <s v="Tiktok"/>
    <s v="จ่ายทีหลัง / COD"/>
    <s v=""/>
    <s v="791774331622"/>
    <s v="15/02/2026 13:14"/>
  </r>
  <r>
    <x v="3"/>
    <x v="3"/>
    <n v="139"/>
    <n v="1"/>
    <s v="GUQ18"/>
    <n v="215"/>
    <n v="0"/>
    <s v="ร้านที่10"/>
    <s v="นัฐธิดา  อภิชนชัยพันธ์"/>
    <s v="555/2 Enco ตึกบี ชั้น 20_x000a_ถ.วิภาวดีรังสิต จตุจักร_x000a_กรุงเทพ _x000a_ 10900"/>
    <s v="10900"/>
    <s v="0877994536"/>
    <s v="15/02/2026 13:12"/>
    <s v="t0832622509@gmail.com"/>
    <s v="EMS COD"/>
    <s v="facebook"/>
    <s v="กสิกร"/>
    <s v=""/>
    <s v="WA092868214TH"/>
    <s v="15/02/2026 13:11"/>
  </r>
  <r>
    <x v="4"/>
    <x v="4"/>
    <n v="139"/>
    <n v="1"/>
    <s v="GUQ18"/>
    <n v="215"/>
    <n v="0"/>
    <s v="ร้านที่10"/>
    <s v="นัฐธิดา  อภิชนชัยพันธ์"/>
    <s v="555/2 Enco ตึกบี ชั้น 20_x000a_ถ.วิภาวดีรังสิต จตุจักร_x000a_กรุงเทพ _x000a_ 10900"/>
    <s v="10900"/>
    <s v="0877994536"/>
    <s v="15/02/2026 13:12"/>
    <s v="t0832622509@gmail.com"/>
    <s v="EMS COD"/>
    <s v="facebook"/>
    <s v="กสิกร"/>
    <s v=""/>
    <s v="WA092868214TH"/>
    <s v="15/02/2026 13:11"/>
  </r>
  <r>
    <x v="5"/>
    <x v="6"/>
    <n v="139"/>
    <n v="1"/>
    <s v="GUQ17"/>
    <n v="215"/>
    <n v="0"/>
    <s v="ร้านที่10"/>
    <s v="รัชนก ศักดิ์วิเศษ"/>
    <s v="55 หมู่ 6 บ้านสวนสุวรรณา ต.บางคูเวียง อ.บางกรวย_x000a_จ.นนทบุรี 11130"/>
    <s v="11130"/>
    <s v="0890387101"/>
    <s v="15/02/2026 08:38"/>
    <s v="t0832622509@gmail.com"/>
    <s v="EMS"/>
    <s v="facebook"/>
    <s v="กสิกร"/>
    <s v=""/>
    <s v="WB170203303TH"/>
    <s v="15/02/2026 13:09"/>
  </r>
  <r>
    <x v="0"/>
    <x v="5"/>
    <n v="139"/>
    <n v="1"/>
    <s v="GUQ17"/>
    <n v="215"/>
    <n v="0"/>
    <s v="ร้านที่10"/>
    <s v="รัชนก ศักดิ์วิเศษ"/>
    <s v="55 หมู่ 6 บ้านสวนสุวรรณา ต.บางคูเวียง อ.บางกรวย_x000a_จ.นนทบุรี 11130"/>
    <s v="11130"/>
    <s v="0890387101"/>
    <s v="15/02/2026 08:38"/>
    <s v="t0832622509@gmail.com"/>
    <s v="EMS"/>
    <s v="facebook"/>
    <s v="กสิกร"/>
    <s v=""/>
    <s v="WB170203303TH"/>
    <s v="15/02/2026 13:09"/>
  </r>
  <r>
    <x v="6"/>
    <x v="7"/>
    <n v="80"/>
    <n v="3"/>
    <s v="GUQ16"/>
    <n v="278"/>
    <n v="38"/>
    <s v="ร้านที่1"/>
    <s v="น******ว"/>
    <s v="******บลหนองสนิท อำเภอจอมพระ จังหวัดสุรินทร์ 32180"/>
    <s v="32180"/>
    <s v="40"/>
    <s v="15/02/2026 13:06"/>
    <s v="-"/>
    <s v="SPX Express"/>
    <s v="Shopee"/>
    <s v="shopee"/>
    <s v=""/>
    <s v="TH267916174356B"/>
    <s v="15/02/2026 13:05"/>
  </r>
  <r>
    <x v="7"/>
    <x v="8"/>
    <n v="33.333333333333336"/>
    <n v="3"/>
    <s v="GUQ15"/>
    <n v="100"/>
    <n v="0"/>
    <s v="ร้านที่2"/>
    <s v="ธ***า ณ เ***บุรี"/>
    <s v="นครศรีธรรมราช"/>
    <s v="-"/>
    <s v=""/>
    <s v="15/02/2026 13:05"/>
    <s v="-"/>
    <s v="J&amp;T COD"/>
    <s v="Tiktok"/>
    <s v="จ่ายทีหลัง / COD"/>
    <s v=""/>
    <s v="791730131636"/>
    <s v="15/02/2026 13:05"/>
  </r>
  <r>
    <x v="3"/>
    <x v="3"/>
    <n v="159"/>
    <n v="1"/>
    <s v="GUQ14"/>
    <n v="99"/>
    <n v="0"/>
    <s v="ร้านที่2"/>
    <s v="l**"/>
    <s v="สมุทรปราการ"/>
    <s v="-"/>
    <s v=""/>
    <s v="15/02/2026 13:04"/>
    <s v="-"/>
    <s v="Flash Express Thailand COD"/>
    <s v="Tiktok"/>
    <s v="จ่ายทีหลัง / COD"/>
    <s v=""/>
    <s v="THT0203541AFC8Z"/>
    <s v="15/02/2026 13:04"/>
  </r>
  <r>
    <x v="4"/>
    <x v="0"/>
    <n v="103.55"/>
    <n v="1"/>
    <s v="GUQ13"/>
    <n v="110.55"/>
    <n v="7"/>
    <s v="ร้านที่3"/>
    <s v="รัสสิภรณ์ พิมพ์วิมล"/>
    <s v="99/19  ซ.ท่าล้อ 18 ม. 2 ต. ท่าล้อ_x000a__x000a_ท่าม่วง/ Tha Muangกาญจนบุรี/ Kanchanaburi_x000a_71000"/>
    <s v="71000"/>
    <s v="660988259677"/>
    <s v="15/02/2026 13:04"/>
    <s v="-"/>
    <s v="Kerry_dropoff"/>
    <s v="Lazada"/>
    <s v="lazada"/>
    <s v=""/>
    <s v="LEXPU0658279727"/>
    <s v="15/02/2026 13:04"/>
  </r>
  <r>
    <x v="6"/>
    <x v="7"/>
    <n v="66.333333333333329"/>
    <n v="3"/>
    <s v="GUQ12"/>
    <n v="197"/>
    <n v="0"/>
    <s v="ร้านที่2"/>
    <s v="จ***พร   แ***ประไพ"/>
    <s v="อ่างทอง"/>
    <s v="-"/>
    <s v=""/>
    <s v="15/02/2026 13:03"/>
    <s v="-"/>
    <s v="J&amp;T Express"/>
    <s v="Tiktok"/>
    <s v="tiktok"/>
    <s v=""/>
    <s v="791794988552"/>
    <s v="15/02/2026 13:03"/>
  </r>
  <r>
    <x v="7"/>
    <x v="8"/>
    <n v="33.333333333333336"/>
    <n v="3"/>
    <s v="GUQ10"/>
    <n v="199"/>
    <n v="0"/>
    <s v="ร้านที่2"/>
    <s v="ศ***พร จ***"/>
    <s v="สระบุรี"/>
    <s v="-"/>
    <s v=""/>
    <s v="16/02/2026 12:15"/>
    <s v="-"/>
    <s v="J&amp;T Express"/>
    <s v="Tiktok"/>
    <s v="tiktok"/>
    <s v=""/>
    <s v="791845069116"/>
    <s v="15/02/2026 12:52"/>
  </r>
  <r>
    <x v="5"/>
    <x v="6"/>
    <n v="159"/>
    <n v="1"/>
    <s v="GUQ10"/>
    <n v="199"/>
    <n v="0"/>
    <s v="ร้านที่2"/>
    <s v="ศ***พร จ***"/>
    <s v="สระบุรี"/>
    <s v="-"/>
    <s v=""/>
    <s v="16/02/2026 12:15"/>
    <s v="-"/>
    <s v="J&amp;T Express"/>
    <s v="Tiktok"/>
    <s v="tiktok"/>
    <s v=""/>
    <s v="791845069116"/>
    <s v="15/02/2026 12:52"/>
  </r>
  <r>
    <x v="17"/>
    <x v="21"/>
    <n v="12"/>
    <n v="10"/>
    <s v="GUQ9"/>
    <n v="300"/>
    <n v="0"/>
    <s v="ร้านที่1"/>
    <s v="น******ล"/>
    <s v="******ิสัย จ.ร้อยเอ็ด 45150 (เบอร์คุณแอ๊ด) ตำบลเกษตรวิสัย อำเภอเกษตรวิสัย จังหวัดร้อยเอ็ด 45150"/>
    <s v="45150"/>
    <s v="31"/>
    <s v="15/02/2026 12:52"/>
    <s v="-"/>
    <s v="SPX Express"/>
    <s v="Shopee"/>
    <s v="shopee"/>
    <s v=""/>
    <s v="TH261162454093F"/>
    <s v="15/02/2026 12:51"/>
  </r>
  <r>
    <x v="6"/>
    <x v="7"/>
    <n v="80"/>
    <n v="2"/>
    <s v="GUQ9"/>
    <n v="300"/>
    <n v="0"/>
    <s v="ร้านที่1"/>
    <s v="น******ล"/>
    <s v="******ิสัย จ.ร้อยเอ็ด 45150 (เบอร์คุณแอ๊ด) ตำบลเกษตรวิสัย อำเภอเกษตรวิสัย จังหวัดร้อยเอ็ด 45150"/>
    <s v="45150"/>
    <s v="31"/>
    <s v="15/02/2026 12:52"/>
    <s v="-"/>
    <s v="SPX Express"/>
    <s v="Shopee"/>
    <s v="shopee"/>
    <s v=""/>
    <s v="TH261162454093F"/>
    <s v="15/02/2026 12:51"/>
  </r>
  <r>
    <x v="5"/>
    <x v="6"/>
    <n v="159"/>
    <n v="1"/>
    <s v="GUQ7"/>
    <n v="99"/>
    <n v="0"/>
    <s v="ร้านที่2"/>
    <s v="ด***กแจ่มดวง"/>
    <s v="ปทุมธานี"/>
    <s v="-"/>
    <s v=""/>
    <s v="15/02/2026 12:44"/>
    <s v="-"/>
    <s v="J&amp;T COD"/>
    <s v="Tiktok"/>
    <s v="จ่ายทีหลัง / COD"/>
    <s v=""/>
    <s v="791757344534"/>
    <s v="15/02/2026 12:44"/>
  </r>
  <r>
    <x v="3"/>
    <x v="3"/>
    <n v="159"/>
    <n v="1"/>
    <s v="GUQ6"/>
    <n v="99"/>
    <n v="0"/>
    <s v="ร้านที่2"/>
    <s v="ด**"/>
    <s v="สมุทรสาคร"/>
    <s v="-"/>
    <s v=""/>
    <s v="15/02/2026 12:40"/>
    <s v="-"/>
    <s v="J&amp;T COD"/>
    <s v="Tiktok"/>
    <s v="จ่ายทีหลัง / COD"/>
    <s v=""/>
    <s v="791717726682"/>
    <s v="15/02/2026 12:41"/>
  </r>
  <r>
    <x v="4"/>
    <x v="4"/>
    <n v="159"/>
    <n v="1"/>
    <s v="GUQ4"/>
    <n v="99"/>
    <n v="0"/>
    <s v="ร้านที่2"/>
    <s v="u***626837918156"/>
    <s v="ปทุมธานี"/>
    <s v="-"/>
    <s v=""/>
    <s v="15/02/2026 12:39"/>
    <s v="-"/>
    <s v="J&amp;T COD"/>
    <s v="Tiktok"/>
    <s v="จ่ายทีหลัง / COD"/>
    <s v=""/>
    <s v="791761038655"/>
    <s v="15/02/2026 12:39"/>
  </r>
  <r>
    <x v="6"/>
    <x v="7"/>
    <n v="66.333333333333329"/>
    <n v="3"/>
    <s v="GUQ3"/>
    <n v="197"/>
    <n v="0"/>
    <s v="ร้านที่2"/>
    <s v="ค** บ***ัย น***มัย"/>
    <s v="อุบลราชธานี"/>
    <s v="-"/>
    <s v=""/>
    <s v="15/02/2026 12:30"/>
    <s v="-"/>
    <s v="J&amp;T COD"/>
    <s v="Tiktok"/>
    <s v="จ่ายทีหลัง / COD"/>
    <s v=""/>
    <s v="791735984524"/>
    <s v="15/02/2026 12:30"/>
  </r>
  <r>
    <x v="7"/>
    <x v="8"/>
    <n v="50"/>
    <n v="6"/>
    <s v="GUQ2"/>
    <n v="200"/>
    <n v="0"/>
    <s v="ร้านที่2"/>
    <s v="อ***ลักษณ์ แ***ุขอนันท์"/>
    <s v="บุรีรัมย์"/>
    <s v="-"/>
    <s v=""/>
    <s v="15/02/2026 12:10"/>
    <s v="-"/>
    <s v="J&amp;T COD"/>
    <s v="Tiktok"/>
    <s v="จ่ายทีหลัง / COD"/>
    <s v=""/>
    <s v="791736930600"/>
    <s v="15/02/2026 12:10"/>
  </r>
  <r>
    <x v="3"/>
    <x v="3"/>
    <n v="159"/>
    <n v="1"/>
    <s v="GUQ1"/>
    <n v="99"/>
    <n v="0"/>
    <s v="ร้านที่2"/>
    <s v="ส*** พ***ู่"/>
    <s v="ชลบุรี"/>
    <s v="-"/>
    <s v=""/>
    <s v="15/02/2026 12:03"/>
    <s v="-"/>
    <s v="J&amp;T COD"/>
    <s v="Tiktok"/>
    <s v="จ่ายทีหลัง / COD"/>
    <s v=""/>
    <s v="791783248141"/>
    <s v="15/02/2026 12:03"/>
  </r>
  <r>
    <x v="3"/>
    <x v="3"/>
    <n v="159"/>
    <n v="1"/>
    <s v="GUP97"/>
    <n v="89"/>
    <n v="0"/>
    <s v="ร้านที่2"/>
    <s v="น***"/>
    <s v="ปทุมธานี"/>
    <s v="-"/>
    <s v=""/>
    <s v="15/02/2026 12:00"/>
    <s v="-"/>
    <s v="J&amp;T COD"/>
    <s v="Tiktok"/>
    <s v="จ่ายทีหลัง / COD"/>
    <s v=""/>
    <s v="791797527124"/>
    <s v="15/02/2026 12:00"/>
  </r>
  <r>
    <x v="4"/>
    <x v="4"/>
    <n v="159"/>
    <n v="1"/>
    <s v="GUP96"/>
    <n v="267"/>
    <n v="0"/>
    <s v="ร้านที่2"/>
    <s v="u***8386445256832"/>
    <s v="ระยอง"/>
    <s v="-"/>
    <s v=""/>
    <s v="15/02/2026 12:00"/>
    <s v="-"/>
    <s v="J&amp;T COD"/>
    <s v="Tiktok"/>
    <s v="จ่ายทีหลัง / COD"/>
    <s v=""/>
    <s v="791743845196"/>
    <s v="15/02/2026 12:00"/>
  </r>
  <r>
    <x v="3"/>
    <x v="3"/>
    <n v="159"/>
    <n v="1"/>
    <s v="GUP96"/>
    <n v="267"/>
    <n v="0"/>
    <s v="ร้านที่2"/>
    <s v="u***8386445256832"/>
    <s v="ระยอง"/>
    <s v="-"/>
    <s v=""/>
    <s v="15/02/2026 12:00"/>
    <s v="-"/>
    <s v="J&amp;T COD"/>
    <s v="Tiktok"/>
    <s v="จ่ายทีหลัง / COD"/>
    <s v=""/>
    <s v="791743845196"/>
    <s v="15/02/2026 12:00"/>
  </r>
  <r>
    <x v="5"/>
    <x v="6"/>
    <n v="159"/>
    <n v="1"/>
    <s v="GUP96"/>
    <n v="267"/>
    <n v="0"/>
    <s v="ร้านที่2"/>
    <s v="u***8386445256832"/>
    <s v="ระยอง"/>
    <s v="-"/>
    <s v=""/>
    <s v="15/02/2026 12:00"/>
    <s v="-"/>
    <s v="J&amp;T COD"/>
    <s v="Tiktok"/>
    <s v="จ่ายทีหลัง / COD"/>
    <s v=""/>
    <s v="791743845196"/>
    <s v="15/02/2026 12:00"/>
  </r>
  <r>
    <x v="4"/>
    <x v="4"/>
    <n v="159"/>
    <n v="1"/>
    <s v="GUP94"/>
    <n v="267"/>
    <n v="0"/>
    <s v="ร้านที่2"/>
    <s v="u***8204005137942"/>
    <s v="ขอนแก่น"/>
    <s v="-"/>
    <s v=""/>
    <s v="15/02/2026 11:59"/>
    <s v="-"/>
    <s v="J&amp;T Express"/>
    <s v="Tiktok"/>
    <s v="tiktok"/>
    <s v=""/>
    <s v="791791127190"/>
    <s v="15/02/2026 11:59"/>
  </r>
  <r>
    <x v="3"/>
    <x v="3"/>
    <n v="159"/>
    <n v="1"/>
    <s v="GUP94"/>
    <n v="267"/>
    <n v="0"/>
    <s v="ร้านที่2"/>
    <s v="u***8204005137942"/>
    <s v="ขอนแก่น"/>
    <s v="-"/>
    <s v=""/>
    <s v="15/02/2026 11:59"/>
    <s v="-"/>
    <s v="J&amp;T Express"/>
    <s v="Tiktok"/>
    <s v="tiktok"/>
    <s v=""/>
    <s v="791791127190"/>
    <s v="15/02/2026 11:59"/>
  </r>
  <r>
    <x v="0"/>
    <x v="5"/>
    <n v="159"/>
    <n v="1"/>
    <s v="GUP94"/>
    <n v="267"/>
    <n v="0"/>
    <s v="ร้านที่2"/>
    <s v="u***8204005137942"/>
    <s v="ขอนแก่น"/>
    <s v="-"/>
    <s v=""/>
    <s v="15/02/2026 11:59"/>
    <s v="-"/>
    <s v="J&amp;T Express"/>
    <s v="Tiktok"/>
    <s v="tiktok"/>
    <s v=""/>
    <s v="791791127190"/>
    <s v="15/02/2026 11:59"/>
  </r>
  <r>
    <x v="3"/>
    <x v="3"/>
    <n v="159"/>
    <n v="1"/>
    <s v="GUP93"/>
    <n v="89"/>
    <n v="0"/>
    <s v="ร้านที่2"/>
    <s v="ส***ดา ป***วัสดิ์"/>
    <s v="กรุงเทพฯ"/>
    <s v="-"/>
    <s v=""/>
    <s v="15/02/2026 11:59"/>
    <s v="-"/>
    <s v="J&amp;T COD"/>
    <s v="Tiktok"/>
    <s v="จ่ายทีหลัง / COD"/>
    <s v=""/>
    <s v="791720647141"/>
    <s v="15/02/2026 11:59"/>
  </r>
  <r>
    <x v="4"/>
    <x v="4"/>
    <n v="159"/>
    <n v="1"/>
    <s v="GUP92"/>
    <n v="128"/>
    <n v="29"/>
    <s v="ร้านที่2"/>
    <s v="น***าถ"/>
    <s v="ลพบุรี"/>
    <s v="-"/>
    <s v=""/>
    <s v="15/02/2026 11:58"/>
    <s v="-"/>
    <s v="J&amp;T COD"/>
    <s v="Tiktok"/>
    <s v="จ่ายทีหลัง / COD"/>
    <s v=""/>
    <s v="791774725125"/>
    <s v="15/02/2026 11:59"/>
  </r>
  <r>
    <x v="3"/>
    <x v="3"/>
    <n v="159"/>
    <n v="1"/>
    <s v="GUP91"/>
    <n v="99"/>
    <n v="0"/>
    <s v="ร้านที่2"/>
    <s v="อ***ร ส***รณ"/>
    <s v="กรุงเทพฯ"/>
    <s v="-"/>
    <s v=""/>
    <s v="15/02/2026 11:58"/>
    <s v="-"/>
    <s v="J&amp;T COD"/>
    <s v="Tiktok"/>
    <s v="จ่ายทีหลัง / COD"/>
    <s v=""/>
    <s v="791755527135"/>
    <s v="15/02/2026 11:58"/>
  </r>
  <r>
    <x v="3"/>
    <x v="3"/>
    <n v="159"/>
    <n v="1"/>
    <s v="GUP90"/>
    <n v="117"/>
    <n v="18"/>
    <s v="ร้านที่2"/>
    <s v="เ***ลักษณ์ ล***ตขจรนุวัฒน์"/>
    <s v="สงขลา"/>
    <s v="-"/>
    <s v=""/>
    <s v="15/02/2026 11:58"/>
    <s v="-"/>
    <s v="J&amp;T Express"/>
    <s v="Tiktok"/>
    <s v="tiktok"/>
    <s v=""/>
    <s v="791769447136"/>
    <s v="15/02/2026 11:58"/>
  </r>
  <r>
    <x v="7"/>
    <x v="8"/>
    <n v="33.333333333333336"/>
    <n v="3"/>
    <s v="GUP89"/>
    <n v="100"/>
    <n v="0"/>
    <s v="ร้านที่2"/>
    <s v="ส***าณี    ว***ศิลา"/>
    <s v="กรุงเทพฯ"/>
    <s v="-"/>
    <s v=""/>
    <s v="15/02/2026 11:57"/>
    <s v="-"/>
    <s v="J&amp;T COD"/>
    <s v="Tiktok"/>
    <s v="จ่ายทีหลัง / COD"/>
    <s v=""/>
    <s v="791719345104"/>
    <s v="15/02/2026 11:57"/>
  </r>
  <r>
    <x v="7"/>
    <x v="8"/>
    <n v="50"/>
    <n v="6"/>
    <s v="GUP88"/>
    <n v="200"/>
    <n v="0"/>
    <s v="ร้านที่2"/>
    <s v="ศ***ักษณ์"/>
    <s v="ชัยภูมิ"/>
    <s v="-"/>
    <s v=""/>
    <s v="15/02/2026 11:57"/>
    <s v="-"/>
    <s v="J&amp;T COD"/>
    <s v="Tiktok"/>
    <s v="จ่ายทีหลัง / COD"/>
    <s v=""/>
    <s v="791727738174"/>
    <s v="15/02/2026 11:57"/>
  </r>
  <r>
    <x v="7"/>
    <x v="8"/>
    <n v="33.333333333333336"/>
    <n v="3"/>
    <s v="GUP87"/>
    <n v="190"/>
    <n v="0"/>
    <s v="ร้านที่2"/>
    <s v="เ**"/>
    <s v="สุพรรณบุรี"/>
    <s v="-"/>
    <s v=""/>
    <s v="15/02/2026 12:00"/>
    <s v="-"/>
    <s v="J&amp;T Express"/>
    <s v="Tiktok"/>
    <s v="tiktok"/>
    <s v=""/>
    <s v="791727256110"/>
    <s v="15/02/2026 11:57"/>
  </r>
  <r>
    <x v="3"/>
    <x v="3"/>
    <n v="159"/>
    <n v="1"/>
    <s v="GUP87"/>
    <n v="190"/>
    <n v="0"/>
    <s v="ร้านที่2"/>
    <s v="เ**"/>
    <s v="สุพรรณบุรี"/>
    <s v="-"/>
    <s v=""/>
    <s v="15/02/2026 12:00"/>
    <s v="-"/>
    <s v="J&amp;T Express"/>
    <s v="Tiktok"/>
    <s v="tiktok"/>
    <s v=""/>
    <s v="791727256110"/>
    <s v="15/02/2026 11:57"/>
  </r>
  <r>
    <x v="5"/>
    <x v="6"/>
    <n v="159"/>
    <n v="1"/>
    <s v="GUP86"/>
    <n v="180"/>
    <n v="0"/>
    <s v="ร้านที่2"/>
    <s v="ส***ติ ย***นนท์"/>
    <s v="กรุงเทพฯ"/>
    <s v="-"/>
    <s v=""/>
    <s v="15/02/2026 11:58"/>
    <s v="-"/>
    <s v="J&amp;T Express"/>
    <s v="Tiktok"/>
    <s v="tiktok"/>
    <s v=""/>
    <s v="791751051103"/>
    <s v="15/02/2026 11:57"/>
  </r>
  <r>
    <x v="0"/>
    <x v="5"/>
    <n v="159"/>
    <n v="1"/>
    <s v="GUP86"/>
    <n v="180"/>
    <n v="0"/>
    <s v="ร้านที่2"/>
    <s v="ส***ติ ย***นนท์"/>
    <s v="กรุงเทพฯ"/>
    <s v="-"/>
    <s v=""/>
    <s v="15/02/2026 11:58"/>
    <s v="-"/>
    <s v="J&amp;T Express"/>
    <s v="Tiktok"/>
    <s v="tiktok"/>
    <s v=""/>
    <s v="791751051103"/>
    <s v="15/02/2026 11:57"/>
  </r>
  <r>
    <x v="4"/>
    <x v="4"/>
    <n v="159"/>
    <n v="1"/>
    <s v="GUP85"/>
    <n v="180"/>
    <n v="0"/>
    <s v="ร้านที่2"/>
    <s v="จ***มาศ เ***ยมโสด"/>
    <s v="ชลบุรี"/>
    <s v="-"/>
    <s v=""/>
    <s v="15/02/2026 11:55"/>
    <s v="-"/>
    <s v="J&amp;T Express"/>
    <s v="Tiktok"/>
    <s v="tiktok"/>
    <s v=""/>
    <s v="791753727155"/>
    <s v="15/02/2026 11:55"/>
  </r>
  <r>
    <x v="0"/>
    <x v="5"/>
    <n v="159"/>
    <n v="1"/>
    <s v="GUP85"/>
    <n v="180"/>
    <n v="0"/>
    <s v="ร้านที่2"/>
    <s v="จ***มาศ เ***ยมโสด"/>
    <s v="ชลบุรี"/>
    <s v="-"/>
    <s v=""/>
    <s v="15/02/2026 11:55"/>
    <s v="-"/>
    <s v="J&amp;T Express"/>
    <s v="Tiktok"/>
    <s v="tiktok"/>
    <s v=""/>
    <s v="791753727155"/>
    <s v="15/02/2026 11:55"/>
  </r>
  <r>
    <x v="5"/>
    <x v="6"/>
    <n v="159"/>
    <n v="1"/>
    <s v="GUP84"/>
    <n v="90"/>
    <n v="0"/>
    <s v="ร้านที่2"/>
    <s v="ด***ี เ***นวงศ์"/>
    <s v="ฉะเชิงเทรา"/>
    <s v="-"/>
    <s v=""/>
    <s v="15/02/2026 11:54"/>
    <s v="-"/>
    <s v="J&amp;T COD"/>
    <s v="Tiktok"/>
    <s v="จ่ายทีหลัง / COD"/>
    <s v=""/>
    <s v="791703646101"/>
    <s v="15/02/2026 11:54"/>
  </r>
  <r>
    <x v="3"/>
    <x v="3"/>
    <n v="159"/>
    <n v="2"/>
    <s v="GUP83"/>
    <n v="180"/>
    <n v="0"/>
    <s v="ร้านที่2"/>
    <s v="น***รา โ***สาจันทร์น้อย"/>
    <s v="ขอนแก่น"/>
    <s v="-"/>
    <s v=""/>
    <s v="15/02/2026 11:54"/>
    <s v="-"/>
    <s v="J&amp;T COD"/>
    <s v="Tiktok"/>
    <s v="จ่ายทีหลัง / COD"/>
    <s v=""/>
    <s v="791744927142"/>
    <s v="15/02/2026 11:54"/>
  </r>
  <r>
    <x v="5"/>
    <x v="6"/>
    <n v="159"/>
    <n v="1"/>
    <s v="GUP82"/>
    <n v="90"/>
    <n v="0"/>
    <s v="ร้านที่2"/>
    <s v="ป***ดม ไ***ันธุ์"/>
    <s v="สระบุรี"/>
    <s v="-"/>
    <s v=""/>
    <s v="15/02/2026 11:54"/>
    <s v="-"/>
    <s v="J&amp;T COD"/>
    <s v="Tiktok"/>
    <s v="จ่ายทีหลัง / COD"/>
    <s v=""/>
    <s v="791708114186"/>
    <s v="15/02/2026 11:54"/>
  </r>
  <r>
    <x v="5"/>
    <x v="6"/>
    <n v="159"/>
    <n v="1"/>
    <s v="GUP81"/>
    <n v="90"/>
    <n v="0"/>
    <s v="ร้านที่2"/>
    <s v="ส***้ง ก***ลิศ"/>
    <s v="ชัยภูมิ"/>
    <s v="-"/>
    <s v=""/>
    <s v="15/02/2026 11:53"/>
    <s v="-"/>
    <s v="J&amp;T COD"/>
    <s v="Tiktok"/>
    <s v="จ่ายทีหลัง / COD"/>
    <s v=""/>
    <s v="791708913170"/>
    <s v="15/02/2026 11:53"/>
  </r>
  <r>
    <x v="4"/>
    <x v="4"/>
    <n v="159"/>
    <n v="1"/>
    <s v="GUP80"/>
    <n v="90"/>
    <n v="0"/>
    <s v="ร้านที่2"/>
    <s v="ส***ยประภา พ***ัน"/>
    <s v="สมุทรปราการ"/>
    <s v="-"/>
    <s v=""/>
    <s v="15/02/2026 11:52"/>
    <s v="-"/>
    <s v="J&amp;T Express"/>
    <s v="Tiktok"/>
    <s v="tiktok"/>
    <s v=""/>
    <s v="791736526125"/>
    <s v="15/02/2026 11:52"/>
  </r>
  <r>
    <x v="5"/>
    <x v="6"/>
    <n v="159"/>
    <n v="1"/>
    <s v="GUP79"/>
    <n v="90"/>
    <n v="0"/>
    <s v="ร้านที่2"/>
    <s v="p***eสิริกร ม***"/>
    <s v="ราชบุรี"/>
    <s v="-"/>
    <s v=""/>
    <s v="15/02/2026 11:51"/>
    <s v="-"/>
    <s v="J&amp;T COD"/>
    <s v="Tiktok"/>
    <s v="จ่ายทีหลัง / COD"/>
    <s v=""/>
    <s v="791717436182"/>
    <s v="15/02/2026 11:51"/>
  </r>
  <r>
    <x v="7"/>
    <x v="8"/>
    <n v="33.333333333333336"/>
    <n v="3"/>
    <s v="GUP78"/>
    <n v="110"/>
    <n v="10"/>
    <s v="ร้านที่2"/>
    <s v="ศ***วิมล ข***งศ์"/>
    <s v="ขอนแก่น"/>
    <s v="-"/>
    <s v=""/>
    <s v="15/02/2026 11:51"/>
    <s v="-"/>
    <s v="J&amp;T COD"/>
    <s v="Tiktok"/>
    <s v="จ่ายทีหลัง / COD"/>
    <s v=""/>
    <s v="791747268104"/>
    <s v="15/02/2026 11:51"/>
  </r>
  <r>
    <x v="5"/>
    <x v="6"/>
    <n v="159"/>
    <n v="1"/>
    <s v="GUP76"/>
    <n v="90"/>
    <n v="0"/>
    <s v="ร้านที่2"/>
    <s v="ว***ญา ท***ยวงค์"/>
    <s v="มหาสารคาม"/>
    <s v="-"/>
    <s v=""/>
    <s v="15/02/2026 11:51"/>
    <s v="-"/>
    <s v="J&amp;T Express"/>
    <s v="Tiktok"/>
    <s v="tiktok"/>
    <s v=""/>
    <s v="791749635180"/>
    <s v="15/02/2026 11:50"/>
  </r>
  <r>
    <x v="5"/>
    <x v="6"/>
    <n v="159"/>
    <n v="1"/>
    <s v="GUP74"/>
    <n v="90"/>
    <n v="0"/>
    <s v="ร้านที่2"/>
    <s v="ช***ิสา ค***จ"/>
    <s v="ราชบุรี"/>
    <s v="-"/>
    <s v=""/>
    <s v="15/02/2026 11:48"/>
    <s v="-"/>
    <s v="J&amp;T COD"/>
    <s v="Tiktok"/>
    <s v="จ่ายทีหลัง / COD"/>
    <s v=""/>
    <s v="791733315181"/>
    <s v="15/02/2026 11:48"/>
  </r>
  <r>
    <x v="5"/>
    <x v="6"/>
    <n v="159"/>
    <n v="1"/>
    <s v="GUP73"/>
    <n v="90"/>
    <n v="0"/>
    <s v="ร้านที่2"/>
    <s v="ศ***ร บ***ุทธิ์ จ**"/>
    <s v="สมุทรสาคร"/>
    <s v="-"/>
    <s v=""/>
    <s v="15/02/2026 11:48"/>
    <s v="-"/>
    <s v="J&amp;T COD"/>
    <s v="Tiktok"/>
    <s v="จ่ายทีหลัง / COD"/>
    <s v=""/>
    <s v="791796118186"/>
    <s v="15/02/2026 11:48"/>
  </r>
  <r>
    <x v="5"/>
    <x v="6"/>
    <n v="159"/>
    <n v="1"/>
    <s v="GUP72"/>
    <n v="99"/>
    <n v="0"/>
    <s v="ร้านที่2"/>
    <s v="จ*** ว***สวัสดิ์"/>
    <s v="สุราษฎร์ธานี"/>
    <s v="-"/>
    <s v=""/>
    <s v="15/02/2026 11:46"/>
    <s v="-"/>
    <s v="J&amp;T COD"/>
    <s v="Tiktok"/>
    <s v="จ่ายทีหลัง / COD"/>
    <s v=""/>
    <s v="791709117172"/>
    <s v="15/02/2026 11:47"/>
  </r>
  <r>
    <x v="4"/>
    <x v="4"/>
    <n v="159"/>
    <n v="1"/>
    <s v="GUP71"/>
    <n v="198"/>
    <n v="0"/>
    <s v="ร้านที่2"/>
    <s v="พ***วา พ***พทย์"/>
    <s v="สระแก้ว"/>
    <s v="-"/>
    <s v=""/>
    <s v="15/02/2026 11:45"/>
    <s v="-"/>
    <s v="J&amp;T Express"/>
    <s v="Tiktok"/>
    <s v="tiktok"/>
    <s v=""/>
    <s v="791762446156"/>
    <s v="15/02/2026 11:45"/>
  </r>
  <r>
    <x v="5"/>
    <x v="6"/>
    <n v="159"/>
    <n v="1"/>
    <s v="GUP71"/>
    <n v="198"/>
    <n v="0"/>
    <s v="ร้านที่2"/>
    <s v="พ***วา พ***พทย์"/>
    <s v="สระแก้ว"/>
    <s v="-"/>
    <s v=""/>
    <s v="15/02/2026 11:45"/>
    <s v="-"/>
    <s v="J&amp;T Express"/>
    <s v="Tiktok"/>
    <s v="tiktok"/>
    <s v=""/>
    <s v="791762446156"/>
    <s v="15/02/2026 11:45"/>
  </r>
  <r>
    <x v="1"/>
    <x v="1"/>
    <n v="66.666666666666671"/>
    <n v="3"/>
    <s v="GUP70"/>
    <n v="129"/>
    <n v="0"/>
    <s v="ร้านที่2"/>
    <s v="น***ิตติพล ท***่อน"/>
    <s v="ยะลา"/>
    <s v="-"/>
    <s v=""/>
    <s v="15/02/2026 11:41"/>
    <s v="-"/>
    <s v="J&amp;T COD"/>
    <s v="Tiktok"/>
    <s v="จ่ายทีหลัง / COD"/>
    <s v=""/>
    <s v="791737941116"/>
    <s v="15/02/2026 11:41"/>
  </r>
  <r>
    <x v="4"/>
    <x v="4"/>
    <n v="159"/>
    <n v="1"/>
    <s v="GUP69"/>
    <n v="198"/>
    <n v="0"/>
    <s v="ร้านที่2"/>
    <s v="ส***จ ท***ชัย"/>
    <s v="จังหวัดระยอง"/>
    <s v="-"/>
    <s v=""/>
    <s v="15/02/2026 11:40"/>
    <s v="-"/>
    <s v="J&amp;T COD"/>
    <s v="Tiktok"/>
    <s v="จ่ายทีหลัง / COD"/>
    <s v=""/>
    <s v="791788525146"/>
    <s v="15/02/2026 11:40"/>
  </r>
  <r>
    <x v="3"/>
    <x v="3"/>
    <n v="159"/>
    <n v="1"/>
    <s v="GUP69"/>
    <n v="198"/>
    <n v="0"/>
    <s v="ร้านที่2"/>
    <s v="ส***จ ท***ชัย"/>
    <s v="จังหวัดระยอง"/>
    <s v="-"/>
    <s v=""/>
    <s v="15/02/2026 11:40"/>
    <s v="-"/>
    <s v="J&amp;T COD"/>
    <s v="Tiktok"/>
    <s v="จ่ายทีหลัง / COD"/>
    <s v=""/>
    <s v="791788525146"/>
    <s v="15/02/2026 11:40"/>
  </r>
  <r>
    <x v="4"/>
    <x v="4"/>
    <n v="159"/>
    <n v="1"/>
    <s v="GUP68"/>
    <n v="99"/>
    <n v="0"/>
    <s v="ร้านที่2"/>
    <s v="ด***รรณ น***อภิรักษ์"/>
    <s v="น่าน"/>
    <s v="-"/>
    <s v=""/>
    <s v="15/02/2026 11:37"/>
    <s v="-"/>
    <s v="J&amp;T COD"/>
    <s v="Tiktok"/>
    <s v="จ่ายทีหลัง / COD"/>
    <s v=""/>
    <s v="791780242120"/>
    <s v="15/02/2026 11:37"/>
  </r>
  <r>
    <x v="3"/>
    <x v="3"/>
    <n v="159"/>
    <n v="2"/>
    <s v="GUP67"/>
    <n v="198"/>
    <n v="0"/>
    <s v="ร้านที่2"/>
    <s v="ร***อรุณ ท***์เทียมรัตน์"/>
    <s v="กรุงเทพฯ"/>
    <s v="-"/>
    <s v=""/>
    <s v="15/02/2026 11:36"/>
    <s v="-"/>
    <s v="J&amp;T COD"/>
    <s v="Tiktok"/>
    <s v="จ่ายทีหลัง / COD"/>
    <s v=""/>
    <s v="791722322134"/>
    <s v="15/02/2026 11:36"/>
  </r>
  <r>
    <x v="7"/>
    <x v="8"/>
    <n v="33.333333333333336"/>
    <n v="3"/>
    <s v="GUP65"/>
    <n v="190"/>
    <n v="0"/>
    <s v="ร้านที่2"/>
    <s v="ส** อ***คะทัต"/>
    <s v="พะเยา"/>
    <s v="-"/>
    <s v=""/>
    <s v="15/02/2026 11:31"/>
    <s v="-"/>
    <s v="J&amp;T Express"/>
    <s v="Tiktok"/>
    <s v="tiktok"/>
    <s v=""/>
    <s v="791794058101"/>
    <s v="15/02/2026 11:31"/>
  </r>
  <r>
    <x v="0"/>
    <x v="5"/>
    <n v="159"/>
    <n v="1"/>
    <s v="GUP65"/>
    <n v="190"/>
    <n v="0"/>
    <s v="ร้านที่2"/>
    <s v="ส** อ***คะทัต"/>
    <s v="พะเยา"/>
    <s v="-"/>
    <s v=""/>
    <s v="15/02/2026 11:31"/>
    <s v="-"/>
    <s v="J&amp;T Express"/>
    <s v="Tiktok"/>
    <s v="tiktok"/>
    <s v=""/>
    <s v="791794058101"/>
    <s v="15/02/2026 11:31"/>
  </r>
  <r>
    <x v="7"/>
    <x v="8"/>
    <n v="33.333333333333336"/>
    <n v="3"/>
    <s v="GUP64"/>
    <n v="199"/>
    <n v="0"/>
    <s v="ร้านที่2"/>
    <s v="เ***ุดา แ***คำ"/>
    <s v="เชียงใหม่"/>
    <s v="-"/>
    <s v=""/>
    <s v="15/02/2026 11:25"/>
    <s v="-"/>
    <s v="J&amp;T Express"/>
    <s v="Tiktok"/>
    <s v="tiktok"/>
    <s v=""/>
    <s v="791717253106"/>
    <s v="15/02/2026 11:25"/>
  </r>
  <r>
    <x v="3"/>
    <x v="3"/>
    <n v="159"/>
    <n v="1"/>
    <s v="GUP64"/>
    <n v="199"/>
    <n v="0"/>
    <s v="ร้านที่2"/>
    <s v="เ***ุดา แ***คำ"/>
    <s v="เชียงใหม่"/>
    <s v="-"/>
    <s v=""/>
    <s v="15/02/2026 11:25"/>
    <s v="-"/>
    <s v="J&amp;T Express"/>
    <s v="Tiktok"/>
    <s v="tiktok"/>
    <s v=""/>
    <s v="791717253106"/>
    <s v="15/02/2026 11:25"/>
  </r>
  <r>
    <x v="6"/>
    <x v="7"/>
    <n v="69.900000000000006"/>
    <n v="10"/>
    <s v="GUP63"/>
    <n v="800"/>
    <n v="0"/>
    <s v="ร้านที่1"/>
    <s v="บ******ย"/>
    <s v="******ย ตำบลศรีดอนชัย อำเภอเชียงของ จังหวัดเชียงราย 57140"/>
    <s v="57140"/>
    <s v="46"/>
    <s v="15/02/2026 11:53"/>
    <s v="-"/>
    <s v="SPX Express"/>
    <s v="Shopee"/>
    <s v="shopee"/>
    <s v=""/>
    <s v="TH264124390716C"/>
    <s v="15/02/2026 11:23"/>
  </r>
  <r>
    <x v="4"/>
    <x v="4"/>
    <n v="159"/>
    <n v="1"/>
    <s v="GUP62"/>
    <n v="90"/>
    <n v="0"/>
    <s v="ร้านที่2"/>
    <s v="ซ***มะ จ***อ๊ะ"/>
    <s v="สงขลา"/>
    <s v="-"/>
    <s v=""/>
    <s v="15/02/2026 11:22"/>
    <s v="-"/>
    <s v="J&amp;T COD"/>
    <s v="Tiktok"/>
    <s v="จ่ายทีหลัง / COD"/>
    <s v=""/>
    <s v="791756523110"/>
    <s v="15/02/2026 11:23"/>
  </r>
  <r>
    <x v="4"/>
    <x v="4"/>
    <n v="159"/>
    <n v="1"/>
    <s v="GUP61"/>
    <n v="90"/>
    <n v="0"/>
    <s v="ร้านที่2"/>
    <s v="u***451818425115"/>
    <s v="กรุงเทพฯ"/>
    <s v="-"/>
    <s v=""/>
    <s v="15/02/2026 11:22"/>
    <s v="-"/>
    <s v="J&amp;T COD"/>
    <s v="Tiktok"/>
    <s v="จ่ายทีหลัง / COD"/>
    <s v=""/>
    <s v="791701122122"/>
    <s v="15/02/2026 11:22"/>
  </r>
  <r>
    <x v="3"/>
    <x v="3"/>
    <n v="159"/>
    <n v="1"/>
    <s v="GUP60"/>
    <n v="90"/>
    <n v="0"/>
    <s v="ร้านที่2"/>
    <s v="ณ***ิกา  พ***าน"/>
    <s v="ปทุมธานี"/>
    <s v="-"/>
    <s v=""/>
    <s v="15/02/2026 11:21"/>
    <s v="-"/>
    <s v="J&amp;T COD"/>
    <s v="Tiktok"/>
    <s v="จ่ายทีหลัง / COD"/>
    <s v=""/>
    <s v="791706841133"/>
    <s v="15/02/2026 11:21"/>
  </r>
  <r>
    <x v="0"/>
    <x v="5"/>
    <n v="159"/>
    <n v="2"/>
    <s v="GUP59"/>
    <n v="270"/>
    <n v="0"/>
    <s v="ร้านที่2"/>
    <s v="ส***พร ห***นรัตน์"/>
    <s v="ชุมพร"/>
    <s v="-"/>
    <s v=""/>
    <s v="15/02/2026 11:21"/>
    <s v="-"/>
    <s v="J&amp;T COD"/>
    <s v="Tiktok"/>
    <s v="จ่ายทีหลัง / COD"/>
    <s v=""/>
    <s v="791716847110"/>
    <s v="15/02/2026 11:21"/>
  </r>
  <r>
    <x v="0"/>
    <x v="5"/>
    <n v="159"/>
    <n v="1"/>
    <s v="GUP59"/>
    <n v="270"/>
    <n v="0"/>
    <s v="ร้านที่2"/>
    <s v="ส***พร ห***นรัตน์"/>
    <s v="ชุมพร"/>
    <s v="-"/>
    <s v=""/>
    <s v="15/02/2026 11:21"/>
    <s v="-"/>
    <s v="J&amp;T COD"/>
    <s v="Tiktok"/>
    <s v="จ่ายทีหลัง / COD"/>
    <s v=""/>
    <s v="791716847110"/>
    <s v="15/02/2026 11:21"/>
  </r>
  <r>
    <x v="3"/>
    <x v="3"/>
    <n v="159"/>
    <n v="2"/>
    <s v="GUP58"/>
    <n v="198"/>
    <n v="0"/>
    <s v="ร้านที่2"/>
    <s v="น***รา โ***สาจันทร์น้อย"/>
    <s v="ขอนแก่น"/>
    <s v="-"/>
    <s v=""/>
    <s v="15/02/2026 11:12"/>
    <s v="-"/>
    <s v="J&amp;T COD"/>
    <s v="Tiktok"/>
    <s v="จ่ายทีหลัง / COD"/>
    <s v=""/>
    <s v="791719640132"/>
    <s v="15/02/2026 11:12"/>
  </r>
  <r>
    <x v="0"/>
    <x v="5"/>
    <n v="90"/>
    <n v="1"/>
    <s v="GUP57"/>
    <n v="90"/>
    <n v="0"/>
    <s v="ร้านที่1"/>
    <s v="น******น"/>
    <s v="******รศรีธรรมราช 80220 ตำบลแก้วแสน อำเภอนาบอน จังหวัดนครศรีธรรมราช 80220"/>
    <s v="80220"/>
    <s v="35"/>
    <s v="15/02/2026 11:13"/>
    <s v="-"/>
    <s v="SPX Express"/>
    <s v="Shopee"/>
    <s v="shopee"/>
    <s v=""/>
    <s v="TH266302944425C"/>
    <s v="15/02/2026 11:12"/>
  </r>
  <r>
    <x v="7"/>
    <x v="8"/>
    <n v="33.333333333333336"/>
    <n v="3"/>
    <s v="GUP56"/>
    <n v="100"/>
    <n v="0"/>
    <s v="ร้านที่2"/>
    <s v="อ***ริยา  ภ***"/>
    <s v="กรุงเทพมหานคร"/>
    <s v="-"/>
    <s v=""/>
    <s v="15/02/2026 11:12"/>
    <s v="-"/>
    <s v="J&amp;T Express"/>
    <s v="Tiktok"/>
    <s v="tiktok"/>
    <s v=""/>
    <s v="791748860103"/>
    <s v="15/02/2026 11:12"/>
  </r>
  <r>
    <x v="7"/>
    <x v="8"/>
    <n v="50"/>
    <n v="12"/>
    <s v="GUP55"/>
    <n v="400"/>
    <n v="0"/>
    <s v="ร้านที่2"/>
    <s v="ว***าดี ส***รัมย์"/>
    <s v="ฉะเชิงเทรา"/>
    <s v="-"/>
    <s v=""/>
    <s v="15/02/2026 11:11"/>
    <s v="-"/>
    <s v="J&amp;T COD"/>
    <s v="Tiktok"/>
    <s v="จ่ายทีหลัง / COD"/>
    <s v=""/>
    <s v="791782254141"/>
    <s v="15/02/2026 11:11"/>
  </r>
  <r>
    <x v="7"/>
    <x v="8"/>
    <n v="33.333333333333336"/>
    <n v="3"/>
    <s v="GUP54"/>
    <n v="100"/>
    <n v="0"/>
    <s v="ร้านที่2"/>
    <s v="ป***ี  น***ิ่ม"/>
    <s v="สุพรรณบุรี"/>
    <s v="-"/>
    <s v=""/>
    <s v="15/02/2026 11:09"/>
    <s v="-"/>
    <s v="J&amp;T COD"/>
    <s v="Tiktok"/>
    <s v="จ่ายทีหลัง / COD"/>
    <s v=""/>
    <s v="791730345103"/>
    <s v="15/02/2026 11:09"/>
  </r>
  <r>
    <x v="6"/>
    <x v="7"/>
    <n v="120"/>
    <n v="1"/>
    <s v="GUP53"/>
    <n v="100"/>
    <n v="0"/>
    <s v="ร้านที่2"/>
    <s v="ส***กช จ***ุ่ม"/>
    <s v="พังงา"/>
    <s v="-"/>
    <s v=""/>
    <s v="15/02/2026 11:08"/>
    <s v="-"/>
    <s v="J&amp;T COD"/>
    <s v="Tiktok"/>
    <s v="จ่ายทีหลัง / COD"/>
    <s v=""/>
    <s v="791760139155"/>
    <s v="15/02/2026 11:08"/>
  </r>
  <r>
    <x v="7"/>
    <x v="8"/>
    <n v="33.333333333333336"/>
    <n v="3"/>
    <s v="GUP52"/>
    <n v="100"/>
    <n v="0"/>
    <s v="ร้านที่2"/>
    <s v="พ***ตา '*"/>
    <s v="ชัยภูมิ"/>
    <s v="-"/>
    <s v=""/>
    <s v="15/02/2026 11:06"/>
    <s v="-"/>
    <s v="J&amp;T Express"/>
    <s v="Tiktok"/>
    <s v="tiktok"/>
    <s v=""/>
    <s v="791743943104"/>
    <s v="15/02/2026 11:06"/>
  </r>
  <r>
    <x v="1"/>
    <x v="1"/>
    <n v="66.666666666666671"/>
    <n v="3"/>
    <s v="GUP51"/>
    <n v="100"/>
    <n v="0"/>
    <s v="ร้านที่2"/>
    <s v="น** ข***เรือน ล***งคุณ"/>
    <s v="สมุทรสาคร"/>
    <s v="-"/>
    <s v=""/>
    <s v="15/02/2026 11:03"/>
    <s v="-"/>
    <s v="J&amp;T Express"/>
    <s v="Tiktok"/>
    <s v="tiktok"/>
    <s v=""/>
    <s v="791728462114"/>
    <s v="15/02/2026 11:02"/>
  </r>
  <r>
    <x v="7"/>
    <x v="8"/>
    <n v="40"/>
    <n v="10"/>
    <s v="GUP50"/>
    <n v="330"/>
    <n v="0"/>
    <s v="ร้านที่2"/>
    <s v="ห***ดง ท***าภ"/>
    <s v="สมุทรปราการ"/>
    <s v="-"/>
    <s v=""/>
    <s v="15/02/2026 11:00"/>
    <s v="-"/>
    <s v="J&amp;T COD"/>
    <s v="Tiktok"/>
    <s v="จ่ายทีหลัง / COD"/>
    <s v=""/>
    <s v="791746856165"/>
    <s v="15/02/2026 11:00"/>
  </r>
  <r>
    <x v="5"/>
    <x v="6"/>
    <n v="159"/>
    <n v="1"/>
    <s v="GUP49"/>
    <n v="90"/>
    <n v="0"/>
    <s v="ร้านที่2"/>
    <s v="ด**"/>
    <s v="สมุทรสาคร"/>
    <s v="-"/>
    <s v=""/>
    <s v="15/02/2026 10:49"/>
    <s v="-"/>
    <s v="J&amp;T Express"/>
    <s v="Tiktok"/>
    <s v="tiktok"/>
    <s v=""/>
    <s v="791797522106"/>
    <s v="15/02/2026 10:49"/>
  </r>
  <r>
    <x v="3"/>
    <x v="3"/>
    <n v="159"/>
    <n v="1"/>
    <s v="GUP48"/>
    <n v="99"/>
    <n v="0"/>
    <s v="ร้านที่2"/>
    <s v="ณ***ณิชา ว***นา"/>
    <s v="อุดรธานี"/>
    <s v="-"/>
    <s v=""/>
    <s v="15/02/2026 10:47"/>
    <s v="-"/>
    <s v="J&amp;T COD"/>
    <s v="Tiktok"/>
    <s v="จ่ายทีหลัง / COD"/>
    <s v=""/>
    <s v="791748326143"/>
    <s v="15/02/2026 10:47"/>
  </r>
  <r>
    <x v="7"/>
    <x v="8"/>
    <n v="50"/>
    <n v="6"/>
    <s v="GUP47"/>
    <n v="200"/>
    <n v="0"/>
    <s v="ร้านที่2"/>
    <s v="อ***ร ย***ระสิทธิ์"/>
    <s v="พระนครศรีอยุธยา"/>
    <s v="-"/>
    <s v=""/>
    <s v="15/02/2026 10:47"/>
    <s v="-"/>
    <s v="J&amp;T Express"/>
    <s v="Tiktok"/>
    <s v="tiktok"/>
    <s v=""/>
    <s v="791773933160"/>
    <s v="15/02/2026 10:47"/>
  </r>
  <r>
    <x v="4"/>
    <x v="4"/>
    <n v="159"/>
    <n v="1"/>
    <s v="GUP46"/>
    <n v="99"/>
    <n v="0"/>
    <s v="ร้านที่2"/>
    <s v="C*** 1*"/>
    <s v="พิจิตร"/>
    <s v="-"/>
    <s v=""/>
    <s v="15/02/2026 10:43"/>
    <s v="-"/>
    <s v="J&amp;T COD"/>
    <s v="Tiktok"/>
    <s v="จ่ายทีหลัง / COD"/>
    <s v=""/>
    <s v="791792321121"/>
    <s v="15/02/2026 10:43"/>
  </r>
  <r>
    <x v="18"/>
    <x v="22"/>
    <n v="33.333333333333336"/>
    <n v="3"/>
    <s v="GUP45"/>
    <n v="109"/>
    <n v="0"/>
    <s v="ร้านที่2"/>
    <s v="ธ***พัชร  ห***อก"/>
    <s v="แพร่"/>
    <s v="-"/>
    <s v=""/>
    <s v="15/02/2026 10:42"/>
    <s v="-"/>
    <s v="J&amp;T COD"/>
    <s v="Tiktok"/>
    <s v="จ่ายทีหลัง / COD"/>
    <s v=""/>
    <s v="791714860112"/>
    <s v="15/02/2026 10:42"/>
  </r>
  <r>
    <x v="17"/>
    <x v="21"/>
    <n v="12"/>
    <n v="10"/>
    <s v="GUP44"/>
    <n v="310"/>
    <n v="10"/>
    <s v="ร้านที่1"/>
    <s v="เ******ล"/>
    <s v="******ลแม่เจ้าอยู่หัว, อำเภอเชียรใหญ่ ตำบลแม่เจ้าอยู่หัว อำเภอเชียรใหญ่ จังหวัดนครศรีธรรมราช 80190"/>
    <s v="80190"/>
    <s v="03"/>
    <s v="15/02/2026 10:34"/>
    <s v="-"/>
    <s v="SPX Express"/>
    <s v="Shopee"/>
    <s v="shopee"/>
    <s v=""/>
    <s v="TH268100658122B"/>
    <s v="15/02/2026 10:34"/>
  </r>
  <r>
    <x v="9"/>
    <x v="11"/>
    <n v="80"/>
    <n v="2"/>
    <s v="GUP44"/>
    <n v="310"/>
    <n v="10"/>
    <s v="ร้านที่1"/>
    <s v="เ******ล"/>
    <s v="******ลแม่เจ้าอยู่หัว, อำเภอเชียรใหญ่ ตำบลแม่เจ้าอยู่หัว อำเภอเชียรใหญ่ จังหวัดนครศรีธรรมราช 80190"/>
    <s v="80190"/>
    <s v="03"/>
    <s v="15/02/2026 10:34"/>
    <s v="-"/>
    <s v="SPX Express"/>
    <s v="Shopee"/>
    <s v="shopee"/>
    <s v=""/>
    <s v="TH268100658122B"/>
    <s v="15/02/2026 10:34"/>
  </r>
  <r>
    <x v="4"/>
    <x v="4"/>
    <n v="159"/>
    <n v="1"/>
    <s v="GUP40"/>
    <n v="90"/>
    <n v="0"/>
    <s v="ร้านที่2"/>
    <s v="ส***ฐศา ภ***ินทร์"/>
    <s v="นครพนม"/>
    <s v="-"/>
    <s v=""/>
    <s v="15/02/2026 10:10"/>
    <s v="-"/>
    <s v="J&amp;T Express"/>
    <s v="Tiktok"/>
    <s v="tiktok"/>
    <s v=""/>
    <s v="791732721124"/>
    <s v="15/02/2026 10:10"/>
  </r>
  <r>
    <x v="7"/>
    <x v="8"/>
    <n v="33.333333333333336"/>
    <n v="3"/>
    <s v="GUP39"/>
    <n v="129"/>
    <n v="29"/>
    <s v="ร้านที่2"/>
    <s v="ด***ี  ย***ั่น"/>
    <s v="พระนครศรีอยุธยา"/>
    <s v="-"/>
    <s v=""/>
    <s v="15/02/2026 09:59"/>
    <s v="-"/>
    <s v="J&amp;T Express"/>
    <s v="Tiktok"/>
    <s v="tiktok"/>
    <s v=""/>
    <s v="791781462113"/>
    <s v="15/02/2026 09:59"/>
  </r>
  <r>
    <x v="5"/>
    <x v="0"/>
    <n v="103.55"/>
    <n v="2"/>
    <s v="GUP38"/>
    <n v="207.1"/>
    <n v="0"/>
    <s v="ร้านที่3"/>
    <s v="แสงเทียน  พวงสมบัติ"/>
    <s v="385.ม14.ต.ผักปัง_x000a__x000a_ภูเขียว/ Phu Khiaoชัยภูมิ/ Chaiyaphum_x000a_36110"/>
    <s v="36110"/>
    <s v="660927822018"/>
    <s v="15/02/2026 09:59"/>
    <s v="-"/>
    <s v="Kerry_dropoff"/>
    <s v="Lazada"/>
    <s v="lazada"/>
    <s v=""/>
    <s v="TH33108CGD354A"/>
    <s v="15/02/2026 09:59"/>
  </r>
  <r>
    <x v="3"/>
    <x v="3"/>
    <n v="159"/>
    <n v="1"/>
    <s v="GUP37"/>
    <n v="99"/>
    <n v="0"/>
    <s v="ร้านที่2"/>
    <s v="พ***า​ว์​ ข***ื่อน"/>
    <s v="สมุทรปราการ"/>
    <s v="-"/>
    <s v=""/>
    <s v="15/02/2026 09:54"/>
    <s v="-"/>
    <s v="J&amp;T COD"/>
    <s v="Tiktok"/>
    <s v="จ่ายทีหลัง / COD"/>
    <s v=""/>
    <s v="791708043140"/>
    <s v="15/02/2026 09:54"/>
  </r>
  <r>
    <x v="1"/>
    <x v="1"/>
    <n v="66.666666666666671"/>
    <n v="3"/>
    <s v="GUP36"/>
    <n v="100"/>
    <n v="0"/>
    <s v="ร้านที่2"/>
    <s v="ส***ก ก***นะ"/>
    <s v="สงขลา"/>
    <s v="-"/>
    <s v=""/>
    <s v="15/02/2026 09:48"/>
    <s v="-"/>
    <s v="J&amp;T COD"/>
    <s v="Tiktok"/>
    <s v="จ่ายทีหลัง / COD"/>
    <s v=""/>
    <s v="791778663115"/>
    <s v="15/02/2026 09:48"/>
  </r>
  <r>
    <x v="3"/>
    <x v="3"/>
    <n v="159"/>
    <n v="1"/>
    <s v="GUP35"/>
    <n v="198"/>
    <n v="0"/>
    <s v="ร้านที่2"/>
    <s v="เ***พิศ แ***ลกีย์"/>
    <s v="ขอนแก่น"/>
    <s v="-"/>
    <s v=""/>
    <s v="15/02/2026 09:46"/>
    <s v="-"/>
    <s v="J&amp;T COD"/>
    <s v="Tiktok"/>
    <s v="จ่ายทีหลัง / COD"/>
    <s v=""/>
    <s v="791742324155"/>
    <s v="15/02/2026 09:46"/>
  </r>
  <r>
    <x v="4"/>
    <x v="4"/>
    <n v="159"/>
    <n v="1"/>
    <s v="GUP35"/>
    <n v="198"/>
    <n v="0"/>
    <s v="ร้านที่2"/>
    <s v="เ***พิศ แ***ลกีย์"/>
    <s v="ขอนแก่น"/>
    <s v="-"/>
    <s v=""/>
    <s v="15/02/2026 09:46"/>
    <s v="-"/>
    <s v="J&amp;T COD"/>
    <s v="Tiktok"/>
    <s v="จ่ายทีหลัง / COD"/>
    <s v=""/>
    <s v="791742324155"/>
    <s v="15/02/2026 09:46"/>
  </r>
  <r>
    <x v="5"/>
    <x v="6"/>
    <n v="159"/>
    <n v="1"/>
    <s v="GUP34"/>
    <n v="90"/>
    <n v="0"/>
    <s v="ร้านที่2"/>
    <s v="ล***า"/>
    <s v="นครสวรรค์"/>
    <s v="-"/>
    <s v=""/>
    <s v="15/02/2026 09:44"/>
    <s v="-"/>
    <s v="J&amp;T COD"/>
    <s v="Tiktok"/>
    <s v="จ่ายทีหลัง / COD"/>
    <s v=""/>
    <s v="791728119195"/>
    <s v="15/02/2026 09:45"/>
  </r>
  <r>
    <x v="5"/>
    <x v="6"/>
    <n v="159"/>
    <n v="1"/>
    <s v="GUP32"/>
    <n v="99"/>
    <n v="0"/>
    <s v="ร้านที่2"/>
    <s v="p** m***e"/>
    <s v="ปทุมธานี"/>
    <s v="-"/>
    <s v=""/>
    <s v="15/02/2026 09:39"/>
    <s v="-"/>
    <s v="J&amp;T COD"/>
    <s v="Tiktok"/>
    <s v="จ่ายทีหลัง / COD"/>
    <s v=""/>
    <s v="791769921106"/>
    <s v="15/02/2026 09:40"/>
  </r>
  <r>
    <x v="5"/>
    <x v="6"/>
    <n v="159"/>
    <n v="1"/>
    <s v="GUP31"/>
    <n v="90"/>
    <n v="0"/>
    <s v="ร้านที่2"/>
    <s v="ป***ายกุล เ***ซื่อ"/>
    <s v="ร้อยเอ็ด"/>
    <s v="-"/>
    <s v=""/>
    <s v="15/02/2026 09:39"/>
    <s v="-"/>
    <s v="J&amp;T COD"/>
    <s v="Tiktok"/>
    <s v="จ่ายทีหลัง / COD"/>
    <s v=""/>
    <s v="791797329105"/>
    <s v="15/02/2026 09:39"/>
  </r>
  <r>
    <x v="5"/>
    <x v="6"/>
    <n v="159"/>
    <n v="2"/>
    <s v="GUP30"/>
    <n v="180"/>
    <n v="0"/>
    <s v="ร้านที่2"/>
    <s v="ป***รณ์ ส***ิวิกรานนท์"/>
    <s v="ประจวบคีรีขันธ์"/>
    <s v="-"/>
    <s v=""/>
    <s v="15/02/2026 09:38"/>
    <s v="-"/>
    <s v="J&amp;T COD"/>
    <s v="Tiktok"/>
    <s v="จ่ายทีหลัง / COD"/>
    <s v=""/>
    <s v="791714643101"/>
    <s v="15/02/2026 09:38"/>
  </r>
  <r>
    <x v="1"/>
    <x v="1"/>
    <n v="66.666666666666671"/>
    <n v="3"/>
    <s v="GUP29"/>
    <n v="100"/>
    <n v="0"/>
    <s v="ร้านที่2"/>
    <s v="ศ***วรรณ"/>
    <s v="ฉะเชิงเทรา"/>
    <s v="-"/>
    <s v=""/>
    <s v="15/02/2026 09:39"/>
    <s v="-"/>
    <s v="J&amp;T Express"/>
    <s v="Tiktok"/>
    <s v="tiktok"/>
    <s v=""/>
    <s v="791755543110"/>
    <s v="15/02/2026 09:38"/>
  </r>
  <r>
    <x v="1"/>
    <x v="1"/>
    <n v="66.666666666666671"/>
    <n v="3"/>
    <s v="GUP28"/>
    <n v="200"/>
    <n v="0"/>
    <s v="ร้านที่4"/>
    <s v="บ***รียน จ***พ"/>
    <s v="ขอนแก่น"/>
    <s v="-"/>
    <s v=""/>
    <s v="15/02/2026 09:38"/>
    <s v="-"/>
    <s v="J&amp;T Express"/>
    <s v="Tiktok"/>
    <s v="tiktok"/>
    <s v=""/>
    <s v="791772931110"/>
    <s v="15/02/2026 09:38"/>
  </r>
  <r>
    <x v="7"/>
    <x v="8"/>
    <n v="33.333333333333336"/>
    <n v="3"/>
    <s v="GUP28"/>
    <n v="200"/>
    <n v="0"/>
    <s v="ร้านที่4"/>
    <s v="บ***รียน จ***พ"/>
    <s v="ขอนแก่น"/>
    <s v="-"/>
    <s v=""/>
    <s v="15/02/2026 09:38"/>
    <s v="-"/>
    <s v="J&amp;T Express"/>
    <s v="Tiktok"/>
    <s v="tiktok"/>
    <s v=""/>
    <s v="791772931110"/>
    <s v="15/02/2026 09:38"/>
  </r>
  <r>
    <x v="0"/>
    <x v="5"/>
    <n v="159"/>
    <n v="1"/>
    <s v="GUP26"/>
    <n v="90"/>
    <n v="0"/>
    <s v="ร้านที่2"/>
    <s v="บ***   ม***อยหลังวัด ต***่งกระบ่ำ อ***าวขวัญ จ***ญจนบุรี  7***"/>
    <s v="กาญจนบุรี"/>
    <s v="-"/>
    <s v=""/>
    <s v="15/02/2026 09:37"/>
    <s v="-"/>
    <s v="J&amp;T COD"/>
    <s v="Tiktok"/>
    <s v="จ่ายทีหลัง / COD"/>
    <s v=""/>
    <s v="791717441115"/>
    <s v="15/02/2026 09:37"/>
  </r>
  <r>
    <x v="7"/>
    <x v="8"/>
    <n v="50"/>
    <n v="6"/>
    <s v="GUP24"/>
    <n v="200"/>
    <n v="0"/>
    <s v="ร้านที่2"/>
    <s v="ห***ดง ท***าภ"/>
    <s v="สมุทรปราการ"/>
    <s v="-"/>
    <s v=""/>
    <s v="15/02/2026 09:34"/>
    <s v="-"/>
    <s v="J&amp;T COD"/>
    <s v="Tiktok"/>
    <s v="จ่ายทีหลัง / COD"/>
    <s v=""/>
    <s v="791792136166"/>
    <s v="15/02/2026 09:35"/>
  </r>
  <r>
    <x v="5"/>
    <x v="6"/>
    <n v="159"/>
    <n v="1"/>
    <s v="GUP23"/>
    <n v="100"/>
    <n v="10"/>
    <s v="ร้านที่2"/>
    <s v="ว***ดา ด***"/>
    <s v="เทศบาลนครนครศรีธรรมราช"/>
    <s v="-"/>
    <s v=""/>
    <s v="15/02/2026 09:34"/>
    <s v="-"/>
    <s v="J&amp;T COD"/>
    <s v="Tiktok"/>
    <s v="จ่ายทีหลัง / COD"/>
    <s v=""/>
    <s v="791783233194"/>
    <s v="15/02/2026 09:34"/>
  </r>
  <r>
    <x v="5"/>
    <x v="6"/>
    <n v="159"/>
    <n v="1"/>
    <s v="GUP22"/>
    <n v="190"/>
    <n v="0"/>
    <s v="ร้านที่2"/>
    <s v="ธ***ณ์ เ***ญสากล"/>
    <s v="สมุทรสาคร"/>
    <s v="-"/>
    <s v=""/>
    <s v="15/02/2026 09:34"/>
    <s v="-"/>
    <s v="J&amp;T Express"/>
    <s v="Tiktok"/>
    <s v="tiktok"/>
    <s v=""/>
    <s v="791742251112"/>
    <s v="15/02/2026 09:34"/>
  </r>
  <r>
    <x v="6"/>
    <x v="7"/>
    <n v="120"/>
    <n v="1"/>
    <s v="GUP22"/>
    <n v="190"/>
    <n v="0"/>
    <s v="ร้านที่2"/>
    <s v="ธ***ณ์ เ***ญสากล"/>
    <s v="สมุทรสาคร"/>
    <s v="-"/>
    <s v=""/>
    <s v="15/02/2026 09:34"/>
    <s v="-"/>
    <s v="J&amp;T Express"/>
    <s v="Tiktok"/>
    <s v="tiktok"/>
    <s v=""/>
    <s v="791742251112"/>
    <s v="15/02/2026 09:34"/>
  </r>
  <r>
    <x v="5"/>
    <x v="6"/>
    <n v="159"/>
    <n v="1"/>
    <s v="GUP21"/>
    <n v="90"/>
    <n v="0"/>
    <s v="ร้านที่2"/>
    <s v="ก***รรณ ย***ะดิษฐ์"/>
    <s v="สมุทรปราการ"/>
    <s v="-"/>
    <s v=""/>
    <s v="15/02/2026 09:34"/>
    <s v="-"/>
    <s v="J&amp;T Express"/>
    <s v="Tiktok"/>
    <s v="tiktok"/>
    <s v=""/>
    <s v="791792525101"/>
    <s v="15/02/2026 09:34"/>
  </r>
  <r>
    <x v="3"/>
    <x v="3"/>
    <n v="159"/>
    <n v="1"/>
    <s v="GUP20"/>
    <n v="99"/>
    <n v="0"/>
    <s v="ร้านที่2"/>
    <s v="ก***รรณ ย***ะดิษฐ์"/>
    <s v="สมุทรปราการ"/>
    <s v="-"/>
    <s v=""/>
    <s v="15/02/2026 09:32"/>
    <s v="-"/>
    <s v="J&amp;T Express"/>
    <s v="Tiktok"/>
    <s v="tiktok"/>
    <s v=""/>
    <s v="791714921141"/>
    <s v="15/02/2026 09:32"/>
  </r>
  <r>
    <x v="5"/>
    <x v="6"/>
    <n v="159"/>
    <n v="1"/>
    <s v="GUP19"/>
    <n v="99"/>
    <n v="0"/>
    <s v="ร้านที่2"/>
    <s v="ป***ายกุล เ***ซื่อ"/>
    <s v="ร้อยเอ็ด"/>
    <s v="-"/>
    <s v=""/>
    <s v="15/02/2026 09:31"/>
    <s v="-"/>
    <s v="J&amp;T COD"/>
    <s v="Tiktok"/>
    <s v="จ่ายทีหลัง / COD"/>
    <s v=""/>
    <s v="791747244105"/>
    <s v="15/02/2026 09:31"/>
  </r>
  <r>
    <x v="6"/>
    <x v="7"/>
    <n v="66.333333333333329"/>
    <n v="6"/>
    <s v="GUP18"/>
    <n v="394"/>
    <n v="0"/>
    <s v="ร้านที่2"/>
    <s v="เ***นเพ็ญ ท***ิตติกุล"/>
    <s v="เชียงใหม่"/>
    <s v="-"/>
    <s v=""/>
    <s v="15/02/2026 09:20"/>
    <s v="-"/>
    <s v="J&amp;T COD"/>
    <s v="Tiktok"/>
    <s v="จ่ายทีหลัง / COD"/>
    <s v=""/>
    <s v="791754537140"/>
    <s v="15/02/2026 09:20"/>
  </r>
  <r>
    <x v="7"/>
    <x v="8"/>
    <n v="33.333333333333336"/>
    <n v="3"/>
    <s v="GUP17"/>
    <n v="100"/>
    <n v="0"/>
    <s v="ร้านที่2"/>
    <s v="น***มล จ***ากรณ์"/>
    <s v="กรุงเทพฯ"/>
    <s v="-"/>
    <s v=""/>
    <s v="15/02/2026 09:10"/>
    <s v="-"/>
    <s v="J&amp;T Express"/>
    <s v="Tiktok"/>
    <s v="tiktok"/>
    <s v=""/>
    <s v="791705141102"/>
    <s v="15/02/2026 09:10"/>
  </r>
  <r>
    <x v="0"/>
    <x v="5"/>
    <n v="159"/>
    <n v="1"/>
    <s v="GUP15"/>
    <n v="129"/>
    <n v="0"/>
    <s v="ร้านที่2"/>
    <s v="ม***  ป**"/>
    <s v="ระยอง"/>
    <s v="-"/>
    <s v=""/>
    <s v="15/02/2026 09:04"/>
    <s v="-"/>
    <s v="J&amp;T COD"/>
    <s v="Tiktok"/>
    <s v="จ่ายทีหลัง / COD"/>
    <s v=""/>
    <s v="791747044115"/>
    <s v="15/02/2026 09:04"/>
  </r>
  <r>
    <x v="6"/>
    <x v="7"/>
    <n v="66.333333333333329"/>
    <n v="3"/>
    <s v="GUP14"/>
    <n v="212"/>
    <n v="15"/>
    <s v="ร้านที่2"/>
    <s v="ป***รี้ยว"/>
    <s v="พิษณุโลก"/>
    <s v="-"/>
    <s v=""/>
    <s v="15/02/2026 09:01"/>
    <s v="-"/>
    <s v="J&amp;T COD"/>
    <s v="Tiktok"/>
    <s v="จ่ายทีหลัง / COD"/>
    <s v=""/>
    <s v="791749058155"/>
    <s v="15/02/2026 09:01"/>
  </r>
  <r>
    <x v="7"/>
    <x v="8"/>
    <n v="50"/>
    <n v="6"/>
    <s v="GUP13"/>
    <n v="200"/>
    <n v="0"/>
    <s v="ร้านที่2"/>
    <s v="ผ***พรรณี ต***รัตนาพิบูล"/>
    <s v="เชียงใหม่"/>
    <s v="-"/>
    <s v=""/>
    <s v="15/02/2026 08:47"/>
    <s v="-"/>
    <s v="J&amp;T Express"/>
    <s v="Tiktok"/>
    <s v="tiktok"/>
    <s v=""/>
    <s v="791735053174"/>
    <s v="15/02/2026 08:47"/>
  </r>
  <r>
    <x v="7"/>
    <x v="8"/>
    <n v="50"/>
    <n v="6"/>
    <s v="GUP9"/>
    <n v="200"/>
    <n v="0"/>
    <s v="ร้านที่2"/>
    <s v="ป***อม อ***ล"/>
    <s v="นครศรีธรรมราช"/>
    <s v="-"/>
    <s v=""/>
    <s v="15/02/2026 08:24"/>
    <s v="-"/>
    <s v="J&amp;T COD"/>
    <s v="Tiktok"/>
    <s v="จ่ายทีหลัง / COD"/>
    <s v=""/>
    <s v="791713858176"/>
    <s v="15/02/2026 08:24"/>
  </r>
  <r>
    <x v="7"/>
    <x v="8"/>
    <n v="50"/>
    <n v="6"/>
    <s v="GUP7"/>
    <n v="200"/>
    <n v="0"/>
    <s v="ร้านที่2"/>
    <s v="ณ***า เ***ึก"/>
    <s v="ชลบุรี"/>
    <s v="-"/>
    <s v=""/>
    <s v="15/02/2026 08:06"/>
    <s v="-"/>
    <s v="J&amp;T COD"/>
    <s v="Tiktok"/>
    <s v="จ่ายทีหลัง / COD"/>
    <s v=""/>
    <s v="791757055180"/>
    <s v="15/02/2026 08:06"/>
  </r>
  <r>
    <x v="7"/>
    <x v="8"/>
    <n v="50"/>
    <n v="6"/>
    <s v="GUP6"/>
    <n v="200"/>
    <n v="0"/>
    <s v="ร้านที่2"/>
    <s v="อ***ลี   ม***ั่ง"/>
    <s v="กรุงเทพฯ"/>
    <s v="-"/>
    <s v=""/>
    <s v="15/02/2026 08:02"/>
    <s v="-"/>
    <s v="J&amp;T COD"/>
    <s v="Tiktok"/>
    <s v="จ่ายทีหลัง / COD"/>
    <s v=""/>
    <s v="791781932185"/>
    <s v="15/02/2026 08:03"/>
  </r>
  <r>
    <x v="0"/>
    <x v="0"/>
    <n v="109"/>
    <n v="2"/>
    <s v="GUP5"/>
    <n v="263.5"/>
    <n v="45.5"/>
    <s v="ร้านที่3"/>
    <s v="รัชนี ดีมงคล"/>
    <s v="บ้านบวกครกเหนือ 81/1 ม.8 ชอย6 ต.ท่าวังตาล อ.สารภี จะ.เชียงใหม่ 50140 · ท่าวังตาล/ Tha Wang Tan_x000a__x000a_สารภี/ Saraphiเชียงใหม่/ Chiang Mai_x000a_50140"/>
    <s v="50140"/>
    <s v="660966836371"/>
    <s v="15/02/2026 07:54"/>
    <s v="-"/>
    <s v="Kerry_dropoff"/>
    <s v="Lazada"/>
    <s v="lazada"/>
    <s v=""/>
    <s v="LEXPU0657949641"/>
    <s v="15/02/2026 07:54"/>
  </r>
  <r>
    <x v="1"/>
    <x v="1"/>
    <n v="55"/>
    <n v="1"/>
    <s v="GUP4"/>
    <n v="55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5/02/2026 07:48"/>
    <s v="-"/>
    <s v="SPX Express"/>
    <s v="Shopee"/>
    <s v="shopee"/>
    <s v=""/>
    <s v="TH267731288176D"/>
    <s v="15/02/2026 07:47"/>
  </r>
  <r>
    <x v="7"/>
    <x v="8"/>
    <n v="50"/>
    <n v="6"/>
    <s v="GUP3"/>
    <n v="200"/>
    <n v="0"/>
    <s v="ร้านที่2"/>
    <s v="ส***รัตน์ แ***รุณ "/>
    <s v="กำแพงเพชร"/>
    <s v="-"/>
    <s v=""/>
    <s v="15/02/2026 07:46"/>
    <s v="-"/>
    <s v="J&amp;T COD"/>
    <s v="Tiktok"/>
    <s v="จ่ายทีหลัง / COD"/>
    <s v=""/>
    <s v="791749938173"/>
    <s v="15/02/2026 07:46"/>
  </r>
  <r>
    <x v="7"/>
    <x v="8"/>
    <n v="50"/>
    <n v="12"/>
    <s v="GUP2"/>
    <n v="400"/>
    <n v="0"/>
    <s v="ร้านที่2"/>
    <s v="ฟ** ร***หมา"/>
    <s v="สกลนคร"/>
    <s v="-"/>
    <s v=""/>
    <s v="15/02/2026 07:44"/>
    <s v="-"/>
    <s v="J&amp;T COD"/>
    <s v="Tiktok"/>
    <s v="จ่ายทีหลัง / COD"/>
    <s v=""/>
    <s v="791798652131"/>
    <s v="15/02/2026 07:44"/>
  </r>
  <r>
    <x v="7"/>
    <x v="8"/>
    <n v="50"/>
    <n v="6"/>
    <s v="GUP1"/>
    <n v="200"/>
    <n v="0"/>
    <s v="ร้านที่2"/>
    <s v="แ***"/>
    <s v="จังหวัดระยอง"/>
    <s v="-"/>
    <s v=""/>
    <s v="15/02/2026 07:24"/>
    <s v="-"/>
    <s v="J&amp;T COD"/>
    <s v="Tiktok"/>
    <s v="จ่ายทีหลัง / COD"/>
    <s v=""/>
    <s v="791769256176"/>
    <s v="15/02/2026 07:24"/>
  </r>
  <r>
    <x v="7"/>
    <x v="8"/>
    <n v="50"/>
    <n v="6"/>
    <s v="GUP0"/>
    <n v="200"/>
    <n v="0"/>
    <s v="ร้านที่2"/>
    <s v="ป***ีต"/>
    <s v="กรุงเทพฯ"/>
    <s v="-"/>
    <s v=""/>
    <s v="15/02/2026 07:15"/>
    <s v="-"/>
    <s v="J&amp;T Express"/>
    <s v="Tiktok"/>
    <s v="tiktok"/>
    <s v=""/>
    <s v="791778852174"/>
    <s v="15/02/2026 07:15"/>
  </r>
  <r>
    <x v="6"/>
    <x v="7"/>
    <n v="80"/>
    <n v="3"/>
    <s v="GUO99"/>
    <n v="240"/>
    <n v="0"/>
    <s v="ร้านที่1"/>
    <s v="น******ล"/>
    <s v="******หารเรือ ถ.สุขุมวิท ต.พลา ตำบลพลา อำเภอบ้านฉาง จังหวัดระยอง 21130"/>
    <s v="21130"/>
    <s v="09"/>
    <s v="15/02/2026 06:51"/>
    <s v="-"/>
    <s v="SPX Express"/>
    <s v="Shopee"/>
    <s v="shopee"/>
    <s v=""/>
    <s v="TH265510194624L"/>
    <s v="15/02/2026 06:37"/>
  </r>
  <r>
    <x v="6"/>
    <x v="7"/>
    <n v="80"/>
    <n v="3"/>
    <s v="GUO98"/>
    <n v="240"/>
    <n v="0"/>
    <s v="ร้านที่1"/>
    <s v="น******ล"/>
    <s v="******หารเรือ ถ.สุขุมวิท ต.พลา ตำบลพลา อำเภอบ้านฉาง จังหวัดระยอง 21130"/>
    <s v="21130"/>
    <s v="09"/>
    <s v="15/02/2026 06:35"/>
    <s v="-"/>
    <s v="SPX Express"/>
    <s v="Shopee"/>
    <s v="shopee"/>
    <s v=""/>
    <s v="TH2638008270289"/>
    <s v="15/02/2026 06:35"/>
  </r>
  <r>
    <x v="5"/>
    <x v="6"/>
    <n v="159"/>
    <n v="1"/>
    <s v="GUO97"/>
    <n v="99"/>
    <n v="0"/>
    <s v="ร้านที่2"/>
    <s v="ศ***กาญจน์ ส***์ทอง"/>
    <s v="พิจิตร"/>
    <s v="-"/>
    <s v=""/>
    <s v="15/02/2026 06:30"/>
    <s v="-"/>
    <s v="J&amp;T COD"/>
    <s v="Tiktok"/>
    <s v="จ่ายทีหลัง / COD"/>
    <s v=""/>
    <s v="791673336075"/>
    <s v="15/02/2026 06:30"/>
  </r>
  <r>
    <x v="5"/>
    <x v="6"/>
    <n v="159"/>
    <n v="1"/>
    <s v="GUO96"/>
    <n v="99"/>
    <n v="0"/>
    <s v="ร้านที่2"/>
    <s v="ว***ทธ จ***หลา"/>
    <s v="จันทบุรี"/>
    <s v="-"/>
    <s v=""/>
    <s v="15/02/2026 06:27"/>
    <s v="-"/>
    <s v="J&amp;T Express"/>
    <s v="Tiktok"/>
    <s v="tiktok"/>
    <s v=""/>
    <s v="791693255076"/>
    <s v="15/02/2026 06:27"/>
  </r>
  <r>
    <x v="3"/>
    <x v="3"/>
    <n v="159"/>
    <n v="1"/>
    <s v="GUO95"/>
    <n v="99"/>
    <n v="0"/>
    <s v="ร้านที่2"/>
    <s v="ป***ิสา พ***ร"/>
    <s v="นครศรีธรรมราช"/>
    <s v="-"/>
    <s v=""/>
    <s v="15/02/2026 06:16"/>
    <s v="-"/>
    <s v="J&amp;T COD"/>
    <s v="Tiktok"/>
    <s v="จ่ายทีหลัง / COD"/>
    <s v=""/>
    <s v="791646331022"/>
    <s v="15/02/2026 06:16"/>
  </r>
  <r>
    <x v="4"/>
    <x v="4"/>
    <n v="159"/>
    <n v="1"/>
    <s v="GUO94"/>
    <n v="99"/>
    <n v="0"/>
    <s v="ร้านที่2"/>
    <s v="ท***์ธดา ส***น"/>
    <s v="ตราด"/>
    <s v="-"/>
    <s v=""/>
    <s v="15/02/2026 06:01"/>
    <s v="-"/>
    <s v="J&amp;T COD"/>
    <s v="Tiktok"/>
    <s v="จ่ายทีหลัง / COD"/>
    <s v=""/>
    <s v="791663451051"/>
    <s v="15/02/2026 06:01"/>
  </r>
  <r>
    <x v="6"/>
    <x v="12"/>
    <n v="73.55"/>
    <n v="2"/>
    <s v="GUO93"/>
    <n v="147.1"/>
    <n v="0"/>
    <s v="ร้านที่3"/>
    <s v="วรรณา อันชัน"/>
    <s v="145ม.9บ.วังไผ่ต.นครสวรรค์ตก_x000a__x000a_เมืองนครสวรรค์/ Mueang Nakhon Sawanนครสวรรค์/ Nakhon Sawan_x000a_60000"/>
    <s v="60000"/>
    <s v="660864147819"/>
    <s v="15/02/2026 05:55"/>
    <s v="-"/>
    <s v="Kerry_dropoff"/>
    <s v="Lazada"/>
    <s v="lazada"/>
    <s v=""/>
    <s v="LEXPU0657895494"/>
    <s v="15/02/2026 05:54"/>
  </r>
  <r>
    <x v="7"/>
    <x v="8"/>
    <n v="50"/>
    <n v="6"/>
    <s v="GUO92"/>
    <n v="200"/>
    <n v="0"/>
    <s v="ร้านที่2"/>
    <s v="น***ภา เ***นุกูลกิจ"/>
    <s v="นนทบุรี"/>
    <s v="-"/>
    <s v=""/>
    <s v="15/02/2026 05:17"/>
    <s v="-"/>
    <s v="J&amp;T Express"/>
    <s v="Tiktok"/>
    <s v="tiktok"/>
    <s v=""/>
    <s v="791688245040"/>
    <s v="15/02/2026 05:17"/>
  </r>
  <r>
    <x v="1"/>
    <x v="1"/>
    <n v="66.666666666666671"/>
    <n v="3"/>
    <s v="GUO91"/>
    <n v="235.05"/>
    <n v="0"/>
    <s v="ร้านที่3"/>
    <s v="พัชรา ณัฐวงค์ศิริ"/>
    <s v="117/2ม.5ต.หอไกร อ.บางมูลนาก จ.พิจิตร 66120 · บางมูลนาก/ Bang Mun Nak_x000a__x000a_บางมูลนาก/ Bang Mun Nakพิจิตร/ Phichit_x000a_66120"/>
    <s v="66120"/>
    <s v="660899597558"/>
    <s v="15/02/2026 05:06"/>
    <s v="-"/>
    <s v="Kerry_dropoff"/>
    <s v="Lazada"/>
    <s v="lazada"/>
    <s v=""/>
    <s v="TH62058CFN4E1C"/>
    <s v="15/02/2026 05:06"/>
  </r>
  <r>
    <x v="3"/>
    <x v="0"/>
    <n v="98.92"/>
    <n v="1"/>
    <s v="GUO91"/>
    <n v="235.05"/>
    <n v="0"/>
    <s v="ร้านที่3"/>
    <s v="พัชรา ณัฐวงค์ศิริ"/>
    <s v="117/2ม.5ต.หอไกร อ.บางมูลนาก จ.พิจิตร 66120 · บางมูลนาก/ Bang Mun Nak_x000a__x000a_บางมูลนาก/ Bang Mun Nakพิจิตร/ Phichit_x000a_66120"/>
    <s v="66120"/>
    <s v="660899597558"/>
    <s v="15/02/2026 05:06"/>
    <s v="-"/>
    <s v="Kerry_dropoff"/>
    <s v="Lazada"/>
    <s v="lazada"/>
    <s v=""/>
    <s v="TH62058CFN4E1C"/>
    <s v="15/02/2026 05:06"/>
  </r>
  <r>
    <x v="7"/>
    <x v="8"/>
    <n v="50"/>
    <n v="6"/>
    <s v="GUO90"/>
    <n v="200"/>
    <n v="0"/>
    <s v="ร้านที่2"/>
    <s v="A***ara U***aroen"/>
    <s v="แพร่"/>
    <s v="-"/>
    <s v=""/>
    <s v="15/02/2026 05:02"/>
    <s v="-"/>
    <s v="J&amp;T COD"/>
    <s v="Tiktok"/>
    <s v="จ่ายทีหลัง / COD"/>
    <s v=""/>
    <s v="791680248052"/>
    <s v="15/02/2026 05:02"/>
  </r>
  <r>
    <x v="7"/>
    <x v="8"/>
    <n v="50"/>
    <n v="6"/>
    <s v="GUO89"/>
    <n v="200"/>
    <n v="0"/>
    <s v="ร้านที่2"/>
    <s v="ก***  ไ***วียง"/>
    <s v="นครราชสีมา"/>
    <s v="-"/>
    <s v=""/>
    <s v="15/02/2026 04:33"/>
    <s v="-"/>
    <s v="J&amp;T COD"/>
    <s v="Tiktok"/>
    <s v="จ่ายทีหลัง / COD"/>
    <s v=""/>
    <s v="791663122036"/>
    <s v="15/02/2026 04:33"/>
  </r>
  <r>
    <x v="1"/>
    <x v="1"/>
    <n v="66.666666666666671"/>
    <n v="3"/>
    <s v="GUO87"/>
    <n v="129"/>
    <n v="0"/>
    <s v="ร้านที่1"/>
    <s v="K******)"/>
    <s v="******nia, ซอย 21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48"/>
    <s v="15/02/2026 04:25"/>
    <s v="-"/>
    <s v="SPX Express"/>
    <s v="Shopee"/>
    <s v="shopee"/>
    <s v=""/>
    <s v="TH2691193333238"/>
    <s v="15/02/2026 04:25"/>
  </r>
  <r>
    <x v="7"/>
    <x v="8"/>
    <n v="50"/>
    <n v="6"/>
    <s v="GUO86"/>
    <n v="200"/>
    <n v="0"/>
    <s v="ร้านที่2"/>
    <s v="ค***ชร อ***ธิรักษ์"/>
    <s v="อุดรธานี"/>
    <s v="-"/>
    <s v=""/>
    <s v="15/02/2026 04:18"/>
    <s v="-"/>
    <s v="J&amp;T COD"/>
    <s v="Tiktok"/>
    <s v="จ่ายทีหลัง / COD"/>
    <s v=""/>
    <s v="791658921023"/>
    <s v="15/02/2026 04:25"/>
  </r>
  <r>
    <x v="7"/>
    <x v="8"/>
    <n v="50"/>
    <n v="6"/>
    <s v="GUO85"/>
    <n v="200"/>
    <n v="0"/>
    <s v="ร้านที่2"/>
    <s v="น***ุนทร  พ***บดี"/>
    <s v="กรุงเทพฯ"/>
    <s v="-"/>
    <s v=""/>
    <s v="15/02/2026 03:27"/>
    <s v="-"/>
    <s v="J&amp;T COD"/>
    <s v="Tiktok"/>
    <s v="จ่ายทีหลัง / COD"/>
    <s v=""/>
    <s v="791635043054"/>
    <s v="15/02/2026 03:28"/>
  </r>
  <r>
    <x v="7"/>
    <x v="8"/>
    <n v="50"/>
    <n v="6"/>
    <s v="GUO84"/>
    <n v="200"/>
    <n v="0"/>
    <s v="ร้านที่2"/>
    <s v="ส***ญญา เ***่วย"/>
    <s v="กรุงเทพมหานคร"/>
    <s v="-"/>
    <s v=""/>
    <s v="15/02/2026 03:20"/>
    <s v="-"/>
    <s v="J&amp;T Express"/>
    <s v="Tiktok"/>
    <s v="tiktok"/>
    <s v=""/>
    <s v="791609049011"/>
    <s v="15/02/2026 03:20"/>
  </r>
  <r>
    <x v="5"/>
    <x v="6"/>
    <n v="159"/>
    <n v="1"/>
    <s v="GUO83"/>
    <n v="99"/>
    <n v="0"/>
    <s v="ร้านที่2"/>
    <s v="ก***ร จ***ิดผล"/>
    <s v="เทศบาลนครลำปาง"/>
    <s v="-"/>
    <s v=""/>
    <s v="15/02/2026 02:49"/>
    <s v="-"/>
    <s v="J&amp;T COD"/>
    <s v="Tiktok"/>
    <s v="จ่ายทีหลัง / COD"/>
    <s v=""/>
    <s v="791621656081"/>
    <s v="15/02/2026 02:49"/>
  </r>
  <r>
    <x v="6"/>
    <x v="7"/>
    <n v="80"/>
    <n v="1"/>
    <s v="GUO82"/>
    <n v="80"/>
    <n v="0"/>
    <s v="ร้านที่1"/>
    <s v="พ******ม"/>
    <s v="******.ชุมแสง ตำบลชุมแสง อำเภอสตึก จังหวัดบุรีรัมย์ 31150"/>
    <s v="31150"/>
    <s v="29"/>
    <s v="15/02/2026 02:23"/>
    <s v="-"/>
    <s v="SPX Express"/>
    <s v="Shopee"/>
    <s v="shopee"/>
    <s v=""/>
    <s v="TH263313539325H"/>
    <s v="15/02/2026 02:23"/>
  </r>
  <r>
    <x v="6"/>
    <x v="7"/>
    <n v="80"/>
    <n v="3"/>
    <s v="GUO80"/>
    <n v="240"/>
    <n v="0"/>
    <s v="ร้านที่1"/>
    <s v="พ******ม"/>
    <s v="******.ชุมแสง ตำบลชุมแสง อำเภอสตึก จังหวัดบุรีรัมย์ 31150"/>
    <s v="31150"/>
    <s v="29"/>
    <s v="15/02/2026 02:22"/>
    <s v="-"/>
    <s v="SPX Express"/>
    <s v="Shopee"/>
    <s v="shopee"/>
    <s v=""/>
    <s v="TH2647355344831"/>
    <s v="15/02/2026 02:22"/>
  </r>
  <r>
    <x v="5"/>
    <x v="6"/>
    <n v="159"/>
    <n v="1"/>
    <s v="GUO79"/>
    <n v="99"/>
    <n v="0"/>
    <s v="ร้านที่2"/>
    <s v="ห***ย"/>
    <s v="สกลนคร"/>
    <s v="-"/>
    <s v=""/>
    <s v="15/02/2026 01:54"/>
    <s v="-"/>
    <s v="J&amp;T COD"/>
    <s v="Tiktok"/>
    <s v="จ่ายทีหลัง / COD"/>
    <s v=""/>
    <s v="791620855071"/>
    <s v="15/02/2026 01:54"/>
  </r>
  <r>
    <x v="19"/>
    <x v="23"/>
    <n v="50"/>
    <n v="5"/>
    <s v="GUO78"/>
    <n v="23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15/02/2026 02:08"/>
    <s v="-"/>
    <s v="SPX Express"/>
    <s v="Shopee"/>
    <s v="shopee"/>
    <s v=""/>
    <s v="TH266585330907R"/>
    <s v="15/02/2026 01:38"/>
  </r>
  <r>
    <x v="4"/>
    <x v="4"/>
    <n v="159"/>
    <n v="2"/>
    <s v="GUO77"/>
    <n v="198"/>
    <n v="0"/>
    <s v="ร้านที่2"/>
    <s v="อ***. ง***ระโคน"/>
    <s v="บุรีรัมย์"/>
    <s v="-"/>
    <s v=""/>
    <s v="15/02/2026 01:36"/>
    <s v="-"/>
    <s v="J&amp;T COD"/>
    <s v="Tiktok"/>
    <s v="จ่ายทีหลัง / COD"/>
    <s v=""/>
    <s v="791668531032"/>
    <s v="15/02/2026 01:36"/>
  </r>
  <r>
    <x v="20"/>
    <x v="24"/>
    <n v="48"/>
    <n v="1"/>
    <s v="GUO76"/>
    <n v="48"/>
    <n v="0"/>
    <s v="ร้านที่1"/>
    <s v="ก**บ"/>
    <s v="******ลบ้านใหม่ ตำบลบ้านใหม่ อำเภอบางใหญ่ จังหวัดนนทบุรี 11140"/>
    <s v="11140"/>
    <s v="39"/>
    <s v="15/02/2026 08:31"/>
    <s v="-"/>
    <s v="SPX Express"/>
    <s v="Shopee"/>
    <s v="shopee"/>
    <s v=""/>
    <s v="TH2637114678042"/>
    <s v="15/02/2026 01:00"/>
  </r>
  <r>
    <x v="3"/>
    <x v="3"/>
    <n v="159"/>
    <n v="1"/>
    <s v="GUO75"/>
    <n v="99"/>
    <n v="0"/>
    <s v="ร้านที่2"/>
    <s v="ส***ศา ถ***ลกรัง"/>
    <s v="สมุทรปราการ"/>
    <s v="-"/>
    <s v=""/>
    <s v="15/02/2026 00:57"/>
    <s v="-"/>
    <s v="J&amp;T COD"/>
    <s v="Tiktok"/>
    <s v="จ่ายทีหลัง / COD"/>
    <s v=""/>
    <s v="791616855024"/>
    <s v="15/02/2026 00:57"/>
  </r>
  <r>
    <x v="7"/>
    <x v="8"/>
    <n v="33.333333333333336"/>
    <n v="3"/>
    <s v="GUO74"/>
    <n v="100"/>
    <n v="0"/>
    <s v="ร้านที่2"/>
    <s v="ณ***ยาภรณ์ ไ***ังข์"/>
    <s v="กาญจนบุรี"/>
    <s v="-"/>
    <s v=""/>
    <s v="15/02/2026 00:56"/>
    <s v="-"/>
    <s v="J&amp;T COD"/>
    <s v="Tiktok"/>
    <s v="จ่ายทีหลัง / COD"/>
    <s v=""/>
    <s v="791683524085"/>
    <s v="15/02/2026 00:56"/>
  </r>
  <r>
    <x v="7"/>
    <x v="8"/>
    <n v="50"/>
    <n v="6"/>
    <s v="GUO73"/>
    <n v="200"/>
    <n v="0"/>
    <s v="ร้านที่2"/>
    <s v="ต***ล็ก"/>
    <s v="นครปฐม"/>
    <s v="-"/>
    <s v=""/>
    <s v="15/02/2026 00:47"/>
    <s v="-"/>
    <s v="J&amp;T Express"/>
    <s v="Tiktok"/>
    <s v="tiktok"/>
    <s v=""/>
    <s v="791624047023"/>
    <s v="15/02/2026 00:47"/>
  </r>
  <r>
    <x v="6"/>
    <x v="7"/>
    <n v="69.900000000000006"/>
    <n v="10"/>
    <s v="GUO71"/>
    <n v="80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5/02/2026 00:21"/>
    <s v="-"/>
    <s v="SPX Express"/>
    <s v="Shopee"/>
    <s v="shopee"/>
    <s v=""/>
    <s v="TH269766696146Q"/>
    <s v="15/02/2026 00:21"/>
  </r>
  <r>
    <x v="5"/>
    <x v="6"/>
    <n v="159"/>
    <n v="1"/>
    <s v="GUO70"/>
    <n v="99"/>
    <n v="0"/>
    <s v="ร้านที่2"/>
    <s v="ธ***รรณ พ***พันธ์"/>
    <s v="Phayao"/>
    <s v="-"/>
    <s v=""/>
    <s v="15/02/2026 00:10"/>
    <s v="-"/>
    <s v="J&amp;T Express"/>
    <s v="Tiktok"/>
    <s v="tiktok"/>
    <s v=""/>
    <s v="791652540081"/>
    <s v="15/02/2026 00:20"/>
  </r>
  <r>
    <x v="1"/>
    <x v="1"/>
    <n v="66.666666666666671"/>
    <n v="6"/>
    <s v="GUO69"/>
    <n v="498"/>
    <n v="0"/>
    <s v="ร้านที่1"/>
    <s v="น******า"/>
    <s v="******ี้ยวขวา), ถนน เพชรเกษม ตำบลท่ามิหรำ อำเภอเมืองพัทลุง จังหวัดพัทลุง 93000"/>
    <s v="93000"/>
    <s v="72"/>
    <s v="15/02/2026 00:05"/>
    <s v="-"/>
    <s v="SPX Express"/>
    <s v="Shopee"/>
    <s v="shopee"/>
    <s v=""/>
    <s v="TH265856012153Y"/>
    <s v="15/02/2026 00:05"/>
  </r>
  <r>
    <x v="6"/>
    <x v="7"/>
    <n v="80"/>
    <n v="3"/>
    <s v="GUO69"/>
    <n v="498"/>
    <n v="0"/>
    <s v="ร้านที่1"/>
    <s v="น******า"/>
    <s v="******ี้ยวขวา), ถนน เพชรเกษม ตำบลท่ามิหรำ อำเภอเมืองพัทลุง จังหวัดพัทลุง 93000"/>
    <s v="93000"/>
    <s v="72"/>
    <s v="15/02/2026 00:05"/>
    <s v="-"/>
    <s v="SPX Express"/>
    <s v="Shopee"/>
    <s v="shopee"/>
    <s v=""/>
    <s v="TH265856012153Y"/>
    <s v="15/02/2026 00:05"/>
  </r>
  <r>
    <x v="9"/>
    <x v="25"/>
    <n v="80"/>
    <n v="2"/>
    <s v="GUO68"/>
    <n v="172"/>
    <n v="12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15/02/2026 00:02"/>
    <s v="-"/>
    <s v="Kerry_dropoff"/>
    <s v="Lazada"/>
    <s v="lazada"/>
    <s v=""/>
    <s v="LEXPU0657893250"/>
    <s v="15/02/2026 00:02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x v="0"/>
    <x v="0"/>
    <n v="50"/>
    <n v="6"/>
    <s v="GUV38"/>
    <n v="200"/>
    <n v="0"/>
    <s v="ร้านที่2"/>
    <s v="น***"/>
    <s v="นนทบุรี"/>
    <s v="-"/>
    <s v=""/>
    <s v="16/02/2026 23:49"/>
    <s v="-"/>
    <s v="J&amp;T COD"/>
    <s v="Tiktok"/>
    <s v="จ่ายทีหลัง / COD"/>
    <s v=""/>
    <s v="791815401182"/>
    <s v="16/02/2026 23:50"/>
  </r>
  <r>
    <x v="0"/>
    <x v="0"/>
    <n v="50"/>
    <n v="6"/>
    <s v="GUV37"/>
    <n v="200"/>
    <n v="0"/>
    <s v="ร้านที่2"/>
    <s v="ค***ระเสริฐ  ไ***ตร"/>
    <s v="นนทบุรี"/>
    <s v="-"/>
    <s v=""/>
    <s v="16/02/2026 23:47"/>
    <s v="-"/>
    <s v="J&amp;T COD"/>
    <s v="Tiktok"/>
    <s v="จ่ายทีหลัง / COD"/>
    <s v=""/>
    <s v="791826215191"/>
    <s v="16/02/2026 23:47"/>
  </r>
  <r>
    <x v="1"/>
    <x v="1"/>
    <n v="159"/>
    <n v="1"/>
    <s v="GUV36"/>
    <n v="132"/>
    <n v="3"/>
    <s v="ร้านที่2"/>
    <s v="ก***า ด***ันทร์"/>
    <s v="ชลบุรี"/>
    <s v="-"/>
    <s v=""/>
    <s v="16/02/2026 23:44"/>
    <s v="-"/>
    <s v="J&amp;T COD"/>
    <s v="Tiktok"/>
    <s v="จ่ายทีหลัง / COD"/>
    <s v=""/>
    <s v="791888419173"/>
    <s v="16/02/2026 23:44"/>
  </r>
  <r>
    <x v="0"/>
    <x v="0"/>
    <n v="50"/>
    <n v="6"/>
    <s v="GUV35"/>
    <n v="200"/>
    <n v="0"/>
    <s v="ร้านที่2"/>
    <s v="อ***มา บ***ญาน้อย"/>
    <s v="นครพนม"/>
    <s v="-"/>
    <s v=""/>
    <s v="16/02/2026 23:44"/>
    <s v="-"/>
    <s v="J&amp;T COD"/>
    <s v="Tiktok"/>
    <s v="จ่ายทีหลัง / COD"/>
    <s v=""/>
    <s v="791844817120"/>
    <s v="16/02/2026 23:44"/>
  </r>
  <r>
    <x v="0"/>
    <x v="0"/>
    <n v="50"/>
    <n v="6"/>
    <s v="GUV34"/>
    <n v="200"/>
    <n v="0"/>
    <s v="ร้านที่2"/>
    <s v="ส*** ข***ิตต์"/>
    <s v="บุรีรัมย์"/>
    <s v="-"/>
    <s v=""/>
    <s v="16/02/2026 23:43"/>
    <s v="-"/>
    <s v="J&amp;T Express"/>
    <s v="Tiktok"/>
    <s v="tiktok"/>
    <s v=""/>
    <s v="791891217132"/>
    <s v="16/02/2026 23:41"/>
  </r>
  <r>
    <x v="2"/>
    <x v="2"/>
    <n v="159"/>
    <n v="1"/>
    <s v="GUV33"/>
    <n v="129"/>
    <n v="0"/>
    <s v="ร้านที่2"/>
    <s v="แ***์"/>
    <s v="ลพบุรี"/>
    <s v="-"/>
    <s v=""/>
    <s v="16/02/2026 23:38"/>
    <s v="-"/>
    <s v="J&amp;T COD"/>
    <s v="Tiktok"/>
    <s v="จ่ายทีหลัง / COD"/>
    <s v=""/>
    <s v="791801319131"/>
    <s v="16/02/2026 23:38"/>
  </r>
  <r>
    <x v="0"/>
    <x v="0"/>
    <n v="50"/>
    <n v="6"/>
    <s v="GUV32"/>
    <n v="200"/>
    <n v="0"/>
    <s v="ร้านที่2"/>
    <s v="ส***อ"/>
    <s v="นครศรีธรรมราช"/>
    <s v="-"/>
    <s v=""/>
    <s v="16/02/2026 23:18"/>
    <s v="-"/>
    <s v="J&amp;T COD"/>
    <s v="Tiktok"/>
    <s v="จ่ายทีหลัง / COD"/>
    <s v=""/>
    <s v="791866411151"/>
    <s v="16/02/2026 23:18"/>
  </r>
  <r>
    <x v="0"/>
    <x v="0"/>
    <n v="50"/>
    <n v="6"/>
    <s v="GUV31"/>
    <n v="200"/>
    <n v="0"/>
    <s v="ร้านที่2"/>
    <s v="ล***น ส***ุวานนท์"/>
    <s v="นครสวรรค์"/>
    <s v="-"/>
    <s v=""/>
    <s v="16/02/2026 23:14"/>
    <s v="-"/>
    <s v="J&amp;T COD"/>
    <s v="Tiktok"/>
    <s v="จ่ายทีหลัง / COD"/>
    <s v=""/>
    <s v="791882504195"/>
    <s v="16/02/2026 23:14"/>
  </r>
  <r>
    <x v="3"/>
    <x v="3"/>
    <n v="66.666666666666671"/>
    <n v="3"/>
    <s v="GUV30"/>
    <n v="129"/>
    <n v="0"/>
    <s v="ร้านที่1"/>
    <s v="ป******์"/>
    <s v="******นาทราย ตำบลนาทราย อำเภอลี้ จังหวัดลำพูน 51110"/>
    <s v="51110"/>
    <s v="23"/>
    <s v="16/02/2026 23:09"/>
    <s v="-"/>
    <s v="SPX Express"/>
    <s v="Shopee"/>
    <s v="shopee"/>
    <s v=""/>
    <s v="TH262510278635U"/>
    <s v="16/02/2026 23:08"/>
  </r>
  <r>
    <x v="0"/>
    <x v="0"/>
    <n v="50"/>
    <n v="6"/>
    <s v="GUV29"/>
    <n v="200"/>
    <n v="0"/>
    <s v="ร้านที่2"/>
    <s v="พ***อร์"/>
    <s v="Nakhon Pathom"/>
    <s v="-"/>
    <s v=""/>
    <s v="16/02/2026 23:00"/>
    <s v="-"/>
    <s v="J&amp;T COD"/>
    <s v="Tiktok"/>
    <s v="จ่ายทีหลัง / COD"/>
    <s v=""/>
    <s v="791763797090"/>
    <s v="16/02/2026 23:00"/>
  </r>
  <r>
    <x v="4"/>
    <x v="4"/>
    <n v="159"/>
    <n v="1"/>
    <s v="GUV28"/>
    <n v="129"/>
    <n v="0"/>
    <s v="ร้านที่2"/>
    <s v="ก***าณา เ***ุทธิกร"/>
    <s v="กรุงเทพฯ"/>
    <s v="-"/>
    <s v=""/>
    <s v="16/02/2026 22:57"/>
    <s v="-"/>
    <s v="J&amp;T COD"/>
    <s v="Tiktok"/>
    <s v="จ่ายทีหลัง / COD"/>
    <s v=""/>
    <s v="791854315162"/>
    <s v="16/02/2026 22:58"/>
  </r>
  <r>
    <x v="0"/>
    <x v="0"/>
    <n v="33.333333333333336"/>
    <n v="3"/>
    <s v="GUV27"/>
    <n v="100"/>
    <n v="0"/>
    <s v="ร้านที่2"/>
    <s v="ต***่งมาให้"/>
    <s v="กรุงเทพฯ"/>
    <s v="-"/>
    <s v=""/>
    <s v="16/02/2026 22:55"/>
    <s v="-"/>
    <s v="J&amp;T Express"/>
    <s v="Tiktok"/>
    <s v="tiktok"/>
    <s v=""/>
    <s v="791829522186"/>
    <s v="16/02/2026 22:55"/>
  </r>
  <r>
    <x v="0"/>
    <x v="0"/>
    <n v="50"/>
    <n v="6"/>
    <s v="GUV26"/>
    <n v="200"/>
    <n v="0"/>
    <s v="ร้านที่2"/>
    <s v="ศ***ญา ป***ญ์นารากุล"/>
    <s v="ระยอง"/>
    <s v="-"/>
    <s v=""/>
    <s v="16/02/2026 22:52"/>
    <s v="-"/>
    <s v="J&amp;T COD"/>
    <s v="Tiktok"/>
    <s v="จ่ายทีหลัง / COD"/>
    <s v=""/>
    <s v="791769394091"/>
    <s v="16/02/2026 22:52"/>
  </r>
  <r>
    <x v="0"/>
    <x v="0"/>
    <n v="40"/>
    <n v="10"/>
    <s v="GUV25"/>
    <n v="400"/>
    <n v="0"/>
    <s v="ร้านที่2"/>
    <s v="เ***วรรณ จ***ายง"/>
    <s v="ขอนแก่น"/>
    <s v="-"/>
    <s v=""/>
    <s v="16/02/2026 22:50"/>
    <s v="-"/>
    <s v="J&amp;T Express"/>
    <s v="Tiktok"/>
    <s v="tiktok"/>
    <s v=""/>
    <s v="791700886071"/>
    <s v="16/02/2026 22:49"/>
  </r>
  <r>
    <x v="0"/>
    <x v="0"/>
    <n v="33.333333333333336"/>
    <n v="3"/>
    <s v="GUV24"/>
    <n v="458"/>
    <n v="0"/>
    <s v="ร้านที่1"/>
    <s v="ว******ง"/>
    <s v="******ร้ง ตำบลตลาดแร้ง อำเภอบ้านเขว้า จังหวัดชัยภูมิ 36170"/>
    <s v="36170"/>
    <s v="67"/>
    <s v="16/02/2026 22:47"/>
    <s v="-"/>
    <s v="SPX Express"/>
    <s v="Shopee"/>
    <s v="shopee"/>
    <s v=""/>
    <s v="TH260142992914M"/>
    <s v="16/02/2026 22:47"/>
  </r>
  <r>
    <x v="5"/>
    <x v="5"/>
    <n v="83.333333333333329"/>
    <n v="3"/>
    <s v="GUV24"/>
    <n v="458"/>
    <n v="0"/>
    <s v="ร้านที่1"/>
    <s v="ว******ง"/>
    <s v="******ร้ง ตำบลตลาดแร้ง อำเภอบ้านเขว้า จังหวัดชัยภูมิ 36170"/>
    <s v="36170"/>
    <s v="67"/>
    <s v="16/02/2026 22:47"/>
    <s v="-"/>
    <s v="SPX Express"/>
    <s v="Shopee"/>
    <s v="shopee"/>
    <s v=""/>
    <s v="TH260142992914M"/>
    <s v="16/02/2026 22:47"/>
  </r>
  <r>
    <x v="6"/>
    <x v="6"/>
    <n v="59"/>
    <n v="1"/>
    <s v="GUV24"/>
    <n v="458"/>
    <n v="0"/>
    <s v="ร้านที่1"/>
    <s v="ว******ง"/>
    <s v="******ร้ง ตำบลตลาดแร้ง อำเภอบ้านเขว้า จังหวัดชัยภูมิ 36170"/>
    <s v="36170"/>
    <s v="67"/>
    <s v="16/02/2026 22:47"/>
    <s v="-"/>
    <s v="SPX Express"/>
    <s v="Shopee"/>
    <s v="shopee"/>
    <s v=""/>
    <s v="TH260142992914M"/>
    <s v="16/02/2026 22:47"/>
  </r>
  <r>
    <x v="7"/>
    <x v="7"/>
    <n v="66.333333333333329"/>
    <n v="3"/>
    <s v="GUV23"/>
    <n v="197"/>
    <n v="0"/>
    <s v="ร้านที่2"/>
    <s v="S***pol x b**"/>
    <s v="นครปฐม"/>
    <s v="-"/>
    <s v=""/>
    <s v="16/02/2026 22:41"/>
    <s v="-"/>
    <s v="J&amp;T COD"/>
    <s v="Tiktok"/>
    <s v="จ่ายทีหลัง / COD"/>
    <s v=""/>
    <s v="791885310101"/>
    <s v="16/02/2026 22:41"/>
  </r>
  <r>
    <x v="3"/>
    <x v="3"/>
    <n v="66.666666666666671"/>
    <n v="3"/>
    <s v="GUV20"/>
    <n v="167"/>
    <n v="38"/>
    <s v="ร้านที่2"/>
    <s v="น***เยาว์  ป***กโส"/>
    <s v="กาฬสินธุ์"/>
    <s v="-"/>
    <s v=""/>
    <s v="16/02/2026 22:32"/>
    <s v="-"/>
    <s v="J&amp;T Express"/>
    <s v="Tiktok"/>
    <s v="tiktok"/>
    <s v=""/>
    <s v="791889268144"/>
    <s v="16/02/2026 22:32"/>
  </r>
  <r>
    <x v="0"/>
    <x v="0"/>
    <n v="33.333333333333336"/>
    <n v="3"/>
    <s v="GUV19"/>
    <n v="100"/>
    <n v="0"/>
    <s v="ร้านที่2"/>
    <s v="ว***ทิพย์"/>
    <s v="กรุงเทพฯ"/>
    <s v="-"/>
    <s v=""/>
    <s v="16/02/2026 22:27"/>
    <s v="-"/>
    <s v="J&amp;T Express"/>
    <s v="Tiktok"/>
    <s v="tiktok"/>
    <s v=""/>
    <s v="791895053154"/>
    <s v="16/02/2026 22:27"/>
  </r>
  <r>
    <x v="4"/>
    <x v="4"/>
    <n v="159"/>
    <n v="1"/>
    <s v="GUV16"/>
    <n v="129"/>
    <n v="0"/>
    <s v="ร้านที่2"/>
    <s v="K***kod  c***takut"/>
    <s v="สมุทรปราการ"/>
    <s v="-"/>
    <s v=""/>
    <s v="16/02/2026 22:11"/>
    <s v="-"/>
    <s v="Flash Express Thailand COD"/>
    <s v="Tiktok"/>
    <s v="จ่ายทีหลัง / COD"/>
    <s v=""/>
    <s v="THT0203542MXE5Z"/>
    <s v="16/02/2026 22:11"/>
  </r>
  <r>
    <x v="0"/>
    <x v="0"/>
    <n v="33.333333333333336"/>
    <n v="3"/>
    <s v="GUV15"/>
    <n v="100"/>
    <n v="0"/>
    <s v="ร้านที่2"/>
    <s v="s*** s***nsa"/>
    <s v="เพชรบูรณ์"/>
    <s v="-"/>
    <s v=""/>
    <s v="16/02/2026 21:32"/>
    <s v="-"/>
    <s v="J&amp;T COD"/>
    <s v="Tiktok"/>
    <s v="จ่ายทีหลัง / COD"/>
    <s v=""/>
    <s v="791849054150"/>
    <s v="16/02/2026 21:32"/>
  </r>
  <r>
    <x v="0"/>
    <x v="0"/>
    <n v="50"/>
    <n v="6"/>
    <s v="GUV14"/>
    <n v="200"/>
    <n v="0"/>
    <s v="ร้านที่2"/>
    <s v="M** M**"/>
    <s v="ปทุมธานี"/>
    <s v="-"/>
    <s v=""/>
    <s v="16/02/2026 21:29"/>
    <s v="-"/>
    <s v="Flash Express Thailand COD"/>
    <s v="Tiktok"/>
    <s v="จ่ายทีหลัง / COD"/>
    <s v=""/>
    <s v="THT0406542WCX0Z"/>
    <s v="16/02/2026 21:29"/>
  </r>
  <r>
    <x v="0"/>
    <x v="0"/>
    <n v="50"/>
    <n v="6"/>
    <s v="GUV13"/>
    <n v="200"/>
    <n v="0"/>
    <s v="ร้านที่2"/>
    <s v="d***um"/>
    <s v="หนองคาย"/>
    <s v="-"/>
    <s v=""/>
    <s v="16/02/2026 21:25"/>
    <s v="-"/>
    <s v="J&amp;T COD"/>
    <s v="Tiktok"/>
    <s v="จ่ายทีหลัง / COD"/>
    <s v=""/>
    <s v="791808103170"/>
    <s v="16/02/2026 21:25"/>
  </r>
  <r>
    <x v="4"/>
    <x v="4"/>
    <n v="159"/>
    <n v="2"/>
    <s v="GUV12"/>
    <n v="516"/>
    <n v="0"/>
    <s v="ร้านที่2"/>
    <s v="อ***ตยา ฟ***ินทร์"/>
    <s v="ชลบุรี"/>
    <s v="-"/>
    <s v=""/>
    <s v="16/02/2026 21:21"/>
    <s v="-"/>
    <s v="J&amp;T COD"/>
    <s v="Tiktok"/>
    <s v="จ่ายทีหลัง / COD"/>
    <s v=""/>
    <s v="791805848131"/>
    <s v="16/02/2026 21:21"/>
  </r>
  <r>
    <x v="1"/>
    <x v="1"/>
    <n v="159"/>
    <n v="2"/>
    <s v="GUV12"/>
    <n v="516"/>
    <n v="0"/>
    <s v="ร้านที่2"/>
    <s v="อ***ตยา ฟ***ินทร์"/>
    <s v="ชลบุรี"/>
    <s v="-"/>
    <s v=""/>
    <s v="16/02/2026 21:21"/>
    <s v="-"/>
    <s v="J&amp;T COD"/>
    <s v="Tiktok"/>
    <s v="จ่ายทีหลัง / COD"/>
    <s v=""/>
    <s v="791805848131"/>
    <s v="16/02/2026 21:21"/>
  </r>
  <r>
    <x v="0"/>
    <x v="0"/>
    <n v="50"/>
    <n v="6"/>
    <s v="GUV10"/>
    <n v="200"/>
    <n v="0"/>
    <s v="ร้านที่2"/>
    <s v="ส***เพ็ญ. ภ***ธนไพศาล"/>
    <s v="กรุงเทพฯ"/>
    <s v="-"/>
    <s v=""/>
    <s v="16/02/2026 21:18"/>
    <s v="-"/>
    <s v="J&amp;T COD"/>
    <s v="Tiktok"/>
    <s v="จ่ายทีหลัง / COD"/>
    <s v=""/>
    <s v="791845702185"/>
    <s v="16/02/2026 21:18"/>
  </r>
  <r>
    <x v="3"/>
    <x v="3"/>
    <n v="66.666666666666671"/>
    <n v="3"/>
    <s v="GUV8"/>
    <n v="329"/>
    <n v="0"/>
    <s v="ร้านที่2"/>
    <s v="น***รรถพล ด***รี"/>
    <s v="นครราชสีมา"/>
    <s v="-"/>
    <s v=""/>
    <s v="16/02/2026 21:09"/>
    <s v="-"/>
    <s v="J&amp;T COD"/>
    <s v="Tiktok"/>
    <s v="จ่ายทีหลัง / COD"/>
    <s v=""/>
    <s v="791826863100"/>
    <s v="16/02/2026 21:10"/>
  </r>
  <r>
    <x v="0"/>
    <x v="0"/>
    <n v="50"/>
    <n v="6"/>
    <s v="GUV8"/>
    <n v="329"/>
    <n v="0"/>
    <s v="ร้านที่2"/>
    <s v="น***รรถพล ด***รี"/>
    <s v="นครราชสีมา"/>
    <s v="-"/>
    <s v=""/>
    <s v="16/02/2026 21:09"/>
    <s v="-"/>
    <s v="J&amp;T COD"/>
    <s v="Tiktok"/>
    <s v="จ่ายทีหลัง / COD"/>
    <s v=""/>
    <s v="791826863100"/>
    <s v="16/02/2026 21:10"/>
  </r>
  <r>
    <x v="0"/>
    <x v="0"/>
    <n v="33.333333333333336"/>
    <n v="3"/>
    <s v="GUV7"/>
    <n v="100"/>
    <n v="0"/>
    <s v="ร้านที่2"/>
    <s v="น***าวเกวลิน จ***หมั่น"/>
    <s v="พะเยา"/>
    <s v="-"/>
    <s v=""/>
    <s v="16/02/2026 21:08"/>
    <s v="-"/>
    <s v="J&amp;T Express"/>
    <s v="Tiktok"/>
    <s v="tiktok"/>
    <s v=""/>
    <s v="791879446164"/>
    <s v="16/02/2026 21:10"/>
  </r>
  <r>
    <x v="0"/>
    <x v="0"/>
    <n v="33.333333333333336"/>
    <n v="3"/>
    <s v="GUV5"/>
    <n v="100"/>
    <n v="0"/>
    <s v="ร้านที่2"/>
    <s v="น** ภ***นทร์ เ***นเวช"/>
    <s v="กรุงเทพฯ"/>
    <s v="-"/>
    <s v=""/>
    <s v="16/02/2026 21:01"/>
    <s v="-"/>
    <s v="J&amp;T COD"/>
    <s v="Tiktok"/>
    <s v="จ่ายทีหลัง / COD"/>
    <s v=""/>
    <s v="791857136125"/>
    <s v="16/02/2026 21:01"/>
  </r>
  <r>
    <x v="0"/>
    <x v="0"/>
    <n v="50"/>
    <n v="6"/>
    <s v="GUV4"/>
    <n v="240"/>
    <n v="40"/>
    <s v="ร้านที่2"/>
    <s v="อ***อาสัน ม***็ง"/>
    <s v="นราธิวาส"/>
    <s v="-"/>
    <s v=""/>
    <s v="16/02/2026 20:54"/>
    <s v="-"/>
    <s v="J&amp;T Express"/>
    <s v="Tiktok"/>
    <s v="tiktok"/>
    <s v=""/>
    <s v="791881319110"/>
    <s v="16/02/2026 20:53"/>
  </r>
  <r>
    <x v="0"/>
    <x v="0"/>
    <n v="50"/>
    <n v="6"/>
    <s v="GUV2"/>
    <n v="200"/>
    <n v="0"/>
    <s v="ร้านที่2"/>
    <s v="เ***ยก ห***วดี"/>
    <s v="ราชบุรี"/>
    <s v="-"/>
    <s v=""/>
    <s v="16/02/2026 20:48"/>
    <s v="-"/>
    <s v="J&amp;T Express"/>
    <s v="Tiktok"/>
    <s v="tiktok"/>
    <s v=""/>
    <s v="791889821192"/>
    <s v="16/02/2026 20:48"/>
  </r>
  <r>
    <x v="8"/>
    <x v="8"/>
    <n v="93"/>
    <n v="1"/>
    <s v="GUV1"/>
    <n v="93"/>
    <n v="0"/>
    <s v="ร้านที่1"/>
    <s v="ค******์"/>
    <s v="******เหล็ก ตำบลทับตีเหล็ก อำเภอเมืองสุพรรณบุรี จังหวัดสุพรรณบุรี 72000"/>
    <s v="72000"/>
    <s v="83"/>
    <s v="16/02/2026 21:18"/>
    <s v="-"/>
    <s v="SPX Express"/>
    <s v="Shopee"/>
    <s v="shopee"/>
    <s v=""/>
    <s v="TH2625860463024"/>
    <s v="16/02/2026 20:48"/>
  </r>
  <r>
    <x v="0"/>
    <x v="0"/>
    <n v="33.333333333333336"/>
    <n v="3"/>
    <s v="GUV0"/>
    <n v="100"/>
    <n v="0"/>
    <s v="ร้านที่2"/>
    <s v="เ***"/>
    <s v="กรุงเทพฯ"/>
    <s v="-"/>
    <s v=""/>
    <s v="16/02/2026 20:46"/>
    <s v="-"/>
    <s v="J&amp;T Express"/>
    <s v="Tiktok"/>
    <s v="tiktok"/>
    <s v=""/>
    <s v="791843257100"/>
    <s v="16/02/2026 20:46"/>
  </r>
  <r>
    <x v="0"/>
    <x v="0"/>
    <n v="50"/>
    <n v="6"/>
    <s v="GUU99"/>
    <n v="200"/>
    <n v="0"/>
    <s v="ร้านที่2"/>
    <s v="ส***น เ***อหงษ์"/>
    <s v="เลย"/>
    <s v="-"/>
    <s v=""/>
    <s v="16/02/2026 20:44"/>
    <s v="-"/>
    <s v="J&amp;T COD"/>
    <s v="Tiktok"/>
    <s v="จ่ายทีหลัง / COD"/>
    <s v=""/>
    <s v="791860717126"/>
    <s v="16/02/2026 20:44"/>
  </r>
  <r>
    <x v="0"/>
    <x v="0"/>
    <n v="33.333333333333336"/>
    <n v="3"/>
    <s v="GUU98"/>
    <n v="103"/>
    <n v="3"/>
    <s v="ร้านที่2"/>
    <s v="ถ*** ศ***ัญญา"/>
    <s v="ศรีสะเกษ"/>
    <s v="-"/>
    <s v=""/>
    <s v="16/02/2026 20:42"/>
    <s v="-"/>
    <s v="J&amp;T Express"/>
    <s v="Tiktok"/>
    <s v="tiktok"/>
    <s v=""/>
    <s v="791826255102"/>
    <s v="16/02/2026 20:42"/>
  </r>
  <r>
    <x v="0"/>
    <x v="0"/>
    <n v="33.333333333333336"/>
    <n v="3"/>
    <s v="GUU96"/>
    <n v="100"/>
    <n v="0"/>
    <s v="ร้านที่2"/>
    <s v="H***ศุภสิทธิ์"/>
    <s v="กรุงเทพฯ"/>
    <s v="-"/>
    <s v=""/>
    <s v="16/02/2026 20:15"/>
    <s v="-"/>
    <s v="J&amp;T COD"/>
    <s v="Tiktok"/>
    <s v="จ่ายทีหลัง / COD"/>
    <s v=""/>
    <s v="791824446195"/>
    <s v="16/02/2026 20:15"/>
  </r>
  <r>
    <x v="0"/>
    <x v="0"/>
    <n v="33.333333333333336"/>
    <n v="6"/>
    <s v="GUU95"/>
    <n v="200"/>
    <n v="0"/>
    <s v="ร้านที่2"/>
    <s v=""/>
    <s v=""/>
    <s v="-"/>
    <s v=""/>
    <s v="-"/>
    <s v="-"/>
    <s v="Next-day delivery"/>
    <s v="Tiktok"/>
    <s v="-"/>
    <s v="เผือก3_x000a_ฝอยทอง3"/>
    <s v="-"/>
    <s v="16/02/2026 20:10"/>
  </r>
  <r>
    <x v="3"/>
    <x v="3"/>
    <n v="66.666666666666671"/>
    <n v="3"/>
    <s v="GUU94"/>
    <n v="158"/>
    <n v="29"/>
    <s v="ร้านที่2"/>
    <s v="ป* ธ***"/>
    <s v="สุโขทัย"/>
    <s v="-"/>
    <s v=""/>
    <s v="16/02/2026 20:10"/>
    <s v="-"/>
    <s v="J&amp;T Express"/>
    <s v="Tiktok"/>
    <s v="tiktok"/>
    <s v=""/>
    <s v="791846862166"/>
    <s v="16/02/2026 20:09"/>
  </r>
  <r>
    <x v="1"/>
    <x v="1"/>
    <n v="159"/>
    <n v="1"/>
    <s v="GUU93"/>
    <n v="158"/>
    <n v="29"/>
    <s v="ร้านที่2"/>
    <s v="น***งยุทธ บ***้าย"/>
    <s v="ลพบุรี"/>
    <s v="-"/>
    <s v=""/>
    <s v="16/02/2026 20:08"/>
    <s v="-"/>
    <s v="J&amp;T COD"/>
    <s v="Tiktok"/>
    <s v="จ่ายทีหลัง / COD"/>
    <s v=""/>
    <s v="791814618173"/>
    <s v="16/02/2026 20:08"/>
  </r>
  <r>
    <x v="0"/>
    <x v="0"/>
    <n v="33.333333333333336"/>
    <n v="3"/>
    <s v="GUU92"/>
    <n v="100"/>
    <n v="0"/>
    <s v="ร้านที่2"/>
    <s v="บ***หาร"/>
    <s v="สุรินทร์"/>
    <s v="-"/>
    <s v=""/>
    <s v="16/02/2026 20:07"/>
    <s v="-"/>
    <s v="J&amp;T Express"/>
    <s v="Tiktok"/>
    <s v="tiktok"/>
    <s v=""/>
    <s v="791802939126"/>
    <s v="16/02/2026 20:07"/>
  </r>
  <r>
    <x v="0"/>
    <x v="0"/>
    <n v="50"/>
    <n v="6"/>
    <s v="GUU91"/>
    <n v="200"/>
    <n v="0"/>
    <s v="ร้านที่2"/>
    <s v="ค** น**  เ***ฉิม"/>
    <s v="นครสวรรค์"/>
    <s v="-"/>
    <s v=""/>
    <s v="16/02/2026 19:58"/>
    <s v="-"/>
    <s v="J&amp;T Express"/>
    <s v="Tiktok"/>
    <s v="tiktok"/>
    <s v=""/>
    <s v="791824634145"/>
    <s v="16/02/2026 19:58"/>
  </r>
  <r>
    <x v="7"/>
    <x v="9"/>
    <n v="64"/>
    <n v="1"/>
    <s v="GUU90"/>
    <n v="71"/>
    <n v="7"/>
    <s v="ร้านที่3"/>
    <s v="คุณกุ้ง"/>
    <s v="61/95 ซ.4 ม.7 ถ.วัดลาดปลาดุก ม.สง่าเมืองทอง · บางรักพัฒนา/ Bang Rak Phatthana_x000a__x000a_บางบัวทอง/ Bang Bua Thongนนทบุรี/ Nonthaburi_x000a_11110"/>
    <s v="11110"/>
    <s v="660633686793"/>
    <s v="16/02/2026 19:56"/>
    <s v="-"/>
    <s v="Kerry_dropoff"/>
    <s v="Lazada"/>
    <s v="lazada"/>
    <s v=""/>
    <s v="LEXPU0658595724"/>
    <s v="16/02/2026 19:56"/>
  </r>
  <r>
    <x v="1"/>
    <x v="1"/>
    <n v="159"/>
    <n v="1"/>
    <s v="GUU89"/>
    <n v="129"/>
    <n v="0"/>
    <s v="ร้านที่2"/>
    <s v="ว***า อ***ี ณ อ***ยา"/>
    <s v="กรุงเทพฯ"/>
    <s v="-"/>
    <s v=""/>
    <s v="16/02/2026 19:52"/>
    <s v="-"/>
    <s v="J&amp;T COD"/>
    <s v="Tiktok"/>
    <s v="จ่ายทีหลัง / COD"/>
    <s v=""/>
    <s v="791838610161"/>
    <s v="16/02/2026 19:52"/>
  </r>
  <r>
    <x v="0"/>
    <x v="0"/>
    <n v="33.333333333333336"/>
    <n v="3"/>
    <s v="GUU88"/>
    <n v="100"/>
    <n v="0"/>
    <s v="ร้านที่2"/>
    <s v="เ***พิมล พ***ฒน์อาภา"/>
    <s v="กรุงเทพฯ"/>
    <s v="-"/>
    <s v=""/>
    <s v="16/02/2026 19:51"/>
    <s v="-"/>
    <s v="J&amp;T Express"/>
    <s v="Tiktok"/>
    <s v="tiktok"/>
    <s v=""/>
    <s v="791861443192"/>
    <s v="16/02/2026 19:51"/>
  </r>
  <r>
    <x v="9"/>
    <x v="10"/>
    <n v="159"/>
    <n v="1"/>
    <s v="GUU86"/>
    <n v="129"/>
    <n v="0"/>
    <s v="ร้านที่2"/>
    <s v="พ*** บ***ันทร์"/>
    <s v="กรุงเทพฯ"/>
    <s v="-"/>
    <s v=""/>
    <s v="16/02/2026 19:47"/>
    <s v="-"/>
    <s v="J&amp;T Express"/>
    <s v="Tiktok"/>
    <s v="tiktok"/>
    <s v=""/>
    <s v="791893726120"/>
    <s v="16/02/2026 19:47"/>
  </r>
  <r>
    <x v="9"/>
    <x v="10"/>
    <n v="159"/>
    <n v="1"/>
    <s v="GUU85"/>
    <n v="129"/>
    <n v="0"/>
    <s v="ร้านที่2"/>
    <s v="พ***ิภา  ส***ซ้ง"/>
    <s v="สกลนคร"/>
    <s v="-"/>
    <s v=""/>
    <s v="16/02/2026 19:45"/>
    <s v="-"/>
    <s v="J&amp;T COD"/>
    <s v="Tiktok"/>
    <s v="จ่ายทีหลัง / COD"/>
    <s v=""/>
    <s v="791883129122"/>
    <s v="16/02/2026 19:45"/>
  </r>
  <r>
    <x v="7"/>
    <x v="7"/>
    <n v="66.333333333333329"/>
    <n v="3"/>
    <s v="GUU84"/>
    <n v="197"/>
    <n v="0"/>
    <s v="ร้านที่2"/>
    <s v="จ***ร"/>
    <s v="กาฬสินธุ์"/>
    <s v="-"/>
    <s v=""/>
    <s v="16/02/2026 19:32"/>
    <s v="-"/>
    <s v="J&amp;T COD"/>
    <s v="Tiktok"/>
    <s v="จ่ายทีหลัง / COD"/>
    <s v=""/>
    <s v="791800105154"/>
    <s v="16/02/2026 19:32"/>
  </r>
  <r>
    <x v="4"/>
    <x v="4"/>
    <n v="159"/>
    <n v="1"/>
    <s v="GUU83"/>
    <n v="387"/>
    <n v="0"/>
    <s v="ร้านที่2"/>
    <s v="ม***นา ม***งศ์"/>
    <s v="กำแพงเพชร"/>
    <s v="-"/>
    <s v=""/>
    <s v="16/02/2026 19:32"/>
    <s v="-"/>
    <s v="J&amp;T Express"/>
    <s v="Tiktok"/>
    <s v="tiktok"/>
    <s v=""/>
    <s v="791866858123"/>
    <s v="16/02/2026 19:32"/>
  </r>
  <r>
    <x v="2"/>
    <x v="2"/>
    <n v="159"/>
    <n v="1"/>
    <s v="GUU83"/>
    <n v="387"/>
    <n v="0"/>
    <s v="ร้านที่2"/>
    <s v="ม***นา ม***งศ์"/>
    <s v="กำแพงเพชร"/>
    <s v="-"/>
    <s v=""/>
    <s v="16/02/2026 19:32"/>
    <s v="-"/>
    <s v="J&amp;T Express"/>
    <s v="Tiktok"/>
    <s v="tiktok"/>
    <s v=""/>
    <s v="791866858123"/>
    <s v="16/02/2026 19:32"/>
  </r>
  <r>
    <x v="1"/>
    <x v="1"/>
    <n v="159"/>
    <n v="1"/>
    <s v="GUU83"/>
    <n v="387"/>
    <n v="0"/>
    <s v="ร้านที่2"/>
    <s v="ม***นา ม***งศ์"/>
    <s v="กำแพงเพชร"/>
    <s v="-"/>
    <s v=""/>
    <s v="16/02/2026 19:32"/>
    <s v="-"/>
    <s v="J&amp;T Express"/>
    <s v="Tiktok"/>
    <s v="tiktok"/>
    <s v=""/>
    <s v="791866858123"/>
    <s v="16/02/2026 19:32"/>
  </r>
  <r>
    <x v="0"/>
    <x v="0"/>
    <n v="50"/>
    <n v="6"/>
    <s v="GUU82"/>
    <n v="200"/>
    <n v="0"/>
    <s v="ร้านที่2"/>
    <s v="น***มนึก เ***กด่าน"/>
    <s v="ขอนแก่น"/>
    <s v="-"/>
    <s v=""/>
    <s v="16/02/2026 19:30"/>
    <s v="-"/>
    <s v="J&amp;T COD"/>
    <s v="Tiktok"/>
    <s v="จ่ายทีหลัง / COD"/>
    <s v=""/>
    <s v="791809633134"/>
    <s v="16/02/2026 19:30"/>
  </r>
  <r>
    <x v="1"/>
    <x v="1"/>
    <n v="159"/>
    <n v="1"/>
    <s v="GUU81"/>
    <n v="129"/>
    <n v="0"/>
    <s v="ร้านที่2"/>
    <s v="น***าวกาญจนา เ***กระโทก"/>
    <s v="บุรีรัมย์"/>
    <s v="-"/>
    <s v=""/>
    <s v="16/02/2026 19:28"/>
    <s v="-"/>
    <s v="J&amp;T COD"/>
    <s v="Tiktok"/>
    <s v="จ่ายทีหลัง / COD"/>
    <s v=""/>
    <s v="791895626130"/>
    <s v="16/02/2026 19:28"/>
  </r>
  <r>
    <x v="10"/>
    <x v="11"/>
    <n v="33.333333333333336"/>
    <n v="3"/>
    <s v="GUU80"/>
    <n v="134.99"/>
    <n v="0"/>
    <s v="ร้านที่2"/>
    <s v="P***e K*** M***"/>
    <s v="Samut Sakhon"/>
    <s v="-"/>
    <s v=""/>
    <s v="16/02/2026 19:23"/>
    <s v="-"/>
    <s v="J&amp;T Express"/>
    <s v="Tiktok"/>
    <s v="tiktok"/>
    <s v=""/>
    <s v="791822168196"/>
    <s v="16/02/2026 19:23"/>
  </r>
  <r>
    <x v="1"/>
    <x v="1"/>
    <n v="159"/>
    <n v="1"/>
    <s v="GUU79"/>
    <n v="129"/>
    <n v="0"/>
    <s v="ร้านที่2"/>
    <s v="พ**"/>
    <s v="ปทุมธานี"/>
    <s v="-"/>
    <s v=""/>
    <s v="16/02/2026 19:09"/>
    <s v="-"/>
    <s v="J&amp;T Express"/>
    <s v="Tiktok"/>
    <s v="tiktok"/>
    <s v=""/>
    <s v="791842810161"/>
    <s v="16/02/2026 19:09"/>
  </r>
  <r>
    <x v="0"/>
    <x v="0"/>
    <n v="33.333333333333336"/>
    <n v="3"/>
    <s v="GUU78"/>
    <n v="100"/>
    <n v="0"/>
    <s v="ร้านที่2"/>
    <s v="เ***ิวตี้"/>
    <s v="กรุงเทพมหานคร"/>
    <s v="-"/>
    <s v=""/>
    <s v="16/02/2026 18:57"/>
    <s v="-"/>
    <s v="J&amp;T COD"/>
    <s v="Tiktok"/>
    <s v="จ่ายทีหลัง / COD"/>
    <s v=""/>
    <s v="791843134165"/>
    <s v="16/02/2026 18:57"/>
  </r>
  <r>
    <x v="7"/>
    <x v="7"/>
    <n v="69.900000000000006"/>
    <n v="10"/>
    <s v="GUU77"/>
    <n v="815.76"/>
    <n v="104"/>
    <s v="ร้านที่1"/>
    <s v="วาฐิณี แสนประสิทธิ์"/>
    <s v="รพร.ด่านซ้าย  168 หมู่ 3 · ด่านซ้าย/ Dan Sai_x000a__x000a_ด่านซ้าย/ Dan Saiเลย/ Loei_x000a_42120"/>
    <s v="42120"/>
    <s v="660624269639"/>
    <s v="16/02/2026 18:42"/>
    <s v="-"/>
    <s v="Kerry_dropoff"/>
    <s v="Lazada"/>
    <s v="lazada"/>
    <s v=""/>
    <s v="TH39058CR0J41A"/>
    <s v="16/02/2026 18:42"/>
  </r>
  <r>
    <x v="7"/>
    <x v="7"/>
    <n v="80"/>
    <n v="1"/>
    <s v="GUU76"/>
    <n v="80"/>
    <n v="0"/>
    <s v="ร้านที่1"/>
    <s v="ช******บ"/>
    <s v="******าอู ) เลขที่ 52/1 หมู่ที่ 23 ตำบล ตับเต่า ตำบลตับเต่า อำเภอเทิง จังหวัดเชียงราย 57160"/>
    <s v="57160"/>
    <s v="64"/>
    <s v="16/02/2026 18:30"/>
    <s v="-"/>
    <s v="Flash Express"/>
    <s v="Shopee"/>
    <s v="shopee"/>
    <s v=""/>
    <s v="TH54048CQYTP1F"/>
    <s v="16/02/2026 18:26"/>
  </r>
  <r>
    <x v="7"/>
    <x v="7"/>
    <n v="80"/>
    <n v="2"/>
    <s v="GUU75"/>
    <n v="160"/>
    <n v="0"/>
    <s v="ร้านที่1"/>
    <s v="จ****์"/>
    <s v="******อ, ตำบลหนองป่าก่อ, อำเภอดอยหลวง ตำบลหนองป่าก่อ อำเภอดอยหลวง จังหวัดเชียงราย 57110"/>
    <s v="57110"/>
    <s v="58"/>
    <s v="16/02/2026 18:27"/>
    <s v="-"/>
    <s v="SPX Express"/>
    <s v="Shopee"/>
    <s v="shopee"/>
    <s v=""/>
    <s v="TH260401376393Z"/>
    <s v="16/02/2026 18:26"/>
  </r>
  <r>
    <x v="7"/>
    <x v="7"/>
    <n v="80"/>
    <n v="1"/>
    <s v="GUU74"/>
    <n v="80"/>
    <n v="0"/>
    <s v="ร้านที่1"/>
    <s v="ป****ร"/>
    <s v="******ตำบลหนองกลับ อำเภอหนองบัว จังหวัดนครสวรรค์ 60110"/>
    <s v="60110"/>
    <s v="71"/>
    <s v="16/02/2026 18:20"/>
    <s v="-"/>
    <s v="SPX Express"/>
    <s v="Shopee"/>
    <s v="shopee"/>
    <s v=""/>
    <s v="TH268662315327H"/>
    <s v="16/02/2026 18:20"/>
  </r>
  <r>
    <x v="9"/>
    <x v="10"/>
    <n v="159"/>
    <n v="1"/>
    <s v="GUU73"/>
    <n v="152"/>
    <n v="23"/>
    <s v="ร้านที่2"/>
    <s v="ว***ีย์ แ***ดิเรก"/>
    <s v="ระยอง"/>
    <s v="-"/>
    <s v=""/>
    <s v="16/02/2026 18:14"/>
    <s v="-"/>
    <s v="J&amp;T Express"/>
    <s v="Tiktok"/>
    <s v="tiktok"/>
    <s v=""/>
    <s v="791869725113"/>
    <s v="16/02/2026 18:11"/>
  </r>
  <r>
    <x v="0"/>
    <x v="0"/>
    <n v="50"/>
    <n v="6"/>
    <s v="GUU72"/>
    <n v="200"/>
    <n v="0"/>
    <s v="ร้านที่2"/>
    <s v="ท***  ช***่น"/>
    <s v="ราชบุรี"/>
    <s v="-"/>
    <s v=""/>
    <s v="16/02/2026 18:04"/>
    <s v="-"/>
    <s v="J&amp;T COD"/>
    <s v="Tiktok"/>
    <s v="จ่ายทีหลัง / COD"/>
    <s v=""/>
    <s v="791849511176"/>
    <s v="16/02/2026 18:05"/>
  </r>
  <r>
    <x v="2"/>
    <x v="2"/>
    <n v="159"/>
    <n v="1"/>
    <s v="GUU71"/>
    <n v="129"/>
    <n v="0"/>
    <s v="ร้านที่2"/>
    <s v="R***e J**"/>
    <s v="กรุงเทพฯ"/>
    <s v="-"/>
    <s v=""/>
    <s v="16/02/2026 17:46"/>
    <s v="-"/>
    <s v="J&amp;T COD"/>
    <s v="Tiktok"/>
    <s v="จ่ายทีหลัง / COD"/>
    <s v=""/>
    <s v="791822839113"/>
    <s v="16/02/2026 17:49"/>
  </r>
  <r>
    <x v="0"/>
    <x v="0"/>
    <n v="33.333333333333336"/>
    <n v="3"/>
    <s v="GUU70"/>
    <n v="100"/>
    <n v="0"/>
    <s v="ร้านที่2"/>
    <s v="บ***นุช เ***ญสุขชนะ"/>
    <s v="ปทุมธานี"/>
    <s v="-"/>
    <s v=""/>
    <s v="16/02/2026 17:45"/>
    <s v="-"/>
    <s v="Flash Express Thailand"/>
    <s v="Tiktok"/>
    <s v="tiktok"/>
    <s v=""/>
    <s v="THT0406542WN68Z"/>
    <s v="16/02/2026 17:49"/>
  </r>
  <r>
    <x v="0"/>
    <x v="0"/>
    <n v="33.333333333333336"/>
    <n v="3"/>
    <s v="GUU69"/>
    <n v="100"/>
    <n v="0"/>
    <s v="ร้านที่2"/>
    <s v=".***ทอง"/>
    <s v="สมุทรปราการ"/>
    <s v="-"/>
    <s v=""/>
    <s v="16/02/2026 17:44"/>
    <s v="-"/>
    <s v="J&amp;T COD"/>
    <s v="Tiktok"/>
    <s v="จ่ายทีหลัง / COD"/>
    <s v=""/>
    <s v="791889859154"/>
    <s v="16/02/2026 17:49"/>
  </r>
  <r>
    <x v="4"/>
    <x v="4"/>
    <n v="159"/>
    <n v="1"/>
    <s v="GUU68"/>
    <n v="258"/>
    <n v="0"/>
    <s v="ร้านที่2"/>
    <s v="ผ***ญิง ธ***ดา"/>
    <s v="ชลบุรี"/>
    <s v="-"/>
    <s v=""/>
    <s v="16/02/2026 17:43"/>
    <s v="-"/>
    <s v="J&amp;T COD"/>
    <s v="Tiktok"/>
    <s v="จ่ายทีหลัง / COD"/>
    <s v=""/>
    <s v="791830120163"/>
    <s v="16/02/2026 17:48"/>
  </r>
  <r>
    <x v="1"/>
    <x v="1"/>
    <n v="159"/>
    <n v="1"/>
    <s v="GUU68"/>
    <n v="258"/>
    <n v="0"/>
    <s v="ร้านที่2"/>
    <s v="ผ***ญิง ธ***ดา"/>
    <s v="ชลบุรี"/>
    <s v="-"/>
    <s v=""/>
    <s v="16/02/2026 17:43"/>
    <s v="-"/>
    <s v="J&amp;T COD"/>
    <s v="Tiktok"/>
    <s v="จ่ายทีหลัง / COD"/>
    <s v=""/>
    <s v="791830120163"/>
    <s v="16/02/2026 17:48"/>
  </r>
  <r>
    <x v="8"/>
    <x v="12"/>
    <n v="66"/>
    <n v="1"/>
    <s v="GUU67"/>
    <n v="249"/>
    <n v="0"/>
    <s v="ร้านที่1"/>
    <s v="ค******8"/>
    <s v="******าซำ ตำบลนาอาน อำเภอเมืองเลย จังหวัดเลย 42000"/>
    <s v="42000"/>
    <s v="51"/>
    <s v="16/02/2026 17:52"/>
    <s v="-"/>
    <s v="SPX Express"/>
    <s v="Shopee"/>
    <s v="shopee"/>
    <s v=""/>
    <s v="TH265353405884B"/>
    <s v="16/02/2026 17:36"/>
  </r>
  <r>
    <x v="5"/>
    <x v="5"/>
    <n v="66"/>
    <n v="1"/>
    <s v="GUU67"/>
    <n v="249"/>
    <n v="0"/>
    <s v="ร้านที่1"/>
    <s v="ค******8"/>
    <s v="******าซำ ตำบลนาอาน อำเภอเมืองเลย จังหวัดเลย 42000"/>
    <s v="42000"/>
    <s v="51"/>
    <s v="16/02/2026 17:52"/>
    <s v="-"/>
    <s v="SPX Express"/>
    <s v="Shopee"/>
    <s v="shopee"/>
    <s v=""/>
    <s v="TH265353405884B"/>
    <s v="16/02/2026 17:36"/>
  </r>
  <r>
    <x v="7"/>
    <x v="7"/>
    <n v="67"/>
    <n v="1"/>
    <s v="GUU67"/>
    <n v="249"/>
    <n v="0"/>
    <s v="ร้านที่1"/>
    <s v="ค******8"/>
    <s v="******าซำ ตำบลนาอาน อำเภอเมืองเลย จังหวัดเลย 42000"/>
    <s v="42000"/>
    <s v="51"/>
    <s v="16/02/2026 17:52"/>
    <s v="-"/>
    <s v="SPX Express"/>
    <s v="Shopee"/>
    <s v="shopee"/>
    <s v=""/>
    <s v="TH265353405884B"/>
    <s v="16/02/2026 17:36"/>
  </r>
  <r>
    <x v="4"/>
    <x v="4"/>
    <n v="159"/>
    <n v="1"/>
    <s v="GUU66"/>
    <n v="129"/>
    <n v="0"/>
    <s v="ร้านที่2"/>
    <s v="ส***ติ ร***สวัสดิ์"/>
    <s v="ปทุมธานี"/>
    <s v="-"/>
    <s v=""/>
    <s v="16/02/2026 17:34"/>
    <s v="-"/>
    <s v="J&amp;T COD"/>
    <s v="Tiktok"/>
    <s v="จ่ายทีหลัง / COD"/>
    <s v=""/>
    <s v="791845721111"/>
    <s v="16/02/2026 17:35"/>
  </r>
  <r>
    <x v="0"/>
    <x v="0"/>
    <n v="33.333333333333336"/>
    <n v="3"/>
    <s v="GUU65"/>
    <n v="100"/>
    <n v="0"/>
    <s v="ร้านที่2"/>
    <s v="บ***ง  ส***ี"/>
    <s v="สงขลา"/>
    <s v="-"/>
    <s v=""/>
    <s v="16/02/2026 17:35"/>
    <s v="-"/>
    <s v="J&amp;T Express"/>
    <s v="Tiktok"/>
    <s v="tiktok"/>
    <s v=""/>
    <s v="791815337154"/>
    <s v="16/02/2026 17:34"/>
  </r>
  <r>
    <x v="0"/>
    <x v="0"/>
    <n v="33.333333333333336"/>
    <n v="3"/>
    <s v="GUU64"/>
    <n v="103"/>
    <n v="3"/>
    <s v="ร้านที่2"/>
    <s v="ม***า"/>
    <s v="น่าน"/>
    <s v="-"/>
    <s v=""/>
    <s v="16/02/2026 17:26"/>
    <s v="-"/>
    <s v="J&amp;T COD"/>
    <s v="Tiktok"/>
    <s v="จ่ายทีหลัง / COD"/>
    <s v=""/>
    <s v="791888730150"/>
    <s v="16/02/2026 17:26"/>
  </r>
  <r>
    <x v="0"/>
    <x v="0"/>
    <n v="50"/>
    <n v="6"/>
    <s v="GUU63"/>
    <n v="208"/>
    <n v="8"/>
    <s v="ร้านที่2"/>
    <s v="อ***ชา"/>
    <s v="แม่ฮ่องสอน"/>
    <s v="-"/>
    <s v=""/>
    <s v="16/02/2026 17:25"/>
    <s v="-"/>
    <s v="J&amp;T COD"/>
    <s v="Tiktok"/>
    <s v="จ่ายทีหลัง / COD"/>
    <s v=""/>
    <s v="791863517141"/>
    <s v="16/02/2026 17:25"/>
  </r>
  <r>
    <x v="0"/>
    <x v="0"/>
    <n v="33.333333333333336"/>
    <n v="3"/>
    <s v="GUU62"/>
    <n v="100"/>
    <n v="0"/>
    <s v="ร้านที่2"/>
    <s v="จ***รัตน์ แ***แก้ว"/>
    <s v="เทศบาลนครนครปฐม"/>
    <s v="-"/>
    <s v=""/>
    <s v="16/02/2026 17:19"/>
    <s v="-"/>
    <s v="J&amp;T Express"/>
    <s v="Tiktok"/>
    <s v="tiktok"/>
    <s v=""/>
    <s v="791819937156"/>
    <s v="16/02/2026 17:19"/>
  </r>
  <r>
    <x v="0"/>
    <x v="0"/>
    <n v="33.333333333333336"/>
    <n v="3"/>
    <s v="GUU61"/>
    <n v="100"/>
    <n v="0"/>
    <s v="ร้านที่2"/>
    <s v="ส***รีย์  น***นรี"/>
    <s v="สมุทรสาคร"/>
    <s v="-"/>
    <s v=""/>
    <s v="16/02/2026 17:15"/>
    <s v="-"/>
    <s v="J&amp;T COD"/>
    <s v="Tiktok"/>
    <s v="จ่ายทีหลัง / COD"/>
    <s v=""/>
    <s v="791830859131"/>
    <s v="16/02/2026 17:15"/>
  </r>
  <r>
    <x v="1"/>
    <x v="13"/>
    <n v="103.55"/>
    <n v="1"/>
    <s v="GUU60"/>
    <n v="216.1"/>
    <n v="9"/>
    <s v="ร้านที่3"/>
    <s v="ขจรเกียรติ​"/>
    <s v="60/2 ม.1 ซอย SCG · คุ้งตะเภา/ Khung Taphao_x000a__x000a_เมืองอุตรดิตถ์/ Mueang Uttaraditอุตรดิตถ์/ Uttaradit_x000a_53000"/>
    <s v="53000"/>
    <s v="660869291542"/>
    <s v="16/02/2026 17:01"/>
    <s v="-"/>
    <s v="Kerry_dropoff"/>
    <s v="Lazada"/>
    <s v="lazada"/>
    <s v=""/>
    <s v="LEXPU0658596410"/>
    <s v="16/02/2026 16:57"/>
  </r>
  <r>
    <x v="4"/>
    <x v="13"/>
    <n v="103.55"/>
    <n v="1"/>
    <s v="GUU60"/>
    <n v="216.1"/>
    <n v="9"/>
    <s v="ร้านที่3"/>
    <s v="ขจรเกียรติ​"/>
    <s v="60/2 ม.1 ซอย SCG · คุ้งตะเภา/ Khung Taphao_x000a__x000a_เมืองอุตรดิตถ์/ Mueang Uttaraditอุตรดิตถ์/ Uttaradit_x000a_53000"/>
    <s v="53000"/>
    <s v="660869291542"/>
    <s v="16/02/2026 17:01"/>
    <s v="-"/>
    <s v="Kerry_dropoff"/>
    <s v="Lazada"/>
    <s v="lazada"/>
    <s v=""/>
    <s v="LEXPU0658596410"/>
    <s v="16/02/2026 16:57"/>
  </r>
  <r>
    <x v="3"/>
    <x v="3"/>
    <n v="66.666666666666671"/>
    <n v="3"/>
    <s v="GUU58"/>
    <n v="100"/>
    <n v="0"/>
    <s v="ร้านที่2"/>
    <s v="ส***วิมล ส***ระน้อย"/>
    <s v="ศรีสะเกษ"/>
    <s v="-"/>
    <s v=""/>
    <s v="16/02/2026 16:48"/>
    <s v="-"/>
    <s v="J&amp;T COD"/>
    <s v="Tiktok"/>
    <s v="จ่ายทีหลัง / COD"/>
    <s v=""/>
    <s v="791849142184"/>
    <s v="16/02/2026 16:48"/>
  </r>
  <r>
    <x v="0"/>
    <x v="0"/>
    <n v="50"/>
    <n v="6"/>
    <s v="GUU57"/>
    <n v="200"/>
    <n v="0"/>
    <s v="ร้านที่2"/>
    <s v="ป***​เนตร​  ไ***เป็ง​"/>
    <s v="ลำปาง"/>
    <s v="-"/>
    <s v=""/>
    <s v="16/02/2026 16:45"/>
    <s v="-"/>
    <s v="J&amp;T COD"/>
    <s v="Tiktok"/>
    <s v="จ่ายทีหลัง / COD"/>
    <s v=""/>
    <s v="791875518184"/>
    <s v="16/02/2026 16:45"/>
  </r>
  <r>
    <x v="0"/>
    <x v="0"/>
    <n v="33.333333333333336"/>
    <n v="3"/>
    <s v="GUU56"/>
    <n v="199"/>
    <n v="0"/>
    <s v="ร้านที่2"/>
    <s v="เ*** ช***รงค์"/>
    <s v="นครสวรรค์"/>
    <s v="-"/>
    <s v=""/>
    <s v="16/02/2026 16:44"/>
    <s v="-"/>
    <s v="J&amp;T Express"/>
    <s v="Tiktok"/>
    <s v="tiktok"/>
    <s v="เผือก2กล้วยหอม1ค่ะ"/>
    <s v="791856856184"/>
    <s v="16/02/2026 16:43"/>
  </r>
  <r>
    <x v="1"/>
    <x v="1"/>
    <n v="159"/>
    <n v="1"/>
    <s v="GUU56"/>
    <n v="199"/>
    <n v="0"/>
    <s v="ร้านที่2"/>
    <s v="เ*** ช***รงค์"/>
    <s v="นครสวรรค์"/>
    <s v="-"/>
    <s v=""/>
    <s v="16/02/2026 16:44"/>
    <s v="-"/>
    <s v="J&amp;T Express"/>
    <s v="Tiktok"/>
    <s v="tiktok"/>
    <s v="เผือก2กล้วยหอม1ค่ะ"/>
    <s v="791856856184"/>
    <s v="16/02/2026 16:43"/>
  </r>
  <r>
    <x v="0"/>
    <x v="0"/>
    <n v="33.333333333333336"/>
    <n v="3"/>
    <s v="GUU55"/>
    <n v="100"/>
    <n v="0"/>
    <s v="ร้านที่2"/>
    <s v="ห**"/>
    <s v="สมุทรปราการ"/>
    <s v="-"/>
    <s v=""/>
    <s v="16/02/2026 16:37"/>
    <s v="-"/>
    <s v="J&amp;T Express"/>
    <s v="Tiktok"/>
    <s v="tiktok"/>
    <s v=""/>
    <s v="791873456135"/>
    <s v="16/02/2026 16:37"/>
  </r>
  <r>
    <x v="0"/>
    <x v="0"/>
    <n v="33.333333333333336"/>
    <n v="3"/>
    <s v="GUU54"/>
    <n v="103"/>
    <n v="3"/>
    <s v="ร้านที่2"/>
    <s v="พ***ม ม***รัตน์"/>
    <s v="สงขลา"/>
    <s v="-"/>
    <s v=""/>
    <s v="16/02/2026 16:37"/>
    <s v="-"/>
    <s v="J&amp;T COD"/>
    <s v="Tiktok"/>
    <s v="จ่ายทีหลัง / COD"/>
    <s v=""/>
    <s v="791845139164"/>
    <s v="16/02/2026 16:37"/>
  </r>
  <r>
    <x v="1"/>
    <x v="1"/>
    <n v="159"/>
    <n v="1"/>
    <s v="GUU53"/>
    <n v="99"/>
    <n v="0"/>
    <s v="ร้านที่2"/>
    <s v="ย***วดี เ***ศรี"/>
    <s v="ชลบุรี"/>
    <s v="-"/>
    <s v=""/>
    <s v="16/02/2026 16:34"/>
    <s v="-"/>
    <s v="J&amp;T Express"/>
    <s v="Tiktok"/>
    <s v="tiktok"/>
    <s v=""/>
    <s v="791834714101"/>
    <s v="16/02/2026 16:33"/>
  </r>
  <r>
    <x v="0"/>
    <x v="0"/>
    <n v="33.333333333333336"/>
    <n v="3"/>
    <s v="GUU52"/>
    <n v="100"/>
    <n v="0"/>
    <s v="ร้านที่2"/>
    <s v="ว***ชาติ จ***ดชกำจร"/>
    <s v="กรุงเทพมหานคร"/>
    <s v="-"/>
    <s v=""/>
    <s v="16/02/2026 16:31"/>
    <s v="-"/>
    <s v="J&amp;T Express"/>
    <s v="Tiktok"/>
    <s v="tiktok"/>
    <s v=""/>
    <s v="791843338182"/>
    <s v="16/02/2026 16:31"/>
  </r>
  <r>
    <x v="7"/>
    <x v="7"/>
    <n v="69.900000000000006"/>
    <n v="10"/>
    <s v="GUU51"/>
    <n v="835"/>
    <n v="35"/>
    <s v="ร้านที่1"/>
    <s v="อ***ร"/>
    <s v="******แขวงหลักสอง, เขตบางแค แขวงหลักสอง เขตบางแค จังหวัดกรุงเทพมหานคร 10160"/>
    <s v="10160"/>
    <s v="19"/>
    <s v="16/02/2026 17:00"/>
    <s v="-"/>
    <s v="SPX Express"/>
    <s v="Shopee"/>
    <s v="shopee"/>
    <s v=""/>
    <s v="TH263077891773V"/>
    <s v="16/02/2026 16:30"/>
  </r>
  <r>
    <x v="3"/>
    <x v="3"/>
    <n v="66.666666666666671"/>
    <n v="3"/>
    <s v="GUU49"/>
    <n v="100"/>
    <n v="0"/>
    <s v="ร้านที่2"/>
    <s v="ม***สา ว***น"/>
    <s v="กรุงเทพฯ"/>
    <s v="-"/>
    <s v=""/>
    <s v="16/02/2026 16:14"/>
    <s v="-"/>
    <s v="J&amp;T Express"/>
    <s v="Tiktok"/>
    <s v="tiktok"/>
    <s v=""/>
    <s v="791875261144"/>
    <s v="16/02/2026 16:14"/>
  </r>
  <r>
    <x v="1"/>
    <x v="1"/>
    <n v="159"/>
    <n v="1"/>
    <s v="GUU48"/>
    <n v="99"/>
    <n v="0"/>
    <s v="ร้านที่2"/>
    <s v="พ***้อย"/>
    <s v="ลพบุรี"/>
    <s v="-"/>
    <s v=""/>
    <s v="16/02/2026 16:10"/>
    <s v="-"/>
    <s v="J&amp;T COD"/>
    <s v="Tiktok"/>
    <s v="จ่ายทีหลัง / COD"/>
    <s v=""/>
    <s v="791820308145"/>
    <s v="16/02/2026 16:10"/>
  </r>
  <r>
    <x v="1"/>
    <x v="1"/>
    <n v="159"/>
    <n v="2"/>
    <s v="GUU47"/>
    <n v="198"/>
    <n v="0"/>
    <s v="ร้านที่2"/>
    <s v="ฉ***แก้ว"/>
    <s v="ร้อยเอ็ด"/>
    <s v="-"/>
    <s v=""/>
    <s v="16/02/2026 16:09"/>
    <s v="-"/>
    <s v="J&amp;T COD"/>
    <s v="Tiktok"/>
    <s v="จ่ายทีหลัง / COD"/>
    <s v=""/>
    <s v="791712787073"/>
    <s v="16/02/2026 16:10"/>
  </r>
  <r>
    <x v="4"/>
    <x v="4"/>
    <n v="139"/>
    <n v="1"/>
    <s v="GUU46"/>
    <n v="199"/>
    <n v="0"/>
    <s v="ร้านที่10"/>
    <s v="ชื่ออ๊อฟ "/>
    <s v="ที่อยู่ 10/4 ถนนราษฎร์อุทิศ1 ซอยกลองยาว ตำบลบ่อยาง อำเภอเมือง จังหวัดสงขลา  90000"/>
    <s v="90000"/>
    <s v="0803233611"/>
    <s v="16/02/2026 16:04"/>
    <s v="sompear3955@gmail.com"/>
    <s v="EMS COD"/>
    <s v="facebook"/>
    <s v="กสิกร"/>
    <s v=""/>
    <s v="WA093189301TH"/>
    <s v="16/02/2026 16:04"/>
  </r>
  <r>
    <x v="1"/>
    <x v="1"/>
    <n v="139"/>
    <n v="1"/>
    <s v="GUU46"/>
    <n v="199"/>
    <n v="0"/>
    <s v="ร้านที่10"/>
    <s v="ชื่ออ๊อฟ "/>
    <s v="ที่อยู่ 10/4 ถนนราษฎร์อุทิศ1 ซอยกลองยาว ตำบลบ่อยาง อำเภอเมือง จังหวัดสงขลา  90000"/>
    <s v="90000"/>
    <s v="0803233611"/>
    <s v="16/02/2026 16:04"/>
    <s v="sompear3955@gmail.com"/>
    <s v="EMS COD"/>
    <s v="facebook"/>
    <s v="กสิกร"/>
    <s v=""/>
    <s v="WA093189301TH"/>
    <s v="16/02/2026 16:04"/>
  </r>
  <r>
    <x v="4"/>
    <x v="4"/>
    <n v="139"/>
    <n v="1"/>
    <s v="GUU45"/>
    <n v="215"/>
    <n v="0"/>
    <s v="ร้านที่10"/>
    <s v="ชื่อ วรรณี ควนวิไล"/>
    <s v=" เลขที่65/7ม.4ต.ท่าผา อ.บ้านโป่ง จ.ราชบุรี 70110"/>
    <s v="70110"/>
    <s v="0618311481"/>
    <s v="16/02/2026 16:03"/>
    <s v="sompear3955@gmail.com"/>
    <s v="EMS COD"/>
    <s v="facebook"/>
    <s v="กสิกร"/>
    <s v=""/>
    <s v="WA093189315TH"/>
    <s v="16/02/2026 16:03"/>
  </r>
  <r>
    <x v="1"/>
    <x v="1"/>
    <n v="139"/>
    <n v="1"/>
    <s v="GUU45"/>
    <n v="215"/>
    <n v="0"/>
    <s v="ร้านที่10"/>
    <s v="ชื่อ วรรณี ควนวิไล"/>
    <s v=" เลขที่65/7ม.4ต.ท่าผา อ.บ้านโป่ง จ.ราชบุรี 70110"/>
    <s v="70110"/>
    <s v="0618311481"/>
    <s v="16/02/2026 16:03"/>
    <s v="sompear3955@gmail.com"/>
    <s v="EMS COD"/>
    <s v="facebook"/>
    <s v="กสิกร"/>
    <s v=""/>
    <s v="WA093189315TH"/>
    <s v="16/02/2026 16:03"/>
  </r>
  <r>
    <x v="9"/>
    <x v="10"/>
    <n v="139"/>
    <n v="1"/>
    <s v="GUU44"/>
    <n v="215"/>
    <n v="0"/>
    <s v="ร้านที่10"/>
    <s v="กำไลทิพย์ ดุจประสงค์"/>
    <s v="สำนักงานที่ว่าการอำเภอโพธิ์ชัย (ห้องทะเบียน)_x000a_ขามเปี้ย_x000a_โพธิ์ชัย_x000a_ร้อยเอ็ด_x000a_ 45230"/>
    <s v="45230"/>
    <s v="66813692164"/>
    <s v="16/02/2026 16:02"/>
    <s v="sompear3955@gmail.com"/>
    <s v="EMS COD"/>
    <s v="facebook"/>
    <s v="กสิกร"/>
    <s v=""/>
    <s v="WA093189329TH"/>
    <s v="16/02/2026 16:02"/>
  </r>
  <r>
    <x v="4"/>
    <x v="4"/>
    <n v="139"/>
    <n v="1"/>
    <s v="GUU44"/>
    <n v="215"/>
    <n v="0"/>
    <s v="ร้านที่10"/>
    <s v="กำไลทิพย์ ดุจประสงค์"/>
    <s v="สำนักงานที่ว่าการอำเภอโพธิ์ชัย (ห้องทะเบียน)_x000a_ขามเปี้ย_x000a_โพธิ์ชัย_x000a_ร้อยเอ็ด_x000a_ 45230"/>
    <s v="45230"/>
    <s v="66813692164"/>
    <s v="16/02/2026 16:02"/>
    <s v="sompear3955@gmail.com"/>
    <s v="EMS COD"/>
    <s v="facebook"/>
    <s v="กสิกร"/>
    <s v=""/>
    <s v="WA093189329TH"/>
    <s v="16/02/2026 16:02"/>
  </r>
  <r>
    <x v="4"/>
    <x v="4"/>
    <n v="139"/>
    <n v="1"/>
    <s v="GUU43"/>
    <n v="215"/>
    <n v="0"/>
    <s v="ร้านที่10"/>
    <s v="คุณวุฒิพงศ์  โตสุข "/>
    <s v="ตลาดหน้าร.พ.เกษมราษฎ์ ม.10 ต.ท่าตูม อ.ศรีมหาโพธิ์ จ.ปราจีนบุรี  25140"/>
    <s v="25140"/>
    <s v="0886451140"/>
    <s v="16/02/2026 16:02"/>
    <s v="sompear3955@gmail.com"/>
    <s v="EMS COD"/>
    <s v="facebook"/>
    <s v="กสิกร"/>
    <s v=""/>
    <s v="WA093189332TH"/>
    <s v="16/02/2026 16:01"/>
  </r>
  <r>
    <x v="2"/>
    <x v="2"/>
    <n v="139"/>
    <n v="1"/>
    <s v="GUU43"/>
    <n v="215"/>
    <n v="0"/>
    <s v="ร้านที่10"/>
    <s v="คุณวุฒิพงศ์  โตสุข "/>
    <s v="ตลาดหน้าร.พ.เกษมราษฎ์ ม.10 ต.ท่าตูม อ.ศรีมหาโพธิ์ จ.ปราจีนบุรี  25140"/>
    <s v="25140"/>
    <s v="0886451140"/>
    <s v="16/02/2026 16:02"/>
    <s v="sompear3955@gmail.com"/>
    <s v="EMS COD"/>
    <s v="facebook"/>
    <s v="กสิกร"/>
    <s v=""/>
    <s v="WA093189332TH"/>
    <s v="16/02/2026 16:01"/>
  </r>
  <r>
    <x v="3"/>
    <x v="3"/>
    <n v="66.666666666666671"/>
    <n v="3"/>
    <s v="GUU42"/>
    <n v="100"/>
    <n v="0"/>
    <s v="ร้านที่2"/>
    <s v="พ**  ท***าด"/>
    <s v="สมุทรปราการ"/>
    <s v="-"/>
    <s v=""/>
    <s v="16/02/2026 16:00"/>
    <s v="-"/>
    <s v="J&amp;T COD"/>
    <s v="Tiktok"/>
    <s v="จ่ายทีหลัง / COD"/>
    <s v=""/>
    <s v="791826461156"/>
    <s v="16/02/2026 16:00"/>
  </r>
  <r>
    <x v="9"/>
    <x v="10"/>
    <n v="139"/>
    <n v="1"/>
    <s v="GUU41"/>
    <n v="215"/>
    <n v="0"/>
    <s v="ร้านที่10"/>
    <s v="กมลศรี"/>
    <s v="ร.พ.สมเด็จ ส่งศูนย์เครื่องมือแพทย์ อาคารอิศรสุนทร ชั้น 6_x000a_708 ถ.ประสิทธิ์พัฒา ต.แม่กลอง อ.เมือง จ.สมุทรสงคราม  75000"/>
    <s v="75000"/>
    <s v="0922489044"/>
    <s v="16/02/2026 16:01"/>
    <s v="sompear3955@gmail.com"/>
    <s v="EMS COD"/>
    <s v="facebook"/>
    <s v="กสิกร"/>
    <s v=""/>
    <s v="WA093189346TH"/>
    <s v="16/02/2026 15:58"/>
  </r>
  <r>
    <x v="1"/>
    <x v="1"/>
    <n v="139"/>
    <n v="1"/>
    <s v="GUU41"/>
    <n v="215"/>
    <n v="0"/>
    <s v="ร้านที่10"/>
    <s v="กมลศรี"/>
    <s v="ร.พ.สมเด็จ ส่งศูนย์เครื่องมือแพทย์ อาคารอิศรสุนทร ชั้น 6_x000a_708 ถ.ประสิทธิ์พัฒา ต.แม่กลอง อ.เมือง จ.สมุทรสงคราม  75000"/>
    <s v="75000"/>
    <s v="0922489044"/>
    <s v="16/02/2026 16:01"/>
    <s v="sompear3955@gmail.com"/>
    <s v="EMS COD"/>
    <s v="facebook"/>
    <s v="กสิกร"/>
    <s v=""/>
    <s v="WA093189346TH"/>
    <s v="16/02/2026 15:58"/>
  </r>
  <r>
    <x v="4"/>
    <x v="4"/>
    <n v="139"/>
    <n v="1"/>
    <s v="GUU40"/>
    <n v="199"/>
    <n v="0"/>
    <s v="ร้านที่10"/>
    <s v="ยัยตัวร้าย แนนนี่"/>
    <s v="13หมุ่4บ.แม่กลอง_x000a_แม่กลอง_x000a_ตาก_x000a_ 63170"/>
    <s v="63170"/>
    <s v="0985511574"/>
    <s v="16/02/2026 15:57"/>
    <s v="sompear3955@gmail.com"/>
    <s v="EMS COD"/>
    <s v="facebook"/>
    <s v="กสิกร"/>
    <s v=""/>
    <s v="WA093189350TH"/>
    <s v="16/02/2026 15:57"/>
  </r>
  <r>
    <x v="1"/>
    <x v="1"/>
    <n v="139"/>
    <n v="1"/>
    <s v="GUU40"/>
    <n v="199"/>
    <n v="0"/>
    <s v="ร้านที่10"/>
    <s v="ยัยตัวร้าย แนนนี่"/>
    <s v="13หมุ่4บ.แม่กลอง_x000a_แม่กลอง_x000a_ตาก_x000a_ 63170"/>
    <s v="63170"/>
    <s v="0985511574"/>
    <s v="16/02/2026 15:57"/>
    <s v="sompear3955@gmail.com"/>
    <s v="EMS COD"/>
    <s v="facebook"/>
    <s v="กสิกร"/>
    <s v=""/>
    <s v="WA093189350TH"/>
    <s v="16/02/2026 15:57"/>
  </r>
  <r>
    <x v="9"/>
    <x v="10"/>
    <n v="139"/>
    <n v="1"/>
    <s v="GUU38"/>
    <n v="430"/>
    <n v="0"/>
    <s v="ร้านที่10"/>
    <s v="ศิวพลอย  กุลจรัสพิมาน"/>
    <s v="223หมู่2 บ้านห้วยทราย_x000a_(ทางลงซอยข้างอ๋องมอเตอร์ ด้านทิศเหนือ)_x000a_ต.ทุ่งยาว อ.ปาย_x000a_จ.แม่ฮ่องสอน _x000a_ 58130"/>
    <s v="58130"/>
    <s v="0936828965"/>
    <s v="16/02/2026 15:56"/>
    <s v="sompear3955@gmail.com"/>
    <s v="EMS COD"/>
    <s v="facebook"/>
    <s v="กสิกร"/>
    <s v=""/>
    <s v="WA093189363TH"/>
    <s v="16/02/2026 15:56"/>
  </r>
  <r>
    <x v="4"/>
    <x v="4"/>
    <n v="139"/>
    <n v="1"/>
    <s v="GUU38"/>
    <n v="430"/>
    <n v="0"/>
    <s v="ร้านที่10"/>
    <s v="ศิวพลอย  กุลจรัสพิมาน"/>
    <s v="223หมู่2 บ้านห้วยทราย_x000a_(ทางลงซอยข้างอ๋องมอเตอร์ ด้านทิศเหนือ)_x000a_ต.ทุ่งยาว อ.ปาย_x000a_จ.แม่ฮ่องสอน _x000a_ 58130"/>
    <s v="58130"/>
    <s v="0936828965"/>
    <s v="16/02/2026 15:56"/>
    <s v="sompear3955@gmail.com"/>
    <s v="EMS COD"/>
    <s v="facebook"/>
    <s v="กสิกร"/>
    <s v=""/>
    <s v="WA093189363TH"/>
    <s v="16/02/2026 15:56"/>
  </r>
  <r>
    <x v="2"/>
    <x v="2"/>
    <n v="139"/>
    <n v="1"/>
    <s v="GUU38"/>
    <n v="430"/>
    <n v="0"/>
    <s v="ร้านที่10"/>
    <s v="ศิวพลอย  กุลจรัสพิมาน"/>
    <s v="223หมู่2 บ้านห้วยทราย_x000a_(ทางลงซอยข้างอ๋องมอเตอร์ ด้านทิศเหนือ)_x000a_ต.ทุ่งยาว อ.ปาย_x000a_จ.แม่ฮ่องสอน _x000a_ 58130"/>
    <s v="58130"/>
    <s v="0936828965"/>
    <s v="16/02/2026 15:56"/>
    <s v="sompear3955@gmail.com"/>
    <s v="EMS COD"/>
    <s v="facebook"/>
    <s v="กสิกร"/>
    <s v=""/>
    <s v="WA093189363TH"/>
    <s v="16/02/2026 15:56"/>
  </r>
  <r>
    <x v="1"/>
    <x v="1"/>
    <n v="139"/>
    <n v="1"/>
    <s v="GUU38"/>
    <n v="430"/>
    <n v="0"/>
    <s v="ร้านที่10"/>
    <s v="ศิวพลอย  กุลจรัสพิมาน"/>
    <s v="223หมู่2 บ้านห้วยทราย_x000a_(ทางลงซอยข้างอ๋องมอเตอร์ ด้านทิศเหนือ)_x000a_ต.ทุ่งยาว อ.ปาย_x000a_จ.แม่ฮ่องสอน _x000a_ 58130"/>
    <s v="58130"/>
    <s v="0936828965"/>
    <s v="16/02/2026 15:56"/>
    <s v="sompear3955@gmail.com"/>
    <s v="EMS COD"/>
    <s v="facebook"/>
    <s v="กสิกร"/>
    <s v=""/>
    <s v="WA093189363TH"/>
    <s v="16/02/2026 15:56"/>
  </r>
  <r>
    <x v="4"/>
    <x v="4"/>
    <n v="139"/>
    <n v="1"/>
    <s v="GUU37"/>
    <n v="398"/>
    <n v="0"/>
    <s v="ร้านที่10"/>
    <s v="ศศิธร ลักษณะพึ่ง"/>
    <s v="64/5 หมู่ 2 ตำบลหัวไผ่ อำเภอเมือง จังหวัดอ่างทอง รหัสไปรษณีย์   14000"/>
    <s v="14000"/>
    <s v="0819336469"/>
    <s v="16/02/2026 15:55"/>
    <s v="sompear3955@gmail.com"/>
    <s v="EMS COD"/>
    <s v="facebook"/>
    <s v="กสิกร"/>
    <s v=""/>
    <s v="WA093189377TH"/>
    <s v="16/02/2026 15:55"/>
  </r>
  <r>
    <x v="2"/>
    <x v="2"/>
    <n v="139"/>
    <n v="1"/>
    <s v="GUU37"/>
    <n v="398"/>
    <n v="0"/>
    <s v="ร้านที่10"/>
    <s v="ศศิธร ลักษณะพึ่ง"/>
    <s v="64/5 หมู่ 2 ตำบลหัวไผ่ อำเภอเมือง จังหวัดอ่างทอง รหัสไปรษณีย์   14000"/>
    <s v="14000"/>
    <s v="0819336469"/>
    <s v="16/02/2026 15:55"/>
    <s v="sompear3955@gmail.com"/>
    <s v="EMS COD"/>
    <s v="facebook"/>
    <s v="กสิกร"/>
    <s v=""/>
    <s v="WA093189377TH"/>
    <s v="16/02/2026 15:55"/>
  </r>
  <r>
    <x v="1"/>
    <x v="1"/>
    <n v="139"/>
    <n v="2"/>
    <s v="GUU37"/>
    <n v="398"/>
    <n v="0"/>
    <s v="ร้านที่10"/>
    <s v="ศศิธร ลักษณะพึ่ง"/>
    <s v="64/5 หมู่ 2 ตำบลหัวไผ่ อำเภอเมือง จังหวัดอ่างทอง รหัสไปรษณีย์   14000"/>
    <s v="14000"/>
    <s v="0819336469"/>
    <s v="16/02/2026 15:55"/>
    <s v="sompear3955@gmail.com"/>
    <s v="EMS COD"/>
    <s v="facebook"/>
    <s v="กสิกร"/>
    <s v=""/>
    <s v="WA093189377TH"/>
    <s v="16/02/2026 15:55"/>
  </r>
  <r>
    <x v="7"/>
    <x v="7"/>
    <n v="120"/>
    <n v="2"/>
    <s v="GUU36"/>
    <n v="200"/>
    <n v="0"/>
    <s v="ร้านที่2"/>
    <s v="ม*** ก***งาม"/>
    <s v="กำแพงเพชร"/>
    <s v="-"/>
    <s v=""/>
    <s v="16/02/2026 15:55"/>
    <s v="-"/>
    <s v="J&amp;T COD"/>
    <s v="Tiktok"/>
    <s v="จ่ายทีหลัง / COD"/>
    <s v=""/>
    <s v="791789398035"/>
    <s v="16/02/2026 15:55"/>
  </r>
  <r>
    <x v="0"/>
    <x v="0"/>
    <n v="33.333333333333336"/>
    <n v="3"/>
    <s v="GUU35"/>
    <n v="229"/>
    <n v="0"/>
    <s v="ร้านที่2"/>
    <s v="ก***วัชร์ โ***์ภัทณตระกูล"/>
    <s v="ขอนแก่น"/>
    <s v="-"/>
    <s v=""/>
    <s v="16/02/2026 15:54"/>
    <s v="-"/>
    <s v="J&amp;T COD"/>
    <s v="Tiktok"/>
    <s v="จ่ายทีหลัง / COD"/>
    <s v=""/>
    <s v="791813862114"/>
    <s v="16/02/2026 15:54"/>
  </r>
  <r>
    <x v="1"/>
    <x v="1"/>
    <n v="159"/>
    <n v="1"/>
    <s v="GUU35"/>
    <n v="229"/>
    <n v="0"/>
    <s v="ร้านที่2"/>
    <s v="ก***วัชร์ โ***์ภัทณตระกูล"/>
    <s v="ขอนแก่น"/>
    <s v="-"/>
    <s v=""/>
    <s v="16/02/2026 15:54"/>
    <s v="-"/>
    <s v="J&amp;T COD"/>
    <s v="Tiktok"/>
    <s v="จ่ายทีหลัง / COD"/>
    <s v=""/>
    <s v="791813862114"/>
    <s v="16/02/2026 15:54"/>
  </r>
  <r>
    <x v="9"/>
    <x v="10"/>
    <n v="139"/>
    <n v="1"/>
    <s v="GUU34"/>
    <n v="215"/>
    <n v="0"/>
    <s v="ร้านที่10"/>
    <s v="คุณสันทัด รัตนธรรม"/>
    <s v="หมู่บ้านวิลาจจิโอ(ศรีนครินทร์-บางนา)โครงการ1_x000a_333/155 ซอย10/2 หมู่4 ถ.บัวนครินทร์ ต.บางแก้ว อ.บางพลี จ.สมุทรปราการ_x000a_ 10540"/>
    <s v="10540"/>
    <s v="0899690733"/>
    <s v="16/02/2026 15:54"/>
    <s v="sompear3955@gmail.com"/>
    <s v="EMS COD"/>
    <s v="facebook"/>
    <s v="กสิกร"/>
    <s v=""/>
    <s v="WA093189385TH"/>
    <s v="16/02/2026 15:54"/>
  </r>
  <r>
    <x v="4"/>
    <x v="4"/>
    <n v="139"/>
    <n v="1"/>
    <s v="GUU34"/>
    <n v="215"/>
    <n v="0"/>
    <s v="ร้านที่10"/>
    <s v="คุณสันทัด รัตนธรรม"/>
    <s v="หมู่บ้านวิลาจจิโอ(ศรีนครินทร์-บางนา)โครงการ1_x000a_333/155 ซอย10/2 หมู่4 ถ.บัวนครินทร์ ต.บางแก้ว อ.บางพลี จ.สมุทรปราการ_x000a_ 10540"/>
    <s v="10540"/>
    <s v="0899690733"/>
    <s v="16/02/2026 15:54"/>
    <s v="sompear3955@gmail.com"/>
    <s v="EMS COD"/>
    <s v="facebook"/>
    <s v="กสิกร"/>
    <s v=""/>
    <s v="WA093189385TH"/>
    <s v="16/02/2026 15:54"/>
  </r>
  <r>
    <x v="11"/>
    <x v="14"/>
    <n v="12"/>
    <n v="10"/>
    <s v="GUU33"/>
    <n v="220"/>
    <n v="0"/>
    <s v="ร้านที่1"/>
    <s v="น******์"/>
    <s v="******แดนสงวน, อำเภอระโนด ตำบลแดนสงวน อำเภอระโนด จังหวัดสงขลา 90140"/>
    <s v="90140"/>
    <s v="01"/>
    <s v="16/02/2026 15:53"/>
    <s v="-"/>
    <s v="SPX Express"/>
    <s v="Shopee"/>
    <s v="shopee"/>
    <s v=""/>
    <s v="TH264345144186S"/>
    <s v="16/02/2026 15:52"/>
  </r>
  <r>
    <x v="7"/>
    <x v="7"/>
    <n v="80"/>
    <n v="1"/>
    <s v="GUU33"/>
    <n v="220"/>
    <n v="0"/>
    <s v="ร้านที่1"/>
    <s v="น******์"/>
    <s v="******แดนสงวน, อำเภอระโนด ตำบลแดนสงวน อำเภอระโนด จังหวัดสงขลา 90140"/>
    <s v="90140"/>
    <s v="01"/>
    <s v="16/02/2026 15:53"/>
    <s v="-"/>
    <s v="SPX Express"/>
    <s v="Shopee"/>
    <s v="shopee"/>
    <s v=""/>
    <s v="TH264345144186S"/>
    <s v="16/02/2026 15:52"/>
  </r>
  <r>
    <x v="0"/>
    <x v="0"/>
    <n v="50"/>
    <n v="6"/>
    <s v="GUU32"/>
    <n v="200"/>
    <n v="0"/>
    <s v="ร้านที่2"/>
    <s v="ร***า ช***แก้ว"/>
    <s v="ประจวบคีรีขันธ์"/>
    <s v="-"/>
    <s v=""/>
    <s v="16/02/2026 15:52"/>
    <s v="-"/>
    <s v="J&amp;T COD"/>
    <s v="Tiktok"/>
    <s v="จ่ายทีหลัง / COD"/>
    <s v=""/>
    <s v="791833037166"/>
    <s v="16/02/2026 15:52"/>
  </r>
  <r>
    <x v="8"/>
    <x v="12"/>
    <n v="66"/>
    <n v="1"/>
    <s v="GUU31"/>
    <n v="249"/>
    <n v="0"/>
    <s v="ร้านที่1"/>
    <s v="อ******ม"/>
    <s v="******แพรก อำเภอดอนสัก จังหวัดสุราษฎร์ธานี 84340"/>
    <s v="84340"/>
    <s v="20"/>
    <s v="16/02/2026 15:51"/>
    <s v="-"/>
    <s v="SPX Express"/>
    <s v="Shopee"/>
    <s v="shopee"/>
    <s v=""/>
    <s v="TH2611961252155"/>
    <s v="16/02/2026 15:50"/>
  </r>
  <r>
    <x v="5"/>
    <x v="5"/>
    <n v="66"/>
    <n v="1"/>
    <s v="GUU31"/>
    <n v="249"/>
    <n v="0"/>
    <s v="ร้านที่1"/>
    <s v="อ******ม"/>
    <s v="******แพรก อำเภอดอนสัก จังหวัดสุราษฎร์ธานี 84340"/>
    <s v="84340"/>
    <s v="20"/>
    <s v="16/02/2026 15:51"/>
    <s v="-"/>
    <s v="SPX Express"/>
    <s v="Shopee"/>
    <s v="shopee"/>
    <s v=""/>
    <s v="TH2611961252155"/>
    <s v="16/02/2026 15:50"/>
  </r>
  <r>
    <x v="7"/>
    <x v="7"/>
    <n v="67"/>
    <n v="1"/>
    <s v="GUU31"/>
    <n v="249"/>
    <n v="0"/>
    <s v="ร้านที่1"/>
    <s v="อ******ม"/>
    <s v="******แพรก อำเภอดอนสัก จังหวัดสุราษฎร์ธานี 84340"/>
    <s v="84340"/>
    <s v="20"/>
    <s v="16/02/2026 15:51"/>
    <s v="-"/>
    <s v="SPX Express"/>
    <s v="Shopee"/>
    <s v="shopee"/>
    <s v=""/>
    <s v="TH2611961252155"/>
    <s v="16/02/2026 15:50"/>
  </r>
  <r>
    <x v="3"/>
    <x v="3"/>
    <n v="66.666666666666671"/>
    <n v="3"/>
    <s v="GUU30"/>
    <n v="100"/>
    <n v="0"/>
    <s v="ร้านที่2"/>
    <s v="น** ม***า น***โชติ"/>
    <s v="สุโขทัย"/>
    <s v="-"/>
    <s v=""/>
    <s v="16/02/2026 15:48"/>
    <s v="-"/>
    <s v="J&amp;T Express"/>
    <s v="Tiktok"/>
    <s v="tiktok"/>
    <s v=""/>
    <s v="791817147170"/>
    <s v="16/02/2026 15:48"/>
  </r>
  <r>
    <x v="0"/>
    <x v="0"/>
    <n v="65"/>
    <n v="3"/>
    <s v="GUU29"/>
    <n v="105"/>
    <n v="0"/>
    <s v="ร้านที่2"/>
    <s v="ส***น แ***อดซง"/>
    <s v="ภูเก็ต"/>
    <s v="-"/>
    <s v=""/>
    <s v="16/02/2026 15:48"/>
    <s v="-"/>
    <s v="J&amp;T COD"/>
    <s v="Tiktok"/>
    <s v="จ่ายทีหลัง / COD"/>
    <s v="ขอเป็น รสเผือก  รสกล้วย   รสเนย"/>
    <s v="791716675072"/>
    <s v="16/02/2026 15:48"/>
  </r>
  <r>
    <x v="0"/>
    <x v="0"/>
    <n v="33.333333333333336"/>
    <n v="3"/>
    <s v="GUU28"/>
    <n v="100"/>
    <n v="0"/>
    <s v="ร้านที่2"/>
    <s v="N** A**"/>
    <s v="Bangkok"/>
    <s v="-"/>
    <s v=""/>
    <s v="16/02/2026 15:48"/>
    <s v="-"/>
    <s v="J&amp;T Express"/>
    <s v="Tiktok"/>
    <s v="tiktok"/>
    <s v=""/>
    <s v="791842052186"/>
    <s v="16/02/2026 15:47"/>
  </r>
  <r>
    <x v="0"/>
    <x v="0"/>
    <n v="65"/>
    <n v="1"/>
    <s v="GUU27"/>
    <n v="35"/>
    <n v="0"/>
    <s v="ร้านที่2"/>
    <s v="ร***ทิวา  ว***จำรัส"/>
    <s v="กรุงเทพฯ"/>
    <s v="-"/>
    <s v=""/>
    <s v="16/02/2026 15:44"/>
    <s v="-"/>
    <s v="J&amp;T COD"/>
    <s v="Tiktok"/>
    <s v="จ่ายทีหลัง / COD"/>
    <s v="เอาเนยนม 3กล่องค่ะ"/>
    <s v="791774884014"/>
    <s v="16/02/2026 15:44"/>
  </r>
  <r>
    <x v="0"/>
    <x v="0"/>
    <n v="65"/>
    <n v="1"/>
    <s v="GUU26"/>
    <n v="35"/>
    <n v="0"/>
    <s v="ร้านที่2"/>
    <s v="ว***า ป***์ประเสริฐ"/>
    <s v="ปทุมธานี"/>
    <s v="-"/>
    <s v=""/>
    <s v="16/02/2026 15:42"/>
    <s v="-"/>
    <s v="J&amp;T Express"/>
    <s v="Tiktok"/>
    <s v="tiktok"/>
    <s v="ขอเค้กกล้วยหอมค่ะ"/>
    <s v="791730686003"/>
    <s v="16/02/2026 15:42"/>
  </r>
  <r>
    <x v="0"/>
    <x v="0"/>
    <n v="65"/>
    <n v="1"/>
    <s v="GUU25"/>
    <n v="35"/>
    <n v="0"/>
    <s v="ร้านที่2"/>
    <s v="อ***รณ ท***ุทัย"/>
    <s v="เชียงราย"/>
    <s v="-"/>
    <s v=""/>
    <s v="16/02/2026 15:41"/>
    <s v="-"/>
    <s v="J&amp;T Express"/>
    <s v="Tiktok"/>
    <s v="tiktok"/>
    <s v="***เอาหน้าฝอยทองค่ะ***"/>
    <s v="791791762020"/>
    <s v="16/02/2026 15:41"/>
  </r>
  <r>
    <x v="1"/>
    <x v="1"/>
    <n v="159"/>
    <n v="1"/>
    <s v="GUU23"/>
    <n v="99"/>
    <n v="0"/>
    <s v="ร้านที่2"/>
    <s v="ม***รา​ เ***กทอง"/>
    <s v="ปทุมธานี"/>
    <s v="-"/>
    <s v=""/>
    <s v="16/02/2026 15:38"/>
    <s v="-"/>
    <s v="J&amp;T COD"/>
    <s v="Tiktok"/>
    <s v="จ่ายทีหลัง / COD"/>
    <s v=""/>
    <s v="791854424185"/>
    <s v="16/02/2026 15:39"/>
  </r>
  <r>
    <x v="2"/>
    <x v="2"/>
    <n v="159"/>
    <n v="1"/>
    <s v="GUU22"/>
    <n v="99"/>
    <n v="0"/>
    <s v="ร้านที่2"/>
    <s v="ค***ัศนีย์ ใ***เมือง"/>
    <s v="ระนอง"/>
    <s v="-"/>
    <s v=""/>
    <s v="16/02/2026 15:38"/>
    <s v="-"/>
    <s v="J&amp;T Express"/>
    <s v="Tiktok"/>
    <s v="tiktok"/>
    <s v=""/>
    <s v="791836433102"/>
    <s v="16/02/2026 15:38"/>
  </r>
  <r>
    <x v="10"/>
    <x v="11"/>
    <n v="33.333333333333336"/>
    <n v="3"/>
    <s v="GUU21"/>
    <n v="134.99"/>
    <n v="0"/>
    <s v="ร้านที่2"/>
    <s v="ญ***สา พ***ุสาร"/>
    <s v="สระแก้ว"/>
    <s v="-"/>
    <s v=""/>
    <s v="16/02/2026 19:16"/>
    <s v="-"/>
    <s v="J&amp;T Express"/>
    <s v="Tiktok"/>
    <s v="tiktok"/>
    <s v=""/>
    <s v="791861760196"/>
    <s v="16/02/2026 15:33"/>
  </r>
  <r>
    <x v="0"/>
    <x v="0"/>
    <n v="33.333333333333336"/>
    <n v="3"/>
    <s v="GUU19"/>
    <n v="120"/>
    <n v="20"/>
    <s v="ร้านที่2"/>
    <s v="จ***าวดี เ***รจอหอ"/>
    <s v="นครราชสีมา"/>
    <s v="-"/>
    <s v=""/>
    <s v="16/02/2026 15:30"/>
    <s v="-"/>
    <s v="J&amp;T COD"/>
    <s v="Tiktok"/>
    <s v="จ่ายทีหลัง / COD"/>
    <s v=""/>
    <s v="791877650174"/>
    <s v="16/02/2026 15:30"/>
  </r>
  <r>
    <x v="1"/>
    <x v="1"/>
    <n v="159"/>
    <n v="2"/>
    <s v="GUU18"/>
    <n v="198"/>
    <n v="0"/>
    <s v="ร้านที่2"/>
    <s v="อ***ักษณ์ อ***อิน"/>
    <s v="เพชรบูรณ์"/>
    <s v="-"/>
    <s v=""/>
    <s v="16/02/2026 15:29"/>
    <s v="-"/>
    <s v="J&amp;T COD"/>
    <s v="Tiktok"/>
    <s v="จ่ายทีหลัง / COD"/>
    <s v=""/>
    <s v="791703188065"/>
    <s v="16/02/2026 15:29"/>
  </r>
  <r>
    <x v="3"/>
    <x v="3"/>
    <n v="66.666666666666671"/>
    <n v="3"/>
    <s v="GUU17"/>
    <n v="100"/>
    <n v="0"/>
    <s v="ร้านที่2"/>
    <s v="ส***ทร์ทิพย์ เ***นอก"/>
    <s v="เทศบาลนครนครราชสีมา"/>
    <s v="-"/>
    <s v=""/>
    <s v="16/02/2026 15:15"/>
    <s v="-"/>
    <s v="J&amp;T COD"/>
    <s v="Tiktok"/>
    <s v="จ่ายทีหลัง / COD"/>
    <s v=""/>
    <s v="791894545142"/>
    <s v="16/02/2026 15:15"/>
  </r>
  <r>
    <x v="4"/>
    <x v="4"/>
    <n v="159"/>
    <n v="1"/>
    <s v="GUU16"/>
    <n v="297"/>
    <n v="0"/>
    <s v="ร้านที่2"/>
    <s v="j***d"/>
    <s v="จันทบุรี"/>
    <s v="-"/>
    <s v=""/>
    <s v="16/02/2026 15:09"/>
    <s v="-"/>
    <s v="J&amp;T COD"/>
    <s v="Tiktok"/>
    <s v="จ่ายทีหลัง / COD"/>
    <s v=""/>
    <s v="791841653120"/>
    <s v="16/02/2026 15:09"/>
  </r>
  <r>
    <x v="2"/>
    <x v="2"/>
    <n v="159"/>
    <n v="1"/>
    <s v="GUU16"/>
    <n v="297"/>
    <n v="0"/>
    <s v="ร้านที่2"/>
    <s v="j***d"/>
    <s v="จันทบุรี"/>
    <s v="-"/>
    <s v=""/>
    <s v="16/02/2026 15:09"/>
    <s v="-"/>
    <s v="J&amp;T COD"/>
    <s v="Tiktok"/>
    <s v="จ่ายทีหลัง / COD"/>
    <s v=""/>
    <s v="791841653120"/>
    <s v="16/02/2026 15:09"/>
  </r>
  <r>
    <x v="1"/>
    <x v="1"/>
    <n v="159"/>
    <n v="1"/>
    <s v="GUU16"/>
    <n v="297"/>
    <n v="0"/>
    <s v="ร้านที่2"/>
    <s v="j***d"/>
    <s v="จันทบุรี"/>
    <s v="-"/>
    <s v=""/>
    <s v="16/02/2026 15:09"/>
    <s v="-"/>
    <s v="J&amp;T COD"/>
    <s v="Tiktok"/>
    <s v="จ่ายทีหลัง / COD"/>
    <s v=""/>
    <s v="791841653120"/>
    <s v="16/02/2026 15:09"/>
  </r>
  <r>
    <x v="1"/>
    <x v="1"/>
    <n v="159"/>
    <n v="1"/>
    <s v="GUU15"/>
    <n v="99"/>
    <n v="0"/>
    <s v="ร้านที่2"/>
    <s v="ภ***ล เ***สว่าง"/>
    <s v="กาญจนบุรี"/>
    <s v="-"/>
    <s v=""/>
    <s v="16/02/2026 15:03"/>
    <s v="-"/>
    <s v="J&amp;T COD"/>
    <s v="Tiktok"/>
    <s v="จ่ายทีหลัง / COD"/>
    <s v=""/>
    <s v="791816828121"/>
    <s v="16/02/2026 15:03"/>
  </r>
  <r>
    <x v="3"/>
    <x v="3"/>
    <n v="66.666666666666671"/>
    <n v="9"/>
    <s v="GUU13"/>
    <n v="300"/>
    <n v="0"/>
    <s v="ร้านที่2"/>
    <s v="ด**"/>
    <s v="กาญจนบุรี"/>
    <s v="-"/>
    <s v=""/>
    <s v="16/02/2026 14:52"/>
    <s v="-"/>
    <s v="J&amp;T COD"/>
    <s v="Tiktok"/>
    <s v="จ่ายทีหลัง / COD"/>
    <s v=""/>
    <s v="791861747143"/>
    <s v="16/02/2026 14:52"/>
  </r>
  <r>
    <x v="1"/>
    <x v="1"/>
    <n v="159"/>
    <n v="1"/>
    <s v="GUU11"/>
    <n v="99"/>
    <n v="0"/>
    <s v="ร้านที่2"/>
    <s v="ป***ภรณ์"/>
    <s v="เลย"/>
    <s v="-"/>
    <s v=""/>
    <s v="16/02/2026 14:41"/>
    <s v="-"/>
    <s v="J&amp;T COD"/>
    <s v="Tiktok"/>
    <s v="จ่ายทีหลัง / COD"/>
    <s v=""/>
    <s v="791846707190"/>
    <s v="16/02/2026 14:41"/>
  </r>
  <r>
    <x v="10"/>
    <x v="11"/>
    <n v="33.333333333333336"/>
    <n v="6"/>
    <s v="GUU10"/>
    <n v="269.98"/>
    <n v="0"/>
    <s v="ร้านที่2"/>
    <s v="ไ***น พ***"/>
    <s v="ชัยภูมิ"/>
    <s v="-"/>
    <s v=""/>
    <s v="16/02/2026 14:40"/>
    <s v="-"/>
    <s v="J&amp;T Express"/>
    <s v="Tiktok"/>
    <s v="tiktok"/>
    <s v=""/>
    <s v="791810684173"/>
    <s v="16/02/2026 14:39"/>
  </r>
  <r>
    <x v="0"/>
    <x v="0"/>
    <n v="33.333333333333336"/>
    <n v="3"/>
    <s v="GUU9"/>
    <n v="100"/>
    <n v="0"/>
    <s v="ร้านที่2"/>
    <s v="ธ***าร ท***แก้ว"/>
    <s v="เชียงใหม่"/>
    <s v="-"/>
    <s v=""/>
    <s v="16/02/2026 14:35"/>
    <s v="-"/>
    <s v="J&amp;T Express"/>
    <s v="Tiktok"/>
    <s v="tiktok"/>
    <s v=""/>
    <s v="791875732196"/>
    <s v="16/02/2026 14:36"/>
  </r>
  <r>
    <x v="9"/>
    <x v="10"/>
    <n v="159"/>
    <n v="1"/>
    <s v="GUU8"/>
    <n v="198"/>
    <n v="0"/>
    <s v="ร้านที่2"/>
    <s v="ท***พร โ***ุขเสียงวิเวก"/>
    <s v="เชียงใหม่"/>
    <s v="-"/>
    <s v=""/>
    <s v="16/02/2026 14:35"/>
    <s v="-"/>
    <s v="J&amp;T COD"/>
    <s v="Tiktok"/>
    <s v="จ่ายทีหลัง / COD"/>
    <s v=""/>
    <s v="791860243145"/>
    <s v="16/02/2026 14:35"/>
  </r>
  <r>
    <x v="1"/>
    <x v="1"/>
    <n v="159"/>
    <n v="1"/>
    <s v="GUU8"/>
    <n v="198"/>
    <n v="0"/>
    <s v="ร้านที่2"/>
    <s v="ท***พร โ***ุขเสียงวิเวก"/>
    <s v="เชียงใหม่"/>
    <s v="-"/>
    <s v=""/>
    <s v="16/02/2026 14:35"/>
    <s v="-"/>
    <s v="J&amp;T COD"/>
    <s v="Tiktok"/>
    <s v="จ่ายทีหลัง / COD"/>
    <s v=""/>
    <s v="791860243145"/>
    <s v="16/02/2026 14:35"/>
  </r>
  <r>
    <x v="1"/>
    <x v="1"/>
    <n v="159"/>
    <n v="2"/>
    <s v="GUU6"/>
    <n v="198"/>
    <n v="0"/>
    <s v="ร้านที่2"/>
    <s v="ค***ม่ ป***ยัด บ***จันทร์"/>
    <s v="อุดรธานี"/>
    <s v="-"/>
    <s v=""/>
    <s v="16/02/2026 14:28"/>
    <s v="-"/>
    <s v="J&amp;T COD"/>
    <s v="Tiktok"/>
    <s v="จ่ายทีหลัง / COD"/>
    <s v=""/>
    <s v="791758385062"/>
    <s v="16/02/2026 14:28"/>
  </r>
  <r>
    <x v="10"/>
    <x v="11"/>
    <n v="49"/>
    <n v="1"/>
    <s v="GUU5"/>
    <n v="49"/>
    <n v="0"/>
    <s v="ร้านที่1"/>
    <s v="ศ******ญ"/>
    <s v="******) เลขที่ 837/126 แขวงบางนาใต้ เขตบางนา จังหวัดกรุงเทพมหานคร 10260"/>
    <s v="10260"/>
    <s v="55"/>
    <s v="16/02/2026 14:24"/>
    <s v="-"/>
    <s v="SPX Express"/>
    <s v="Shopee"/>
    <s v="shopee"/>
    <s v=""/>
    <s v="TH262611383545J"/>
    <s v="16/02/2026 14:24"/>
  </r>
  <r>
    <x v="4"/>
    <x v="4"/>
    <n v="159"/>
    <n v="1"/>
    <s v="GUU3"/>
    <n v="99"/>
    <n v="0"/>
    <s v="ร้านที่2"/>
    <s v="ส***นท์ ป***มัย"/>
    <s v="กรุงเทพมหานคร"/>
    <s v="-"/>
    <s v=""/>
    <s v="16/02/2026 14:20"/>
    <s v="-"/>
    <s v="J&amp;T COD"/>
    <s v="Tiktok"/>
    <s v="จ่ายทีหลัง / COD"/>
    <s v=""/>
    <s v="791869120103"/>
    <s v="16/02/2026 14:20"/>
  </r>
  <r>
    <x v="4"/>
    <x v="4"/>
    <n v="159"/>
    <n v="1"/>
    <s v="GUU2"/>
    <n v="99"/>
    <n v="0"/>
    <s v="ร้านที่2"/>
    <s v="n**"/>
    <s v="สุพรรณบุรี"/>
    <s v="-"/>
    <s v=""/>
    <s v="16/02/2026 14:17"/>
    <s v="-"/>
    <s v="J&amp;T COD"/>
    <s v="Tiktok"/>
    <s v="จ่ายทีหลัง / COD"/>
    <s v=""/>
    <s v="791861836194"/>
    <s v="16/02/2026 14:17"/>
  </r>
  <r>
    <x v="0"/>
    <x v="0"/>
    <n v="33.333333333333336"/>
    <n v="3"/>
    <s v="GUU1"/>
    <n v="100"/>
    <n v="0"/>
    <s v="ร้านที่2"/>
    <s v="S***haMar"/>
    <s v="Samut Prakan"/>
    <s v="-"/>
    <s v=""/>
    <s v="16/02/2026 14:17"/>
    <s v="-"/>
    <s v="Flash Express Thailand COD"/>
    <s v="Tiktok"/>
    <s v="จ่ายทีหลัง / COD"/>
    <s v=""/>
    <s v="THT0203542WJV6Z"/>
    <s v="16/02/2026 14:17"/>
  </r>
  <r>
    <x v="0"/>
    <x v="0"/>
    <n v="65"/>
    <n v="12"/>
    <s v="GUU0"/>
    <n v="399"/>
    <n v="0"/>
    <s v="ร้านที่2"/>
    <s v="ท***ัทร เ***ะพิณ"/>
    <s v="นครปฐม"/>
    <s v="-"/>
    <s v=""/>
    <s v="16/02/2026 14:18"/>
    <s v="-"/>
    <s v="J&amp;T Express"/>
    <s v="Tiktok"/>
    <s v="tiktok"/>
    <s v=""/>
    <s v="791787689044"/>
    <s v="16/02/2026 14:16"/>
  </r>
  <r>
    <x v="0"/>
    <x v="0"/>
    <n v="50"/>
    <n v="6"/>
    <s v="GUT99"/>
    <n v="200"/>
    <n v="0"/>
    <s v="ร้านที่2"/>
    <s v="แ***ม"/>
    <s v="ตาก"/>
    <s v="-"/>
    <s v=""/>
    <s v="16/02/2026 14:12"/>
    <s v="-"/>
    <s v="J&amp;T COD"/>
    <s v="Tiktok"/>
    <s v="จ่ายทีหลัง / COD"/>
    <s v=""/>
    <s v="791719899073"/>
    <s v="16/02/2026 14:14"/>
  </r>
  <r>
    <x v="0"/>
    <x v="0"/>
    <n v="33.333333333333336"/>
    <n v="3"/>
    <s v="GUT98"/>
    <n v="100"/>
    <n v="0"/>
    <s v="ร้านที่2"/>
    <s v="ส*** จ***แดง"/>
    <s v="เทศบาลนครขอนแก่น"/>
    <s v="-"/>
    <s v=""/>
    <s v="16/02/2026 14:11"/>
    <s v="-"/>
    <s v="J&amp;T Express"/>
    <s v="Tiktok"/>
    <s v="tiktok"/>
    <s v=""/>
    <s v="791802535101"/>
    <s v="16/02/2026 14:14"/>
  </r>
  <r>
    <x v="4"/>
    <x v="4"/>
    <n v="159"/>
    <n v="1"/>
    <s v="GUT97"/>
    <n v="99"/>
    <n v="0"/>
    <s v="ร้านที่2"/>
    <s v="ร***ถ่ายเอกสารพีดาต้า"/>
    <s v="สระบุรี"/>
    <s v="-"/>
    <s v=""/>
    <s v="16/02/2026 14:10"/>
    <s v="-"/>
    <s v="J&amp;T Express"/>
    <s v="Tiktok"/>
    <s v="tiktok"/>
    <s v=""/>
    <s v="791800230163"/>
    <s v="16/02/2026 14:14"/>
  </r>
  <r>
    <x v="1"/>
    <x v="1"/>
    <n v="159"/>
    <n v="1"/>
    <s v="GUT96"/>
    <n v="99"/>
    <n v="0"/>
    <s v="ร้านที่2"/>
    <s v="น***รา  ห***ทอง"/>
    <s v="กรุงเทพมหานคร"/>
    <s v="-"/>
    <s v=""/>
    <s v="16/02/2026 14:07"/>
    <s v="-"/>
    <s v="J&amp;T COD"/>
    <s v="Tiktok"/>
    <s v="จ่ายทีหลัง / COD"/>
    <s v=""/>
    <s v="791898007191"/>
    <s v="16/02/2026 14:12"/>
  </r>
  <r>
    <x v="0"/>
    <x v="0"/>
    <n v="65"/>
    <n v="3"/>
    <s v="GUT94"/>
    <n v="105"/>
    <n v="0"/>
    <s v="ร้านที่2"/>
    <s v="ช***่ ค***ญ"/>
    <s v="ชลบุรี"/>
    <s v="-"/>
    <s v=""/>
    <s v="16/02/2026 14:02"/>
    <s v="-"/>
    <s v="J&amp;T COD"/>
    <s v="Tiktok"/>
    <s v="จ่ายทีหลัง / COD"/>
    <s v=""/>
    <s v="791822451173"/>
    <s v="16/02/2026 14:02"/>
  </r>
  <r>
    <x v="0"/>
    <x v="0"/>
    <n v="50"/>
    <n v="6"/>
    <s v="GUT92"/>
    <n v="200"/>
    <n v="0"/>
    <s v="ร้านที่2"/>
    <s v="ณ***านต์ จ***ร์ดี"/>
    <s v="พังงา"/>
    <s v="-"/>
    <s v=""/>
    <s v="16/02/2026 13:47"/>
    <s v="-"/>
    <s v="J&amp;T COD"/>
    <s v="Tiktok"/>
    <s v="จ่ายทีหลัง / COD"/>
    <s v=""/>
    <s v="791898928144"/>
    <s v="16/02/2026 13:47"/>
  </r>
  <r>
    <x v="0"/>
    <x v="0"/>
    <n v="50"/>
    <n v="6"/>
    <s v="GUT89"/>
    <n v="200"/>
    <n v="0"/>
    <s v="ร้านที่2"/>
    <s v="ช***ภา.   ใ***ี"/>
    <s v="เชียงราย"/>
    <s v="-"/>
    <s v=""/>
    <s v="16/02/2026 13:37"/>
    <s v="-"/>
    <s v="J&amp;T COD"/>
    <s v="Tiktok"/>
    <s v="จ่ายทีหลัง / COD"/>
    <s v=""/>
    <s v="791889037170"/>
    <s v="16/02/2026 13:37"/>
  </r>
  <r>
    <x v="1"/>
    <x v="1"/>
    <n v="139"/>
    <n v="2"/>
    <s v="GUT88"/>
    <n v="199"/>
    <n v="0"/>
    <s v="ร้านที่10"/>
    <s v="ผกานันท์ ใบศรี"/>
    <s v="188/5ซ.อิสรภาพ36 ถ.อิสรภาพ แขวง วัดอรุณ เขต บางกอกใหญ่ กทม 10600"/>
    <s v="10600"/>
    <s v="0892177272"/>
    <s v="16/02/2026 12:39"/>
    <s v="sompear3955@gmail.com"/>
    <s v="EMS"/>
    <s v="facebook"/>
    <s v="กสิกร"/>
    <s v=""/>
    <s v="WB170321605TH"/>
    <s v="16/02/2026 13:35"/>
  </r>
  <r>
    <x v="2"/>
    <x v="2"/>
    <n v="139"/>
    <n v="2"/>
    <s v="GUT87"/>
    <n v="215"/>
    <n v="0"/>
    <s v="ร้านที่10"/>
    <s v="เบญจพร จิตมโนวรรณ์"/>
    <s v=" เลขที่ 275/1 ม.5 ต.ปล้อง อ.เทิง จ.เชียงราย  57230"/>
    <s v="57230"/>
    <s v="0910760264"/>
    <s v="16/02/2026 13:34"/>
    <s v="sompear3955@gmail.com"/>
    <s v="EMS COD"/>
    <s v="facebook"/>
    <s v="กสิกร"/>
    <s v=""/>
    <s v="WA093189394TH"/>
    <s v="16/02/2026 13:34"/>
  </r>
  <r>
    <x v="2"/>
    <x v="2"/>
    <n v="139"/>
    <n v="2"/>
    <s v="GUT86"/>
    <n v="199"/>
    <n v="0"/>
    <s v="ร้านที่10"/>
    <s v="คุณ หาญ ดาผา"/>
    <s v="192 ม.7 ต.ระหาน _x000a_อ.บึงสามัคคี จ.กำแพงเพชร 62210"/>
    <s v="62210"/>
    <s v="0903260200"/>
    <s v="16/02/2026 11:42"/>
    <s v="sompear3955@gmail.com"/>
    <s v="EMS"/>
    <s v="facebook"/>
    <s v="กสิกร"/>
    <s v=""/>
    <s v="WB170321614TH"/>
    <s v="16/02/2026 13:33"/>
  </r>
  <r>
    <x v="0"/>
    <x v="0"/>
    <n v="50"/>
    <n v="6"/>
    <s v="GUT85"/>
    <n v="200"/>
    <n v="0"/>
    <s v="ร้านที่2"/>
    <s v="ย***น่อย"/>
    <s v="กรุงเทพมหานคร"/>
    <s v="-"/>
    <s v=""/>
    <s v="16/02/2026 13:30"/>
    <s v="-"/>
    <s v="J&amp;T COD"/>
    <s v="Tiktok"/>
    <s v="จ่ายทีหลัง / COD"/>
    <s v=""/>
    <s v="791834122100"/>
    <s v="16/02/2026 13:30"/>
  </r>
  <r>
    <x v="9"/>
    <x v="10"/>
    <n v="119"/>
    <n v="1"/>
    <s v="GUT84"/>
    <n v="607"/>
    <n v="48"/>
    <s v="ร้านที่1"/>
    <s v="ม****า"/>
    <s v="******15 ม.5 ตำบลริม อำเภอท่าวังผา จังหวัดน่าน 55140"/>
    <s v="55140"/>
    <s v="81"/>
    <s v="16/02/2026 13:28"/>
    <s v="-"/>
    <s v="SPX Express"/>
    <s v="Shopee"/>
    <s v="shopee"/>
    <s v=""/>
    <s v="TH267263222189I"/>
    <s v="16/02/2026 13:28"/>
  </r>
  <r>
    <x v="4"/>
    <x v="4"/>
    <n v="119"/>
    <n v="1"/>
    <s v="GUT84"/>
    <n v="607"/>
    <n v="48"/>
    <s v="ร้านที่1"/>
    <s v="ม****า"/>
    <s v="******15 ม.5 ตำบลริม อำเภอท่าวังผา จังหวัดน่าน 55140"/>
    <s v="55140"/>
    <s v="81"/>
    <s v="16/02/2026 13:28"/>
    <s v="-"/>
    <s v="SPX Express"/>
    <s v="Shopee"/>
    <s v="shopee"/>
    <s v=""/>
    <s v="TH267263222189I"/>
    <s v="16/02/2026 13:28"/>
  </r>
  <r>
    <x v="2"/>
    <x v="2"/>
    <n v="119"/>
    <n v="1"/>
    <s v="GUT84"/>
    <n v="607"/>
    <n v="48"/>
    <s v="ร้านที่1"/>
    <s v="ม****า"/>
    <s v="******15 ม.5 ตำบลริม อำเภอท่าวังผา จังหวัดน่าน 55140"/>
    <s v="55140"/>
    <s v="81"/>
    <s v="16/02/2026 13:28"/>
    <s v="-"/>
    <s v="SPX Express"/>
    <s v="Shopee"/>
    <s v="shopee"/>
    <s v=""/>
    <s v="TH267263222189I"/>
    <s v="16/02/2026 13:28"/>
  </r>
  <r>
    <x v="1"/>
    <x v="1"/>
    <n v="120"/>
    <n v="1"/>
    <s v="GUT84"/>
    <n v="607"/>
    <n v="48"/>
    <s v="ร้านที่1"/>
    <s v="ม****า"/>
    <s v="******15 ม.5 ตำบลริม อำเภอท่าวังผา จังหวัดน่าน 55140"/>
    <s v="55140"/>
    <s v="81"/>
    <s v="16/02/2026 13:28"/>
    <s v="-"/>
    <s v="SPX Express"/>
    <s v="Shopee"/>
    <s v="shopee"/>
    <s v=""/>
    <s v="TH267263222189I"/>
    <s v="16/02/2026 13:28"/>
  </r>
  <r>
    <x v="4"/>
    <x v="4"/>
    <n v="139"/>
    <n v="1"/>
    <s v="GUT83"/>
    <n v="215"/>
    <n v="0"/>
    <s v="ร้านที่10"/>
    <s v="ศรีสุดา  สีเดช"/>
    <s v="49/1 หมู่3(เลียบคลองโต๊ะใหม่)_x000a_ต.บางคูรัด_x000a_ อ.บางบัวทอง_x000a_จ.นนทบุรี _x000a_ 11110"/>
    <s v="11110"/>
    <s v="0875910169"/>
    <s v="16/02/2026 12:48"/>
    <s v="sompear3955@gmail.com"/>
    <s v="EMS"/>
    <s v="facebook"/>
    <s v="กสิกร"/>
    <s v=""/>
    <s v="WB170321628TH"/>
    <s v="16/02/2026 13:27"/>
  </r>
  <r>
    <x v="2"/>
    <x v="2"/>
    <n v="139"/>
    <n v="1"/>
    <s v="GUT83"/>
    <n v="215"/>
    <n v="0"/>
    <s v="ร้านที่10"/>
    <s v="ศรีสุดา  สีเดช"/>
    <s v="49/1 หมู่3(เลียบคลองโต๊ะใหม่)_x000a_ต.บางคูรัด_x000a_ อ.บางบัวทอง_x000a_จ.นนทบุรี _x000a_ 11110"/>
    <s v="11110"/>
    <s v="0875910169"/>
    <s v="16/02/2026 12:48"/>
    <s v="sompear3955@gmail.com"/>
    <s v="EMS"/>
    <s v="facebook"/>
    <s v="กสิกร"/>
    <s v=""/>
    <s v="WB170321628TH"/>
    <s v="16/02/2026 13:27"/>
  </r>
  <r>
    <x v="10"/>
    <x v="11"/>
    <n v="33.333333333333336"/>
    <n v="6"/>
    <s v="GUT82"/>
    <n v="269.98"/>
    <n v="0"/>
    <s v="ร้านที่2"/>
    <s v="J***inmin"/>
    <s v="กรุงเทพฯ"/>
    <s v="-"/>
    <s v=""/>
    <s v="16/02/2026 13:26"/>
    <s v="-"/>
    <s v="J&amp;T COD"/>
    <s v="Tiktok"/>
    <s v="จ่ายทีหลัง / COD"/>
    <s v=""/>
    <s v="791855284172"/>
    <s v="16/02/2026 13:26"/>
  </r>
  <r>
    <x v="5"/>
    <x v="5"/>
    <n v="83.333333333333329"/>
    <n v="6"/>
    <s v="GUT81"/>
    <n v="599"/>
    <n v="0"/>
    <s v="ร้านที่1"/>
    <s v="น******3"/>
    <s v="******ถนน พหลโยธิน, แขวง คลองถนน, เขตสายไหม แขวงคลองถนน เขตสายไหม จังหวัดกรุงเทพมหานคร 10220"/>
    <s v="10220"/>
    <s v="22"/>
    <s v="16/02/2026 22:13"/>
    <s v="-"/>
    <s v="SPX Express"/>
    <s v="Shopee"/>
    <s v="shopee"/>
    <s v=""/>
    <s v="TH2614776719480"/>
    <s v="16/02/2026 13:24"/>
  </r>
  <r>
    <x v="5"/>
    <x v="5"/>
    <n v="99"/>
    <n v="1"/>
    <s v="GUT81"/>
    <n v="599"/>
    <n v="0"/>
    <s v="ร้านที่1"/>
    <s v="น******3"/>
    <s v="******ถนน พหลโยธิน, แขวง คลองถนน, เขตสายไหม แขวงคลองถนน เขตสายไหม จังหวัดกรุงเทพมหานคร 10220"/>
    <s v="10220"/>
    <s v="22"/>
    <s v="16/02/2026 22:13"/>
    <s v="-"/>
    <s v="SPX Express"/>
    <s v="Shopee"/>
    <s v="shopee"/>
    <s v=""/>
    <s v="TH2614776719480"/>
    <s v="16/02/2026 13:24"/>
  </r>
  <r>
    <x v="7"/>
    <x v="7"/>
    <n v="66.333333333333329"/>
    <n v="3"/>
    <s v="GUT80"/>
    <n v="197"/>
    <n v="0"/>
    <s v="ร้านที่2"/>
    <s v="ว***า ภ***อมเจริญ"/>
    <s v="เชียงใหม่"/>
    <s v="-"/>
    <s v=""/>
    <s v="16/02/2026 13:22"/>
    <s v="-"/>
    <s v="J&amp;T COD"/>
    <s v="Tiktok"/>
    <s v="จ่ายทีหลัง / COD"/>
    <s v=""/>
    <s v="791878915100"/>
    <s v="16/02/2026 13:22"/>
  </r>
  <r>
    <x v="0"/>
    <x v="0"/>
    <n v="50"/>
    <n v="6"/>
    <s v="GUT79"/>
    <n v="200"/>
    <n v="0"/>
    <s v="ร้านที่2"/>
    <s v="Y** T***ทันรัตน์แซ่ฮ้อ"/>
    <s v="สุราษฎร์ธานี"/>
    <s v="-"/>
    <s v=""/>
    <s v="16/02/2026 13:15"/>
    <s v="-"/>
    <s v="J&amp;T COD"/>
    <s v="Tiktok"/>
    <s v="จ่ายทีหลัง / COD"/>
    <s v=""/>
    <s v="791895320145"/>
    <s v="16/02/2026 13:15"/>
  </r>
  <r>
    <x v="7"/>
    <x v="7"/>
    <n v="80"/>
    <n v="2"/>
    <s v="GUT78"/>
    <n v="160"/>
    <n v="0"/>
    <s v="ร้านที่1"/>
    <s v="จ******์"/>
    <s v="******หลังที่ 2 ) ตำบลแพรกษาใหม่ อำเภอเมืองสมุทรปราการ จังหวัดสมุทรปราการ 10280"/>
    <s v="10280"/>
    <s v="81"/>
    <s v="16/02/2026 13:09"/>
    <s v="-"/>
    <s v="SPX Express"/>
    <s v="Shopee"/>
    <s v="shopee"/>
    <s v=""/>
    <s v="TH268063927282O"/>
    <s v="16/02/2026 13:07"/>
  </r>
  <r>
    <x v="2"/>
    <x v="2"/>
    <n v="159"/>
    <n v="1"/>
    <s v="GUT77"/>
    <n v="114"/>
    <n v="15"/>
    <s v="ร้านที่2"/>
    <s v="บ***่วม....อุดมครบ"/>
    <s v="กรุงเทพฯ"/>
    <s v="-"/>
    <s v=""/>
    <s v="16/02/2026 13:04"/>
    <s v="-"/>
    <s v="J&amp;T COD"/>
    <s v="Tiktok"/>
    <s v="จ่ายทีหลัง / COD"/>
    <s v=""/>
    <s v="791875432121"/>
    <s v="16/02/2026 13:04"/>
  </r>
  <r>
    <x v="9"/>
    <x v="10"/>
    <n v="159"/>
    <n v="1"/>
    <s v="GUT76"/>
    <n v="99"/>
    <n v="0"/>
    <s v="ร้านที่2"/>
    <s v="เ**"/>
    <s v="สงขลา"/>
    <s v="-"/>
    <s v=""/>
    <s v="16/02/2026 13:03"/>
    <s v="-"/>
    <s v="J&amp;T COD"/>
    <s v="Tiktok"/>
    <s v="จ่ายทีหลัง / COD"/>
    <s v=""/>
    <s v="791828832185"/>
    <s v="16/02/2026 13:03"/>
  </r>
  <r>
    <x v="0"/>
    <x v="0"/>
    <n v="50"/>
    <n v="6"/>
    <s v="GUT75"/>
    <n v="299"/>
    <n v="0"/>
    <s v="ร้านที่2"/>
    <s v="ช***ัทร"/>
    <s v="ขอนแก่น"/>
    <s v="-"/>
    <s v=""/>
    <s v="16/02/2026 12:57"/>
    <s v="-"/>
    <s v="J&amp;T Express"/>
    <s v="Tiktok"/>
    <s v="tiktok"/>
    <s v=""/>
    <s v="791848863105"/>
    <s v="16/02/2026 12:57"/>
  </r>
  <r>
    <x v="1"/>
    <x v="1"/>
    <n v="159"/>
    <n v="1"/>
    <s v="GUT75"/>
    <n v="299"/>
    <n v="0"/>
    <s v="ร้านที่2"/>
    <s v="ช***ัทร"/>
    <s v="ขอนแก่น"/>
    <s v="-"/>
    <s v=""/>
    <s v="16/02/2026 12:57"/>
    <s v="-"/>
    <s v="J&amp;T Express"/>
    <s v="Tiktok"/>
    <s v="tiktok"/>
    <s v=""/>
    <s v="791848863105"/>
    <s v="16/02/2026 12:57"/>
  </r>
  <r>
    <x v="3"/>
    <x v="3"/>
    <n v="66.666666666666671"/>
    <n v="3"/>
    <s v="GUT74"/>
    <n v="129"/>
    <n v="0"/>
    <s v="ร้านที่2"/>
    <s v="ม*** ก***งาม"/>
    <s v="กำแพงเพชร"/>
    <s v="-"/>
    <s v=""/>
    <s v="16/02/2026 12:56"/>
    <s v="-"/>
    <s v="J&amp;T COD"/>
    <s v="Tiktok"/>
    <s v="จ่ายทีหลัง / COD"/>
    <s v=""/>
    <s v="791887546144"/>
    <s v="16/02/2026 12:56"/>
  </r>
  <r>
    <x v="4"/>
    <x v="4"/>
    <n v="159"/>
    <n v="1"/>
    <s v="GUT73"/>
    <n v="99"/>
    <n v="0"/>
    <s v="ร้านที่2"/>
    <s v="ส***าณี ว***จักษ์"/>
    <s v="นครพนม"/>
    <s v="-"/>
    <s v=""/>
    <s v="16/02/2026 12:52"/>
    <s v="-"/>
    <s v="J&amp;T COD"/>
    <s v="Tiktok"/>
    <s v="จ่ายทีหลัง / COD"/>
    <s v=""/>
    <s v="791895711176"/>
    <s v="16/02/2026 12:52"/>
  </r>
  <r>
    <x v="1"/>
    <x v="1"/>
    <n v="159"/>
    <n v="1"/>
    <s v="GUT71"/>
    <n v="137"/>
    <n v="38"/>
    <s v="ร้านที่2"/>
    <s v="น***วีระยา เ***ดดี"/>
    <s v="บุรีรัมย์"/>
    <s v="-"/>
    <s v=""/>
    <s v="16/02/2026 12:44"/>
    <s v="-"/>
    <s v="J&amp;T COD"/>
    <s v="Tiktok"/>
    <s v="จ่ายทีหลัง / COD"/>
    <s v=""/>
    <s v="791724599024"/>
    <s v="16/02/2026 12:44"/>
  </r>
  <r>
    <x v="0"/>
    <x v="0"/>
    <n v="50"/>
    <n v="6"/>
    <s v="GUT70"/>
    <n v="200"/>
    <n v="0"/>
    <s v="ร้านที่2"/>
    <s v="ด***รัตน์ ก***น์แก้ว"/>
    <s v="นนทบุรี"/>
    <s v="-"/>
    <s v=""/>
    <s v="16/02/2026 12:40"/>
    <s v="-"/>
    <s v="J&amp;T Express"/>
    <s v="Tiktok"/>
    <s v="tiktok"/>
    <s v=""/>
    <s v="791810928145"/>
    <s v="16/02/2026 12:40"/>
  </r>
  <r>
    <x v="0"/>
    <x v="0"/>
    <n v="50"/>
    <n v="6"/>
    <s v="GUT69"/>
    <n v="200"/>
    <n v="0"/>
    <s v="ร้านที่2"/>
    <s v="แ***้วน"/>
    <s v="หนองคาย"/>
    <s v="-"/>
    <s v=""/>
    <s v="16/02/2026 12:40"/>
    <s v="-"/>
    <s v="J&amp;T COD"/>
    <s v="Tiktok"/>
    <s v="จ่ายทีหลัง / COD"/>
    <s v=""/>
    <s v="791834112193"/>
    <s v="16/02/2026 12:40"/>
  </r>
  <r>
    <x v="7"/>
    <x v="7"/>
    <n v="80"/>
    <n v="1"/>
    <s v="GUT68"/>
    <n v="80"/>
    <n v="0"/>
    <s v="ร้านที่1"/>
    <s v="ค******ว"/>
    <s v="******ดท่าเสา ตำบลหาดท่าเสา อำเภอเมืองชัยนาท จังหวัดชัยนาท 17000"/>
    <s v="17000"/>
    <s v="04"/>
    <s v="16/02/2026 12:29"/>
    <s v="-"/>
    <s v="SPX Express"/>
    <s v="Shopee"/>
    <s v="shopee"/>
    <s v=""/>
    <s v="TH266893765467Q"/>
    <s v="16/02/2026 12:28"/>
  </r>
  <r>
    <x v="7"/>
    <x v="7"/>
    <n v="120"/>
    <n v="1"/>
    <s v="GUT67"/>
    <n v="101"/>
    <n v="1"/>
    <s v="ร้านที่2"/>
    <s v="ส***ญา  อ***ร์กลอย"/>
    <s v="สุโขทัย"/>
    <s v="-"/>
    <s v=""/>
    <s v="16/02/2026 12:26"/>
    <s v="-"/>
    <s v="J&amp;T COD"/>
    <s v="Tiktok"/>
    <s v="จ่ายทีหลัง / COD"/>
    <s v=""/>
    <s v="791732989084"/>
    <s v="16/02/2026 12:26"/>
  </r>
  <r>
    <x v="2"/>
    <x v="2"/>
    <n v="139"/>
    <n v="1"/>
    <s v="GUT66"/>
    <n v="139"/>
    <n v="0"/>
    <s v="ร้านที่1"/>
    <s v="ป******ิ"/>
    <s v="******นคลอง อำเภอเมืองพิษณุโลก จังหวัดพิษณุโลก 65000"/>
    <s v="65000"/>
    <s v="38"/>
    <s v="16/02/2026 12:20"/>
    <s v="-"/>
    <s v="SPX Express"/>
    <s v="Shopee"/>
    <s v="shopee"/>
    <s v=""/>
    <s v="TH268536399640O"/>
    <s v="16/02/2026 12:20"/>
  </r>
  <r>
    <x v="2"/>
    <x v="2"/>
    <n v="139"/>
    <n v="1"/>
    <s v="GUT65"/>
    <n v="219"/>
    <n v="0"/>
    <s v="ร้านที่1"/>
    <s v="บ******น"/>
    <s v="******4 ชั้น3 ตำบลศรีสุนทร อำเภอถลาง จังหวัดภูเก็ต 83110"/>
    <s v="83110"/>
    <s v="98"/>
    <s v="16/02/2026 12:14"/>
    <s v="-"/>
    <s v="SPX Express"/>
    <s v="Shopee"/>
    <s v="shopee"/>
    <s v=""/>
    <s v="TH260481582609G"/>
    <s v="16/02/2026 12:13"/>
  </r>
  <r>
    <x v="7"/>
    <x v="7"/>
    <n v="80"/>
    <n v="1"/>
    <s v="GUT65"/>
    <n v="219"/>
    <n v="0"/>
    <s v="ร้านที่1"/>
    <s v="บ******น"/>
    <s v="******4 ชั้น3 ตำบลศรีสุนทร อำเภอถลาง จังหวัดภูเก็ต 83110"/>
    <s v="83110"/>
    <s v="98"/>
    <s v="16/02/2026 12:14"/>
    <s v="-"/>
    <s v="SPX Express"/>
    <s v="Shopee"/>
    <s v="shopee"/>
    <s v=""/>
    <s v="TH260481582609G"/>
    <s v="16/02/2026 12:13"/>
  </r>
  <r>
    <x v="2"/>
    <x v="2"/>
    <n v="159"/>
    <n v="2"/>
    <s v="GUT64"/>
    <n v="792"/>
    <n v="0"/>
    <s v="ร้านที่2"/>
    <s v="พ***พย์ ส***ีสม"/>
    <s v="กาญจนบุรี"/>
    <s v="-"/>
    <s v=""/>
    <s v="16/02/2026 12:12"/>
    <s v="-"/>
    <s v="J&amp;T COD"/>
    <s v="Tiktok"/>
    <s v="จ่ายทีหลัง / COD"/>
    <s v=""/>
    <s v="791875657160"/>
    <s v="16/02/2026 12:13"/>
  </r>
  <r>
    <x v="1"/>
    <x v="1"/>
    <n v="159"/>
    <n v="2"/>
    <s v="GUT64"/>
    <n v="792"/>
    <n v="0"/>
    <s v="ร้านที่2"/>
    <s v="พ***พย์ ส***ีสม"/>
    <s v="กาญจนบุรี"/>
    <s v="-"/>
    <s v=""/>
    <s v="16/02/2026 12:12"/>
    <s v="-"/>
    <s v="J&amp;T COD"/>
    <s v="Tiktok"/>
    <s v="จ่ายทีหลัง / COD"/>
    <s v=""/>
    <s v="791875657160"/>
    <s v="16/02/2026 12:13"/>
  </r>
  <r>
    <x v="4"/>
    <x v="4"/>
    <n v="159"/>
    <n v="2"/>
    <s v="GUT64"/>
    <n v="792"/>
    <n v="0"/>
    <s v="ร้านที่2"/>
    <s v="พ***พย์ ส***ีสม"/>
    <s v="กาญจนบุรี"/>
    <s v="-"/>
    <s v=""/>
    <s v="16/02/2026 12:12"/>
    <s v="-"/>
    <s v="J&amp;T COD"/>
    <s v="Tiktok"/>
    <s v="จ่ายทีหลัง / COD"/>
    <s v=""/>
    <s v="791875657160"/>
    <s v="16/02/2026 12:13"/>
  </r>
  <r>
    <x v="9"/>
    <x v="10"/>
    <n v="159"/>
    <n v="2"/>
    <s v="GUT64"/>
    <n v="792"/>
    <n v="0"/>
    <s v="ร้านที่2"/>
    <s v="พ***พย์ ส***ีสม"/>
    <s v="กาญจนบุรี"/>
    <s v="-"/>
    <s v=""/>
    <s v="16/02/2026 12:12"/>
    <s v="-"/>
    <s v="J&amp;T COD"/>
    <s v="Tiktok"/>
    <s v="จ่ายทีหลัง / COD"/>
    <s v=""/>
    <s v="791875657160"/>
    <s v="16/02/2026 12:13"/>
  </r>
  <r>
    <x v="10"/>
    <x v="11"/>
    <n v="27.5"/>
    <n v="4"/>
    <s v="GUT63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16/02/2026 12:09"/>
    <s v="-"/>
    <s v="Flash Express"/>
    <s v="Shopee"/>
    <s v="shopee"/>
    <s v=""/>
    <s v="TH69018CQZ249D"/>
    <s v="16/02/2026 12:09"/>
  </r>
  <r>
    <x v="3"/>
    <x v="3"/>
    <n v="66.666666666666671"/>
    <n v="3"/>
    <s v="GUT62"/>
    <n v="129"/>
    <n v="0"/>
    <s v="ร้านที่2"/>
    <s v="น***าว์ ศ***ัตนา"/>
    <s v="เทศบาลนครเชียงราย"/>
    <s v="-"/>
    <s v=""/>
    <s v="16/02/2026 12:08"/>
    <s v="-"/>
    <s v="J&amp;T COD"/>
    <s v="Tiktok"/>
    <s v="จ่ายทีหลัง / COD"/>
    <s v=""/>
    <s v="791821741152"/>
    <s v="16/02/2026 12:09"/>
  </r>
  <r>
    <x v="7"/>
    <x v="7"/>
    <n v="80"/>
    <n v="1"/>
    <s v="GUT61"/>
    <n v="80"/>
    <n v="0"/>
    <s v="ร้านที่1"/>
    <s v="ว***า"/>
    <s v="******ญสนิทวงศ์ 45แยก5  ถนนจรัญสนิทวงศ์ แขวงอรุณอมรินทร์ เขตบางกอกน้อย จังหวัดกรุงเทพมหานคร 10700"/>
    <s v="10700"/>
    <s v="30"/>
    <s v="16/02/2026 12:07"/>
    <s v="-"/>
    <s v="SPX Express"/>
    <s v="Shopee"/>
    <s v="shopee"/>
    <s v=""/>
    <s v="TH268311514588F"/>
    <s v="16/02/2026 12:07"/>
  </r>
  <r>
    <x v="0"/>
    <x v="0"/>
    <n v="50"/>
    <n v="6"/>
    <s v="GUT60"/>
    <n v="200"/>
    <n v="0"/>
    <s v="ร้านที่2"/>
    <s v="น***ิตา ก***าณัฐฐา"/>
    <s v="กรุงเทพฯ"/>
    <s v="-"/>
    <s v=""/>
    <s v="16/02/2026 12:07"/>
    <s v="-"/>
    <s v="J&amp;T COD"/>
    <s v="Tiktok"/>
    <s v="จ่ายทีหลัง / COD"/>
    <s v=""/>
    <s v="791825722133"/>
    <s v="16/02/2026 12:07"/>
  </r>
  <r>
    <x v="5"/>
    <x v="5"/>
    <n v="90"/>
    <n v="2"/>
    <s v="GUT58"/>
    <n v="153"/>
    <n v="9"/>
    <s v="ร้านที่3"/>
    <s v="สมบูรณ์"/>
    <s v="3/1 ม.9 ต.หนองกบ อ.บ้านโป่ง จ.ราชบุรี · หนองกบ/ Nong Kop_x000a__x000a_บ้านโป่ง/ Ban Pongราชบุรี/ Ratchaburi_x000a_70110"/>
    <s v="70110"/>
    <s v="660818569073"/>
    <s v="16/02/2026 12:03"/>
    <s v="-"/>
    <s v="Kerry_dropoff"/>
    <s v="Lazada"/>
    <s v="lazada"/>
    <s v=""/>
    <s v="LEXPU0658594462"/>
    <s v="16/02/2026 12:03"/>
  </r>
  <r>
    <x v="12"/>
    <x v="15"/>
    <n v="0"/>
    <n v="4"/>
    <s v="GUT57"/>
    <n v="0"/>
    <n v="0"/>
    <s v="ร้านที่1"/>
    <s v="อ๋อ"/>
    <s v="(ร้านชิฟฟ่อน)ปากซอยวังหลัง5 ถนนวังหลัง แขวงศิริราช เขตบางกอกน้อย กทม.10700_x000a_"/>
    <s v="10700"/>
    <s v="0917959292"/>
    <s v="16/02/2026 11:56"/>
    <s v="sompear3955@gmail.com"/>
    <s v="EMS"/>
    <s v="facebook"/>
    <s v="กสิกร"/>
    <s v="เคลม ชป gue42 เนื่องจากกล่องบุบ"/>
    <s v="WB170255124TH"/>
    <s v="16/02/2026 11:56"/>
  </r>
  <r>
    <x v="0"/>
    <x v="0"/>
    <n v="50"/>
    <n v="6"/>
    <s v="GUT56"/>
    <n v="200"/>
    <n v="0"/>
    <s v="ร้านที่2"/>
    <s v="ว***ัย แ***ววิกย์กิจ"/>
    <s v="สมุทรปราการ"/>
    <s v="-"/>
    <s v=""/>
    <s v="16/02/2026 11:52"/>
    <s v="-"/>
    <s v="J&amp;T Express"/>
    <s v="Tiktok"/>
    <s v="tiktok"/>
    <s v=""/>
    <s v="791747662764"/>
    <s v="16/02/2026 11:52"/>
  </r>
  <r>
    <x v="0"/>
    <x v="0"/>
    <n v="33.333333333333336"/>
    <n v="3"/>
    <s v="GUT55"/>
    <n v="100"/>
    <n v="0"/>
    <s v="ร้านที่2"/>
    <s v="ด***้อ  ต***ศิโรรัตน์"/>
    <s v="อุบลราชธานี"/>
    <s v="-"/>
    <s v=""/>
    <s v="16/02/2026 11:43"/>
    <s v="-"/>
    <s v="J&amp;T COD"/>
    <s v="Tiktok"/>
    <s v="จ่ายทีหลัง / COD"/>
    <s v=""/>
    <s v="791768672726"/>
    <s v="16/02/2026 11:43"/>
  </r>
  <r>
    <x v="0"/>
    <x v="0"/>
    <n v="50"/>
    <n v="6"/>
    <s v="GUT54"/>
    <n v="200"/>
    <n v="0"/>
    <s v="ร้านที่2"/>
    <s v="พ***ี แ***บาง"/>
    <s v="มหาสารคาม"/>
    <s v="-"/>
    <s v=""/>
    <s v="16/02/2026 11:42"/>
    <s v="-"/>
    <s v="J&amp;T COD"/>
    <s v="Tiktok"/>
    <s v="จ่ายทีหลัง / COD"/>
    <s v=""/>
    <s v="791713545700"/>
    <s v="16/02/2026 11:42"/>
  </r>
  <r>
    <x v="3"/>
    <x v="3"/>
    <n v="66.666666666666671"/>
    <n v="3"/>
    <s v="GUT53"/>
    <n v="157"/>
    <n v="7"/>
    <s v="ร้านที่3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16/02/2026 11:42"/>
    <s v="-"/>
    <s v="Kerry_dropoff"/>
    <s v="Lazada"/>
    <s v="lazada"/>
    <s v=""/>
    <s v="LEXPU0658594627"/>
    <s v="16/02/2026 11:42"/>
  </r>
  <r>
    <x v="2"/>
    <x v="2"/>
    <n v="139"/>
    <n v="2"/>
    <s v="GUT52"/>
    <n v="199"/>
    <n v="0"/>
    <s v="ร้านที่10"/>
    <s v="วรรทนี "/>
    <s v="9/344_x000a_ลาดปลาเค้า 78_x000a_แขวงอนุสาวรีย์_x000a_เขตบางเขน_x000a_กทม _x000a_ 10220"/>
    <s v="10220"/>
    <s v="0863970805"/>
    <s v="16/02/2026 11:41"/>
    <s v="sompear3955@gmail.com"/>
    <s v="EMS COD"/>
    <s v="facebook"/>
    <s v="กสิกร"/>
    <s v=""/>
    <s v="WA093034888TH"/>
    <s v="16/02/2026 11:41"/>
  </r>
  <r>
    <x v="4"/>
    <x v="4"/>
    <n v="139"/>
    <n v="1"/>
    <s v="GUT51"/>
    <n v="199"/>
    <n v="0"/>
    <s v="ร้านที่10"/>
    <s v="Tae Theerasak Sopholwichitkul"/>
    <s v="บริษัท Y. R Cเท็กไทล์ จำกัด 134หมู่6 ต.อ้อมน้อย อ.กระทุ่มแบน จ.สมุทรสาคร_x000a_อ้อมน้อย_x000a_กระทุ่มแบน_x000a_สมุทรสาคร 74130"/>
    <s v="74130"/>
    <s v="0817720790"/>
    <s v="16/02/2026 11:40"/>
    <s v="sompear3955@gmail.com"/>
    <s v="EMS COD"/>
    <s v="facebook"/>
    <s v="กสิกร"/>
    <s v=""/>
    <s v="WA093034857TH"/>
    <s v="16/02/2026 11:40"/>
  </r>
  <r>
    <x v="9"/>
    <x v="10"/>
    <n v="139"/>
    <n v="1"/>
    <s v="GUT51"/>
    <n v="199"/>
    <n v="0"/>
    <s v="ร้านที่10"/>
    <s v="Tae Theerasak Sopholwichitkul"/>
    <s v="บริษัท Y. R Cเท็กไทล์ จำกัด 134หมู่6 ต.อ้อมน้อย อ.กระทุ่มแบน จ.สมุทรสาคร_x000a_อ้อมน้อย_x000a_กระทุ่มแบน_x000a_สมุทรสาคร 74130"/>
    <s v="74130"/>
    <s v="0817720790"/>
    <s v="16/02/2026 11:40"/>
    <s v="sompear3955@gmail.com"/>
    <s v="EMS COD"/>
    <s v="facebook"/>
    <s v="กสิกร"/>
    <s v=""/>
    <s v="WA093034857TH"/>
    <s v="16/02/2026 11:40"/>
  </r>
  <r>
    <x v="7"/>
    <x v="7"/>
    <n v="100"/>
    <n v="1"/>
    <s v="GUT49"/>
    <n v="299"/>
    <n v="0"/>
    <s v="ร้านที่10"/>
    <s v="แต๊ก "/>
    <s v="450 หมู่ 2 บ้าน สระเพลง_x000a_ต.สูงเนิน อ.สูงเนิน จ.นครราชสีมา _x000a_ 30170"/>
    <s v="30170"/>
    <s v="0966284742"/>
    <s v="16/02/2026 11:39"/>
    <s v="sompear3955@gmail.com"/>
    <s v="EMS COD"/>
    <s v="facebook"/>
    <s v="กสิกร"/>
    <s v=""/>
    <s v="WA093034865TH"/>
    <s v="16/02/2026 11:39"/>
  </r>
  <r>
    <x v="2"/>
    <x v="2"/>
    <n v="139"/>
    <n v="2"/>
    <s v="GUT49"/>
    <n v="299"/>
    <n v="0"/>
    <s v="ร้านที่10"/>
    <s v="แต๊ก "/>
    <s v="450 หมู่ 2 บ้าน สระเพลง_x000a_ต.สูงเนิน อ.สูงเนิน จ.นครราชสีมา _x000a_ 30170"/>
    <s v="30170"/>
    <s v="0966284742"/>
    <s v="16/02/2026 11:39"/>
    <s v="sompear3955@gmail.com"/>
    <s v="EMS COD"/>
    <s v="facebook"/>
    <s v="กสิกร"/>
    <s v=""/>
    <s v="WA093034865TH"/>
    <s v="16/02/2026 11:39"/>
  </r>
  <r>
    <x v="7"/>
    <x v="7"/>
    <n v="120"/>
    <n v="2"/>
    <s v="GUT48"/>
    <n v="240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16/02/2026 11:37"/>
    <s v="sompear3955@gmail.com"/>
    <s v="EMS COD"/>
    <s v="facebook"/>
    <s v="กสิกร"/>
    <s v=""/>
    <s v="WA093034874TH"/>
    <s v="16/02/2026 11:37"/>
  </r>
  <r>
    <x v="0"/>
    <x v="0"/>
    <n v="50"/>
    <n v="6"/>
    <s v="GUT47"/>
    <n v="200"/>
    <n v="0"/>
    <s v="ร้านที่2"/>
    <s v="ส***ันทร์ ว***พธิ์ ค***ดง"/>
    <s v="ลพบุรี"/>
    <s v="-"/>
    <s v=""/>
    <s v="16/02/2026 11:37"/>
    <s v="-"/>
    <s v="J&amp;T COD"/>
    <s v="Tiktok"/>
    <s v="จ่ายทีหลัง / COD"/>
    <s v=""/>
    <s v="791791861744"/>
    <s v="16/02/2026 11:37"/>
  </r>
  <r>
    <x v="6"/>
    <x v="6"/>
    <n v="65"/>
    <n v="1"/>
    <s v="GUT46"/>
    <n v="329"/>
    <n v="0"/>
    <s v="ร้านที่10"/>
    <s v="ส่ง น้องหนึ่ง / เบน ไป  แอ"/>
    <s v="1290/9 (ใกล้อู่นุกล่องซิ่ง) ถ.ประชาร่วมใจ แขวงทรายกองดินใต้ เขตคลองสามวา กทม. _x000a_ 10510"/>
    <s v="10510"/>
    <s v="0830619378"/>
    <s v="16/02/2026 10:36"/>
    <s v="sompear3955@gmail.com"/>
    <s v="EMS"/>
    <s v="facebook"/>
    <s v="กสิกร"/>
    <s v=""/>
    <s v="WB170255115TH"/>
    <s v="16/02/2026 11:36"/>
  </r>
  <r>
    <x v="13"/>
    <x v="16"/>
    <n v="65"/>
    <n v="1"/>
    <s v="GUT46"/>
    <n v="329"/>
    <n v="0"/>
    <s v="ร้านที่10"/>
    <s v="ส่ง น้องหนึ่ง / เบน ไป  แอ"/>
    <s v="1290/9 (ใกล้อู่นุกล่องซิ่ง) ถ.ประชาร่วมใจ แขวงทรายกองดินใต้ เขตคลองสามวา กทม. _x000a_ 10510"/>
    <s v="10510"/>
    <s v="0830619378"/>
    <s v="16/02/2026 10:36"/>
    <s v="sompear3955@gmail.com"/>
    <s v="EMS"/>
    <s v="facebook"/>
    <s v="กสิกร"/>
    <s v=""/>
    <s v="WB170255115TH"/>
    <s v="16/02/2026 11:36"/>
  </r>
  <r>
    <x v="4"/>
    <x v="4"/>
    <n v="139"/>
    <n v="1"/>
    <s v="GUT46"/>
    <n v="329"/>
    <n v="0"/>
    <s v="ร้านที่10"/>
    <s v="ส่ง น้องหนึ่ง / เบน ไป  แอ"/>
    <s v="1290/9 (ใกล้อู่นุกล่องซิ่ง) ถ.ประชาร่วมใจ แขวงทรายกองดินใต้ เขตคลองสามวา กทม. _x000a_ 10510"/>
    <s v="10510"/>
    <s v="0830619378"/>
    <s v="16/02/2026 10:36"/>
    <s v="sompear3955@gmail.com"/>
    <s v="EMS"/>
    <s v="facebook"/>
    <s v="กสิกร"/>
    <s v=""/>
    <s v="WB170255115TH"/>
    <s v="16/02/2026 11:36"/>
  </r>
  <r>
    <x v="1"/>
    <x v="1"/>
    <n v="139"/>
    <n v="1"/>
    <s v="GUT46"/>
    <n v="329"/>
    <n v="0"/>
    <s v="ร้านที่10"/>
    <s v="ส่ง น้องหนึ่ง / เบน ไป  แอ"/>
    <s v="1290/9 (ใกล้อู่นุกล่องซิ่ง) ถ.ประชาร่วมใจ แขวงทรายกองดินใต้ เขตคลองสามวา กทม. _x000a_ 10510"/>
    <s v="10510"/>
    <s v="0830619378"/>
    <s v="16/02/2026 10:36"/>
    <s v="sompear3955@gmail.com"/>
    <s v="EMS"/>
    <s v="facebook"/>
    <s v="กสิกร"/>
    <s v=""/>
    <s v="WB170255115TH"/>
    <s v="16/02/2026 11:36"/>
  </r>
  <r>
    <x v="2"/>
    <x v="2"/>
    <n v="139"/>
    <n v="2"/>
    <s v="GUT45"/>
    <n v="199"/>
    <n v="0"/>
    <s v="ร้านที่10"/>
    <s v="สำเนียง  ชื่นใจชน"/>
    <s v="94/1ม.9_x000a_ต.เบิกไพร_x000a_อ.บ้านโป่ง_x000a_จ.ราชบุรี 70110"/>
    <s v="70110"/>
    <s v="0870217607"/>
    <s v="16/02/2026 11:35"/>
    <s v="sompear3955@gmail.com"/>
    <s v="EMS COD"/>
    <s v="facebook"/>
    <s v="กสิกร"/>
    <s v=""/>
    <s v="WA093034830TH"/>
    <s v="16/02/2026 11:34"/>
  </r>
  <r>
    <x v="14"/>
    <x v="17"/>
    <n v="50"/>
    <n v="1"/>
    <s v="GUT44"/>
    <n v="150"/>
    <n v="0"/>
    <s v="ร้านที่10"/>
    <s v="นราศรี"/>
    <s v="416/2 ม.3 ต.บ้านกลาง อ.สันป่าตอง จ.เชียงใหม่  50120"/>
    <s v="50120"/>
    <s v="0940797597"/>
    <s v="16/02/2026 10:11"/>
    <s v="sompear3955@gmail.com"/>
    <s v="EMS"/>
    <s v="facebook"/>
    <s v="กสิกร"/>
    <s v=""/>
    <s v="WB170255098TH"/>
    <s v="16/02/2026 11:32"/>
  </r>
  <r>
    <x v="13"/>
    <x v="16"/>
    <n v="50"/>
    <n v="1"/>
    <s v="GUT44"/>
    <n v="150"/>
    <n v="0"/>
    <s v="ร้านที่10"/>
    <s v="นราศรี"/>
    <s v="416/2 ม.3 ต.บ้านกลาง อ.สันป่าตอง จ.เชียงใหม่  50120"/>
    <s v="50120"/>
    <s v="0940797597"/>
    <s v="16/02/2026 10:11"/>
    <s v="sompear3955@gmail.com"/>
    <s v="EMS"/>
    <s v="facebook"/>
    <s v="กสิกร"/>
    <s v=""/>
    <s v="WB170255098TH"/>
    <s v="16/02/2026 11:32"/>
  </r>
  <r>
    <x v="15"/>
    <x v="18"/>
    <n v="50"/>
    <n v="1"/>
    <s v="GUT44"/>
    <n v="150"/>
    <n v="0"/>
    <s v="ร้านที่10"/>
    <s v="นราศรี"/>
    <s v="416/2 ม.3 ต.บ้านกลาง อ.สันป่าตอง จ.เชียงใหม่  50120"/>
    <s v="50120"/>
    <s v="0940797597"/>
    <s v="16/02/2026 10:11"/>
    <s v="sompear3955@gmail.com"/>
    <s v="EMS"/>
    <s v="facebook"/>
    <s v="กสิกร"/>
    <s v=""/>
    <s v="WB170255098TH"/>
    <s v="16/02/2026 11:32"/>
  </r>
  <r>
    <x v="2"/>
    <x v="2"/>
    <n v="159"/>
    <n v="1"/>
    <s v="GUT43"/>
    <n v="198"/>
    <n v="0"/>
    <s v="ร้านที่2"/>
    <s v="ว***รณ์ ง***มฤกษ์"/>
    <s v="นครนายก"/>
    <s v="-"/>
    <s v=""/>
    <s v="16/02/2026 11:25"/>
    <s v="-"/>
    <s v="Flash Express Thailand COD"/>
    <s v="Tiktok"/>
    <s v="จ่ายทีหลัง / COD"/>
    <s v=""/>
    <s v="THT1101541PK14Z"/>
    <s v="16/02/2026 11:26"/>
  </r>
  <r>
    <x v="1"/>
    <x v="1"/>
    <n v="159"/>
    <n v="1"/>
    <s v="GUT43"/>
    <n v="198"/>
    <n v="0"/>
    <s v="ร้านที่2"/>
    <s v="ว***รณ์ ง***มฤกษ์"/>
    <s v="นครนายก"/>
    <s v="-"/>
    <s v=""/>
    <s v="16/02/2026 11:25"/>
    <s v="-"/>
    <s v="Flash Express Thailand COD"/>
    <s v="Tiktok"/>
    <s v="จ่ายทีหลัง / COD"/>
    <s v=""/>
    <s v="THT1101541PK14Z"/>
    <s v="16/02/2026 11:26"/>
  </r>
  <r>
    <x v="7"/>
    <x v="7"/>
    <n v="66.333333333333329"/>
    <n v="3"/>
    <s v="GUT42"/>
    <n v="197"/>
    <n v="0"/>
    <s v="ร้านที่2"/>
    <s v="ก***า"/>
    <s v="เพชรบูรณ์"/>
    <s v="-"/>
    <s v=""/>
    <s v="16/02/2026 11:23"/>
    <s v="-"/>
    <s v="J&amp;T COD"/>
    <s v="Tiktok"/>
    <s v="จ่ายทีหลัง / COD"/>
    <s v=""/>
    <s v="791759059733"/>
    <s v="16/02/2026 11:23"/>
  </r>
  <r>
    <x v="1"/>
    <x v="1"/>
    <n v="139"/>
    <n v="1"/>
    <s v="GUT41"/>
    <n v="199"/>
    <n v="0"/>
    <s v="ร้านที่10"/>
    <s v="Kitima Nisabodee"/>
    <s v="628 ซอยหมู่บ้านฉัตรแก้ว_x000a_คลองจั่น_x000a_บางกะปิ_x000a_กทม_x000a_ 10240"/>
    <s v="10240"/>
    <s v="0865704304"/>
    <s v="16/02/2026 09:58"/>
    <s v="sompear3955@gmail.com"/>
    <s v="EMS"/>
    <s v="facebook"/>
    <s v="กสิกร"/>
    <s v=""/>
    <s v="WB170255107TH"/>
    <s v="16/02/2026 11:22"/>
  </r>
  <r>
    <x v="2"/>
    <x v="2"/>
    <n v="139"/>
    <n v="1"/>
    <s v="GUT41"/>
    <n v="199"/>
    <n v="0"/>
    <s v="ร้านที่10"/>
    <s v="Kitima Nisabodee"/>
    <s v="628 ซอยหมู่บ้านฉัตรแก้ว_x000a_คลองจั่น_x000a_บางกะปิ_x000a_กทม_x000a_ 10240"/>
    <s v="10240"/>
    <s v="0865704304"/>
    <s v="16/02/2026 09:58"/>
    <s v="sompear3955@gmail.com"/>
    <s v="EMS"/>
    <s v="facebook"/>
    <s v="กสิกร"/>
    <s v=""/>
    <s v="WB170255107TH"/>
    <s v="16/02/2026 11:22"/>
  </r>
  <r>
    <x v="2"/>
    <x v="2"/>
    <n v="139"/>
    <n v="1"/>
    <s v="GUT40"/>
    <n v="597"/>
    <n v="0"/>
    <s v="ร้านที่10"/>
    <s v="**ที่อยู่ สุพัตรา ภูคำ "/>
    <s v="หอพักเจริญสุขแมนชั่น 18/3 ม.2 ต.บ้านใหม่ อ.ปากเกร็ด จ.นนทบุรี  11120"/>
    <s v="11120"/>
    <s v="0829952760"/>
    <s v="16/02/2026 11:21"/>
    <s v="sompear3955@gmail.com"/>
    <s v="EMS COD"/>
    <s v="facebook"/>
    <s v="กสิกร"/>
    <s v=""/>
    <s v="WA093034843TH"/>
    <s v="16/02/2026 11:21"/>
  </r>
  <r>
    <x v="4"/>
    <x v="4"/>
    <n v="139"/>
    <n v="1"/>
    <s v="GUT40"/>
    <n v="597"/>
    <n v="0"/>
    <s v="ร้านที่10"/>
    <s v="**ที่อยู่ สุพัตรา ภูคำ "/>
    <s v="หอพักเจริญสุขแมนชั่น 18/3 ม.2 ต.บ้านใหม่ อ.ปากเกร็ด จ.นนทบุรี  11120"/>
    <s v="11120"/>
    <s v="0829952760"/>
    <s v="16/02/2026 11:21"/>
    <s v="sompear3955@gmail.com"/>
    <s v="EMS COD"/>
    <s v="facebook"/>
    <s v="กสิกร"/>
    <s v=""/>
    <s v="WA093034843TH"/>
    <s v="16/02/2026 11:21"/>
  </r>
  <r>
    <x v="9"/>
    <x v="10"/>
    <n v="139"/>
    <n v="2"/>
    <s v="GUT40"/>
    <n v="597"/>
    <n v="0"/>
    <s v="ร้านที่10"/>
    <s v="**ที่อยู่ สุพัตรา ภูคำ "/>
    <s v="หอพักเจริญสุขแมนชั่น 18/3 ม.2 ต.บ้านใหม่ อ.ปากเกร็ด จ.นนทบุรี  11120"/>
    <s v="11120"/>
    <s v="0829952760"/>
    <s v="16/02/2026 11:21"/>
    <s v="sompear3955@gmail.com"/>
    <s v="EMS COD"/>
    <s v="facebook"/>
    <s v="กสิกร"/>
    <s v=""/>
    <s v="WA093034843TH"/>
    <s v="16/02/2026 11:21"/>
  </r>
  <r>
    <x v="1"/>
    <x v="1"/>
    <n v="139"/>
    <n v="2"/>
    <s v="GUT40"/>
    <n v="597"/>
    <n v="0"/>
    <s v="ร้านที่10"/>
    <s v="**ที่อยู่ สุพัตรา ภูคำ "/>
    <s v="หอพักเจริญสุขแมนชั่น 18/3 ม.2 ต.บ้านใหม่ อ.ปากเกร็ด จ.นนทบุรี  11120"/>
    <s v="11120"/>
    <s v="0829952760"/>
    <s v="16/02/2026 11:21"/>
    <s v="sompear3955@gmail.com"/>
    <s v="EMS COD"/>
    <s v="facebook"/>
    <s v="กสิกร"/>
    <s v=""/>
    <s v="WA093034843TH"/>
    <s v="16/02/2026 11:21"/>
  </r>
  <r>
    <x v="4"/>
    <x v="4"/>
    <n v="139"/>
    <n v="1"/>
    <s v="GUT39"/>
    <n v="199"/>
    <n v="0"/>
    <s v="ร้านที่10"/>
    <s v="เอ๋ นันทนาพอน "/>
    <s v="_x000a_316/99 Nobletara ถ.รัตนาธิเบศร์ บางกระสอ อ.เมือง จ.นนทบุรี  11000"/>
    <s v="11000"/>
    <s v="0949020265"/>
    <s v="16/02/2026 11:20"/>
    <s v="sompear3955@gmail.com"/>
    <s v="EMS COD"/>
    <s v="facebook"/>
    <s v="กสิกร"/>
    <s v=""/>
    <s v="WA093034812TH"/>
    <s v="16/02/2026 11:20"/>
  </r>
  <r>
    <x v="2"/>
    <x v="2"/>
    <n v="139"/>
    <n v="1"/>
    <s v="GUT39"/>
    <n v="199"/>
    <n v="0"/>
    <s v="ร้านที่10"/>
    <s v="เอ๋ นันทนาพอน "/>
    <s v="_x000a_316/99 Nobletara ถ.รัตนาธิเบศร์ บางกระสอ อ.เมือง จ.นนทบุรี  11000"/>
    <s v="11000"/>
    <s v="0949020265"/>
    <s v="16/02/2026 11:20"/>
    <s v="sompear3955@gmail.com"/>
    <s v="EMS COD"/>
    <s v="facebook"/>
    <s v="กสิกร"/>
    <s v=""/>
    <s v="WA093034812TH"/>
    <s v="16/02/2026 11:20"/>
  </r>
  <r>
    <x v="4"/>
    <x v="4"/>
    <n v="139"/>
    <n v="1"/>
    <s v="GUT38"/>
    <n v="199"/>
    <n v="0"/>
    <s v="ร้านที่10"/>
    <s v="ปาริฉัตร ไวกสิกรณ์"/>
    <s v="1141/1 ม.7_x000a_เทพารักษ์_x000a_บางเมือง_x000a_สมุทรปราการ_x000a_Thailand 10270"/>
    <s v="10270"/>
    <s v="66803791040"/>
    <s v="16/02/2026 11:19"/>
    <s v="sompear3955@gmail.com"/>
    <s v="EMS COD"/>
    <s v="facebook"/>
    <s v="กสิกร"/>
    <s v=""/>
    <s v="WA093034826TH"/>
    <s v="16/02/2026 11:19"/>
  </r>
  <r>
    <x v="1"/>
    <x v="1"/>
    <n v="139"/>
    <n v="1"/>
    <s v="GUT38"/>
    <n v="199"/>
    <n v="0"/>
    <s v="ร้านที่10"/>
    <s v="ปาริฉัตร ไวกสิกรณ์"/>
    <s v="1141/1 ม.7_x000a_เทพารักษ์_x000a_บางเมือง_x000a_สมุทรปราการ_x000a_Thailand 10270"/>
    <s v="10270"/>
    <s v="66803791040"/>
    <s v="16/02/2026 11:19"/>
    <s v="sompear3955@gmail.com"/>
    <s v="EMS COD"/>
    <s v="facebook"/>
    <s v="กสิกร"/>
    <s v=""/>
    <s v="WA093034826TH"/>
    <s v="16/02/2026 11:19"/>
  </r>
  <r>
    <x v="9"/>
    <x v="10"/>
    <n v="139"/>
    <n v="1"/>
    <s v="GUT37"/>
    <n v="199"/>
    <n v="0"/>
    <s v="ร้านที่10"/>
    <s v="คุณฐานิตา  จันทร์วัฒรังกูล"/>
    <s v="  52(160/33) ซอยสาธุประดิษฐ์ 10 ถนนสาธุประดิษฐ์ ตำบลทุ่งวัดดอน  เขตสาทร กทม .  10120"/>
    <s v="10120"/>
    <s v="0914514521"/>
    <s v="16/02/2026 08:52"/>
    <s v="sompear3955@gmail.com"/>
    <s v="EMS"/>
    <s v="facebook"/>
    <s v="กสิกร"/>
    <s v=""/>
    <s v="WB170255084TH"/>
    <s v="16/02/2026 11:18"/>
  </r>
  <r>
    <x v="4"/>
    <x v="4"/>
    <n v="139"/>
    <n v="1"/>
    <s v="GUT37"/>
    <n v="199"/>
    <n v="0"/>
    <s v="ร้านที่10"/>
    <s v="คุณฐานิตา  จันทร์วัฒรังกูล"/>
    <s v="  52(160/33) ซอยสาธุประดิษฐ์ 10 ถนนสาธุประดิษฐ์ ตำบลทุ่งวัดดอน  เขตสาทร กทม .  10120"/>
    <s v="10120"/>
    <s v="0914514521"/>
    <s v="16/02/2026 08:52"/>
    <s v="sompear3955@gmail.com"/>
    <s v="EMS"/>
    <s v="facebook"/>
    <s v="กสิกร"/>
    <s v=""/>
    <s v="WB170255084TH"/>
    <s v="16/02/2026 11:18"/>
  </r>
  <r>
    <x v="2"/>
    <x v="2"/>
    <n v="139"/>
    <n v="2"/>
    <s v="GUT36"/>
    <n v="199"/>
    <n v="0"/>
    <s v="ร้านที่10"/>
    <s v="สุพัตรา บำรุงกิจ"/>
    <s v="486/190. ต.โพธิ์อ.เมืองจ.ศรีสะเกษ(ร้านลูกชิ้นข้างร้านทองสันติสุข) 33000"/>
    <s v="33000"/>
    <s v="0843033012"/>
    <s v="16/02/2026 11:17"/>
    <s v="sompear3955@gmail.com"/>
    <s v="EMS COD"/>
    <s v="facebook"/>
    <s v="กสิกร"/>
    <s v=""/>
    <s v="WA093034772TH"/>
    <s v="16/02/2026 11:17"/>
  </r>
  <r>
    <x v="0"/>
    <x v="0"/>
    <n v="65"/>
    <n v="12"/>
    <s v="GUT35"/>
    <n v="399"/>
    <n v="0"/>
    <s v="ร้านที่2"/>
    <s v="ช***ร ก***จแก้ว"/>
    <s v="ปทุมธานี"/>
    <s v="-"/>
    <s v=""/>
    <s v="16/02/2026 11:14"/>
    <s v="-"/>
    <s v="J&amp;T COD"/>
    <s v="Tiktok"/>
    <s v="จ่ายทีหลัง / COD"/>
    <s v="ไม่เอากาแฟค่ะ_x000a_เอาให้ผู้สูงอายุ"/>
    <s v="791723263715"/>
    <s v="16/02/2026 11:14"/>
  </r>
  <r>
    <x v="7"/>
    <x v="9"/>
    <n v="20"/>
    <n v="1"/>
    <s v="GUT34"/>
    <n v="20"/>
    <n v="0"/>
    <s v="ร้านที่3"/>
    <s v="สแคกคคก"/>
    <s v="!&quot;&quot;!&quot; ชุมชนร่มเย็น 28/49999 ซยอ 2/17 อสดสส8338828828 · คูคต/ Khu Khot_x000a__x000a_ลำลูกกา/ Lam Luk Kaปทุมธานี/ Pathum Thani_x000a_12130"/>
    <s v="12130"/>
    <s v="660929784616"/>
    <s v="16/02/2026 11:13"/>
    <s v="-"/>
    <s v="Kerry_dropoff"/>
    <s v="Lazada"/>
    <s v="lazada"/>
    <s v=""/>
    <s v="LEXPU0658596301"/>
    <s v="16/02/2026 11:13"/>
  </r>
  <r>
    <x v="0"/>
    <x v="0"/>
    <n v="65"/>
    <n v="12"/>
    <s v="GUT33"/>
    <n v="399"/>
    <n v="0"/>
    <s v="ร้านที่2"/>
    <s v="ส***พร W*"/>
    <s v="เชียงราย"/>
    <s v="-"/>
    <s v=""/>
    <s v="16/02/2026 11:08"/>
    <s v="-"/>
    <s v="J&amp;T COD"/>
    <s v="Tiktok"/>
    <s v="จ่ายทีหลัง / COD"/>
    <s v=""/>
    <s v="791795736782"/>
    <s v="16/02/2026 11:08"/>
  </r>
  <r>
    <x v="7"/>
    <x v="9"/>
    <n v="19"/>
    <n v="1"/>
    <s v="GUT32"/>
    <n v="19"/>
    <n v="0"/>
    <s v="ร้านที่3"/>
    <s v="มปแนด"/>
    <s v="ชุมชนร่มเย็น 28/499999 ซแ 2/17 ดสดสส288282282822นดนด833838828 · คูคต/ Khu Khot_x000a__x000a_ลำลูกกา/ Lam Luk Kaปทุมธานี/ Pathum Thani_x000a_12130"/>
    <s v="12130"/>
    <s v="660936424983"/>
    <s v="16/02/2026 11:07"/>
    <s v="-"/>
    <s v="Kerry_dropoff"/>
    <s v="Lazada"/>
    <s v="lazada"/>
    <s v=""/>
    <s v="LEXPU0658595692"/>
    <s v="16/02/2026 11:07"/>
  </r>
  <r>
    <x v="4"/>
    <x v="4"/>
    <n v="139"/>
    <n v="1"/>
    <s v="GUT31"/>
    <n v="199"/>
    <n v="0"/>
    <s v="ร้านที่10"/>
    <s v="อมรรัตน์ กิจวิถี"/>
    <s v="  114/14ม.5 ต.ผึ้งรวง อ.เฉลิมพระเกียรติ จ.สระบุรี 18000"/>
    <s v="18000"/>
    <s v="0867078616"/>
    <s v="16/02/2026 11:03"/>
    <s v="sompear3955@gmail.com"/>
    <s v="EMS COD"/>
    <s v="facebook"/>
    <s v="กสิกร"/>
    <s v=""/>
    <s v="WA093034786TH"/>
    <s v="16/02/2026 11:03"/>
  </r>
  <r>
    <x v="1"/>
    <x v="1"/>
    <n v="139"/>
    <n v="1"/>
    <s v="GUT31"/>
    <n v="199"/>
    <n v="0"/>
    <s v="ร้านที่10"/>
    <s v="อมรรัตน์ กิจวิถี"/>
    <s v="  114/14ม.5 ต.ผึ้งรวง อ.เฉลิมพระเกียรติ จ.สระบุรี 18000"/>
    <s v="18000"/>
    <s v="0867078616"/>
    <s v="16/02/2026 11:03"/>
    <s v="sompear3955@gmail.com"/>
    <s v="EMS COD"/>
    <s v="facebook"/>
    <s v="กสิกร"/>
    <s v=""/>
    <s v="WA093034786TH"/>
    <s v="16/02/2026 11:03"/>
  </r>
  <r>
    <x v="9"/>
    <x v="10"/>
    <n v="139"/>
    <n v="1"/>
    <s v="GUT30"/>
    <n v="199"/>
    <n v="0"/>
    <s v="ร้านที่10"/>
    <s v="บุญศรี สุขขำ "/>
    <s v="199 บ้านกาดเมฆ ตำบลชมพู อำเภอเมือง จังหวัดลำปาง  52100"/>
    <s v="52100"/>
    <s v="0995498384"/>
    <s v="16/02/2026 11:02"/>
    <s v="sompear3955@gmail.com"/>
    <s v="EMS COD"/>
    <s v="facebook"/>
    <s v="กสิกร"/>
    <s v=""/>
    <s v="WA093034790TH"/>
    <s v="16/02/2026 11:02"/>
  </r>
  <r>
    <x v="4"/>
    <x v="4"/>
    <n v="139"/>
    <n v="1"/>
    <s v="GUT30"/>
    <n v="199"/>
    <n v="0"/>
    <s v="ร้านที่10"/>
    <s v="บุญศรี สุขขำ "/>
    <s v="199 บ้านกาดเมฆ ตำบลชมพู อำเภอเมือง จังหวัดลำปาง  52100"/>
    <s v="52100"/>
    <s v="0995498384"/>
    <s v="16/02/2026 11:02"/>
    <s v="sompear3955@gmail.com"/>
    <s v="EMS COD"/>
    <s v="facebook"/>
    <s v="กสิกร"/>
    <s v=""/>
    <s v="WA093034790TH"/>
    <s v="16/02/2026 11:02"/>
  </r>
  <r>
    <x v="2"/>
    <x v="2"/>
    <n v="139"/>
    <n v="2"/>
    <s v="GUT29"/>
    <n v="199"/>
    <n v="0"/>
    <s v="ร้านที่10"/>
    <s v="คุณทับทิม เสาร์สุด"/>
    <s v="63 หมู่9(ซอย 5)_x000a_ ต.ทาสบเส้า_x000a_อ.แม่ทา ลำพูน 51140"/>
    <s v="51140"/>
    <s v="0929409736"/>
    <s v="16/02/2026 07:34"/>
    <s v="sompear3955@gmail.com"/>
    <s v="EMS"/>
    <s v="facebook"/>
    <s v="กสิกร"/>
    <s v=""/>
    <s v="WB170255075TH"/>
    <s v="16/02/2026 11:01"/>
  </r>
  <r>
    <x v="16"/>
    <x v="19"/>
    <n v="50"/>
    <n v="2"/>
    <s v="GUT28"/>
    <n v="150"/>
    <n v="0"/>
    <s v="ร้านที่10"/>
    <s v="ร้านทองอยู่พาณิชย์"/>
    <s v="80/6 ม.2 ต.สบปราบ อ.สบปราบ จ.ลำปาง 0946068294 52170"/>
    <s v="52170"/>
    <s v="0949981155"/>
    <s v="16/02/2026 11:01"/>
    <s v="sompear3955@gmail.com"/>
    <s v="EMS COD"/>
    <s v="facebook"/>
    <s v="กสิกร"/>
    <s v=""/>
    <s v="WA093034741TH"/>
    <s v="16/02/2026 11:00"/>
  </r>
  <r>
    <x v="15"/>
    <x v="18"/>
    <n v="50"/>
    <n v="1"/>
    <s v="GUT28"/>
    <n v="150"/>
    <n v="0"/>
    <s v="ร้านที่10"/>
    <s v="ร้านทองอยู่พาณิชย์"/>
    <s v="80/6 ม.2 ต.สบปราบ อ.สบปราบ จ.ลำปาง 0946068294 52170"/>
    <s v="52170"/>
    <s v="0949981155"/>
    <s v="16/02/2026 11:01"/>
    <s v="sompear3955@gmail.com"/>
    <s v="EMS COD"/>
    <s v="facebook"/>
    <s v="กสิกร"/>
    <s v=""/>
    <s v="WA093034741TH"/>
    <s v="16/02/2026 11:00"/>
  </r>
  <r>
    <x v="9"/>
    <x v="10"/>
    <n v="139"/>
    <n v="1"/>
    <s v="GUT27"/>
    <n v="199"/>
    <n v="0"/>
    <s v="ร้านที่10"/>
    <s v="ปาลินี"/>
    <s v="69/361 หมู่6  มบ.ไอลีฟพาร์ค2 ตำบลพันท้ายนรสิงห์ อำเภอเมือง สมุทรสาคร  74000"/>
    <s v="74000"/>
    <s v="0910437155"/>
    <s v="16/02/2026 10:59"/>
    <s v="sompear3955@gmail.com"/>
    <s v="EMS COD"/>
    <s v="facebook"/>
    <s v="กสิกร"/>
    <s v=""/>
    <s v="WA093034755TH"/>
    <s v="16/02/2026 10:59"/>
  </r>
  <r>
    <x v="1"/>
    <x v="1"/>
    <n v="139"/>
    <n v="1"/>
    <s v="GUT27"/>
    <n v="199"/>
    <n v="0"/>
    <s v="ร้านที่10"/>
    <s v="ปาลินี"/>
    <s v="69/361 หมู่6  มบ.ไอลีฟพาร์ค2 ตำบลพันท้ายนรสิงห์ อำเภอเมือง สมุทรสาคร  74000"/>
    <s v="74000"/>
    <s v="0910437155"/>
    <s v="16/02/2026 10:59"/>
    <s v="sompear3955@gmail.com"/>
    <s v="EMS COD"/>
    <s v="facebook"/>
    <s v="กสิกร"/>
    <s v=""/>
    <s v="WA093034755TH"/>
    <s v="16/02/2026 10:59"/>
  </r>
  <r>
    <x v="9"/>
    <x v="10"/>
    <n v="139"/>
    <n v="1"/>
    <s v="GUT26"/>
    <n v="199"/>
    <n v="0"/>
    <s v="ร้านที่10"/>
    <s v=" Putraphee R Pheeraput"/>
    <s v="52 หมู่ 2 ต.บางใหญ่ อ.บางปลาม้า จ.สุพรรณบุรี 72150"/>
    <s v="72150"/>
    <s v="0901241257"/>
    <s v="16/02/2026 10:59"/>
    <s v="sompear3955@gmail.com"/>
    <s v="EMS COD"/>
    <s v="facebook"/>
    <s v="กสิกร"/>
    <s v=""/>
    <s v="WA093034769TH"/>
    <s v="16/02/2026 10:58"/>
  </r>
  <r>
    <x v="4"/>
    <x v="4"/>
    <n v="139"/>
    <n v="1"/>
    <s v="GUT26"/>
    <n v="199"/>
    <n v="0"/>
    <s v="ร้านที่10"/>
    <s v=" Putraphee R Pheeraput"/>
    <s v="52 หมู่ 2 ต.บางใหญ่ อ.บางปลาม้า จ.สุพรรณบุรี 72150"/>
    <s v="72150"/>
    <s v="0901241257"/>
    <s v="16/02/2026 10:59"/>
    <s v="sompear3955@gmail.com"/>
    <s v="EMS COD"/>
    <s v="facebook"/>
    <s v="กสิกร"/>
    <s v=""/>
    <s v="WA093034769TH"/>
    <s v="16/02/2026 10:58"/>
  </r>
  <r>
    <x v="3"/>
    <x v="3"/>
    <n v="66.666666666666671"/>
    <n v="3"/>
    <s v="GUT25"/>
    <n v="100"/>
    <n v="0"/>
    <s v="ร้านที่2"/>
    <s v="ย***"/>
    <s v="กรุงเทพฯ"/>
    <s v="-"/>
    <s v=""/>
    <s v="16/02/2026 10:53"/>
    <s v="-"/>
    <s v="J&amp;T COD"/>
    <s v="Tiktok"/>
    <s v="จ่ายทีหลัง / COD"/>
    <s v=""/>
    <s v="791707463750"/>
    <s v="16/02/2026 10:53"/>
  </r>
  <r>
    <x v="9"/>
    <x v="10"/>
    <n v="139"/>
    <n v="1"/>
    <s v="GUT24"/>
    <n v="398"/>
    <n v="0"/>
    <s v="ร้านที่10"/>
    <s v="ประภาส อาทิตย์บุตร"/>
    <s v="ชื่อผู้รับ_x000a_59 ม.10 ต.ยางตลาด_x000a_อ.ยางตลาด_x000a_จ.กาฬสินธุ์ _x000a_ 46120"/>
    <s v="46120"/>
    <s v="0659956232"/>
    <s v="16/02/2026 07:12"/>
    <s v="sompear3955@gmail.com"/>
    <s v="EMS"/>
    <s v="facebook"/>
    <s v="กสิกร"/>
    <s v=""/>
    <s v="WB170255053TH"/>
    <s v="16/02/2026 10:52"/>
  </r>
  <r>
    <x v="4"/>
    <x v="4"/>
    <n v="139"/>
    <n v="1"/>
    <s v="GUT24"/>
    <n v="398"/>
    <n v="0"/>
    <s v="ร้านที่10"/>
    <s v="ประภาส อาทิตย์บุตร"/>
    <s v="ชื่อผู้รับ_x000a_59 ม.10 ต.ยางตลาด_x000a_อ.ยางตลาด_x000a_จ.กาฬสินธุ์ _x000a_ 46120"/>
    <s v="46120"/>
    <s v="0659956232"/>
    <s v="16/02/2026 07:12"/>
    <s v="sompear3955@gmail.com"/>
    <s v="EMS"/>
    <s v="facebook"/>
    <s v="กสิกร"/>
    <s v=""/>
    <s v="WB170255053TH"/>
    <s v="16/02/2026 10:52"/>
  </r>
  <r>
    <x v="2"/>
    <x v="2"/>
    <n v="139"/>
    <n v="1"/>
    <s v="GUT24"/>
    <n v="398"/>
    <n v="0"/>
    <s v="ร้านที่10"/>
    <s v="ประภาส อาทิตย์บุตร"/>
    <s v="ชื่อผู้รับ_x000a_59 ม.10 ต.ยางตลาด_x000a_อ.ยางตลาด_x000a_จ.กาฬสินธุ์ _x000a_ 46120"/>
    <s v="46120"/>
    <s v="0659956232"/>
    <s v="16/02/2026 07:12"/>
    <s v="sompear3955@gmail.com"/>
    <s v="EMS"/>
    <s v="facebook"/>
    <s v="กสิกร"/>
    <s v=""/>
    <s v="WB170255053TH"/>
    <s v="16/02/2026 10:52"/>
  </r>
  <r>
    <x v="1"/>
    <x v="1"/>
    <n v="139"/>
    <n v="1"/>
    <s v="GUT24"/>
    <n v="398"/>
    <n v="0"/>
    <s v="ร้านที่10"/>
    <s v="ประภาส อาทิตย์บุตร"/>
    <s v="ชื่อผู้รับ_x000a_59 ม.10 ต.ยางตลาด_x000a_อ.ยางตลาด_x000a_จ.กาฬสินธุ์ _x000a_ 46120"/>
    <s v="46120"/>
    <s v="0659956232"/>
    <s v="16/02/2026 07:12"/>
    <s v="sompear3955@gmail.com"/>
    <s v="EMS"/>
    <s v="facebook"/>
    <s v="กสิกร"/>
    <s v=""/>
    <s v="WB170255053TH"/>
    <s v="16/02/2026 10:52"/>
  </r>
  <r>
    <x v="4"/>
    <x v="4"/>
    <n v="139"/>
    <n v="1"/>
    <s v="GUT23"/>
    <n v="199"/>
    <n v="0"/>
    <s v="ร้านที่10"/>
    <s v="แป๊ะ"/>
    <s v="1599/261 มบ.มิราเคิ้ลพลัสโครงการ2 แขวงหลักสอง เขตบางแค กทม. _x000a_หลักสอง_x000a_บางแค_x000a_กรุงเทพ_x000a_  10160 10160"/>
    <s v="10160"/>
    <s v="66627176928"/>
    <s v="16/02/2026 10:50"/>
    <s v="sompear3955@gmail.com"/>
    <s v="EMS COD"/>
    <s v="facebook"/>
    <s v="กสิกร"/>
    <s v=""/>
    <s v="WA093034724TH"/>
    <s v="16/02/2026 10:50"/>
  </r>
  <r>
    <x v="1"/>
    <x v="1"/>
    <n v="139"/>
    <n v="1"/>
    <s v="GUT23"/>
    <n v="199"/>
    <n v="0"/>
    <s v="ร้านที่10"/>
    <s v="แป๊ะ"/>
    <s v="1599/261 มบ.มิราเคิ้ลพลัสโครงการ2 แขวงหลักสอง เขตบางแค กทม. _x000a_หลักสอง_x000a_บางแค_x000a_กรุงเทพ_x000a_  10160 10160"/>
    <s v="10160"/>
    <s v="66627176928"/>
    <s v="16/02/2026 10:50"/>
    <s v="sompear3955@gmail.com"/>
    <s v="EMS COD"/>
    <s v="facebook"/>
    <s v="กสิกร"/>
    <s v=""/>
    <s v="WA093034724TH"/>
    <s v="16/02/2026 10:50"/>
  </r>
  <r>
    <x v="3"/>
    <x v="3"/>
    <n v="66.666666666666671"/>
    <n v="3"/>
    <s v="GUT22"/>
    <n v="100"/>
    <n v="0"/>
    <s v="ร้านที่2"/>
    <s v="ศ***รรณ ว***สิทธิเศรษฐ์"/>
    <s v="กรุงเทพฯ"/>
    <s v="-"/>
    <s v=""/>
    <s v="16/02/2026 10:50"/>
    <s v="-"/>
    <s v="J&amp;T COD"/>
    <s v="Tiktok"/>
    <s v="จ่ายทีหลัง / COD"/>
    <s v=""/>
    <s v="791729868742"/>
    <s v="16/02/2026 10:50"/>
  </r>
  <r>
    <x v="9"/>
    <x v="10"/>
    <n v="159"/>
    <n v="1"/>
    <s v="GUT21"/>
    <n v="99"/>
    <n v="0"/>
    <s v="ร้านที่2"/>
    <s v="ย***ทธ ค***รัตนะ"/>
    <s v="กรุงเทพฯ"/>
    <s v="-"/>
    <s v=""/>
    <s v="16/02/2026 10:50"/>
    <s v="-"/>
    <s v="J&amp;T COD"/>
    <s v="Tiktok"/>
    <s v="จ่ายทีหลัง / COD"/>
    <s v=""/>
    <s v="791775644785"/>
    <s v="16/02/2026 10:50"/>
  </r>
  <r>
    <x v="8"/>
    <x v="8"/>
    <n v="150"/>
    <n v="1"/>
    <s v="GUT20"/>
    <n v="100"/>
    <n v="0"/>
    <s v="ร้านที่2"/>
    <s v="ช***อย เ***นทอง"/>
    <s v="นนทบุรี"/>
    <s v="-"/>
    <s v=""/>
    <s v="16/02/2026 10:49"/>
    <s v="-"/>
    <s v="J&amp;T COD"/>
    <s v="Tiktok"/>
    <s v="จ่ายทีหลัง / COD"/>
    <s v=""/>
    <s v="791769138775"/>
    <s v="16/02/2026 10:49"/>
  </r>
  <r>
    <x v="1"/>
    <x v="1"/>
    <n v="159"/>
    <n v="1"/>
    <s v="GUT19"/>
    <n v="99"/>
    <n v="0"/>
    <s v="ร้านที่2"/>
    <s v="C***krit P***ertsang"/>
    <s v="ร้อยเอ็ด"/>
    <s v="-"/>
    <s v=""/>
    <s v="16/02/2026 10:49"/>
    <s v="-"/>
    <s v="J&amp;T COD"/>
    <s v="Tiktok"/>
    <s v="จ่ายทีหลัง / COD"/>
    <s v=""/>
    <s v="791767727730"/>
    <s v="16/02/2026 10:49"/>
  </r>
  <r>
    <x v="0"/>
    <x v="0"/>
    <n v="50"/>
    <n v="6"/>
    <s v="GUT18"/>
    <n v="200"/>
    <n v="0"/>
    <s v="ร้านที่2"/>
    <s v="n***w"/>
    <s v="ขอนแก่น"/>
    <s v="-"/>
    <s v=""/>
    <s v="16/02/2026 10:48"/>
    <s v="-"/>
    <s v="J&amp;T COD"/>
    <s v="Tiktok"/>
    <s v="จ่ายทีหลัง / COD"/>
    <s v=""/>
    <s v="791761863760"/>
    <s v="16/02/2026 10:48"/>
  </r>
  <r>
    <x v="2"/>
    <x v="2"/>
    <n v="139"/>
    <n v="1"/>
    <s v="GUT17"/>
    <n v="199"/>
    <n v="0"/>
    <s v="ร้านที่10"/>
    <s v="คุณอุบลวรรณ โชติวงษ์"/>
    <s v="  11/825 หมู่บ้านสุขสันต์ 6 ซอย 68 ถนนกาญจนาภิเษก บางแค กรุงเทพฯ  _x000a_ 10160"/>
    <s v="10160"/>
    <s v="0659391218"/>
    <s v="16/02/2026 04:40"/>
    <s v="sompear3955@gmail.com"/>
    <s v="EMS"/>
    <s v="facebook"/>
    <s v="กสิกร"/>
    <s v=""/>
    <s v="WB170255040TH"/>
    <s v="16/02/2026 10:48"/>
  </r>
  <r>
    <x v="1"/>
    <x v="1"/>
    <n v="139"/>
    <n v="1"/>
    <s v="GUT17"/>
    <n v="199"/>
    <n v="0"/>
    <s v="ร้านที่10"/>
    <s v="คุณอุบลวรรณ โชติวงษ์"/>
    <s v="  11/825 หมู่บ้านสุขสันต์ 6 ซอย 68 ถนนกาญจนาภิเษก บางแค กรุงเทพฯ  _x000a_ 10160"/>
    <s v="10160"/>
    <s v="0659391218"/>
    <s v="16/02/2026 04:40"/>
    <s v="sompear3955@gmail.com"/>
    <s v="EMS"/>
    <s v="facebook"/>
    <s v="กสิกร"/>
    <s v=""/>
    <s v="WB170255040TH"/>
    <s v="16/02/2026 10:48"/>
  </r>
  <r>
    <x v="2"/>
    <x v="2"/>
    <n v="139"/>
    <n v="1"/>
    <s v="GUT16"/>
    <n v="199"/>
    <n v="0"/>
    <s v="ร้านที่10"/>
    <s v="อรสา​อรุณ​ไพร"/>
    <s v="นิติบุคคลอินทราคอนโดมิเนียนห้อง62/177/287ถนนเพชรบุรีแขวงพญาไทเขตราชเทวีกรุงเทพฯ 1040 10400"/>
    <s v="10400"/>
    <s v="0968084774"/>
    <s v="16/02/2026 10:48"/>
    <s v="sompear3955@gmail.com"/>
    <s v="EMS COD"/>
    <s v="facebook"/>
    <s v="กสิกร"/>
    <s v=""/>
    <s v="WA093034738TH"/>
    <s v="16/02/2026 10:48"/>
  </r>
  <r>
    <x v="1"/>
    <x v="1"/>
    <n v="139"/>
    <n v="1"/>
    <s v="GUT16"/>
    <n v="199"/>
    <n v="0"/>
    <s v="ร้านที่10"/>
    <s v="อรสา​อรุณ​ไพร"/>
    <s v="นิติบุคคลอินทราคอนโดมิเนียนห้อง62/177/287ถนนเพชรบุรีแขวงพญาไทเขตราชเทวีกรุงเทพฯ 1040 10400"/>
    <s v="10400"/>
    <s v="0968084774"/>
    <s v="16/02/2026 10:48"/>
    <s v="sompear3955@gmail.com"/>
    <s v="EMS COD"/>
    <s v="facebook"/>
    <s v="กสิกร"/>
    <s v=""/>
    <s v="WA093034738TH"/>
    <s v="16/02/2026 10:48"/>
  </r>
  <r>
    <x v="1"/>
    <x v="1"/>
    <n v="159"/>
    <n v="1"/>
    <s v="GUT15"/>
    <n v="99"/>
    <n v="0"/>
    <s v="ร้านที่2"/>
    <s v="ก***ิมา ศ***ูทอง"/>
    <s v="พัทลุง"/>
    <s v="-"/>
    <s v=""/>
    <s v="16/02/2026 10:49"/>
    <s v="-"/>
    <s v="J&amp;T Express"/>
    <s v="Tiktok"/>
    <s v="tiktok"/>
    <s v=""/>
    <s v="791761040766"/>
    <s v="16/02/2026 10:47"/>
  </r>
  <r>
    <x v="2"/>
    <x v="2"/>
    <n v="139"/>
    <n v="1"/>
    <s v="GUT14"/>
    <n v="199"/>
    <n v="0"/>
    <s v="ร้านที่10"/>
    <s v="สายฝน ชุ่มหัตถา"/>
    <s v="ชื่อ_x000a_เบอร์โทรศัพท์_x000a_ที่อยู่_x000a_49ม.8 ต.คลองนารายณ์ อ.เมือง จ.จันทบุรี 22000"/>
    <s v="22000"/>
    <s v="0963143879"/>
    <s v="16/02/2026 10:47"/>
    <s v="sompear3955@gmail.com"/>
    <s v="EMS COD"/>
    <s v="facebook"/>
    <s v="กสิกร"/>
    <s v=""/>
    <s v="WA093034684TH"/>
    <s v="16/02/2026 10:47"/>
  </r>
  <r>
    <x v="4"/>
    <x v="4"/>
    <n v="139"/>
    <n v="1"/>
    <s v="GUT14"/>
    <n v="199"/>
    <n v="0"/>
    <s v="ร้านที่10"/>
    <s v="สายฝน ชุ่มหัตถา"/>
    <s v="ชื่อ_x000a_เบอร์โทรศัพท์_x000a_ที่อยู่_x000a_49ม.8 ต.คลองนารายณ์ อ.เมือง จ.จันทบุรี 22000"/>
    <s v="22000"/>
    <s v="0963143879"/>
    <s v="16/02/2026 10:47"/>
    <s v="sompear3955@gmail.com"/>
    <s v="EMS COD"/>
    <s v="facebook"/>
    <s v="กสิกร"/>
    <s v=""/>
    <s v="WA093034684TH"/>
    <s v="16/02/2026 10:47"/>
  </r>
  <r>
    <x v="2"/>
    <x v="2"/>
    <n v="139"/>
    <n v="1"/>
    <s v="GUT13"/>
    <n v="199"/>
    <n v="0"/>
    <s v="ร้านที่10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16/02/2026 10:46"/>
    <s v="sompear3955@gmail.com"/>
    <s v="EMS COD"/>
    <s v="facebook"/>
    <s v="กสิกร"/>
    <s v=""/>
    <s v="WA093034698TH"/>
    <s v="16/02/2026 10:46"/>
  </r>
  <r>
    <x v="9"/>
    <x v="10"/>
    <n v="139"/>
    <n v="1"/>
    <s v="GUT13"/>
    <n v="199"/>
    <n v="0"/>
    <s v="ร้านที่10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16/02/2026 10:46"/>
    <s v="sompear3955@gmail.com"/>
    <s v="EMS COD"/>
    <s v="facebook"/>
    <s v="กสิกร"/>
    <s v=""/>
    <s v="WA093034698TH"/>
    <s v="16/02/2026 10:46"/>
  </r>
  <r>
    <x v="9"/>
    <x v="10"/>
    <n v="139"/>
    <n v="1"/>
    <s v="GUT12"/>
    <n v="199"/>
    <n v="0"/>
    <s v="ร้านที่10"/>
    <s v="เติมศิริ โพธิ์คำ"/>
    <s v="290 ม.18 ต.ห้วยยาง อ.คอนสาร จ.ชัยภูมิ _x000a_ 36180"/>
    <s v="36180"/>
    <s v="0954823699"/>
    <s v="16/02/2026 10:45"/>
    <s v="sompear3955@gmail.com"/>
    <s v="EMS COD"/>
    <s v="facebook"/>
    <s v="กสิกร"/>
    <s v=""/>
    <s v="WA093034707TH"/>
    <s v="16/02/2026 10:45"/>
  </r>
  <r>
    <x v="4"/>
    <x v="4"/>
    <n v="139"/>
    <n v="1"/>
    <s v="GUT12"/>
    <n v="199"/>
    <n v="0"/>
    <s v="ร้านที่10"/>
    <s v="เติมศิริ โพธิ์คำ"/>
    <s v="290 ม.18 ต.ห้วยยาง อ.คอนสาร จ.ชัยภูมิ _x000a_ 36180"/>
    <s v="36180"/>
    <s v="0954823699"/>
    <s v="16/02/2026 10:45"/>
    <s v="sompear3955@gmail.com"/>
    <s v="EMS COD"/>
    <s v="facebook"/>
    <s v="กสิกร"/>
    <s v=""/>
    <s v="WA093034707TH"/>
    <s v="16/02/2026 10:45"/>
  </r>
  <r>
    <x v="9"/>
    <x v="10"/>
    <n v="139"/>
    <n v="1"/>
    <s v="GUT11"/>
    <n v="199"/>
    <n v="0"/>
    <s v="ร้านที่10"/>
    <s v="นวพรรณ โพธิวัฒน์โสภา"/>
    <s v="271/2ซอย3_x000a_ลาดพร้าว101_x000a_เขตวังทองหลาง_x000a_แขวงคลองเจ้าคุณสิงห์_x000a_กทม 10310"/>
    <s v="10310"/>
    <s v="0804689831"/>
    <s v="16/02/2026 10:45"/>
    <s v="sompear3955@gmail.com"/>
    <s v="EMS COD"/>
    <s v="facebook"/>
    <s v="กสิกร"/>
    <s v=""/>
    <s v="WA093034715TH"/>
    <s v="16/02/2026 10:44"/>
  </r>
  <r>
    <x v="4"/>
    <x v="4"/>
    <n v="139"/>
    <n v="1"/>
    <s v="GUT11"/>
    <n v="199"/>
    <n v="0"/>
    <s v="ร้านที่10"/>
    <s v="นวพรรณ โพธิวัฒน์โสภา"/>
    <s v="271/2ซอย3_x000a_ลาดพร้าว101_x000a_เขตวังทองหลาง_x000a_แขวงคลองเจ้าคุณสิงห์_x000a_กทม 10310"/>
    <s v="10310"/>
    <s v="0804689831"/>
    <s v="16/02/2026 10:45"/>
    <s v="sompear3955@gmail.com"/>
    <s v="EMS COD"/>
    <s v="facebook"/>
    <s v="กสิกร"/>
    <s v=""/>
    <s v="WA093034715TH"/>
    <s v="16/02/2026 10:44"/>
  </r>
  <r>
    <x v="2"/>
    <x v="2"/>
    <n v="139"/>
    <n v="2"/>
    <s v="GUT10"/>
    <n v="199"/>
    <n v="0"/>
    <s v="ร้านที่10"/>
    <s v="อารีวรรณ รัตนพงษ์บัณฑิต"/>
    <s v="346/6 หมู่ 15 บ้านไผ่ทอง_x000a_ต.หลุบ อ.เมือง จ.กาฬสินธุ์_x000a_ 46000"/>
    <s v="46000"/>
    <s v="0952192229"/>
    <s v="16/02/2026 10:44"/>
    <s v="sompear3955@gmail.com"/>
    <s v="EMS COD"/>
    <s v="facebook"/>
    <s v="กสิกร"/>
    <s v=""/>
    <s v="WA093034640TH"/>
    <s v="16/02/2026 10:44"/>
  </r>
  <r>
    <x v="0"/>
    <x v="0"/>
    <n v="50"/>
    <n v="12"/>
    <s v="GUT9"/>
    <n v="400"/>
    <n v="0"/>
    <s v="ร้านที่2"/>
    <s v="ฉ**"/>
    <s v="อำนาจเจริญ"/>
    <s v="-"/>
    <s v=""/>
    <s v="16/02/2026 10:43"/>
    <s v="-"/>
    <s v="J&amp;T COD"/>
    <s v="Tiktok"/>
    <s v="จ่ายทีหลัง / COD"/>
    <s v=""/>
    <s v="791727137762"/>
    <s v="16/02/2026 10:43"/>
  </r>
  <r>
    <x v="4"/>
    <x v="4"/>
    <n v="139"/>
    <n v="1"/>
    <s v="GUT8"/>
    <n v="215"/>
    <n v="0"/>
    <s v="ร้านที่10"/>
    <s v="สุรีย์  เยาวสำลี"/>
    <s v="75ม5_x000a_ตหนองดินแดง_x000a_อเมือง_x000a_จนครปฐม_x000a_โทรก่อนส่ง_x000a_ 73000"/>
    <s v="73000"/>
    <s v="0895472823"/>
    <s v="16/02/2026 10:43"/>
    <s v="sompear3955@gmail.com"/>
    <s v="EMS COD"/>
    <s v="facebook"/>
    <s v="กสิกร"/>
    <s v=""/>
    <s v="WA093034653TH"/>
    <s v="16/02/2026 10:43"/>
  </r>
  <r>
    <x v="2"/>
    <x v="2"/>
    <n v="139"/>
    <n v="1"/>
    <s v="GUT8"/>
    <n v="215"/>
    <n v="0"/>
    <s v="ร้านที่10"/>
    <s v="สุรีย์  เยาวสำลี"/>
    <s v="75ม5_x000a_ตหนองดินแดง_x000a_อเมือง_x000a_จนครปฐม_x000a_โทรก่อนส่ง_x000a_ 73000"/>
    <s v="73000"/>
    <s v="0895472823"/>
    <s v="16/02/2026 10:43"/>
    <s v="sompear3955@gmail.com"/>
    <s v="EMS COD"/>
    <s v="facebook"/>
    <s v="กสิกร"/>
    <s v=""/>
    <s v="WA093034653TH"/>
    <s v="16/02/2026 10:43"/>
  </r>
  <r>
    <x v="2"/>
    <x v="2"/>
    <n v="99.5"/>
    <n v="1"/>
    <s v="GUT7"/>
    <n v="199"/>
    <n v="0"/>
    <s v="ร้านที่10"/>
    <s v="บานเย็น-อานามนารถ "/>
    <s v="99หมู่10ตำบลตกพรม อ-ขลุง-จ-จันทบุรี_x000a_ 22110"/>
    <s v="22110"/>
    <s v="0845619329"/>
    <s v="16/02/2026 10:42"/>
    <s v="sompear3955@gmail.com"/>
    <s v="EMS COD"/>
    <s v="facebook"/>
    <s v="กสิกร"/>
    <s v=""/>
    <s v="WA093034667TH"/>
    <s v="16/02/2026 10:41"/>
  </r>
  <r>
    <x v="1"/>
    <x v="1"/>
    <n v="99.5"/>
    <n v="1"/>
    <s v="GUT7"/>
    <n v="199"/>
    <n v="0"/>
    <s v="ร้านที่10"/>
    <s v="บานเย็น-อานามนารถ "/>
    <s v="99หมู่10ตำบลตกพรม อ-ขลุง-จ-จันทบุรี_x000a_ 22110"/>
    <s v="22110"/>
    <s v="0845619329"/>
    <s v="16/02/2026 10:42"/>
    <s v="sompear3955@gmail.com"/>
    <s v="EMS COD"/>
    <s v="facebook"/>
    <s v="กสิกร"/>
    <s v=""/>
    <s v="WA093034667TH"/>
    <s v="16/02/2026 10:41"/>
  </r>
  <r>
    <x v="0"/>
    <x v="0"/>
    <n v="65"/>
    <n v="3"/>
    <s v="GUT6"/>
    <n v="105"/>
    <n v="0"/>
    <s v="ร้านที่2"/>
    <s v="ช***ศิกานต์"/>
    <s v="นครสวรรค์"/>
    <s v="-"/>
    <s v=""/>
    <s v="16/02/2026 10:40"/>
    <s v="-"/>
    <s v="J&amp;T COD"/>
    <s v="Tiktok"/>
    <s v="จ่ายทีหลัง / COD"/>
    <s v=""/>
    <s v="791728273733"/>
    <s v="16/02/2026 10:40"/>
  </r>
  <r>
    <x v="9"/>
    <x v="10"/>
    <n v="109"/>
    <n v="2"/>
    <s v="GUT4"/>
    <n v="268"/>
    <n v="50"/>
    <s v="ร้านที่10"/>
    <s v=" Wanee Teevakul"/>
    <s v="706 ถนนเพชรเกษม_x000a_ตำบลพระประโทน อำเภอเมืองจังหวัดนครปฐม _x000a_ 73000"/>
    <s v="73000"/>
    <s v="0835581652"/>
    <s v="16/02/2026 10:40"/>
    <s v="sompear3955@gmail.com"/>
    <s v="EMS COD"/>
    <s v="facebook"/>
    <s v="กสิกร"/>
    <s v=""/>
    <s v="WA093034675TH"/>
    <s v="16/02/2026 10:40"/>
  </r>
  <r>
    <x v="7"/>
    <x v="7"/>
    <n v="80"/>
    <n v="2"/>
    <s v="GUT3"/>
    <n v="160"/>
    <n v="0"/>
    <s v="ร้านที่1"/>
    <s v="ช******์"/>
    <s v="******้าง อ.สันกำแพง จ.เชียงใหม่ 50130  (ห้องพัก3) ตำบลแช่ช้าง อำเภอสันกำแพง จังหวัดเชียงใหม่ 50130"/>
    <s v="50130"/>
    <s v="85"/>
    <s v="16/02/2026 10:51"/>
    <s v="-"/>
    <s v="SPX Express"/>
    <s v="Shopee"/>
    <s v="shopee"/>
    <s v=""/>
    <s v="TH261505250062H"/>
    <s v="16/02/2026 10:39"/>
  </r>
  <r>
    <x v="0"/>
    <x v="0"/>
    <n v="65"/>
    <n v="1"/>
    <s v="GUT2"/>
    <n v="35"/>
    <n v="0"/>
    <s v="ร้านที่2"/>
    <s v="t***apong j***rakul"/>
    <s v="สมุทรสาคร"/>
    <s v="-"/>
    <s v=""/>
    <s v="16/02/2026 10:37"/>
    <s v="-"/>
    <s v="J&amp;T COD"/>
    <s v="Tiktok"/>
    <s v="จ่ายทีหลัง / COD"/>
    <s v=""/>
    <s v="791746471725"/>
    <s v="16/02/2026 10:37"/>
  </r>
  <r>
    <x v="1"/>
    <x v="1"/>
    <n v="159"/>
    <n v="1"/>
    <s v="GUT1"/>
    <n v="99"/>
    <n v="0"/>
    <s v="ร้านที่2"/>
    <s v="ส***ตร ก***ีมา"/>
    <s v="กรุงเทพฯ"/>
    <s v="-"/>
    <s v=""/>
    <s v="16/02/2026 10:22"/>
    <s v="-"/>
    <s v="J&amp;T COD"/>
    <s v="Tiktok"/>
    <s v="จ่ายทีหลัง / COD"/>
    <s v=""/>
    <s v="791746727741"/>
    <s v="16/02/2026 10:22"/>
  </r>
  <r>
    <x v="1"/>
    <x v="1"/>
    <n v="159"/>
    <n v="1"/>
    <s v="GUT0"/>
    <n v="99"/>
    <n v="0"/>
    <s v="ร้านที่2"/>
    <s v="ป***ุม บ***่วม"/>
    <s v="นครสวรรค์"/>
    <s v="-"/>
    <s v=""/>
    <s v="16/02/2026 10:07"/>
    <s v="-"/>
    <s v="J&amp;T COD"/>
    <s v="Tiktok"/>
    <s v="จ่ายทีหลัง / COD"/>
    <s v=""/>
    <s v="791722846773"/>
    <s v="16/02/2026 10:07"/>
  </r>
  <r>
    <x v="0"/>
    <x v="0"/>
    <n v="50"/>
    <n v="6"/>
    <s v="GUS98"/>
    <n v="400"/>
    <n v="0"/>
    <s v="ร้านที่2"/>
    <s v="เ***ศรี ด***งวัน"/>
    <s v="ร้อยเอ็ด"/>
    <s v="-"/>
    <s v=""/>
    <s v="16/02/2026 10:25"/>
    <s v="-"/>
    <s v="J&amp;T Express"/>
    <s v="Tiktok"/>
    <s v="tiktok"/>
    <s v="เค้ก100กรัมขอฝอยทอง2กล่องค่ะ"/>
    <s v="791783334786"/>
    <s v="16/02/2026 10:03"/>
  </r>
  <r>
    <x v="5"/>
    <x v="20"/>
    <n v="120"/>
    <n v="2"/>
    <s v="GUS98"/>
    <n v="400"/>
    <n v="0"/>
    <s v="ร้านที่2"/>
    <s v="เ***ศรี ด***งวัน"/>
    <s v="ร้อยเอ็ด"/>
    <s v="-"/>
    <s v=""/>
    <s v="16/02/2026 10:25"/>
    <s v="-"/>
    <s v="J&amp;T Express"/>
    <s v="Tiktok"/>
    <s v="tiktok"/>
    <s v="เค้ก100กรัมขอฝอยทอง2กล่องค่ะ"/>
    <s v="791783334786"/>
    <s v="16/02/2026 10:03"/>
  </r>
  <r>
    <x v="4"/>
    <x v="4"/>
    <n v="159"/>
    <n v="1"/>
    <s v="GUS97"/>
    <n v="198"/>
    <n v="0"/>
    <s v="ร้านที่2"/>
    <s v="j***jeab"/>
    <s v="ชลบุรี"/>
    <s v="-"/>
    <s v=""/>
    <s v="16/02/2026 10:02"/>
    <s v="-"/>
    <s v="J&amp;T Express"/>
    <s v="Tiktok"/>
    <s v="tiktok"/>
    <s v=""/>
    <s v="791784129791"/>
    <s v="16/02/2026 10:02"/>
  </r>
  <r>
    <x v="1"/>
    <x v="1"/>
    <n v="159"/>
    <n v="1"/>
    <s v="GUS97"/>
    <n v="198"/>
    <n v="0"/>
    <s v="ร้านที่2"/>
    <s v="j***jeab"/>
    <s v="ชลบุรี"/>
    <s v="-"/>
    <s v=""/>
    <s v="16/02/2026 10:02"/>
    <s v="-"/>
    <s v="J&amp;T Express"/>
    <s v="Tiktok"/>
    <s v="tiktok"/>
    <s v=""/>
    <s v="791784129791"/>
    <s v="16/02/2026 10:02"/>
  </r>
  <r>
    <x v="4"/>
    <x v="4"/>
    <n v="159"/>
    <n v="1"/>
    <s v="GUS96"/>
    <n v="99"/>
    <n v="0"/>
    <s v="ร้านที่2"/>
    <s v="ก***. ก***นา"/>
    <s v="เทศบาลนครนครราชสีมา"/>
    <s v="-"/>
    <s v=""/>
    <s v="16/02/2026 09:56"/>
    <s v="-"/>
    <s v="J&amp;T COD"/>
    <s v="Tiktok"/>
    <s v="จ่ายทีหลัง / COD"/>
    <s v=""/>
    <s v="791784923775"/>
    <s v="16/02/2026 09:56"/>
  </r>
  <r>
    <x v="1"/>
    <x v="1"/>
    <n v="159"/>
    <n v="1"/>
    <s v="GUS95"/>
    <n v="99"/>
    <n v="0"/>
    <s v="ร้านที่2"/>
    <s v="อ*** ท***ู๋"/>
    <s v="อุตรดิตถ์"/>
    <s v="-"/>
    <s v=""/>
    <s v="16/02/2026 09:53"/>
    <s v="-"/>
    <s v="J&amp;T COD"/>
    <s v="Tiktok"/>
    <s v="จ่ายทีหลัง / COD"/>
    <s v=""/>
    <s v="791747929744"/>
    <s v="16/02/2026 09:53"/>
  </r>
  <r>
    <x v="0"/>
    <x v="0"/>
    <n v="33.333333333333336"/>
    <n v="3"/>
    <s v="GUS94"/>
    <n v="100"/>
    <n v="0"/>
    <s v="ร้านที่2"/>
    <s v="เ***นต์ เ***ยมประดิษฐ์ ม***"/>
    <s v="อุบลราชธานี"/>
    <s v="-"/>
    <s v=""/>
    <s v="16/02/2026 09:52"/>
    <s v="-"/>
    <s v="J&amp;T COD"/>
    <s v="Tiktok"/>
    <s v="จ่ายทีหลัง / COD"/>
    <s v=""/>
    <s v="791720475744"/>
    <s v="16/02/2026 09:52"/>
  </r>
  <r>
    <x v="4"/>
    <x v="4"/>
    <n v="159"/>
    <n v="1"/>
    <s v="GUS93"/>
    <n v="99"/>
    <n v="0"/>
    <s v="ร้านที่2"/>
    <s v="ล***า"/>
    <s v="นครสวรรค์"/>
    <s v="-"/>
    <s v=""/>
    <s v="16/02/2026 09:51"/>
    <s v="-"/>
    <s v="J&amp;T COD"/>
    <s v="Tiktok"/>
    <s v="จ่ายทีหลัง / COD"/>
    <s v=""/>
    <s v="791795322780"/>
    <s v="16/02/2026 09:51"/>
  </r>
  <r>
    <x v="2"/>
    <x v="2"/>
    <n v="159"/>
    <n v="1"/>
    <s v="GUS92"/>
    <n v="119"/>
    <n v="29"/>
    <s v="ร้านที่2"/>
    <s v="ศ***พร  ล***นชัย"/>
    <s v="สมุทรสาคร"/>
    <s v="-"/>
    <s v=""/>
    <s v="16/02/2026 09:44"/>
    <s v="-"/>
    <s v="J&amp;T Express"/>
    <s v="Tiktok"/>
    <s v="tiktok"/>
    <s v=""/>
    <s v="791798521765"/>
    <s v="16/02/2026 09:43"/>
  </r>
  <r>
    <x v="2"/>
    <x v="2"/>
    <n v="159"/>
    <n v="1"/>
    <s v="GUS91"/>
    <n v="90"/>
    <n v="0"/>
    <s v="ร้านที่2"/>
    <s v="จ***นุช ช***บุษย์"/>
    <s v="นนทบุรี"/>
    <s v="-"/>
    <s v=""/>
    <s v="16/02/2026 09:42"/>
    <s v="-"/>
    <s v="J&amp;T COD"/>
    <s v="Tiktok"/>
    <s v="จ่ายทีหลัง / COD"/>
    <s v=""/>
    <s v="791742522771"/>
    <s v="16/02/2026 09:42"/>
  </r>
  <r>
    <x v="0"/>
    <x v="0"/>
    <n v="50"/>
    <n v="6"/>
    <s v="GUS90"/>
    <n v="200"/>
    <n v="0"/>
    <s v="ร้านที่2"/>
    <s v="ม***์กี้เม้าส์ บ***รือนสวนศรีร้านค้าข้างอู่ซ่อมรถไชโย"/>
    <s v="ฉะเชิงเทรา"/>
    <s v="-"/>
    <s v=""/>
    <s v="16/02/2026 09:41"/>
    <s v="-"/>
    <s v="J&amp;T COD"/>
    <s v="Tiktok"/>
    <s v="จ่ายทีหลัง / COD"/>
    <s v=""/>
    <s v="791747542725"/>
    <s v="16/02/2026 09:41"/>
  </r>
  <r>
    <x v="7"/>
    <x v="7"/>
    <n v="66.333333333333329"/>
    <n v="3"/>
    <s v="GUS89"/>
    <n v="197"/>
    <n v="0"/>
    <s v="ร้านที่2"/>
    <s v="ค* เ***วผัด"/>
    <s v="อุตรดิตถ์"/>
    <s v="-"/>
    <s v=""/>
    <s v="16/02/2026 09:41"/>
    <s v="-"/>
    <s v="J&amp;T Express"/>
    <s v="Tiktok"/>
    <s v="tiktok"/>
    <s v=""/>
    <s v="791783734711"/>
    <s v="16/02/2026 09:41"/>
  </r>
  <r>
    <x v="0"/>
    <x v="0"/>
    <n v="50"/>
    <n v="6"/>
    <s v="GUS88"/>
    <n v="200"/>
    <n v="0"/>
    <s v="ร้านที่2"/>
    <s v="ค***าญจนา ค***ภัย"/>
    <s v="ระนอง"/>
    <s v="-"/>
    <s v=""/>
    <s v="16/02/2026 09:41"/>
    <s v="-"/>
    <s v="J&amp;T COD"/>
    <s v="Tiktok"/>
    <s v="จ่ายทีหลัง / COD"/>
    <s v="รับรสเผือกมะพร้าวอ่อน6กล่อง"/>
    <s v="791799933761"/>
    <s v="16/02/2026 09:41"/>
  </r>
  <r>
    <x v="10"/>
    <x v="11"/>
    <n v="33.333333333333336"/>
    <n v="3"/>
    <s v="GUS87"/>
    <n v="134.99"/>
    <n v="0"/>
    <s v="ร้านที่2"/>
    <s v="ห***ภรณ์ ท***ต็ม"/>
    <s v="เทศบาลนครนครศรีธรรมราช"/>
    <s v="-"/>
    <s v=""/>
    <s v="16/02/2026 09:39"/>
    <s v="-"/>
    <s v="J&amp;T COD"/>
    <s v="Tiktok"/>
    <s v="จ่ายทีหลัง / COD"/>
    <s v=""/>
    <s v="791750261724"/>
    <s v="16/02/2026 09:39"/>
  </r>
  <r>
    <x v="3"/>
    <x v="3"/>
    <n v="66.666666666666671"/>
    <n v="3"/>
    <s v="GUS86"/>
    <n v="100"/>
    <n v="0"/>
    <s v="ร้านที่2"/>
    <s v="ม***ชนก น* จ***หงษ์"/>
    <s v="พระนครศรีอยุธยา"/>
    <s v="-"/>
    <s v=""/>
    <s v="16/02/2026 09:35"/>
    <s v="-"/>
    <s v="J&amp;T Express"/>
    <s v="Tiktok"/>
    <s v="tiktok"/>
    <s v=""/>
    <s v="791725130770"/>
    <s v="16/02/2026 09:34"/>
  </r>
  <r>
    <x v="4"/>
    <x v="4"/>
    <n v="159"/>
    <n v="1"/>
    <s v="GUS85"/>
    <n v="99"/>
    <n v="0"/>
    <s v="ร้านที่2"/>
    <s v="บ***่ง จ***ร์เทศ"/>
    <s v="พิจิตร"/>
    <s v="-"/>
    <s v=""/>
    <s v="16/02/2026 09:30"/>
    <s v="-"/>
    <s v="J&amp;T COD"/>
    <s v="Tiktok"/>
    <s v="จ่ายทีหลัง / COD"/>
    <s v=""/>
    <s v="791761327781"/>
    <s v="16/02/2026 09:30"/>
  </r>
  <r>
    <x v="4"/>
    <x v="4"/>
    <n v="159"/>
    <n v="1"/>
    <s v="GUS84"/>
    <n v="99"/>
    <n v="0"/>
    <s v="ร้านที่2"/>
    <s v="ซ***น่า ส***นบ"/>
    <s v="กรุงเทพฯ"/>
    <s v="-"/>
    <s v=""/>
    <s v="16/02/2026 09:27"/>
    <s v="-"/>
    <s v="J&amp;T COD"/>
    <s v="Tiktok"/>
    <s v="จ่ายทีหลัง / COD"/>
    <s v=""/>
    <s v="791782249790"/>
    <s v="16/02/2026 09:27"/>
  </r>
  <r>
    <x v="4"/>
    <x v="4"/>
    <n v="159"/>
    <n v="3"/>
    <s v="GUS83"/>
    <n v="297"/>
    <n v="0"/>
    <s v="ร้านที่2"/>
    <s v="บ***ร้านค้าซอยวัดซ้ายมือป้าดา"/>
    <s v="กำแพงเพชร"/>
    <s v="-"/>
    <s v=""/>
    <s v="16/02/2026 09:26"/>
    <s v="-"/>
    <s v="J&amp;T Express"/>
    <s v="Tiktok"/>
    <s v="tiktok"/>
    <s v=""/>
    <s v="791798728781"/>
    <s v="16/02/2026 09:26"/>
  </r>
  <r>
    <x v="0"/>
    <x v="0"/>
    <n v="50"/>
    <n v="6"/>
    <s v="GUS82"/>
    <n v="238"/>
    <n v="38"/>
    <s v="ร้านที่2"/>
    <s v="ค** ส***ยา ค***อ"/>
    <s v="นครพนม"/>
    <s v="-"/>
    <s v=""/>
    <s v="16/02/2026 09:22"/>
    <s v="-"/>
    <s v="J&amp;T Express"/>
    <s v="Tiktok"/>
    <s v="tiktok"/>
    <s v=""/>
    <s v="791775547765"/>
    <s v="16/02/2026 09:22"/>
  </r>
  <r>
    <x v="0"/>
    <x v="0"/>
    <n v="50"/>
    <n v="6"/>
    <s v="GUS81"/>
    <n v="200"/>
    <n v="0"/>
    <s v="ร้านที่2"/>
    <s v="แ***ายลมก็เท่านั้น"/>
    <s v="ศรีสะเกษ"/>
    <s v="-"/>
    <s v=""/>
    <s v="16/02/2026 09:21"/>
    <s v="-"/>
    <s v="J&amp;T COD"/>
    <s v="Tiktok"/>
    <s v="จ่ายทีหลัง / COD"/>
    <s v=""/>
    <s v="791792942765"/>
    <s v="16/02/2026 09:22"/>
  </r>
  <r>
    <x v="1"/>
    <x v="1"/>
    <n v="139"/>
    <n v="2"/>
    <s v="GUS80"/>
    <n v="278"/>
    <n v="0"/>
    <s v="ร้านที่1"/>
    <s v="ส******ค"/>
    <s v="******ม, ตำบลโสกก่าม, อำเภอเซกา จังหวัด บึงกาฬ  บ้านติดวัด ตำบลโสกก่าม อำเภอเซกา จังหวัดบึงกาฬ 38150"/>
    <s v="38150"/>
    <s v="98"/>
    <s v="16/02/2026 09:20"/>
    <s v="-"/>
    <s v="SPX Express"/>
    <s v="Shopee"/>
    <s v="shopee"/>
    <s v=""/>
    <s v="TH2607484313665"/>
    <s v="16/02/2026 09:19"/>
  </r>
  <r>
    <x v="3"/>
    <x v="3"/>
    <n v="66.666666666666671"/>
    <n v="3"/>
    <s v="GUS78"/>
    <n v="129"/>
    <n v="0"/>
    <s v="ร้านที่2"/>
    <s v="จ***ิญรัตน์ ไ***อม"/>
    <s v="สุรินทร์"/>
    <s v="-"/>
    <s v=""/>
    <s v="16/02/2026 09:09"/>
    <s v="-"/>
    <s v="J&amp;T Express"/>
    <s v="Tiktok"/>
    <s v="tiktok"/>
    <s v=""/>
    <s v="791785333776"/>
    <s v="16/02/2026 09:09"/>
  </r>
  <r>
    <x v="0"/>
    <x v="0"/>
    <n v="50"/>
    <n v="6"/>
    <s v="GUS77"/>
    <n v="200"/>
    <n v="0"/>
    <s v="ร้านที่2"/>
    <s v="ส***ณี"/>
    <s v="กรุงเทพฯ"/>
    <s v="-"/>
    <s v=""/>
    <s v="16/02/2026 08:58"/>
    <s v="-"/>
    <s v="J&amp;T Express"/>
    <s v="Tiktok"/>
    <s v="tiktok"/>
    <s v=""/>
    <s v="791761468783"/>
    <s v="16/02/2026 08:58"/>
  </r>
  <r>
    <x v="0"/>
    <x v="0"/>
    <n v="50"/>
    <n v="6"/>
    <s v="GUS76"/>
    <n v="200"/>
    <n v="0"/>
    <s v="ร้านที่2"/>
    <s v="อ*** ว***ตรง"/>
    <s v="เชียงราย"/>
    <s v="-"/>
    <s v=""/>
    <s v="16/02/2026 08:50"/>
    <s v="-"/>
    <s v="J&amp;T COD"/>
    <s v="Tiktok"/>
    <s v="จ่ายทีหลัง / COD"/>
    <s v=""/>
    <s v="791788149740"/>
    <s v="16/02/2026 08:50"/>
  </r>
  <r>
    <x v="1"/>
    <x v="1"/>
    <n v="159"/>
    <n v="1"/>
    <s v="GUS74"/>
    <n v="99"/>
    <n v="0"/>
    <s v="ร้านที่2"/>
    <s v="น***าวณัฐกานต์ ข***ุดม  โ*"/>
    <s v="ปทุมธานี"/>
    <s v="-"/>
    <s v=""/>
    <s v="16/02/2026 08:43"/>
    <s v="-"/>
    <s v="J&amp;T Express"/>
    <s v="Tiktok"/>
    <s v="tiktok"/>
    <s v=""/>
    <s v="791720446775"/>
    <s v="16/02/2026 08:41"/>
  </r>
  <r>
    <x v="1"/>
    <x v="1"/>
    <n v="159"/>
    <n v="1"/>
    <s v="GUS73"/>
    <n v="102"/>
    <n v="3"/>
    <s v="ร้านที่2"/>
    <s v="ธ***ชัย ส***าม"/>
    <s v="สุราษฎร์ธานี"/>
    <s v="-"/>
    <s v=""/>
    <s v="16/02/2026 08:40"/>
    <s v="-"/>
    <s v="J&amp;T Express"/>
    <s v="Tiktok"/>
    <s v="tiktok"/>
    <s v=""/>
    <s v="791768128756"/>
    <s v="16/02/2026 08:40"/>
  </r>
  <r>
    <x v="1"/>
    <x v="1"/>
    <n v="159"/>
    <n v="1"/>
    <s v="GUS72"/>
    <n v="99"/>
    <n v="0"/>
    <s v="ร้านที่2"/>
    <s v="ส***สา เ***รม"/>
    <s v="กรุงเทพฯ"/>
    <s v="-"/>
    <s v=""/>
    <s v="16/02/2026 08:36"/>
    <s v="-"/>
    <s v="J&amp;T Express"/>
    <s v="Tiktok"/>
    <s v="tiktok"/>
    <s v=""/>
    <s v="791729728753"/>
    <s v="16/02/2026 08:35"/>
  </r>
  <r>
    <x v="1"/>
    <x v="1"/>
    <n v="159"/>
    <n v="1"/>
    <s v="GUS71"/>
    <n v="99"/>
    <n v="0"/>
    <s v="ร้านที่2"/>
    <s v="ป***ิทธ์  พ***พ็ง"/>
    <s v="สุโขทัย"/>
    <s v="-"/>
    <s v=""/>
    <s v="16/02/2026 08:34"/>
    <s v="-"/>
    <s v="J&amp;T Express"/>
    <s v="Tiktok"/>
    <s v="tiktok"/>
    <s v=""/>
    <s v="791723324766"/>
    <s v="16/02/2026 08:34"/>
  </r>
  <r>
    <x v="3"/>
    <x v="3"/>
    <n v="66.666666666666671"/>
    <n v="3"/>
    <s v="GUS70"/>
    <n v="129"/>
    <n v="0"/>
    <s v="ร้านที่2"/>
    <s v="ด***ี ช***ี"/>
    <s v="ชุมพร"/>
    <s v="-"/>
    <s v=""/>
    <s v="16/02/2026 08:30"/>
    <s v="-"/>
    <s v="J&amp;T COD"/>
    <s v="Tiktok"/>
    <s v="จ่ายทีหลัง / COD"/>
    <s v=""/>
    <s v="791786735773"/>
    <s v="16/02/2026 08:30"/>
  </r>
  <r>
    <x v="9"/>
    <x v="10"/>
    <n v="119"/>
    <n v="1"/>
    <s v="GUS69"/>
    <n v="569"/>
    <n v="10"/>
    <s v="ร้านที่1"/>
    <s v="เ******ศ"/>
    <s v="******เภอทุ่งเขาหลวง ตำบลเทอดไทย อำเภอทุ่งเขาหลวง จังหวัดร้อยเอ็ด 45170"/>
    <s v="45170"/>
    <s v="20"/>
    <s v="16/02/2026 08:27"/>
    <s v="-"/>
    <s v="Flash Express"/>
    <s v="Shopee"/>
    <s v="shopee"/>
    <s v=""/>
    <s v="TH42208CMR778B"/>
    <s v="16/02/2026 08:27"/>
  </r>
  <r>
    <x v="4"/>
    <x v="4"/>
    <n v="119"/>
    <n v="1"/>
    <s v="GUS69"/>
    <n v="569"/>
    <n v="10"/>
    <s v="ร้านที่1"/>
    <s v="เ******ศ"/>
    <s v="******เภอทุ่งเขาหลวง ตำบลเทอดไทย อำเภอทุ่งเขาหลวง จังหวัดร้อยเอ็ด 45170"/>
    <s v="45170"/>
    <s v="20"/>
    <s v="16/02/2026 08:27"/>
    <s v="-"/>
    <s v="Flash Express"/>
    <s v="Shopee"/>
    <s v="shopee"/>
    <s v=""/>
    <s v="TH42208CMR778B"/>
    <s v="16/02/2026 08:27"/>
  </r>
  <r>
    <x v="2"/>
    <x v="2"/>
    <n v="119"/>
    <n v="1"/>
    <s v="GUS69"/>
    <n v="569"/>
    <n v="10"/>
    <s v="ร้านที่1"/>
    <s v="เ******ศ"/>
    <s v="******เภอทุ่งเขาหลวง ตำบลเทอดไทย อำเภอทุ่งเขาหลวง จังหวัดร้อยเอ็ด 45170"/>
    <s v="45170"/>
    <s v="20"/>
    <s v="16/02/2026 08:27"/>
    <s v="-"/>
    <s v="Flash Express"/>
    <s v="Shopee"/>
    <s v="shopee"/>
    <s v=""/>
    <s v="TH42208CMR778B"/>
    <s v="16/02/2026 08:27"/>
  </r>
  <r>
    <x v="1"/>
    <x v="1"/>
    <n v="120"/>
    <n v="1"/>
    <s v="GUS69"/>
    <n v="569"/>
    <n v="10"/>
    <s v="ร้านที่1"/>
    <s v="เ******ศ"/>
    <s v="******เภอทุ่งเขาหลวง ตำบลเทอดไทย อำเภอทุ่งเขาหลวง จังหวัดร้อยเอ็ด 45170"/>
    <s v="45170"/>
    <s v="20"/>
    <s v="16/02/2026 08:27"/>
    <s v="-"/>
    <s v="Flash Express"/>
    <s v="Shopee"/>
    <s v="shopee"/>
    <s v=""/>
    <s v="TH42208CMR778B"/>
    <s v="16/02/2026 08:27"/>
  </r>
  <r>
    <x v="4"/>
    <x v="4"/>
    <n v="159"/>
    <n v="1"/>
    <s v="GUS68"/>
    <n v="128"/>
    <n v="29"/>
    <s v="ร้านที่2"/>
    <s v="ป***อม ป***ูล"/>
    <s v="ลพบุรี"/>
    <s v="-"/>
    <s v=""/>
    <s v="16/02/2026 08:21"/>
    <s v="-"/>
    <s v="J&amp;T COD"/>
    <s v="Tiktok"/>
    <s v="จ่ายทีหลัง / COD"/>
    <s v=""/>
    <s v="791751052702"/>
    <s v="16/02/2026 08:21"/>
  </r>
  <r>
    <x v="3"/>
    <x v="3"/>
    <n v="66.666666666666671"/>
    <n v="3"/>
    <s v="GUS66"/>
    <n v="182"/>
    <n v="53"/>
    <s v="ร้านที่2"/>
    <s v="น** ม***มัดอีซัน ส***"/>
    <s v="นราธิวาส"/>
    <s v="-"/>
    <s v=""/>
    <s v="16/02/2026 08:16"/>
    <s v="-"/>
    <s v="J&amp;T Express"/>
    <s v="Tiktok"/>
    <s v="tiktok"/>
    <s v=""/>
    <s v="791788662733"/>
    <s v="16/02/2026 08:16"/>
  </r>
  <r>
    <x v="0"/>
    <x v="0"/>
    <n v="33.333333333333336"/>
    <n v="3"/>
    <s v="GUS65"/>
    <n v="100"/>
    <n v="0"/>
    <s v="ร้านที่2"/>
    <s v="ช***ศิกานต์"/>
    <s v="นครสวรรค์"/>
    <s v="-"/>
    <s v=""/>
    <s v="16/02/2026 08:14"/>
    <s v="-"/>
    <s v="J&amp;T COD"/>
    <s v="Tiktok"/>
    <s v="จ่ายทีหลัง / COD"/>
    <s v=""/>
    <s v="791771558712"/>
    <s v="16/02/2026 08:14"/>
  </r>
  <r>
    <x v="17"/>
    <x v="21"/>
    <n v="75"/>
    <n v="1"/>
    <s v="GUS64"/>
    <n v="142"/>
    <n v="67"/>
    <s v="ร้านที่1"/>
    <s v="ธ******ี"/>
    <s v="******)ต.สะพุง อ.ศรีรตนะ ตำบลสะพุง อำเภอศรีรัตนะ จังหวัดศรีสะเกษ 33240"/>
    <s v="33240"/>
    <s v="80"/>
    <s v="16/02/2026 08:38"/>
    <s v="-"/>
    <s v="SPX Express"/>
    <s v="Shopee"/>
    <s v="shopee"/>
    <s v=""/>
    <s v="TH2646350032044"/>
    <s v="16/02/2026 08:08"/>
  </r>
  <r>
    <x v="7"/>
    <x v="9"/>
    <n v="64"/>
    <n v="1"/>
    <s v="GUS63"/>
    <n v="64"/>
    <n v="0"/>
    <s v="ร้านที่3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16/02/2026 07:44"/>
    <s v="-"/>
    <s v="Kerry_dropoff"/>
    <s v="Lazada"/>
    <s v="lazada"/>
    <s v=""/>
    <s v="TH60018CQZUS8F"/>
    <s v="16/02/2026 07:44"/>
  </r>
  <r>
    <x v="10"/>
    <x v="11"/>
    <n v="50"/>
    <n v="1"/>
    <s v="GUS62"/>
    <n v="50"/>
    <n v="0"/>
    <s v="ร้านที่1"/>
    <s v="พ******ง"/>
    <s v="******นขี้เหล็ก, อำเภอลาดยาว ตำบลเนินขี้เหล็ก อำเภอลาดยาว จังหวัดนครสวรรค์ 60150"/>
    <s v="60150"/>
    <s v="79"/>
    <s v="16/02/2026 08:10"/>
    <s v="-"/>
    <s v="SPX Express"/>
    <s v="Shopee"/>
    <s v="shopee"/>
    <s v=""/>
    <s v="TH263838432099N"/>
    <s v="16/02/2026 07:40"/>
  </r>
  <r>
    <x v="0"/>
    <x v="0"/>
    <n v="50"/>
    <n v="6"/>
    <s v="GUS61"/>
    <n v="200"/>
    <n v="0"/>
    <s v="ร้านที่2"/>
    <s v="บ***ลวง เ***ิง"/>
    <s v="สมุทรปราการ"/>
    <s v="-"/>
    <s v=""/>
    <s v="16/02/2026 07:32"/>
    <s v="-"/>
    <s v="J&amp;T COD"/>
    <s v="Tiktok"/>
    <s v="จ่ายทีหลัง / COD"/>
    <s v=""/>
    <s v="791749533794"/>
    <s v="16/02/2026 07:32"/>
  </r>
  <r>
    <x v="1"/>
    <x v="1"/>
    <n v="139"/>
    <n v="3"/>
    <s v="GUS60"/>
    <n v="417"/>
    <n v="0"/>
    <s v="ร้านที่1"/>
    <s v="น******ร"/>
    <s v="******/2, แขวงลาดกระบัง, เขตลาดกระบัง (ตึกสีส้ม)ส่งไว้หลังตู้น้ำ แขวงลาดกระบัง เขตลาดกระบัง จังหวัดกรุงเทพมหานคร 10520"/>
    <s v="10520"/>
    <s v="28"/>
    <s v="16/02/2026 07:30"/>
    <s v="-"/>
    <s v="SPX Express"/>
    <s v="Shopee"/>
    <s v="shopee"/>
    <s v=""/>
    <s v="TH266658570342Q"/>
    <s v="16/02/2026 07:30"/>
  </r>
  <r>
    <x v="0"/>
    <x v="0"/>
    <n v="33.333333333333336"/>
    <n v="3"/>
    <s v="GUS59"/>
    <n v="100"/>
    <n v="0"/>
    <s v="ร้านที่2"/>
    <s v="n***le"/>
    <s v="นนทบุรี"/>
    <s v="-"/>
    <s v=""/>
    <s v="16/02/2026 07:29"/>
    <s v="-"/>
    <s v="J&amp;T Express"/>
    <s v="Tiktok"/>
    <s v="tiktok"/>
    <s v=""/>
    <s v="791791274735"/>
    <s v="16/02/2026 07:29"/>
  </r>
  <r>
    <x v="3"/>
    <x v="3"/>
    <n v="66.666666666666671"/>
    <n v="3"/>
    <s v="GUS58"/>
    <n v="129"/>
    <n v="0"/>
    <s v="ร้านที่2"/>
    <s v="น***"/>
    <s v="กรุงเทพฯ"/>
    <s v="-"/>
    <s v=""/>
    <s v="16/02/2026 07:26"/>
    <s v="-"/>
    <s v="J&amp;T COD"/>
    <s v="Tiktok"/>
    <s v="จ่ายทีหลัง / COD"/>
    <s v=""/>
    <s v="791748545700"/>
    <s v="16/02/2026 07:26"/>
  </r>
  <r>
    <x v="8"/>
    <x v="8"/>
    <n v="93"/>
    <n v="1"/>
    <s v="GUS57"/>
    <n v="253"/>
    <n v="0"/>
    <s v="ร้านที่1"/>
    <s v="ว******า"/>
    <s v="******้านหมอเป่า) ตำบลระบำ อำเภอลานสัก จังหวัดอุทัยธานี 61160"/>
    <s v="61160"/>
    <s v="26"/>
    <s v="16/02/2026 07:07"/>
    <s v="-"/>
    <s v="SPX Express"/>
    <s v="Shopee"/>
    <s v="shopee"/>
    <s v=""/>
    <s v="TH266050249593X"/>
    <s v="16/02/2026 07:07"/>
  </r>
  <r>
    <x v="7"/>
    <x v="7"/>
    <n v="80"/>
    <n v="2"/>
    <s v="GUS57"/>
    <n v="253"/>
    <n v="0"/>
    <s v="ร้านที่1"/>
    <s v="ว******า"/>
    <s v="******้านหมอเป่า) ตำบลระบำ อำเภอลานสัก จังหวัดอุทัยธานี 61160"/>
    <s v="61160"/>
    <s v="26"/>
    <s v="16/02/2026 07:07"/>
    <s v="-"/>
    <s v="SPX Express"/>
    <s v="Shopee"/>
    <s v="shopee"/>
    <s v=""/>
    <s v="TH266050249593X"/>
    <s v="16/02/2026 07:07"/>
  </r>
  <r>
    <x v="9"/>
    <x v="10"/>
    <n v="159"/>
    <n v="1"/>
    <s v="GUS56"/>
    <n v="99"/>
    <n v="0"/>
    <s v="ร้านที่2"/>
    <s v="ช***ิป อ***รูณกุล"/>
    <s v="กรุงเทพฯ"/>
    <s v="-"/>
    <s v=""/>
    <s v="16/02/2026 06:53"/>
    <s v="-"/>
    <s v="J&amp;T COD"/>
    <s v="Tiktok"/>
    <s v="จ่ายทีหลัง / COD"/>
    <s v=""/>
    <s v="791780533622"/>
    <s v="16/02/2026 06:53"/>
  </r>
  <r>
    <x v="1"/>
    <x v="1"/>
    <n v="159"/>
    <n v="1"/>
    <s v="GUS54"/>
    <n v="99"/>
    <n v="0"/>
    <s v="ร้านที่2"/>
    <s v="อ***ิว"/>
    <s v="เชียงใหม่"/>
    <s v="-"/>
    <s v=""/>
    <s v="16/02/2026 06:15"/>
    <s v="-"/>
    <s v="J&amp;T COD"/>
    <s v="Tiktok"/>
    <s v="จ่ายทีหลัง / COD"/>
    <s v=""/>
    <s v="791790771590"/>
    <s v="16/02/2026 06:15"/>
  </r>
  <r>
    <x v="1"/>
    <x v="1"/>
    <n v="159"/>
    <n v="1"/>
    <s v="GUS53"/>
    <n v="99"/>
    <n v="0"/>
    <s v="ร้านที่2"/>
    <s v="ด***ี  พ***อง"/>
    <s v="Bangkok"/>
    <s v="-"/>
    <s v=""/>
    <s v="16/02/2026 06:10"/>
    <s v="-"/>
    <s v="J&amp;T Express"/>
    <s v="Tiktok"/>
    <s v="tiktok"/>
    <s v=""/>
    <s v="791798604682"/>
    <s v="16/02/2026 06:10"/>
  </r>
  <r>
    <x v="1"/>
    <x v="1"/>
    <n v="159"/>
    <n v="1"/>
    <s v="GUS52"/>
    <n v="99"/>
    <n v="0"/>
    <s v="ร้านที่2"/>
    <s v="ป***วรรณ ช***ิทธิ์"/>
    <s v="ระยอง"/>
    <s v="-"/>
    <s v=""/>
    <s v="16/02/2026 05:55"/>
    <s v="-"/>
    <s v="J&amp;T Express"/>
    <s v="Tiktok"/>
    <s v="tiktok"/>
    <s v=""/>
    <s v="791745389573"/>
    <s v="16/02/2026 05:55"/>
  </r>
  <r>
    <x v="7"/>
    <x v="7"/>
    <n v="66.333333333333329"/>
    <n v="3"/>
    <s v="GUS51"/>
    <n v="197"/>
    <n v="0"/>
    <s v="ร้านที่2"/>
    <s v="J***"/>
    <s v="ชุมพร"/>
    <s v="-"/>
    <s v=""/>
    <s v="16/02/2026 05:18"/>
    <s v="-"/>
    <s v="J&amp;T Express"/>
    <s v="Tiktok"/>
    <s v="tiktok"/>
    <s v=""/>
    <s v="791762680505"/>
    <s v="16/02/2026 05:18"/>
  </r>
  <r>
    <x v="7"/>
    <x v="7"/>
    <n v="66.333333333333329"/>
    <n v="3"/>
    <s v="GUS50"/>
    <n v="197"/>
    <n v="0"/>
    <s v="ร้านที่2"/>
    <s v="พ***าภรณ์ เ***มสมบูรณ์"/>
    <s v="กรุงเทพมหานคร"/>
    <s v="-"/>
    <s v=""/>
    <s v="16/02/2026 05:11"/>
    <s v="-"/>
    <s v="J&amp;T Express"/>
    <s v="Tiktok"/>
    <s v="tiktok"/>
    <s v=""/>
    <s v="791730587550"/>
    <s v="16/02/2026 05:09"/>
  </r>
  <r>
    <x v="1"/>
    <x v="1"/>
    <n v="159"/>
    <n v="1"/>
    <s v="GUS49"/>
    <n v="137"/>
    <n v="38"/>
    <s v="ร้านที่2"/>
    <s v="พ***พิ่ม ต***รหม"/>
    <s v="น่าน"/>
    <s v="-"/>
    <s v=""/>
    <s v="16/02/2026 04:51"/>
    <s v="-"/>
    <s v="J&amp;T COD"/>
    <s v="Tiktok"/>
    <s v="จ่ายทีหลัง / COD"/>
    <s v=""/>
    <s v="791764010623"/>
    <s v="16/02/2026 04:51"/>
  </r>
  <r>
    <x v="7"/>
    <x v="7"/>
    <n v="66.333333333333329"/>
    <n v="3"/>
    <s v="GUS48"/>
    <n v="197"/>
    <n v="0"/>
    <s v="ร้านที่2"/>
    <s v="ป***ดา  แ***ผลึก"/>
    <s v="เพชรบุรี"/>
    <s v="-"/>
    <s v=""/>
    <s v="16/02/2026 04:17"/>
    <s v="-"/>
    <s v="J&amp;T COD"/>
    <s v="Tiktok"/>
    <s v="จ่ายทีหลัง / COD"/>
    <s v=""/>
    <s v="791796404652"/>
    <s v="16/02/2026 04:25"/>
  </r>
  <r>
    <x v="3"/>
    <x v="3"/>
    <n v="66.666666666666671"/>
    <n v="3"/>
    <s v="GUS47"/>
    <n v="185.45"/>
    <n v="35.450000000000003"/>
    <s v="ร้านที่3"/>
    <s v="อนุสรณ์ เพอร์รี่"/>
    <s v="เลขที่243 ห้อง 501 อพาร์ทเม้นท์ บลูวานา เพลส ซ.สุขุมวิท 89 แขวงบางจาก เขตพระโขนง กทม. 10260 243 อพาร์ทเม้นท์  บลูวานา เพลส ห้อง 501 · บางจาก/ Bang Chak_x000a__x000a_พระโขนง/ Prakhanognกรุงเทพมหานคร/ Bangkok_x000a_10260"/>
    <s v="10260"/>
    <s v="660973280641"/>
    <s v="16/02/2026 03:03"/>
    <s v="-"/>
    <s v="Kerry_dropoff"/>
    <s v="Lazada"/>
    <s v="lazada"/>
    <s v=""/>
    <s v="LEXPU0658286708"/>
    <s v="16/02/2026 03:02"/>
  </r>
  <r>
    <x v="2"/>
    <x v="2"/>
    <n v="159"/>
    <n v="1"/>
    <s v="GUS46"/>
    <n v="99"/>
    <n v="0"/>
    <s v="ร้านที่2"/>
    <s v="ว***ภ ม***ี"/>
    <s v="กรุงเทพฯ"/>
    <s v="-"/>
    <s v=""/>
    <s v="16/02/2026 03:01"/>
    <s v="-"/>
    <s v="J&amp;T COD"/>
    <s v="Tiktok"/>
    <s v="จ่ายทีหลัง / COD"/>
    <s v=""/>
    <s v="791733020676"/>
    <s v="16/02/2026 03:01"/>
  </r>
  <r>
    <x v="1"/>
    <x v="1"/>
    <n v="159"/>
    <n v="1"/>
    <s v="GUS45"/>
    <n v="137"/>
    <n v="38"/>
    <s v="ร้านที่2"/>
    <s v="u***7187026511496"/>
    <s v="มหาสารคาม"/>
    <s v="-"/>
    <s v=""/>
    <s v="16/02/2026 03:00"/>
    <s v="-"/>
    <s v="J&amp;T COD"/>
    <s v="Tiktok"/>
    <s v="จ่ายทีหลัง / COD"/>
    <s v=""/>
    <s v="791757976505"/>
    <s v="16/02/2026 03:01"/>
  </r>
  <r>
    <x v="4"/>
    <x v="4"/>
    <n v="159"/>
    <n v="1"/>
    <s v="GUS44"/>
    <n v="134"/>
    <n v="35"/>
    <s v="ร้านที่2"/>
    <s v="จ***ฤษ ร***ื่น"/>
    <s v="กรุงเทพมหานคร"/>
    <s v="-"/>
    <s v=""/>
    <s v="16/02/2026 02:38"/>
    <s v="-"/>
    <s v="J&amp;T COD"/>
    <s v="Tiktok"/>
    <s v="จ่ายทีหลัง / COD"/>
    <s v=""/>
    <s v="791755314685"/>
    <s v="16/02/2026 02:38"/>
  </r>
  <r>
    <x v="0"/>
    <x v="0"/>
    <n v="50"/>
    <n v="6"/>
    <s v="GUS43"/>
    <n v="200"/>
    <n v="0"/>
    <s v="ร้านที่2"/>
    <s v="ว***ี ว***าทันต์"/>
    <s v="สงขลา"/>
    <s v="-"/>
    <s v=""/>
    <s v="16/02/2026 02:34"/>
    <s v="-"/>
    <s v="J&amp;T Express"/>
    <s v="Tiktok"/>
    <s v="tiktok"/>
    <s v=""/>
    <s v="791758841661"/>
    <s v="16/02/2026 02:34"/>
  </r>
  <r>
    <x v="0"/>
    <x v="0"/>
    <n v="33.333333333333336"/>
    <n v="3"/>
    <s v="GUS42"/>
    <n v="100"/>
    <n v="0"/>
    <s v="ร้านที่2"/>
    <s v="f**"/>
    <s v="ร้อยเอ็ด"/>
    <s v="-"/>
    <s v=""/>
    <s v="16/02/2026 02:19"/>
    <s v="-"/>
    <s v="J&amp;T COD"/>
    <s v="Tiktok"/>
    <s v="จ่ายทีหลัง / COD"/>
    <s v=""/>
    <s v="791767935630"/>
    <s v="16/02/2026 02:19"/>
  </r>
  <r>
    <x v="7"/>
    <x v="7"/>
    <n v="80"/>
    <n v="1"/>
    <s v="GUS41"/>
    <n v="80"/>
    <n v="0"/>
    <s v="ร้านที่1"/>
    <s v="ป*****ร"/>
    <s v="******สันติสุข แขวง กระทุ่มราย เขต หนองจอก กรุงเทพมหานคร 10530 แขวงกระทุ่มราย เขตหนองจอก จังหวัดกรุงเทพมหานคร 10530"/>
    <s v="10530"/>
    <s v="85"/>
    <s v="16/02/2026 02:30"/>
    <s v="-"/>
    <s v="SPX Express"/>
    <s v="Shopee"/>
    <s v="shopee"/>
    <s v=""/>
    <s v="TH261374796471E"/>
    <s v="16/02/2026 02:00"/>
  </r>
  <r>
    <x v="2"/>
    <x v="2"/>
    <n v="159"/>
    <n v="1"/>
    <s v="GUS40"/>
    <n v="198"/>
    <n v="0"/>
    <s v="ร้านที่2"/>
    <s v="น** ณ***ดี โ***"/>
    <s v="ชัยนาท"/>
    <s v="-"/>
    <s v=""/>
    <s v="16/02/2026 01:28"/>
    <s v="-"/>
    <s v="J&amp;T Express"/>
    <s v="Tiktok"/>
    <s v="tiktok"/>
    <s v=""/>
    <s v="791743611606"/>
    <s v="16/02/2026 01:26"/>
  </r>
  <r>
    <x v="1"/>
    <x v="1"/>
    <n v="159"/>
    <n v="1"/>
    <s v="GUS40"/>
    <n v="198"/>
    <n v="0"/>
    <s v="ร้านที่2"/>
    <s v="น** ณ***ดี โ***"/>
    <s v="ชัยนาท"/>
    <s v="-"/>
    <s v=""/>
    <s v="16/02/2026 01:28"/>
    <s v="-"/>
    <s v="J&amp;T Express"/>
    <s v="Tiktok"/>
    <s v="tiktok"/>
    <s v=""/>
    <s v="791743611606"/>
    <s v="16/02/2026 01:26"/>
  </r>
  <r>
    <x v="1"/>
    <x v="1"/>
    <n v="159"/>
    <n v="1"/>
    <s v="GUS39"/>
    <n v="99"/>
    <n v="0"/>
    <s v="ร้านที่2"/>
    <s v="P***aschai T***abut"/>
    <s v="พระนครศรีอยุธยา"/>
    <s v="-"/>
    <s v=""/>
    <s v="16/02/2026 01:26"/>
    <s v="-"/>
    <s v="J&amp;T COD"/>
    <s v="Tiktok"/>
    <s v="จ่ายทีหลัง / COD"/>
    <s v=""/>
    <s v="791789695550"/>
    <s v="16/02/2026 01:26"/>
  </r>
  <r>
    <x v="0"/>
    <x v="0"/>
    <n v="33.333333333333336"/>
    <n v="3"/>
    <s v="GUS38"/>
    <n v="100"/>
    <n v="0"/>
    <s v="ร้านที่2"/>
    <s v="ธ***ิรา​ บ***ช่วย​"/>
    <s v="สงขลา"/>
    <s v="-"/>
    <s v=""/>
    <s v="16/02/2026 01:25"/>
    <s v="-"/>
    <s v="J&amp;T COD"/>
    <s v="Tiktok"/>
    <s v="จ่ายทีหลัง / COD"/>
    <s v=""/>
    <s v="791753330631"/>
    <s v="16/02/2026 01:25"/>
  </r>
  <r>
    <x v="0"/>
    <x v="0"/>
    <n v="33.333333333333336"/>
    <n v="3"/>
    <s v="GUS36"/>
    <n v="100"/>
    <n v="0"/>
    <s v="ร้านที่2"/>
    <s v="ว*** แ***ู"/>
    <s v="ปทุมธานี"/>
    <s v="-"/>
    <s v=""/>
    <s v="16/02/2026 01:08"/>
    <s v="-"/>
    <s v="J&amp;T COD"/>
    <s v="Tiktok"/>
    <s v="จ่ายทีหลัง / COD"/>
    <s v=""/>
    <s v="791710854675"/>
    <s v="16/02/2026 01:17"/>
  </r>
  <r>
    <x v="1"/>
    <x v="1"/>
    <n v="159"/>
    <n v="1"/>
    <s v="GUS35"/>
    <n v="99"/>
    <n v="0"/>
    <s v="ร้านที่2"/>
    <s v="เ***พรรณ เ***ศิริ"/>
    <s v="เชียงใหม่"/>
    <s v="-"/>
    <s v=""/>
    <s v="16/02/2026 01:03"/>
    <s v="-"/>
    <s v="J&amp;T COD"/>
    <s v="Tiktok"/>
    <s v="จ่ายทีหลัง / COD"/>
    <s v=""/>
    <s v="791770493544"/>
    <s v="16/02/2026 01:03"/>
  </r>
  <r>
    <x v="4"/>
    <x v="4"/>
    <n v="159"/>
    <n v="1"/>
    <s v="GUS34"/>
    <n v="99"/>
    <n v="0"/>
    <s v="ร้านที่2"/>
    <s v="น***าววิชุดา  โ***์ทิพย์"/>
    <s v="กรุงเทพฯ"/>
    <s v="-"/>
    <s v=""/>
    <s v="16/02/2026 00:57"/>
    <s v="-"/>
    <s v="J&amp;T Express"/>
    <s v="Tiktok"/>
    <s v="tiktok"/>
    <s v=""/>
    <s v="791783315691"/>
    <s v="16/02/2026 00:57"/>
  </r>
  <r>
    <x v="1"/>
    <x v="1"/>
    <n v="159"/>
    <n v="1"/>
    <s v="GUS33"/>
    <n v="99"/>
    <n v="0"/>
    <s v="ร้านที่2"/>
    <s v="อ***ักษ์"/>
    <s v="สงขลา"/>
    <s v="-"/>
    <s v=""/>
    <s v="16/02/2026 00:56"/>
    <s v="-"/>
    <s v="J&amp;T COD"/>
    <s v="Tiktok"/>
    <s v="จ่ายทีหลัง / COD"/>
    <s v=""/>
    <s v="791756299574"/>
    <s v="16/02/2026 00:56"/>
  </r>
  <r>
    <x v="9"/>
    <x v="13"/>
    <n v="87.2"/>
    <n v="1"/>
    <s v="GUS32"/>
    <n v="182.4"/>
    <n v="8"/>
    <s v="ร้านที่3"/>
    <s v="ไพศาล ศิริสมบัติ"/>
    <s v="บริษัท สแตมฟอร์ด สปอร์ต วีลล์ จำกัด (สำนักงานใหญ่) 0105538147893 111/2,5,8,9 ม.2 ทางหลวง 340 ถ.สุพรรณบุรี ต.ไทรใหญ่_x000a__x000a_ไทรน้อย/ Sai Noiนนทบุรี/ Nonthaburi_x000a_11150"/>
    <s v="11150"/>
    <s v="660890314123"/>
    <s v="16/02/2026 00:55"/>
    <s v="-"/>
    <s v="Kerry_dropoff"/>
    <s v="Lazada"/>
    <s v="lazada"/>
    <s v=""/>
    <s v="LEXPU0658281065"/>
    <s v="16/02/2026 00:55"/>
  </r>
  <r>
    <x v="4"/>
    <x v="13"/>
    <n v="87.2"/>
    <n v="1"/>
    <s v="GUS32"/>
    <n v="182.4"/>
    <n v="8"/>
    <s v="ร้านที่3"/>
    <s v="ไพศาล ศิริสมบัติ"/>
    <s v="บริษัท สแตมฟอร์ด สปอร์ต วีลล์ จำกัด (สำนักงานใหญ่) 0105538147893 111/2,5,8,9 ม.2 ทางหลวง 340 ถ.สุพรรณบุรี ต.ไทรใหญ่_x000a__x000a_ไทรน้อย/ Sai Noiนนทบุรี/ Nonthaburi_x000a_11150"/>
    <s v="11150"/>
    <s v="660890314123"/>
    <s v="16/02/2026 00:55"/>
    <s v="-"/>
    <s v="Kerry_dropoff"/>
    <s v="Lazada"/>
    <s v="lazada"/>
    <s v=""/>
    <s v="LEXPU0658281065"/>
    <s v="16/02/2026 00:55"/>
  </r>
  <r>
    <x v="7"/>
    <x v="7"/>
    <n v="66.333333333333329"/>
    <n v="3"/>
    <s v="GUS31"/>
    <n v="358.54"/>
    <n v="27.5"/>
    <s v="ร้านที่3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16/02/2026 00:54"/>
    <s v="-"/>
    <s v="Kerry_dropoff"/>
    <s v="Lazada"/>
    <s v="lazada"/>
    <s v=""/>
    <s v="LEXPU0658289369"/>
    <s v="16/02/2026 00:54"/>
  </r>
  <r>
    <x v="7"/>
    <x v="7"/>
    <n v="66.333333333333329"/>
    <n v="3"/>
    <s v="GUS31"/>
    <n v="358.54"/>
    <n v="27.5"/>
    <s v="ร้านที่3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16/02/2026 00:54"/>
    <s v="-"/>
    <s v="Kerry_dropoff"/>
    <s v="Lazada"/>
    <s v="lazada"/>
    <s v=""/>
    <s v="LEXPU0658289369"/>
    <s v="16/02/2026 00:54"/>
  </r>
  <r>
    <x v="3"/>
    <x v="3"/>
    <n v="66.666666666666671"/>
    <n v="3"/>
    <s v="GUS30"/>
    <n v="197"/>
    <n v="68"/>
    <s v="ร้านที่2"/>
    <s v="อ***อาสัน ม***็ง"/>
    <s v="นราธิวาส"/>
    <s v="-"/>
    <s v=""/>
    <s v="16/02/2026 00:19"/>
    <s v="-"/>
    <s v="J&amp;T COD"/>
    <s v="Tiktok"/>
    <s v="จ่ายทีหลัง / COD"/>
    <s v=""/>
    <s v="791717065661"/>
    <s v="16/02/2026 00:22"/>
  </r>
  <r>
    <x v="1"/>
    <x v="1"/>
    <n v="159"/>
    <n v="1"/>
    <s v="GUS29"/>
    <n v="99"/>
    <n v="0"/>
    <s v="ร้านที่2"/>
    <s v="น***สริมสวัสดิ์ น***ับ"/>
    <s v="ชลบุรี"/>
    <s v="-"/>
    <s v=""/>
    <s v="16/02/2026 00:10"/>
    <s v="-"/>
    <s v="J&amp;T COD"/>
    <s v="Tiktok"/>
    <s v="จ่ายทีหลัง / COD"/>
    <s v=""/>
    <s v="791778404616"/>
    <s v="16/02/2026 00:20"/>
  </r>
  <r>
    <x v="17"/>
    <x v="21"/>
    <n v="75"/>
    <n v="1"/>
    <s v="GUS28"/>
    <n v="112"/>
    <n v="37"/>
    <s v="ร้านที่1"/>
    <s v="น******ก"/>
    <s v="******อม ตำบลม่วงค่อม อำเภอชัยบาดาล จังหวัดลพบุรี 15230"/>
    <s v="15230"/>
    <s v="36"/>
    <s v="16/02/2026 00:30"/>
    <s v="-"/>
    <s v="SPX Express"/>
    <s v="Shopee"/>
    <s v="shopee"/>
    <s v=""/>
    <s v="TH262858283019M"/>
    <s v="16/02/2026 00:0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x v="0"/>
    <x v="0"/>
    <n v="159"/>
    <n v="1"/>
    <s v="GUY68"/>
    <n v="99"/>
    <n v="0"/>
    <s v="ร้านที่2"/>
    <s v="พ***์ลภัส"/>
    <s v="สมุทรปราการ"/>
    <s v="-"/>
    <s v=""/>
    <s v="17/02/2026 23:52"/>
    <s v="-"/>
    <s v="J&amp;T COD"/>
    <s v="Tiktok"/>
    <s v="จ่ายทีหลัง / COD"/>
    <s v=""/>
    <s v="-"/>
    <s v="17/02/2026 23:52"/>
  </r>
  <r>
    <x v="0"/>
    <x v="0"/>
    <n v="159"/>
    <n v="1"/>
    <s v="GUY67"/>
    <n v="99"/>
    <n v="0"/>
    <s v="ร้านที่2"/>
    <s v="น***ดง  ส***์กลม"/>
    <s v="ลพบุรี"/>
    <s v="-"/>
    <s v=""/>
    <s v="17/02/2026 23:48"/>
    <s v="-"/>
    <s v="J&amp;T COD"/>
    <s v="Tiktok"/>
    <s v="จ่ายทีหลัง / COD"/>
    <s v=""/>
    <s v="-"/>
    <s v="17/02/2026 23:48"/>
  </r>
  <r>
    <x v="0"/>
    <x v="0"/>
    <n v="159"/>
    <n v="1"/>
    <s v="GUY66"/>
    <n v="99"/>
    <n v="0"/>
    <s v="ร้านที่2"/>
    <s v="ก***นา  ส***์กลม"/>
    <s v="กรุงเทพมหานคร"/>
    <s v="-"/>
    <s v=""/>
    <s v="17/02/2026 23:46"/>
    <s v="-"/>
    <s v="J&amp;T COD"/>
    <s v="Tiktok"/>
    <s v="จ่ายทีหลัง / COD"/>
    <s v=""/>
    <s v="-"/>
    <s v="17/02/2026 23:46"/>
  </r>
  <r>
    <x v="1"/>
    <x v="1"/>
    <n v="10"/>
    <n v="30"/>
    <s v="GUY65"/>
    <n v="333"/>
    <n v="0"/>
    <s v="ร้านที่1"/>
    <s v="พ******์"/>
    <s v="******258 หมู่14 ต.ประทาย ตำบลประทาย อำเภอประทาย จังหวัดนครราชสีมา 30180"/>
    <s v="30180"/>
    <s v="38"/>
    <s v="18/02/2026 00:20"/>
    <s v="-"/>
    <s v="SPX Express"/>
    <s v="Shopee"/>
    <s v="shopee"/>
    <s v=""/>
    <s v="-"/>
    <s v="17/02/2026 23:43"/>
  </r>
  <r>
    <x v="2"/>
    <x v="2"/>
    <n v="50"/>
    <n v="6"/>
    <s v="GUY64"/>
    <n v="200"/>
    <n v="0"/>
    <s v="ร้านที่2"/>
    <s v="ร***อรุณ. ด***วง"/>
    <s v="อุดรธานี"/>
    <s v="-"/>
    <s v=""/>
    <s v="17/02/2026 23:36"/>
    <s v="-"/>
    <s v="J&amp;T COD"/>
    <s v="Tiktok"/>
    <s v="จ่ายทีหลัง / COD"/>
    <s v=""/>
    <s v="-"/>
    <s v="17/02/2026 23:36"/>
  </r>
  <r>
    <x v="3"/>
    <x v="3"/>
    <n v="27.5"/>
    <n v="4"/>
    <s v="GUY63"/>
    <n v="166"/>
    <n v="64"/>
    <s v="ร้านที่1"/>
    <s v="คุณ ชาตรี นาห่อม"/>
    <s v="86 หมู่ 1 · แนงมุด/ Naeng Mut_x000a__x000a_กาบเชิง/ Kap Choengสุรินทร์/ Surin_x000a_32210"/>
    <s v="32210"/>
    <s v="660916699585"/>
    <s v="17/02/2026 23:10"/>
    <s v="-"/>
    <s v="Kerry_dropoff"/>
    <s v="Lazada"/>
    <s v="lazada"/>
    <s v=""/>
    <s v="-"/>
    <s v="17/02/2026 23:10"/>
  </r>
  <r>
    <x v="4"/>
    <x v="4"/>
    <n v="54.5"/>
    <n v="2"/>
    <s v="GUY62"/>
    <n v="87.2"/>
    <n v="0"/>
    <s v="ร้านที่3"/>
    <s v="ถวัลย์  สุดโต"/>
    <s v="149 หมู่4(หมู่บ้านศิริวัฒน์-เก่า)ถนนเณรแก้ว ต.สนามชัย_x000a__x000a_เมืองสุพรรณบุรี/ Mueang Suphan Buriสุพรรณบุรี/ Suphanburi_x000a_72000"/>
    <s v="72000"/>
    <s v="660954577414"/>
    <s v="17/02/2026 23:09"/>
    <s v="-"/>
    <s v="Kerry_dropoff"/>
    <s v="Lazada"/>
    <s v="lazada"/>
    <s v=""/>
    <s v="-"/>
    <s v="17/02/2026 23:09"/>
  </r>
  <r>
    <x v="5"/>
    <x v="5"/>
    <n v="159"/>
    <n v="1"/>
    <s v="GUY61"/>
    <n v="198"/>
    <n v="0"/>
    <s v="ร้านที่2"/>
    <s v="ช***ติ เ***ปรี"/>
    <s v="สุพรรณบุรี"/>
    <s v="-"/>
    <s v=""/>
    <s v="17/02/2026 22:51"/>
    <s v="-"/>
    <s v="J&amp;T Express"/>
    <s v="Tiktok"/>
    <s v="tiktok"/>
    <s v=""/>
    <s v="-"/>
    <s v="17/02/2026 22:51"/>
  </r>
  <r>
    <x v="0"/>
    <x v="0"/>
    <n v="159"/>
    <n v="1"/>
    <s v="GUY61"/>
    <n v="198"/>
    <n v="0"/>
    <s v="ร้านที่2"/>
    <s v="ช***ติ เ***ปรี"/>
    <s v="สุพรรณบุรี"/>
    <s v="-"/>
    <s v=""/>
    <s v="17/02/2026 22:51"/>
    <s v="-"/>
    <s v="J&amp;T Express"/>
    <s v="Tiktok"/>
    <s v="tiktok"/>
    <s v=""/>
    <s v="-"/>
    <s v="17/02/2026 22:51"/>
  </r>
  <r>
    <x v="0"/>
    <x v="0"/>
    <n v="159"/>
    <n v="2"/>
    <s v="GUY60"/>
    <n v="198"/>
    <n v="0"/>
    <s v="ร้านที่2"/>
    <s v="เ***ล น***ะ"/>
    <s v="กาญจนบุรี"/>
    <s v="-"/>
    <s v=""/>
    <s v="17/02/2026 22:48"/>
    <s v="-"/>
    <s v="J&amp;T COD"/>
    <s v="Tiktok"/>
    <s v="จ่ายทีหลัง / COD"/>
    <s v=""/>
    <s v="-"/>
    <s v="17/02/2026 22:48"/>
  </r>
  <r>
    <x v="5"/>
    <x v="5"/>
    <n v="159"/>
    <n v="1"/>
    <s v="GUY59"/>
    <n v="198"/>
    <n v="0"/>
    <s v="ร้านที่2"/>
    <s v="น***ทองใส ท***ี"/>
    <s v="กรุงเทพฯ"/>
    <s v="-"/>
    <s v=""/>
    <s v="17/02/2026 22:47"/>
    <s v="-"/>
    <s v="J&amp;T COD"/>
    <s v="Tiktok"/>
    <s v="จ่ายทีหลัง / COD"/>
    <s v=""/>
    <s v="-"/>
    <s v="17/02/2026 22:47"/>
  </r>
  <r>
    <x v="0"/>
    <x v="0"/>
    <n v="159"/>
    <n v="1"/>
    <s v="GUY59"/>
    <n v="198"/>
    <n v="0"/>
    <s v="ร้านที่2"/>
    <s v="น***ทองใส ท***ี"/>
    <s v="กรุงเทพฯ"/>
    <s v="-"/>
    <s v=""/>
    <s v="17/02/2026 22:47"/>
    <s v="-"/>
    <s v="J&amp;T COD"/>
    <s v="Tiktok"/>
    <s v="จ่ายทีหลัง / COD"/>
    <s v=""/>
    <s v="-"/>
    <s v="17/02/2026 22:47"/>
  </r>
  <r>
    <x v="5"/>
    <x v="5"/>
    <n v="159"/>
    <n v="1"/>
    <s v="GUY58"/>
    <n v="99"/>
    <n v="0"/>
    <s v="ร้านที่2"/>
    <s v="ห***"/>
    <s v="เชียงราย"/>
    <s v="-"/>
    <s v=""/>
    <s v="17/02/2026 22:45"/>
    <s v="-"/>
    <s v="J&amp;T COD"/>
    <s v="Tiktok"/>
    <s v="จ่ายทีหลัง / COD"/>
    <s v=""/>
    <s v="-"/>
    <s v="17/02/2026 22:45"/>
  </r>
  <r>
    <x v="0"/>
    <x v="0"/>
    <n v="159"/>
    <n v="1"/>
    <s v="GUY57"/>
    <n v="198"/>
    <n v="0"/>
    <s v="ร้านที่2"/>
    <s v="น** ป***วบ  น***นุช"/>
    <s v="บุรีรัมย์"/>
    <s v="-"/>
    <s v=""/>
    <s v="17/02/2026 22:42"/>
    <s v="-"/>
    <s v="J&amp;T Express"/>
    <s v="Tiktok"/>
    <s v="tiktok"/>
    <s v=""/>
    <s v="-"/>
    <s v="17/02/2026 22:42"/>
  </r>
  <r>
    <x v="6"/>
    <x v="6"/>
    <n v="159"/>
    <n v="1"/>
    <s v="GUY57"/>
    <n v="198"/>
    <n v="0"/>
    <s v="ร้านที่2"/>
    <s v="น** ป***วบ  น***นุช"/>
    <s v="บุรีรัมย์"/>
    <s v="-"/>
    <s v=""/>
    <s v="17/02/2026 22:42"/>
    <s v="-"/>
    <s v="J&amp;T Express"/>
    <s v="Tiktok"/>
    <s v="tiktok"/>
    <s v=""/>
    <s v="-"/>
    <s v="17/02/2026 22:42"/>
  </r>
  <r>
    <x v="6"/>
    <x v="6"/>
    <n v="119"/>
    <n v="1"/>
    <s v="GUY55"/>
    <n v="559"/>
    <n v="0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5"/>
    <x v="5"/>
    <n v="119"/>
    <n v="1"/>
    <s v="GUY55"/>
    <n v="559"/>
    <n v="0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7"/>
    <x v="7"/>
    <n v="119"/>
    <n v="1"/>
    <s v="GUY55"/>
    <n v="559"/>
    <n v="0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0"/>
    <x v="0"/>
    <n v="120"/>
    <n v="1"/>
    <s v="GUY55"/>
    <n v="559"/>
    <n v="0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8"/>
    <x v="8"/>
    <n v="116"/>
    <n v="1"/>
    <s v="GUY54"/>
    <n v="821"/>
    <n v="5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6"/>
    <x v="6"/>
    <n v="163"/>
    <n v="1"/>
    <s v="GUY54"/>
    <n v="821"/>
    <n v="5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0"/>
    <x v="0"/>
    <n v="162"/>
    <n v="1"/>
    <s v="GUY54"/>
    <n v="821"/>
    <n v="5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8"/>
    <x v="8"/>
    <n v="117"/>
    <n v="1"/>
    <s v="GUY54"/>
    <n v="821"/>
    <n v="5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6"/>
    <x v="6"/>
    <n v="139"/>
    <n v="1"/>
    <s v="GUY54"/>
    <n v="821"/>
    <n v="5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0"/>
    <x v="0"/>
    <n v="139"/>
    <n v="1"/>
    <s v="GUY54"/>
    <n v="821"/>
    <n v="5"/>
    <s v="ร้านที่1"/>
    <s v="น******า"/>
    <s v="******ตำบลหนองลาด ตำบลหนองลาด อำเภอวาริชภูมิ จังหวัดสกลนคร 47150"/>
    <s v="47150"/>
    <s v="16"/>
    <s v="17/02/2026 22:35"/>
    <s v="-"/>
    <s v="Flash Express"/>
    <s v="Shopee"/>
    <s v="shopee"/>
    <s v=""/>
    <s v="-"/>
    <s v="17/02/2026 22:35"/>
  </r>
  <r>
    <x v="7"/>
    <x v="7"/>
    <n v="159"/>
    <n v="1"/>
    <s v="GUY53"/>
    <n v="99"/>
    <n v="0"/>
    <s v="ร้านที่2"/>
    <s v="ส***รณาแสนจำปา"/>
    <s v="สมุทรปราการ"/>
    <s v="-"/>
    <s v=""/>
    <s v="17/02/2026 22:33"/>
    <s v="-"/>
    <s v="Flash Express Thailand"/>
    <s v="Tiktok"/>
    <s v="tiktok"/>
    <s v=""/>
    <s v="-"/>
    <s v="17/02/2026 22:33"/>
  </r>
  <r>
    <x v="0"/>
    <x v="0"/>
    <n v="159"/>
    <n v="1"/>
    <s v="GUY52"/>
    <n v="99"/>
    <n v="0"/>
    <s v="ร้านที่2"/>
    <s v="ค***ุ้ม"/>
    <s v="อุบลราชธานี"/>
    <s v="-"/>
    <s v=""/>
    <s v="17/02/2026 22:33"/>
    <s v="-"/>
    <s v="J&amp;T Express"/>
    <s v="Tiktok"/>
    <s v="tiktok"/>
    <s v=""/>
    <s v="-"/>
    <s v="17/02/2026 22:32"/>
  </r>
  <r>
    <x v="0"/>
    <x v="0"/>
    <n v="159"/>
    <n v="1"/>
    <s v="GUY51"/>
    <n v="99"/>
    <n v="0"/>
    <s v="ร้านที่2"/>
    <s v="ค***ิง"/>
    <s v="อุบลราชธานี"/>
    <s v="-"/>
    <s v=""/>
    <s v="17/02/2026 22:29"/>
    <s v="-"/>
    <s v="J&amp;T Express"/>
    <s v="Tiktok"/>
    <s v="tiktok"/>
    <s v=""/>
    <s v="-"/>
    <s v="17/02/2026 22:29"/>
  </r>
  <r>
    <x v="0"/>
    <x v="0"/>
    <n v="159"/>
    <n v="1"/>
    <s v="GUY50"/>
    <n v="99"/>
    <n v="0"/>
    <s v="ร้านที่2"/>
    <s v="ค***บล"/>
    <s v="อุบลราชธานี"/>
    <s v="-"/>
    <s v=""/>
    <s v="17/02/2026 22:28"/>
    <s v="-"/>
    <s v="J&amp;T Express"/>
    <s v="Tiktok"/>
    <s v="tiktok"/>
    <s v=""/>
    <s v="-"/>
    <s v="17/02/2026 22:28"/>
  </r>
  <r>
    <x v="0"/>
    <x v="0"/>
    <n v="159"/>
    <n v="1"/>
    <s v="GUY49"/>
    <n v="99"/>
    <n v="0"/>
    <s v="ร้านที่2"/>
    <s v="K***ว"/>
    <s v="อุบลราชธานี"/>
    <s v="-"/>
    <s v=""/>
    <s v="17/02/2026 22:27"/>
    <s v="-"/>
    <s v="J&amp;T Express"/>
    <s v="Tiktok"/>
    <s v="tiktok"/>
    <s v=""/>
    <s v="-"/>
    <s v="17/02/2026 22:27"/>
  </r>
  <r>
    <x v="2"/>
    <x v="2"/>
    <n v="50"/>
    <n v="6"/>
    <s v="GUY48"/>
    <n v="200"/>
    <n v="0"/>
    <s v="ร้านที่2"/>
    <s v="ศ***านต์ จ***ประไพ"/>
    <s v="สกลนคร"/>
    <s v="-"/>
    <s v=""/>
    <s v="17/02/2026 22:21"/>
    <s v="-"/>
    <s v="J&amp;T COD"/>
    <s v="Tiktok"/>
    <s v="จ่ายทีหลัง / COD"/>
    <s v=""/>
    <s v="-"/>
    <s v="17/02/2026 22:21"/>
  </r>
  <r>
    <x v="5"/>
    <x v="5"/>
    <n v="159"/>
    <n v="1"/>
    <s v="GUY47"/>
    <n v="99"/>
    <n v="0"/>
    <s v="ร้านที่2"/>
    <s v="อ***จ ศ***ิ์วิไลล้ำเลิศ แ***"/>
    <s v="กรุงเทพฯ"/>
    <s v="-"/>
    <s v=""/>
    <s v="17/02/2026 22:19"/>
    <s v="-"/>
    <s v="J&amp;T Express"/>
    <s v="Tiktok"/>
    <s v="tiktok"/>
    <s v=""/>
    <s v="-"/>
    <s v="17/02/2026 22:19"/>
  </r>
  <r>
    <x v="0"/>
    <x v="0"/>
    <n v="159"/>
    <n v="1"/>
    <s v="GUY46"/>
    <n v="99"/>
    <n v="0"/>
    <s v="ร้านที่2"/>
    <s v="A***e"/>
    <s v="ขอนแก่น"/>
    <s v="-"/>
    <s v=""/>
    <s v="17/02/2026 22:10"/>
    <s v="-"/>
    <s v="J&amp;T COD"/>
    <s v="Tiktok"/>
    <s v="จ่ายทีหลัง / COD"/>
    <s v=""/>
    <s v="-"/>
    <s v="17/02/2026 22:10"/>
  </r>
  <r>
    <x v="6"/>
    <x v="6"/>
    <n v="159"/>
    <n v="1"/>
    <s v="GUY45"/>
    <n v="99"/>
    <n v="0"/>
    <s v="ร้านที่2"/>
    <s v="ส***ี ศ***ักดิ์"/>
    <s v="พัทลุง"/>
    <s v="-"/>
    <s v=""/>
    <s v="17/02/2026 22:09"/>
    <s v="-"/>
    <s v="J&amp;T COD"/>
    <s v="Tiktok"/>
    <s v="จ่ายทีหลัง / COD"/>
    <s v=""/>
    <s v="-"/>
    <s v="17/02/2026 22:09"/>
  </r>
  <r>
    <x v="5"/>
    <x v="5"/>
    <n v="159"/>
    <n v="1"/>
    <s v="GUY43"/>
    <n v="99"/>
    <n v="0"/>
    <s v="ร้านที่2"/>
    <s v="ส***ศา"/>
    <s v="นครราชสีมา"/>
    <s v="-"/>
    <s v=""/>
    <s v="17/02/2026 21:58"/>
    <s v="-"/>
    <s v="J&amp;T COD"/>
    <s v="Tiktok"/>
    <s v="จ่ายทีหลัง / COD"/>
    <s v=""/>
    <s v="-"/>
    <s v="17/02/2026 21:58"/>
  </r>
  <r>
    <x v="5"/>
    <x v="5"/>
    <n v="159"/>
    <n v="1"/>
    <s v="GUY42"/>
    <n v="108"/>
    <n v="9"/>
    <s v="ร้านที่2"/>
    <s v="เ***"/>
    <s v="สมุทรสาคร"/>
    <s v="-"/>
    <s v=""/>
    <s v="17/02/2026 21:57"/>
    <s v="-"/>
    <s v="J&amp;T COD"/>
    <s v="Tiktok"/>
    <s v="จ่ายทีหลัง / COD"/>
    <s v=""/>
    <s v="-"/>
    <s v="17/02/2026 21:57"/>
  </r>
  <r>
    <x v="2"/>
    <x v="2"/>
    <n v="50"/>
    <n v="6"/>
    <s v="GUY41"/>
    <n v="200"/>
    <n v="0"/>
    <s v="ร้านที่2"/>
    <s v="ส***ด ส***รณ์"/>
    <s v="อำนาจเจริญ"/>
    <s v="-"/>
    <s v=""/>
    <s v="17/02/2026 21:55"/>
    <s v="-"/>
    <s v="J&amp;T COD"/>
    <s v="Tiktok"/>
    <s v="จ่ายทีหลัง / COD"/>
    <s v=""/>
    <s v="-"/>
    <s v="17/02/2026 21:55"/>
  </r>
  <r>
    <x v="2"/>
    <x v="2"/>
    <n v="33.333333333333336"/>
    <n v="3"/>
    <s v="GUY40"/>
    <n v="200"/>
    <n v="0"/>
    <s v="ร้านที่2"/>
    <s v="ช***ฎา บ***เจริญ"/>
    <s v="หนองคาย"/>
    <s v="-"/>
    <s v=""/>
    <s v="17/02/2026 21:52"/>
    <s v="-"/>
    <s v="J&amp;T Express"/>
    <s v="Tiktok"/>
    <s v="tiktok"/>
    <s v=""/>
    <s v="-"/>
    <s v="17/02/2026 21:52"/>
  </r>
  <r>
    <x v="2"/>
    <x v="2"/>
    <n v="50"/>
    <n v="6"/>
    <s v="GUY39"/>
    <n v="200"/>
    <n v="0"/>
    <s v="ร้านที่2"/>
    <s v="n***nasi3"/>
    <s v="อุดรธานี"/>
    <s v="-"/>
    <s v=""/>
    <s v="17/02/2026 21:46"/>
    <s v="-"/>
    <s v="J&amp;T COD"/>
    <s v="Tiktok"/>
    <s v="จ่ายทีหลัง / COD"/>
    <s v=""/>
    <s v="-"/>
    <s v="17/02/2026 21:46"/>
  </r>
  <r>
    <x v="0"/>
    <x v="0"/>
    <n v="159"/>
    <n v="1"/>
    <s v="GUY38"/>
    <n v="108"/>
    <n v="9"/>
    <s v="ร้านที่2"/>
    <s v="ม***ียร บ***่วย"/>
    <s v="อ่างทอง"/>
    <s v="-"/>
    <s v=""/>
    <s v="17/02/2026 21:33"/>
    <s v="-"/>
    <s v="J&amp;T COD"/>
    <s v="Tiktok"/>
    <s v="จ่ายทีหลัง / COD"/>
    <s v=""/>
    <s v="-"/>
    <s v="17/02/2026 21:33"/>
  </r>
  <r>
    <x v="5"/>
    <x v="5"/>
    <n v="159"/>
    <n v="2"/>
    <s v="GUY37"/>
    <n v="198"/>
    <n v="0"/>
    <s v="ร้านที่2"/>
    <s v="ณ***านต์ ส***นันท์"/>
    <s v="ขอนแก่น"/>
    <s v="-"/>
    <s v=""/>
    <s v="17/02/2026 21:23"/>
    <s v="-"/>
    <s v="J&amp;T Express"/>
    <s v="Tiktok"/>
    <s v="tiktok"/>
    <s v=""/>
    <s v="-"/>
    <s v="17/02/2026 21:22"/>
  </r>
  <r>
    <x v="5"/>
    <x v="5"/>
    <n v="159"/>
    <n v="1"/>
    <s v="GUY36"/>
    <n v="99"/>
    <n v="0"/>
    <s v="ร้านที่2"/>
    <s v="เ*** เ***วุฒิชัย"/>
    <s v="ปทุมธานี"/>
    <s v="-"/>
    <s v=""/>
    <s v="17/02/2026 21:19"/>
    <s v="-"/>
    <s v="Flash Express Thailand COD"/>
    <s v="Tiktok"/>
    <s v="จ่ายทีหลัง / COD"/>
    <s v=""/>
    <s v="-"/>
    <s v="17/02/2026 21:19"/>
  </r>
  <r>
    <x v="6"/>
    <x v="6"/>
    <n v="159"/>
    <n v="1"/>
    <s v="GUY35"/>
    <n v="99"/>
    <n v="0"/>
    <s v="ร้านที่2"/>
    <s v="ก***รา  อ***มโชติ"/>
    <s v="เทศบาลนครนครศรีธรรมราช"/>
    <s v="-"/>
    <s v=""/>
    <s v="17/02/2026 21:15"/>
    <s v="-"/>
    <s v="J&amp;T COD"/>
    <s v="Tiktok"/>
    <s v="จ่ายทีหลัง / COD"/>
    <s v=""/>
    <s v="-"/>
    <s v="17/02/2026 21:15"/>
  </r>
  <r>
    <x v="9"/>
    <x v="9"/>
    <n v="66.333333333333329"/>
    <n v="3"/>
    <s v="GUY34"/>
    <n v="232"/>
    <n v="35"/>
    <s v="ร้านที่2"/>
    <s v="ส*** บ***ี"/>
    <s v="สุโขทัย"/>
    <s v="-"/>
    <s v=""/>
    <s v="17/02/2026 21:08"/>
    <s v="-"/>
    <s v="J&amp;T Express"/>
    <s v="Tiktok"/>
    <s v="tiktok"/>
    <s v=""/>
    <s v="-"/>
    <s v="17/02/2026 21:10"/>
  </r>
  <r>
    <x v="2"/>
    <x v="2"/>
    <n v="50"/>
    <n v="6"/>
    <s v="GUY33"/>
    <n v="200"/>
    <n v="0"/>
    <s v="ร้านที่2"/>
    <s v="u***5812830280658"/>
    <s v="กรุงเทพฯ"/>
    <s v="-"/>
    <s v=""/>
    <s v="17/02/2026 21:06"/>
    <s v="-"/>
    <s v="J&amp;T COD"/>
    <s v="Tiktok"/>
    <s v="จ่ายทีหลัง / COD"/>
    <s v=""/>
    <s v="-"/>
    <s v="17/02/2026 21:10"/>
  </r>
  <r>
    <x v="9"/>
    <x v="9"/>
    <n v="66.333333333333329"/>
    <n v="3"/>
    <s v="GUY32"/>
    <n v="197"/>
    <n v="0"/>
    <s v="ร้านที่2"/>
    <s v="อ**"/>
    <s v="สมุทรปราการ"/>
    <s v="-"/>
    <s v=""/>
    <s v="17/02/2026 21:04"/>
    <s v="-"/>
    <s v="Flash Express Thailand COD"/>
    <s v="Tiktok"/>
    <s v="จ่ายทีหลัง / COD"/>
    <s v=""/>
    <s v="-"/>
    <s v="17/02/2026 21:04"/>
  </r>
  <r>
    <x v="2"/>
    <x v="2"/>
    <n v="33.333333333333336"/>
    <n v="3"/>
    <s v="GUY31"/>
    <n v="309"/>
    <n v="64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2/2026 20:58"/>
    <s v="-"/>
    <s v="Kerry_dropoff"/>
    <s v="Lazada"/>
    <s v="lazada"/>
    <s v=""/>
    <s v="-"/>
    <s v="17/02/2026 20:58"/>
  </r>
  <r>
    <x v="2"/>
    <x v="2"/>
    <n v="33.333333333333336"/>
    <n v="3"/>
    <s v="GUY31"/>
    <n v="309"/>
    <n v="64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2/2026 20:58"/>
    <s v="-"/>
    <s v="Kerry_dropoff"/>
    <s v="Lazada"/>
    <s v="lazada"/>
    <s v=""/>
    <s v="-"/>
    <s v="17/02/2026 20:58"/>
  </r>
  <r>
    <x v="2"/>
    <x v="2"/>
    <n v="33.333333333333336"/>
    <n v="3"/>
    <s v="GUY31"/>
    <n v="309"/>
    <n v="64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2/2026 20:58"/>
    <s v="-"/>
    <s v="Kerry_dropoff"/>
    <s v="Lazada"/>
    <s v="lazada"/>
    <s v=""/>
    <s v="-"/>
    <s v="17/02/2026 20:58"/>
  </r>
  <r>
    <x v="0"/>
    <x v="0"/>
    <n v="159"/>
    <n v="2"/>
    <s v="GUY30"/>
    <n v="198"/>
    <n v="0"/>
    <s v="ร้านที่2"/>
    <s v="ก***ร ย*** บ***ลุงเยี่ยม"/>
    <s v="นครราชสีมา"/>
    <s v="-"/>
    <s v=""/>
    <s v="17/02/2026 20:54"/>
    <s v="-"/>
    <s v="J&amp;T Express"/>
    <s v="Tiktok"/>
    <s v="tiktok"/>
    <s v=""/>
    <s v="-"/>
    <s v="17/02/2026 20:54"/>
  </r>
  <r>
    <x v="2"/>
    <x v="2"/>
    <n v="50"/>
    <n v="6"/>
    <s v="GUY29"/>
    <n v="208"/>
    <n v="8"/>
    <s v="ร้านที่2"/>
    <s v="ส***ร"/>
    <s v="ภูเก็ต"/>
    <s v="-"/>
    <s v=""/>
    <s v="17/02/2026 20:51"/>
    <s v="-"/>
    <s v="J&amp;T COD"/>
    <s v="Tiktok"/>
    <s v="จ่ายทีหลัง / COD"/>
    <s v=""/>
    <s v="-"/>
    <s v="17/02/2026 20:51"/>
  </r>
  <r>
    <x v="5"/>
    <x v="5"/>
    <n v="159"/>
    <n v="1"/>
    <s v="GUY28"/>
    <n v="99"/>
    <n v="0"/>
    <s v="ร้านที่2"/>
    <s v="จ***ร์เพ็ญ"/>
    <s v="นครสวรรค์"/>
    <s v="-"/>
    <s v=""/>
    <s v="17/02/2026 20:44"/>
    <s v="-"/>
    <s v="J&amp;T COD"/>
    <s v="Tiktok"/>
    <s v="จ่ายทีหลัง / COD"/>
    <s v=""/>
    <s v="-"/>
    <s v="17/02/2026 20:44"/>
  </r>
  <r>
    <x v="7"/>
    <x v="7"/>
    <n v="159"/>
    <n v="1"/>
    <s v="GUY27"/>
    <n v="100"/>
    <n v="1"/>
    <s v="ร้านที่2"/>
    <s v="น***ึ้ง ข***ำราม"/>
    <s v="นครสวรรค์"/>
    <s v="-"/>
    <s v=""/>
    <s v="17/02/2026 20:43"/>
    <s v="-"/>
    <s v="J&amp;T Express"/>
    <s v="Tiktok"/>
    <s v="tiktok"/>
    <s v=""/>
    <s v="-"/>
    <s v="17/02/2026 20:42"/>
  </r>
  <r>
    <x v="0"/>
    <x v="0"/>
    <n v="159"/>
    <n v="1"/>
    <s v="GUY26"/>
    <n v="198"/>
    <n v="0"/>
    <s v="ร้านที่2"/>
    <s v="น***ุธัญพิสิฐ ค***่อ"/>
    <s v="ขอนแก่น"/>
    <s v="-"/>
    <s v=""/>
    <s v="17/02/2026 20:42"/>
    <s v="-"/>
    <s v="J&amp;T COD"/>
    <s v="Tiktok"/>
    <s v="จ่ายทีหลัง / COD"/>
    <s v=""/>
    <s v="-"/>
    <s v="17/02/2026 20:42"/>
  </r>
  <r>
    <x v="5"/>
    <x v="5"/>
    <n v="159"/>
    <n v="1"/>
    <s v="GUY26"/>
    <n v="198"/>
    <n v="0"/>
    <s v="ร้านที่2"/>
    <s v="น***ุธัญพิสิฐ ค***่อ"/>
    <s v="ขอนแก่น"/>
    <s v="-"/>
    <s v=""/>
    <s v="17/02/2026 20:42"/>
    <s v="-"/>
    <s v="J&amp;T COD"/>
    <s v="Tiktok"/>
    <s v="จ่ายทีหลัง / COD"/>
    <s v=""/>
    <s v="-"/>
    <s v="17/02/2026 20:42"/>
  </r>
  <r>
    <x v="6"/>
    <x v="6"/>
    <n v="159"/>
    <n v="2"/>
    <s v="GUY25"/>
    <n v="198"/>
    <n v="0"/>
    <s v="ร้านที่2"/>
    <s v="โ***ษฐ์   ต***ิกุล"/>
    <s v="นราธิวาส"/>
    <s v="-"/>
    <s v=""/>
    <s v="17/02/2026 20:36"/>
    <s v="-"/>
    <s v="J&amp;T COD"/>
    <s v="Tiktok"/>
    <s v="จ่ายทีหลัง / COD"/>
    <s v=""/>
    <s v="-"/>
    <s v="17/02/2026 20:36"/>
  </r>
  <r>
    <x v="5"/>
    <x v="5"/>
    <n v="159"/>
    <n v="1"/>
    <s v="GUY24"/>
    <n v="99"/>
    <n v="0"/>
    <s v="ร้านที่2"/>
    <s v="ก***ัตน์ พ***าสุวัฒน์วงศ์"/>
    <s v="กรุงเทพฯ"/>
    <s v="-"/>
    <s v=""/>
    <s v="17/02/2026 20:35"/>
    <s v="-"/>
    <s v="J&amp;T COD"/>
    <s v="Tiktok"/>
    <s v="จ่ายทีหลัง / COD"/>
    <s v=""/>
    <s v="-"/>
    <s v="17/02/2026 20:35"/>
  </r>
  <r>
    <x v="0"/>
    <x v="0"/>
    <n v="159"/>
    <n v="1"/>
    <s v="GUY23"/>
    <n v="199"/>
    <n v="0"/>
    <s v="ร้านที่2"/>
    <s v="เ***"/>
    <s v="นครปฐม"/>
    <s v="-"/>
    <s v=""/>
    <s v="17/02/2026 20:31"/>
    <s v="-"/>
    <s v="J&amp;T Express"/>
    <s v="Tiktok"/>
    <s v="tiktok"/>
    <s v=""/>
    <s v="-"/>
    <s v="17/02/2026 20:31"/>
  </r>
  <r>
    <x v="8"/>
    <x v="10"/>
    <n v="120"/>
    <n v="1"/>
    <s v="GUY23"/>
    <n v="199"/>
    <n v="0"/>
    <s v="ร้านที่2"/>
    <s v="เ***"/>
    <s v="นครปฐม"/>
    <s v="-"/>
    <s v=""/>
    <s v="17/02/2026 20:31"/>
    <s v="-"/>
    <s v="J&amp;T Express"/>
    <s v="Tiktok"/>
    <s v="tiktok"/>
    <s v=""/>
    <s v="-"/>
    <s v="17/02/2026 20:31"/>
  </r>
  <r>
    <x v="9"/>
    <x v="9"/>
    <n v="66.333333333333329"/>
    <n v="15"/>
    <s v="GUY22"/>
    <n v="985"/>
    <n v="0"/>
    <s v="ร้านที่2"/>
    <s v="ไ***นด์"/>
    <s v="กรุงเทพฯ"/>
    <s v="-"/>
    <s v=""/>
    <s v="17/02/2026 20:28"/>
    <s v="-"/>
    <s v="J&amp;T COD"/>
    <s v="Tiktok"/>
    <s v="จ่ายทีหลัง / COD"/>
    <s v=""/>
    <s v="-"/>
    <s v="17/02/2026 20:28"/>
  </r>
  <r>
    <x v="0"/>
    <x v="0"/>
    <n v="159"/>
    <n v="1"/>
    <s v="GUY21"/>
    <n v="99"/>
    <n v="0"/>
    <s v="ร้านที่2"/>
    <s v="เ***ผีใต้เท้าหงส์"/>
    <s v="ชลบุรี"/>
    <s v="-"/>
    <s v=""/>
    <s v="17/02/2026 20:27"/>
    <s v="-"/>
    <s v="J&amp;T COD"/>
    <s v="Tiktok"/>
    <s v="จ่ายทีหลัง / COD"/>
    <s v=""/>
    <s v="-"/>
    <s v="17/02/2026 20:27"/>
  </r>
  <r>
    <x v="9"/>
    <x v="9"/>
    <n v="80"/>
    <n v="2"/>
    <s v="GUY20"/>
    <n v="160"/>
    <n v="0"/>
    <s v="ร้านที่1"/>
    <s v="ซ******ะ"/>
    <s v="******น บ้าน มาแฮ ตำบลบือมัง ตำบลบือมัง อำเภอรามัน จังหวัดยะลา 95140"/>
    <s v="95140"/>
    <s v="20"/>
    <s v="17/02/2026 20:16"/>
    <s v="-"/>
    <s v="SPX Express"/>
    <s v="Shopee"/>
    <s v="shopee"/>
    <s v=""/>
    <s v="-"/>
    <s v="17/02/2026 20:15"/>
  </r>
  <r>
    <x v="5"/>
    <x v="5"/>
    <n v="159"/>
    <n v="1"/>
    <s v="GUY19"/>
    <n v="297"/>
    <n v="0"/>
    <s v="ร้านที่2"/>
    <s v="ส***ิพงษ์  แ***งศ์"/>
    <s v="เลย"/>
    <s v="-"/>
    <s v=""/>
    <s v="17/02/2026 20:14"/>
    <s v="-"/>
    <s v="J&amp;T Express"/>
    <s v="Tiktok"/>
    <s v="tiktok"/>
    <s v=""/>
    <s v="-"/>
    <s v="17/02/2026 20:14"/>
  </r>
  <r>
    <x v="7"/>
    <x v="7"/>
    <n v="159"/>
    <n v="1"/>
    <s v="GUY19"/>
    <n v="297"/>
    <n v="0"/>
    <s v="ร้านที่2"/>
    <s v="ส***ิพงษ์  แ***งศ์"/>
    <s v="เลย"/>
    <s v="-"/>
    <s v=""/>
    <s v="17/02/2026 20:14"/>
    <s v="-"/>
    <s v="J&amp;T Express"/>
    <s v="Tiktok"/>
    <s v="tiktok"/>
    <s v=""/>
    <s v="-"/>
    <s v="17/02/2026 20:14"/>
  </r>
  <r>
    <x v="0"/>
    <x v="0"/>
    <n v="159"/>
    <n v="1"/>
    <s v="GUY19"/>
    <n v="297"/>
    <n v="0"/>
    <s v="ร้านที่2"/>
    <s v="ส***ิพงษ์  แ***งศ์"/>
    <s v="เลย"/>
    <s v="-"/>
    <s v=""/>
    <s v="17/02/2026 20:14"/>
    <s v="-"/>
    <s v="J&amp;T Express"/>
    <s v="Tiktok"/>
    <s v="tiktok"/>
    <s v=""/>
    <s v="-"/>
    <s v="17/02/2026 20:14"/>
  </r>
  <r>
    <x v="2"/>
    <x v="2"/>
    <n v="50"/>
    <n v="6"/>
    <s v="GUY18"/>
    <n v="200"/>
    <n v="0"/>
    <s v="ร้านที่2"/>
    <s v="อ***ราลักษณ์  ส***ี่"/>
    <s v="นครปฐม"/>
    <s v="-"/>
    <s v=""/>
    <s v="17/02/2026 20:12"/>
    <s v="-"/>
    <s v="J&amp;T COD"/>
    <s v="Tiktok"/>
    <s v="จ่ายทีหลัง / COD"/>
    <s v=""/>
    <s v="-"/>
    <s v="17/02/2026 20:12"/>
  </r>
  <r>
    <x v="6"/>
    <x v="6"/>
    <n v="159"/>
    <n v="1"/>
    <s v="GUY17"/>
    <n v="198"/>
    <n v="0"/>
    <s v="ร้านที่2"/>
    <s v="พ***า บ***าก"/>
    <s v="สมุทรปราการ"/>
    <s v="-"/>
    <s v=""/>
    <s v="17/02/2026 19:49"/>
    <s v="-"/>
    <s v="J&amp;T Express"/>
    <s v="Tiktok"/>
    <s v="tiktok"/>
    <s v=""/>
    <s v="-"/>
    <s v="17/02/2026 19:48"/>
  </r>
  <r>
    <x v="5"/>
    <x v="5"/>
    <n v="159"/>
    <n v="1"/>
    <s v="GUY17"/>
    <n v="198"/>
    <n v="0"/>
    <s v="ร้านที่2"/>
    <s v="พ***า บ***าก"/>
    <s v="สมุทรปราการ"/>
    <s v="-"/>
    <s v=""/>
    <s v="17/02/2026 19:49"/>
    <s v="-"/>
    <s v="J&amp;T Express"/>
    <s v="Tiktok"/>
    <s v="tiktok"/>
    <s v=""/>
    <s v="-"/>
    <s v="17/02/2026 19:48"/>
  </r>
  <r>
    <x v="0"/>
    <x v="0"/>
    <n v="159"/>
    <n v="2"/>
    <s v="GUY16"/>
    <n v="198"/>
    <n v="0"/>
    <s v="ร้านที่2"/>
    <s v="น***ค ภ***ราน"/>
    <s v="กรุงเทพฯ"/>
    <s v="-"/>
    <s v=""/>
    <s v="17/02/2026 19:41"/>
    <s v="-"/>
    <s v="J&amp;T Express"/>
    <s v="Tiktok"/>
    <s v="tiktok"/>
    <s v=""/>
    <s v="-"/>
    <s v="17/02/2026 19:40"/>
  </r>
  <r>
    <x v="6"/>
    <x v="6"/>
    <n v="159"/>
    <n v="1"/>
    <s v="GUY15"/>
    <n v="99"/>
    <n v="0"/>
    <s v="ร้านที่2"/>
    <s v="u***7229426933523"/>
    <s v="กรุงเทพฯ"/>
    <s v="-"/>
    <s v=""/>
    <s v="17/02/2026 19:38"/>
    <s v="-"/>
    <s v="J&amp;T COD"/>
    <s v="Tiktok"/>
    <s v="จ่ายทีหลัง / COD"/>
    <s v=""/>
    <s v="-"/>
    <s v="17/02/2026 19:38"/>
  </r>
  <r>
    <x v="5"/>
    <x v="5"/>
    <n v="159"/>
    <n v="1"/>
    <s v="GUY14"/>
    <n v="99"/>
    <n v="0"/>
    <s v="ร้านที่2"/>
    <s v="จ***ิพัฒน์ เ***รีชา"/>
    <s v="นครปฐม"/>
    <s v="-"/>
    <s v=""/>
    <s v="17/02/2026 19:33"/>
    <s v="-"/>
    <s v="J&amp;T Express"/>
    <s v="Tiktok"/>
    <s v="tiktok"/>
    <s v=""/>
    <s v="-"/>
    <s v="17/02/2026 19:33"/>
  </r>
  <r>
    <x v="0"/>
    <x v="11"/>
    <n v="98.1"/>
    <n v="1"/>
    <s v="GUY13"/>
    <n v="107.1"/>
    <n v="9"/>
    <s v="ร้านที่3"/>
    <s v="กนกลักษณ์ รอดอารี"/>
    <s v="มณีรัตน์ เพลส (หลังโรงพยาบาล) 82/45 ซ.สันติสุข ซอย2 ถ.หน้าสถานีรถไฟ ต.ในเมือง · ในเมือง/ Nai Mueang_x000a__x000a_เมืองบุรีรัมย์/ Mueang Buri Ramบุรีรัมย์/ Buriram_x000a_31000"/>
    <s v="31000"/>
    <s v="660935941461"/>
    <s v="17/02/2026 19:33"/>
    <s v="-"/>
    <s v="Kerry_dropoff"/>
    <s v="Lazada"/>
    <s v="lazada"/>
    <s v=""/>
    <s v="-"/>
    <s v="17/02/2026 19:33"/>
  </r>
  <r>
    <x v="2"/>
    <x v="2"/>
    <n v="50"/>
    <n v="6"/>
    <s v="GUY12"/>
    <n v="200"/>
    <n v="0"/>
    <s v="ร้านที่2"/>
    <s v="จ***์​จุฑา​ ร***์​ส​ั​จ​จา​"/>
    <s v="นครราชสีมา"/>
    <s v="-"/>
    <s v=""/>
    <s v="17/02/2026 19:29"/>
    <s v="-"/>
    <s v="J&amp;T COD"/>
    <s v="Tiktok"/>
    <s v="จ่ายทีหลัง / COD"/>
    <s v="ไม่เอารสกาแฟค่ะ"/>
    <s v="-"/>
    <s v="17/02/2026 19:29"/>
  </r>
  <r>
    <x v="2"/>
    <x v="2"/>
    <n v="50"/>
    <n v="6"/>
    <s v="GUY11"/>
    <n v="200"/>
    <n v="0"/>
    <s v="ร้านที่2"/>
    <s v="ว***ี ป***น้อย"/>
    <s v="ระยอง"/>
    <s v="-"/>
    <s v=""/>
    <s v="17/02/2026 19:26"/>
    <s v="-"/>
    <s v="J&amp;T COD"/>
    <s v="Tiktok"/>
    <s v="จ่ายทีหลัง / COD"/>
    <s v=""/>
    <s v="-"/>
    <s v="17/02/2026 19:26"/>
  </r>
  <r>
    <x v="5"/>
    <x v="5"/>
    <n v="159"/>
    <n v="1"/>
    <s v="GUY10"/>
    <n v="99"/>
    <n v="0"/>
    <s v="ร้านที่2"/>
    <s v="อ***ัญ"/>
    <s v="กรุงเทพฯ"/>
    <s v="-"/>
    <s v=""/>
    <s v="17/02/2026 19:21"/>
    <s v="-"/>
    <s v="J&amp;T COD"/>
    <s v="Tiktok"/>
    <s v="จ่ายทีหลัง / COD"/>
    <s v=""/>
    <s v="-"/>
    <s v="17/02/2026 19:21"/>
  </r>
  <r>
    <x v="2"/>
    <x v="2"/>
    <n v="50"/>
    <n v="6"/>
    <s v="GUY9"/>
    <n v="200"/>
    <n v="0"/>
    <s v="ร้านที่2"/>
    <s v="อ***ี  แ***ล้า"/>
    <s v="ระยอง"/>
    <s v="-"/>
    <s v=""/>
    <s v="17/02/2026 19:17"/>
    <s v="-"/>
    <s v="J&amp;T COD"/>
    <s v="Tiktok"/>
    <s v="จ่ายทีหลัง / COD"/>
    <s v=""/>
    <s v="-"/>
    <s v="17/02/2026 19:17"/>
  </r>
  <r>
    <x v="10"/>
    <x v="12"/>
    <n v="66.666666666666671"/>
    <n v="3"/>
    <s v="GUY8"/>
    <n v="129"/>
    <n v="0"/>
    <s v="ร้านที่2"/>
    <s v="ห***ชนก ร***ัย โ***"/>
    <s v="ประจวบคีรีขันธ์"/>
    <s v="-"/>
    <s v=""/>
    <s v="17/02/2026 19:08"/>
    <s v="-"/>
    <s v="J&amp;T COD"/>
    <s v="Tiktok"/>
    <s v="จ่ายทีหลัง / COD"/>
    <s v=""/>
    <s v="-"/>
    <s v="17/02/2026 19:08"/>
  </r>
  <r>
    <x v="9"/>
    <x v="13"/>
    <n v="64"/>
    <n v="2"/>
    <s v="GUY7"/>
    <n v="128"/>
    <n v="0"/>
    <s v="ร้านที่3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17/02/2026 19:05"/>
    <s v="-"/>
    <s v="Kerry_dropoff"/>
    <s v="Lazada"/>
    <s v="lazada"/>
    <s v=""/>
    <s v="-"/>
    <s v="17/02/2026 19:05"/>
  </r>
  <r>
    <x v="5"/>
    <x v="5"/>
    <n v="159"/>
    <n v="1"/>
    <s v="GUY6"/>
    <n v="99"/>
    <n v="0"/>
    <s v="ร้านที่2"/>
    <s v="ส***ลี ค***"/>
    <s v="พระนครศรีอยุธยา"/>
    <s v="-"/>
    <s v=""/>
    <s v="17/02/2026 19:04"/>
    <s v="-"/>
    <s v="J&amp;T COD"/>
    <s v="Tiktok"/>
    <s v="จ่ายทีหลัง / COD"/>
    <s v=""/>
    <s v="-"/>
    <s v="17/02/2026 19:05"/>
  </r>
  <r>
    <x v="10"/>
    <x v="12"/>
    <n v="66.666666666666671"/>
    <n v="3"/>
    <s v="GUY5"/>
    <n v="129"/>
    <n v="0"/>
    <s v="ร้านที่2"/>
    <s v="ก***"/>
    <s v="สงขลา"/>
    <s v="-"/>
    <s v=""/>
    <s v="17/02/2026 19:02"/>
    <s v="-"/>
    <s v="J&amp;T COD"/>
    <s v="Tiktok"/>
    <s v="จ่ายทีหลัง / COD"/>
    <s v=""/>
    <s v="-"/>
    <s v="17/02/2026 19:02"/>
  </r>
  <r>
    <x v="8"/>
    <x v="8"/>
    <n v="99"/>
    <n v="3"/>
    <s v="GUY3"/>
    <n v="553"/>
    <n v="16"/>
    <s v="ร้านที่1"/>
    <s v="น******ต"/>
    <s v="******ตำบลศรีดอนมูล อำเภอเชียงแสน จังหวัดเชียงราย 57150"/>
    <s v="57150"/>
    <s v="22"/>
    <s v="17/02/2026 19:17"/>
    <s v="-"/>
    <s v="SPX Express"/>
    <s v="Shopee"/>
    <s v="shopee"/>
    <s v=""/>
    <s v="-"/>
    <s v="17/02/2026 18:47"/>
  </r>
  <r>
    <x v="9"/>
    <x v="9"/>
    <n v="80"/>
    <n v="3"/>
    <s v="GUY3"/>
    <n v="553"/>
    <n v="16"/>
    <s v="ร้านที่1"/>
    <s v="น******ต"/>
    <s v="******ตำบลศรีดอนมูล อำเภอเชียงแสน จังหวัดเชียงราย 57150"/>
    <s v="57150"/>
    <s v="22"/>
    <s v="17/02/2026 19:17"/>
    <s v="-"/>
    <s v="SPX Express"/>
    <s v="Shopee"/>
    <s v="shopee"/>
    <s v=""/>
    <s v="-"/>
    <s v="17/02/2026 18:47"/>
  </r>
  <r>
    <x v="2"/>
    <x v="2"/>
    <n v="50"/>
    <n v="6"/>
    <s v="GUY2"/>
    <n v="200"/>
    <n v="0"/>
    <s v="ร้านที่2"/>
    <s v="ด***จ"/>
    <s v="นนทบุรี"/>
    <s v="-"/>
    <s v=""/>
    <s v="17/02/2026 18:45"/>
    <s v="-"/>
    <s v="J&amp;T COD"/>
    <s v="Tiktok"/>
    <s v="จ่ายทีหลัง / COD"/>
    <s v=""/>
    <s v="-"/>
    <s v="17/02/2026 18:45"/>
  </r>
  <r>
    <x v="2"/>
    <x v="2"/>
    <n v="50"/>
    <n v="6"/>
    <s v="GUY1"/>
    <n v="200"/>
    <n v="0"/>
    <s v="ร้านที่2"/>
    <s v="ฐ***ภา  ว***กระสันต์"/>
    <s v="อุตรดิตถ์"/>
    <s v="-"/>
    <s v=""/>
    <s v="17/02/2026 18:44"/>
    <s v="-"/>
    <s v="J&amp;T COD"/>
    <s v="Tiktok"/>
    <s v="จ่ายทีหลัง / COD"/>
    <s v=""/>
    <s v="-"/>
    <s v="17/02/2026 18:44"/>
  </r>
  <r>
    <x v="9"/>
    <x v="9"/>
    <n v="66.333333333333329"/>
    <n v="3"/>
    <s v="GUY0"/>
    <n v="197"/>
    <n v="0"/>
    <s v="ร้านที่2"/>
    <s v="พ***า พ***ัน"/>
    <s v="อำนาจเจริญ"/>
    <s v="-"/>
    <s v=""/>
    <s v="17/02/2026 18:46"/>
    <s v="-"/>
    <s v="J&amp;T Express"/>
    <s v="Tiktok"/>
    <s v="tiktok"/>
    <s v=""/>
    <s v="-"/>
    <s v="17/02/2026 18:43"/>
  </r>
  <r>
    <x v="7"/>
    <x v="7"/>
    <n v="159"/>
    <n v="1"/>
    <s v="GUX99"/>
    <n v="135"/>
    <n v="36"/>
    <s v="ร้านที่2"/>
    <s v="ว***รัตน์ พ***"/>
    <s v="ตรัง"/>
    <s v="-"/>
    <s v=""/>
    <s v="17/02/2026 18:38"/>
    <s v="-"/>
    <s v="J&amp;T COD"/>
    <s v="Tiktok"/>
    <s v="จ่ายทีหลัง / COD"/>
    <s v=""/>
    <s v="-"/>
    <s v="17/02/2026 18:38"/>
  </r>
  <r>
    <x v="0"/>
    <x v="0"/>
    <n v="159"/>
    <n v="2"/>
    <s v="GUX97"/>
    <n v="198"/>
    <n v="0"/>
    <s v="ร้านที่2"/>
    <s v="ส***ด์​"/>
    <s v="สระบุรี"/>
    <s v="-"/>
    <s v=""/>
    <s v="17/02/2026 18:33"/>
    <s v="-"/>
    <s v="J&amp;T Express"/>
    <s v="Tiktok"/>
    <s v="tiktok"/>
    <s v=""/>
    <s v="-"/>
    <s v="17/02/2026 18:33"/>
  </r>
  <r>
    <x v="0"/>
    <x v="0"/>
    <n v="159"/>
    <n v="1"/>
    <s v="GUX96"/>
    <n v="99"/>
    <n v="0"/>
    <s v="ร้านที่2"/>
    <s v="อ***ณา​ ม***ม"/>
    <s v="ราชบุรี"/>
    <s v="-"/>
    <s v=""/>
    <s v="17/02/2026 18:29"/>
    <s v="-"/>
    <s v="J&amp;T Express"/>
    <s v="Tiktok"/>
    <s v="tiktok"/>
    <s v=""/>
    <s v="-"/>
    <s v="17/02/2026 18:29"/>
  </r>
  <r>
    <x v="10"/>
    <x v="12"/>
    <n v="66.666666666666671"/>
    <n v="3"/>
    <s v="GUX95"/>
    <n v="129"/>
    <n v="0"/>
    <s v="ร้านที่2"/>
    <s v="ถ***"/>
    <s v="บุรีรัมย์"/>
    <s v="-"/>
    <s v=""/>
    <s v="17/02/2026 18:23"/>
    <s v="-"/>
    <s v="J&amp;T Express"/>
    <s v="Tiktok"/>
    <s v="tiktok"/>
    <s v=""/>
    <s v="-"/>
    <s v="17/02/2026 18:23"/>
  </r>
  <r>
    <x v="2"/>
    <x v="2"/>
    <n v="50"/>
    <n v="12"/>
    <s v="GUX94"/>
    <n v="400"/>
    <n v="0"/>
    <s v="ร้านที่2"/>
    <s v="ส***ิพล"/>
    <s v="ฉะเชิงเทรา"/>
    <s v="-"/>
    <s v=""/>
    <s v="17/02/2026 18:09"/>
    <s v="-"/>
    <s v="J&amp;T COD"/>
    <s v="Tiktok"/>
    <s v="จ่ายทีหลัง / COD"/>
    <s v=""/>
    <s v="-"/>
    <s v="17/02/2026 18:09"/>
  </r>
  <r>
    <x v="2"/>
    <x v="2"/>
    <n v="50"/>
    <n v="6"/>
    <s v="GUX93"/>
    <n v="200"/>
    <n v="0"/>
    <s v="ร้านที่2"/>
    <s v="น***นดร์ ภ***ก"/>
    <s v="สุรินทร์"/>
    <s v="-"/>
    <s v=""/>
    <s v="17/02/2026 18:04"/>
    <s v="-"/>
    <s v="J&amp;T COD"/>
    <s v="Tiktok"/>
    <s v="จ่ายทีหลัง / COD"/>
    <s v=""/>
    <s v="-"/>
    <s v="17/02/2026 18:04"/>
  </r>
  <r>
    <x v="9"/>
    <x v="9"/>
    <n v="66.333333333333329"/>
    <n v="3"/>
    <s v="GUX92"/>
    <n v="212"/>
    <n v="15"/>
    <s v="ร้านที่2"/>
    <s v="ธ***ล เ***์ธรรม"/>
    <s v="เพชรบูรณ์"/>
    <s v="-"/>
    <s v=""/>
    <s v="17/02/2026 18:04"/>
    <s v="-"/>
    <s v="J&amp;T COD"/>
    <s v="Tiktok"/>
    <s v="จ่ายทีหลัง / COD"/>
    <s v=""/>
    <s v="-"/>
    <s v="17/02/2026 18:04"/>
  </r>
  <r>
    <x v="7"/>
    <x v="7"/>
    <n v="159"/>
    <n v="1"/>
    <s v="GUX91"/>
    <n v="99"/>
    <n v="0"/>
    <s v="ร้านที่2"/>
    <s v="ล***้ำ ค***ทักษ์"/>
    <s v="สุโขทัย"/>
    <s v="-"/>
    <s v=""/>
    <s v="17/02/2026 17:51"/>
    <s v="-"/>
    <s v="J&amp;T COD"/>
    <s v="Tiktok"/>
    <s v="จ่ายทีหลัง / COD"/>
    <s v=""/>
    <s v="-"/>
    <s v="17/02/2026 17:51"/>
  </r>
  <r>
    <x v="6"/>
    <x v="6"/>
    <n v="159"/>
    <n v="2"/>
    <s v="GUX90"/>
    <n v="198"/>
    <n v="0"/>
    <s v="ร้านที่2"/>
    <s v="ร***นี้ ม***รม"/>
    <s v="จันทบุรี"/>
    <s v="-"/>
    <s v=""/>
    <s v="17/02/2026 17:51"/>
    <s v="-"/>
    <s v="J&amp;T COD"/>
    <s v="Tiktok"/>
    <s v="จ่ายทีหลัง / COD"/>
    <s v=""/>
    <s v="-"/>
    <s v="17/02/2026 17:51"/>
  </r>
  <r>
    <x v="2"/>
    <x v="2"/>
    <n v="50"/>
    <n v="6"/>
    <s v="GUX89"/>
    <n v="200"/>
    <n v="0"/>
    <s v="ร้านที่2"/>
    <s v="ล*** ท***ุข"/>
    <s v="เพชรบูรณ์"/>
    <s v="-"/>
    <s v=""/>
    <s v="17/02/2026 18:43"/>
    <s v="-"/>
    <s v="J&amp;T Express"/>
    <s v="Tiktok"/>
    <s v="tiktok"/>
    <s v=""/>
    <s v="-"/>
    <s v="17/02/2026 17:42"/>
  </r>
  <r>
    <x v="0"/>
    <x v="11"/>
    <n v="109"/>
    <n v="1"/>
    <s v="GUX88"/>
    <n v="264"/>
    <n v="46"/>
    <s v="ร้านที่3"/>
    <s v="คุณ วรัชยา"/>
    <s v="บ้านเลขที่72 ซ.3 ม.6 ต.สันทรายหลวง · สันทรายหลวง/ San Sai Luang_x000a__x000a_สันทราย/ San Saiเชียงใหม่/ Chiang Mai_x000a_50210"/>
    <s v="50210"/>
    <s v="660955248786"/>
    <s v="17/02/2026 17:39"/>
    <s v="-"/>
    <s v="Kerry_dropoff"/>
    <s v="Lazada"/>
    <s v="lazada"/>
    <s v=""/>
    <s v="-"/>
    <s v="17/02/2026 17:39"/>
  </r>
  <r>
    <x v="6"/>
    <x v="11"/>
    <n v="109"/>
    <n v="1"/>
    <s v="GUX88"/>
    <n v="264"/>
    <n v="46"/>
    <s v="ร้านที่3"/>
    <s v="คุณ วรัชยา"/>
    <s v="บ้านเลขที่72 ซ.3 ม.6 ต.สันทรายหลวง · สันทรายหลวง/ San Sai Luang_x000a__x000a_สันทราย/ San Saiเชียงใหม่/ Chiang Mai_x000a_50210"/>
    <s v="50210"/>
    <s v="660955248786"/>
    <s v="17/02/2026 17:39"/>
    <s v="-"/>
    <s v="Kerry_dropoff"/>
    <s v="Lazada"/>
    <s v="lazada"/>
    <s v=""/>
    <s v="-"/>
    <s v="17/02/2026 17:39"/>
  </r>
  <r>
    <x v="7"/>
    <x v="7"/>
    <n v="159"/>
    <n v="1"/>
    <s v="GUX87"/>
    <n v="102"/>
    <n v="3"/>
    <s v="ร้านที่2"/>
    <s v="ย***"/>
    <s v="สกลนคร"/>
    <s v="-"/>
    <s v=""/>
    <s v="17/02/2026 17:37"/>
    <s v="-"/>
    <s v="J&amp;T Express"/>
    <s v="Tiktok"/>
    <s v="tiktok"/>
    <s v=""/>
    <s v="-"/>
    <s v="17/02/2026 17:37"/>
  </r>
  <r>
    <x v="5"/>
    <x v="5"/>
    <n v="159"/>
    <n v="1"/>
    <s v="GUX86"/>
    <n v="99"/>
    <n v="0"/>
    <s v="ร้านที่2"/>
    <s v="ส***ย แ***ศรี"/>
    <s v="พระนครศรีอยุธยา"/>
    <s v="-"/>
    <s v=""/>
    <s v="17/02/2026 17:36"/>
    <s v="-"/>
    <s v="J&amp;T COD"/>
    <s v="Tiktok"/>
    <s v="จ่ายทีหลัง / COD"/>
    <s v=""/>
    <s v="-"/>
    <s v="17/02/2026 17:36"/>
  </r>
  <r>
    <x v="10"/>
    <x v="12"/>
    <n v="66.666666666666671"/>
    <n v="3"/>
    <s v="GUX85"/>
    <n v="129"/>
    <n v="0"/>
    <s v="ร้านที่1"/>
    <s v="พ******ญ"/>
    <s v="******ำบล นาข่า, อำเภอเมืองอุดรธานี ตำบลนาข่า อำเภอเมืองอุดรธานี จังหวัดอุดรธานี 41000"/>
    <s v="41000"/>
    <s v="49"/>
    <s v="17/02/2026 18:05"/>
    <s v="-"/>
    <s v="SPX Express"/>
    <s v="Shopee"/>
    <s v="shopee"/>
    <s v=""/>
    <s v="-"/>
    <s v="17/02/2026 17:35"/>
  </r>
  <r>
    <x v="9"/>
    <x v="9"/>
    <n v="66.333333333333329"/>
    <n v="3"/>
    <s v="GUX84"/>
    <n v="250"/>
    <n v="0"/>
    <s v="ร้านที่1"/>
    <s v="น******ว"/>
    <s v="****** ตำบลขุนแก้ว อำเภอนครชัยศรี จังหวัดนครปฐม 73120"/>
    <s v="73120"/>
    <s v="91"/>
    <s v="17/02/2026 17:55"/>
    <s v="-"/>
    <s v="SPX Express"/>
    <s v="Shopee"/>
    <s v="shopee"/>
    <s v=""/>
    <s v="-"/>
    <s v="17/02/2026 17:33"/>
  </r>
  <r>
    <x v="9"/>
    <x v="9"/>
    <n v="66.333333333333329"/>
    <n v="3"/>
    <s v="GUX83"/>
    <n v="197"/>
    <n v="0"/>
    <s v="ร้านที่2"/>
    <s v="ส***รณ ร***ึ้ง"/>
    <s v="สมุทรปราการ"/>
    <s v="-"/>
    <s v=""/>
    <s v="17/02/2026 17:29"/>
    <s v="-"/>
    <s v="J&amp;T COD"/>
    <s v="Tiktok"/>
    <s v="จ่ายทีหลัง / COD"/>
    <s v=""/>
    <s v="-"/>
    <s v="17/02/2026 17:29"/>
  </r>
  <r>
    <x v="9"/>
    <x v="9"/>
    <n v="66.333333333333329"/>
    <n v="6"/>
    <s v="GUX82"/>
    <n v="394"/>
    <n v="0"/>
    <s v="ร้านที่2"/>
    <s v="ไ***ช อ***ำพงษ์"/>
    <s v="กรุงเทพฯ"/>
    <s v="-"/>
    <s v=""/>
    <s v="17/02/2026 17:28"/>
    <s v="-"/>
    <s v="J&amp;T COD"/>
    <s v="Tiktok"/>
    <s v="จ่ายทีหลัง / COD"/>
    <s v=""/>
    <s v="-"/>
    <s v="17/02/2026 17:28"/>
  </r>
  <r>
    <x v="9"/>
    <x v="9"/>
    <n v="80"/>
    <n v="1"/>
    <s v="GUX81"/>
    <n v="80"/>
    <n v="0"/>
    <s v="ร้านที่1"/>
    <s v="จ******ช"/>
    <s v="****** จังหวัดพระนครศรีอยุธยา 13000 ตำบลบ้านเกาะ อำเภอพระนครศรีอยุธยา จังหวัดพระนครศรีอยุธยา 13000"/>
    <s v="13000"/>
    <s v="91"/>
    <s v="17/02/2026 17:13"/>
    <s v="-"/>
    <s v="SPX Express"/>
    <s v="Shopee"/>
    <s v="shopee"/>
    <s v=""/>
    <s v="-"/>
    <s v="17/02/2026 17:12"/>
  </r>
  <r>
    <x v="3"/>
    <x v="3"/>
    <n v="49"/>
    <n v="1"/>
    <s v="GUX80"/>
    <n v="49"/>
    <n v="0"/>
    <s v="ร้านที่1"/>
    <s v="ภ******์"/>
    <s v="******กระบี่น้อย ตำบลกระบี่น้อย อำเภอเมืองกระบี่ จังหวัดกระบี่ 81000"/>
    <s v="81000"/>
    <s v="22"/>
    <s v="17/02/2026 17:38"/>
    <s v="-"/>
    <s v="SPX Express"/>
    <s v="Shopee"/>
    <s v="shopee"/>
    <s v=""/>
    <s v="-"/>
    <s v="17/02/2026 17:08"/>
  </r>
  <r>
    <x v="9"/>
    <x v="9"/>
    <n v="66.333333333333329"/>
    <n v="3"/>
    <s v="GUX79"/>
    <n v="150"/>
    <n v="10"/>
    <s v="ร้านที่3"/>
    <s v="รุ่งฤดี ธนาภิรมย์ศรี บัตรประชาชน 3909800075956"/>
    <s v="34/355 หมู่บ้านภัสสร 2 ซอย 3 ถนนเลียบคลองสาม  หมู่ 3 ต. คลองสาม_x000a__x000a_คลองหลวง/ Khlong Luangปทุมธานี/ Pathum Thani_x000a_12120"/>
    <s v="12120"/>
    <s v="660914515942"/>
    <s v="17/02/2026 17:08"/>
    <s v="-"/>
    <s v="Kerry_dropoff"/>
    <s v="Lazada"/>
    <s v="lazada"/>
    <s v=""/>
    <s v="-"/>
    <s v="17/02/2026 17:08"/>
  </r>
  <r>
    <x v="2"/>
    <x v="2"/>
    <n v="50"/>
    <n v="6"/>
    <s v="GUX78"/>
    <n v="200"/>
    <n v="0"/>
    <s v="ร้านที่2"/>
    <s v="u***1736567526002"/>
    <s v="ยโสธร"/>
    <s v="-"/>
    <s v=""/>
    <s v="17/02/2026 16:57"/>
    <s v="-"/>
    <s v="J&amp;T COD"/>
    <s v="Tiktok"/>
    <s v="จ่ายทีหลัง / COD"/>
    <s v=""/>
    <s v="-"/>
    <s v="17/02/2026 16:57"/>
  </r>
  <r>
    <x v="5"/>
    <x v="5"/>
    <n v="159"/>
    <n v="1"/>
    <s v="GUX76"/>
    <n v="198"/>
    <n v="0"/>
    <s v="ร้านที่2"/>
    <s v="ข***แป้ง น***าวรรณ"/>
    <s v="ศรีสะเกษ"/>
    <s v="-"/>
    <s v=""/>
    <s v="17/02/2026 16:55"/>
    <s v="-"/>
    <s v="J&amp;T Express"/>
    <s v="Tiktok"/>
    <s v="tiktok"/>
    <s v=""/>
    <s v="-"/>
    <s v="17/02/2026 16:55"/>
  </r>
  <r>
    <x v="0"/>
    <x v="0"/>
    <n v="159"/>
    <n v="1"/>
    <s v="GUX76"/>
    <n v="198"/>
    <n v="0"/>
    <s v="ร้านที่2"/>
    <s v="ข***แป้ง น***าวรรณ"/>
    <s v="ศรีสะเกษ"/>
    <s v="-"/>
    <s v=""/>
    <s v="17/02/2026 16:55"/>
    <s v="-"/>
    <s v="J&amp;T Express"/>
    <s v="Tiktok"/>
    <s v="tiktok"/>
    <s v=""/>
    <s v="-"/>
    <s v="17/02/2026 16:55"/>
  </r>
  <r>
    <x v="5"/>
    <x v="5"/>
    <n v="159"/>
    <n v="1"/>
    <s v="GUX75"/>
    <n v="99"/>
    <n v="0"/>
    <s v="ร้านที่2"/>
    <s v="ห*** ค***ทอง"/>
    <s v="สุพรรณบุรี"/>
    <s v="-"/>
    <s v=""/>
    <s v="17/02/2026 16:50"/>
    <s v="-"/>
    <s v="J&amp;T COD"/>
    <s v="Tiktok"/>
    <s v="จ่ายทีหลัง / COD"/>
    <s v=""/>
    <s v="-"/>
    <s v="17/02/2026 16:50"/>
  </r>
  <r>
    <x v="5"/>
    <x v="5"/>
    <n v="159"/>
    <n v="1"/>
    <s v="GUX74"/>
    <n v="99"/>
    <n v="0"/>
    <s v="ร้านที่2"/>
    <s v="ป***"/>
    <s v="ขอนแก่น"/>
    <s v="-"/>
    <s v=""/>
    <s v="17/02/2026 16:47"/>
    <s v="-"/>
    <s v="J&amp;T COD"/>
    <s v="Tiktok"/>
    <s v="จ่ายทีหลัง / COD"/>
    <s v=""/>
    <s v="-"/>
    <s v="17/02/2026 16:47"/>
  </r>
  <r>
    <x v="2"/>
    <x v="2"/>
    <n v="50"/>
    <n v="6"/>
    <s v="GUX73"/>
    <n v="200"/>
    <n v="0"/>
    <s v="ร้านที่2"/>
    <s v="ม***น ช***มนตรี"/>
    <s v="ศรีสะเกษ"/>
    <s v="-"/>
    <s v=""/>
    <s v="17/02/2026 16:43"/>
    <s v="-"/>
    <s v="J&amp;T COD"/>
    <s v="Tiktok"/>
    <s v="จ่ายทีหลัง / COD"/>
    <s v=""/>
    <s v="-"/>
    <s v="17/02/2026 16:43"/>
  </r>
  <r>
    <x v="2"/>
    <x v="2"/>
    <n v="50"/>
    <n v="6"/>
    <s v="GUX72"/>
    <n v="200"/>
    <n v="0"/>
    <s v="ร้านที่2"/>
    <s v="ส***มาศ ก***นสิทธิ์  ต***ู้ป่วยใน ร**"/>
    <s v="เลย"/>
    <s v="-"/>
    <s v=""/>
    <s v="17/02/2026 16:40"/>
    <s v="-"/>
    <s v="J&amp;T Express"/>
    <s v="Tiktok"/>
    <s v="tiktok"/>
    <s v=""/>
    <s v="-"/>
    <s v="17/02/2026 16:40"/>
  </r>
  <r>
    <x v="2"/>
    <x v="2"/>
    <n v="50"/>
    <n v="6"/>
    <s v="GUX70"/>
    <n v="200"/>
    <n v="0"/>
    <s v="ร้านที่2"/>
    <s v="ล***น.เกตสระชัย"/>
    <s v="แพร่"/>
    <s v="-"/>
    <s v=""/>
    <s v="17/02/2026 16:33"/>
    <s v="-"/>
    <s v="J&amp;T COD"/>
    <s v="Tiktok"/>
    <s v="จ่ายทีหลัง / COD"/>
    <s v=""/>
    <s v="-"/>
    <s v="17/02/2026 16:33"/>
  </r>
  <r>
    <x v="7"/>
    <x v="7"/>
    <n v="139"/>
    <n v="1"/>
    <s v="GUX69"/>
    <n v="215"/>
    <n v="0"/>
    <s v="ร้านที่10"/>
    <s v="คุณนันทนา  เมษประสาท"/>
    <s v="9/9 หมู่ 1หมู่บ้านวชิราลงกรณ์_x000a_ต.หนองน้ำแดง_x000a_อ.ปากช่อง_x000a_จ.นครราชสีมา_x000a_โทร.0860958482/   30130"/>
    <s v="30130"/>
    <s v="0879239966"/>
    <s v="17/02/2026 16:28"/>
    <s v="sompear3955@gmail.com"/>
    <s v="EMS COD"/>
    <s v="facebook"/>
    <s v="กสิกร"/>
    <s v=""/>
    <s v="-"/>
    <s v="17/02/2026 16:28"/>
  </r>
  <r>
    <x v="5"/>
    <x v="5"/>
    <n v="139"/>
    <n v="1"/>
    <s v="GUX69"/>
    <n v="215"/>
    <n v="0"/>
    <s v="ร้านที่10"/>
    <s v="คุณนันทนา  เมษประสาท"/>
    <s v="9/9 หมู่ 1หมู่บ้านวชิราลงกรณ์_x000a_ต.หนองน้ำแดง_x000a_อ.ปากช่อง_x000a_จ.นครราชสีมา_x000a_โทร.0860958482/   30130"/>
    <s v="30130"/>
    <s v="0879239966"/>
    <s v="17/02/2026 16:28"/>
    <s v="sompear3955@gmail.com"/>
    <s v="EMS COD"/>
    <s v="facebook"/>
    <s v="กสิกร"/>
    <s v=""/>
    <s v="-"/>
    <s v="17/02/2026 16:28"/>
  </r>
  <r>
    <x v="0"/>
    <x v="0"/>
    <n v="159"/>
    <n v="1"/>
    <s v="GUX68"/>
    <n v="99"/>
    <n v="0"/>
    <s v="ร้านที่2"/>
    <s v="ย***ชัย เ***ระ"/>
    <s v="กาญจนบุรี"/>
    <s v="-"/>
    <s v=""/>
    <s v="17/02/2026 16:28"/>
    <s v="-"/>
    <s v="J&amp;T COD"/>
    <s v="Tiktok"/>
    <s v="จ่ายทีหลัง / COD"/>
    <s v=""/>
    <s v="-"/>
    <s v="17/02/2026 16:28"/>
  </r>
  <r>
    <x v="5"/>
    <x v="14"/>
    <n v="61.2"/>
    <n v="1"/>
    <s v="GUX67"/>
    <n v="68.2"/>
    <n v="7"/>
    <s v="ร้านที่3"/>
    <s v="mali"/>
    <s v="เลขที่11 อ.11แมนชั่น รามคำแหง58 หัวหมาก บางกะปิ กทม.10240 · หัวหมาก/ Hua Mak_x000a__x000a_บางกะปิ/ Bang Kapiกรุงเทพมหานคร/ Bangkok_x000a_10240"/>
    <s v="10240"/>
    <s v="660948587571"/>
    <s v="17/02/2026 16:28"/>
    <s v="-"/>
    <s v="Kerry_dropoff"/>
    <s v="Lazada"/>
    <s v="lazada"/>
    <s v=""/>
    <s v="-"/>
    <s v="17/02/2026 16:28"/>
  </r>
  <r>
    <x v="2"/>
    <x v="2"/>
    <n v="33.333333333333336"/>
    <n v="3"/>
    <s v="GUX66"/>
    <n v="100"/>
    <n v="0"/>
    <s v="ร้านที่2"/>
    <s v="D***r W***iwan"/>
    <s v="นครราชสีมา"/>
    <s v="-"/>
    <s v=""/>
    <s v="17/02/2026 16:28"/>
    <s v="-"/>
    <s v="J&amp;T COD"/>
    <s v="Tiktok"/>
    <s v="จ่ายทีหลัง / COD"/>
    <s v=""/>
    <s v="-"/>
    <s v="17/02/2026 16:28"/>
  </r>
  <r>
    <x v="2"/>
    <x v="2"/>
    <n v="33.333333333333336"/>
    <n v="3"/>
    <s v="GUX65"/>
    <n v="100"/>
    <n v="0"/>
    <s v="ร้านที่2"/>
    <s v="ส** เ***ิรา"/>
    <s v="กรุงเทพมหานคร"/>
    <s v="-"/>
    <s v=""/>
    <s v="17/02/2026 16:28"/>
    <s v="-"/>
    <s v="J&amp;T Express"/>
    <s v="Tiktok"/>
    <s v="tiktok"/>
    <s v=""/>
    <s v="-"/>
    <s v="17/02/2026 16:27"/>
  </r>
  <r>
    <x v="2"/>
    <x v="2"/>
    <n v="33.333333333333336"/>
    <n v="3"/>
    <s v="GUX64"/>
    <n v="100"/>
    <n v="0"/>
    <s v="ร้านที่2"/>
    <s v="เ***์ จ***ี"/>
    <s v="กาญจนบุรี"/>
    <s v="-"/>
    <s v=""/>
    <s v="17/02/2026 16:27"/>
    <s v="-"/>
    <s v="J&amp;T Express"/>
    <s v="Tiktok"/>
    <s v="tiktok"/>
    <s v=""/>
    <s v="-"/>
    <s v="17/02/2026 16:27"/>
  </r>
  <r>
    <x v="2"/>
    <x v="2"/>
    <n v="33.333333333333336"/>
    <n v="3"/>
    <s v="GUX63"/>
    <n v="100"/>
    <n v="0"/>
    <s v="ร้านที่2"/>
    <s v="ว***า แ***สุข"/>
    <s v="พระนครศรีอยุธยา"/>
    <s v="-"/>
    <s v=""/>
    <s v="17/02/2026 16:25"/>
    <s v="-"/>
    <s v="J&amp;T Express"/>
    <s v="Tiktok"/>
    <s v="tiktok"/>
    <s v=""/>
    <s v="-"/>
    <s v="17/02/2026 16:25"/>
  </r>
  <r>
    <x v="2"/>
    <x v="2"/>
    <n v="33.333333333333336"/>
    <n v="3"/>
    <s v="GUX62"/>
    <n v="100"/>
    <n v="0"/>
    <s v="ร้านที่2"/>
    <s v="ห*** ม** ม***"/>
    <s v="เพชรบูรณ์"/>
    <s v="-"/>
    <s v=""/>
    <s v="17/02/2026 16:24"/>
    <s v="-"/>
    <s v="J&amp;T COD"/>
    <s v="Tiktok"/>
    <s v="จ่ายทีหลัง / COD"/>
    <s v="**ไม่รับรสกาแฟ"/>
    <s v="-"/>
    <s v="17/02/2026 16:24"/>
  </r>
  <r>
    <x v="2"/>
    <x v="2"/>
    <n v="33.333333333333336"/>
    <n v="3"/>
    <s v="GUX61"/>
    <n v="100"/>
    <n v="0"/>
    <s v="ร้านที่2"/>
    <s v="ส***ตรา ส***า"/>
    <s v="กรุงเทพมหานคร"/>
    <s v="-"/>
    <s v=""/>
    <s v="17/02/2026 16:23"/>
    <s v="-"/>
    <s v="J&amp;T COD"/>
    <s v="Tiktok"/>
    <s v="จ่ายทีหลัง / COD"/>
    <s v=""/>
    <s v="-"/>
    <s v="17/02/2026 16:24"/>
  </r>
  <r>
    <x v="2"/>
    <x v="2"/>
    <n v="33.333333333333336"/>
    <n v="3"/>
    <s v="GUX60"/>
    <n v="100"/>
    <n v="0"/>
    <s v="ร้านที่2"/>
    <s v=""/>
    <s v=""/>
    <s v="-"/>
    <s v=""/>
    <s v="-"/>
    <s v="-"/>
    <s v="Standard shipping"/>
    <s v="Tiktok"/>
    <s v="-"/>
    <s v=""/>
    <s v="-"/>
    <s v="17/02/2026 16:22"/>
  </r>
  <r>
    <x v="2"/>
    <x v="2"/>
    <n v="33.333333333333336"/>
    <n v="3"/>
    <s v="GUX59"/>
    <n v="100"/>
    <n v="0"/>
    <s v="ร้านที่2"/>
    <s v="ร***ี  เ***กษม"/>
    <s v="ปทุมธานี"/>
    <s v="-"/>
    <s v=""/>
    <s v="17/02/2026 16:22"/>
    <s v="-"/>
    <s v="Flash Express Thailand"/>
    <s v="Tiktok"/>
    <s v="tiktok"/>
    <s v=""/>
    <s v="-"/>
    <s v="17/02/2026 16:22"/>
  </r>
  <r>
    <x v="5"/>
    <x v="5"/>
    <n v="139"/>
    <n v="1"/>
    <s v="GUX58"/>
    <n v="215"/>
    <n v="0"/>
    <s v="ร้านที่10"/>
    <s v="นฤเทพ  รุ่งระวีวิลาศ "/>
    <s v="339 ม.15บ้านไผ่ทอง ต.หลุบ อ.เมือง จ.กาฬสินธุ์  46000"/>
    <s v="46000"/>
    <s v="0878526385"/>
    <s v="17/02/2026 16:22"/>
    <s v="sompear3955@gmail.com"/>
    <s v="EMS COD"/>
    <s v="facebook"/>
    <s v="กสิกร"/>
    <s v=""/>
    <s v="-"/>
    <s v="17/02/2026 16:22"/>
  </r>
  <r>
    <x v="0"/>
    <x v="0"/>
    <n v="139"/>
    <n v="1"/>
    <s v="GUX58"/>
    <n v="215"/>
    <n v="0"/>
    <s v="ร้านที่10"/>
    <s v="นฤเทพ  รุ่งระวีวิลาศ "/>
    <s v="339 ม.15บ้านไผ่ทอง ต.หลุบ อ.เมือง จ.กาฬสินธุ์  46000"/>
    <s v="46000"/>
    <s v="0878526385"/>
    <s v="17/02/2026 16:22"/>
    <s v="sompear3955@gmail.com"/>
    <s v="EMS COD"/>
    <s v="facebook"/>
    <s v="กสิกร"/>
    <s v=""/>
    <s v="-"/>
    <s v="17/02/2026 16:22"/>
  </r>
  <r>
    <x v="2"/>
    <x v="2"/>
    <n v="33.333333333333336"/>
    <n v="3"/>
    <s v="GUX57"/>
    <n v="100"/>
    <n v="0"/>
    <s v="ร้านที่2"/>
    <s v="ณ***า น***องอินทร์"/>
    <s v="สุพรรณบุรี"/>
    <s v="-"/>
    <s v=""/>
    <s v="17/02/2026 16:21"/>
    <s v="-"/>
    <s v="J&amp;T COD"/>
    <s v="Tiktok"/>
    <s v="จ่ายทีหลัง / COD"/>
    <s v=""/>
    <s v="-"/>
    <s v="17/02/2026 16:21"/>
  </r>
  <r>
    <x v="2"/>
    <x v="2"/>
    <n v="33.333333333333336"/>
    <n v="3"/>
    <s v="GUX56"/>
    <n v="100"/>
    <n v="0"/>
    <s v="ร้านที่2"/>
    <s v="ญ***ศา ว***บัณฑิต"/>
    <s v="กรุงเทพฯ"/>
    <s v="-"/>
    <s v=""/>
    <s v="17/02/2026 16:21"/>
    <s v="-"/>
    <s v="J&amp;T COD"/>
    <s v="Tiktok"/>
    <s v="จ่ายทีหลัง / COD"/>
    <s v=""/>
    <s v="-"/>
    <s v="17/02/2026 16:21"/>
  </r>
  <r>
    <x v="9"/>
    <x v="9"/>
    <n v="66.333333333333329"/>
    <n v="3"/>
    <s v="GUX55"/>
    <n v="197"/>
    <n v="0"/>
    <s v="ร้านที่2"/>
    <s v="ธ***ตน์ ท***ำ"/>
    <s v="เทศบาลนครนครปฐม"/>
    <s v="-"/>
    <s v=""/>
    <s v="17/02/2026 16:18"/>
    <s v="-"/>
    <s v="J&amp;T COD"/>
    <s v="Tiktok"/>
    <s v="จ่ายทีหลัง / COD"/>
    <s v=""/>
    <s v="-"/>
    <s v="17/02/2026 16:18"/>
  </r>
  <r>
    <x v="0"/>
    <x v="0"/>
    <n v="159"/>
    <n v="1"/>
    <s v="GUX54"/>
    <n v="99"/>
    <n v="0"/>
    <s v="ร้านที่2"/>
    <s v="ส***มล ม***พันธุ์"/>
    <s v="นนทบุรี"/>
    <s v="-"/>
    <s v=""/>
    <s v="17/02/2026 16:16"/>
    <s v="-"/>
    <s v="J&amp;T Express"/>
    <s v="Tiktok"/>
    <s v="tiktok"/>
    <s v=""/>
    <s v="-"/>
    <s v="17/02/2026 16:16"/>
  </r>
  <r>
    <x v="2"/>
    <x v="2"/>
    <n v="50"/>
    <n v="6"/>
    <s v="GUX53"/>
    <n v="200"/>
    <n v="0"/>
    <s v="ร้านที่2"/>
    <s v="E* P***"/>
    <s v="นนทบุรี"/>
    <s v="-"/>
    <s v=""/>
    <s v="17/02/2026 16:15"/>
    <s v="-"/>
    <s v="J&amp;T COD"/>
    <s v="Tiktok"/>
    <s v="จ่ายทีหลัง / COD"/>
    <s v=""/>
    <s v="-"/>
    <s v="17/02/2026 16:15"/>
  </r>
  <r>
    <x v="5"/>
    <x v="5"/>
    <n v="159"/>
    <n v="1"/>
    <s v="GUX52"/>
    <n v="105"/>
    <n v="6"/>
    <s v="ร้านที่2"/>
    <s v="ป***"/>
    <s v="กรุงเทพมหานคร"/>
    <s v="-"/>
    <s v=""/>
    <s v="17/02/2026 16:12"/>
    <s v="-"/>
    <s v="J&amp;T COD"/>
    <s v="Tiktok"/>
    <s v="จ่ายทีหลัง / COD"/>
    <s v=""/>
    <s v="-"/>
    <s v="17/02/2026 16:12"/>
  </r>
  <r>
    <x v="2"/>
    <x v="2"/>
    <n v="50"/>
    <n v="6"/>
    <s v="GUX51"/>
    <n v="200"/>
    <n v="0"/>
    <s v="ร้านที่2"/>
    <s v="ช***มา ส***ามอินทร์"/>
    <s v="นครปฐม"/>
    <s v="-"/>
    <s v=""/>
    <s v="17/02/2026 16:09"/>
    <s v="-"/>
    <s v="J&amp;T Express"/>
    <s v="Tiktok"/>
    <s v="tiktok"/>
    <s v="ฝอยทอง4_x000a_เผือก2"/>
    <s v="-"/>
    <s v="17/02/2026 16:07"/>
  </r>
  <r>
    <x v="2"/>
    <x v="2"/>
    <n v="50"/>
    <n v="6"/>
    <s v="GUX50"/>
    <n v="200"/>
    <n v="0"/>
    <s v="ร้านที่2"/>
    <s v="น***กษณ์  ค***ี"/>
    <s v="สมุทรปราการ"/>
    <s v="-"/>
    <s v=""/>
    <s v="17/02/2026 16:07"/>
    <s v="-"/>
    <s v="J&amp;T COD"/>
    <s v="Tiktok"/>
    <s v="จ่ายทีหลัง / COD"/>
    <s v=""/>
    <s v="-"/>
    <s v="17/02/2026 16:07"/>
  </r>
  <r>
    <x v="11"/>
    <x v="15"/>
    <n v="54.5"/>
    <n v="2"/>
    <s v="GUX49"/>
    <n v="97.1"/>
    <n v="8"/>
    <s v="ร้านที่3"/>
    <s v="ปริชาติ ตระการไทย"/>
    <s v="บ้านหาด 118/4 หมู่3 · ห้วยเหนือ/ Huai Nuea_x000a__x000a_ขุขันธ์/ Khukhanศรีสะเกษ/ Sisaket_x000a_33140"/>
    <s v="33140"/>
    <s v="660962100599"/>
    <s v="17/02/2026 16:07"/>
    <s v="-"/>
    <s v="Kerry_dropoff"/>
    <s v="Lazada"/>
    <s v="lazada"/>
    <s v=""/>
    <s v="-"/>
    <s v="17/02/2026 16:07"/>
  </r>
  <r>
    <x v="2"/>
    <x v="2"/>
    <n v="50"/>
    <n v="12"/>
    <s v="GUX48"/>
    <n v="400"/>
    <n v="0"/>
    <s v="ร้านที่2"/>
    <s v="ป***อบ ช***กา"/>
    <s v="ปราจีนบุรี"/>
    <s v="-"/>
    <s v=""/>
    <s v="17/02/2026 16:03"/>
    <s v="-"/>
    <s v="J&amp;T COD"/>
    <s v="Tiktok"/>
    <s v="จ่ายทีหลัง / COD"/>
    <s v=""/>
    <s v="-"/>
    <s v="17/02/2026 16:03"/>
  </r>
  <r>
    <x v="2"/>
    <x v="2"/>
    <n v="50"/>
    <n v="6"/>
    <s v="GUX47"/>
    <n v="200"/>
    <n v="0"/>
    <s v="ร้านที่2"/>
    <s v="แ** ร**"/>
    <s v="ฉะเชิงเทรา"/>
    <s v="-"/>
    <s v=""/>
    <s v="17/02/2026 16:00"/>
    <s v="-"/>
    <s v="J&amp;T COD"/>
    <s v="Tiktok"/>
    <s v="จ่ายทีหลัง / COD"/>
    <s v=""/>
    <s v="-"/>
    <s v="17/02/2026 16:00"/>
  </r>
  <r>
    <x v="5"/>
    <x v="5"/>
    <n v="159"/>
    <n v="1"/>
    <s v="GUX46"/>
    <n v="99"/>
    <n v="0"/>
    <s v="ร้านที่2"/>
    <s v="ว***า โ***คียน ร***จ้ะโบว์"/>
    <s v="พังงา"/>
    <s v="-"/>
    <s v=""/>
    <s v="17/02/2026 15:59"/>
    <s v="-"/>
    <s v="J&amp;T COD"/>
    <s v="Tiktok"/>
    <s v="จ่ายทีหลัง / COD"/>
    <s v=""/>
    <s v="-"/>
    <s v="17/02/2026 15:59"/>
  </r>
  <r>
    <x v="10"/>
    <x v="12"/>
    <n v="66.666666666666671"/>
    <n v="3"/>
    <s v="GUX45"/>
    <n v="163"/>
    <n v="34"/>
    <s v="ร้านที่2"/>
    <s v="ธ***า ข***ทียน"/>
    <s v="ระยอง"/>
    <s v="-"/>
    <s v=""/>
    <s v="17/02/2026 15:54"/>
    <s v="-"/>
    <s v="J&amp;T COD"/>
    <s v="Tiktok"/>
    <s v="จ่ายทีหลัง / COD"/>
    <s v=""/>
    <s v="-"/>
    <s v="17/02/2026 15:54"/>
  </r>
  <r>
    <x v="2"/>
    <x v="2"/>
    <n v="65"/>
    <n v="1"/>
    <s v="GUX43"/>
    <n v="35"/>
    <n v="0"/>
    <s v="ร้านที่2"/>
    <s v="E* P***"/>
    <s v="นนทบุรี"/>
    <s v="-"/>
    <s v=""/>
    <s v="17/02/2026 15:51"/>
    <s v="-"/>
    <s v="J&amp;T COD"/>
    <s v="Tiktok"/>
    <s v="จ่ายทีหลัง / COD"/>
    <s v=""/>
    <s v="-"/>
    <s v="17/02/2026 15:52"/>
  </r>
  <r>
    <x v="2"/>
    <x v="2"/>
    <n v="65"/>
    <n v="1"/>
    <s v="GUX42"/>
    <n v="35"/>
    <n v="0"/>
    <s v="ร้านที่2"/>
    <s v="จ***นา ว***มณีวรรณ"/>
    <s v="ประจวบคีรีขันธ์"/>
    <s v="-"/>
    <s v=""/>
    <s v="17/02/2026 15:51"/>
    <s v="-"/>
    <s v="J&amp;T COD"/>
    <s v="Tiktok"/>
    <s v="จ่ายทีหลัง / COD"/>
    <s v=""/>
    <s v="-"/>
    <s v="17/02/2026 15:51"/>
  </r>
  <r>
    <x v="2"/>
    <x v="2"/>
    <n v="65"/>
    <n v="1"/>
    <s v="GUX41"/>
    <n v="35"/>
    <n v="0"/>
    <s v="ร้านที่2"/>
    <s v="ด***กร ค***ะเทศ"/>
    <s v="พระนครศรีอยุธยา"/>
    <s v="-"/>
    <s v=""/>
    <s v="17/02/2026 15:52"/>
    <s v="-"/>
    <s v="J&amp;T Express"/>
    <s v="Tiktok"/>
    <s v="tiktok"/>
    <s v="ฝอยทอง"/>
    <s v="-"/>
    <s v="17/02/2026 15:51"/>
  </r>
  <r>
    <x v="2"/>
    <x v="2"/>
    <n v="65"/>
    <n v="1"/>
    <s v="GUX40"/>
    <n v="35"/>
    <n v="0"/>
    <s v="ร้านที่2"/>
    <s v="ม***มี่ยว"/>
    <s v="กรุงเทพฯ"/>
    <s v="-"/>
    <s v=""/>
    <s v="17/02/2026 15:51"/>
    <s v="-"/>
    <s v="J&amp;T COD"/>
    <s v="Tiktok"/>
    <s v="จ่ายทีหลัง / COD"/>
    <s v=""/>
    <s v="-"/>
    <s v="17/02/2026 15:51"/>
  </r>
  <r>
    <x v="2"/>
    <x v="2"/>
    <n v="65"/>
    <n v="1"/>
    <s v="GUX39"/>
    <n v="35"/>
    <n v="0"/>
    <s v="ร้านที่2"/>
    <s v="a***gul410"/>
    <s v="สมุทรปราการ"/>
    <s v="-"/>
    <s v=""/>
    <s v="17/02/2026 15:51"/>
    <s v="-"/>
    <s v="Flash Express Thailand COD"/>
    <s v="Tiktok"/>
    <s v="จ่ายทีหลัง / COD"/>
    <s v="**ขอเป็นเนยนม"/>
    <s v="-"/>
    <s v="17/02/2026 15:51"/>
  </r>
  <r>
    <x v="2"/>
    <x v="2"/>
    <n v="65"/>
    <n v="1"/>
    <s v="GUX38"/>
    <n v="35"/>
    <n v="0"/>
    <s v="ร้านที่2"/>
    <s v="จ** ต***"/>
    <s v="ชลบุรี"/>
    <s v="-"/>
    <s v=""/>
    <s v="17/02/2026 15:51"/>
    <s v="-"/>
    <s v="J&amp;T Express"/>
    <s v="Tiktok"/>
    <s v="tiktok"/>
    <s v=""/>
    <s v="-"/>
    <s v="17/02/2026 15:51"/>
  </r>
  <r>
    <x v="2"/>
    <x v="2"/>
    <n v="65"/>
    <n v="2"/>
    <s v="GUX37"/>
    <n v="70"/>
    <n v="0"/>
    <s v="ร้านที่2"/>
    <s v="ป***วรรณ ท***ัง"/>
    <s v="นนทบุรี"/>
    <s v="-"/>
    <s v=""/>
    <s v="17/02/2026 15:50"/>
    <s v="-"/>
    <s v="Flash Express Thailand COD"/>
    <s v="Tiktok"/>
    <s v="จ่ายทีหลัง / COD"/>
    <s v=""/>
    <s v="-"/>
    <s v="17/02/2026 15:50"/>
  </r>
  <r>
    <x v="2"/>
    <x v="2"/>
    <n v="65"/>
    <n v="1"/>
    <s v="GUX36"/>
    <n v="35"/>
    <n v="0"/>
    <s v="ร้านที่2"/>
    <s v="ก***  เ***ยมเชย"/>
    <s v="เทศบาลเมืองจันทบุรี"/>
    <s v="-"/>
    <s v=""/>
    <s v="17/02/2026 15:48"/>
    <s v="-"/>
    <s v="J&amp;T COD"/>
    <s v="Tiktok"/>
    <s v="จ่ายทีหลัง / COD"/>
    <s v=""/>
    <s v="-"/>
    <s v="17/02/2026 15:49"/>
  </r>
  <r>
    <x v="2"/>
    <x v="2"/>
    <n v="65"/>
    <n v="2"/>
    <s v="GUX35"/>
    <n v="70"/>
    <n v="0"/>
    <s v="ร้านที่2"/>
    <s v="ป*** พ***า"/>
    <s v="พิษณุโลก"/>
    <s v="-"/>
    <s v=""/>
    <s v="17/02/2026 15:48"/>
    <s v="-"/>
    <s v="J&amp;T COD"/>
    <s v="Tiktok"/>
    <s v="จ่ายทีหลัง / COD"/>
    <s v=""/>
    <s v="-"/>
    <s v="17/02/2026 15:48"/>
  </r>
  <r>
    <x v="2"/>
    <x v="2"/>
    <n v="65"/>
    <n v="1"/>
    <s v="GUX34"/>
    <n v="35"/>
    <n v="0"/>
    <s v="ร้านที่2"/>
    <s v="จ***ิรา ศ***ดช"/>
    <s v="ชัยนาท"/>
    <s v="-"/>
    <s v=""/>
    <s v="17/02/2026 15:48"/>
    <s v="-"/>
    <s v="J&amp;T COD"/>
    <s v="Tiktok"/>
    <s v="จ่ายทีหลัง / COD"/>
    <s v=""/>
    <s v="-"/>
    <s v="17/02/2026 15:48"/>
  </r>
  <r>
    <x v="6"/>
    <x v="6"/>
    <n v="159"/>
    <n v="1"/>
    <s v="GUX33"/>
    <n v="99"/>
    <n v="0"/>
    <s v="ร้านที่2"/>
    <s v="ห***"/>
    <s v="เชียงใหม่"/>
    <s v="-"/>
    <s v=""/>
    <s v="17/02/2026 15:48"/>
    <s v="-"/>
    <s v="J&amp;T COD"/>
    <s v="Tiktok"/>
    <s v="จ่ายทีหลัง / COD"/>
    <s v=""/>
    <s v="-"/>
    <s v="17/02/2026 15:48"/>
  </r>
  <r>
    <x v="2"/>
    <x v="2"/>
    <n v="65"/>
    <n v="1"/>
    <s v="GUX32"/>
    <n v="35"/>
    <n v="0"/>
    <s v="ร้านที่2"/>
    <s v="น***้าลองไก่ทอด"/>
    <s v="นครสวรรค์"/>
    <s v="-"/>
    <s v=""/>
    <s v="17/02/2026 15:47"/>
    <s v="-"/>
    <s v="J&amp;T COD"/>
    <s v="Tiktok"/>
    <s v="จ่ายทีหลัง / COD"/>
    <s v=""/>
    <s v="-"/>
    <s v="17/02/2026 15:47"/>
  </r>
  <r>
    <x v="9"/>
    <x v="9"/>
    <n v="66.333333333333329"/>
    <n v="6"/>
    <s v="GUX31"/>
    <n v="394"/>
    <n v="0"/>
    <s v="ร้านที่2"/>
    <s v="ค***ม่ ไ***รณ์ ป***าดี"/>
    <s v="สุโขทัย"/>
    <s v="-"/>
    <s v=""/>
    <s v="17/02/2026 15:45"/>
    <s v="-"/>
    <s v="J&amp;T Express"/>
    <s v="Tiktok"/>
    <s v="tiktok"/>
    <s v=""/>
    <s v="-"/>
    <s v="17/02/2026 15:45"/>
  </r>
  <r>
    <x v="5"/>
    <x v="5"/>
    <n v="159"/>
    <n v="1"/>
    <s v="GUX30"/>
    <n v="99"/>
    <n v="0"/>
    <s v="ร้านที่2"/>
    <s v="เ** ว***นิศา"/>
    <s v="กรุงเทพฯ"/>
    <s v="-"/>
    <s v=""/>
    <s v="17/02/2026 15:36"/>
    <s v="-"/>
    <s v="J&amp;T COD"/>
    <s v="Tiktok"/>
    <s v="จ่ายทีหลัง / COD"/>
    <s v=""/>
    <s v="-"/>
    <s v="17/02/2026 15:37"/>
  </r>
  <r>
    <x v="0"/>
    <x v="0"/>
    <n v="0"/>
    <n v="1"/>
    <s v="GUX28"/>
    <n v="0"/>
    <n v="0"/>
    <s v="ร้านที่2"/>
    <s v="อ***ตย์ เ***กสอาด"/>
    <s v="ลพบุรี"/>
    <s v="-"/>
    <s v=""/>
    <s v="17/02/2026 15:15"/>
    <s v="-"/>
    <s v="J&amp;T Express"/>
    <s v="Tiktok"/>
    <s v="tiktok"/>
    <s v=""/>
    <s v="-"/>
    <s v="17/02/2026 15:15"/>
  </r>
  <r>
    <x v="5"/>
    <x v="5"/>
    <n v="139"/>
    <n v="1"/>
    <s v="GUX27"/>
    <n v="215"/>
    <n v="0"/>
    <s v="ร้านที่10"/>
    <s v="ปุณยวีร์"/>
    <s v="934/1  ถนนพัฒนาการ  แขวง/เขตสวนหลวง กทม.# 10250"/>
    <s v="10250"/>
    <s v="0656362443"/>
    <s v="17/02/2026 15:15"/>
    <s v="t0832622509@gmail.com"/>
    <s v="EMS COD"/>
    <s v="facebook"/>
    <s v="กสิกร"/>
    <s v=""/>
    <s v="-"/>
    <s v="17/02/2026 15:15"/>
  </r>
  <r>
    <x v="6"/>
    <x v="6"/>
    <n v="139"/>
    <n v="1"/>
    <s v="GUX27"/>
    <n v="215"/>
    <n v="0"/>
    <s v="ร้านที่10"/>
    <s v="ปุณยวีร์"/>
    <s v="934/1  ถนนพัฒนาการ  แขวง/เขตสวนหลวง กทม.# 10250"/>
    <s v="10250"/>
    <s v="0656362443"/>
    <s v="17/02/2026 15:15"/>
    <s v="t0832622509@gmail.com"/>
    <s v="EMS COD"/>
    <s v="facebook"/>
    <s v="กสิกร"/>
    <s v=""/>
    <s v="-"/>
    <s v="17/02/2026 15:15"/>
  </r>
  <r>
    <x v="2"/>
    <x v="2"/>
    <n v="33.333333333333336"/>
    <n v="3"/>
    <s v="GUX26"/>
    <n v="100"/>
    <n v="0"/>
    <s v="ร้านที่2"/>
    <s v="ว***พ็ญ"/>
    <s v="ปทุมธานี"/>
    <s v="-"/>
    <s v=""/>
    <s v="17/02/2026 15:13"/>
    <s v="-"/>
    <s v="J&amp;T COD"/>
    <s v="Tiktok"/>
    <s v="จ่ายทีหลัง / COD"/>
    <s v=""/>
    <s v="-"/>
    <s v="17/02/2026 15:14"/>
  </r>
  <r>
    <x v="0"/>
    <x v="0"/>
    <n v="159"/>
    <n v="1"/>
    <s v="GUX25"/>
    <n v="99"/>
    <n v="0"/>
    <s v="ร้านที่2"/>
    <s v="ธ***ย ศ***ร้าม"/>
    <s v="ชลบุรี"/>
    <s v="-"/>
    <s v=""/>
    <s v="17/02/2026 14:59"/>
    <s v="-"/>
    <s v="J&amp;T COD"/>
    <s v="Tiktok"/>
    <s v="จ่ายทีหลัง / COD"/>
    <s v=""/>
    <s v="-"/>
    <s v="17/02/2026 14:59"/>
  </r>
  <r>
    <x v="0"/>
    <x v="0"/>
    <n v="159"/>
    <n v="1"/>
    <s v="GUX24"/>
    <n v="99"/>
    <n v="0"/>
    <s v="ร้านที่2"/>
    <s v="ส***พ ถ***ฟู"/>
    <s v="สมุทรสาคร"/>
    <s v="-"/>
    <s v=""/>
    <s v="17/02/2026 14:55"/>
    <s v="-"/>
    <s v="J&amp;T COD"/>
    <s v="Tiktok"/>
    <s v="จ่ายทีหลัง / COD"/>
    <s v=""/>
    <s v="-"/>
    <s v="17/02/2026 14:55"/>
  </r>
  <r>
    <x v="8"/>
    <x v="8"/>
    <n v="99"/>
    <n v="1"/>
    <s v="GUX23"/>
    <n v="179"/>
    <n v="0"/>
    <s v="ร้านที่1"/>
    <s v="M******n"/>
    <s v="******, ชั้น 8, ซอย อ่อนนุช 37/1, ถนน อ่อนนุช, แขวงสวนหลวง, เขตสวนหลวง แขวงสวนหลวง เขตสวนหลวง จังหวัดกรุงเทพมหานคร 10250"/>
    <s v="10250"/>
    <s v="67"/>
    <s v="17/02/2026 14:42"/>
    <s v="-"/>
    <s v="SPX Express"/>
    <s v="Shopee"/>
    <s v="shopee"/>
    <s v=""/>
    <s v="-"/>
    <s v="17/02/2026 14:42"/>
  </r>
  <r>
    <x v="9"/>
    <x v="9"/>
    <n v="80"/>
    <n v="1"/>
    <s v="GUX23"/>
    <n v="179"/>
    <n v="0"/>
    <s v="ร้านที่1"/>
    <s v="M******n"/>
    <s v="******, ชั้น 8, ซอย อ่อนนุช 37/1, ถนน อ่อนนุช, แขวงสวนหลวง, เขตสวนหลวง แขวงสวนหลวง เขตสวนหลวง จังหวัดกรุงเทพมหานคร 10250"/>
    <s v="10250"/>
    <s v="67"/>
    <s v="17/02/2026 14:42"/>
    <s v="-"/>
    <s v="SPX Express"/>
    <s v="Shopee"/>
    <s v="shopee"/>
    <s v=""/>
    <s v="-"/>
    <s v="17/02/2026 14:42"/>
  </r>
  <r>
    <x v="0"/>
    <x v="0"/>
    <n v="159"/>
    <n v="1"/>
    <s v="GUX22"/>
    <n v="99"/>
    <n v="0"/>
    <s v="ร้านที่2"/>
    <s v="ม***าา"/>
    <s v="เพชรบูรณ์"/>
    <s v="-"/>
    <s v=""/>
    <s v="17/02/2026 14:39"/>
    <s v="-"/>
    <s v="J&amp;T COD"/>
    <s v="Tiktok"/>
    <s v="จ่ายทีหลัง / COD"/>
    <s v=""/>
    <s v="-"/>
    <s v="17/02/2026 14:39"/>
  </r>
  <r>
    <x v="2"/>
    <x v="2"/>
    <n v="50"/>
    <n v="6"/>
    <s v="GUX21"/>
    <n v="200"/>
    <n v="0"/>
    <s v="ร้านที่2"/>
    <s v="น***ะอองดาว ใ***สา"/>
    <s v="พิษณุโลก"/>
    <s v="-"/>
    <s v=""/>
    <s v="17/02/2026 14:35"/>
    <s v="-"/>
    <s v="J&amp;T Express"/>
    <s v="Tiktok"/>
    <s v="tiktok"/>
    <s v=""/>
    <s v="-"/>
    <s v="17/02/2026 14:35"/>
  </r>
  <r>
    <x v="9"/>
    <x v="9"/>
    <n v="66.333333333333329"/>
    <n v="15"/>
    <s v="GUX20"/>
    <n v="985"/>
    <n v="0"/>
    <s v="ร้านที่2"/>
    <s v="อ***ย จ***ู่"/>
    <s v="ตาก"/>
    <s v="-"/>
    <s v=""/>
    <s v="17/02/2026 14:34"/>
    <s v="-"/>
    <s v="J&amp;T COD"/>
    <s v="Tiktok"/>
    <s v="จ่ายทีหลัง / COD"/>
    <s v=""/>
    <s v="-"/>
    <s v="17/02/2026 14:34"/>
  </r>
  <r>
    <x v="2"/>
    <x v="2"/>
    <n v="50"/>
    <n v="6"/>
    <s v="GUX19"/>
    <n v="200"/>
    <n v="0"/>
    <s v="ร้านที่2"/>
    <s v="ป***ธร  เ***ฤทธิ์"/>
    <s v="สมุทรปราการ"/>
    <s v="-"/>
    <s v=""/>
    <s v="17/02/2026 14:33"/>
    <s v="-"/>
    <s v="Flash Express Thailand"/>
    <s v="Tiktok"/>
    <s v="tiktok"/>
    <s v=""/>
    <s v="-"/>
    <s v="17/02/2026 14:32"/>
  </r>
  <r>
    <x v="2"/>
    <x v="2"/>
    <n v="50"/>
    <n v="12"/>
    <s v="GUX18"/>
    <n v="400"/>
    <n v="0"/>
    <s v="ร้านที่2"/>
    <s v="ป***"/>
    <s v="ชลบุรี"/>
    <s v="-"/>
    <s v=""/>
    <s v="17/02/2026 14:28"/>
    <s v="-"/>
    <s v="J&amp;T COD"/>
    <s v="Tiktok"/>
    <s v="จ่ายทีหลัง / COD"/>
    <s v=""/>
    <s v="-"/>
    <s v="17/02/2026 14:29"/>
  </r>
  <r>
    <x v="0"/>
    <x v="0"/>
    <n v="159"/>
    <n v="2"/>
    <s v="GUX16"/>
    <n v="198"/>
    <n v="0"/>
    <s v="ร้านที่2"/>
    <s v="ส***จิตร"/>
    <s v="บุรีรัมย์"/>
    <s v="-"/>
    <s v=""/>
    <s v="17/02/2026 14:24"/>
    <s v="-"/>
    <s v="J&amp;T COD"/>
    <s v="Tiktok"/>
    <s v="จ่ายทีหลัง / COD"/>
    <s v=""/>
    <s v="-"/>
    <s v="17/02/2026 14:24"/>
  </r>
  <r>
    <x v="2"/>
    <x v="2"/>
    <n v="50"/>
    <n v="6"/>
    <s v="GUX15"/>
    <n v="200"/>
    <n v="0"/>
    <s v="ร้านที่2"/>
    <s v="น***นา ช***ี"/>
    <s v="นครสวรรค์"/>
    <s v="-"/>
    <s v=""/>
    <s v="17/02/2026 14:21"/>
    <s v="-"/>
    <s v="J&amp;T COD"/>
    <s v="Tiktok"/>
    <s v="จ่ายทีหลัง / COD"/>
    <s v=""/>
    <s v="-"/>
    <s v="17/02/2026 14:21"/>
  </r>
  <r>
    <x v="2"/>
    <x v="2"/>
    <n v="50"/>
    <n v="6"/>
    <s v="GUX14"/>
    <n v="200"/>
    <n v="0"/>
    <s v="ร้านที่2"/>
    <s v="ป***า"/>
    <s v="มหาสารคาม"/>
    <s v="-"/>
    <s v=""/>
    <s v="17/02/2026 14:18"/>
    <s v="-"/>
    <s v="J&amp;T COD"/>
    <s v="Tiktok"/>
    <s v="จ่ายทีหลัง / COD"/>
    <s v=""/>
    <s v="-"/>
    <s v="17/02/2026 14:18"/>
  </r>
  <r>
    <x v="7"/>
    <x v="7"/>
    <n v="99.5"/>
    <n v="1"/>
    <s v="GUX13"/>
    <n v="199"/>
    <n v="0"/>
    <s v="ร้านที่10"/>
    <s v="จันทร์สม   ศรีเพ็ง"/>
    <s v="113/1 บ้านปางหมู_x000a_ต.ปางหมู_x000a_อ.เมือง_x000a_จ.แม่ฮ่องสอน 58000"/>
    <s v="58000"/>
    <s v="0616299291"/>
    <s v="17/02/2026 14:13"/>
    <s v="t0832622509@gmail.com"/>
    <s v="EMS COD"/>
    <s v="facebook"/>
    <s v="กสิกร"/>
    <s v=""/>
    <s v="-"/>
    <s v="17/02/2026 14:12"/>
  </r>
  <r>
    <x v="5"/>
    <x v="5"/>
    <n v="99.5"/>
    <n v="1"/>
    <s v="GUX13"/>
    <n v="199"/>
    <n v="0"/>
    <s v="ร้านที่10"/>
    <s v="จันทร์สม   ศรีเพ็ง"/>
    <s v="113/1 บ้านปางหมู_x000a_ต.ปางหมู_x000a_อ.เมือง_x000a_จ.แม่ฮ่องสอน 58000"/>
    <s v="58000"/>
    <s v="0616299291"/>
    <s v="17/02/2026 14:13"/>
    <s v="t0832622509@gmail.com"/>
    <s v="EMS COD"/>
    <s v="facebook"/>
    <s v="กสิกร"/>
    <s v=""/>
    <s v="-"/>
    <s v="17/02/2026 14:12"/>
  </r>
  <r>
    <x v="0"/>
    <x v="11"/>
    <n v="87.2"/>
    <n v="1"/>
    <s v="GUX12"/>
    <n v="95.2"/>
    <n v="8"/>
    <s v="ร้านที่3"/>
    <s v="สมพร ขออ่อนกลาง"/>
    <s v="ถ.เทิดราชัน ซ.เทิดราชัน43 3/149 ม.อยู่เจริญ · สีกัน/ Si Kan_x000a__x000a_ดอนเมือง/ Don Mueangกรุงเทพมหานคร/ Bangkok_x000a_10210"/>
    <s v="10210"/>
    <s v="660812743691"/>
    <s v="17/02/2026 14:11"/>
    <s v="-"/>
    <s v="Kerry_dropoff"/>
    <s v="Lazada"/>
    <s v="lazada"/>
    <s v=""/>
    <s v="-"/>
    <s v="17/02/2026 14:11"/>
  </r>
  <r>
    <x v="5"/>
    <x v="5"/>
    <n v="139"/>
    <n v="2"/>
    <s v="GUX11"/>
    <n v="895"/>
    <n v="0"/>
    <s v="ร้านที่10"/>
    <s v="กัญญณัช ธนูแก้ว "/>
    <s v="รร.บ้านห้วยขอน 120 ม.3 ต.ห้วยหม้าย อ.สอง จ.แพร่ 54120"/>
    <s v="54120"/>
    <s v="0875655382"/>
    <s v="17/02/2026 14:04"/>
    <s v="t0832622509@gmail.com"/>
    <s v="EMS COD"/>
    <s v="facebook"/>
    <s v="กสิกร"/>
    <s v=""/>
    <s v="-"/>
    <s v="17/02/2026 14:04"/>
  </r>
  <r>
    <x v="6"/>
    <x v="6"/>
    <n v="139"/>
    <n v="1"/>
    <s v="GUX11"/>
    <n v="895"/>
    <n v="0"/>
    <s v="ร้านที่10"/>
    <s v="กัญญณัช ธนูแก้ว "/>
    <s v="รร.บ้านห้วยขอน 120 ม.3 ต.ห้วยหม้าย อ.สอง จ.แพร่ 54120"/>
    <s v="54120"/>
    <s v="0875655382"/>
    <s v="17/02/2026 14:04"/>
    <s v="t0832622509@gmail.com"/>
    <s v="EMS COD"/>
    <s v="facebook"/>
    <s v="กสิกร"/>
    <s v=""/>
    <s v="-"/>
    <s v="17/02/2026 14:04"/>
  </r>
  <r>
    <x v="7"/>
    <x v="7"/>
    <n v="139"/>
    <n v="2"/>
    <s v="GUX11"/>
    <n v="895"/>
    <n v="0"/>
    <s v="ร้านที่10"/>
    <s v="กัญญณัช ธนูแก้ว "/>
    <s v="รร.บ้านห้วยขอน 120 ม.3 ต.ห้วยหม้าย อ.สอง จ.แพร่ 54120"/>
    <s v="54120"/>
    <s v="0875655382"/>
    <s v="17/02/2026 14:04"/>
    <s v="t0832622509@gmail.com"/>
    <s v="EMS COD"/>
    <s v="facebook"/>
    <s v="กสิกร"/>
    <s v=""/>
    <s v="-"/>
    <s v="17/02/2026 14:04"/>
  </r>
  <r>
    <x v="0"/>
    <x v="0"/>
    <n v="139"/>
    <n v="4"/>
    <s v="GUX11"/>
    <n v="895"/>
    <n v="0"/>
    <s v="ร้านที่10"/>
    <s v="กัญญณัช ธนูแก้ว "/>
    <s v="รร.บ้านห้วยขอน 120 ม.3 ต.ห้วยหม้าย อ.สอง จ.แพร่ 54120"/>
    <s v="54120"/>
    <s v="0875655382"/>
    <s v="17/02/2026 14:04"/>
    <s v="t0832622509@gmail.com"/>
    <s v="EMS COD"/>
    <s v="facebook"/>
    <s v="กสิกร"/>
    <s v=""/>
    <s v="-"/>
    <s v="17/02/2026 14:04"/>
  </r>
  <r>
    <x v="2"/>
    <x v="2"/>
    <n v="50"/>
    <n v="6"/>
    <s v="GUX10"/>
    <n v="200"/>
    <n v="0"/>
    <s v="ร้านที่2"/>
    <s v="เ***ก ส***มศรี"/>
    <s v="สุราษฎร์ธานี"/>
    <s v="-"/>
    <s v=""/>
    <s v="17/02/2026 13:57"/>
    <s v="-"/>
    <s v="J&amp;T COD"/>
    <s v="Tiktok"/>
    <s v="จ่ายทีหลัง / COD"/>
    <s v=""/>
    <s v="-"/>
    <s v="17/02/2026 13:57"/>
  </r>
  <r>
    <x v="7"/>
    <x v="7"/>
    <n v="139"/>
    <n v="2"/>
    <s v="GUX9"/>
    <n v="215"/>
    <n v="0"/>
    <s v="ร้านที่10"/>
    <s v="สุนันทา ชูเนตร"/>
    <s v="156หมู่11ต ท่าไห อ เขื่องใน จอุบล 34150"/>
    <s v="34150"/>
    <s v="0892250071"/>
    <s v="17/02/2026 13:55"/>
    <s v="t0832622509@gmail.com"/>
    <s v="EMS COD"/>
    <s v="facebook"/>
    <s v="กสิกร"/>
    <s v=""/>
    <s v="-"/>
    <s v="17/02/2026 13:54"/>
  </r>
  <r>
    <x v="5"/>
    <x v="5"/>
    <n v="139"/>
    <n v="1"/>
    <s v="GUX8"/>
    <n v="215"/>
    <n v="0"/>
    <s v="ร้านที่10"/>
    <s v="วรรณิศา จันสุวรรณ"/>
    <s v="33หมู่18บ้านหนองศาลาใต้_x000a_ต บึงมะลู_x000a_อ กันทรลักษ์_x000a_จ ศรีสะเกษ 33110"/>
    <s v="33110"/>
    <s v="0654540236"/>
    <s v="17/02/2026 13:53"/>
    <s v="t0832622509@gmail.com"/>
    <s v="EMS COD"/>
    <s v="facebook"/>
    <s v="กสิกร"/>
    <s v=""/>
    <s v="-"/>
    <s v="17/02/2026 13:53"/>
  </r>
  <r>
    <x v="0"/>
    <x v="0"/>
    <n v="139"/>
    <n v="1"/>
    <s v="GUX8"/>
    <n v="215"/>
    <n v="0"/>
    <s v="ร้านที่10"/>
    <s v="วรรณิศา จันสุวรรณ"/>
    <s v="33หมู่18บ้านหนองศาลาใต้_x000a_ต บึงมะลู_x000a_อ กันทรลักษ์_x000a_จ ศรีสะเกษ 33110"/>
    <s v="33110"/>
    <s v="0654540236"/>
    <s v="17/02/2026 13:53"/>
    <s v="t0832622509@gmail.com"/>
    <s v="EMS COD"/>
    <s v="facebook"/>
    <s v="กสิกร"/>
    <s v=""/>
    <s v="-"/>
    <s v="17/02/2026 13:53"/>
  </r>
  <r>
    <x v="0"/>
    <x v="0"/>
    <n v="139"/>
    <n v="1"/>
    <s v="GUX7"/>
    <n v="215"/>
    <n v="0"/>
    <s v="ร้านที่10"/>
    <s v="เสาวณี บุญดี"/>
    <s v="362 ม.8 ต.ปากแพรก อ.ดอนสัก จ.สุราษฎร์ธานี 84340"/>
    <s v="84340"/>
    <s v="0963907877"/>
    <s v="17/02/2026 13:15"/>
    <s v="t0832622509@gmail.com"/>
    <s v="EMS"/>
    <s v="facebook"/>
    <s v="กสิกร"/>
    <s v=""/>
    <s v="-"/>
    <s v="17/02/2026 13:50"/>
  </r>
  <r>
    <x v="5"/>
    <x v="5"/>
    <n v="139"/>
    <n v="1"/>
    <s v="GUX7"/>
    <n v="215"/>
    <n v="0"/>
    <s v="ร้านที่10"/>
    <s v="เสาวณี บุญดี"/>
    <s v="362 ม.8 ต.ปากแพรก อ.ดอนสัก จ.สุราษฎร์ธานี 84340"/>
    <s v="84340"/>
    <s v="0963907877"/>
    <s v="17/02/2026 13:15"/>
    <s v="t0832622509@gmail.com"/>
    <s v="EMS"/>
    <s v="facebook"/>
    <s v="กสิกร"/>
    <s v=""/>
    <s v="-"/>
    <s v="17/02/2026 13:50"/>
  </r>
  <r>
    <x v="7"/>
    <x v="7"/>
    <n v="159"/>
    <n v="1"/>
    <s v="GUX6"/>
    <n v="99"/>
    <n v="0"/>
    <s v="ร้านที่2"/>
    <s v="P***da C***lok"/>
    <s v="Loei"/>
    <s v="-"/>
    <s v=""/>
    <s v="17/02/2026 13:50"/>
    <s v="-"/>
    <s v="J&amp;T Express"/>
    <s v="Tiktok"/>
    <s v="tiktok"/>
    <s v=""/>
    <s v="-"/>
    <s v="17/02/2026 13:50"/>
  </r>
  <r>
    <x v="9"/>
    <x v="9"/>
    <n v="66.333333333333329"/>
    <n v="3"/>
    <s v="GUX5"/>
    <n v="197"/>
    <n v="0"/>
    <s v="ร้านที่2"/>
    <s v="เ***มาลย์  ต***รา"/>
    <s v="ขอนแก่น"/>
    <s v="-"/>
    <s v=""/>
    <s v="17/02/2026 13:48"/>
    <s v="-"/>
    <s v="J&amp;T COD"/>
    <s v="Tiktok"/>
    <s v="จ่ายทีหลัง / COD"/>
    <s v=""/>
    <s v="-"/>
    <s v="17/02/2026 13:48"/>
  </r>
  <r>
    <x v="6"/>
    <x v="6"/>
    <n v="139"/>
    <n v="1"/>
    <s v="GUX4"/>
    <n v="215"/>
    <n v="0"/>
    <s v="ร้านที่10"/>
    <s v="อรวรรณ  อินทฤทธิ์ (แผนกแคชเชียร์)"/>
    <s v="บริษัท ซัมมิท ไพน์เฮิร์สท กอล์ฟ คลับ จำกัด_x000a_146/4 ม.17 ถ.พหลโยธิน ต.คลองหนึ่ง อ.คลองหลวง จ.ปทุมธานี  _x000a_โทร. 12120"/>
    <s v="12120"/>
    <s v="0949183444"/>
    <s v="17/02/2026 13:26"/>
    <s v="t0832622509@gmail.com"/>
    <s v="EMS"/>
    <s v="facebook"/>
    <s v="กสิกร"/>
    <s v=""/>
    <s v="-"/>
    <s v="17/02/2026 13:47"/>
  </r>
  <r>
    <x v="0"/>
    <x v="0"/>
    <n v="139"/>
    <n v="1"/>
    <s v="GUX4"/>
    <n v="215"/>
    <n v="0"/>
    <s v="ร้านที่10"/>
    <s v="อรวรรณ  อินทฤทธิ์ (แผนกแคชเชียร์)"/>
    <s v="บริษัท ซัมมิท ไพน์เฮิร์สท กอล์ฟ คลับ จำกัด_x000a_146/4 ม.17 ถ.พหลโยธิน ต.คลองหนึ่ง อ.คลองหลวง จ.ปทุมธานี  _x000a_โทร. 12120"/>
    <s v="12120"/>
    <s v="0949183444"/>
    <s v="17/02/2026 13:26"/>
    <s v="t0832622509@gmail.com"/>
    <s v="EMS"/>
    <s v="facebook"/>
    <s v="กสิกร"/>
    <s v=""/>
    <s v="-"/>
    <s v="17/02/2026 13:47"/>
  </r>
  <r>
    <x v="2"/>
    <x v="2"/>
    <n v="50"/>
    <n v="6"/>
    <s v="GUX3"/>
    <n v="200"/>
    <n v="0"/>
    <s v="ร้านที่2"/>
    <s v=""/>
    <s v=""/>
    <s v="-"/>
    <s v=""/>
    <s v="-"/>
    <s v="-"/>
    <s v="Next-day delivery"/>
    <s v="Tiktok"/>
    <s v="-"/>
    <s v=""/>
    <s v="-"/>
    <s v="17/02/2026 13:45"/>
  </r>
  <r>
    <x v="12"/>
    <x v="16"/>
    <n v="66.333333333333329"/>
    <n v="3"/>
    <s v="GUX2"/>
    <n v="1007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7/02/2026 14:13"/>
    <s v="-"/>
    <s v="SPX Express"/>
    <s v="Shopee"/>
    <s v="shopee"/>
    <s v=""/>
    <s v="-"/>
    <s v="17/02/2026 13:39"/>
  </r>
  <r>
    <x v="9"/>
    <x v="9"/>
    <n v="69.900000000000006"/>
    <n v="10"/>
    <s v="GUX2"/>
    <n v="1007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7/02/2026 14:13"/>
    <s v="-"/>
    <s v="SPX Express"/>
    <s v="Shopee"/>
    <s v="shopee"/>
    <s v=""/>
    <s v="-"/>
    <s v="17/02/2026 13:39"/>
  </r>
  <r>
    <x v="9"/>
    <x v="9"/>
    <n v="66.333333333333329"/>
    <n v="15"/>
    <s v="GUX1"/>
    <n v="985"/>
    <n v="0"/>
    <s v="ร้านที่2"/>
    <s v="น***อรทัย จ***ู่"/>
    <s v="ตาก"/>
    <s v="-"/>
    <s v=""/>
    <s v="17/02/2026 13:39"/>
    <s v="-"/>
    <s v="J&amp;T COD"/>
    <s v="Tiktok"/>
    <s v="จ่ายทีหลัง / COD"/>
    <s v=""/>
    <s v="-"/>
    <s v="17/02/2026 13:39"/>
  </r>
  <r>
    <x v="2"/>
    <x v="2"/>
    <n v="50"/>
    <n v="18"/>
    <s v="GUX0"/>
    <n v="600"/>
    <n v="0"/>
    <s v="ร้านที่2"/>
    <s v="ร***ิยากร เ***งทอง"/>
    <s v="ลำปาง"/>
    <s v="-"/>
    <s v=""/>
    <s v="17/02/2026 13:32"/>
    <s v="-"/>
    <s v="J&amp;T COD"/>
    <s v="Tiktok"/>
    <s v="จ่ายทีหลัง / COD"/>
    <s v=""/>
    <s v="-"/>
    <s v="17/02/2026 13:32"/>
  </r>
  <r>
    <x v="2"/>
    <x v="2"/>
    <n v="50"/>
    <n v="6"/>
    <s v="GUW99"/>
    <n v="200"/>
    <n v="0"/>
    <s v="ร้านที่2"/>
    <s v="L***wan N***pin"/>
    <s v="แม่ฮ่องสอน"/>
    <s v="-"/>
    <s v=""/>
    <s v="17/02/2026 13:30"/>
    <s v="-"/>
    <s v="J&amp;T COD"/>
    <s v="Tiktok"/>
    <s v="จ่ายทีหลัง / COD"/>
    <s v=""/>
    <s v="-"/>
    <s v="17/02/2026 13:30"/>
  </r>
  <r>
    <x v="0"/>
    <x v="0"/>
    <n v="159"/>
    <n v="1"/>
    <s v="GUW98"/>
    <n v="101"/>
    <n v="2"/>
    <s v="ร้านที่2"/>
    <s v="พ***ี ส***รณศรี"/>
    <s v="ราชบุรี"/>
    <s v="-"/>
    <s v=""/>
    <s v="17/02/2026 13:26"/>
    <s v="-"/>
    <s v="J&amp;T COD"/>
    <s v="Tiktok"/>
    <s v="จ่ายทีหลัง / COD"/>
    <s v=""/>
    <s v="-"/>
    <s v="17/02/2026 13:26"/>
  </r>
  <r>
    <x v="0"/>
    <x v="0"/>
    <n v="159"/>
    <n v="2"/>
    <s v="GUW96"/>
    <n v="198"/>
    <n v="0"/>
    <s v="ร้านที่2"/>
    <s v="ป***ายกุล เ***ซื่อ"/>
    <s v="ร้อยเอ็ด"/>
    <s v="-"/>
    <s v=""/>
    <s v="17/02/2026 13:14"/>
    <s v="-"/>
    <s v="J&amp;T COD"/>
    <s v="Tiktok"/>
    <s v="จ่ายทีหลัง / COD"/>
    <s v=""/>
    <s v="-"/>
    <s v="17/02/2026 13:14"/>
  </r>
  <r>
    <x v="6"/>
    <x v="6"/>
    <n v="159"/>
    <n v="1"/>
    <s v="GUW94"/>
    <n v="396"/>
    <n v="0"/>
    <s v="ร้านที่2"/>
    <s v="น***ล บ***ิมาย"/>
    <s v="ร้อยเอ็ด"/>
    <s v="-"/>
    <s v=""/>
    <s v="17/02/2026 13:13"/>
    <s v="-"/>
    <s v="J&amp;T Express"/>
    <s v="Tiktok"/>
    <s v="tiktok"/>
    <s v=""/>
    <s v="-"/>
    <s v="17/02/2026 13:13"/>
  </r>
  <r>
    <x v="7"/>
    <x v="7"/>
    <n v="159"/>
    <n v="2"/>
    <s v="GUW94"/>
    <n v="396"/>
    <n v="0"/>
    <s v="ร้านที่2"/>
    <s v="น***ล บ***ิมาย"/>
    <s v="ร้อยเอ็ด"/>
    <s v="-"/>
    <s v=""/>
    <s v="17/02/2026 13:13"/>
    <s v="-"/>
    <s v="J&amp;T Express"/>
    <s v="Tiktok"/>
    <s v="tiktok"/>
    <s v=""/>
    <s v="-"/>
    <s v="17/02/2026 13:13"/>
  </r>
  <r>
    <x v="0"/>
    <x v="0"/>
    <n v="159"/>
    <n v="1"/>
    <s v="GUW94"/>
    <n v="396"/>
    <n v="0"/>
    <s v="ร้านที่2"/>
    <s v="น***ล บ***ิมาย"/>
    <s v="ร้อยเอ็ด"/>
    <s v="-"/>
    <s v=""/>
    <s v="17/02/2026 13:13"/>
    <s v="-"/>
    <s v="J&amp;T Express"/>
    <s v="Tiktok"/>
    <s v="tiktok"/>
    <s v=""/>
    <s v="-"/>
    <s v="17/02/2026 13:13"/>
  </r>
  <r>
    <x v="0"/>
    <x v="0"/>
    <n v="159"/>
    <n v="1"/>
    <s v="GUW92"/>
    <n v="99"/>
    <n v="0"/>
    <s v="ร้านที่2"/>
    <s v="อ***ย ล***แอร์"/>
    <s v="บุรีรัมย์"/>
    <s v="-"/>
    <s v=""/>
    <s v="17/02/2026 13:09"/>
    <s v="-"/>
    <s v="J&amp;T COD"/>
    <s v="Tiktok"/>
    <s v="จ่ายทีหลัง / COD"/>
    <s v=""/>
    <s v="-"/>
    <s v="17/02/2026 13:09"/>
  </r>
  <r>
    <x v="0"/>
    <x v="0"/>
    <n v="159"/>
    <n v="1"/>
    <s v="GUW90"/>
    <n v="99"/>
    <n v="0"/>
    <s v="ร้านที่2"/>
    <s v="ส***รณ ด***วอน"/>
    <s v="กรุงเทพฯ"/>
    <s v="-"/>
    <s v=""/>
    <s v="17/02/2026 12:54"/>
    <s v="-"/>
    <s v="J&amp;T COD"/>
    <s v="Tiktok"/>
    <s v="จ่ายทีหลัง / COD"/>
    <s v=""/>
    <s v="-"/>
    <s v="17/02/2026 12:54"/>
  </r>
  <r>
    <x v="0"/>
    <x v="0"/>
    <n v="159"/>
    <n v="1"/>
    <s v="GUW88"/>
    <n v="99"/>
    <n v="0"/>
    <s v="ร้านที่2"/>
    <s v="ว***า  พ***ระทุม"/>
    <s v="กรุงเทพมหานคร"/>
    <s v="-"/>
    <s v=""/>
    <s v="17/02/2026 12:36"/>
    <s v="-"/>
    <s v="J&amp;T COD"/>
    <s v="Tiktok"/>
    <s v="จ่ายทีหลัง / COD"/>
    <s v=""/>
    <s v="-"/>
    <s v="17/02/2026 12:36"/>
  </r>
  <r>
    <x v="0"/>
    <x v="0"/>
    <n v="159"/>
    <n v="1"/>
    <s v="GUW87"/>
    <n v="99"/>
    <n v="0"/>
    <s v="ร้านที่2"/>
    <s v="น***มพงษ์ พ***ก้ว"/>
    <s v="กรุงเทพฯ"/>
    <s v="-"/>
    <s v=""/>
    <s v="17/02/2026 12:33"/>
    <s v="-"/>
    <s v="J&amp;T COD"/>
    <s v="Tiktok"/>
    <s v="จ่ายทีหลัง / COD"/>
    <s v=""/>
    <s v="-"/>
    <s v="17/02/2026 12:33"/>
  </r>
  <r>
    <x v="13"/>
    <x v="17"/>
    <n v="75"/>
    <n v="2"/>
    <s v="GUW86"/>
    <n v="189"/>
    <n v="39"/>
    <s v="ร้านที่1"/>
    <s v="ม******น"/>
    <s v="******ม ตำบลราษฎร์นิยม อำเภอไทรน้อย จังหวัดนนทบุรี 11150"/>
    <s v="11150"/>
    <s v="76"/>
    <s v="17/02/2026 12:58"/>
    <s v="-"/>
    <s v="Express Delivery (SHP Food)"/>
    <s v="Shopee"/>
    <s v="shopee"/>
    <s v=""/>
    <s v="-"/>
    <s v="17/02/2026 12:28"/>
  </r>
  <r>
    <x v="6"/>
    <x v="6"/>
    <n v="159"/>
    <n v="1"/>
    <s v="GUW84"/>
    <n v="198"/>
    <n v="0"/>
    <s v="ร้านที่2"/>
    <s v="ศ***ันท์ ว***ีแก้ว"/>
    <s v="หนองบัวลำภู"/>
    <s v="-"/>
    <s v=""/>
    <s v="17/02/2026 12:21"/>
    <s v="-"/>
    <s v="J&amp;T Express"/>
    <s v="Tiktok"/>
    <s v="tiktok"/>
    <s v=""/>
    <s v="-"/>
    <s v="17/02/2026 12:21"/>
  </r>
  <r>
    <x v="7"/>
    <x v="7"/>
    <n v="159"/>
    <n v="1"/>
    <s v="GUW84"/>
    <n v="198"/>
    <n v="0"/>
    <s v="ร้านที่2"/>
    <s v="ศ***ันท์ ว***ีแก้ว"/>
    <s v="หนองบัวลำภู"/>
    <s v="-"/>
    <s v=""/>
    <s v="17/02/2026 12:21"/>
    <s v="-"/>
    <s v="J&amp;T Express"/>
    <s v="Tiktok"/>
    <s v="tiktok"/>
    <s v=""/>
    <s v="-"/>
    <s v="17/02/2026 12:21"/>
  </r>
  <r>
    <x v="9"/>
    <x v="9"/>
    <n v="66.333333333333329"/>
    <n v="3"/>
    <s v="GUW83"/>
    <n v="197"/>
    <n v="0"/>
    <s v="ร้านที่2"/>
    <s v="อ***ตยา ศ***วงษ์เสรี"/>
    <s v="ปทุมธานี"/>
    <s v="-"/>
    <s v=""/>
    <s v="17/02/2026 12:21"/>
    <s v="-"/>
    <s v="J&amp;T Express"/>
    <s v="Tiktok"/>
    <s v="tiktok"/>
    <s v=""/>
    <s v="-"/>
    <s v="17/02/2026 12:20"/>
  </r>
  <r>
    <x v="6"/>
    <x v="6"/>
    <n v="159"/>
    <n v="1"/>
    <s v="GUW81"/>
    <n v="99"/>
    <n v="0"/>
    <s v="ร้านที่2"/>
    <s v="s***rt p**"/>
    <s v="ตาก"/>
    <s v="-"/>
    <s v=""/>
    <s v="17/02/2026 12:11"/>
    <s v="-"/>
    <s v="J&amp;T Express"/>
    <s v="Tiktok"/>
    <s v="tiktok"/>
    <s v=""/>
    <s v="-"/>
    <s v="17/02/2026 12:10"/>
  </r>
  <r>
    <x v="5"/>
    <x v="5"/>
    <n v="159"/>
    <n v="1"/>
    <s v="GUW80"/>
    <n v="99"/>
    <n v="0"/>
    <s v="ร้านที่2"/>
    <s v="น*** อ***โต ต***ลือดหมู"/>
    <s v="พระนครศรีอยุธยา"/>
    <s v="-"/>
    <s v=""/>
    <s v="17/02/2026 12:10"/>
    <s v="-"/>
    <s v="J&amp;T COD"/>
    <s v="Tiktok"/>
    <s v="จ่ายทีหลัง / COD"/>
    <s v=""/>
    <s v="-"/>
    <s v="17/02/2026 12:10"/>
  </r>
  <r>
    <x v="3"/>
    <x v="3"/>
    <n v="27.5"/>
    <n v="4"/>
    <s v="GUW79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17/02/2026 11:59"/>
    <s v="-"/>
    <s v="Flash Express"/>
    <s v="Shopee"/>
    <s v="shopee"/>
    <s v=""/>
    <s v="-"/>
    <s v="17/02/2026 11:59"/>
  </r>
  <r>
    <x v="10"/>
    <x v="12"/>
    <n v="66.666666666666671"/>
    <n v="3"/>
    <s v="GUW78"/>
    <n v="129"/>
    <n v="0"/>
    <s v="ร้านที่2"/>
    <s v="ซ***นี เ***เงาะ"/>
    <s v="สงขลา"/>
    <s v="-"/>
    <s v=""/>
    <s v="17/02/2026 11:58"/>
    <s v="-"/>
    <s v="J&amp;T COD"/>
    <s v="Tiktok"/>
    <s v="จ่ายทีหลัง / COD"/>
    <s v=""/>
    <s v="791850753293"/>
    <s v="17/02/2026 11:58"/>
  </r>
  <r>
    <x v="9"/>
    <x v="9"/>
    <n v="66.333333333333329"/>
    <n v="3"/>
    <s v="GUW77"/>
    <n v="197"/>
    <n v="0"/>
    <s v="ร้านที่2"/>
    <s v="น***นุชา  ง***ณีอุดม"/>
    <s v="ชลบุรี"/>
    <s v="-"/>
    <s v=""/>
    <s v="17/02/2026 11:56"/>
    <s v="-"/>
    <s v="J&amp;T COD"/>
    <s v="Tiktok"/>
    <s v="จ่ายทีหลัง / COD"/>
    <s v=""/>
    <s v="791870674254"/>
    <s v="17/02/2026 11:56"/>
  </r>
  <r>
    <x v="0"/>
    <x v="0"/>
    <n v="159"/>
    <n v="1"/>
    <s v="GUW76"/>
    <n v="99"/>
    <n v="0"/>
    <s v="ร้านที่2"/>
    <s v="ว***นา"/>
    <s v="สมุทรสาคร"/>
    <s v="-"/>
    <s v=""/>
    <s v="17/02/2026 11:53"/>
    <s v="-"/>
    <s v="J&amp;T COD"/>
    <s v="Tiktok"/>
    <s v="จ่ายทีหลัง / COD"/>
    <s v=""/>
    <s v="791845947270"/>
    <s v="17/02/2026 11:53"/>
  </r>
  <r>
    <x v="6"/>
    <x v="6"/>
    <n v="159"/>
    <n v="1"/>
    <s v="GUW75"/>
    <n v="99"/>
    <n v="0"/>
    <s v="ร้านที่2"/>
    <s v="ร***นภา"/>
    <s v="นนทบุรี"/>
    <s v="-"/>
    <s v=""/>
    <s v="17/02/2026 11:52"/>
    <s v="-"/>
    <s v="Flash Express Thailand COD"/>
    <s v="Tiktok"/>
    <s v="จ่ายทีหลัง / COD"/>
    <s v=""/>
    <s v="THT0306543JHM4Z"/>
    <s v="17/02/2026 11:52"/>
  </r>
  <r>
    <x v="5"/>
    <x v="5"/>
    <n v="139"/>
    <n v="1"/>
    <s v="GUW74"/>
    <n v="215"/>
    <n v="0"/>
    <s v="ร้านที่10"/>
    <s v="สมชาย ทุนเพิ่ม"/>
    <s v="+_x000a_7/137หมู่  4  บริษัท อินเตอร์เนชั่นแนลแคสติ้งโปรดักส์ จำกัด_x000a_มาบยางพร_x000a_ปลวกแดง_x000a_ระยอง_x000a_Thailand 21140"/>
    <s v="21140"/>
    <s v="66828361443"/>
    <s v="17/02/2026 11:52"/>
    <s v="t0832622509@gmail.com"/>
    <s v="EMS COD"/>
    <s v="facebook"/>
    <s v="กสิกร"/>
    <s v=""/>
    <s v="WA093347342TH"/>
    <s v="17/02/2026 11:51"/>
  </r>
  <r>
    <x v="7"/>
    <x v="7"/>
    <n v="139"/>
    <n v="1"/>
    <s v="GUW74"/>
    <n v="215"/>
    <n v="0"/>
    <s v="ร้านที่10"/>
    <s v="สมชาย ทุนเพิ่ม"/>
    <s v="+_x000a_7/137หมู่  4  บริษัท อินเตอร์เนชั่นแนลแคสติ้งโปรดักส์ จำกัด_x000a_มาบยางพร_x000a_ปลวกแดง_x000a_ระยอง_x000a_Thailand 21140"/>
    <s v="21140"/>
    <s v="66828361443"/>
    <s v="17/02/2026 11:52"/>
    <s v="t0832622509@gmail.com"/>
    <s v="EMS COD"/>
    <s v="facebook"/>
    <s v="กสิกร"/>
    <s v=""/>
    <s v="WA093347342TH"/>
    <s v="17/02/2026 11:51"/>
  </r>
  <r>
    <x v="3"/>
    <x v="3"/>
    <n v="33.333333333333336"/>
    <n v="3"/>
    <s v="GUW72"/>
    <n v="134.99"/>
    <n v="0"/>
    <s v="ร้านที่2"/>
    <s v="ส***รณ ล***นือง"/>
    <s v="ปทุมธานี"/>
    <s v="-"/>
    <s v=""/>
    <s v="17/02/2026 11:47"/>
    <s v="-"/>
    <s v="J&amp;T COD"/>
    <s v="Tiktok"/>
    <s v="จ่ายทีหลัง / COD"/>
    <s v=""/>
    <s v="791890753275"/>
    <s v="17/02/2026 11:47"/>
  </r>
  <r>
    <x v="6"/>
    <x v="6"/>
    <n v="159"/>
    <n v="1"/>
    <s v="GUW71"/>
    <n v="198"/>
    <n v="0"/>
    <s v="ร้านที่2"/>
    <s v="อ*** ก***ุ้น"/>
    <s v="ตรัง"/>
    <s v="-"/>
    <s v=""/>
    <s v="17/02/2026 11:43"/>
    <s v="-"/>
    <s v="J&amp;T Express"/>
    <s v="Tiktok"/>
    <s v="tiktok"/>
    <s v=""/>
    <s v="791863460264"/>
    <s v="17/02/2026 11:43"/>
  </r>
  <r>
    <x v="0"/>
    <x v="0"/>
    <n v="159"/>
    <n v="1"/>
    <s v="GUW71"/>
    <n v="198"/>
    <n v="0"/>
    <s v="ร้านที่2"/>
    <s v="อ*** ก***ุ้น"/>
    <s v="ตรัง"/>
    <s v="-"/>
    <s v=""/>
    <s v="17/02/2026 11:43"/>
    <s v="-"/>
    <s v="J&amp;T Express"/>
    <s v="Tiktok"/>
    <s v="tiktok"/>
    <s v=""/>
    <s v="791863460264"/>
    <s v="17/02/2026 11:43"/>
  </r>
  <r>
    <x v="10"/>
    <x v="12"/>
    <n v="66.666666666666671"/>
    <n v="3"/>
    <s v="GUW70"/>
    <n v="329"/>
    <n v="0"/>
    <s v="ร้านที่2"/>
    <s v="ก***ัฐ"/>
    <s v="อุดรธานี"/>
    <s v="-"/>
    <s v=""/>
    <s v="17/02/2026 11:43"/>
    <s v="-"/>
    <s v="J&amp;T Express"/>
    <s v="Tiktok"/>
    <s v="tiktok"/>
    <s v=""/>
    <s v="791853959293"/>
    <s v="17/02/2026 11:42"/>
  </r>
  <r>
    <x v="8"/>
    <x v="10"/>
    <n v="120"/>
    <n v="2"/>
    <s v="GUW70"/>
    <n v="329"/>
    <n v="0"/>
    <s v="ร้านที่2"/>
    <s v="ก***ัฐ"/>
    <s v="อุดรธานี"/>
    <s v="-"/>
    <s v=""/>
    <s v="17/02/2026 11:43"/>
    <s v="-"/>
    <s v="J&amp;T Express"/>
    <s v="Tiktok"/>
    <s v="tiktok"/>
    <s v=""/>
    <s v="791853959293"/>
    <s v="17/02/2026 11:42"/>
  </r>
  <r>
    <x v="3"/>
    <x v="3"/>
    <n v="33.333333333333336"/>
    <n v="3"/>
    <s v="GUW69"/>
    <n v="154.99"/>
    <n v="20"/>
    <s v="ร้านที่2"/>
    <s v="ณ***ล"/>
    <s v="ศรีสะเกษ"/>
    <s v="-"/>
    <s v=""/>
    <s v="17/02/2026 11:39"/>
    <s v="-"/>
    <s v="J&amp;T COD"/>
    <s v="Tiktok"/>
    <s v="จ่ายทีหลัง / COD"/>
    <s v=""/>
    <s v="791839075204"/>
    <s v="17/02/2026 11:39"/>
  </r>
  <r>
    <x v="1"/>
    <x v="1"/>
    <n v="10"/>
    <n v="30"/>
    <s v="GUW68"/>
    <n v="426"/>
    <n v="0"/>
    <s v="ร้านที่1"/>
    <s v="ศ******์"/>
    <s v="****** อำเภอเฝ้าไร่ จังหวัดหนองคาย 43230 ตำบลอุดมพร อำเภอเฝ้าไร่ จังหวัดหนองคาย 43230"/>
    <s v="43230"/>
    <s v="71"/>
    <s v="17/02/2026 11:37"/>
    <s v="-"/>
    <s v="SPX Express"/>
    <s v="Shopee"/>
    <s v="shopee"/>
    <s v=""/>
    <s v="TH2605170533171"/>
    <s v="17/02/2026 11:38"/>
  </r>
  <r>
    <x v="12"/>
    <x v="18"/>
    <n v="93"/>
    <n v="1"/>
    <s v="GUW68"/>
    <n v="426"/>
    <n v="0"/>
    <s v="ร้านที่1"/>
    <s v="ศ******์"/>
    <s v="****** อำเภอเฝ้าไร่ จังหวัดหนองคาย 43230 ตำบลอุดมพร อำเภอเฝ้าไร่ จังหวัดหนองคาย 43230"/>
    <s v="43230"/>
    <s v="71"/>
    <s v="17/02/2026 11:37"/>
    <s v="-"/>
    <s v="SPX Express"/>
    <s v="Shopee"/>
    <s v="shopee"/>
    <s v=""/>
    <s v="TH2605170533171"/>
    <s v="17/02/2026 11:38"/>
  </r>
  <r>
    <x v="5"/>
    <x v="5"/>
    <n v="159"/>
    <n v="1"/>
    <s v="GUW67"/>
    <n v="99"/>
    <n v="0"/>
    <s v="ร้านที่2"/>
    <s v="ส**"/>
    <s v="สุรินทร์"/>
    <s v="-"/>
    <s v=""/>
    <s v="17/02/2026 11:37"/>
    <s v="-"/>
    <s v="J&amp;T Express"/>
    <s v="Tiktok"/>
    <s v="tiktok"/>
    <s v=""/>
    <s v="791885151234"/>
    <s v="17/02/2026 11:36"/>
  </r>
  <r>
    <x v="5"/>
    <x v="5"/>
    <n v="139"/>
    <n v="2"/>
    <s v="GUW66"/>
    <n v="215"/>
    <n v="0"/>
    <s v="ร้านที่10"/>
    <s v="พรพระรถบุญอิ่ม"/>
    <s v="บ้านเลขที่ 13 ซอยเทียนทะเล 23 ถนนบางขุนเทียนชายทะเล แขวงท่าข้าม เขตบางขุนเทียน กรุงเทพมหานคร 10150"/>
    <s v="10150"/>
    <s v="0937412777"/>
    <s v="17/02/2026 11:32"/>
    <s v="t0832622509@gmail.com"/>
    <s v="EMS COD"/>
    <s v="facebook"/>
    <s v="กสิกร"/>
    <s v=""/>
    <s v="WA093347356TH"/>
    <s v="17/02/2026 11:32"/>
  </r>
  <r>
    <x v="5"/>
    <x v="5"/>
    <n v="159"/>
    <n v="1"/>
    <s v="GUW65"/>
    <n v="100"/>
    <n v="1"/>
    <s v="ร้านที่2"/>
    <s v="ท** ม***งศ์"/>
    <s v="กำแพงเพชร"/>
    <s v="-"/>
    <s v=""/>
    <s v="17/02/2026 11:31"/>
    <s v="-"/>
    <s v="J&amp;T Express"/>
    <s v="Tiktok"/>
    <s v="tiktok"/>
    <s v=""/>
    <s v="791825754241"/>
    <s v="17/02/2026 11:31"/>
  </r>
  <r>
    <x v="0"/>
    <x v="0"/>
    <n v="159"/>
    <n v="1"/>
    <s v="GUW64"/>
    <n v="99"/>
    <n v="0"/>
    <s v="ร้านที่2"/>
    <s v="ก***ร. แ***ว่ง"/>
    <s v="สมุทรปราการ"/>
    <s v="-"/>
    <s v=""/>
    <s v="17/02/2026 11:30"/>
    <s v="-"/>
    <s v="Flash Express Thailand COD"/>
    <s v="Tiktok"/>
    <s v="จ่ายทีหลัง / COD"/>
    <s v=""/>
    <s v="THT02035439WG5Z"/>
    <s v="17/02/2026 11:30"/>
  </r>
  <r>
    <x v="2"/>
    <x v="2"/>
    <n v="33.333333333333336"/>
    <n v="3"/>
    <s v="GUW63"/>
    <n v="100"/>
    <n v="0"/>
    <s v="ร้านที่2"/>
    <s v="ช***ชา แ***บัวขาว"/>
    <s v="กรุงเทพมหานคร"/>
    <s v="-"/>
    <s v=""/>
    <s v="17/02/2026 11:24"/>
    <s v="-"/>
    <s v="J&amp;T Express"/>
    <s v="Tiktok"/>
    <s v="tiktok"/>
    <s v=""/>
    <s v="791893477222"/>
    <s v="17/02/2026 11:24"/>
  </r>
  <r>
    <x v="14"/>
    <x v="19"/>
    <n v="65"/>
    <n v="1"/>
    <s v="GUW62"/>
    <n v="325"/>
    <n v="0"/>
    <s v="ร้านที่1"/>
    <s v="คุณประภา แก้วศิริ"/>
    <s v="210 หมู่7 ต.ห้วยหมอนทอง อ.กำแพงแสน จ.นครปฐม 73140"/>
    <s v="73140"/>
    <s v="0814820909"/>
    <s v="17/02/2026 11:21"/>
    <s v="t0832622509@gmail.com"/>
    <s v="EMS COD"/>
    <s v="phone"/>
    <s v="จ่ายทีหลัง / COD"/>
    <s v=""/>
    <s v="WA093347360TH"/>
    <s v="17/02/2026 11:21"/>
  </r>
  <r>
    <x v="11"/>
    <x v="15"/>
    <n v="65"/>
    <n v="2"/>
    <s v="GUW62"/>
    <n v="325"/>
    <n v="0"/>
    <s v="ร้านที่1"/>
    <s v="คุณประภา แก้วศิริ"/>
    <s v="210 หมู่7 ต.ห้วยหมอนทอง อ.กำแพงแสน จ.นครปฐม 73140"/>
    <s v="73140"/>
    <s v="0814820909"/>
    <s v="17/02/2026 11:21"/>
    <s v="t0832622509@gmail.com"/>
    <s v="EMS COD"/>
    <s v="phone"/>
    <s v="จ่ายทีหลัง / COD"/>
    <s v=""/>
    <s v="WA093347360TH"/>
    <s v="17/02/2026 11:21"/>
  </r>
  <r>
    <x v="15"/>
    <x v="20"/>
    <n v="65"/>
    <n v="2"/>
    <s v="GUW62"/>
    <n v="325"/>
    <n v="0"/>
    <s v="ร้านที่1"/>
    <s v="คุณประภา แก้วศิริ"/>
    <s v="210 หมู่7 ต.ห้วยหมอนทอง อ.กำแพงแสน จ.นครปฐม 73140"/>
    <s v="73140"/>
    <s v="0814820909"/>
    <s v="17/02/2026 11:21"/>
    <s v="t0832622509@gmail.com"/>
    <s v="EMS COD"/>
    <s v="phone"/>
    <s v="จ่ายทีหลัง / COD"/>
    <s v=""/>
    <s v="WA093347360TH"/>
    <s v="17/02/2026 11:21"/>
  </r>
  <r>
    <x v="2"/>
    <x v="2"/>
    <n v="50"/>
    <n v="6"/>
    <s v="GUW61"/>
    <n v="200"/>
    <n v="0"/>
    <s v="ร้านที่2"/>
    <s v="T*** D***hatong"/>
    <s v="แพร่"/>
    <s v="-"/>
    <s v=""/>
    <s v="17/02/2026 11:20"/>
    <s v="-"/>
    <s v="J&amp;T COD"/>
    <s v="Tiktok"/>
    <s v="จ่ายทีหลัง / COD"/>
    <s v=""/>
    <s v="791880366200"/>
    <s v="17/02/2026 11:20"/>
  </r>
  <r>
    <x v="2"/>
    <x v="2"/>
    <n v="65"/>
    <n v="12"/>
    <s v="GUW60"/>
    <n v="399"/>
    <n v="0"/>
    <s v="ร้านที่2"/>
    <s v="ท***ัทร เ***ะพิณ"/>
    <s v="นครปฐม"/>
    <s v="-"/>
    <s v=""/>
    <s v="17/02/2026 11:17"/>
    <s v="-"/>
    <s v="J&amp;T Express"/>
    <s v="Tiktok"/>
    <s v="tiktok"/>
    <s v=""/>
    <s v="791897673206"/>
    <s v="17/02/2026 11:17"/>
  </r>
  <r>
    <x v="16"/>
    <x v="21"/>
    <n v="12"/>
    <n v="20"/>
    <s v="GUW59"/>
    <n v="280"/>
    <n v="0"/>
    <s v="ร้านที่1"/>
    <s v="ว******ุ"/>
    <s v="******นโนนสะอาด, ตำบล บ้านชัย, อำเภอบ้านดุง ตำบลบ้านดุง อำเภอบ้านดุง จังหวัดอุดรธานี 41190"/>
    <s v="41190"/>
    <s v="27"/>
    <s v="17/02/2026 11:15"/>
    <s v="-"/>
    <s v="SPX Express"/>
    <s v="Shopee"/>
    <s v="shopee"/>
    <s v=""/>
    <s v="TH265242968777X"/>
    <s v="17/02/2026 11:15"/>
  </r>
  <r>
    <x v="3"/>
    <x v="3"/>
    <n v="49"/>
    <n v="1"/>
    <s v="GUW58"/>
    <n v="49"/>
    <n v="0"/>
    <s v="ร้านที่1"/>
    <s v="ร******์"/>
    <s v="******ำบลท้ายสำเภา อำเภอพระพรหม จังหวัดนครศรีธรรมราช 80000"/>
    <s v="80000"/>
    <s v="18"/>
    <s v="17/02/2026 11:43"/>
    <s v="-"/>
    <s v="SPX Express"/>
    <s v="Shopee"/>
    <s v="shopee"/>
    <s v=""/>
    <s v="TH261357537854U"/>
    <s v="17/02/2026 11:13"/>
  </r>
  <r>
    <x v="0"/>
    <x v="0"/>
    <n v="139"/>
    <n v="1"/>
    <s v="GUW57"/>
    <n v="238"/>
    <n v="0"/>
    <s v="ร้านที่1"/>
    <s v="บ***า"/>
    <s v="******าน โพธิ์ทอง ตำบลห้วยหิน ตำบลห้วยหิน อำเภอหนองหงส์ จังหวัดบุรีรัมย์ 31240"/>
    <s v="31240"/>
    <s v="61"/>
    <s v="17/02/2026 11:12"/>
    <s v="-"/>
    <s v="SPX Express"/>
    <s v="Shopee"/>
    <s v="shopee"/>
    <s v=""/>
    <s v="TH262081514849L"/>
    <s v="17/02/2026 11:12"/>
  </r>
  <r>
    <x v="8"/>
    <x v="8"/>
    <n v="99"/>
    <n v="1"/>
    <s v="GUW57"/>
    <n v="238"/>
    <n v="0"/>
    <s v="ร้านที่1"/>
    <s v="บ***า"/>
    <s v="******าน โพธิ์ทอง ตำบลห้วยหิน ตำบลห้วยหิน อำเภอหนองหงส์ จังหวัดบุรีรัมย์ 31240"/>
    <s v="31240"/>
    <s v="61"/>
    <s v="17/02/2026 11:12"/>
    <s v="-"/>
    <s v="SPX Express"/>
    <s v="Shopee"/>
    <s v="shopee"/>
    <s v=""/>
    <s v="TH262081514849L"/>
    <s v="17/02/2026 11:12"/>
  </r>
  <r>
    <x v="0"/>
    <x v="0"/>
    <n v="159"/>
    <n v="1"/>
    <s v="GUW56"/>
    <n v="99"/>
    <n v="0"/>
    <s v="ร้านที่2"/>
    <s v="ส***ญญา"/>
    <s v="ชลบุรี"/>
    <s v="-"/>
    <s v=""/>
    <s v="17/02/2026 11:08"/>
    <s v="-"/>
    <s v="J&amp;T COD"/>
    <s v="Tiktok"/>
    <s v="จ่ายทีหลัง / COD"/>
    <s v=""/>
    <s v="791834862232"/>
    <s v="17/02/2026 11:08"/>
  </r>
  <r>
    <x v="6"/>
    <x v="14"/>
    <n v="87.2"/>
    <n v="1"/>
    <s v="GUW55"/>
    <n v="87.2"/>
    <n v="0"/>
    <s v="ร้านที่3"/>
    <s v="พีระ วีรางกูร"/>
    <s v="ร้านเปิ้ล หมู่ที่ 9 หมู่บ้านเนินตาเกิด · บ้านยาง/ Ban Yang_x000a__x000a_วัดโบสถ์/ Wat Botพิษณุโลก/ Phitsanulok_x000a_65160"/>
    <s v="65160"/>
    <s v="660931635951"/>
    <s v="17/02/2026 11:07"/>
    <s v="-"/>
    <s v="Kerry_dropoff"/>
    <s v="Lazada"/>
    <s v="lazada"/>
    <s v=""/>
    <s v="-"/>
    <s v="17/02/2026 11:07"/>
  </r>
  <r>
    <x v="6"/>
    <x v="6"/>
    <n v="99.5"/>
    <n v="1"/>
    <s v="GUW54"/>
    <n v="398"/>
    <n v="0"/>
    <s v="ร้านที่10"/>
    <s v=""/>
    <s v=""/>
    <s v="-"/>
    <s v=""/>
    <s v="17/02/2026 11:03"/>
    <s v="t0832622509@gmail.com"/>
    <s v="EMS COD"/>
    <s v="facebook"/>
    <s v="จ่ายทีหลัง / COD"/>
    <s v=""/>
    <s v="-"/>
    <s v="17/02/2026 11:03"/>
  </r>
  <r>
    <x v="5"/>
    <x v="5"/>
    <n v="99.5"/>
    <n v="1"/>
    <s v="GUW54"/>
    <n v="398"/>
    <n v="0"/>
    <s v="ร้านที่10"/>
    <s v=""/>
    <s v=""/>
    <s v="-"/>
    <s v=""/>
    <s v="17/02/2026 11:03"/>
    <s v="t0832622509@gmail.com"/>
    <s v="EMS COD"/>
    <s v="facebook"/>
    <s v="จ่ายทีหลัง / COD"/>
    <s v=""/>
    <s v="-"/>
    <s v="17/02/2026 11:03"/>
  </r>
  <r>
    <x v="7"/>
    <x v="7"/>
    <n v="99.5"/>
    <n v="1"/>
    <s v="GUW54"/>
    <n v="398"/>
    <n v="0"/>
    <s v="ร้านที่10"/>
    <s v=""/>
    <s v=""/>
    <s v="-"/>
    <s v=""/>
    <s v="17/02/2026 11:03"/>
    <s v="t0832622509@gmail.com"/>
    <s v="EMS COD"/>
    <s v="facebook"/>
    <s v="จ่ายทีหลัง / COD"/>
    <s v=""/>
    <s v="-"/>
    <s v="17/02/2026 11:03"/>
  </r>
  <r>
    <x v="0"/>
    <x v="0"/>
    <n v="99.5"/>
    <n v="1"/>
    <s v="GUW54"/>
    <n v="398"/>
    <n v="0"/>
    <s v="ร้านที่10"/>
    <s v=""/>
    <s v=""/>
    <s v="-"/>
    <s v=""/>
    <s v="17/02/2026 11:03"/>
    <s v="t0832622509@gmail.com"/>
    <s v="EMS COD"/>
    <s v="facebook"/>
    <s v="จ่ายทีหลัง / COD"/>
    <s v=""/>
    <s v="-"/>
    <s v="17/02/2026 11:03"/>
  </r>
  <r>
    <x v="7"/>
    <x v="7"/>
    <n v="139"/>
    <n v="1"/>
    <s v="GUW53"/>
    <n v="215"/>
    <n v="0"/>
    <s v="ร้านที่10"/>
    <s v="เตือนใจ สุริยะวงศ์"/>
    <s v="53 ซอยร่มโพธิ์พิทักษ์ถ.มนตรีบำรุง_x000a_ตลาด_x000a_เมือง, มหาสารคาม 44000"/>
    <s v="44000"/>
    <s v="0898691218"/>
    <s v="17/02/2026 11:02"/>
    <s v="t0832622509@gmail.com"/>
    <s v="EMS COD"/>
    <s v="facebook"/>
    <s v="กสิกร"/>
    <s v=""/>
    <s v="WA093347373TH"/>
    <s v="17/02/2026 11:02"/>
  </r>
  <r>
    <x v="6"/>
    <x v="6"/>
    <n v="139"/>
    <n v="1"/>
    <s v="GUW53"/>
    <n v="215"/>
    <n v="0"/>
    <s v="ร้านที่10"/>
    <s v="เตือนใจ สุริยะวงศ์"/>
    <s v="53 ซอยร่มโพธิ์พิทักษ์ถ.มนตรีบำรุง_x000a_ตลาด_x000a_เมือง, มหาสารคาม 44000"/>
    <s v="44000"/>
    <s v="0898691218"/>
    <s v="17/02/2026 11:02"/>
    <s v="t0832622509@gmail.com"/>
    <s v="EMS COD"/>
    <s v="facebook"/>
    <s v="กสิกร"/>
    <s v=""/>
    <s v="WA093347373TH"/>
    <s v="17/02/2026 11:02"/>
  </r>
  <r>
    <x v="6"/>
    <x v="6"/>
    <n v="139"/>
    <n v="1"/>
    <s v="GUW52"/>
    <n v="215"/>
    <n v="0"/>
    <s v="ร้านที่10"/>
    <s v="Siripong Bumrungsil"/>
    <s v="479 ม.1_x000a_หนองไม้แดง_x000a_เมือง_x000a_ชลบุรี_x000a_Thailand 20000"/>
    <s v="20000"/>
    <s v="66811542332"/>
    <s v="17/02/2026 11:01"/>
    <s v="t0832622509@gmail.com"/>
    <s v="EMS COD"/>
    <s v="facebook"/>
    <s v="กสิกร"/>
    <s v=""/>
    <s v="WA093347387TH"/>
    <s v="17/02/2026 11:01"/>
  </r>
  <r>
    <x v="5"/>
    <x v="5"/>
    <n v="139"/>
    <n v="1"/>
    <s v="GUW52"/>
    <n v="215"/>
    <n v="0"/>
    <s v="ร้านที่10"/>
    <s v="Siripong Bumrungsil"/>
    <s v="479 ม.1_x000a_หนองไม้แดง_x000a_เมือง_x000a_ชลบุรี_x000a_Thailand 20000"/>
    <s v="20000"/>
    <s v="66811542332"/>
    <s v="17/02/2026 11:01"/>
    <s v="t0832622509@gmail.com"/>
    <s v="EMS COD"/>
    <s v="facebook"/>
    <s v="กสิกร"/>
    <s v=""/>
    <s v="WA093347387TH"/>
    <s v="17/02/2026 11:01"/>
  </r>
  <r>
    <x v="2"/>
    <x v="2"/>
    <n v="33.333333333333336"/>
    <n v="3"/>
    <s v="GUW51"/>
    <n v="100"/>
    <n v="0"/>
    <s v="ร้านที่2"/>
    <s v="ส***ตราจิตกลาง"/>
    <s v="กาญจนบุรี"/>
    <s v="-"/>
    <s v=""/>
    <s v="17/02/2026 10:59"/>
    <s v="-"/>
    <s v="J&amp;T COD"/>
    <s v="Tiktok"/>
    <s v="จ่ายทีหลัง / COD"/>
    <s v=""/>
    <s v="791847070221"/>
    <s v="17/02/2026 10:59"/>
  </r>
  <r>
    <x v="3"/>
    <x v="3"/>
    <n v="27.5"/>
    <n v="4"/>
    <s v="GUW50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7/02/2026 11:29"/>
    <s v="-"/>
    <s v="Flash Express"/>
    <s v="Shopee"/>
    <s v="shopee"/>
    <s v=""/>
    <s v="TH69018CRXSC0D"/>
    <s v="17/02/2026 10:59"/>
  </r>
  <r>
    <x v="2"/>
    <x v="2"/>
    <n v="33.333333333333336"/>
    <n v="6"/>
    <s v="GUW49"/>
    <n v="200"/>
    <n v="0"/>
    <s v="ร้านที่2"/>
    <s v="ร***อนันต์โมบาย"/>
    <s v="นครราชสีมา"/>
    <s v="-"/>
    <s v=""/>
    <s v="17/02/2026 10:57"/>
    <s v="-"/>
    <s v="J&amp;T Express"/>
    <s v="Tiktok"/>
    <s v="tiktok"/>
    <s v=""/>
    <s v="791882757271"/>
    <s v="17/02/2026 10:57"/>
  </r>
  <r>
    <x v="5"/>
    <x v="5"/>
    <n v="159"/>
    <n v="2"/>
    <s v="GUW48"/>
    <n v="495"/>
    <n v="0"/>
    <s v="ร้านที่2"/>
    <s v="พ***ล ส***"/>
    <s v="เชียงใหม่"/>
    <s v="-"/>
    <s v=""/>
    <s v="17/02/2026 10:54"/>
    <s v="-"/>
    <s v="J&amp;T COD"/>
    <s v="Tiktok"/>
    <s v="จ่ายทีหลัง / COD"/>
    <s v=""/>
    <s v="791807358296"/>
    <s v="17/02/2026 10:54"/>
  </r>
  <r>
    <x v="6"/>
    <x v="6"/>
    <n v="159"/>
    <n v="1"/>
    <s v="GUW48"/>
    <n v="495"/>
    <n v="0"/>
    <s v="ร้านที่2"/>
    <s v="พ***ล ส***"/>
    <s v="เชียงใหม่"/>
    <s v="-"/>
    <s v=""/>
    <s v="17/02/2026 10:54"/>
    <s v="-"/>
    <s v="J&amp;T COD"/>
    <s v="Tiktok"/>
    <s v="จ่ายทีหลัง / COD"/>
    <s v=""/>
    <s v="791807358296"/>
    <s v="17/02/2026 10:54"/>
  </r>
  <r>
    <x v="0"/>
    <x v="0"/>
    <n v="159"/>
    <n v="2"/>
    <s v="GUW48"/>
    <n v="495"/>
    <n v="0"/>
    <s v="ร้านที่2"/>
    <s v="พ***ล ส***"/>
    <s v="เชียงใหม่"/>
    <s v="-"/>
    <s v=""/>
    <s v="17/02/2026 10:54"/>
    <s v="-"/>
    <s v="J&amp;T COD"/>
    <s v="Tiktok"/>
    <s v="จ่ายทีหลัง / COD"/>
    <s v=""/>
    <s v="791807358296"/>
    <s v="17/02/2026 10:54"/>
  </r>
  <r>
    <x v="5"/>
    <x v="5"/>
    <n v="159"/>
    <n v="1"/>
    <s v="GUW46"/>
    <n v="99"/>
    <n v="0"/>
    <s v="ร้านที่2"/>
    <s v="น***งงเครื่องหนัง G***aroche"/>
    <s v="สุพรรณบุรี"/>
    <s v="-"/>
    <s v=""/>
    <s v="17/02/2026 10:51"/>
    <s v="-"/>
    <s v="J&amp;T COD"/>
    <s v="Tiktok"/>
    <s v="จ่ายทีหลัง / COD"/>
    <s v=""/>
    <s v="791825675200"/>
    <s v="17/02/2026 10:51"/>
  </r>
  <r>
    <x v="6"/>
    <x v="6"/>
    <n v="107.5"/>
    <n v="2"/>
    <s v="GUW45"/>
    <n v="860"/>
    <n v="0"/>
    <s v="ร้านที่10"/>
    <s v="สมสมร มังคบะวิรัช"/>
    <s v="รพ ยันฮี 454ถนน จรัลสนิทวงษ์_x000a_บางอ้อ บางพลัด_x000a_บางพลัด_x000a_กรุงเทพ_x000a_Thailand 10700"/>
    <s v="10700"/>
    <s v="0813199768"/>
    <s v="17/02/2026 10:51"/>
    <s v="t0832622509@gmail.com"/>
    <s v="EMS COD"/>
    <s v="facebook"/>
    <s v="กสิกร"/>
    <s v=""/>
    <s v="WA093347395TH"/>
    <s v="17/02/2026 10:50"/>
  </r>
  <r>
    <x v="5"/>
    <x v="5"/>
    <n v="107.5"/>
    <n v="2"/>
    <s v="GUW45"/>
    <n v="860"/>
    <n v="0"/>
    <s v="ร้านที่10"/>
    <s v="สมสมร มังคบะวิรัช"/>
    <s v="รพ ยันฮี 454ถนน จรัลสนิทวงษ์_x000a_บางอ้อ บางพลัด_x000a_บางพลัด_x000a_กรุงเทพ_x000a_Thailand 10700"/>
    <s v="10700"/>
    <s v="0813199768"/>
    <s v="17/02/2026 10:51"/>
    <s v="t0832622509@gmail.com"/>
    <s v="EMS COD"/>
    <s v="facebook"/>
    <s v="กสิกร"/>
    <s v=""/>
    <s v="WA093347395TH"/>
    <s v="17/02/2026 10:50"/>
  </r>
  <r>
    <x v="7"/>
    <x v="7"/>
    <n v="107.5"/>
    <n v="2"/>
    <s v="GUW45"/>
    <n v="860"/>
    <n v="0"/>
    <s v="ร้านที่10"/>
    <s v="สมสมร มังคบะวิรัช"/>
    <s v="รพ ยันฮี 454ถนน จรัลสนิทวงษ์_x000a_บางอ้อ บางพลัด_x000a_บางพลัด_x000a_กรุงเทพ_x000a_Thailand 10700"/>
    <s v="10700"/>
    <s v="0813199768"/>
    <s v="17/02/2026 10:51"/>
    <s v="t0832622509@gmail.com"/>
    <s v="EMS COD"/>
    <s v="facebook"/>
    <s v="กสิกร"/>
    <s v=""/>
    <s v="WA093347395TH"/>
    <s v="17/02/2026 10:50"/>
  </r>
  <r>
    <x v="0"/>
    <x v="0"/>
    <n v="107.5"/>
    <n v="2"/>
    <s v="GUW45"/>
    <n v="860"/>
    <n v="0"/>
    <s v="ร้านที่10"/>
    <s v="สมสมร มังคบะวิรัช"/>
    <s v="รพ ยันฮี 454ถนน จรัลสนิทวงษ์_x000a_บางอ้อ บางพลัด_x000a_บางพลัด_x000a_กรุงเทพ_x000a_Thailand 10700"/>
    <s v="10700"/>
    <s v="0813199768"/>
    <s v="17/02/2026 10:51"/>
    <s v="t0832622509@gmail.com"/>
    <s v="EMS COD"/>
    <s v="facebook"/>
    <s v="กสิกร"/>
    <s v=""/>
    <s v="WA093347395TH"/>
    <s v="17/02/2026 10:50"/>
  </r>
  <r>
    <x v="2"/>
    <x v="2"/>
    <n v="33.333333333333336"/>
    <n v="3"/>
    <s v="GUW44"/>
    <n v="299"/>
    <n v="0"/>
    <s v="ร้านที่2"/>
    <s v="พ***พชร ส***นิท"/>
    <s v="สุรินทร์"/>
    <s v="-"/>
    <s v=""/>
    <s v="17/02/2026 10:50"/>
    <s v="-"/>
    <s v="J&amp;T Express"/>
    <s v="Tiktok"/>
    <s v="tiktok"/>
    <s v=""/>
    <s v="791890072260"/>
    <s v="17/02/2026 10:50"/>
  </r>
  <r>
    <x v="0"/>
    <x v="0"/>
    <n v="159"/>
    <n v="1"/>
    <s v="GUW44"/>
    <n v="299"/>
    <n v="0"/>
    <s v="ร้านที่2"/>
    <s v="พ***พชร ส***นิท"/>
    <s v="สุรินทร์"/>
    <s v="-"/>
    <s v=""/>
    <s v="17/02/2026 10:50"/>
    <s v="-"/>
    <s v="J&amp;T Express"/>
    <s v="Tiktok"/>
    <s v="tiktok"/>
    <s v=""/>
    <s v="791890072260"/>
    <s v="17/02/2026 10:50"/>
  </r>
  <r>
    <x v="9"/>
    <x v="9"/>
    <n v="120"/>
    <n v="1"/>
    <s v="GUW44"/>
    <n v="299"/>
    <n v="0"/>
    <s v="ร้านที่2"/>
    <s v="พ***พชร ส***นิท"/>
    <s v="สุรินทร์"/>
    <s v="-"/>
    <s v=""/>
    <s v="17/02/2026 10:50"/>
    <s v="-"/>
    <s v="J&amp;T Express"/>
    <s v="Tiktok"/>
    <s v="tiktok"/>
    <s v=""/>
    <s v="791890072260"/>
    <s v="17/02/2026 10:50"/>
  </r>
  <r>
    <x v="2"/>
    <x v="2"/>
    <n v="65"/>
    <n v="1"/>
    <s v="GUW43"/>
    <n v="35"/>
    <n v="0"/>
    <s v="ร้านที่2"/>
    <s v="อ***พร ค***ด"/>
    <s v="กรุงเทพฯ"/>
    <s v="-"/>
    <s v=""/>
    <s v="17/02/2026 10:48"/>
    <s v="-"/>
    <s v="J&amp;T COD"/>
    <s v="Tiktok"/>
    <s v="จ่ายทีหลัง / COD"/>
    <s v=""/>
    <s v="791886753280"/>
    <s v="17/02/2026 10:48"/>
  </r>
  <r>
    <x v="0"/>
    <x v="0"/>
    <n v="159"/>
    <n v="1"/>
    <s v="GUW42"/>
    <n v="102"/>
    <n v="3"/>
    <s v="ร้านที่2"/>
    <s v="ช***ัตน"/>
    <s v="หนองบัวลำภู"/>
    <s v="-"/>
    <s v=""/>
    <s v="17/02/2026 10:44"/>
    <s v="-"/>
    <s v="J&amp;T COD"/>
    <s v="Tiktok"/>
    <s v="จ่ายทีหลัง / COD"/>
    <s v=""/>
    <s v="791838348265"/>
    <s v="17/02/2026 10:44"/>
  </r>
  <r>
    <x v="11"/>
    <x v="15"/>
    <n v="59"/>
    <n v="1"/>
    <s v="GUW41"/>
    <n v="248"/>
    <n v="29"/>
    <s v="ร้านที่1"/>
    <s v="ก******ศ"/>
    <s v="******สมบูรณ์ อำเภอทุ่งเสลี่ยม ตำบลเขาแก้วศรีสมบูรณ์ อำเภอทุ่งเสลี่ยม จังหวัดสุโขทัย 64230"/>
    <s v="64230"/>
    <s v="74"/>
    <s v="17/02/2026 11:14"/>
    <s v="-"/>
    <s v="SPX Express"/>
    <s v="Shopee"/>
    <s v="shopee"/>
    <s v=""/>
    <s v="TH262444543428D"/>
    <s v="17/02/2026 10:44"/>
  </r>
  <r>
    <x v="9"/>
    <x v="9"/>
    <n v="80"/>
    <n v="2"/>
    <s v="GUW41"/>
    <n v="248"/>
    <n v="29"/>
    <s v="ร้านที่1"/>
    <s v="ก******ศ"/>
    <s v="******สมบูรณ์ อำเภอทุ่งเสลี่ยม ตำบลเขาแก้วศรีสมบูรณ์ อำเภอทุ่งเสลี่ยม จังหวัดสุโขทัย 64230"/>
    <s v="64230"/>
    <s v="74"/>
    <s v="17/02/2026 11:14"/>
    <s v="-"/>
    <s v="SPX Express"/>
    <s v="Shopee"/>
    <s v="shopee"/>
    <s v=""/>
    <s v="TH262444543428D"/>
    <s v="17/02/2026 10:44"/>
  </r>
  <r>
    <x v="0"/>
    <x v="0"/>
    <n v="159"/>
    <n v="1"/>
    <s v="GUW39"/>
    <n v="134"/>
    <n v="35"/>
    <s v="ร้านที่2"/>
    <s v="เ***.อ้อนไง"/>
    <s v="สมุทรปราการ"/>
    <s v="-"/>
    <s v=""/>
    <s v="17/02/2026 10:40"/>
    <s v="-"/>
    <s v="Flash Express Thailand COD"/>
    <s v="Tiktok"/>
    <s v="จ่ายทีหลัง / COD"/>
    <s v=""/>
    <s v="THT0203543J9K4Z"/>
    <s v="17/02/2026 10:40"/>
  </r>
  <r>
    <x v="3"/>
    <x v="3"/>
    <n v="49"/>
    <n v="2"/>
    <s v="GUW38"/>
    <n v="98"/>
    <n v="0"/>
    <s v="ร้านที่1"/>
    <s v="ร******ญ"/>
    <s v="******7 ห้องเลขที่ 1/10 หมู่ที่ 2 ตำบล กุ่มหัก ตำบลกุ่มหัก อำเภอหนองแค จังหวัดสระบุรี 18140"/>
    <s v="18140"/>
    <s v="64"/>
    <s v="17/02/2026 10:51"/>
    <s v="-"/>
    <s v="SPX Express"/>
    <s v="Shopee"/>
    <s v="shopee"/>
    <s v=""/>
    <s v="TH262903471072M"/>
    <s v="17/02/2026 10:39"/>
  </r>
  <r>
    <x v="0"/>
    <x v="0"/>
    <n v="159"/>
    <n v="1"/>
    <s v="GUW37"/>
    <n v="99"/>
    <n v="0"/>
    <s v="ร้านที่2"/>
    <s v="ช***า ค***น"/>
    <s v="พระนครศรีอยุธยา"/>
    <s v="-"/>
    <s v=""/>
    <s v="17/02/2026 10:36"/>
    <s v="-"/>
    <s v="J&amp;T Express"/>
    <s v="Tiktok"/>
    <s v="tiktok"/>
    <s v=""/>
    <s v="791849660210"/>
    <s v="17/02/2026 10:36"/>
  </r>
  <r>
    <x v="9"/>
    <x v="9"/>
    <n v="66.333333333333329"/>
    <n v="3"/>
    <s v="GUW36"/>
    <n v="165"/>
    <n v="0"/>
    <s v="ร้านที่3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2/2026 10:33"/>
  </r>
  <r>
    <x v="6"/>
    <x v="6"/>
    <n v="159"/>
    <n v="1"/>
    <s v="GUW35"/>
    <n v="99"/>
    <n v="0"/>
    <s v="ร้านที่2"/>
    <s v="ส***ิโชค แ***ัน"/>
    <s v="ภูเก็ต"/>
    <s v="-"/>
    <s v=""/>
    <s v="17/02/2026 10:32"/>
    <s v="-"/>
    <s v="J&amp;T COD"/>
    <s v="Tiktok"/>
    <s v="จ่ายทีหลัง / COD"/>
    <s v=""/>
    <s v="791805364221"/>
    <s v="17/02/2026 10:32"/>
  </r>
  <r>
    <x v="0"/>
    <x v="0"/>
    <n v="159"/>
    <n v="1"/>
    <s v="GUW34"/>
    <n v="99"/>
    <n v="0"/>
    <s v="ร้านที่2"/>
    <s v="ป***ตี้"/>
    <s v="เพชรบูรณ์"/>
    <s v="-"/>
    <s v=""/>
    <s v="17/02/2026 10:33"/>
    <s v="-"/>
    <s v="J&amp;T Express"/>
    <s v="Tiktok"/>
    <s v="tiktok"/>
    <s v=""/>
    <s v="791860865224"/>
    <s v="17/02/2026 10:32"/>
  </r>
  <r>
    <x v="2"/>
    <x v="2"/>
    <n v="33.333333333333336"/>
    <n v="3"/>
    <s v="GUW33"/>
    <n v="199"/>
    <n v="0"/>
    <s v="ร้านที่2"/>
    <s v="น* อ***ร บ***์เจริญ"/>
    <s v="สุรินทร์"/>
    <s v="-"/>
    <s v=""/>
    <s v="17/02/2026 10:29"/>
    <s v="-"/>
    <s v="J&amp;T Express"/>
    <s v="Tiktok"/>
    <s v="tiktok"/>
    <s v=""/>
    <s v="791877161213"/>
    <s v="17/02/2026 10:30"/>
  </r>
  <r>
    <x v="0"/>
    <x v="0"/>
    <n v="159"/>
    <n v="1"/>
    <s v="GUW33"/>
    <n v="199"/>
    <n v="0"/>
    <s v="ร้านที่2"/>
    <s v="น* อ***ร บ***์เจริญ"/>
    <s v="สุรินทร์"/>
    <s v="-"/>
    <s v=""/>
    <s v="17/02/2026 10:29"/>
    <s v="-"/>
    <s v="J&amp;T Express"/>
    <s v="Tiktok"/>
    <s v="tiktok"/>
    <s v=""/>
    <s v="791877161213"/>
    <s v="17/02/2026 10:30"/>
  </r>
  <r>
    <x v="5"/>
    <x v="5"/>
    <n v="159"/>
    <n v="2"/>
    <s v="GUW32"/>
    <n v="287"/>
    <n v="0"/>
    <s v="ร้านที่2"/>
    <s v="น***พนิดา ท***ี"/>
    <s v="เพชรบุรี"/>
    <s v="-"/>
    <s v=""/>
    <s v="17/02/2026 10:28"/>
    <s v="-"/>
    <s v="J&amp;T Express"/>
    <s v="Tiktok"/>
    <s v="tiktok"/>
    <s v=""/>
    <s v="791891873242"/>
    <s v="17/02/2026 10:27"/>
  </r>
  <r>
    <x v="8"/>
    <x v="10"/>
    <n v="120"/>
    <n v="1"/>
    <s v="GUW32"/>
    <n v="287"/>
    <n v="0"/>
    <s v="ร้านที่2"/>
    <s v="น***พนิดา ท***ี"/>
    <s v="เพชรบุรี"/>
    <s v="-"/>
    <s v=""/>
    <s v="17/02/2026 10:28"/>
    <s v="-"/>
    <s v="J&amp;T Express"/>
    <s v="Tiktok"/>
    <s v="tiktok"/>
    <s v=""/>
    <s v="791891873242"/>
    <s v="17/02/2026 10:27"/>
  </r>
  <r>
    <x v="2"/>
    <x v="2"/>
    <n v="33.333333333333336"/>
    <n v="3"/>
    <s v="GUW31"/>
    <n v="100"/>
    <n v="0"/>
    <s v="ร้านที่2"/>
    <s v="น***ุญส่ง พ***์สุกใส"/>
    <s v="นครราชสีมา"/>
    <s v="-"/>
    <s v=""/>
    <s v="17/02/2026 10:26"/>
    <s v="-"/>
    <s v="J&amp;T COD"/>
    <s v="Tiktok"/>
    <s v="จ่ายทีหลัง / COD"/>
    <s v=""/>
    <s v="791871277223"/>
    <s v="17/02/2026 10:26"/>
  </r>
  <r>
    <x v="2"/>
    <x v="2"/>
    <n v="50"/>
    <n v="6"/>
    <s v="GUW30"/>
    <n v="200"/>
    <n v="0"/>
    <s v="ร้านที่2"/>
    <s v="ส***รษา พ***วุธ"/>
    <s v="นครราชสีมา"/>
    <s v="-"/>
    <s v=""/>
    <s v="17/02/2026 10:24"/>
    <s v="-"/>
    <s v="J&amp;T COD"/>
    <s v="Tiktok"/>
    <s v="จ่ายทีหลัง / COD"/>
    <s v=""/>
    <s v="791864664242"/>
    <s v="17/02/2026 10:24"/>
  </r>
  <r>
    <x v="5"/>
    <x v="5"/>
    <n v="159"/>
    <n v="1"/>
    <s v="GUW29"/>
    <n v="99"/>
    <n v="0"/>
    <s v="ร้านที่2"/>
    <s v="จ***รา ณ***์ชัย"/>
    <s v="กรุงเทพฯ"/>
    <s v="-"/>
    <s v=""/>
    <s v="17/02/2026 10:21"/>
    <s v="-"/>
    <s v="J&amp;T COD"/>
    <s v="Tiktok"/>
    <s v="จ่ายทีหลัง / COD"/>
    <s v=""/>
    <s v="791801359263"/>
    <s v="17/02/2026 10:21"/>
  </r>
  <r>
    <x v="2"/>
    <x v="2"/>
    <n v="50"/>
    <n v="6"/>
    <s v="GUW28"/>
    <n v="200"/>
    <n v="0"/>
    <s v="ร้านที่2"/>
    <s v="ณ***ัตร  ล***่น"/>
    <s v="เทศบาลเมืองจันทบุรี"/>
    <s v="-"/>
    <s v=""/>
    <s v="17/02/2026 10:18"/>
    <s v="-"/>
    <s v="J&amp;T COD"/>
    <s v="Tiktok"/>
    <s v="จ่ายทีหลัง / COD"/>
    <s v=""/>
    <s v="791845944293"/>
    <s v="17/02/2026 10:18"/>
  </r>
  <r>
    <x v="5"/>
    <x v="5"/>
    <n v="159"/>
    <n v="1"/>
    <s v="GUW27"/>
    <n v="100"/>
    <n v="1"/>
    <s v="ร้านที่2"/>
    <s v="ท***ิจ ก***หาญ"/>
    <s v="ศรีสะเกษ"/>
    <s v="-"/>
    <s v=""/>
    <s v="17/02/2026 10:14"/>
    <s v="-"/>
    <s v="J&amp;T COD"/>
    <s v="Tiktok"/>
    <s v="จ่ายทีหลัง / COD"/>
    <s v=""/>
    <s v="791879363225"/>
    <s v="17/02/2026 10:14"/>
  </r>
  <r>
    <x v="2"/>
    <x v="2"/>
    <n v="50"/>
    <n v="6"/>
    <s v="GUW26"/>
    <n v="200"/>
    <n v="0"/>
    <s v="ร้านที่2"/>
    <s v="ว***รา ล***นี"/>
    <s v="ร้อยเอ็ด"/>
    <s v="-"/>
    <s v=""/>
    <s v="17/02/2026 10:11"/>
    <s v="-"/>
    <s v="J&amp;T COD"/>
    <s v="Tiktok"/>
    <s v="จ่ายทีหลัง / COD"/>
    <s v=""/>
    <s v="791802941296"/>
    <s v="17/02/2026 10:11"/>
  </r>
  <r>
    <x v="0"/>
    <x v="0"/>
    <n v="159"/>
    <n v="3"/>
    <s v="GUW25"/>
    <n v="297"/>
    <n v="0"/>
    <s v="ร้านที่2"/>
    <s v="ส***รณา เ***ระสิทธิ์"/>
    <s v="ปทุมธานี"/>
    <s v="-"/>
    <s v=""/>
    <s v="17/02/2026 10:08"/>
    <s v="-"/>
    <s v="J&amp;T Express"/>
    <s v="Tiktok"/>
    <s v="tiktok"/>
    <s v=""/>
    <s v="791823341256"/>
    <s v="17/02/2026 10:07"/>
  </r>
  <r>
    <x v="2"/>
    <x v="2"/>
    <n v="33.333333333333336"/>
    <n v="3"/>
    <s v="GUW24"/>
    <n v="149"/>
    <n v="0"/>
    <s v="ร้านที่1"/>
    <s v="พ***์"/>
    <s v="******ทอง ตำบลบ้านดอน อำเภออู่ทอง จังหวัดสุพรรณบุรี 72160"/>
    <s v="72160"/>
    <s v="19"/>
    <s v="17/02/2026 10:06"/>
    <s v="-"/>
    <s v="SPX Express"/>
    <s v="Shopee"/>
    <s v="shopee"/>
    <s v=""/>
    <s v="TH260038269592M"/>
    <s v="17/02/2026 10:06"/>
  </r>
  <r>
    <x v="5"/>
    <x v="5"/>
    <n v="139"/>
    <n v="2"/>
    <s v="GUW23"/>
    <n v="215"/>
    <n v="0"/>
    <s v="ร้านที่10"/>
    <s v="พิมพร พิทักษ์สุจรรยา"/>
    <s v="59/1 หมู่ 3 ต.รอบเวียง อ.เมือง จ.เชียงราย 57000"/>
    <s v="57000"/>
    <s v="0922765826"/>
    <s v="17/02/2026 10:01"/>
    <s v="t0832622509@gmail.com"/>
    <s v="EMS COD"/>
    <s v="facebook"/>
    <s v="กสิกร"/>
    <s v=""/>
    <s v="WA093347400TH"/>
    <s v="17/02/2026 10:01"/>
  </r>
  <r>
    <x v="7"/>
    <x v="7"/>
    <n v="139"/>
    <n v="1"/>
    <s v="GUW22"/>
    <n v="430"/>
    <n v="0"/>
    <s v="ร้านที่10"/>
    <s v="อาร์ม บั้งทอง"/>
    <s v="3/111-112 ซ.เอกชัย38_x000a_บางบอน บางขุนเทียน 10150"/>
    <s v="10150"/>
    <s v="0614955721"/>
    <s v="17/02/2026 10:01"/>
    <s v="t0832622509@gmail.com"/>
    <s v="EMS COD"/>
    <s v="facebook"/>
    <s v="กสิกร"/>
    <s v=""/>
    <s v="WA093347413TH"/>
    <s v="17/02/2026 10:00"/>
  </r>
  <r>
    <x v="0"/>
    <x v="0"/>
    <n v="139"/>
    <n v="1"/>
    <s v="GUW22"/>
    <n v="430"/>
    <n v="0"/>
    <s v="ร้านที่10"/>
    <s v="อาร์ม บั้งทอง"/>
    <s v="3/111-112 ซ.เอกชัย38_x000a_บางบอน บางขุนเทียน 10150"/>
    <s v="10150"/>
    <s v="0614955721"/>
    <s v="17/02/2026 10:01"/>
    <s v="t0832622509@gmail.com"/>
    <s v="EMS COD"/>
    <s v="facebook"/>
    <s v="กสิกร"/>
    <s v=""/>
    <s v="WA093347413TH"/>
    <s v="17/02/2026 10:00"/>
  </r>
  <r>
    <x v="5"/>
    <x v="5"/>
    <n v="139"/>
    <n v="2"/>
    <s v="GUW22"/>
    <n v="430"/>
    <n v="0"/>
    <s v="ร้านที่10"/>
    <s v="อาร์ม บั้งทอง"/>
    <s v="3/111-112 ซ.เอกชัย38_x000a_บางบอน บางขุนเทียน 10150"/>
    <s v="10150"/>
    <s v="0614955721"/>
    <s v="17/02/2026 10:01"/>
    <s v="t0832622509@gmail.com"/>
    <s v="EMS COD"/>
    <s v="facebook"/>
    <s v="กสิกร"/>
    <s v=""/>
    <s v="WA093347413TH"/>
    <s v="17/02/2026 10:00"/>
  </r>
  <r>
    <x v="5"/>
    <x v="5"/>
    <n v="139"/>
    <n v="1"/>
    <s v="GUW21"/>
    <n v="215"/>
    <n v="0"/>
    <s v="ร้านที่10"/>
    <s v="สมใจ หวังสมนึก"/>
    <s v="260/36ซอยสุคนธวิท18 ต ตลาด อำเภอกระทุ่มแบนจ สมุทรสาคร 74110"/>
    <s v="74110"/>
    <s v="0812921152"/>
    <s v="17/02/2026 09:59"/>
    <s v="t0832622509@gmail.com"/>
    <s v="EMS COD"/>
    <s v="facebook"/>
    <s v="กสิกร"/>
    <s v=""/>
    <s v="WA093347427TH"/>
    <s v="17/02/2026 09:59"/>
  </r>
  <r>
    <x v="0"/>
    <x v="0"/>
    <n v="139"/>
    <n v="1"/>
    <s v="GUW21"/>
    <n v="215"/>
    <n v="0"/>
    <s v="ร้านที่10"/>
    <s v="สมใจ หวังสมนึก"/>
    <s v="260/36ซอยสุคนธวิท18 ต ตลาด อำเภอกระทุ่มแบนจ สมุทรสาคร 74110"/>
    <s v="74110"/>
    <s v="0812921152"/>
    <s v="17/02/2026 09:59"/>
    <s v="t0832622509@gmail.com"/>
    <s v="EMS COD"/>
    <s v="facebook"/>
    <s v="กสิกร"/>
    <s v=""/>
    <s v="WA093347427TH"/>
    <s v="17/02/2026 09:59"/>
  </r>
  <r>
    <x v="6"/>
    <x v="6"/>
    <n v="139"/>
    <n v="1"/>
    <s v="GUW20"/>
    <n v="215"/>
    <n v="0"/>
    <s v="ร้านที่10"/>
    <s v="อำไพ รัตนา"/>
    <s v="78/132 ม.9 ต.ละหาร อ.บางบัวทอง จ.นนทบุรีโทร 11110"/>
    <s v="11110"/>
    <s v="0956431558"/>
    <s v="17/02/2026 09:58"/>
    <s v="t0832622509@gmail.com"/>
    <s v="EMS COD"/>
    <s v="facebook"/>
    <s v="กสิกร"/>
    <s v=""/>
    <s v="WA093347435TH"/>
    <s v="17/02/2026 09:58"/>
  </r>
  <r>
    <x v="0"/>
    <x v="0"/>
    <n v="139"/>
    <n v="1"/>
    <s v="GUW20"/>
    <n v="215"/>
    <n v="0"/>
    <s v="ร้านที่10"/>
    <s v="อำไพ รัตนา"/>
    <s v="78/132 ม.9 ต.ละหาร อ.บางบัวทอง จ.นนทบุรีโทร 11110"/>
    <s v="11110"/>
    <s v="0956431558"/>
    <s v="17/02/2026 09:58"/>
    <s v="t0832622509@gmail.com"/>
    <s v="EMS COD"/>
    <s v="facebook"/>
    <s v="กสิกร"/>
    <s v=""/>
    <s v="WA093347435TH"/>
    <s v="17/02/2026 09:58"/>
  </r>
  <r>
    <x v="5"/>
    <x v="5"/>
    <n v="159"/>
    <n v="1"/>
    <s v="GUW19"/>
    <n v="99"/>
    <n v="0"/>
    <s v="ร้านที่2"/>
    <s v="แ***พรรณ  ช***ย"/>
    <s v="สุราษฎร์ธานี"/>
    <s v="-"/>
    <s v=""/>
    <s v="17/02/2026 09:56"/>
    <s v="-"/>
    <s v="J&amp;T Express"/>
    <s v="Tiktok"/>
    <s v="tiktok"/>
    <s v=""/>
    <s v="791813079201"/>
    <s v="17/02/2026 09:56"/>
  </r>
  <r>
    <x v="2"/>
    <x v="2"/>
    <n v="50"/>
    <n v="6"/>
    <s v="GUW18"/>
    <n v="200"/>
    <n v="0"/>
    <s v="ร้านที่2"/>
    <s v="ข***ฐา ศ***มุทร์"/>
    <s v="ประจวบคีรีขันธ์"/>
    <s v="-"/>
    <s v=""/>
    <s v="17/02/2026 09:56"/>
    <s v="-"/>
    <s v="J&amp;T COD"/>
    <s v="Tiktok"/>
    <s v="จ่ายทีหลัง / COD"/>
    <s v=""/>
    <s v="791850740295"/>
    <s v="17/02/2026 09:56"/>
  </r>
  <r>
    <x v="6"/>
    <x v="6"/>
    <n v="139"/>
    <n v="2"/>
    <s v="GUW17"/>
    <n v="430"/>
    <n v="0"/>
    <s v="ร้านที่10"/>
    <s v="จันจิลา การสมนุช"/>
    <s v="เลขที่ 145-146 ตึกบิ๊กอพาร์ทเมนต์_x000a_ต.สวนหลวง อ.กระทุ่มแบน_x000a_จ.สมุทรสาคร 74110"/>
    <s v="74110"/>
    <s v="0617027918"/>
    <s v="17/02/2026 09:55"/>
    <s v="t0832622509@gmail.com"/>
    <s v="EMS COD"/>
    <s v="facebook"/>
    <s v="กสิกร"/>
    <s v=""/>
    <s v="WA093347444TH"/>
    <s v="17/02/2026 09:55"/>
  </r>
  <r>
    <x v="0"/>
    <x v="0"/>
    <n v="139"/>
    <n v="2"/>
    <s v="GUW17"/>
    <n v="430"/>
    <n v="0"/>
    <s v="ร้านที่10"/>
    <s v="จันจิลา การสมนุช"/>
    <s v="เลขที่ 145-146 ตึกบิ๊กอพาร์ทเมนต์_x000a_ต.สวนหลวง อ.กระทุ่มแบน_x000a_จ.สมุทรสาคร 74110"/>
    <s v="74110"/>
    <s v="0617027918"/>
    <s v="17/02/2026 09:55"/>
    <s v="t0832622509@gmail.com"/>
    <s v="EMS COD"/>
    <s v="facebook"/>
    <s v="กสิกร"/>
    <s v=""/>
    <s v="WA093347444TH"/>
    <s v="17/02/2026 09:55"/>
  </r>
  <r>
    <x v="5"/>
    <x v="5"/>
    <n v="99.5"/>
    <n v="1"/>
    <s v="GUW16"/>
    <n v="199"/>
    <n v="0"/>
    <s v="ร้านที่10"/>
    <s v="วันนีสุวะมาศ"/>
    <s v="325หมู่(3)_x000a_ต/สระกระโจม_x000a_อ/ดอนเจดีย์_x000a_จ/สุพรรณบุรี 72250"/>
    <s v="72250"/>
    <s v="0920929742"/>
    <s v="17/02/2026 09:53"/>
    <s v="t0832622509@gmail.com"/>
    <s v="EMS COD"/>
    <s v="facebook"/>
    <s v="กสิกร"/>
    <s v=""/>
    <s v="WA093347461TH"/>
    <s v="17/02/2026 09:52"/>
  </r>
  <r>
    <x v="7"/>
    <x v="7"/>
    <n v="99.5"/>
    <n v="1"/>
    <s v="GUW16"/>
    <n v="199"/>
    <n v="0"/>
    <s v="ร้านที่10"/>
    <s v="วันนีสุวะมาศ"/>
    <s v="325หมู่(3)_x000a_ต/สระกระโจม_x000a_อ/ดอนเจดีย์_x000a_จ/สุพรรณบุรี 72250"/>
    <s v="72250"/>
    <s v="0920929742"/>
    <s v="17/02/2026 09:53"/>
    <s v="t0832622509@gmail.com"/>
    <s v="EMS COD"/>
    <s v="facebook"/>
    <s v="กสิกร"/>
    <s v=""/>
    <s v="WA093347461TH"/>
    <s v="17/02/2026 09:52"/>
  </r>
  <r>
    <x v="0"/>
    <x v="0"/>
    <n v="159"/>
    <n v="1"/>
    <s v="GUW15"/>
    <n v="90"/>
    <n v="0"/>
    <s v="ร้านที่2"/>
    <s v="ธ***รณ์  เ***ไชย"/>
    <s v="ราชบุรี"/>
    <s v="-"/>
    <s v=""/>
    <s v="17/02/2026 09:52"/>
    <s v="-"/>
    <s v="J&amp;T COD"/>
    <s v="Tiktok"/>
    <s v="จ่ายทีหลัง / COD"/>
    <s v=""/>
    <s v="791826868221"/>
    <s v="17/02/2026 09:52"/>
  </r>
  <r>
    <x v="0"/>
    <x v="0"/>
    <n v="159"/>
    <n v="1"/>
    <s v="GUW14"/>
    <n v="94"/>
    <n v="4"/>
    <s v="ร้านที่2"/>
    <s v="น***ย โ***นู"/>
    <s v="Bangkok"/>
    <s v="-"/>
    <s v=""/>
    <s v="17/02/2026 09:51"/>
    <s v="-"/>
    <s v="J&amp;T COD"/>
    <s v="Tiktok"/>
    <s v="จ่ายทีหลัง / COD"/>
    <s v=""/>
    <s v="791871142285"/>
    <s v="17/02/2026 09:51"/>
  </r>
  <r>
    <x v="5"/>
    <x v="5"/>
    <n v="99.5"/>
    <n v="1"/>
    <s v="GUW13"/>
    <n v="199"/>
    <n v="0"/>
    <s v="ร้านที่10"/>
    <s v="น.ส.จารุนันท์​ ธัมมปัญญาพงศ์"/>
    <s v="262หมู่10  บ้านดงหมู ซอยถนนประชาอุทิศ_x000a_ตำบลท่าค้อ_x000a_อำเภอในเมือง_x000a_จังหวัดนครพนม_x000a_โทร 48000"/>
    <s v="48000"/>
    <s v="0951456959"/>
    <s v="17/02/2026 09:51"/>
    <s v="t0832622509@gmail.com"/>
    <s v="EMS COD"/>
    <s v="facebook"/>
    <s v="กสิกร"/>
    <s v=""/>
    <s v="WA093347475TH"/>
    <s v="17/02/2026 09:50"/>
  </r>
  <r>
    <x v="6"/>
    <x v="6"/>
    <n v="99.5"/>
    <n v="1"/>
    <s v="GUW13"/>
    <n v="199"/>
    <n v="0"/>
    <s v="ร้านที่10"/>
    <s v="น.ส.จารุนันท์​ ธัมมปัญญาพงศ์"/>
    <s v="262หมู่10  บ้านดงหมู ซอยถนนประชาอุทิศ_x000a_ตำบลท่าค้อ_x000a_อำเภอในเมือง_x000a_จังหวัดนครพนม_x000a_โทร 48000"/>
    <s v="48000"/>
    <s v="0951456959"/>
    <s v="17/02/2026 09:51"/>
    <s v="t0832622509@gmail.com"/>
    <s v="EMS COD"/>
    <s v="facebook"/>
    <s v="กสิกร"/>
    <s v=""/>
    <s v="WA093347475TH"/>
    <s v="17/02/2026 09:50"/>
  </r>
  <r>
    <x v="0"/>
    <x v="0"/>
    <n v="139"/>
    <n v="1"/>
    <s v="GUW11"/>
    <n v="215"/>
    <n v="0"/>
    <s v="ร้านที่10"/>
    <s v="ชนาภา"/>
    <s v="116ม.7บ้านเบ็ญน้อยต.ศรีสว่างอ.นาโพธิ์จ.บุรีรัมย์_x000a_ 31230"/>
    <s v="31230"/>
    <s v="0943672548"/>
    <s v="17/02/2026 09:49"/>
    <s v="t0832622509@gmail.com"/>
    <s v="EMS COD"/>
    <s v="facebook"/>
    <s v="กสิกร"/>
    <s v=""/>
    <s v="WA093347489TH"/>
    <s v="17/02/2026 09:47"/>
  </r>
  <r>
    <x v="5"/>
    <x v="5"/>
    <n v="139"/>
    <n v="1"/>
    <s v="GUW11"/>
    <n v="215"/>
    <n v="0"/>
    <s v="ร้านที่10"/>
    <s v="ชนาภา"/>
    <s v="116ม.7บ้านเบ็ญน้อยต.ศรีสว่างอ.นาโพธิ์จ.บุรีรัมย์_x000a_ 31230"/>
    <s v="31230"/>
    <s v="0943672548"/>
    <s v="17/02/2026 09:49"/>
    <s v="t0832622509@gmail.com"/>
    <s v="EMS COD"/>
    <s v="facebook"/>
    <s v="กสิกร"/>
    <s v=""/>
    <s v="WA093347489TH"/>
    <s v="17/02/2026 09:47"/>
  </r>
  <r>
    <x v="0"/>
    <x v="0"/>
    <n v="159"/>
    <n v="1"/>
    <s v="GUW10"/>
    <n v="99"/>
    <n v="0"/>
    <s v="ร้านที่2"/>
    <s v="อ***ย เ***นนทอง"/>
    <s v="กรุงเทพฯ"/>
    <s v="-"/>
    <s v=""/>
    <s v="17/02/2026 09:46"/>
    <s v="-"/>
    <s v="J&amp;T Express"/>
    <s v="Tiktok"/>
    <s v="tiktok"/>
    <s v=""/>
    <s v="791813460233"/>
    <s v="17/02/2026 09:46"/>
  </r>
  <r>
    <x v="6"/>
    <x v="6"/>
    <n v="139"/>
    <n v="1"/>
    <s v="GUW9"/>
    <n v="215"/>
    <n v="0"/>
    <s v="ร้านที่10"/>
    <s v="ส่งคุณผึ้งร้านชานม"/>
    <s v="126ถนนท่าทองต.ตลาดอ.เมืองจ.สุราษฎร์ธานี  โทร 84000"/>
    <s v="84000"/>
    <s v="0836917340"/>
    <s v="17/02/2026 09:46"/>
    <s v="t0832622509@gmail.com"/>
    <s v="EMS COD"/>
    <s v="facebook"/>
    <s v="กสิกร"/>
    <s v=""/>
    <s v="WA093347492TH"/>
    <s v="17/02/2026 09:46"/>
  </r>
  <r>
    <x v="5"/>
    <x v="5"/>
    <n v="139"/>
    <n v="1"/>
    <s v="GUW9"/>
    <n v="215"/>
    <n v="0"/>
    <s v="ร้านที่10"/>
    <s v="ส่งคุณผึ้งร้านชานม"/>
    <s v="126ถนนท่าทองต.ตลาดอ.เมืองจ.สุราษฎร์ธานี  โทร 84000"/>
    <s v="84000"/>
    <s v="0836917340"/>
    <s v="17/02/2026 09:46"/>
    <s v="t0832622509@gmail.com"/>
    <s v="EMS COD"/>
    <s v="facebook"/>
    <s v="กสิกร"/>
    <s v=""/>
    <s v="WA093347492TH"/>
    <s v="17/02/2026 09:46"/>
  </r>
  <r>
    <x v="0"/>
    <x v="0"/>
    <n v="159"/>
    <n v="2"/>
    <s v="GUW7"/>
    <n v="198"/>
    <n v="0"/>
    <s v="ร้านที่2"/>
    <s v="อ***ย  เ***นนทอง"/>
    <s v="ชัยภูมิ"/>
    <s v="-"/>
    <s v=""/>
    <s v="17/02/2026 09:44"/>
    <s v="-"/>
    <s v="J&amp;T Express"/>
    <s v="Tiktok"/>
    <s v="tiktok"/>
    <s v=""/>
    <s v="791870145253"/>
    <s v="17/02/2026 09:44"/>
  </r>
  <r>
    <x v="5"/>
    <x v="5"/>
    <n v="139"/>
    <n v="1"/>
    <s v="GUW6"/>
    <n v="215"/>
    <n v="0"/>
    <s v="ร้านที่10"/>
    <s v="วิทยา รัตนวิจิตร"/>
    <s v="ที่อยู่ 65/5 ม.4 ต.เนินฆ้อ อ.แกลง จ.ระยอง โทร 21110"/>
    <s v="21110"/>
    <s v="0944597944"/>
    <s v="17/02/2026 09:44"/>
    <s v="t0832622509@gmail.com"/>
    <s v="EMS COD"/>
    <s v="facebook"/>
    <s v="กสิกร"/>
    <s v=""/>
    <s v="WA093347501TH"/>
    <s v="17/02/2026 09:43"/>
  </r>
  <r>
    <x v="0"/>
    <x v="0"/>
    <n v="139"/>
    <n v="1"/>
    <s v="GUW6"/>
    <n v="215"/>
    <n v="0"/>
    <s v="ร้านที่10"/>
    <s v="วิทยา รัตนวิจิตร"/>
    <s v="ที่อยู่ 65/5 ม.4 ต.เนินฆ้อ อ.แกลง จ.ระยอง โทร 21110"/>
    <s v="21110"/>
    <s v="0944597944"/>
    <s v="17/02/2026 09:44"/>
    <s v="t0832622509@gmail.com"/>
    <s v="EMS COD"/>
    <s v="facebook"/>
    <s v="กสิกร"/>
    <s v=""/>
    <s v="WA093347501TH"/>
    <s v="17/02/2026 09:43"/>
  </r>
  <r>
    <x v="7"/>
    <x v="7"/>
    <n v="159"/>
    <n v="1"/>
    <s v="GUW5"/>
    <n v="99"/>
    <n v="0"/>
    <s v="ร้านที่2"/>
    <s v="บ***่าน ส***ติ"/>
    <s v="ลำปาง"/>
    <s v="-"/>
    <s v=""/>
    <s v="17/02/2026 09:43"/>
    <s v="-"/>
    <s v="J&amp;T COD"/>
    <s v="Tiktok"/>
    <s v="จ่ายทีหลัง / COD"/>
    <s v=""/>
    <s v="791869062294"/>
    <s v="17/02/2026 09:43"/>
  </r>
  <r>
    <x v="5"/>
    <x v="5"/>
    <n v="99.5"/>
    <n v="1"/>
    <s v="GUW4"/>
    <n v="398"/>
    <n v="0"/>
    <s v="ร้านที่10"/>
    <s v="พรจันทร์(ต้อย)"/>
    <s v="59/50 ม.3 มบ. ลภาวัน 12 ซ.5 ถ.ละหาร -ลำโพ ต.ละหาร อ.บางบัวทอง จ.นนทบุรี 11110"/>
    <s v="11110"/>
    <s v="0898127567"/>
    <s v="17/02/2026 09:30"/>
    <s v="t0832622509@gmail.com"/>
    <s v="EMS"/>
    <s v="facebook"/>
    <s v="กสิกร"/>
    <s v=""/>
    <s v="WB170365371TH"/>
    <s v="17/02/2026 09:42"/>
  </r>
  <r>
    <x v="0"/>
    <x v="0"/>
    <n v="99.5"/>
    <n v="3"/>
    <s v="GUW4"/>
    <n v="398"/>
    <n v="0"/>
    <s v="ร้านที่10"/>
    <s v="พรจันทร์(ต้อย)"/>
    <s v="59/50 ม.3 มบ. ลภาวัน 12 ซ.5 ถ.ละหาร -ลำโพ ต.ละหาร อ.บางบัวทอง จ.นนทบุรี 11110"/>
    <s v="11110"/>
    <s v="0898127567"/>
    <s v="17/02/2026 09:30"/>
    <s v="t0832622509@gmail.com"/>
    <s v="EMS"/>
    <s v="facebook"/>
    <s v="กสิกร"/>
    <s v=""/>
    <s v="WB170365371TH"/>
    <s v="17/02/2026 09:42"/>
  </r>
  <r>
    <x v="5"/>
    <x v="5"/>
    <n v="159"/>
    <n v="2"/>
    <s v="GUW3"/>
    <n v="594"/>
    <n v="0"/>
    <s v="ร้านที่2"/>
    <s v="น***ภา"/>
    <s v="กรุงเทพฯ"/>
    <s v="-"/>
    <s v=""/>
    <s v="17/02/2026 09:41"/>
    <s v="-"/>
    <s v="J&amp;T COD"/>
    <s v="Tiktok"/>
    <s v="จ่ายทีหลัง / COD"/>
    <s v=""/>
    <s v="791866951271"/>
    <s v="17/02/2026 09:41"/>
  </r>
  <r>
    <x v="5"/>
    <x v="5"/>
    <n v="159"/>
    <n v="2"/>
    <s v="GUW3"/>
    <n v="594"/>
    <n v="0"/>
    <s v="ร้านที่2"/>
    <s v="น***ภา"/>
    <s v="กรุงเทพฯ"/>
    <s v="-"/>
    <s v=""/>
    <s v="17/02/2026 09:41"/>
    <s v="-"/>
    <s v="J&amp;T COD"/>
    <s v="Tiktok"/>
    <s v="จ่ายทีหลัง / COD"/>
    <s v=""/>
    <s v="791866951271"/>
    <s v="17/02/2026 09:41"/>
  </r>
  <r>
    <x v="0"/>
    <x v="0"/>
    <n v="159"/>
    <n v="2"/>
    <s v="GUW3"/>
    <n v="594"/>
    <n v="0"/>
    <s v="ร้านที่2"/>
    <s v="น***ภา"/>
    <s v="กรุงเทพฯ"/>
    <s v="-"/>
    <s v=""/>
    <s v="17/02/2026 09:41"/>
    <s v="-"/>
    <s v="J&amp;T COD"/>
    <s v="Tiktok"/>
    <s v="จ่ายทีหลัง / COD"/>
    <s v=""/>
    <s v="791866951271"/>
    <s v="17/02/2026 09:41"/>
  </r>
  <r>
    <x v="12"/>
    <x v="16"/>
    <n v="66"/>
    <n v="2"/>
    <s v="GUW2"/>
    <n v="498"/>
    <n v="0"/>
    <s v="ร้านที่1"/>
    <s v="ก******่"/>
    <s v="******นองกกคูณ, ตำบล หนองฮี, อำเภอปลาปาก ตำบลหนองฮี อำเภอปลาปาก จังหวัดนครพนม 48160"/>
    <s v="48160"/>
    <s v="01"/>
    <s v="17/02/2026 09:41"/>
    <s v="-"/>
    <s v="SPX Express"/>
    <s v="Shopee"/>
    <s v="shopee"/>
    <s v=""/>
    <s v="TH2646306206026"/>
    <s v="17/02/2026 09:41"/>
  </r>
  <r>
    <x v="8"/>
    <x v="8"/>
    <n v="66"/>
    <n v="2"/>
    <s v="GUW2"/>
    <n v="498"/>
    <n v="0"/>
    <s v="ร้านที่1"/>
    <s v="ก******่"/>
    <s v="******นองกกคูณ, ตำบล หนองฮี, อำเภอปลาปาก ตำบลหนองฮี อำเภอปลาปาก จังหวัดนครพนม 48160"/>
    <s v="48160"/>
    <s v="01"/>
    <s v="17/02/2026 09:41"/>
    <s v="-"/>
    <s v="SPX Express"/>
    <s v="Shopee"/>
    <s v="shopee"/>
    <s v=""/>
    <s v="TH2646306206026"/>
    <s v="17/02/2026 09:41"/>
  </r>
  <r>
    <x v="9"/>
    <x v="9"/>
    <n v="67"/>
    <n v="2"/>
    <s v="GUW2"/>
    <n v="498"/>
    <n v="0"/>
    <s v="ร้านที่1"/>
    <s v="ก******่"/>
    <s v="******นองกกคูณ, ตำบล หนองฮี, อำเภอปลาปาก ตำบลหนองฮี อำเภอปลาปาก จังหวัดนครพนม 48160"/>
    <s v="48160"/>
    <s v="01"/>
    <s v="17/02/2026 09:41"/>
    <s v="-"/>
    <s v="SPX Express"/>
    <s v="Shopee"/>
    <s v="shopee"/>
    <s v=""/>
    <s v="TH2646306206026"/>
    <s v="17/02/2026 09:41"/>
  </r>
  <r>
    <x v="5"/>
    <x v="5"/>
    <n v="107.5"/>
    <n v="1"/>
    <s v="GUW1"/>
    <n v="860"/>
    <n v="0"/>
    <s v="ร้านที่10"/>
    <s v="สุภา แสงภู"/>
    <s v="ที่อยู่56/1หมู่4ต.แหลมใหญ่อ.เมืองจ.สมุทรสงครามเบอร์ 75000"/>
    <s v="75000"/>
    <s v="0962293946"/>
    <s v="17/02/2026 09:41"/>
    <s v="t0832622509@gmail.com"/>
    <s v="EMS COD"/>
    <s v="facebook"/>
    <s v="กสิกร"/>
    <s v=""/>
    <s v="WA093347515TH"/>
    <s v="17/02/2026 09:40"/>
  </r>
  <r>
    <x v="7"/>
    <x v="7"/>
    <n v="107.5"/>
    <n v="5"/>
    <s v="GUW1"/>
    <n v="860"/>
    <n v="0"/>
    <s v="ร้านที่10"/>
    <s v="สุภา แสงภู"/>
    <s v="ที่อยู่56/1หมู่4ต.แหลมใหญ่อ.เมืองจ.สมุทรสงครามเบอร์ 75000"/>
    <s v="75000"/>
    <s v="0962293946"/>
    <s v="17/02/2026 09:41"/>
    <s v="t0832622509@gmail.com"/>
    <s v="EMS COD"/>
    <s v="facebook"/>
    <s v="กสิกร"/>
    <s v=""/>
    <s v="WA093347515TH"/>
    <s v="17/02/2026 09:40"/>
  </r>
  <r>
    <x v="0"/>
    <x v="0"/>
    <n v="107.5"/>
    <n v="2"/>
    <s v="GUW1"/>
    <n v="860"/>
    <n v="0"/>
    <s v="ร้านที่10"/>
    <s v="สุภา แสงภู"/>
    <s v="ที่อยู่56/1หมู่4ต.แหลมใหญ่อ.เมืองจ.สมุทรสงครามเบอร์ 75000"/>
    <s v="75000"/>
    <s v="0962293946"/>
    <s v="17/02/2026 09:41"/>
    <s v="t0832622509@gmail.com"/>
    <s v="EMS COD"/>
    <s v="facebook"/>
    <s v="กสิกร"/>
    <s v=""/>
    <s v="WA093347515TH"/>
    <s v="17/02/2026 09:40"/>
  </r>
  <r>
    <x v="2"/>
    <x v="2"/>
    <n v="33.333333333333336"/>
    <n v="3"/>
    <s v="GUW0"/>
    <n v="107"/>
    <n v="7"/>
    <s v="ร้านที่2"/>
    <s v="พ***า. แ***ว่าง"/>
    <s v="กรุงเทพฯ"/>
    <s v="-"/>
    <s v=""/>
    <s v="17/02/2026 09:40"/>
    <s v="-"/>
    <s v="J&amp;T COD"/>
    <s v="Tiktok"/>
    <s v="จ่ายทีหลัง / COD"/>
    <s v=""/>
    <s v="791882754283"/>
    <s v="17/02/2026 09:40"/>
  </r>
  <r>
    <x v="9"/>
    <x v="9"/>
    <n v="66.333333333333329"/>
    <n v="3"/>
    <s v="GUV98"/>
    <n v="197"/>
    <n v="0"/>
    <s v="ร้านที่2"/>
    <s v="M***zii1101"/>
    <s v="กาญจนบุรี"/>
    <s v="-"/>
    <s v=""/>
    <s v="17/02/2026 09:38"/>
    <s v="-"/>
    <s v="J&amp;T COD"/>
    <s v="Tiktok"/>
    <s v="จ่ายทีหลัง / COD"/>
    <s v=""/>
    <s v="791806362200"/>
    <s v="17/02/2026 09:38"/>
  </r>
  <r>
    <x v="2"/>
    <x v="2"/>
    <n v="50"/>
    <n v="6"/>
    <s v="GUV97"/>
    <n v="200"/>
    <n v="0"/>
    <s v="ร้านที่2"/>
    <s v="น***นวิชญ์สรรพากร"/>
    <s v="กรุงเทพฯ"/>
    <s v="-"/>
    <s v=""/>
    <s v="17/02/2026 09:37"/>
    <s v="-"/>
    <s v="J&amp;T Express"/>
    <s v="Tiktok"/>
    <s v="tiktok"/>
    <s v=""/>
    <s v="791851152201"/>
    <s v="17/02/2026 09:35"/>
  </r>
  <r>
    <x v="0"/>
    <x v="0"/>
    <n v="159"/>
    <n v="1"/>
    <s v="GUV96"/>
    <n v="99"/>
    <n v="0"/>
    <s v="ร้านที่2"/>
    <s v="ว***ลักษณ์ พ***วิภา"/>
    <s v="สุราษฎร์ธานี"/>
    <s v="-"/>
    <s v=""/>
    <s v="17/02/2026 09:35"/>
    <s v="-"/>
    <s v="J&amp;T Express"/>
    <s v="Tiktok"/>
    <s v="tiktok"/>
    <s v=""/>
    <s v="791878064261"/>
    <s v="17/02/2026 09:34"/>
  </r>
  <r>
    <x v="6"/>
    <x v="6"/>
    <n v="159"/>
    <n v="1"/>
    <s v="GUV95"/>
    <n v="99"/>
    <n v="0"/>
    <s v="ร้านที่2"/>
    <s v="จ** ส***ญญา"/>
    <s v="นครศรีธรรมราช"/>
    <s v="-"/>
    <s v=""/>
    <s v="17/02/2026 09:27"/>
    <s v="-"/>
    <s v="J&amp;T COD"/>
    <s v="Tiktok"/>
    <s v="จ่ายทีหลัง / COD"/>
    <s v=""/>
    <s v="791827551244"/>
    <s v="17/02/2026 09:27"/>
  </r>
  <r>
    <x v="5"/>
    <x v="5"/>
    <n v="159"/>
    <n v="1"/>
    <s v="GUV94"/>
    <n v="99"/>
    <n v="0"/>
    <s v="ร้านที่2"/>
    <s v="ก***ักษณ์  อ***ยสุขวงศ์"/>
    <s v="สงขลา"/>
    <s v="-"/>
    <s v=""/>
    <s v="17/02/2026 09:25"/>
    <s v="-"/>
    <s v="J&amp;T COD"/>
    <s v="Tiktok"/>
    <s v="จ่ายทีหลัง / COD"/>
    <s v=""/>
    <s v="791885563221"/>
    <s v="17/02/2026 09:25"/>
  </r>
  <r>
    <x v="7"/>
    <x v="11"/>
    <n v="98.1"/>
    <n v="3"/>
    <s v="GUV93"/>
    <n v="321.3"/>
    <n v="27"/>
    <s v="ร้านที่3"/>
    <s v="ธนัช เชี่ยวเวช"/>
    <s v="39ซ.วุฒากาศ46ถ วุฒากาศ แขวง บางค้อ เขต จอมทอง_x000a__x000a_จอมทอง/ Chom Thongกรุงเทพมหานคร/ Bangkok_x000a_10150"/>
    <s v="10150"/>
    <s v="660881077403"/>
    <s v="17/02/2026 09:23"/>
    <s v="-"/>
    <s v="Kerry_dropoff"/>
    <s v="Lazada"/>
    <s v="lazada"/>
    <s v=""/>
    <s v="-"/>
    <s v="17/02/2026 09:23"/>
  </r>
  <r>
    <x v="3"/>
    <x v="3"/>
    <n v="33.333333333333336"/>
    <n v="6"/>
    <s v="GUV92"/>
    <n v="269.98"/>
    <n v="0"/>
    <s v="ร้านที่2"/>
    <s v="น***าววิลาสินี  โ***เลิศสกุล"/>
    <s v="เชียงใหม่"/>
    <s v="-"/>
    <s v=""/>
    <s v="17/02/2026 09:21"/>
    <s v="-"/>
    <s v="J&amp;T COD"/>
    <s v="Tiktok"/>
    <s v="จ่ายทีหลัง / COD"/>
    <s v=""/>
    <s v="791873075276"/>
    <s v="17/02/2026 09:21"/>
  </r>
  <r>
    <x v="6"/>
    <x v="6"/>
    <n v="159"/>
    <n v="1"/>
    <s v="GUV91"/>
    <n v="99"/>
    <n v="0"/>
    <s v="ร้านที่2"/>
    <s v="ม*** จ***นะโสตถิ์"/>
    <s v="ราชบุรี"/>
    <s v="-"/>
    <s v=""/>
    <s v="17/02/2026 09:18"/>
    <s v="-"/>
    <s v="J&amp;T COD"/>
    <s v="Tiktok"/>
    <s v="จ่ายทีหลัง / COD"/>
    <s v=""/>
    <s v="791865951240"/>
    <s v="17/02/2026 09:18"/>
  </r>
  <r>
    <x v="0"/>
    <x v="0"/>
    <n v="159"/>
    <n v="1"/>
    <s v="GUV90"/>
    <n v="99"/>
    <n v="0"/>
    <s v="ร้านที่2"/>
    <s v="เ***ร์"/>
    <s v="แพร่"/>
    <s v="-"/>
    <s v=""/>
    <s v="17/02/2026 09:11"/>
    <s v="-"/>
    <s v="J&amp;T COD"/>
    <s v="Tiktok"/>
    <s v="จ่ายทีหลัง / COD"/>
    <s v=""/>
    <s v="791826861265"/>
    <s v="17/02/2026 09:11"/>
  </r>
  <r>
    <x v="2"/>
    <x v="2"/>
    <n v="50"/>
    <n v="6"/>
    <s v="GUV89"/>
    <n v="200"/>
    <n v="0"/>
    <s v="ร้านที่2"/>
    <s v="ณ***า ส***ย"/>
    <s v="อุบลราชธานี"/>
    <s v="-"/>
    <s v=""/>
    <s v="17/02/2026 09:07"/>
    <s v="-"/>
    <s v="J&amp;T Express"/>
    <s v="Tiktok"/>
    <s v="tiktok"/>
    <s v=""/>
    <s v="791811662250"/>
    <s v="17/02/2026 09:07"/>
  </r>
  <r>
    <x v="2"/>
    <x v="2"/>
    <n v="50"/>
    <n v="6"/>
    <s v="GUV88"/>
    <n v="200"/>
    <n v="0"/>
    <s v="ร้านที่2"/>
    <s v="น***ี. จ***วัฒนาสกุล"/>
    <s v="กรุงเทพฯ"/>
    <s v="-"/>
    <s v=""/>
    <s v="17/02/2026 09:06"/>
    <s v="-"/>
    <s v="J&amp;T Express"/>
    <s v="Tiktok"/>
    <s v="tiktok"/>
    <s v=""/>
    <s v="791835750204"/>
    <s v="17/02/2026 09:06"/>
  </r>
  <r>
    <x v="2"/>
    <x v="2"/>
    <n v="50"/>
    <n v="6"/>
    <s v="GUV87"/>
    <n v="200"/>
    <n v="0"/>
    <s v="ร้านที่2"/>
    <s v="น***ภชณา ป***ัตน์"/>
    <s v="นนทบุรี"/>
    <s v="-"/>
    <s v=""/>
    <s v="17/02/2026 09:06"/>
    <s v="-"/>
    <s v="J&amp;T COD"/>
    <s v="Tiktok"/>
    <s v="จ่ายทีหลัง / COD"/>
    <s v=""/>
    <s v="791835548265"/>
    <s v="17/02/2026 09:06"/>
  </r>
  <r>
    <x v="3"/>
    <x v="3"/>
    <n v="49"/>
    <n v="2"/>
    <s v="GUV86"/>
    <n v="108"/>
    <n v="10"/>
    <s v="ร้านที่1"/>
    <s v="อ***น"/>
    <s v="******ศษ กองบัญชาการตำรวจตะเวนชายแดน เลขที่ 231 หมู่ที่ 11 ตำบลอินทขิล ตำบลอินทขิล อำเภอแม่แตง จังหวัดเชียงใหม่ 50150"/>
    <s v="50150"/>
    <s v="80"/>
    <s v="17/02/2026 09:04"/>
    <s v="-"/>
    <s v="SPX Express"/>
    <s v="Shopee"/>
    <s v="shopee"/>
    <s v=""/>
    <s v="TH262703830842I"/>
    <s v="17/02/2026 09:04"/>
  </r>
  <r>
    <x v="0"/>
    <x v="0"/>
    <n v="159"/>
    <n v="1"/>
    <s v="GUV85"/>
    <n v="99"/>
    <n v="0"/>
    <s v="ร้านที่2"/>
    <s v="น***ิยากร ก***ุญ"/>
    <s v="กรุงเทพฯ"/>
    <s v="-"/>
    <s v=""/>
    <s v="17/02/2026 09:03"/>
    <s v="-"/>
    <s v="J&amp;T Express"/>
    <s v="Tiktok"/>
    <s v="tiktok"/>
    <s v=""/>
    <s v="791881752222"/>
    <s v="17/02/2026 09:02"/>
  </r>
  <r>
    <x v="7"/>
    <x v="7"/>
    <n v="159"/>
    <n v="1"/>
    <s v="GUV84"/>
    <n v="99"/>
    <n v="0"/>
    <s v="ร้านที่2"/>
    <s v="อ***ัฒน์  บ***้ำ"/>
    <s v="ชุมพร"/>
    <s v="-"/>
    <s v=""/>
    <s v="17/02/2026 09:01"/>
    <s v="-"/>
    <s v="J&amp;T COD"/>
    <s v="Tiktok"/>
    <s v="จ่ายทีหลัง / COD"/>
    <s v=""/>
    <s v="791861868291"/>
    <s v="17/02/2026 09:01"/>
  </r>
  <r>
    <x v="7"/>
    <x v="11"/>
    <n v="87.2"/>
    <n v="1"/>
    <s v="GUV83"/>
    <n v="97.2"/>
    <n v="10"/>
    <s v="ร้านที่3"/>
    <s v="สกุลนา อุ่นเรือน"/>
    <s v="55/56 ม.5 หมู่บ้านสิทธารมย์รีเจ้นท์ ซ.1/1 · ปากเกร็ด/ Pak Kret_x000a__x000a_ปากเกร็ด/ Pak Kretนนทบุรี/ Nonthaburi_x000a_11120"/>
    <s v="11120"/>
    <s v="660982813388"/>
    <s v="17/02/2026 08:57"/>
    <s v="-"/>
    <s v="Kerry_dropoff"/>
    <s v="Lazada"/>
    <s v="lazada"/>
    <s v=""/>
    <s v="-"/>
    <s v="17/02/2026 08:57"/>
  </r>
  <r>
    <x v="5"/>
    <x v="5"/>
    <n v="159"/>
    <n v="1"/>
    <s v="GUV82"/>
    <n v="99"/>
    <n v="0"/>
    <s v="ร้านที่2"/>
    <s v="y***"/>
    <s v="ขอนแก่น"/>
    <s v="-"/>
    <s v=""/>
    <s v="17/02/2026 08:53"/>
    <s v="-"/>
    <s v="J&amp;T COD"/>
    <s v="Tiktok"/>
    <s v="จ่ายทีหลัง / COD"/>
    <s v=""/>
    <s v="791841276203"/>
    <s v="17/02/2026 08:53"/>
  </r>
  <r>
    <x v="6"/>
    <x v="6"/>
    <n v="159"/>
    <n v="1"/>
    <s v="GUV81"/>
    <n v="129"/>
    <n v="0"/>
    <s v="ร้านที่2"/>
    <s v="ห***ามดี"/>
    <s v="เลย"/>
    <s v="-"/>
    <s v=""/>
    <s v="17/02/2026 08:51"/>
    <s v="-"/>
    <s v="J&amp;T COD"/>
    <s v="Tiktok"/>
    <s v="จ่ายทีหลัง / COD"/>
    <s v=""/>
    <s v="791883962225"/>
    <s v="17/02/2026 08:51"/>
  </r>
  <r>
    <x v="8"/>
    <x v="22"/>
    <n v="64"/>
    <n v="1"/>
    <s v="GUV80"/>
    <n v="74"/>
    <n v="10"/>
    <s v="ร้านที่9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17/02/2026 08:51"/>
    <s v="-"/>
    <s v="Kerry_dropoff"/>
    <s v="Lazada"/>
    <s v="lazada"/>
    <s v=""/>
    <s v="-"/>
    <s v="17/02/2026 08:51"/>
  </r>
  <r>
    <x v="16"/>
    <x v="21"/>
    <n v="12"/>
    <n v="10"/>
    <s v="GUV79"/>
    <n v="140"/>
    <n v="0"/>
    <s v="ร้านที่1"/>
    <s v="ก******จ"/>
    <s v="******ตลาดกระทุ่มแบน อำเภอกระทุ่มแบน จังหวัดสมุทรสาคร 74110"/>
    <s v="74110"/>
    <s v="23"/>
    <s v="17/02/2026 09:14"/>
    <s v="-"/>
    <s v="SPX Express"/>
    <s v="Shopee"/>
    <s v="shopee"/>
    <s v=""/>
    <s v="TH260156387390L"/>
    <s v="17/02/2026 08:44"/>
  </r>
  <r>
    <x v="9"/>
    <x v="9"/>
    <n v="66.333333333333329"/>
    <n v="3"/>
    <s v="GUV77"/>
    <n v="197"/>
    <n v="0"/>
    <s v="ร้านที่2"/>
    <s v="ภ***าภรณ์ ไ***รรณ"/>
    <s v="ชลบุรี"/>
    <s v="-"/>
    <s v=""/>
    <s v="17/02/2026 08:40"/>
    <s v="-"/>
    <s v="J&amp;T COD"/>
    <s v="Tiktok"/>
    <s v="จ่ายทีหลัง / COD"/>
    <s v=""/>
    <s v="791814167211"/>
    <s v="17/02/2026 08:40"/>
  </r>
  <r>
    <x v="2"/>
    <x v="2"/>
    <n v="50"/>
    <n v="6"/>
    <s v="GUV76"/>
    <n v="200"/>
    <n v="0"/>
    <s v="ร้านที่2"/>
    <s v="j***"/>
    <s v="แพร่"/>
    <s v="-"/>
    <s v=""/>
    <s v="17/02/2026 08:33"/>
    <s v="-"/>
    <s v="J&amp;T COD"/>
    <s v="Tiktok"/>
    <s v="จ่ายทีหลัง / COD"/>
    <s v=""/>
    <s v="791811541264"/>
    <s v="17/02/2026 08:33"/>
  </r>
  <r>
    <x v="2"/>
    <x v="2"/>
    <n v="50"/>
    <n v="6"/>
    <s v="GUV75"/>
    <n v="200"/>
    <n v="0"/>
    <s v="ร้านที่2"/>
    <s v="ฉ***รรณ เ***งโส"/>
    <s v="เทศบาลนครเชียงราย"/>
    <s v="-"/>
    <s v=""/>
    <s v="17/02/2026 08:00"/>
    <s v="-"/>
    <s v="J&amp;T COD"/>
    <s v="Tiktok"/>
    <s v="จ่ายทีหลัง / COD"/>
    <s v=""/>
    <s v="791878744252"/>
    <s v="17/02/2026 08:00"/>
  </r>
  <r>
    <x v="2"/>
    <x v="2"/>
    <n v="50"/>
    <n v="6"/>
    <s v="GUV74"/>
    <n v="200"/>
    <n v="0"/>
    <s v="ร้านที่2"/>
    <s v="อ***"/>
    <s v="นครปฐม"/>
    <s v="-"/>
    <s v=""/>
    <s v="17/02/2026 07:59"/>
    <s v="-"/>
    <s v="J&amp;T COD"/>
    <s v="Tiktok"/>
    <s v="จ่ายทีหลัง / COD"/>
    <s v=""/>
    <s v="791828751206"/>
    <s v="17/02/2026 07:59"/>
  </r>
  <r>
    <x v="10"/>
    <x v="12"/>
    <n v="66.666666666666671"/>
    <n v="3"/>
    <s v="GUV73"/>
    <n v="132"/>
    <n v="3"/>
    <s v="ร้านที่2"/>
    <s v="น***ุปผา ส***ฒนากร"/>
    <s v="นครศรีธรรมราช"/>
    <s v="-"/>
    <s v=""/>
    <s v="17/02/2026 07:51"/>
    <s v="-"/>
    <s v="J&amp;T Express"/>
    <s v="Tiktok"/>
    <s v="tiktok"/>
    <s v=""/>
    <s v="791801873236"/>
    <s v="17/02/2026 07:51"/>
  </r>
  <r>
    <x v="2"/>
    <x v="2"/>
    <n v="50"/>
    <n v="6"/>
    <s v="GUV72"/>
    <n v="200"/>
    <n v="0"/>
    <s v="ร้านที่2"/>
    <s v="ป***ีต"/>
    <s v="กรุงเทพฯ"/>
    <s v="-"/>
    <s v=""/>
    <s v="17/02/2026 07:39"/>
    <s v="-"/>
    <s v="J&amp;T Express"/>
    <s v="Tiktok"/>
    <s v="tiktok"/>
    <s v=""/>
    <s v="791875351212"/>
    <s v="17/02/2026 07:39"/>
  </r>
  <r>
    <x v="2"/>
    <x v="2"/>
    <n v="50"/>
    <n v="6"/>
    <s v="GUV71"/>
    <n v="200"/>
    <n v="0"/>
    <s v="ร้านที่2"/>
    <s v="น***ล"/>
    <s v="กรุงเทพฯ"/>
    <s v="-"/>
    <s v=""/>
    <s v="17/02/2026 07:36"/>
    <s v="-"/>
    <s v="J&amp;T Express"/>
    <s v="Tiktok"/>
    <s v="tiktok"/>
    <s v=""/>
    <s v="791834754211"/>
    <s v="17/02/2026 07:36"/>
  </r>
  <r>
    <x v="2"/>
    <x v="2"/>
    <n v="33.333333333333336"/>
    <n v="12"/>
    <s v="GUV70"/>
    <n v="400"/>
    <n v="0"/>
    <s v="ร้านที่2"/>
    <s v="A***m Y**"/>
    <s v="สมุทรปราการ"/>
    <s v="-"/>
    <s v=""/>
    <s v="17/02/2026 20:53"/>
    <s v="-"/>
    <s v="J&amp;T Express"/>
    <s v="Tiktok"/>
    <s v="tiktok"/>
    <s v=""/>
    <s v="-"/>
    <s v="17/02/2026 07:32"/>
  </r>
  <r>
    <x v="2"/>
    <x v="2"/>
    <n v="50"/>
    <n v="6"/>
    <s v="GUV69"/>
    <n v="235"/>
    <n v="35"/>
    <s v="ร้านที่2"/>
    <s v="ส***ี       ส***ิยา"/>
    <s v="สมุทรปราการ"/>
    <s v="-"/>
    <s v=""/>
    <s v="17/02/2026 07:11"/>
    <s v="-"/>
    <s v="J&amp;T COD"/>
    <s v="Tiktok"/>
    <s v="จ่ายทีหลัง / COD"/>
    <s v=""/>
    <s v="791881550213"/>
    <s v="17/02/2026 07:11"/>
  </r>
  <r>
    <x v="5"/>
    <x v="5"/>
    <n v="159"/>
    <n v="1"/>
    <s v="GUV68"/>
    <n v="258"/>
    <n v="0"/>
    <s v="ร้านที่2"/>
    <s v="จ***พร ใ***ม"/>
    <s v="แพร่"/>
    <s v="-"/>
    <s v=""/>
    <s v="17/02/2026 07:09"/>
    <s v="-"/>
    <s v="J&amp;T Express"/>
    <s v="Tiktok"/>
    <s v="tiktok"/>
    <s v=""/>
    <s v="791875740250"/>
    <s v="17/02/2026 07:10"/>
  </r>
  <r>
    <x v="7"/>
    <x v="7"/>
    <n v="159"/>
    <n v="1"/>
    <s v="GUV68"/>
    <n v="258"/>
    <n v="0"/>
    <s v="ร้านที่2"/>
    <s v="จ***พร ใ***ม"/>
    <s v="แพร่"/>
    <s v="-"/>
    <s v=""/>
    <s v="17/02/2026 07:09"/>
    <s v="-"/>
    <s v="J&amp;T Express"/>
    <s v="Tiktok"/>
    <s v="tiktok"/>
    <s v=""/>
    <s v="791875740250"/>
    <s v="17/02/2026 07:10"/>
  </r>
  <r>
    <x v="2"/>
    <x v="2"/>
    <n v="33.333333333333336"/>
    <n v="3"/>
    <s v="GUV67"/>
    <n v="100"/>
    <n v="0"/>
    <s v="ร้านที่2"/>
    <s v="ส***ี แ***กมุท"/>
    <s v="กรุงเทพฯ"/>
    <s v="-"/>
    <s v=""/>
    <s v="17/02/2026 07:06"/>
    <s v="-"/>
    <s v="J&amp;T COD"/>
    <s v="Tiktok"/>
    <s v="จ่ายทีหลัง / COD"/>
    <s v=""/>
    <s v="791841950281"/>
    <s v="17/02/2026 07:08"/>
  </r>
  <r>
    <x v="10"/>
    <x v="12"/>
    <n v="66.666666666666671"/>
    <n v="3"/>
    <s v="GUV66"/>
    <n v="139"/>
    <n v="10"/>
    <s v="ร้านที่2"/>
    <s v="S***i T***tong"/>
    <s v="ประจวบคีรีขันธ์"/>
    <s v="-"/>
    <s v=""/>
    <s v="17/02/2026 06:41"/>
    <s v="-"/>
    <s v="J&amp;T COD"/>
    <s v="Tiktok"/>
    <s v="จ่ายทีหลัง / COD"/>
    <s v=""/>
    <s v="791863341183"/>
    <s v="17/02/2026 06:41"/>
  </r>
  <r>
    <x v="2"/>
    <x v="2"/>
    <n v="50"/>
    <n v="6"/>
    <s v="GUV65"/>
    <n v="200"/>
    <n v="0"/>
    <s v="ร้านที่2"/>
    <s v="ศ***ักษณ์"/>
    <s v="ชัยภูมิ"/>
    <s v="-"/>
    <s v=""/>
    <s v="17/02/2026 06:18"/>
    <s v="-"/>
    <s v="J&amp;T COD"/>
    <s v="Tiktok"/>
    <s v="จ่ายทีหลัง / COD"/>
    <s v=""/>
    <s v="791795187024"/>
    <s v="17/02/2026 06:18"/>
  </r>
  <r>
    <x v="2"/>
    <x v="2"/>
    <n v="50"/>
    <n v="6"/>
    <s v="GUV63"/>
    <n v="200"/>
    <n v="0"/>
    <s v="ร้านที่2"/>
    <s v="น** อ***ลี แ***สุข"/>
    <s v="อุบลราชธานี"/>
    <s v="-"/>
    <s v=""/>
    <s v="17/02/2026 06:08"/>
    <s v="-"/>
    <s v="J&amp;T COD"/>
    <s v="Tiktok"/>
    <s v="จ่ายทีหลัง / COD"/>
    <s v=""/>
    <s v="791766585050"/>
    <s v="17/02/2026 06:08"/>
  </r>
  <r>
    <x v="2"/>
    <x v="2"/>
    <n v="33.333333333333336"/>
    <n v="3"/>
    <s v="GUV62"/>
    <n v="100"/>
    <n v="0"/>
    <s v="ร้านที่2"/>
    <s v="เ***ญ ช***ื่น"/>
    <s v="ขอนแก่น"/>
    <s v="-"/>
    <s v=""/>
    <s v="17/02/2026 05:51"/>
    <s v="-"/>
    <s v="J&amp;T COD"/>
    <s v="Tiktok"/>
    <s v="จ่ายทีหลัง / COD"/>
    <s v=""/>
    <s v="791801538172"/>
    <s v="17/02/2026 05:51"/>
  </r>
  <r>
    <x v="0"/>
    <x v="0"/>
    <n v="159"/>
    <n v="1"/>
    <s v="GUV61"/>
    <n v="129"/>
    <n v="0"/>
    <s v="ร้านที่2"/>
    <s v="บ***ิ่น"/>
    <s v="นนทบุรี"/>
    <s v="-"/>
    <s v=""/>
    <s v="17/02/2026 05:44"/>
    <s v="-"/>
    <s v="J&amp;T COD"/>
    <s v="Tiktok"/>
    <s v="จ่ายทีหลัง / COD"/>
    <s v=""/>
    <s v="791869028123"/>
    <s v="17/02/2026 05:44"/>
  </r>
  <r>
    <x v="0"/>
    <x v="0"/>
    <n v="159"/>
    <n v="2"/>
    <s v="GUV60"/>
    <n v="258"/>
    <n v="0"/>
    <s v="ร้านที่2"/>
    <s v="ส***ชาดา"/>
    <s v="กรุงเทพฯ"/>
    <s v="-"/>
    <s v=""/>
    <s v="17/02/2026 05:27"/>
    <s v="-"/>
    <s v="J&amp;T COD"/>
    <s v="Tiktok"/>
    <s v="จ่ายทีหลัง / COD"/>
    <s v=""/>
    <s v="791850602174"/>
    <s v="17/02/2026 05:27"/>
  </r>
  <r>
    <x v="0"/>
    <x v="0"/>
    <n v="159"/>
    <n v="1"/>
    <s v="GUV57"/>
    <n v="129"/>
    <n v="0"/>
    <s v="ร้านที่2"/>
    <s v="พ***ัฐ"/>
    <s v="ตาก"/>
    <s v="-"/>
    <s v=""/>
    <s v="17/02/2026 03:19"/>
    <s v="-"/>
    <s v="J&amp;T COD"/>
    <s v="Tiktok"/>
    <s v="จ่ายทีหลัง / COD"/>
    <s v=""/>
    <s v="791850411111"/>
    <s v="17/02/2026 03:19"/>
  </r>
  <r>
    <x v="0"/>
    <x v="0"/>
    <n v="159"/>
    <n v="1"/>
    <s v="GUV55"/>
    <n v="129"/>
    <n v="0"/>
    <s v="ร้านที่2"/>
    <s v="ว***นา"/>
    <s v="ชัยนาท"/>
    <s v="-"/>
    <s v=""/>
    <s v="17/02/2026 02:12"/>
    <s v="-"/>
    <s v="J&amp;T COD"/>
    <s v="Tiktok"/>
    <s v="จ่ายทีหลัง / COD"/>
    <s v=""/>
    <s v="791798995013"/>
    <s v="17/02/2026 02:12"/>
  </r>
  <r>
    <x v="2"/>
    <x v="2"/>
    <n v="50"/>
    <n v="6"/>
    <s v="GUV54"/>
    <n v="200"/>
    <n v="0"/>
    <s v="ร้านที่2"/>
    <s v="u***28681011511290"/>
    <s v="สมุทรปราการ"/>
    <s v="-"/>
    <s v=""/>
    <s v="17/02/2026 01:08"/>
    <s v="-"/>
    <s v="J&amp;T COD"/>
    <s v="Tiktok"/>
    <s v="จ่ายทีหลัง / COD"/>
    <s v=""/>
    <s v="791875402113"/>
    <s v="17/02/2026 01:16"/>
  </r>
  <r>
    <x v="2"/>
    <x v="2"/>
    <n v="33.333333333333336"/>
    <n v="3"/>
    <s v="GUV53"/>
    <n v="100"/>
    <n v="0"/>
    <s v="ร้านที่2"/>
    <s v="ท***กียรติ์ ศ***ัตนะ"/>
    <s v="นนทบุรี"/>
    <s v="-"/>
    <s v=""/>
    <s v="17/02/2026 01:03"/>
    <s v="-"/>
    <s v="J&amp;T COD"/>
    <s v="Tiktok"/>
    <s v="จ่ายทีหลัง / COD"/>
    <s v=""/>
    <s v="791818243171"/>
    <s v="17/02/2026 01:05"/>
  </r>
  <r>
    <x v="5"/>
    <x v="5"/>
    <n v="159"/>
    <n v="1"/>
    <s v="GUV52"/>
    <n v="387"/>
    <n v="0"/>
    <s v="ร้านที่2"/>
    <s v="P***hamapon k"/>
    <s v="พัทลุง"/>
    <s v="-"/>
    <s v=""/>
    <s v="17/02/2026 01:01"/>
    <s v="-"/>
    <s v="J&amp;T COD"/>
    <s v="Tiktok"/>
    <s v="จ่ายทีหลัง / COD"/>
    <s v=""/>
    <s v="791881330144"/>
    <s v="17/02/2026 01:01"/>
  </r>
  <r>
    <x v="7"/>
    <x v="7"/>
    <n v="159"/>
    <n v="1"/>
    <s v="GUV52"/>
    <n v="387"/>
    <n v="0"/>
    <s v="ร้านที่2"/>
    <s v="P***hamapon k"/>
    <s v="พัทลุง"/>
    <s v="-"/>
    <s v=""/>
    <s v="17/02/2026 01:01"/>
    <s v="-"/>
    <s v="J&amp;T COD"/>
    <s v="Tiktok"/>
    <s v="จ่ายทีหลัง / COD"/>
    <s v=""/>
    <s v="791881330144"/>
    <s v="17/02/2026 01:01"/>
  </r>
  <r>
    <x v="0"/>
    <x v="0"/>
    <n v="159"/>
    <n v="1"/>
    <s v="GUV52"/>
    <n v="387"/>
    <n v="0"/>
    <s v="ร้านที่2"/>
    <s v="P***hamapon k"/>
    <s v="พัทลุง"/>
    <s v="-"/>
    <s v=""/>
    <s v="17/02/2026 01:01"/>
    <s v="-"/>
    <s v="J&amp;T COD"/>
    <s v="Tiktok"/>
    <s v="จ่ายทีหลัง / COD"/>
    <s v=""/>
    <s v="791881330144"/>
    <s v="17/02/2026 01:01"/>
  </r>
  <r>
    <x v="0"/>
    <x v="0"/>
    <n v="159"/>
    <n v="1"/>
    <s v="GUV50"/>
    <n v="129"/>
    <n v="0"/>
    <s v="ร้านที่2"/>
    <s v="อ***ุลเลาะ ม***"/>
    <s v="ปัตตานี"/>
    <s v="-"/>
    <s v=""/>
    <s v="17/02/2026 00:38"/>
    <s v="-"/>
    <s v="J&amp;T COD"/>
    <s v="Tiktok"/>
    <s v="จ่ายทีหลัง / COD"/>
    <s v=""/>
    <s v="791883612100"/>
    <s v="17/02/2026 00:38"/>
  </r>
  <r>
    <x v="2"/>
    <x v="2"/>
    <n v="33.333333333333336"/>
    <n v="3"/>
    <s v="GUV49"/>
    <n v="100"/>
    <n v="0"/>
    <s v="ร้านที่2"/>
    <s v="ส***สา"/>
    <s v="นครศรีธรรมราช"/>
    <s v="-"/>
    <s v=""/>
    <s v="17/02/2026 00:37"/>
    <s v="-"/>
    <s v="J&amp;T COD"/>
    <s v="Tiktok"/>
    <s v="จ่ายทีหลัง / COD"/>
    <s v=""/>
    <s v="791858738101"/>
    <s v="17/02/2026 00:37"/>
  </r>
  <r>
    <x v="2"/>
    <x v="2"/>
    <n v="50"/>
    <n v="6"/>
    <s v="GUV48"/>
    <n v="200"/>
    <n v="0"/>
    <s v="ร้านที่2"/>
    <s v="บ***ิตา ม***หมัด"/>
    <s v="ประจวบคีรีขันธ์"/>
    <s v="-"/>
    <s v=""/>
    <s v="17/02/2026 00:36"/>
    <s v="-"/>
    <s v="J&amp;T COD"/>
    <s v="Tiktok"/>
    <s v="จ่ายทีหลัง / COD"/>
    <s v=""/>
    <s v="791860804195"/>
    <s v="17/02/2026 00:36"/>
  </r>
  <r>
    <x v="2"/>
    <x v="2"/>
    <n v="33.333333333333336"/>
    <n v="3"/>
    <s v="GUV47"/>
    <n v="100"/>
    <n v="0"/>
    <s v="ร้านที่2"/>
    <s v="ล***้อย ป***ชือบ"/>
    <s v="สงขลา"/>
    <s v="-"/>
    <s v=""/>
    <s v="17/02/2026 00:27"/>
    <s v="-"/>
    <s v="J&amp;T COD"/>
    <s v="Tiktok"/>
    <s v="จ่ายทีหลัง / COD"/>
    <s v=""/>
    <s v="791856841171"/>
    <s v="17/02/2026 00:27"/>
  </r>
  <r>
    <x v="9"/>
    <x v="9"/>
    <n v="66.333333333333329"/>
    <n v="3"/>
    <s v="GUV46"/>
    <n v="197"/>
    <n v="0"/>
    <s v="ร้านที่2"/>
    <s v="ว***า เ***ามถ้วน"/>
    <s v="ชลบุรี"/>
    <s v="-"/>
    <s v=""/>
    <s v="17/02/2026 00:26"/>
    <s v="-"/>
    <s v="J&amp;T COD"/>
    <s v="Tiktok"/>
    <s v="จ่ายทีหลัง / COD"/>
    <s v=""/>
    <s v="791786796043"/>
    <s v="17/02/2026 00:26"/>
  </r>
  <r>
    <x v="2"/>
    <x v="2"/>
    <n v="50"/>
    <n v="6"/>
    <s v="GUV45"/>
    <n v="300"/>
    <n v="0"/>
    <s v="ร้านที่2"/>
    <s v="น***้อย บ***อง "/>
    <s v="สุราษฎร์ธานี"/>
    <s v="-"/>
    <s v=""/>
    <s v="17/02/2026 00:24"/>
    <s v="-"/>
    <s v="J&amp;T Express"/>
    <s v="Tiktok"/>
    <s v="tiktok"/>
    <s v=""/>
    <s v="791834349110"/>
    <s v="17/02/2026 00:24"/>
  </r>
  <r>
    <x v="9"/>
    <x v="9"/>
    <n v="120"/>
    <n v="1"/>
    <s v="GUV45"/>
    <n v="300"/>
    <n v="0"/>
    <s v="ร้านที่2"/>
    <s v="น***้อย บ***อง "/>
    <s v="สุราษฎร์ธานี"/>
    <s v="-"/>
    <s v=""/>
    <s v="17/02/2026 00:24"/>
    <s v="-"/>
    <s v="J&amp;T Express"/>
    <s v="Tiktok"/>
    <s v="tiktok"/>
    <s v=""/>
    <s v="791834349110"/>
    <s v="17/02/2026 00:24"/>
  </r>
  <r>
    <x v="5"/>
    <x v="5"/>
    <n v="159"/>
    <n v="1"/>
    <s v="GUV44"/>
    <n v="129"/>
    <n v="0"/>
    <s v="ร้านที่2"/>
    <s v="บ***นครสวรรค์"/>
    <s v="สมุทรปราการ"/>
    <s v="-"/>
    <s v=""/>
    <s v="17/02/2026 00:22"/>
    <s v="-"/>
    <s v="J&amp;T Express"/>
    <s v="Tiktok"/>
    <s v="tiktok"/>
    <s v=""/>
    <s v="791882434151"/>
    <s v="17/02/2026 00:23"/>
  </r>
  <r>
    <x v="16"/>
    <x v="21"/>
    <n v="12"/>
    <n v="50"/>
    <s v="GUV43"/>
    <n v="759"/>
    <n v="0"/>
    <s v="ร้านที่1"/>
    <s v="M****g"/>
    <s v="******รง ตำบลสำโรง อำเภออุทุมพรพิสัย จังหวัดศรีสะเกษ 33120"/>
    <s v="33120"/>
    <s v="74"/>
    <s v="17/02/2026 00:23"/>
    <s v="-"/>
    <s v="SPX Express"/>
    <s v="Shopee"/>
    <s v="shopee"/>
    <s v=""/>
    <s v="TH261988794311Q"/>
    <s v="17/02/2026 00:23"/>
  </r>
  <r>
    <x v="11"/>
    <x v="15"/>
    <n v="59"/>
    <n v="1"/>
    <s v="GUV43"/>
    <n v="759"/>
    <n v="0"/>
    <s v="ร้านที่1"/>
    <s v="M****g"/>
    <s v="******รง ตำบลสำโรง อำเภออุทุมพรพิสัย จังหวัดศรีสะเกษ 33120"/>
    <s v="33120"/>
    <s v="74"/>
    <s v="17/02/2026 00:23"/>
    <s v="-"/>
    <s v="SPX Express"/>
    <s v="Shopee"/>
    <s v="shopee"/>
    <s v=""/>
    <s v="TH261988794311Q"/>
    <s v="17/02/2026 00:23"/>
  </r>
  <r>
    <x v="5"/>
    <x v="11"/>
    <n v="109"/>
    <n v="1"/>
    <s v="GUV42"/>
    <n v="296"/>
    <n v="27"/>
    <s v="ร้านที่3"/>
    <s v="นนทยา...เปืยรักใค่ร"/>
    <s v="59/2ม4ต..ดอนแฝก._x000a__x000a_นครชัยศรี/ Nakhon Chai Siนครปฐม/ Nakhon Pathom_x000a_73120"/>
    <s v="73120"/>
    <s v="660801818251"/>
    <s v="17/02/2026 00:22"/>
    <s v="-"/>
    <s v="Kerry_dropoff"/>
    <s v="Lazada"/>
    <s v="lazada"/>
    <s v=""/>
    <s v="LEXPU0658596795"/>
    <s v="17/02/2026 00:22"/>
  </r>
  <r>
    <x v="9"/>
    <x v="13"/>
    <n v="80"/>
    <n v="2"/>
    <s v="GUV42"/>
    <n v="296"/>
    <n v="27"/>
    <s v="ร้านที่3"/>
    <s v="นนทยา...เปืยรักใค่ร"/>
    <s v="59/2ม4ต..ดอนแฝก._x000a__x000a_นครชัยศรี/ Nakhon Chai Siนครปฐม/ Nakhon Pathom_x000a_73120"/>
    <s v="73120"/>
    <s v="660801818251"/>
    <s v="17/02/2026 00:22"/>
    <s v="-"/>
    <s v="Kerry_dropoff"/>
    <s v="Lazada"/>
    <s v="lazada"/>
    <s v=""/>
    <s v="LEXPU0658596795"/>
    <s v="17/02/2026 00:22"/>
  </r>
  <r>
    <x v="10"/>
    <x v="12"/>
    <n v="33"/>
    <n v="10"/>
    <s v="GUV41"/>
    <n v="399"/>
    <n v="0"/>
    <s v="ร้านที่1"/>
    <s v="จ******ย"/>
    <s v="****** ถนนสุขาภิบาล2 แขวงประเวศ เขตประเวศ จังหวัดกรุงเทพมหานคร 10250"/>
    <s v="10250"/>
    <s v="70"/>
    <s v="17/02/2026 00:20"/>
    <s v="-"/>
    <s v="SPX Express"/>
    <s v="Shopee"/>
    <s v="shopee"/>
    <s v=""/>
    <s v="TH2691079574967"/>
    <s v="17/02/2026 00:20"/>
  </r>
  <r>
    <x v="2"/>
    <x v="2"/>
    <n v="50"/>
    <n v="6"/>
    <s v="GUV40"/>
    <n v="200"/>
    <n v="0"/>
    <s v="ร้านที่2"/>
    <s v="ก***ัตร ว***อินทร์พ่อ"/>
    <s v="อุบลราชธานี"/>
    <s v="-"/>
    <s v=""/>
    <s v="17/02/2026 00:07"/>
    <s v="-"/>
    <s v="J&amp;T COD"/>
    <s v="Tiktok"/>
    <s v="จ่ายทีหลัง / COD"/>
    <s v=""/>
    <s v="791859008172"/>
    <s v="17/02/2026 00:07"/>
  </r>
  <r>
    <x v="9"/>
    <x v="9"/>
    <n v="80"/>
    <n v="1"/>
    <s v="GUV39"/>
    <n v="80"/>
    <n v="0"/>
    <s v="ร้านที่1"/>
    <s v="ห**น"/>
    <s v="******, ตำบล หนองปรือ, อำเภอบางละมุง ตำบลหนองปรือ อำเภอบางละมุง จังหวัดชลบุรี 20150"/>
    <s v="20150"/>
    <s v="97"/>
    <s v="17/02/2026 00:20"/>
    <s v="-"/>
    <s v="SPX Express"/>
    <s v="Shopee"/>
    <s v="shopee"/>
    <s v=""/>
    <s v="TH262788180078M"/>
    <s v="17/02/2026 00:0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x v="0"/>
    <n v="159"/>
    <n v="1"/>
    <s v="GVB22"/>
    <n v="99"/>
    <n v="0"/>
    <s v="ร้านที่2"/>
    <s v="จ***มาศ n*** ร*** r** h** 8***บางลา ต***าตอง อ***ทู้  จ***เก็ต"/>
    <s v="ภูเก็ต"/>
    <s v="-"/>
    <s v=""/>
    <s v="18/02/2026 23:51"/>
    <s v="-"/>
    <s v="J&amp;T COD"/>
    <s v="Tiktok"/>
    <s v="จ่ายทีหลัง / COD"/>
    <s v=""/>
    <s v="791998131282"/>
    <s v="18/02/2026 23:51"/>
  </r>
  <r>
    <x v="0"/>
    <x v="0"/>
    <n v="159"/>
    <n v="1"/>
    <s v="GVB21"/>
    <n v="198"/>
    <n v="0"/>
    <s v="ร้านที่2"/>
    <s v="ม** จ***ร์กระจ่าง"/>
    <s v="ลพบุรี"/>
    <s v="-"/>
    <s v=""/>
    <s v="18/02/2026 23:00"/>
    <s v="-"/>
    <s v="J&amp;T Express"/>
    <s v="Tiktok"/>
    <s v="tiktok"/>
    <s v=""/>
    <s v="791902004202"/>
    <s v="18/02/2026 22:59"/>
  </r>
  <r>
    <x v="1"/>
    <x v="1"/>
    <n v="159"/>
    <n v="1"/>
    <s v="GVB21"/>
    <n v="198"/>
    <n v="0"/>
    <s v="ร้านที่2"/>
    <s v="ม** จ***ร์กระจ่าง"/>
    <s v="ลพบุรี"/>
    <s v="-"/>
    <s v=""/>
    <s v="18/02/2026 23:00"/>
    <s v="-"/>
    <s v="J&amp;T Express"/>
    <s v="Tiktok"/>
    <s v="tiktok"/>
    <s v=""/>
    <s v="791902004202"/>
    <s v="18/02/2026 22:59"/>
  </r>
  <r>
    <x v="2"/>
    <x v="2"/>
    <n v="139"/>
    <n v="1"/>
    <s v="GVB20"/>
    <n v="139"/>
    <n v="0"/>
    <s v="ร้านที่1"/>
    <s v="น******า"/>
    <s v="******, 308, ตำบล คลองจิก ตึกหลัง ห้อง411 ตำบลคลองจิก อำเภอบางปะอิน จังหวัดพระนครศรีอยุธยา 13160"/>
    <s v="13160"/>
    <s v="78"/>
    <s v="18/02/2026 22:59"/>
    <s v="-"/>
    <s v="Flash Express"/>
    <s v="Shopee"/>
    <s v="shopee"/>
    <s v=""/>
    <s v="TH05068CZT488F"/>
    <s v="18/02/2026 22:59"/>
  </r>
  <r>
    <x v="3"/>
    <x v="3"/>
    <n v="66.666666666666671"/>
    <n v="3"/>
    <s v="GVB19"/>
    <n v="168"/>
    <n v="0"/>
    <s v="ร้านที่2"/>
    <s v="ศ***ะภา อ***ำคา"/>
    <s v="อุดรธานี"/>
    <s v="-"/>
    <s v=""/>
    <s v="18/02/2026 22:56"/>
    <s v="-"/>
    <s v="J&amp;T COD"/>
    <s v="Tiktok"/>
    <s v="จ่ายทีหลัง / COD"/>
    <s v=""/>
    <s v="791978478266"/>
    <s v="18/02/2026 22:56"/>
  </r>
  <r>
    <x v="4"/>
    <x v="4"/>
    <n v="39"/>
    <n v="1"/>
    <s v="GVB19"/>
    <n v="168"/>
    <n v="0"/>
    <s v="ร้านที่2"/>
    <s v="ศ***ะภา อ***ำคา"/>
    <s v="อุดรธานี"/>
    <s v="-"/>
    <s v=""/>
    <s v="18/02/2026 22:56"/>
    <s v="-"/>
    <s v="J&amp;T COD"/>
    <s v="Tiktok"/>
    <s v="จ่ายทีหลัง / COD"/>
    <s v=""/>
    <s v="791978478266"/>
    <s v="18/02/2026 22:56"/>
  </r>
  <r>
    <x v="5"/>
    <x v="5"/>
    <n v="69.900000000000006"/>
    <n v="10"/>
    <s v="GVB18"/>
    <n v="8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18/02/2026 22:54"/>
    <s v="-"/>
    <s v="SPX Express"/>
    <s v="Shopee"/>
    <s v="shopee"/>
    <s v=""/>
    <s v="TH263368486480D"/>
    <s v="18/02/2026 22:54"/>
  </r>
  <r>
    <x v="1"/>
    <x v="1"/>
    <n v="159"/>
    <n v="1"/>
    <s v="GVB17"/>
    <n v="99"/>
    <n v="0"/>
    <s v="ร้านที่2"/>
    <s v="ป***ี ไ***าจันทร์"/>
    <s v="ชุมพร"/>
    <s v="-"/>
    <s v=""/>
    <s v="18/02/2026 22:46"/>
    <s v="-"/>
    <s v="J&amp;T COD"/>
    <s v="Tiktok"/>
    <s v="จ่ายทีหลัง / COD"/>
    <s v=""/>
    <s v="791915314201"/>
    <s v="18/02/2026 22:46"/>
  </r>
  <r>
    <x v="5"/>
    <x v="5"/>
    <n v="99"/>
    <n v="1"/>
    <s v="GVB16"/>
    <n v="99"/>
    <n v="0"/>
    <s v="ร้านที่1"/>
    <s v="ช******ร"/>
    <s v="******าภิบาล5 แขวงท่าแร้ง แขวงท่าแร้ง เขตบางเขน จังหวัดกรุงเทพมหานคร 10220"/>
    <s v="10220"/>
    <s v="28"/>
    <s v="18/02/2026 22:43"/>
    <s v="-"/>
    <s v="Flash Express"/>
    <s v="Shopee"/>
    <s v="shopee"/>
    <s v=""/>
    <s v="TH01188D08601A0"/>
    <s v="18/02/2026 22:42"/>
  </r>
  <r>
    <x v="5"/>
    <x v="5"/>
    <n v="99"/>
    <n v="3"/>
    <s v="GVB15"/>
    <n v="297"/>
    <n v="0"/>
    <s v="ร้านที่1"/>
    <s v="ท******พ"/>
    <s v="******ต์เอเซีย(มหาชน) จำกัด ชั้น 8 แขวง ยานนาวา แขวงยานนาวา เขตสาทร จังหวัดกรุงเทพมหานคร 10120"/>
    <s v="10120"/>
    <s v="00"/>
    <s v="18/02/2026 22:40"/>
    <s v="-"/>
    <s v="SPX Express"/>
    <s v="Shopee"/>
    <s v="shopee"/>
    <s v=""/>
    <s v="TH268236080268V"/>
    <s v="18/02/2026 22:40"/>
  </r>
  <r>
    <x v="3"/>
    <x v="3"/>
    <n v="66.666666666666671"/>
    <n v="3"/>
    <s v="GVB14"/>
    <n v="129"/>
    <n v="0"/>
    <s v="ร้านที่2"/>
    <s v="ธ***รัตน์ อ***ำนาญ"/>
    <s v="กรุงเทพมหานคร"/>
    <s v="-"/>
    <s v=""/>
    <s v="18/02/2026 22:25"/>
    <s v="-"/>
    <s v="J&amp;T COD"/>
    <s v="Tiktok"/>
    <s v="จ่ายทีหลัง / COD"/>
    <s v=""/>
    <s v="791990057456"/>
    <s v="18/02/2026 22:25"/>
  </r>
  <r>
    <x v="0"/>
    <x v="0"/>
    <n v="159"/>
    <n v="1"/>
    <s v="GVB13"/>
    <n v="99"/>
    <n v="0"/>
    <s v="ร้านที่2"/>
    <s v="ส***ียง"/>
    <s v="ชลบุรี"/>
    <s v="-"/>
    <s v=""/>
    <s v="18/02/2026 22:23"/>
    <s v="-"/>
    <s v="J&amp;T COD"/>
    <s v="Tiktok"/>
    <s v="จ่ายทีหลัง / COD"/>
    <s v=""/>
    <s v="791969255210"/>
    <s v="18/02/2026 22:23"/>
  </r>
  <r>
    <x v="5"/>
    <x v="5"/>
    <n v="66.333333333333329"/>
    <n v="3"/>
    <s v="GVB12"/>
    <n v="250"/>
    <n v="0"/>
    <s v="ร้านที่1"/>
    <s v="น******ง"/>
    <s v="****** จ.นครปฐม ตำบลถนนขาด อำเภอเมืองนครปฐม จังหวัดนครปฐม 73000"/>
    <s v="73000"/>
    <s v="99"/>
    <s v="18/02/2026 22:22"/>
    <s v="-"/>
    <s v="Flash Express"/>
    <s v="Shopee"/>
    <s v="shopee"/>
    <s v=""/>
    <s v="TH15018D080H1I"/>
    <s v="18/02/2026 22:22"/>
  </r>
  <r>
    <x v="0"/>
    <x v="0"/>
    <n v="159"/>
    <n v="2"/>
    <s v="GVB11"/>
    <n v="198"/>
    <n v="0"/>
    <s v="ร้านที่2"/>
    <s v="u***9502340106121"/>
    <s v="พิษณุโลก"/>
    <s v="-"/>
    <s v=""/>
    <s v="18/02/2026 22:18"/>
    <s v="-"/>
    <s v="J&amp;T COD"/>
    <s v="Tiktok"/>
    <s v="จ่ายทีหลัง / COD"/>
    <s v=""/>
    <s v="791962041231"/>
    <s v="18/02/2026 22:18"/>
  </r>
  <r>
    <x v="0"/>
    <x v="0"/>
    <n v="159"/>
    <n v="2"/>
    <s v="GVB10"/>
    <n v="198"/>
    <n v="0"/>
    <s v="ร้านที่2"/>
    <s v="u***9502340106121"/>
    <s v="พิษณุโลก"/>
    <s v="-"/>
    <s v=""/>
    <s v="18/02/2026 22:18"/>
    <s v="-"/>
    <s v="J&amp;T COD"/>
    <s v="Tiktok"/>
    <s v="จ่ายทีหลัง / COD"/>
    <s v=""/>
    <s v="791938442234"/>
    <s v="18/02/2026 22:18"/>
  </r>
  <r>
    <x v="6"/>
    <x v="6"/>
    <n v="50"/>
    <n v="6"/>
    <s v="GVB9"/>
    <n v="200"/>
    <n v="0"/>
    <s v="ร้านที่2"/>
    <s v="น***พรุจ  บ***่ง"/>
    <s v="นครราชสีมา"/>
    <s v="-"/>
    <s v=""/>
    <s v="18/02/2026 22:13"/>
    <s v="-"/>
    <s v="J&amp;T COD"/>
    <s v="Tiktok"/>
    <s v="จ่ายทีหลัง / COD"/>
    <s v=""/>
    <s v="791976803321"/>
    <s v="18/02/2026 22:13"/>
  </r>
  <r>
    <x v="6"/>
    <x v="6"/>
    <n v="50"/>
    <n v="6"/>
    <s v="GVB8"/>
    <n v="200"/>
    <n v="0"/>
    <s v="ร้านที่2"/>
    <s v="ส***ต ค***ระเสริฐ"/>
    <s v="เพชรบุรี"/>
    <s v="-"/>
    <s v=""/>
    <s v="18/02/2026 22:12"/>
    <s v="-"/>
    <s v="J&amp;T COD"/>
    <s v="Tiktok"/>
    <s v="จ่ายทีหลัง / COD"/>
    <s v=""/>
    <s v="791953623274"/>
    <s v="18/02/2026 22:13"/>
  </r>
  <r>
    <x v="2"/>
    <x v="2"/>
    <n v="159"/>
    <n v="1"/>
    <s v="GVB7"/>
    <n v="102"/>
    <n v="3"/>
    <s v="ร้านที่2"/>
    <s v="ศ***ักษณ์"/>
    <s v="ชลบุรี"/>
    <s v="-"/>
    <s v=""/>
    <s v="18/02/2026 22:10"/>
    <s v="-"/>
    <s v="J&amp;T COD"/>
    <s v="Tiktok"/>
    <s v="จ่ายทีหลัง / COD"/>
    <s v=""/>
    <s v="791978727271"/>
    <s v="18/02/2026 22:10"/>
  </r>
  <r>
    <x v="7"/>
    <x v="7"/>
    <n v="159"/>
    <n v="1"/>
    <s v="GVB6"/>
    <n v="99"/>
    <n v="0"/>
    <s v="ร้านที่2"/>
    <s v="ภ***ามาศ  ส***ดา"/>
    <s v="กรุงเทพฯ"/>
    <s v="-"/>
    <s v=""/>
    <s v="18/02/2026 22:08"/>
    <s v="-"/>
    <s v="J&amp;T COD"/>
    <s v="Tiktok"/>
    <s v="จ่ายทีหลัง / COD"/>
    <s v=""/>
    <s v="791976364200"/>
    <s v="18/02/2026 22:08"/>
  </r>
  <r>
    <x v="2"/>
    <x v="2"/>
    <n v="159"/>
    <n v="1"/>
    <s v="GVB5"/>
    <n v="198"/>
    <n v="0"/>
    <s v="ร้านที่2"/>
    <s v="พ***ชรนันท์ ส***รณ์ใจ"/>
    <s v="เชียงราย"/>
    <s v="-"/>
    <s v=""/>
    <s v="18/02/2026 21:36"/>
    <s v="-"/>
    <s v="J&amp;T Express"/>
    <s v="Tiktok"/>
    <s v="tiktok"/>
    <s v=""/>
    <s v="791951587151"/>
    <s v="18/02/2026 21:36"/>
  </r>
  <r>
    <x v="1"/>
    <x v="1"/>
    <n v="159"/>
    <n v="1"/>
    <s v="GVB5"/>
    <n v="198"/>
    <n v="0"/>
    <s v="ร้านที่2"/>
    <s v="พ***ชรนันท์ ส***รณ์ใจ"/>
    <s v="เชียงราย"/>
    <s v="-"/>
    <s v=""/>
    <s v="18/02/2026 21:36"/>
    <s v="-"/>
    <s v="J&amp;T Express"/>
    <s v="Tiktok"/>
    <s v="tiktok"/>
    <s v=""/>
    <s v="791951587151"/>
    <s v="18/02/2026 21:36"/>
  </r>
  <r>
    <x v="0"/>
    <x v="0"/>
    <n v="159"/>
    <n v="1"/>
    <s v="GVB4"/>
    <n v="117"/>
    <n v="18"/>
    <s v="ร้านที่2"/>
    <s v="โ***ัย  เ***น้อย"/>
    <s v="สุราษฎร์ธานี"/>
    <s v="-"/>
    <s v=""/>
    <s v="18/02/2026 21:36"/>
    <s v="-"/>
    <s v="J&amp;T Express"/>
    <s v="Tiktok"/>
    <s v="tiktok"/>
    <s v=""/>
    <s v="791985055212"/>
    <s v="18/02/2026 21:36"/>
  </r>
  <r>
    <x v="5"/>
    <x v="5"/>
    <n v="66.333333333333329"/>
    <n v="3"/>
    <s v="GVB3"/>
    <n v="197"/>
    <n v="0"/>
    <s v="ร้านที่2"/>
    <s v="น***า บ***งด้วง"/>
    <s v="นครศรีธรรมราช"/>
    <s v="-"/>
    <s v=""/>
    <s v="18/02/2026 21:33"/>
    <s v="-"/>
    <s v="J&amp;T Express"/>
    <s v="Tiktok"/>
    <s v="tiktok"/>
    <s v=""/>
    <s v="791972293206"/>
    <s v="18/02/2026 21:33"/>
  </r>
  <r>
    <x v="7"/>
    <x v="7"/>
    <n v="159"/>
    <n v="1"/>
    <s v="GVB2"/>
    <n v="99"/>
    <n v="0"/>
    <s v="ร้านที่2"/>
    <s v="B***arin S***ek"/>
    <s v="ระยอง"/>
    <s v="-"/>
    <s v=""/>
    <s v="18/02/2026 21:28"/>
    <s v="-"/>
    <s v="J&amp;T Express"/>
    <s v="Tiktok"/>
    <s v="tiktok"/>
    <s v=""/>
    <s v="791966470212"/>
    <s v="18/02/2026 21:28"/>
  </r>
  <r>
    <x v="5"/>
    <x v="5"/>
    <n v="120"/>
    <n v="1"/>
    <s v="GVB1"/>
    <n v="100"/>
    <n v="0"/>
    <s v="ร้านที่2"/>
    <s v="แ***พียงใจ พ***์กว้าง"/>
    <s v="อุบลราชธานี"/>
    <s v="-"/>
    <s v=""/>
    <s v="18/02/2026 21:28"/>
    <s v="-"/>
    <s v="J&amp;T Express"/>
    <s v="Tiktok"/>
    <s v="tiktok"/>
    <s v=""/>
    <s v="791987977244"/>
    <s v="18/02/2026 21:27"/>
  </r>
  <r>
    <x v="1"/>
    <x v="1"/>
    <n v="159"/>
    <n v="1"/>
    <s v="GVA99"/>
    <n v="99"/>
    <n v="0"/>
    <s v="ร้านที่2"/>
    <s v="บ***ทธิ์  เ***งเนตร"/>
    <s v="กรุงเทพมหานคร"/>
    <s v="-"/>
    <s v=""/>
    <s v="18/02/2026 21:03"/>
    <s v="-"/>
    <s v="J&amp;T COD"/>
    <s v="Tiktok"/>
    <s v="จ่ายทีหลัง / COD"/>
    <s v=""/>
    <s v="791902044205"/>
    <s v="18/02/2026 21:03"/>
  </r>
  <r>
    <x v="8"/>
    <x v="8"/>
    <n v="120"/>
    <n v="1"/>
    <s v="GVA98"/>
    <n v="118"/>
    <n v="18"/>
    <s v="ร้านที่2"/>
    <s v="S***i T***tong"/>
    <s v="ประจวบคีรีขันธ์"/>
    <s v="-"/>
    <s v=""/>
    <s v="18/02/2026 21:02"/>
    <s v="-"/>
    <s v="J&amp;T COD"/>
    <s v="Tiktok"/>
    <s v="จ่ายทีหลัง / COD"/>
    <s v=""/>
    <s v="791964561220"/>
    <s v="18/02/2026 21:03"/>
  </r>
  <r>
    <x v="6"/>
    <x v="6"/>
    <n v="33.333333333333336"/>
    <n v="3"/>
    <s v="GVA97"/>
    <n v="100"/>
    <n v="0"/>
    <s v="ร้านที่4"/>
    <s v="ภ***านิษฐ์ ห***ามเย็น"/>
    <s v="สุพรรณบุรี"/>
    <s v="-"/>
    <s v=""/>
    <s v="18/02/2026 21:00"/>
    <s v="-"/>
    <s v="J&amp;T COD"/>
    <s v="Tiktok"/>
    <s v="จ่ายทีหลัง / COD"/>
    <s v=""/>
    <s v="791933984284"/>
    <s v="18/02/2026 21:00"/>
  </r>
  <r>
    <x v="1"/>
    <x v="1"/>
    <n v="159"/>
    <n v="1"/>
    <s v="GVA95"/>
    <n v="137"/>
    <n v="38"/>
    <s v="ร้านที่2"/>
    <s v="จ***ูญ ช***น้าไม้"/>
    <s v="ชลบุรี"/>
    <s v="-"/>
    <s v=""/>
    <s v="18/02/2026 20:55"/>
    <s v="-"/>
    <s v="J&amp;T COD"/>
    <s v="Tiktok"/>
    <s v="จ่ายทีหลัง / COD"/>
    <s v=""/>
    <s v="791937711261"/>
    <s v="18/02/2026 20:56"/>
  </r>
  <r>
    <x v="8"/>
    <x v="9"/>
    <n v="99"/>
    <n v="3"/>
    <s v="GVA94"/>
    <n v="377"/>
    <n v="0"/>
    <s v="ร้านที่1"/>
    <s v="ป******ศ"/>
    <s v="******นองใหญ่  (บ้านสีส้มเหลือง) แขวงบางแค เขตบางแค จังหวัดกรุงเทพมหานคร 10160"/>
    <s v="10160"/>
    <s v="66"/>
    <s v="18/02/2026 20:45"/>
    <s v="-"/>
    <s v="SPX Express"/>
    <s v="Shopee"/>
    <s v="shopee"/>
    <s v=""/>
    <s v="TH262310062760I"/>
    <s v="18/02/2026 20:45"/>
  </r>
  <r>
    <x v="5"/>
    <x v="5"/>
    <n v="80"/>
    <n v="1"/>
    <s v="GVA94"/>
    <n v="377"/>
    <n v="0"/>
    <s v="ร้านที่1"/>
    <s v="ป******ศ"/>
    <s v="******นองใหญ่  (บ้านสีส้มเหลือง) แขวงบางแค เขตบางแค จังหวัดกรุงเทพมหานคร 10160"/>
    <s v="10160"/>
    <s v="66"/>
    <s v="18/02/2026 20:45"/>
    <s v="-"/>
    <s v="SPX Express"/>
    <s v="Shopee"/>
    <s v="shopee"/>
    <s v=""/>
    <s v="TH262310062760I"/>
    <s v="18/02/2026 20:45"/>
  </r>
  <r>
    <x v="1"/>
    <x v="1"/>
    <n v="159"/>
    <n v="1"/>
    <s v="GVA93"/>
    <n v="99"/>
    <n v="0"/>
    <s v="ร้านที่2"/>
    <s v="ส***ตรี พ***เพ็ง"/>
    <s v="กรุงเทพฯ"/>
    <s v="-"/>
    <s v=""/>
    <s v="18/02/2026 20:43"/>
    <s v="-"/>
    <s v="J&amp;T Express"/>
    <s v="Tiktok"/>
    <s v="tiktok"/>
    <s v=""/>
    <s v="791937321206"/>
    <s v="18/02/2026 20:43"/>
  </r>
  <r>
    <x v="5"/>
    <x v="5"/>
    <n v="66.333333333333329"/>
    <n v="6"/>
    <s v="GVA92"/>
    <n v="794"/>
    <n v="0"/>
    <s v="ร้านที่2"/>
    <s v="ส***าย ค***ง"/>
    <s v="อุตรดิตถ์"/>
    <s v="-"/>
    <s v=""/>
    <s v="18/02/2026 20:42"/>
    <s v="-"/>
    <s v="J&amp;T Express"/>
    <s v="Tiktok"/>
    <s v="tiktok"/>
    <s v=""/>
    <s v="791908293282"/>
    <s v="18/02/2026 20:42"/>
  </r>
  <r>
    <x v="6"/>
    <x v="6"/>
    <n v="50"/>
    <n v="12"/>
    <s v="GVA92"/>
    <n v="794"/>
    <n v="0"/>
    <s v="ร้านที่2"/>
    <s v="ส***าย ค***ง"/>
    <s v="อุตรดิตถ์"/>
    <s v="-"/>
    <s v=""/>
    <s v="18/02/2026 20:42"/>
    <s v="-"/>
    <s v="J&amp;T Express"/>
    <s v="Tiktok"/>
    <s v="tiktok"/>
    <s v=""/>
    <s v="791908293282"/>
    <s v="18/02/2026 20:42"/>
  </r>
  <r>
    <x v="1"/>
    <x v="1"/>
    <n v="159"/>
    <n v="1"/>
    <s v="GVA91"/>
    <n v="198"/>
    <n v="0"/>
    <s v="ร้านที่2"/>
    <s v="น***าวจารุวรรณ ว***ษ์"/>
    <s v="กำแพงเพชร"/>
    <s v="-"/>
    <s v=""/>
    <s v="18/02/2026 20:35"/>
    <s v="-"/>
    <s v="J&amp;T Express"/>
    <s v="Tiktok"/>
    <s v="tiktok"/>
    <s v=""/>
    <s v="791999826214"/>
    <s v="18/02/2026 20:33"/>
  </r>
  <r>
    <x v="0"/>
    <x v="0"/>
    <n v="159"/>
    <n v="1"/>
    <s v="GVA91"/>
    <n v="198"/>
    <n v="0"/>
    <s v="ร้านที่2"/>
    <s v="น***าวจารุวรรณ ว***ษ์"/>
    <s v="กำแพงเพชร"/>
    <s v="-"/>
    <s v=""/>
    <s v="18/02/2026 20:35"/>
    <s v="-"/>
    <s v="J&amp;T Express"/>
    <s v="Tiktok"/>
    <s v="tiktok"/>
    <s v=""/>
    <s v="791999826214"/>
    <s v="18/02/2026 20:33"/>
  </r>
  <r>
    <x v="6"/>
    <x v="6"/>
    <n v="50"/>
    <n v="6"/>
    <s v="GVA90"/>
    <n v="200"/>
    <n v="0"/>
    <s v="ร้านที่2"/>
    <s v="แ***ดือน ว***สุข"/>
    <s v="ชัยภูมิ"/>
    <s v="-"/>
    <s v=""/>
    <s v="18/02/2026 20:30"/>
    <s v="-"/>
    <s v="J&amp;T COD"/>
    <s v="Tiktok"/>
    <s v="จ่ายทีหลัง / COD"/>
    <s v=""/>
    <s v="791924417270"/>
    <s v="18/02/2026 20:30"/>
  </r>
  <r>
    <x v="1"/>
    <x v="1"/>
    <n v="159"/>
    <n v="1"/>
    <s v="GVA89"/>
    <n v="99"/>
    <n v="0"/>
    <s v="ร้านที่2"/>
    <s v="ค** ณ***ฤตา โ***ภักดี"/>
    <s v="อุดรธานี"/>
    <s v="-"/>
    <s v=""/>
    <s v="18/02/2026 20:27"/>
    <s v="-"/>
    <s v="J&amp;T Express"/>
    <s v="Tiktok"/>
    <s v="tiktok"/>
    <s v=""/>
    <s v="791913431256"/>
    <s v="18/02/2026 20:26"/>
  </r>
  <r>
    <x v="7"/>
    <x v="7"/>
    <n v="159"/>
    <n v="1"/>
    <s v="GVA88"/>
    <n v="99"/>
    <n v="0"/>
    <s v="ร้านที่2"/>
    <s v="ท***์สืตา แ***หนองเสม็ด"/>
    <s v="นครปฐม"/>
    <s v="-"/>
    <s v=""/>
    <s v="18/02/2026 20:23"/>
    <s v="-"/>
    <s v="J&amp;T Express"/>
    <s v="Tiktok"/>
    <s v="tiktok"/>
    <s v=""/>
    <s v="791901553251"/>
    <s v="18/02/2026 20:23"/>
  </r>
  <r>
    <x v="2"/>
    <x v="10"/>
    <n v="59"/>
    <n v="1"/>
    <s v="GVA87"/>
    <n v="59"/>
    <n v="0"/>
    <s v="ร้านที่3"/>
    <s v="นาย ประคอง พลายมี"/>
    <s v="51 หมู่ 7 ต.มดแดง · มดแดง/ Mot Daeng_x000a__x000a_ศรีประจันต์/ Si Prachanสุพรรณบุรี/ Suphanburi_x000a_72140"/>
    <s v="72140"/>
    <s v="660614483567"/>
    <s v="18/02/2026 20:22"/>
    <s v="-"/>
    <s v="Kerry_dropoff"/>
    <s v="Lazada"/>
    <s v="lazada"/>
    <s v=""/>
    <s v="TH14058CZFRF9C"/>
    <s v="18/02/2026 20:22"/>
  </r>
  <r>
    <x v="2"/>
    <x v="2"/>
    <n v="159"/>
    <n v="1"/>
    <s v="GVA86"/>
    <n v="133"/>
    <n v="34"/>
    <s v="ร้านที่2"/>
    <s v="ว***ร์ดา  ส***จิตร"/>
    <s v="ร้อยเอ็ด"/>
    <s v="-"/>
    <s v=""/>
    <s v="18/02/2026 20:19"/>
    <s v="-"/>
    <s v="J&amp;T COD"/>
    <s v="Tiktok"/>
    <s v="จ่ายทีหลัง / COD"/>
    <s v=""/>
    <s v="791964246220"/>
    <s v="18/02/2026 20:20"/>
  </r>
  <r>
    <x v="7"/>
    <x v="7"/>
    <n v="159"/>
    <n v="2"/>
    <s v="GVA85"/>
    <n v="198"/>
    <n v="0"/>
    <s v="ร้านที่2"/>
    <s v="จ***วะดี  ก***ทอง"/>
    <s v="เชียงใหม่"/>
    <s v="-"/>
    <s v=""/>
    <s v="18/02/2026 20:17"/>
    <s v="-"/>
    <s v="J&amp;T COD"/>
    <s v="Tiktok"/>
    <s v="จ่ายทีหลัง / COD"/>
    <s v=""/>
    <s v="791933671200"/>
    <s v="18/02/2026 20:18"/>
  </r>
  <r>
    <x v="1"/>
    <x v="1"/>
    <n v="159"/>
    <n v="1"/>
    <s v="GVA84"/>
    <n v="99"/>
    <n v="0"/>
    <s v="ร้านที่2"/>
    <s v="พ***ีรัชต์เพลาเพลิด"/>
    <s v="ตรัง"/>
    <s v="-"/>
    <s v=""/>
    <s v="18/02/2026 20:16"/>
    <s v="-"/>
    <s v="J&amp;T COD"/>
    <s v="Tiktok"/>
    <s v="จ่ายทีหลัง / COD"/>
    <s v=""/>
    <s v="791903435245"/>
    <s v="18/02/2026 20:16"/>
  </r>
  <r>
    <x v="0"/>
    <x v="10"/>
    <n v="109"/>
    <n v="2"/>
    <s v="GVA82"/>
    <n v="463"/>
    <n v="27"/>
    <s v="ร้านที่3"/>
    <s v="ธิดารัตน์. แก้วกันหา"/>
    <s v="155 หมู่6  ต.นาด้วง_x000a__x000a_นาด้วง/ Na Duangเลย/ Loei_x000a_42210"/>
    <s v="42210"/>
    <s v="660872132541"/>
    <s v="18/02/2026 20:13"/>
    <s v="-"/>
    <s v="Kerry_dropoff"/>
    <s v="Lazada"/>
    <s v="lazada"/>
    <s v=""/>
    <s v="TH39028CZFNK3A"/>
    <s v="18/02/2026 20:12"/>
  </r>
  <r>
    <x v="2"/>
    <x v="10"/>
    <n v="109"/>
    <n v="1"/>
    <s v="GVA82"/>
    <n v="463"/>
    <n v="27"/>
    <s v="ร้านที่3"/>
    <s v="ธิดารัตน์. แก้วกันหา"/>
    <s v="155 หมู่6  ต.นาด้วง_x000a__x000a_นาด้วง/ Na Duangเลย/ Loei_x000a_42210"/>
    <s v="42210"/>
    <s v="660872132541"/>
    <s v="18/02/2026 20:13"/>
    <s v="-"/>
    <s v="Kerry_dropoff"/>
    <s v="Lazada"/>
    <s v="lazada"/>
    <s v=""/>
    <s v="TH39028CZFNK3A"/>
    <s v="18/02/2026 20:12"/>
  </r>
  <r>
    <x v="1"/>
    <x v="10"/>
    <n v="109"/>
    <n v="1"/>
    <s v="GVA82"/>
    <n v="463"/>
    <n v="27"/>
    <s v="ร้านที่3"/>
    <s v="ธิดารัตน์. แก้วกันหา"/>
    <s v="155 หมู่6  ต.นาด้วง_x000a__x000a_นาด้วง/ Na Duangเลย/ Loei_x000a_42210"/>
    <s v="42210"/>
    <s v="660872132541"/>
    <s v="18/02/2026 20:13"/>
    <s v="-"/>
    <s v="Kerry_dropoff"/>
    <s v="Lazada"/>
    <s v="lazada"/>
    <s v=""/>
    <s v="TH39028CZFNK3A"/>
    <s v="18/02/2026 20:12"/>
  </r>
  <r>
    <x v="5"/>
    <x v="5"/>
    <n v="80"/>
    <n v="2"/>
    <s v="GVA81"/>
    <n v="160"/>
    <n v="0"/>
    <s v="ร้านที่1"/>
    <s v="ส******ช"/>
    <s v="******านป้อม, อำเภอคีรีมาศ ตำบลบ้านป้อม อำเภอคีรีมาศ จังหวัดสุโขทัย 64160"/>
    <s v="64160"/>
    <s v="13"/>
    <s v="18/02/2026 20:03"/>
    <s v="-"/>
    <s v="SPX Express"/>
    <s v="Shopee"/>
    <s v="shopee"/>
    <s v=""/>
    <s v="TH264535351845V"/>
    <s v="18/02/2026 20:02"/>
  </r>
  <r>
    <x v="6"/>
    <x v="6"/>
    <n v="50"/>
    <n v="6"/>
    <s v="GVA80"/>
    <n v="200"/>
    <n v="0"/>
    <s v="ร้านที่2"/>
    <s v="ส***วรรณ"/>
    <s v="ราชบุรี"/>
    <s v="-"/>
    <s v=""/>
    <s v="18/02/2026 19:53"/>
    <s v="-"/>
    <s v="J&amp;T COD"/>
    <s v="Tiktok"/>
    <s v="จ่ายทีหลัง / COD"/>
    <s v=""/>
    <s v="791942189253"/>
    <s v="18/02/2026 19:54"/>
  </r>
  <r>
    <x v="6"/>
    <x v="6"/>
    <n v="50"/>
    <n v="6"/>
    <s v="GVA79"/>
    <n v="200"/>
    <n v="0"/>
    <s v="ร้านที่2"/>
    <s v="R***na C***chum"/>
    <s v="กรุงเทพฯ"/>
    <s v="-"/>
    <s v=""/>
    <s v="18/02/2026 19:42"/>
    <s v="-"/>
    <s v="J&amp;T COD"/>
    <s v="Tiktok"/>
    <s v="จ่ายทีหลัง / COD"/>
    <s v=""/>
    <s v="791906181253"/>
    <s v="18/02/2026 19:43"/>
  </r>
  <r>
    <x v="2"/>
    <x v="2"/>
    <n v="159"/>
    <n v="1"/>
    <s v="GVA78"/>
    <n v="99"/>
    <n v="0"/>
    <s v="ร้านที่2"/>
    <s v="ก***รรณ"/>
    <s v="สมุทรปราการ"/>
    <s v="-"/>
    <s v=""/>
    <s v="18/02/2026 19:44"/>
    <s v="-"/>
    <s v="J&amp;T Express"/>
    <s v="Tiktok"/>
    <s v="tiktok"/>
    <s v=""/>
    <s v="791954843212"/>
    <s v="18/02/2026 19:41"/>
  </r>
  <r>
    <x v="5"/>
    <x v="5"/>
    <n v="66.333333333333329"/>
    <n v="3"/>
    <s v="GVA77"/>
    <n v="250"/>
    <n v="0"/>
    <s v="ร้านที่2"/>
    <s v="น***าว์ ศ***ัตนา"/>
    <s v="เทศบาลนครเชียงราย"/>
    <s v="-"/>
    <s v=""/>
    <s v="18/02/2026 19:40"/>
    <s v="-"/>
    <s v="J&amp;T COD"/>
    <s v="Tiktok"/>
    <s v="จ่ายทีหลัง / COD"/>
    <s v=""/>
    <s v="791908979256"/>
    <s v="18/02/2026 19:40"/>
  </r>
  <r>
    <x v="0"/>
    <x v="0"/>
    <n v="159"/>
    <n v="1"/>
    <s v="GVA76"/>
    <n v="99"/>
    <n v="0"/>
    <s v="ร้านที่2"/>
    <s v="ย*** ว***เขียว"/>
    <s v="ปทุมธานี"/>
    <s v="-"/>
    <s v=""/>
    <s v="18/02/2026 19:33"/>
    <s v="-"/>
    <s v="Flash Express Thailand"/>
    <s v="Tiktok"/>
    <s v="tiktok"/>
    <s v=""/>
    <s v="THT04025474S34Z"/>
    <s v="18/02/2026 19:33"/>
  </r>
  <r>
    <x v="3"/>
    <x v="3"/>
    <n v="66.666666666666671"/>
    <n v="3"/>
    <s v="GVA75"/>
    <n v="129"/>
    <n v="0"/>
    <s v="ร้านที่2"/>
    <s v="ห***ชนก ร***ัย โ***"/>
    <s v="ประจวบคีรีขันธ์"/>
    <s v="-"/>
    <s v=""/>
    <s v="18/02/2026 19:31"/>
    <s v="-"/>
    <s v="J&amp;T COD"/>
    <s v="Tiktok"/>
    <s v="จ่ายทีหลัง / COD"/>
    <s v=""/>
    <s v="791970672264"/>
    <s v="18/02/2026 19:31"/>
  </r>
  <r>
    <x v="5"/>
    <x v="11"/>
    <n v="64"/>
    <n v="1"/>
    <s v="GVA73"/>
    <n v="64"/>
    <n v="0"/>
    <s v="ร้านที่3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18/02/2026 19:25"/>
    <s v="-"/>
    <s v="Kerry_dropoff"/>
    <s v="Lazada"/>
    <s v="lazada"/>
    <s v=""/>
    <s v="LEXPU0659224097"/>
    <s v="18/02/2026 19:25"/>
  </r>
  <r>
    <x v="3"/>
    <x v="3"/>
    <n v="33"/>
    <n v="10"/>
    <s v="GVA72"/>
    <n v="399"/>
    <n v="0"/>
    <s v="ร้านที่1"/>
    <s v="เ****น"/>
    <s v="******ปั้มเชลล์) ตำบลวิหารแดง อำเภอวิหารแดง จังหวัดสระบุรี 18150"/>
    <s v="18150"/>
    <s v="49"/>
    <s v="18/02/2026 19:17"/>
    <s v="-"/>
    <s v="SPX Express"/>
    <s v="Shopee"/>
    <s v="shopee"/>
    <s v=""/>
    <s v="TH2621158331963"/>
    <s v="18/02/2026 19:16"/>
  </r>
  <r>
    <x v="6"/>
    <x v="6"/>
    <n v="50"/>
    <n v="12"/>
    <s v="GVA71"/>
    <n v="400"/>
    <n v="0"/>
    <s v="ร้านที่2"/>
    <s v="ร***ิมา ร***ลา"/>
    <s v="ตราด"/>
    <s v="-"/>
    <s v=""/>
    <s v="18/02/2026 19:09"/>
    <s v="-"/>
    <s v="J&amp;T COD"/>
    <s v="Tiktok"/>
    <s v="จ่ายทีหลัง / COD"/>
    <s v=""/>
    <s v="791986783151"/>
    <s v="18/02/2026 19:09"/>
  </r>
  <r>
    <x v="6"/>
    <x v="6"/>
    <n v="50"/>
    <n v="6"/>
    <s v="GVA70"/>
    <n v="200"/>
    <n v="0"/>
    <s v="ร้านที่2"/>
    <s v="พ***้ม น***กิม"/>
    <s v="น่าน"/>
    <s v="-"/>
    <s v=""/>
    <s v="18/02/2026 19:09"/>
    <s v="-"/>
    <s v="J&amp;T Express"/>
    <s v="Tiktok"/>
    <s v="tiktok"/>
    <s v=""/>
    <s v="791998996191"/>
    <s v="18/02/2026 19:09"/>
  </r>
  <r>
    <x v="0"/>
    <x v="0"/>
    <n v="159"/>
    <n v="1"/>
    <s v="GVA69"/>
    <n v="99"/>
    <n v="0"/>
    <s v="ร้านที่2"/>
    <s v="น***ณีรัตน์"/>
    <s v="พัทลุง"/>
    <s v="-"/>
    <s v=""/>
    <s v="18/02/2026 19:08"/>
    <s v="-"/>
    <s v="J&amp;T COD"/>
    <s v="Tiktok"/>
    <s v="จ่ายทีหลัง / COD"/>
    <s v=""/>
    <s v="791933453216"/>
    <s v="18/02/2026 19:09"/>
  </r>
  <r>
    <x v="6"/>
    <x v="6"/>
    <n v="33.333333333333336"/>
    <n v="3"/>
    <s v="GVA68"/>
    <n v="100"/>
    <n v="0"/>
    <s v="ร้านที่2"/>
    <s v="T***.Kanchanich"/>
    <s v="นนทบุรี"/>
    <s v="-"/>
    <s v=""/>
    <s v="18/02/2026 19:07"/>
    <s v="-"/>
    <s v="J&amp;T Express"/>
    <s v="Tiktok"/>
    <s v="tiktok"/>
    <s v=""/>
    <s v="791928587284"/>
    <s v="18/02/2026 19:07"/>
  </r>
  <r>
    <x v="3"/>
    <x v="3"/>
    <n v="33"/>
    <n v="10"/>
    <s v="GVA67"/>
    <n v="399"/>
    <n v="0"/>
    <s v="ร้านที่1"/>
    <s v="เ****น"/>
    <s v="******ปั้มเชลล์) ตำบลวิหารแดง อำเภอวิหารแดง จังหวัดสระบุรี 18150"/>
    <s v="18150"/>
    <s v="49"/>
    <s v="18/02/2026 19:30"/>
    <s v="-"/>
    <s v="SPX Express"/>
    <s v="Shopee"/>
    <s v="shopee"/>
    <s v=""/>
    <s v="TH269348407692R"/>
    <s v="18/02/2026 19:00"/>
  </r>
  <r>
    <x v="3"/>
    <x v="3"/>
    <n v="66.666666666666671"/>
    <n v="3"/>
    <s v="GVA66"/>
    <n v="129"/>
    <n v="0"/>
    <s v="ร้านที่2"/>
    <s v="ป**"/>
    <s v="สมุทรสงคราม"/>
    <s v="-"/>
    <s v=""/>
    <s v="18/02/2026 18:59"/>
    <s v="-"/>
    <s v="J&amp;T Express"/>
    <s v="Tiktok"/>
    <s v="tiktok"/>
    <s v=""/>
    <s v="791997745453"/>
    <s v="18/02/2026 18:58"/>
  </r>
  <r>
    <x v="2"/>
    <x v="10"/>
    <n v="103.01"/>
    <n v="1"/>
    <s v="GVA65"/>
    <n v="111.01"/>
    <n v="8"/>
    <s v="ร้านที่3"/>
    <s v="พระ สุรชัย ฐานรโต"/>
    <s v="195 หมู่1ต.หนองตากยา อ.ท่าม่วง จ.กาญจนบุรี · หนองตากยา/ Nong Tak Ya_x000a__x000a_ท่าม่วง/ Tha Muangกาญจนบุรี/ Kanchanaburi_x000a_71110"/>
    <s v="71110"/>
    <s v="660880831512"/>
    <s v="18/02/2026 18:55"/>
    <s v="-"/>
    <s v="Kerry_dropoff"/>
    <s v="Lazada"/>
    <s v="lazada"/>
    <s v=""/>
    <s v="LEXPU0659213901"/>
    <s v="18/02/2026 18:55"/>
  </r>
  <r>
    <x v="6"/>
    <x v="6"/>
    <n v="50"/>
    <n v="6"/>
    <s v="GVA64"/>
    <n v="200"/>
    <n v="0"/>
    <s v="ร้านที่2"/>
    <s v="พ***รรค์"/>
    <s v="กรุงเทพฯ"/>
    <s v="-"/>
    <s v=""/>
    <s v="18/02/2026 18:51"/>
    <s v="-"/>
    <s v="J&amp;T COD"/>
    <s v="Tiktok"/>
    <s v="จ่ายทีหลัง / COD"/>
    <s v=""/>
    <s v="791948586262"/>
    <s v="18/02/2026 18:51"/>
  </r>
  <r>
    <x v="6"/>
    <x v="6"/>
    <n v="50"/>
    <n v="6"/>
    <s v="GVA63"/>
    <n v="200"/>
    <n v="0"/>
    <s v="ร้านที่2"/>
    <s v="พ***้ม น***กิม"/>
    <s v="น่าน"/>
    <s v="-"/>
    <s v=""/>
    <s v="18/02/2026 18:50"/>
    <s v="-"/>
    <s v="J&amp;T Express"/>
    <s v="Tiktok"/>
    <s v="tiktok"/>
    <s v=""/>
    <s v="791945607316"/>
    <s v="18/02/2026 18:50"/>
  </r>
  <r>
    <x v="1"/>
    <x v="1"/>
    <n v="159"/>
    <n v="1"/>
    <s v="GVA62"/>
    <n v="99"/>
    <n v="0"/>
    <s v="ร้านที่2"/>
    <s v="S***i L**"/>
    <s v="Chiang Mai"/>
    <s v="-"/>
    <s v=""/>
    <s v="18/02/2026 18:48"/>
    <s v="-"/>
    <s v="J&amp;T COD"/>
    <s v="Tiktok"/>
    <s v="จ่ายทีหลัง / COD"/>
    <s v=""/>
    <s v="791908832293"/>
    <s v="18/02/2026 18:49"/>
  </r>
  <r>
    <x v="6"/>
    <x v="6"/>
    <n v="50"/>
    <n v="6"/>
    <s v="GVA61"/>
    <n v="200"/>
    <n v="0"/>
    <s v="ร้านที่2"/>
    <s v="อ***ี่..คาสโนวี่"/>
    <s v="สตูล"/>
    <s v="-"/>
    <s v=""/>
    <s v="18/02/2026 18:35"/>
    <s v="-"/>
    <s v="J&amp;T Express"/>
    <s v="Tiktok"/>
    <s v="tiktok"/>
    <s v=""/>
    <s v="791920807333"/>
    <s v="18/02/2026 18:35"/>
  </r>
  <r>
    <x v="6"/>
    <x v="6"/>
    <n v="65"/>
    <n v="1"/>
    <s v="GVA59"/>
    <n v="158.99"/>
    <n v="0"/>
    <s v="ร้านที่2"/>
    <s v="น***าว ด***ภา พ***ันทร์"/>
    <s v="นครสวรรค์"/>
    <s v="-"/>
    <s v=""/>
    <s v="18/02/2026 18:16"/>
    <s v="-"/>
    <s v="J&amp;T Express"/>
    <s v="Tiktok"/>
    <s v="tiktok"/>
    <s v=""/>
    <s v="791948487271"/>
    <s v="18/02/2026 18:16"/>
  </r>
  <r>
    <x v="5"/>
    <x v="5"/>
    <n v="120"/>
    <n v="1"/>
    <s v="GVA59"/>
    <n v="158.99"/>
    <n v="0"/>
    <s v="ร้านที่2"/>
    <s v="น***าว ด***ภา พ***ันทร์"/>
    <s v="นครสวรรค์"/>
    <s v="-"/>
    <s v=""/>
    <s v="18/02/2026 18:16"/>
    <s v="-"/>
    <s v="J&amp;T Express"/>
    <s v="Tiktok"/>
    <s v="tiktok"/>
    <s v=""/>
    <s v="791948487271"/>
    <s v="18/02/2026 18:16"/>
  </r>
  <r>
    <x v="0"/>
    <x v="0"/>
    <n v="159"/>
    <n v="1"/>
    <s v="GVA58"/>
    <n v="99"/>
    <n v="0"/>
    <s v="ร้านที่2"/>
    <s v="จ***ชยา พ***บุตร"/>
    <s v="กรุงเทพฯ"/>
    <s v="-"/>
    <s v=""/>
    <s v="18/02/2026 18:11"/>
    <s v="-"/>
    <s v="J&amp;T COD"/>
    <s v="Tiktok"/>
    <s v="จ่ายทีหลัง / COD"/>
    <s v=""/>
    <s v="791990946202"/>
    <s v="18/02/2026 18:11"/>
  </r>
  <r>
    <x v="6"/>
    <x v="6"/>
    <n v="50"/>
    <n v="6"/>
    <s v="GVA57"/>
    <n v="200"/>
    <n v="0"/>
    <s v="ร้านที่2"/>
    <s v="u***9390990738100"/>
    <s v="นครนายก"/>
    <s v="-"/>
    <s v=""/>
    <s v="18/02/2026 18:09"/>
    <s v="-"/>
    <s v="Flash Express Thailand COD"/>
    <s v="Tiktok"/>
    <s v="จ่ายทีหลัง / COD"/>
    <s v=""/>
    <s v="THT11015475288Z"/>
    <s v="18/02/2026 18:09"/>
  </r>
  <r>
    <x v="7"/>
    <x v="7"/>
    <n v="159"/>
    <n v="1"/>
    <s v="GVA55"/>
    <n v="99"/>
    <n v="0"/>
    <s v="ร้านที่2"/>
    <s v="W** K***ing"/>
    <s v="พิษณุโลก"/>
    <s v="-"/>
    <s v=""/>
    <s v="18/02/2026 17:56"/>
    <s v="-"/>
    <s v="J&amp;T Express"/>
    <s v="Tiktok"/>
    <s v="tiktok"/>
    <s v=""/>
    <s v="791901562200"/>
    <s v="18/02/2026 17:55"/>
  </r>
  <r>
    <x v="6"/>
    <x v="6"/>
    <n v="50"/>
    <n v="6"/>
    <s v="GVA54"/>
    <n v="200"/>
    <n v="0"/>
    <s v="ร้านที่2"/>
    <s v="ม***ากานต์ ม***มัด"/>
    <s v="กรุงเทพฯ"/>
    <s v="-"/>
    <s v=""/>
    <s v="18/02/2026 17:52"/>
    <s v="-"/>
    <s v="J&amp;T COD"/>
    <s v="Tiktok"/>
    <s v="จ่ายทีหลัง / COD"/>
    <s v=""/>
    <s v="791986181243"/>
    <s v="18/02/2026 17:52"/>
  </r>
  <r>
    <x v="6"/>
    <x v="6"/>
    <n v="50"/>
    <n v="6"/>
    <s v="GVA53"/>
    <n v="238"/>
    <n v="38"/>
    <s v="ร้านที่2"/>
    <s v="ว***พร ช***น"/>
    <s v="นครศรีธรรมราช"/>
    <s v="-"/>
    <s v=""/>
    <s v="18/02/2026 17:48"/>
    <s v="-"/>
    <s v="J&amp;T Express"/>
    <s v="Tiktok"/>
    <s v="tiktok"/>
    <s v=""/>
    <s v="791991633230"/>
    <s v="18/02/2026 17:48"/>
  </r>
  <r>
    <x v="9"/>
    <x v="12"/>
    <n v="10"/>
    <n v="20"/>
    <s v="GVA52"/>
    <n v="300"/>
    <n v="0"/>
    <s v="ร้านที่1"/>
    <s v="น******ข"/>
    <s v="******รักษ์  ช.ขจรวิทย์  ถ.เทพารีกษ์  ต.บางพลีใหญ่ ตำบลบางพลีใหญ่ อำเภอบางพลี จังหวัดสมุทรปราการ 10540"/>
    <s v="10540"/>
    <s v="22"/>
    <s v="18/02/2026 17:43"/>
    <s v="-"/>
    <s v="Flash Express"/>
    <s v="Shopee"/>
    <s v="shopee"/>
    <s v=""/>
    <s v="TH02038D08ES2A2"/>
    <s v="18/02/2026 17:43"/>
  </r>
  <r>
    <x v="0"/>
    <x v="0"/>
    <n v="159"/>
    <n v="1"/>
    <s v="GVA51"/>
    <n v="101"/>
    <n v="2"/>
    <s v="ร้านที่2"/>
    <s v="Z*** S***ugchamnong"/>
    <s v="นครสวรรค์"/>
    <s v="-"/>
    <s v=""/>
    <s v="18/02/2026 17:37"/>
    <s v="-"/>
    <s v="J&amp;T COD"/>
    <s v="Tiktok"/>
    <s v="จ่ายทีหลัง / COD"/>
    <s v=""/>
    <s v="791955934280"/>
    <s v="18/02/2026 17:37"/>
  </r>
  <r>
    <x v="9"/>
    <x v="12"/>
    <n v="10"/>
    <n v="10"/>
    <s v="GVA50"/>
    <n v="99.99"/>
    <n v="0"/>
    <s v="ร้านที่2"/>
    <s v="น***ดา ย***นท์"/>
    <s v="สมุทรปราการ"/>
    <s v="-"/>
    <s v=""/>
    <s v="18/02/2026 17:31"/>
    <s v="-"/>
    <s v="J&amp;T Express"/>
    <s v="Tiktok"/>
    <s v="tiktok"/>
    <s v=""/>
    <s v="791937456376"/>
    <s v="18/02/2026 17:33"/>
  </r>
  <r>
    <x v="3"/>
    <x v="3"/>
    <n v="66.666666666666671"/>
    <n v="3"/>
    <s v="GVA49"/>
    <n v="157"/>
    <n v="7"/>
    <s v="ร้านที่3"/>
    <s v="จิ๊บ"/>
    <s v="758 ถ.โพธิ์ทอง ต.บางปลาสร้อย_x000a__x000a_เมืองชลบุรี/ Mueang Chon Buriชลบุรี/ Chonburi_x000a_20000"/>
    <s v="20000"/>
    <s v="660964540012"/>
    <s v="18/02/2026 17:25"/>
    <s v="-"/>
    <s v="Kerry_dropoff"/>
    <s v="Lazada"/>
    <s v="lazada"/>
    <s v=""/>
    <s v="LEXPU0659212436"/>
    <s v="18/02/2026 17:25"/>
  </r>
  <r>
    <x v="1"/>
    <x v="1"/>
    <n v="159"/>
    <n v="1"/>
    <s v="GVA48"/>
    <n v="99"/>
    <n v="0"/>
    <s v="ร้านที่2"/>
    <s v="จ***รา บ***ขมิ้น"/>
    <s v="กรุงเทพฯ"/>
    <s v="-"/>
    <s v=""/>
    <s v="18/02/2026 17:16"/>
    <s v="-"/>
    <s v="J&amp;T COD"/>
    <s v="Tiktok"/>
    <s v="จ่ายทีหลัง / COD"/>
    <s v=""/>
    <s v="791982230281"/>
    <s v="18/02/2026 17:16"/>
  </r>
  <r>
    <x v="8"/>
    <x v="9"/>
    <n v="90"/>
    <n v="2"/>
    <s v="GVA47"/>
    <n v="150.5"/>
    <n v="8.5"/>
    <s v="ร้านที่3"/>
    <s v="พิมพ์ชนก วัธนจิตต์"/>
    <s v="111/87 หมู่ 9 ตำบลลาดสวาย หมู่บ้าน เวนิว ไอดี พหลโยธิน-รังสิต_x000a__x000a_ลำลูกกา/ Lam Luk Kaปทุมธานี/ Pathum Thani_x000a_12150"/>
    <s v="12150"/>
    <s v="660806086222"/>
    <s v="18/02/2026 17:06"/>
    <s v="-"/>
    <s v="Kerry_dropoff"/>
    <s v="Lazada"/>
    <s v="lazada"/>
    <s v=""/>
    <s v="LEXPU0659212721"/>
    <s v="18/02/2026 17:06"/>
  </r>
  <r>
    <x v="1"/>
    <x v="1"/>
    <n v="159"/>
    <n v="1"/>
    <s v="GVA46"/>
    <n v="99"/>
    <n v="0"/>
    <s v="ร้านที่2"/>
    <s v="ณ***์ณภพ ไ***ึ่ง"/>
    <s v="กรุงเทพฯ"/>
    <s v="-"/>
    <s v=""/>
    <s v="18/02/2026 17:01"/>
    <s v="-"/>
    <s v="J&amp;T COD"/>
    <s v="Tiktok"/>
    <s v="จ่ายทีหลัง / COD"/>
    <s v=""/>
    <s v="791990524253"/>
    <s v="18/02/2026 17:02"/>
  </r>
  <r>
    <x v="6"/>
    <x v="6"/>
    <n v="33.333333333333336"/>
    <n v="3"/>
    <s v="GVA45"/>
    <n v="100"/>
    <n v="0"/>
    <s v="ร้านที่2"/>
    <s v="ส***ชฐ โ***์ออน"/>
    <s v="นนทบุรี"/>
    <s v="-"/>
    <s v=""/>
    <s v="18/02/2026 16:55"/>
    <s v="-"/>
    <s v="Flash Express Thailand COD"/>
    <s v="Tiktok"/>
    <s v="จ่ายทีหลัง / COD"/>
    <s v=""/>
    <s v="THT0306546SPJ3Z"/>
    <s v="18/02/2026 16:55"/>
  </r>
  <r>
    <x v="6"/>
    <x v="6"/>
    <n v="33.333333333333336"/>
    <n v="3"/>
    <s v="GVA44"/>
    <n v="149"/>
    <n v="0"/>
    <s v="ร้านที่1"/>
    <s v="จ******ร"/>
    <s v="******ย์ ตำบลดอนเจดีย์ อำเภอพนมทวน จังหวัดกาญจนบุรี 71140"/>
    <s v="71140"/>
    <s v="23"/>
    <s v="18/02/2026 17:32"/>
    <s v="-"/>
    <s v="SPX Express"/>
    <s v="Shopee"/>
    <s v="shopee"/>
    <s v=""/>
    <s v="TH267819575853B"/>
    <s v="18/02/2026 16:54"/>
  </r>
  <r>
    <x v="0"/>
    <x v="0"/>
    <n v="159"/>
    <n v="1"/>
    <s v="GVA43"/>
    <n v="99"/>
    <n v="0"/>
    <s v="ร้านที่2"/>
    <s v="P***awat S***nnarat"/>
    <s v="ตรัง"/>
    <s v="-"/>
    <s v=""/>
    <s v="18/02/2026 16:49"/>
    <s v="-"/>
    <s v="J&amp;T COD"/>
    <s v="Tiktok"/>
    <s v="จ่ายทีหลัง / COD"/>
    <s v=""/>
    <s v="791928051224"/>
    <s v="18/02/2026 16:49"/>
  </r>
  <r>
    <x v="7"/>
    <x v="7"/>
    <n v="159"/>
    <n v="1"/>
    <s v="GVA42"/>
    <n v="198"/>
    <n v="0"/>
    <s v="ร้านที่2"/>
    <s v="บ***้อม ค***งดี"/>
    <s v="มุกดาหาร"/>
    <s v="-"/>
    <s v=""/>
    <s v="18/02/2026 16:47"/>
    <s v="-"/>
    <s v="J&amp;T COD"/>
    <s v="Tiktok"/>
    <s v="จ่ายทีหลัง / COD"/>
    <s v=""/>
    <s v="791904502270"/>
    <s v="18/02/2026 16:47"/>
  </r>
  <r>
    <x v="1"/>
    <x v="1"/>
    <n v="159"/>
    <n v="1"/>
    <s v="GVA42"/>
    <n v="198"/>
    <n v="0"/>
    <s v="ร้านที่2"/>
    <s v="บ***้อม ค***งดี"/>
    <s v="มุกดาหาร"/>
    <s v="-"/>
    <s v=""/>
    <s v="18/02/2026 16:47"/>
    <s v="-"/>
    <s v="J&amp;T COD"/>
    <s v="Tiktok"/>
    <s v="จ่ายทีหลัง / COD"/>
    <s v=""/>
    <s v="791904502270"/>
    <s v="18/02/2026 16:47"/>
  </r>
  <r>
    <x v="7"/>
    <x v="7"/>
    <n v="159"/>
    <n v="1"/>
    <s v="GVA41"/>
    <n v="99"/>
    <n v="0"/>
    <s v="ร้านที่2"/>
    <s v="s***od"/>
    <s v="สระแก้ว"/>
    <s v="-"/>
    <s v=""/>
    <s v="18/02/2026 16:29"/>
    <s v="-"/>
    <s v="J&amp;T COD"/>
    <s v="Tiktok"/>
    <s v="จ่ายทีหลัง / COD"/>
    <s v=""/>
    <s v="791990870204"/>
    <s v="18/02/2026 16:29"/>
  </r>
  <r>
    <x v="1"/>
    <x v="1"/>
    <n v="159"/>
    <n v="1"/>
    <s v="GVA40"/>
    <n v="99"/>
    <n v="0"/>
    <s v="ร้านที่2"/>
    <s v="s***od"/>
    <s v="สระแก้ว"/>
    <s v="-"/>
    <s v=""/>
    <s v="18/02/2026 16:28"/>
    <s v="-"/>
    <s v="J&amp;T COD"/>
    <s v="Tiktok"/>
    <s v="จ่ายทีหลัง / COD"/>
    <s v=""/>
    <s v="791992528224"/>
    <s v="18/02/2026 16:28"/>
  </r>
  <r>
    <x v="6"/>
    <x v="6"/>
    <n v="50"/>
    <n v="6"/>
    <s v="GVA39"/>
    <n v="200"/>
    <n v="0"/>
    <s v="ร้านที่2"/>
    <s v="บ***รือน  ป***ุ๊ก"/>
    <s v="สระบุรี"/>
    <s v="-"/>
    <s v=""/>
    <s v="18/02/2026 16:30"/>
    <s v="-"/>
    <s v="J&amp;T Express"/>
    <s v="Tiktok"/>
    <s v="tiktok"/>
    <s v=""/>
    <s v="791971805295"/>
    <s v="18/02/2026 16:27"/>
  </r>
  <r>
    <x v="2"/>
    <x v="10"/>
    <n v="97.37"/>
    <n v="1"/>
    <s v="GVA37"/>
    <n v="97.37"/>
    <n v="0"/>
    <s v="ร้านที่3"/>
    <s v="คุณ​ ธนวินต์  สุกิจประภานนท์"/>
    <s v="149 ม.2 ต.หนองแขม อ.พรหมพิราม_x000a__x000a_พรหมพิราม/ Phrom Phiramพิษณุโลก/ Phitsanulok_x000a_65150"/>
    <s v="65150"/>
    <s v="660931925792"/>
    <s v="18/02/2026 16:19"/>
    <s v="-"/>
    <s v="Kerry_dropoff"/>
    <s v="Lazada"/>
    <s v="lazada"/>
    <s v=""/>
    <s v="TH61068CZFF82I"/>
    <s v="18/02/2026 16:19"/>
  </r>
  <r>
    <x v="6"/>
    <x v="6"/>
    <n v="65"/>
    <n v="1"/>
    <s v="GVA36"/>
    <n v="35"/>
    <n v="0"/>
    <s v="ร้านที่2"/>
    <s v="น***นภัส จ***รรเทิง"/>
    <s v="กรุงเทพฯ"/>
    <s v="-"/>
    <s v=""/>
    <s v="18/02/2026 16:17"/>
    <s v="-"/>
    <s v="J&amp;T COD"/>
    <s v="Tiktok"/>
    <s v="จ่ายทีหลัง / COD"/>
    <s v=""/>
    <s v="791991405343"/>
    <s v="18/02/2026 16:17"/>
  </r>
  <r>
    <x v="10"/>
    <x v="13"/>
    <n v="93"/>
    <n v="3"/>
    <s v="GVA35"/>
    <n v="279"/>
    <n v="0"/>
    <s v="ร้านที่1"/>
    <s v="ธ******ำ"/>
    <s v="******มู่6ต.นาดี อ.เมือง จ.สมุทรสาคร ตำบลนาดี อำเภอเมืองสมุทรสาคร จังหวัดสมุทรสาคร 74000"/>
    <s v="74000"/>
    <s v="52"/>
    <s v="18/02/2026 16:13"/>
    <s v="-"/>
    <s v="SPX Express"/>
    <s v="Shopee"/>
    <s v="shopee"/>
    <s v=""/>
    <s v="TH265285167065T"/>
    <s v="18/02/2026 16:13"/>
  </r>
  <r>
    <x v="6"/>
    <x v="6"/>
    <n v="65"/>
    <n v="1"/>
    <s v="GVA34"/>
    <n v="35"/>
    <n v="0"/>
    <s v="ร้านที่2"/>
    <s v="ก***รรณ ร***สวัสดิ์"/>
    <s v="สุพรรณบุรี"/>
    <s v="-"/>
    <s v=""/>
    <s v="18/02/2026 16:11"/>
    <s v="-"/>
    <s v="J&amp;T COD"/>
    <s v="Tiktok"/>
    <s v="จ่ายทีหลัง / COD"/>
    <s v="หน้าฝอยทองค่ะ"/>
    <s v="791940097130"/>
    <s v="18/02/2026 16:11"/>
  </r>
  <r>
    <x v="6"/>
    <x v="6"/>
    <n v="65"/>
    <n v="1"/>
    <s v="GVA33"/>
    <n v="35"/>
    <n v="0"/>
    <s v="ร้านที่2"/>
    <s v="ศ***ลักษณ์"/>
    <s v="ขอนแก่น"/>
    <s v="-"/>
    <s v=""/>
    <s v="18/02/2026 16:10"/>
    <s v="-"/>
    <s v="J&amp;T COD"/>
    <s v="Tiktok"/>
    <s v="จ่ายทีหลัง / COD"/>
    <s v="ฝอยทอง"/>
    <s v="791992695126"/>
    <s v="18/02/2026 16:10"/>
  </r>
  <r>
    <x v="5"/>
    <x v="5"/>
    <n v="120"/>
    <n v="1"/>
    <s v="GVA32"/>
    <n v="300"/>
    <n v="0"/>
    <s v="ร้านที่2"/>
    <s v="น** พ***ฐ  จ***ารมย์"/>
    <s v="พะเยา"/>
    <s v="-"/>
    <s v=""/>
    <s v="18/02/2026 16:03"/>
    <s v="-"/>
    <s v="J&amp;T Express"/>
    <s v="Tiktok"/>
    <s v="tiktok"/>
    <s v=""/>
    <s v="791917171231"/>
    <s v="18/02/2026 16:03"/>
  </r>
  <r>
    <x v="10"/>
    <x v="13"/>
    <n v="150"/>
    <n v="1"/>
    <s v="GVA32"/>
    <n v="300"/>
    <n v="0"/>
    <s v="ร้านที่2"/>
    <s v="น** พ***ฐ  จ***ารมย์"/>
    <s v="พะเยา"/>
    <s v="-"/>
    <s v=""/>
    <s v="18/02/2026 16:03"/>
    <s v="-"/>
    <s v="J&amp;T Express"/>
    <s v="Tiktok"/>
    <s v="tiktok"/>
    <s v=""/>
    <s v="791917171231"/>
    <s v="18/02/2026 16:03"/>
  </r>
  <r>
    <x v="8"/>
    <x v="8"/>
    <n v="120"/>
    <n v="1"/>
    <s v="GVA32"/>
    <n v="300"/>
    <n v="0"/>
    <s v="ร้านที่2"/>
    <s v="น** พ***ฐ  จ***ารมย์"/>
    <s v="พะเยา"/>
    <s v="-"/>
    <s v=""/>
    <s v="18/02/2026 16:03"/>
    <s v="-"/>
    <s v="J&amp;T Express"/>
    <s v="Tiktok"/>
    <s v="tiktok"/>
    <s v=""/>
    <s v="791917171231"/>
    <s v="18/02/2026 16:03"/>
  </r>
  <r>
    <x v="6"/>
    <x v="6"/>
    <n v="50"/>
    <n v="6"/>
    <s v="GVA31"/>
    <n v="208"/>
    <n v="8"/>
    <s v="ร้านที่2"/>
    <s v="โ** ท***ย์รุ่งเรือง"/>
    <s v="ตรัง"/>
    <s v="-"/>
    <s v=""/>
    <s v="18/02/2026 15:48"/>
    <s v="-"/>
    <s v="J&amp;T COD"/>
    <s v="Tiktok"/>
    <s v="จ่ายทีหลัง / COD"/>
    <s v=""/>
    <s v="791913997151"/>
    <s v="18/02/2026 15:48"/>
  </r>
  <r>
    <x v="6"/>
    <x v="6"/>
    <n v="50"/>
    <n v="6"/>
    <s v="GVA29"/>
    <n v="200"/>
    <n v="0"/>
    <s v="ร้านที่2"/>
    <s v="น***ก้ว ใ***ง"/>
    <s v="สุรินทร์"/>
    <s v="-"/>
    <s v=""/>
    <s v="18/02/2026 15:47"/>
    <s v="-"/>
    <s v="J&amp;T COD"/>
    <s v="Tiktok"/>
    <s v="จ่ายทีหลัง / COD"/>
    <s v=""/>
    <s v="791962504266"/>
    <s v="18/02/2026 15:47"/>
  </r>
  <r>
    <x v="6"/>
    <x v="6"/>
    <n v="50"/>
    <n v="6"/>
    <s v="GVA28"/>
    <n v="200"/>
    <n v="0"/>
    <s v="ร้านที่2"/>
    <s v="ว***า ช***่าไพร"/>
    <s v="ขอนแก่น"/>
    <s v="-"/>
    <s v=""/>
    <s v="18/02/2026 15:45"/>
    <s v="-"/>
    <s v="J&amp;T Express"/>
    <s v="Tiktok"/>
    <s v="tiktok"/>
    <s v=""/>
    <s v="791900782256"/>
    <s v="18/02/2026 15:45"/>
  </r>
  <r>
    <x v="3"/>
    <x v="3"/>
    <n v="66.666666666666671"/>
    <n v="3"/>
    <s v="GVA27"/>
    <n v="129"/>
    <n v="0"/>
    <s v="ร้านที่2"/>
    <s v="ธ*** ท***ุข"/>
    <s v="นครราชสีมา"/>
    <s v="-"/>
    <s v=""/>
    <s v="18/02/2026 15:42"/>
    <s v="-"/>
    <s v="J&amp;T COD"/>
    <s v="Tiktok"/>
    <s v="จ่ายทีหลัง / COD"/>
    <s v=""/>
    <s v="791974655463"/>
    <s v="18/02/2026 15:42"/>
  </r>
  <r>
    <x v="1"/>
    <x v="1"/>
    <n v="159"/>
    <n v="1"/>
    <s v="GVA26"/>
    <n v="297"/>
    <n v="0"/>
    <s v="ร้านที่2"/>
    <s v="ธ*** พ***ศิริ"/>
    <s v="กาญจนบุรี"/>
    <s v="-"/>
    <s v=""/>
    <s v="18/02/2026 15:38"/>
    <s v="-"/>
    <s v="J&amp;T Express"/>
    <s v="Tiktok"/>
    <s v="tiktok"/>
    <s v=""/>
    <s v="791967198116"/>
    <s v="18/02/2026 15:38"/>
  </r>
  <r>
    <x v="0"/>
    <x v="0"/>
    <n v="159"/>
    <n v="1"/>
    <s v="GVA26"/>
    <n v="297"/>
    <n v="0"/>
    <s v="ร้านที่2"/>
    <s v="ธ*** พ***ศิริ"/>
    <s v="กาญจนบุรี"/>
    <s v="-"/>
    <s v=""/>
    <s v="18/02/2026 15:38"/>
    <s v="-"/>
    <s v="J&amp;T Express"/>
    <s v="Tiktok"/>
    <s v="tiktok"/>
    <s v=""/>
    <s v="791967198116"/>
    <s v="18/02/2026 15:38"/>
  </r>
  <r>
    <x v="7"/>
    <x v="7"/>
    <n v="159"/>
    <n v="1"/>
    <s v="GVA26"/>
    <n v="297"/>
    <n v="0"/>
    <s v="ร้านที่2"/>
    <s v="ธ*** พ***ศิริ"/>
    <s v="กาญจนบุรี"/>
    <s v="-"/>
    <s v=""/>
    <s v="18/02/2026 15:38"/>
    <s v="-"/>
    <s v="J&amp;T Express"/>
    <s v="Tiktok"/>
    <s v="tiktok"/>
    <s v=""/>
    <s v="791967198116"/>
    <s v="18/02/2026 15:38"/>
  </r>
  <r>
    <x v="0"/>
    <x v="0"/>
    <n v="159"/>
    <n v="1"/>
    <s v="GVA25"/>
    <n v="99"/>
    <n v="0"/>
    <s v="ร้านที่2"/>
    <s v="น***ึ้ง อ***มเรือง"/>
    <s v="สมุทรปราการ"/>
    <s v="-"/>
    <s v=""/>
    <s v="18/02/2026 15:38"/>
    <s v="-"/>
    <s v="J&amp;T COD"/>
    <s v="Tiktok"/>
    <s v="จ่ายทีหลัง / COD"/>
    <s v=""/>
    <s v="791981858220"/>
    <s v="18/02/2026 15:38"/>
  </r>
  <r>
    <x v="3"/>
    <x v="3"/>
    <n v="66.666666666666671"/>
    <n v="6"/>
    <s v="GVA24"/>
    <n v="200"/>
    <n v="0"/>
    <s v="ร้านที่2"/>
    <s v="ป*** ผ***ลาง"/>
    <s v="นครราชสีมา"/>
    <s v="-"/>
    <s v=""/>
    <s v="18/02/2026 15:34"/>
    <s v="-"/>
    <s v="J&amp;T COD"/>
    <s v="Tiktok"/>
    <s v="จ่ายทีหลัง / COD"/>
    <s v=""/>
    <s v="791913552290"/>
    <s v="18/02/2026 15:34"/>
  </r>
  <r>
    <x v="1"/>
    <x v="1"/>
    <n v="139"/>
    <n v="2"/>
    <s v="GVA23"/>
    <n v="215"/>
    <n v="0"/>
    <s v="ร้านที่10"/>
    <s v="เสือ วุฒิพงศ์"/>
    <s v="135/26 ซ 4 ม 8 นุชดาร์ปาร์ค_x000a_ต หัวรอ อ เมือง จ พิษณุโลก 65000"/>
    <s v="65000"/>
    <s v="0815963879"/>
    <s v="18/02/2026 15:27"/>
    <s v="t0832622509@gmail.com"/>
    <s v="EMS COD"/>
    <s v="facebook"/>
    <s v="กสิกร"/>
    <s v=""/>
    <s v="WA093869953TH"/>
    <s v="18/02/2026 15:27"/>
  </r>
  <r>
    <x v="2"/>
    <x v="2"/>
    <n v="139"/>
    <n v="2"/>
    <s v="GVA22"/>
    <n v="215"/>
    <n v="0"/>
    <s v="ร้านที่10"/>
    <s v="คุณสมร กองอุดม"/>
    <s v="555หมู่2ต.โนนสูง_x000a_อ.เมือง จ.อุดรธานี 41330"/>
    <s v="41330"/>
    <s v="0812945275"/>
    <s v="18/02/2026 15:26"/>
    <s v="t0832622509@gmail.com"/>
    <s v="EMS COD"/>
    <s v="facebook"/>
    <s v="กสิกร"/>
    <s v=""/>
    <s v="WA093869940TH"/>
    <s v="18/02/2026 15:26"/>
  </r>
  <r>
    <x v="0"/>
    <x v="0"/>
    <n v="159"/>
    <n v="1"/>
    <s v="GVA21"/>
    <n v="92"/>
    <n v="0"/>
    <s v="ร้านที่2"/>
    <s v="เ***ิรา เ***งกระโทก"/>
    <s v="นครราชสีมา"/>
    <s v="-"/>
    <s v=""/>
    <s v="18/02/2026 15:17"/>
    <s v="-"/>
    <s v="J&amp;T COD"/>
    <s v="Tiktok"/>
    <s v="จ่ายทีหลัง / COD"/>
    <s v=""/>
    <s v="791905932241"/>
    <s v="18/02/2026 15:17"/>
  </r>
  <r>
    <x v="5"/>
    <x v="5"/>
    <n v="120"/>
    <n v="2"/>
    <s v="GVA20"/>
    <n v="200"/>
    <n v="0"/>
    <s v="ร้านที่2"/>
    <s v="พ***ี ข***ักดี"/>
    <s v="ระนอง"/>
    <s v="-"/>
    <s v=""/>
    <s v="18/02/2026 15:16"/>
    <s v="-"/>
    <s v="J&amp;T Express"/>
    <s v="Tiktok"/>
    <s v="tiktok"/>
    <s v=""/>
    <s v="791901686273"/>
    <s v="18/02/2026 15:16"/>
  </r>
  <r>
    <x v="0"/>
    <x v="0"/>
    <n v="159"/>
    <n v="1"/>
    <s v="GVA18"/>
    <n v="92"/>
    <n v="0"/>
    <s v="ร้านที่2"/>
    <s v="พ***ชาติ แ***รุณ"/>
    <s v="นครปฐม"/>
    <s v="-"/>
    <s v=""/>
    <s v="18/02/2026 15:01"/>
    <s v="-"/>
    <s v="J&amp;T Express"/>
    <s v="Tiktok"/>
    <s v="tiktok"/>
    <s v=""/>
    <s v="791966657204"/>
    <s v="18/02/2026 15:00"/>
  </r>
  <r>
    <x v="3"/>
    <x v="3"/>
    <n v="66.666666666666671"/>
    <n v="9"/>
    <s v="GVA17"/>
    <n v="300"/>
    <n v="0"/>
    <s v="ร้านที่2"/>
    <s v="ป*** ผ***ลาง"/>
    <s v="นครราชสีมา"/>
    <s v="-"/>
    <s v=""/>
    <s v="18/02/2026 14:55"/>
    <s v="-"/>
    <s v="J&amp;T COD"/>
    <s v="Tiktok"/>
    <s v="จ่ายทีหลัง / COD"/>
    <s v=""/>
    <s v="791901476240"/>
    <s v="18/02/2026 14:55"/>
  </r>
  <r>
    <x v="6"/>
    <x v="6"/>
    <n v="50"/>
    <n v="6"/>
    <s v="GVA16"/>
    <n v="200"/>
    <n v="0"/>
    <s v="ร้านที่2"/>
    <s v="แ***​  ย***ัมย์​"/>
    <s v="มุกดาหาร"/>
    <s v="-"/>
    <s v=""/>
    <s v="18/02/2026 14:48"/>
    <s v="-"/>
    <s v="J&amp;T Express"/>
    <s v="Tiktok"/>
    <s v="tiktok"/>
    <s v=""/>
    <s v="791901998160"/>
    <s v="18/02/2026 14:48"/>
  </r>
  <r>
    <x v="6"/>
    <x v="6"/>
    <n v="50"/>
    <n v="6"/>
    <s v="GVA15"/>
    <n v="200"/>
    <n v="0"/>
    <s v="ร้านที่2"/>
    <s v="L**"/>
    <s v="มหาสารคาม"/>
    <s v="-"/>
    <s v=""/>
    <s v="18/02/2026 14:45"/>
    <s v="-"/>
    <s v="J&amp;T COD"/>
    <s v="Tiktok"/>
    <s v="จ่ายทีหลัง / COD"/>
    <s v=""/>
    <s v="791905402256"/>
    <s v="18/02/2026 14:45"/>
  </r>
  <r>
    <x v="5"/>
    <x v="11"/>
    <n v="64"/>
    <n v="1"/>
    <s v="GVA13"/>
    <n v="71"/>
    <n v="7"/>
    <s v="ร้านที่3"/>
    <s v="อัญชลี ไกรรัตน์เจริญ"/>
    <s v="บจก.โอเอสซี สยามซิลิกา เลขที่2 ถ.ไอ-3เอ นิคมอุตสาหกรรมมาบตาพุด อ.เมือง_x000a__x000a_เมืองระยอง/ Mueang Rayongระยอง/ Rayong_x000a_21150"/>
    <s v="21150"/>
    <s v="660899357355"/>
    <s v="18/02/2026 14:42"/>
    <s v="-"/>
    <s v="Kerry_dropoff"/>
    <s v="Lazada"/>
    <s v="lazada"/>
    <s v=""/>
    <s v="LEXPU0659223476"/>
    <s v="18/02/2026 14:42"/>
  </r>
  <r>
    <x v="6"/>
    <x v="6"/>
    <n v="50"/>
    <n v="6"/>
    <s v="GVA12"/>
    <n v="200"/>
    <n v="0"/>
    <s v="ร้านที่2"/>
    <s v="จ***ภานุ ส***มาตย์"/>
    <s v="นครราชสีมา"/>
    <s v="-"/>
    <s v=""/>
    <s v="18/02/2026 14:40"/>
    <s v="-"/>
    <s v="J&amp;T Express"/>
    <s v="Tiktok"/>
    <s v="tiktok"/>
    <s v=""/>
    <s v="791969608231"/>
    <s v="18/02/2026 14:39"/>
  </r>
  <r>
    <x v="1"/>
    <x v="1"/>
    <n v="159"/>
    <n v="1"/>
    <s v="GVA11"/>
    <n v="128"/>
    <n v="29"/>
    <s v="ร้านที่2"/>
    <s v="ส***ย ว***อง"/>
    <s v="พระนครศรีอยุธยา"/>
    <s v="-"/>
    <s v=""/>
    <s v="18/02/2026 14:38"/>
    <s v="-"/>
    <s v="J&amp;T COD"/>
    <s v="Tiktok"/>
    <s v="จ่ายทีหลัง / COD"/>
    <s v=""/>
    <s v="791924236213"/>
    <s v="18/02/2026 14:38"/>
  </r>
  <r>
    <x v="6"/>
    <x v="6"/>
    <n v="50"/>
    <n v="12"/>
    <s v="GVA10"/>
    <n v="400"/>
    <n v="0"/>
    <s v="ร้านที่2"/>
    <s v="ม***ตา ค***"/>
    <s v="พิษณุโลก"/>
    <s v="-"/>
    <s v=""/>
    <s v="18/02/2026 14:35"/>
    <s v="-"/>
    <s v="J&amp;T COD"/>
    <s v="Tiktok"/>
    <s v="จ่ายทีหลัง / COD"/>
    <s v=""/>
    <s v="791975580163"/>
    <s v="18/02/2026 14:35"/>
  </r>
  <r>
    <x v="1"/>
    <x v="1"/>
    <n v="159"/>
    <n v="1"/>
    <s v="GVA9"/>
    <n v="99"/>
    <n v="0"/>
    <s v="ร้านที่2"/>
    <s v="ศ***ร บ***ุทธิ์ จ**"/>
    <s v="สมุทรสาคร"/>
    <s v="-"/>
    <s v=""/>
    <s v="18/02/2026 14:32"/>
    <s v="-"/>
    <s v="J&amp;T COD"/>
    <s v="Tiktok"/>
    <s v="จ่ายทีหลัง / COD"/>
    <s v=""/>
    <s v="791935633204"/>
    <s v="18/02/2026 14:32"/>
  </r>
  <r>
    <x v="1"/>
    <x v="1"/>
    <n v="159"/>
    <n v="1"/>
    <s v="GVA8"/>
    <n v="102"/>
    <n v="3"/>
    <s v="ร้านที่2"/>
    <s v="ล***น แ***ผัด"/>
    <s v="อุตรดิตถ์"/>
    <s v="-"/>
    <s v=""/>
    <s v="18/02/2026 14:32"/>
    <s v="-"/>
    <s v="J&amp;T Express"/>
    <s v="Tiktok"/>
    <s v="tiktok"/>
    <s v=""/>
    <s v="791931836205"/>
    <s v="18/02/2026 14:31"/>
  </r>
  <r>
    <x v="11"/>
    <x v="14"/>
    <n v="75"/>
    <n v="1"/>
    <s v="GVA7"/>
    <n v="102"/>
    <n v="2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18/02/2026 15:00"/>
    <s v="-"/>
    <s v="SPX Express"/>
    <s v="Shopee"/>
    <s v="shopee"/>
    <s v=""/>
    <s v="TH261964370933L"/>
    <s v="18/02/2026 14:30"/>
  </r>
  <r>
    <x v="6"/>
    <x v="6"/>
    <n v="50"/>
    <n v="6"/>
    <s v="GVA6"/>
    <n v="200"/>
    <n v="0"/>
    <s v="ร้านที่2"/>
    <s v="น***สิริ  ส***ัง"/>
    <s v="หนองคาย"/>
    <s v="-"/>
    <s v=""/>
    <s v="18/02/2026 14:23"/>
    <s v="-"/>
    <s v="J&amp;T COD"/>
    <s v="Tiktok"/>
    <s v="จ่ายทีหลัง / COD"/>
    <s v=""/>
    <s v="791921203301"/>
    <s v="18/02/2026 14:23"/>
  </r>
  <r>
    <x v="0"/>
    <x v="0"/>
    <n v="159"/>
    <n v="1"/>
    <s v="GVA5"/>
    <n v="99"/>
    <n v="0"/>
    <s v="ร้านที่2"/>
    <s v="น** .***ร ห***เอียด"/>
    <s v="ราชบุรี"/>
    <s v="-"/>
    <s v=""/>
    <s v="18/02/2026 14:20"/>
    <s v="-"/>
    <s v="J&amp;T COD"/>
    <s v="Tiktok"/>
    <s v="จ่ายทีหลัง / COD"/>
    <s v=""/>
    <s v="791988146202"/>
    <s v="18/02/2026 14:20"/>
  </r>
  <r>
    <x v="0"/>
    <x v="0"/>
    <n v="159"/>
    <n v="1"/>
    <s v="GVA4"/>
    <n v="99"/>
    <n v="0"/>
    <s v="ร้านที่2"/>
    <s v="ม***ุกกก"/>
    <s v="นครสวรรค์"/>
    <s v="-"/>
    <s v=""/>
    <s v="18/02/2026 14:19"/>
    <s v="-"/>
    <s v="J&amp;T COD"/>
    <s v="Tiktok"/>
    <s v="จ่ายทีหลัง / COD"/>
    <s v=""/>
    <s v="791929252240"/>
    <s v="18/02/2026 14:20"/>
  </r>
  <r>
    <x v="6"/>
    <x v="6"/>
    <n v="50"/>
    <n v="6"/>
    <s v="GVA3"/>
    <n v="200"/>
    <n v="0"/>
    <s v="ร้านที่2"/>
    <s v="ร***วไล เ***ศาสตร์"/>
    <s v="อ่างทอง"/>
    <s v="-"/>
    <s v=""/>
    <s v="18/02/2026 14:09"/>
    <s v="-"/>
    <s v="J&amp;T COD"/>
    <s v="Tiktok"/>
    <s v="จ่ายทีหลัง / COD"/>
    <s v=""/>
    <s v="791918097294"/>
    <s v="18/02/2026 14:13"/>
  </r>
  <r>
    <x v="7"/>
    <x v="7"/>
    <n v="159"/>
    <n v="1"/>
    <s v="GVA2"/>
    <n v="99"/>
    <n v="0"/>
    <s v="ร้านที่2"/>
    <s v="ช***ชากร น***ุ่ม"/>
    <s v="ปทุมธานี"/>
    <s v="-"/>
    <s v=""/>
    <s v="18/02/2026 14:07"/>
    <s v="-"/>
    <s v="J&amp;T COD"/>
    <s v="Tiktok"/>
    <s v="จ่ายทีหลัง / COD"/>
    <s v=""/>
    <s v="791988559246"/>
    <s v="18/02/2026 14:13"/>
  </r>
  <r>
    <x v="2"/>
    <x v="2"/>
    <n v="139"/>
    <n v="1"/>
    <s v="GVA1"/>
    <n v="215"/>
    <n v="0"/>
    <s v="ร้านที่10"/>
    <s v="จักรรพรรดิ์ ตระกูลบุญ"/>
    <s v="830 หมู่ 2 ร้านไทยมานะ (,ติด Amazon)_x000a_พุเตย_x000a_วิเชียรบุรี, ตระกูลบุญ_x000a_เพชรบูรณ์_x000a_Thailand 67180"/>
    <s v="67180"/>
    <s v="0622516246"/>
    <s v="18/02/2026 14:07"/>
    <s v="t0832622509@gmail.com"/>
    <s v="EMS COD"/>
    <s v="facebook"/>
    <s v="กสิกร"/>
    <s v=""/>
    <s v="WA093869936TH"/>
    <s v="18/02/2026 14:06"/>
  </r>
  <r>
    <x v="1"/>
    <x v="1"/>
    <n v="139"/>
    <n v="1"/>
    <s v="GVA1"/>
    <n v="215"/>
    <n v="0"/>
    <s v="ร้านที่10"/>
    <s v="จักรรพรรดิ์ ตระกูลบุญ"/>
    <s v="830 หมู่ 2 ร้านไทยมานะ (,ติด Amazon)_x000a_พุเตย_x000a_วิเชียรบุรี, ตระกูลบุญ_x000a_เพชรบูรณ์_x000a_Thailand 67180"/>
    <s v="67180"/>
    <s v="0622516246"/>
    <s v="18/02/2026 14:07"/>
    <s v="t0832622509@gmail.com"/>
    <s v="EMS COD"/>
    <s v="facebook"/>
    <s v="กสิกร"/>
    <s v=""/>
    <s v="WA093869936TH"/>
    <s v="18/02/2026 14:06"/>
  </r>
  <r>
    <x v="6"/>
    <x v="6"/>
    <n v="50"/>
    <n v="12"/>
    <s v="GUZ99"/>
    <n v="400"/>
    <n v="0"/>
    <s v="ร้านที่2"/>
    <s v="เ***ณภา  เ***อำนาจ"/>
    <s v="เทศบาลนครสกลนคร"/>
    <s v="-"/>
    <s v=""/>
    <s v="18/02/2026 14:03"/>
    <s v="-"/>
    <s v="J&amp;T COD"/>
    <s v="Tiktok"/>
    <s v="จ่ายทีหลัง / COD"/>
    <s v=""/>
    <s v="791959290172"/>
    <s v="18/02/2026 14:03"/>
  </r>
  <r>
    <x v="0"/>
    <x v="0"/>
    <n v="159"/>
    <n v="1"/>
    <s v="GUZ98"/>
    <n v="99"/>
    <n v="0"/>
    <s v="ร้านที่2"/>
    <s v="อ***ูล อ***วงดี"/>
    <s v="กาฬสินธุ์"/>
    <s v="-"/>
    <s v=""/>
    <s v="18/02/2026 13:57"/>
    <s v="-"/>
    <s v="J&amp;T COD"/>
    <s v="Tiktok"/>
    <s v="จ่ายทีหลัง / COD"/>
    <s v=""/>
    <s v="791909325292"/>
    <s v="18/02/2026 13:57"/>
  </r>
  <r>
    <x v="6"/>
    <x v="6"/>
    <n v="33.333333333333336"/>
    <n v="3"/>
    <s v="GUZ97"/>
    <n v="149"/>
    <n v="0"/>
    <s v="ร้านที่1"/>
    <s v="น******ม"/>
    <s v="******คมน้ำอูน จ.สกลนคร ตำบลสุวรรณคาม อำเภอนิคมน้ำอูน จังหวัดสกลนคร 47270"/>
    <s v="47270"/>
    <s v="83"/>
    <s v="18/02/2026 13:53"/>
    <s v="-"/>
    <s v="Flash Express"/>
    <s v="Shopee"/>
    <s v="shopee"/>
    <s v=""/>
    <s v="TH44078CZT797D"/>
    <s v="18/02/2026 13:53"/>
  </r>
  <r>
    <x v="3"/>
    <x v="3"/>
    <n v="66.666666666666671"/>
    <n v="3"/>
    <s v="GUZ96"/>
    <n v="100"/>
    <n v="0"/>
    <s v="ร้านที่2"/>
    <s v="แ***"/>
    <s v="เชียงใหม่"/>
    <s v="-"/>
    <s v=""/>
    <s v="18/02/2026 13:52"/>
    <s v="-"/>
    <s v="J&amp;T COD"/>
    <s v="Tiktok"/>
    <s v="จ่ายทีหลัง / COD"/>
    <s v=""/>
    <s v="791949453455"/>
    <s v="18/02/2026 13:52"/>
  </r>
  <r>
    <x v="0"/>
    <x v="0"/>
    <n v="159"/>
    <n v="2"/>
    <s v="GUZ95"/>
    <n v="396"/>
    <n v="0"/>
    <s v="ร้านที่2"/>
    <s v="ส***ทิพย์  เ***ันตา"/>
    <s v="กรุงเทพมหานคร"/>
    <s v="-"/>
    <s v=""/>
    <s v="18/02/2026 13:51"/>
    <s v="-"/>
    <s v="J&amp;T Express"/>
    <s v="Tiktok"/>
    <s v="tiktok"/>
    <s v=""/>
    <s v="791941192173"/>
    <s v="18/02/2026 13:51"/>
  </r>
  <r>
    <x v="7"/>
    <x v="7"/>
    <n v="159"/>
    <n v="2"/>
    <s v="GUZ95"/>
    <n v="396"/>
    <n v="0"/>
    <s v="ร้านที่2"/>
    <s v="ส***ทิพย์  เ***ันตา"/>
    <s v="กรุงเทพมหานคร"/>
    <s v="-"/>
    <s v=""/>
    <s v="18/02/2026 13:51"/>
    <s v="-"/>
    <s v="J&amp;T Express"/>
    <s v="Tiktok"/>
    <s v="tiktok"/>
    <s v=""/>
    <s v="791941192173"/>
    <s v="18/02/2026 13:51"/>
  </r>
  <r>
    <x v="0"/>
    <x v="0"/>
    <n v="159"/>
    <n v="1"/>
    <s v="GUZ94"/>
    <n v="135"/>
    <n v="36"/>
    <s v="ร้านที่2"/>
    <s v="เ***ิรินทร์ ว***หลวง"/>
    <s v="ลำพูน"/>
    <s v="-"/>
    <s v=""/>
    <s v="18/02/2026 13:48"/>
    <s v="-"/>
    <s v="J&amp;T COD"/>
    <s v="Tiktok"/>
    <s v="จ่ายทีหลัง / COD"/>
    <s v=""/>
    <s v="791940259213"/>
    <s v="18/02/2026 13:48"/>
  </r>
  <r>
    <x v="6"/>
    <x v="6"/>
    <n v="33.333333333333336"/>
    <n v="3"/>
    <s v="GUZ93"/>
    <n v="149"/>
    <n v="0"/>
    <s v="ร้านที่1"/>
    <s v="ส******ง"/>
    <s v="******้า) ตำบลท่าบุญมี อำเภอเกาะจันทร์ จังหวัดชลบุรี 20240"/>
    <s v="20240"/>
    <s v="53"/>
    <s v="18/02/2026 13:48"/>
    <s v="-"/>
    <s v="SPX Express"/>
    <s v="Shopee"/>
    <s v="shopee"/>
    <s v=""/>
    <s v="TH267824355604Q"/>
    <s v="18/02/2026 13:47"/>
  </r>
  <r>
    <x v="6"/>
    <x v="6"/>
    <n v="50"/>
    <n v="6"/>
    <s v="GUZ90"/>
    <n v="203"/>
    <n v="3"/>
    <s v="ร้านที่2"/>
    <s v="ล***น แ***ผัด"/>
    <s v="อุตรดิตถ์"/>
    <s v="-"/>
    <s v=""/>
    <s v="18/02/2026 13:35"/>
    <s v="-"/>
    <s v="J&amp;T Express"/>
    <s v="Tiktok"/>
    <s v="tiktok"/>
    <s v=""/>
    <s v="791920782262"/>
    <s v="18/02/2026 13:35"/>
  </r>
  <r>
    <x v="6"/>
    <x v="6"/>
    <n v="50"/>
    <n v="6"/>
    <s v="GUZ89"/>
    <n v="200"/>
    <n v="0"/>
    <s v="ร้านที่2"/>
    <s v="จ***นา จ***"/>
    <s v="ลำพูน"/>
    <s v="-"/>
    <s v=""/>
    <s v="18/02/2026 13:15"/>
    <s v="-"/>
    <s v="J&amp;T COD"/>
    <s v="Tiktok"/>
    <s v="จ่ายทีหลัง / COD"/>
    <s v=""/>
    <s v="791915180254"/>
    <s v="18/02/2026 13:15"/>
  </r>
  <r>
    <x v="7"/>
    <x v="7"/>
    <n v="139"/>
    <n v="1"/>
    <s v="GUZ88"/>
    <n v="215"/>
    <n v="0"/>
    <s v="ร้านที่10"/>
    <s v="ชูศรี หอมชิต"/>
    <s v="263 ม.1 ต.ท่าเรือ อ.ปากพลี  จ.นครนายก 26130"/>
    <s v="26130"/>
    <s v="0985550312"/>
    <s v="18/02/2026 10:31"/>
    <s v="t0832622509@gmail.com"/>
    <s v="EMS"/>
    <s v="facebook"/>
    <s v="กสิกร"/>
    <s v=""/>
    <s v="WB170549225TH"/>
    <s v="18/02/2026 13:14"/>
  </r>
  <r>
    <x v="2"/>
    <x v="2"/>
    <n v="139"/>
    <n v="1"/>
    <s v="GUZ88"/>
    <n v="215"/>
    <n v="0"/>
    <s v="ร้านที่10"/>
    <s v="ชูศรี หอมชิต"/>
    <s v="263 ม.1 ต.ท่าเรือ อ.ปากพลี  จ.นครนายก 26130"/>
    <s v="26130"/>
    <s v="0985550312"/>
    <s v="18/02/2026 10:31"/>
    <s v="t0832622509@gmail.com"/>
    <s v="EMS"/>
    <s v="facebook"/>
    <s v="กสิกร"/>
    <s v=""/>
    <s v="WB170549225TH"/>
    <s v="18/02/2026 13:14"/>
  </r>
  <r>
    <x v="2"/>
    <x v="2"/>
    <n v="159"/>
    <n v="1"/>
    <s v="GUZ87"/>
    <n v="99"/>
    <n v="0"/>
    <s v="ร้านที่2"/>
    <s v="ส***ง ไ***ุวรรณ ฝ***ุ๋ย"/>
    <s v="สุราษฎร์ธานี"/>
    <s v="-"/>
    <s v=""/>
    <s v="18/02/2026 13:14"/>
    <s v="-"/>
    <s v="J&amp;T Express"/>
    <s v="Tiktok"/>
    <s v="tiktok"/>
    <s v=""/>
    <s v="791989929264"/>
    <s v="18/02/2026 13:14"/>
  </r>
  <r>
    <x v="7"/>
    <x v="7"/>
    <n v="159"/>
    <n v="1"/>
    <s v="GUZ86"/>
    <n v="99"/>
    <n v="0"/>
    <s v="ร้านที่2"/>
    <s v="ธ***ักดิ์ ธ***ุกิจ"/>
    <s v="กรุงเทพฯ"/>
    <s v="-"/>
    <s v=""/>
    <s v="18/02/2026 13:13"/>
    <s v="-"/>
    <s v="J&amp;T COD"/>
    <s v="Tiktok"/>
    <s v="จ่ายทีหลัง / COD"/>
    <s v=""/>
    <s v="791918352293"/>
    <s v="18/02/2026 13:14"/>
  </r>
  <r>
    <x v="2"/>
    <x v="2"/>
    <n v="139"/>
    <n v="1"/>
    <s v="GUZ85"/>
    <n v="215"/>
    <n v="0"/>
    <s v="ร้านที่10"/>
    <s v="คุณศุภธินันท์สอนตา(อ.แหม่ม)"/>
    <s v="โรงเรียน_x000a_สหวิชาชีพ_x000a_บางนาบริรักษ์_x000a_12/669_x000a_หมู่15ต.บางแก้ว_x000a_อ.บางพลี_x000a_จ.สมุทรปราการ 10540"/>
    <s v="10540"/>
    <s v="0999176894"/>
    <s v="18/02/2026 13:13"/>
    <s v="t0832622509@gmail.com"/>
    <s v="EMS COD"/>
    <s v="facebook"/>
    <s v="กสิกร"/>
    <s v=""/>
    <s v="WA093869922TH"/>
    <s v="18/02/2026 13:13"/>
  </r>
  <r>
    <x v="0"/>
    <x v="0"/>
    <n v="139"/>
    <n v="1"/>
    <s v="GUZ85"/>
    <n v="215"/>
    <n v="0"/>
    <s v="ร้านที่10"/>
    <s v="คุณศุภธินันท์สอนตา(อ.แหม่ม)"/>
    <s v="โรงเรียน_x000a_สหวิชาชีพ_x000a_บางนาบริรักษ์_x000a_12/669_x000a_หมู่15ต.บางแก้ว_x000a_อ.บางพลี_x000a_จ.สมุทรปราการ 10540"/>
    <s v="10540"/>
    <s v="0999176894"/>
    <s v="18/02/2026 13:13"/>
    <s v="t0832622509@gmail.com"/>
    <s v="EMS COD"/>
    <s v="facebook"/>
    <s v="กสิกร"/>
    <s v=""/>
    <s v="WA093869922TH"/>
    <s v="18/02/2026 13:13"/>
  </r>
  <r>
    <x v="2"/>
    <x v="2"/>
    <n v="139"/>
    <n v="1"/>
    <s v="GUZ84"/>
    <n v="215"/>
    <n v="0"/>
    <s v="ร้านที่10"/>
    <s v="ผ่องพรรณ สร้อยมุข"/>
    <s v="24 ตรอกศรีบุญเรือง_x000a_(ซอยร้านขนมจีนหน้าวัดไพรสณฑ์)_x000a_ตำบลหล่มสัก อำเภอหล่มสัก จังหวัดเพชรบูรณ์ 67110"/>
    <s v="67110"/>
    <s v="0968989632"/>
    <s v="18/02/2026 13:12"/>
    <s v="t0832622509@gmail.com"/>
    <s v="EMS COD"/>
    <s v="facebook"/>
    <s v="กสิกร"/>
    <s v=""/>
    <s v="WA093869919TH"/>
    <s v="18/02/2026 13:12"/>
  </r>
  <r>
    <x v="1"/>
    <x v="1"/>
    <n v="139"/>
    <n v="1"/>
    <s v="GUZ84"/>
    <n v="215"/>
    <n v="0"/>
    <s v="ร้านที่10"/>
    <s v="ผ่องพรรณ สร้อยมุข"/>
    <s v="24 ตรอกศรีบุญเรือง_x000a_(ซอยร้านขนมจีนหน้าวัดไพรสณฑ์)_x000a_ตำบลหล่มสัก อำเภอหล่มสัก จังหวัดเพชรบูรณ์ 67110"/>
    <s v="67110"/>
    <s v="0968989632"/>
    <s v="18/02/2026 13:12"/>
    <s v="t0832622509@gmail.com"/>
    <s v="EMS COD"/>
    <s v="facebook"/>
    <s v="กสิกร"/>
    <s v=""/>
    <s v="WA093869919TH"/>
    <s v="18/02/2026 13:12"/>
  </r>
  <r>
    <x v="1"/>
    <x v="1"/>
    <n v="159"/>
    <n v="1"/>
    <s v="GUZ83"/>
    <n v="99"/>
    <n v="0"/>
    <s v="ร้านที่2"/>
    <s v="ค***ีน"/>
    <s v="อุบลราชธานี"/>
    <s v="-"/>
    <s v=""/>
    <s v="18/02/2026 12:57"/>
    <s v="-"/>
    <s v="J&amp;T Express"/>
    <s v="Tiktok"/>
    <s v="tiktok"/>
    <s v=""/>
    <s v="791917699134"/>
    <s v="18/02/2026 12:57"/>
  </r>
  <r>
    <x v="3"/>
    <x v="3"/>
    <n v="66.666666666666671"/>
    <n v="3"/>
    <s v="GUZ82"/>
    <n v="129"/>
    <n v="0"/>
    <s v="ร้านที่2"/>
    <s v="ก***เกศ เ***อแดง"/>
    <s v="ตาก"/>
    <s v="-"/>
    <s v=""/>
    <s v="18/02/2026 12:54"/>
    <s v="-"/>
    <s v="J&amp;T Express"/>
    <s v="Tiktok"/>
    <s v="tiktok"/>
    <s v=""/>
    <s v="791945271250"/>
    <s v="18/02/2026 12:53"/>
  </r>
  <r>
    <x v="6"/>
    <x v="6"/>
    <n v="33.333333333333336"/>
    <n v="3"/>
    <s v="GUZ81"/>
    <n v="190"/>
    <n v="0"/>
    <s v="ร้านที่4"/>
    <s v="ป***ตา ท***รรม"/>
    <s v="จันทบุรี"/>
    <s v="-"/>
    <s v=""/>
    <s v="18/02/2026 12:51"/>
    <s v="-"/>
    <s v="J&amp;T COD"/>
    <s v="Tiktok"/>
    <s v="จ่ายทีหลัง / COD"/>
    <s v=""/>
    <s v="791941968226"/>
    <s v="18/02/2026 12:51"/>
  </r>
  <r>
    <x v="8"/>
    <x v="8"/>
    <n v="120"/>
    <n v="1"/>
    <s v="GUZ81"/>
    <n v="190"/>
    <n v="0"/>
    <s v="ร้านที่4"/>
    <s v="ป***ตา ท***รรม"/>
    <s v="จันทบุรี"/>
    <s v="-"/>
    <s v=""/>
    <s v="18/02/2026 12:51"/>
    <s v="-"/>
    <s v="J&amp;T COD"/>
    <s v="Tiktok"/>
    <s v="จ่ายทีหลัง / COD"/>
    <s v=""/>
    <s v="791941968226"/>
    <s v="18/02/2026 12:51"/>
  </r>
  <r>
    <x v="10"/>
    <x v="15"/>
    <n v="66"/>
    <n v="1"/>
    <s v="GUZ80"/>
    <n v="249"/>
    <n v="0"/>
    <s v="ร้านที่1"/>
    <s v="อ******์"/>
    <s v="******ดิษฐ์ อ.น้ำยืน ตำบลโดมประดิษฐ์ อำเภอน้ำยืน จังหวัดอุบลราชธานี 34260"/>
    <s v="34260"/>
    <s v="28"/>
    <s v="18/02/2026 12:43"/>
    <s v="-"/>
    <s v="SPX Express"/>
    <s v="Shopee"/>
    <s v="shopee"/>
    <s v=""/>
    <s v="TH266796075222V"/>
    <s v="18/02/2026 12:43"/>
  </r>
  <r>
    <x v="8"/>
    <x v="9"/>
    <n v="66"/>
    <n v="1"/>
    <s v="GUZ80"/>
    <n v="249"/>
    <n v="0"/>
    <s v="ร้านที่1"/>
    <s v="อ******์"/>
    <s v="******ดิษฐ์ อ.น้ำยืน ตำบลโดมประดิษฐ์ อำเภอน้ำยืน จังหวัดอุบลราชธานี 34260"/>
    <s v="34260"/>
    <s v="28"/>
    <s v="18/02/2026 12:43"/>
    <s v="-"/>
    <s v="SPX Express"/>
    <s v="Shopee"/>
    <s v="shopee"/>
    <s v=""/>
    <s v="TH266796075222V"/>
    <s v="18/02/2026 12:43"/>
  </r>
  <r>
    <x v="5"/>
    <x v="5"/>
    <n v="67"/>
    <n v="1"/>
    <s v="GUZ80"/>
    <n v="249"/>
    <n v="0"/>
    <s v="ร้านที่1"/>
    <s v="อ******์"/>
    <s v="******ดิษฐ์ อ.น้ำยืน ตำบลโดมประดิษฐ์ อำเภอน้ำยืน จังหวัดอุบลราชธานี 34260"/>
    <s v="34260"/>
    <s v="28"/>
    <s v="18/02/2026 12:43"/>
    <s v="-"/>
    <s v="SPX Express"/>
    <s v="Shopee"/>
    <s v="shopee"/>
    <s v=""/>
    <s v="TH266796075222V"/>
    <s v="18/02/2026 12:43"/>
  </r>
  <r>
    <x v="5"/>
    <x v="5"/>
    <n v="66.333333333333329"/>
    <n v="3"/>
    <s v="GUZ79"/>
    <n v="247.5"/>
    <n v="45"/>
    <s v="ร้านที่3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18/02/2026 12:43"/>
    <s v="-"/>
    <s v="Kerry_dropoff"/>
    <s v="Lazada"/>
    <s v="lazada"/>
    <s v=""/>
    <s v="LEXPU0659224767"/>
    <s v="18/02/2026 12:43"/>
  </r>
  <r>
    <x v="5"/>
    <x v="5"/>
    <n v="66.333333333333329"/>
    <n v="3"/>
    <s v="GUZ78"/>
    <n v="197"/>
    <n v="0"/>
    <s v="ร้านที่2"/>
    <s v="ร***า โ***๋ว"/>
    <s v="ประจวบคีรีขันธ์"/>
    <s v="-"/>
    <s v=""/>
    <s v="18/02/2026 12:40"/>
    <s v="-"/>
    <s v="J&amp;T COD"/>
    <s v="Tiktok"/>
    <s v="จ่ายทีหลัง / COD"/>
    <s v=""/>
    <s v="791923377243"/>
    <s v="18/02/2026 12:40"/>
  </r>
  <r>
    <x v="0"/>
    <x v="0"/>
    <n v="162"/>
    <n v="1"/>
    <s v="GUZ77"/>
    <n v="507"/>
    <n v="0"/>
    <s v="ร้านที่1"/>
    <s v="พ******ญ"/>
    <s v="******ตำบลตาเป๊ก อำเภอเฉลิมพระเกียรติ จังหวัดบุรีรัมย์ 31110"/>
    <s v="31110"/>
    <s v="51"/>
    <s v="18/02/2026 12:30"/>
    <s v="-"/>
    <s v="SPX Express"/>
    <s v="Shopee"/>
    <s v="shopee"/>
    <s v=""/>
    <s v="TH261514808711P"/>
    <s v="18/02/2026 12:30"/>
  </r>
  <r>
    <x v="5"/>
    <x v="5"/>
    <n v="117"/>
    <n v="1"/>
    <s v="GUZ77"/>
    <n v="507"/>
    <n v="0"/>
    <s v="ร้านที่1"/>
    <s v="พ******ญ"/>
    <s v="******ตำบลตาเป๊ก อำเภอเฉลิมพระเกียรติ จังหวัดบุรีรัมย์ 31110"/>
    <s v="31110"/>
    <s v="51"/>
    <s v="18/02/2026 12:30"/>
    <s v="-"/>
    <s v="SPX Express"/>
    <s v="Shopee"/>
    <s v="shopee"/>
    <s v=""/>
    <s v="TH261514808711P"/>
    <s v="18/02/2026 12:30"/>
  </r>
  <r>
    <x v="1"/>
    <x v="1"/>
    <n v="139"/>
    <n v="1"/>
    <s v="GUZ77"/>
    <n v="507"/>
    <n v="0"/>
    <s v="ร้านที่1"/>
    <s v="พ******ญ"/>
    <s v="******ตำบลตาเป๊ก อำเภอเฉลิมพระเกียรติ จังหวัดบุรีรัมย์ 31110"/>
    <s v="31110"/>
    <s v="51"/>
    <s v="18/02/2026 12:30"/>
    <s v="-"/>
    <s v="SPX Express"/>
    <s v="Shopee"/>
    <s v="shopee"/>
    <s v=""/>
    <s v="TH261514808711P"/>
    <s v="18/02/2026 12:30"/>
  </r>
  <r>
    <x v="8"/>
    <x v="9"/>
    <n v="99"/>
    <n v="1"/>
    <s v="GUZ77"/>
    <n v="507"/>
    <n v="0"/>
    <s v="ร้านที่1"/>
    <s v="พ******ญ"/>
    <s v="******ตำบลตาเป๊ก อำเภอเฉลิมพระเกียรติ จังหวัดบุรีรัมย์ 31110"/>
    <s v="31110"/>
    <s v="51"/>
    <s v="18/02/2026 12:30"/>
    <s v="-"/>
    <s v="SPX Express"/>
    <s v="Shopee"/>
    <s v="shopee"/>
    <s v=""/>
    <s v="TH261514808711P"/>
    <s v="18/02/2026 12:30"/>
  </r>
  <r>
    <x v="5"/>
    <x v="5"/>
    <n v="66.333333333333329"/>
    <n v="3"/>
    <s v="GUZ76"/>
    <n v="197"/>
    <n v="0"/>
    <s v="ร้านที่2"/>
    <s v="เ***ณภา  เ***อำนาจ"/>
    <s v="เทศบาลนครสกลนคร"/>
    <s v="-"/>
    <s v=""/>
    <s v="18/02/2026 12:30"/>
    <s v="-"/>
    <s v="J&amp;T COD"/>
    <s v="Tiktok"/>
    <s v="จ่ายทีหลัง / COD"/>
    <s v=""/>
    <s v="791986487283"/>
    <s v="18/02/2026 12:30"/>
  </r>
  <r>
    <x v="6"/>
    <x v="6"/>
    <n v="50"/>
    <n v="6"/>
    <s v="GUZ75"/>
    <n v="200"/>
    <n v="0"/>
    <s v="ร้านที่2"/>
    <s v="ส***"/>
    <s v="นนทบุรี"/>
    <s v="-"/>
    <s v=""/>
    <s v="18/02/2026 12:24"/>
    <s v="-"/>
    <s v="J&amp;T Express"/>
    <s v="Tiktok"/>
    <s v="tiktok"/>
    <s v=""/>
    <s v="791916384276"/>
    <s v="18/02/2026 12:24"/>
  </r>
  <r>
    <x v="1"/>
    <x v="1"/>
    <n v="159"/>
    <n v="5"/>
    <s v="GUZ74"/>
    <n v="495"/>
    <n v="0"/>
    <s v="ร้านที่2"/>
    <s v="ร***าภรณ์ เ**"/>
    <s v="ชลบุรี"/>
    <s v="-"/>
    <s v=""/>
    <s v="18/02/2026 12:20"/>
    <s v="-"/>
    <s v="J&amp;T COD"/>
    <s v="Tiktok"/>
    <s v="จ่ายทีหลัง / COD"/>
    <s v=""/>
    <s v="791921230225"/>
    <s v="18/02/2026 12:20"/>
  </r>
  <r>
    <x v="5"/>
    <x v="5"/>
    <n v="66.333333333333329"/>
    <n v="3"/>
    <s v="GUZ73"/>
    <n v="197"/>
    <n v="0"/>
    <s v="ร้านที่2"/>
    <s v="พ***ระเสริฐ ส***วโร"/>
    <s v="ประจวบคีรีขันธ์"/>
    <s v="-"/>
    <s v=""/>
    <s v="18/02/2026 12:18"/>
    <s v="-"/>
    <s v="J&amp;T Express"/>
    <s v="Tiktok"/>
    <s v="tiktok"/>
    <s v=""/>
    <s v="791975886284"/>
    <s v="18/02/2026 12:18"/>
  </r>
  <r>
    <x v="6"/>
    <x v="6"/>
    <n v="50"/>
    <n v="6"/>
    <s v="GUZ72"/>
    <n v="200"/>
    <n v="0"/>
    <s v="ร้านที่2"/>
    <s v="M** H***"/>
    <s v="Bangkok"/>
    <s v="-"/>
    <s v=""/>
    <s v="18/02/2026 12:16"/>
    <s v="-"/>
    <s v="J&amp;T COD"/>
    <s v="Tiktok"/>
    <s v="จ่ายทีหลัง / COD"/>
    <s v=""/>
    <s v="791964381246"/>
    <s v="18/02/2026 12:16"/>
  </r>
  <r>
    <x v="1"/>
    <x v="1"/>
    <n v="159"/>
    <n v="1"/>
    <s v="GUZ71"/>
    <n v="99"/>
    <n v="0"/>
    <s v="ร้านที่2"/>
    <s v="น***วัฒน์ พ***ิ่ง"/>
    <s v="สระแก้ว"/>
    <s v="-"/>
    <s v=""/>
    <s v="18/02/2026 12:07"/>
    <s v="-"/>
    <s v="J&amp;T COD"/>
    <s v="Tiktok"/>
    <s v="จ่ายทีหลัง / COD"/>
    <s v=""/>
    <s v="791993230291"/>
    <s v="18/02/2026 12:07"/>
  </r>
  <r>
    <x v="8"/>
    <x v="8"/>
    <n v="0"/>
    <n v="1"/>
    <s v="GUZ70"/>
    <n v="0"/>
    <n v="0"/>
    <s v="ร้านที่2"/>
    <s v="ส***พร เ***วละออ"/>
    <s v="พิจิตร"/>
    <s v="-"/>
    <s v=""/>
    <s v="18/02/2026 12:06"/>
    <s v="-"/>
    <s v="J&amp;T Express"/>
    <s v="Tiktok"/>
    <s v="tiktok"/>
    <s v=""/>
    <s v="791937760224"/>
    <s v="18/02/2026 12:06"/>
  </r>
  <r>
    <x v="7"/>
    <x v="7"/>
    <n v="0"/>
    <n v="1"/>
    <s v="GUZ69"/>
    <n v="0"/>
    <n v="0"/>
    <s v="ร้านที่2"/>
    <s v="ก*** อ***ญา"/>
    <s v="มุกดาหาร"/>
    <s v="-"/>
    <s v=""/>
    <s v="18/02/2026 12:04"/>
    <s v="-"/>
    <s v="J&amp;T Express"/>
    <s v="Tiktok"/>
    <s v="tiktok"/>
    <s v=""/>
    <s v="791951001236"/>
    <s v="18/02/2026 12:04"/>
  </r>
  <r>
    <x v="5"/>
    <x v="5"/>
    <n v="66.333333333333329"/>
    <n v="3"/>
    <s v="GUZ68"/>
    <n v="197"/>
    <n v="0"/>
    <s v="ร้านที่2"/>
    <s v="ผ***าศ ก***สร์"/>
    <s v="กรุงเทพฯ"/>
    <s v="-"/>
    <s v=""/>
    <s v="18/02/2026 11:56"/>
    <s v="-"/>
    <s v="J&amp;T COD"/>
    <s v="Tiktok"/>
    <s v="จ่ายทีหลัง / COD"/>
    <s v=""/>
    <s v="791869625890"/>
    <s v="18/02/2026 11:56"/>
  </r>
  <r>
    <x v="2"/>
    <x v="2"/>
    <n v="159"/>
    <n v="1"/>
    <s v="GUZ67"/>
    <n v="117"/>
    <n v="18"/>
    <s v="ร้านที่2"/>
    <s v="ส***วรรณ ด***แสง"/>
    <s v="นครสวรรค์"/>
    <s v="-"/>
    <s v=""/>
    <s v="18/02/2026 11:51"/>
    <s v="-"/>
    <s v="J&amp;T COD"/>
    <s v="Tiktok"/>
    <s v="จ่ายทีหลัง / COD"/>
    <s v=""/>
    <s v="791826224836"/>
    <s v="18/02/2026 11:51"/>
  </r>
  <r>
    <x v="6"/>
    <x v="6"/>
    <n v="50"/>
    <n v="6"/>
    <s v="GUZ65"/>
    <n v="200"/>
    <n v="0"/>
    <s v="ร้านที่2"/>
    <s v="เ*** ร***รัตน์"/>
    <s v="ลำปาง"/>
    <s v="-"/>
    <s v=""/>
    <s v="18/02/2026 11:45"/>
    <s v="-"/>
    <s v="J&amp;T COD"/>
    <s v="Tiktok"/>
    <s v="จ่ายทีหลัง / COD"/>
    <s v=""/>
    <s v="791885527860"/>
    <s v="18/02/2026 11:45"/>
  </r>
  <r>
    <x v="6"/>
    <x v="6"/>
    <n v="50"/>
    <n v="6"/>
    <s v="GUZ64"/>
    <n v="200"/>
    <n v="0"/>
    <s v="ร้านที่2"/>
    <s v="ส***ตรา"/>
    <s v="นครปฐม"/>
    <s v="-"/>
    <s v=""/>
    <s v="18/02/2026 11:38"/>
    <s v="-"/>
    <s v="J&amp;T Express"/>
    <s v="Tiktok"/>
    <s v="tiktok"/>
    <s v=""/>
    <s v="791819723870"/>
    <s v="18/02/2026 11:37"/>
  </r>
  <r>
    <x v="6"/>
    <x v="6"/>
    <n v="50"/>
    <n v="6"/>
    <s v="GUZ63"/>
    <n v="200"/>
    <n v="0"/>
    <s v="ร้านที่2"/>
    <s v="น***ล บ***ั่น"/>
    <s v="ลำปาง"/>
    <s v="-"/>
    <s v=""/>
    <s v="18/02/2026 11:37"/>
    <s v="-"/>
    <s v="J&amp;T COD"/>
    <s v="Tiktok"/>
    <s v="จ่ายทีหลัง / COD"/>
    <s v=""/>
    <s v="791891636830"/>
    <s v="18/02/2026 11:37"/>
  </r>
  <r>
    <x v="6"/>
    <x v="6"/>
    <n v="50"/>
    <n v="6"/>
    <s v="GUZ62"/>
    <n v="200"/>
    <n v="0"/>
    <s v="ร้านที่2"/>
    <s v="น***องดาภูพวงเพ็ชร"/>
    <s v="ร้อยเอ็ด"/>
    <s v="-"/>
    <s v=""/>
    <s v="18/02/2026 11:31"/>
    <s v="-"/>
    <s v="J&amp;T COD"/>
    <s v="Tiktok"/>
    <s v="จ่ายทีหลัง / COD"/>
    <s v=""/>
    <s v="791892323865"/>
    <s v="18/02/2026 11:31"/>
  </r>
  <r>
    <x v="2"/>
    <x v="2"/>
    <n v="159"/>
    <n v="1"/>
    <s v="GUZ61"/>
    <n v="198"/>
    <n v="0"/>
    <s v="ร้านที่2"/>
    <s v="จ***การติ์ ส***ง"/>
    <s v="ชัยภูมิ"/>
    <s v="-"/>
    <s v=""/>
    <s v="18/02/2026 11:30"/>
    <s v="-"/>
    <s v="J&amp;T Express"/>
    <s v="Tiktok"/>
    <s v="tiktok"/>
    <s v=""/>
    <s v="791866228856"/>
    <s v="18/02/2026 11:30"/>
  </r>
  <r>
    <x v="1"/>
    <x v="1"/>
    <n v="159"/>
    <n v="1"/>
    <s v="GUZ61"/>
    <n v="198"/>
    <n v="0"/>
    <s v="ร้านที่2"/>
    <s v="จ***การติ์ ส***ง"/>
    <s v="ชัยภูมิ"/>
    <s v="-"/>
    <s v=""/>
    <s v="18/02/2026 11:30"/>
    <s v="-"/>
    <s v="J&amp;T Express"/>
    <s v="Tiktok"/>
    <s v="tiktok"/>
    <s v=""/>
    <s v="791866228856"/>
    <s v="18/02/2026 11:30"/>
  </r>
  <r>
    <x v="0"/>
    <x v="0"/>
    <n v="159"/>
    <n v="2"/>
    <s v="GUZ60"/>
    <n v="198"/>
    <n v="0"/>
    <s v="ร้านที่2"/>
    <s v="ส***ตรา"/>
    <s v="อุดรธานี"/>
    <s v="-"/>
    <s v=""/>
    <s v="18/02/2026 11:30"/>
    <s v="-"/>
    <s v="J&amp;T COD"/>
    <s v="Tiktok"/>
    <s v="จ่ายทีหลัง / COD"/>
    <s v=""/>
    <s v="791878715880"/>
    <s v="18/02/2026 11:30"/>
  </r>
  <r>
    <x v="0"/>
    <x v="0"/>
    <n v="159"/>
    <n v="1"/>
    <s v="GUZ59"/>
    <n v="102"/>
    <n v="3"/>
    <s v="ร้านที่2"/>
    <s v="ว***ิสา พ***ำ"/>
    <s v="สุราษฎร์ธานี"/>
    <s v="-"/>
    <s v=""/>
    <s v="18/02/2026 11:28"/>
    <s v="-"/>
    <s v="J&amp;T COD"/>
    <s v="Tiktok"/>
    <s v="จ่ายทีหลัง / COD"/>
    <s v=""/>
    <s v="791825221843"/>
    <s v="18/02/2026 11:28"/>
  </r>
  <r>
    <x v="6"/>
    <x v="6"/>
    <n v="50"/>
    <n v="6"/>
    <s v="GUZ58"/>
    <n v="203"/>
    <n v="3"/>
    <s v="ร้านที่2"/>
    <s v="ไ***ัลย์  ส***า"/>
    <s v="ชุมพร"/>
    <s v="-"/>
    <s v=""/>
    <s v="18/02/2026 11:27"/>
    <s v="-"/>
    <s v="J&amp;T Express"/>
    <s v="Tiktok"/>
    <s v="tiktok"/>
    <s v=""/>
    <s v="791845430843"/>
    <s v="18/02/2026 11:27"/>
  </r>
  <r>
    <x v="0"/>
    <x v="0"/>
    <n v="159"/>
    <n v="1"/>
    <s v="GUZ57"/>
    <n v="198"/>
    <n v="0"/>
    <s v="ร้านที่2"/>
    <s v="พ***พ็ญ ส**"/>
    <s v="สิงห์บุรี"/>
    <s v="-"/>
    <s v=""/>
    <s v="18/02/2026 11:24"/>
    <s v="-"/>
    <s v="J&amp;T COD"/>
    <s v="Tiktok"/>
    <s v="จ่ายทีหลัง / COD"/>
    <s v=""/>
    <s v="791847722805"/>
    <s v="18/02/2026 11:24"/>
  </r>
  <r>
    <x v="1"/>
    <x v="1"/>
    <n v="159"/>
    <n v="1"/>
    <s v="GUZ57"/>
    <n v="198"/>
    <n v="0"/>
    <s v="ร้านที่2"/>
    <s v="พ***พ็ญ ส**"/>
    <s v="สิงห์บุรี"/>
    <s v="-"/>
    <s v=""/>
    <s v="18/02/2026 11:24"/>
    <s v="-"/>
    <s v="J&amp;T COD"/>
    <s v="Tiktok"/>
    <s v="จ่ายทีหลัง / COD"/>
    <s v=""/>
    <s v="791847722805"/>
    <s v="18/02/2026 11:24"/>
  </r>
  <r>
    <x v="2"/>
    <x v="2"/>
    <n v="159"/>
    <n v="1"/>
    <s v="GUZ55"/>
    <n v="99"/>
    <n v="0"/>
    <s v="ร้านที่2"/>
    <s v="B***arin M***i"/>
    <s v="นนทบุรี"/>
    <s v="-"/>
    <s v=""/>
    <s v="18/02/2026 11:19"/>
    <s v="-"/>
    <s v="J&amp;T COD"/>
    <s v="Tiktok"/>
    <s v="จ่ายทีหลัง / COD"/>
    <s v=""/>
    <s v="791838026836"/>
    <s v="18/02/2026 11:19"/>
  </r>
  <r>
    <x v="0"/>
    <x v="0"/>
    <n v="159"/>
    <n v="1"/>
    <s v="GUZ54"/>
    <n v="137"/>
    <n v="38"/>
    <s v="ร้านที่2"/>
    <s v="โ***  เ***ินดา"/>
    <s v="สุราษฎร์ธานี"/>
    <s v="-"/>
    <s v=""/>
    <s v="18/02/2026 11:16"/>
    <s v="-"/>
    <s v="J&amp;T COD"/>
    <s v="Tiktok"/>
    <s v="จ่ายทีหลัง / COD"/>
    <s v=""/>
    <s v="791895312891"/>
    <s v="18/02/2026 11:17"/>
  </r>
  <r>
    <x v="12"/>
    <x v="16"/>
    <n v="27.5"/>
    <n v="4"/>
    <s v="GUZ53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2/2026 11:45"/>
    <s v="-"/>
    <s v="Flash Express"/>
    <s v="Shopee"/>
    <s v="shopee"/>
    <s v=""/>
    <s v="TH69018CWBBQ6D"/>
    <s v="18/02/2026 11:15"/>
  </r>
  <r>
    <x v="3"/>
    <x v="3"/>
    <n v="66.666666666666671"/>
    <n v="3"/>
    <s v="GUZ52"/>
    <n v="100"/>
    <n v="0"/>
    <s v="ร้านที่2"/>
    <s v="ก***ิการ์ ส***ะวิบุล"/>
    <s v="สมุทรปราการ"/>
    <s v="-"/>
    <s v=""/>
    <s v="18/02/2026 11:10"/>
    <s v="-"/>
    <s v="J&amp;T COD"/>
    <s v="Tiktok"/>
    <s v="จ่ายทีหลัง / COD"/>
    <s v=""/>
    <s v="791877628883"/>
    <s v="18/02/2026 11:10"/>
  </r>
  <r>
    <x v="0"/>
    <x v="0"/>
    <n v="159"/>
    <n v="1"/>
    <s v="GUZ51"/>
    <n v="113"/>
    <n v="14"/>
    <s v="ร้านที่2"/>
    <s v="ส***พร"/>
    <s v="นครศรีธรรมราช"/>
    <s v="-"/>
    <s v=""/>
    <s v="18/02/2026 11:06"/>
    <s v="-"/>
    <s v="J&amp;T COD"/>
    <s v="Tiktok"/>
    <s v="จ่ายทีหลัง / COD"/>
    <s v=""/>
    <s v="791898026846"/>
    <s v="18/02/2026 11:06"/>
  </r>
  <r>
    <x v="0"/>
    <x v="0"/>
    <n v="159"/>
    <n v="1"/>
    <s v="GUZ49"/>
    <n v="99"/>
    <n v="0"/>
    <s v="ร้านที่2"/>
    <s v="ว***วัณย์ ว***ประเวช"/>
    <s v="นนทบุรี"/>
    <s v="-"/>
    <s v=""/>
    <s v="18/02/2026 10:58"/>
    <s v="-"/>
    <s v="J&amp;T COD"/>
    <s v="Tiktok"/>
    <s v="จ่ายทีหลัง / COD"/>
    <s v=""/>
    <s v="791887424845"/>
    <s v="18/02/2026 10:58"/>
  </r>
  <r>
    <x v="6"/>
    <x v="6"/>
    <n v="50"/>
    <n v="6"/>
    <s v="GUZ48"/>
    <n v="200"/>
    <n v="0"/>
    <s v="ร้านที่2"/>
    <s v="พ** เ***มน้ำเพชร"/>
    <s v="นนทบุรี"/>
    <s v="-"/>
    <s v=""/>
    <s v="18/02/2026 10:58"/>
    <s v="-"/>
    <s v="J&amp;T Express"/>
    <s v="Tiktok"/>
    <s v="tiktok"/>
    <s v=""/>
    <s v="791892435854"/>
    <s v="18/02/2026 10:57"/>
  </r>
  <r>
    <x v="12"/>
    <x v="16"/>
    <n v="49"/>
    <n v="1"/>
    <s v="GUZ47"/>
    <n v="49"/>
    <n v="0"/>
    <s v="ร้านที่1"/>
    <s v="พ******ี"/>
    <s v="******นสนาม, ตำบลสระคู, อำเภอสุวรรณภูมิ ตำบลสระคู อำเภอสุวรรณภูมิ จังหวัดร้อยเอ็ด 45130"/>
    <s v="45130"/>
    <s v="99"/>
    <s v="18/02/2026 10:51"/>
    <s v="-"/>
    <s v="SPX Express"/>
    <s v="Shopee"/>
    <s v="shopee"/>
    <s v=""/>
    <s v="TH264265051612K"/>
    <s v="18/02/2026 10:51"/>
  </r>
  <r>
    <x v="7"/>
    <x v="7"/>
    <n v="159"/>
    <n v="1"/>
    <s v="GUZ46"/>
    <n v="128"/>
    <n v="29"/>
    <s v="ร้านที่2"/>
    <s v="ว***ุดา ผ***"/>
    <s v="นครปฐม"/>
    <s v="-"/>
    <s v=""/>
    <s v="18/02/2026 10:48"/>
    <s v="-"/>
    <s v="J&amp;T COD"/>
    <s v="Tiktok"/>
    <s v="จ่ายทีหลัง / COD"/>
    <s v=""/>
    <s v="791849317873"/>
    <s v="18/02/2026 10:49"/>
  </r>
  <r>
    <x v="1"/>
    <x v="1"/>
    <n v="159"/>
    <n v="1"/>
    <s v="GUZ45"/>
    <n v="92"/>
    <n v="0"/>
    <s v="ร้านที่2"/>
    <s v="ค***รพรรณ เ***วกุล"/>
    <s v="สมุทรปราการ"/>
    <s v="-"/>
    <s v=""/>
    <s v="18/02/2026 10:45"/>
    <s v="-"/>
    <s v="J&amp;T Express"/>
    <s v="Tiktok"/>
    <s v="tiktok"/>
    <s v=""/>
    <s v="791835420810"/>
    <s v="18/02/2026 10:45"/>
  </r>
  <r>
    <x v="5"/>
    <x v="5"/>
    <n v="120"/>
    <n v="1"/>
    <s v="GUZ44"/>
    <n v="100"/>
    <n v="0"/>
    <s v="ร้านที่2"/>
    <s v="ส***ตรา ส***า"/>
    <s v="กรุงเทพมหานคร"/>
    <s v="-"/>
    <s v=""/>
    <s v="18/02/2026 10:44"/>
    <s v="-"/>
    <s v="J&amp;T COD"/>
    <s v="Tiktok"/>
    <s v="จ่ายทีหลัง / COD"/>
    <s v=""/>
    <s v="791885325836"/>
    <s v="18/02/2026 10:44"/>
  </r>
  <r>
    <x v="6"/>
    <x v="6"/>
    <n v="65"/>
    <n v="1"/>
    <s v="GUZ43"/>
    <n v="150.99"/>
    <n v="0"/>
    <s v="ร้านที่2"/>
    <s v="ธ***ต ม***หงษ์"/>
    <s v="น่าน"/>
    <s v="-"/>
    <s v=""/>
    <s v="18/02/2026 10:43"/>
    <s v="-"/>
    <s v="J&amp;T Express"/>
    <s v="Tiktok"/>
    <s v="tiktok"/>
    <s v=""/>
    <s v="791821729812"/>
    <s v="18/02/2026 10:43"/>
  </r>
  <r>
    <x v="1"/>
    <x v="1"/>
    <n v="159"/>
    <n v="1"/>
    <s v="GUZ43"/>
    <n v="150.99"/>
    <n v="0"/>
    <s v="ร้านที่2"/>
    <s v="ธ***ต ม***หงษ์"/>
    <s v="น่าน"/>
    <s v="-"/>
    <s v=""/>
    <s v="18/02/2026 10:43"/>
    <s v="-"/>
    <s v="J&amp;T Express"/>
    <s v="Tiktok"/>
    <s v="tiktok"/>
    <s v=""/>
    <s v="791821729812"/>
    <s v="18/02/2026 10:43"/>
  </r>
  <r>
    <x v="5"/>
    <x v="5"/>
    <n v="80"/>
    <n v="1"/>
    <s v="GUZ40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18/02/2026 11:03"/>
    <s v="-"/>
    <s v="SPX Express"/>
    <s v="Shopee"/>
    <s v="shopee"/>
    <s v=""/>
    <s v="TH2634135647852"/>
    <s v="18/02/2026 10:33"/>
  </r>
  <r>
    <x v="1"/>
    <x v="1"/>
    <n v="159"/>
    <n v="1"/>
    <s v="GUZ39"/>
    <n v="99"/>
    <n v="0"/>
    <s v="ร้านที่2"/>
    <s v="N***"/>
    <s v="ศรีสะเกษ"/>
    <s v="-"/>
    <s v=""/>
    <s v="18/02/2026 10:33"/>
    <s v="-"/>
    <s v="J&amp;T COD"/>
    <s v="Tiktok"/>
    <s v="จ่ายทีหลัง / COD"/>
    <s v=""/>
    <s v="791803028811"/>
    <s v="18/02/2026 10:33"/>
  </r>
  <r>
    <x v="0"/>
    <x v="0"/>
    <n v="159"/>
    <n v="1"/>
    <s v="GUZ38"/>
    <n v="99"/>
    <n v="0"/>
    <s v="ร้านที่2"/>
    <s v="บ*** บ***น่"/>
    <s v="นครศรีธรรมราช"/>
    <s v="-"/>
    <s v=""/>
    <s v="18/02/2026 10:33"/>
    <s v="-"/>
    <s v="J&amp;T COD"/>
    <s v="Tiktok"/>
    <s v="จ่ายทีหลัง / COD"/>
    <s v=""/>
    <s v="791889512890"/>
    <s v="18/02/2026 10:33"/>
  </r>
  <r>
    <x v="5"/>
    <x v="11"/>
    <n v="58"/>
    <n v="2"/>
    <s v="GUZ37"/>
    <n v="116"/>
    <n v="0"/>
    <s v="ร้านที่3"/>
    <s v="สถิตย์  ช้างเจริญ"/>
    <s v="123/86 หมู่ 3 ซอย8 หมู่บ้านพร้อมสุขพาร์ค · คลองสวนพลู/ Khlong Suan Phlu_x000a__x000a_พระนครศรีอยุธยา/ Phra Nakhon Si Ayutthayaพระนครศรีอยุธยา/ Phra Nakhon Si Ayutthaya_x000a_13000"/>
    <s v="13000"/>
    <s v="660829769171"/>
    <s v="18/02/2026 10:32"/>
    <s v="-"/>
    <s v="Kerry_dropoff"/>
    <s v="Lazada"/>
    <s v="lazada"/>
    <s v=""/>
    <s v="LEXPU0659222171"/>
    <s v="18/02/2026 10:32"/>
  </r>
  <r>
    <x v="6"/>
    <x v="6"/>
    <n v="50"/>
    <n v="6"/>
    <s v="GUZ35"/>
    <n v="200"/>
    <n v="0"/>
    <s v="ร้านที่2"/>
    <s v="ว***นทร์.      อ***เนด"/>
    <s v="สมุทรปราการ"/>
    <s v="-"/>
    <s v=""/>
    <s v="18/02/2026 10:25"/>
    <s v="-"/>
    <s v="J&amp;T COD"/>
    <s v="Tiktok"/>
    <s v="จ่ายทีหลัง / COD"/>
    <s v=""/>
    <s v="791870232860"/>
    <s v="18/02/2026 10:25"/>
  </r>
  <r>
    <x v="0"/>
    <x v="0"/>
    <n v="159"/>
    <n v="1"/>
    <s v="GUZ34"/>
    <n v="99"/>
    <n v="0"/>
    <s v="ร้านที่2"/>
    <s v="P***thanatcha K***rueang"/>
    <s v="สุราษฎร์ธานี"/>
    <s v="-"/>
    <s v=""/>
    <s v="18/02/2026 10:20"/>
    <s v="-"/>
    <s v="J&amp;T COD"/>
    <s v="Tiktok"/>
    <s v="จ่ายทีหลัง / COD"/>
    <s v=""/>
    <s v="791881227852"/>
    <s v="18/02/2026 10:20"/>
  </r>
  <r>
    <x v="7"/>
    <x v="7"/>
    <n v="159"/>
    <n v="1"/>
    <s v="GUZ33"/>
    <n v="198"/>
    <n v="0"/>
    <s v="ร้านที่2"/>
    <s v="ส*** ช***ชื่น"/>
    <s v="สงขลา"/>
    <s v="-"/>
    <s v=""/>
    <s v="18/02/2026 10:10"/>
    <s v="-"/>
    <s v="J&amp;T COD"/>
    <s v="Tiktok"/>
    <s v="จ่ายทีหลัง / COD"/>
    <s v=""/>
    <s v="791892328802"/>
    <s v="18/02/2026 10:11"/>
  </r>
  <r>
    <x v="2"/>
    <x v="2"/>
    <n v="159"/>
    <n v="1"/>
    <s v="GUZ33"/>
    <n v="198"/>
    <n v="0"/>
    <s v="ร้านที่2"/>
    <s v="ส*** ช***ชื่น"/>
    <s v="สงขลา"/>
    <s v="-"/>
    <s v=""/>
    <s v="18/02/2026 10:10"/>
    <s v="-"/>
    <s v="J&amp;T COD"/>
    <s v="Tiktok"/>
    <s v="จ่ายทีหลัง / COD"/>
    <s v=""/>
    <s v="791892328802"/>
    <s v="18/02/2026 10:11"/>
  </r>
  <r>
    <x v="6"/>
    <x v="6"/>
    <n v="50"/>
    <n v="12"/>
    <s v="GUZ31"/>
    <n v="400"/>
    <n v="0"/>
    <s v="ร้านที่2"/>
    <s v="พ***ี แ***บาง"/>
    <s v="มหาสารคาม"/>
    <s v="-"/>
    <s v=""/>
    <s v="18/02/2026 09:54"/>
    <s v="-"/>
    <s v="J&amp;T COD"/>
    <s v="Tiktok"/>
    <s v="จ่ายทีหลัง / COD"/>
    <s v=""/>
    <s v="791801816853"/>
    <s v="18/02/2026 10:01"/>
  </r>
  <r>
    <x v="6"/>
    <x v="6"/>
    <n v="50"/>
    <n v="6"/>
    <s v="GUZ29"/>
    <n v="200"/>
    <n v="0"/>
    <s v="ร้านที่2"/>
    <s v="น***ลิวรรณ์  ล***รื่อง"/>
    <s v="หนองคาย"/>
    <s v="-"/>
    <s v=""/>
    <s v="18/02/2026 09:48"/>
    <s v="-"/>
    <s v="J&amp;T COD"/>
    <s v="Tiktok"/>
    <s v="จ่ายทีหลัง / COD"/>
    <s v=""/>
    <s v="791800939823"/>
    <s v="18/02/2026 09:49"/>
  </r>
  <r>
    <x v="6"/>
    <x v="6"/>
    <n v="50"/>
    <n v="6"/>
    <s v="GUZ28"/>
    <n v="200"/>
    <n v="0"/>
    <s v="ร้านที่2"/>
    <s v="น***ิตยา บ***ร้อม"/>
    <s v="ขอนแก่น"/>
    <s v="-"/>
    <s v=""/>
    <s v="18/02/2026 09:48"/>
    <s v="-"/>
    <s v="J&amp;T COD"/>
    <s v="Tiktok"/>
    <s v="จ่ายทีหลัง / COD"/>
    <s v=""/>
    <s v="791885433872"/>
    <s v="18/02/2026 09:48"/>
  </r>
  <r>
    <x v="0"/>
    <x v="0"/>
    <n v="159"/>
    <n v="1"/>
    <s v="GUZ27"/>
    <n v="99"/>
    <n v="0"/>
    <s v="ร้านที่2"/>
    <s v="จ***วรรณ ร***อียด"/>
    <s v="นครศรีธรรมราช"/>
    <s v="-"/>
    <s v=""/>
    <s v="18/02/2026 09:46"/>
    <s v="-"/>
    <s v="J&amp;T COD"/>
    <s v="Tiktok"/>
    <s v="จ่ายทีหลัง / COD"/>
    <s v=""/>
    <s v="791862826845"/>
    <s v="18/02/2026 09:46"/>
  </r>
  <r>
    <x v="3"/>
    <x v="3"/>
    <n v="66.666666666666671"/>
    <n v="3"/>
    <s v="GUZ26"/>
    <n v="100"/>
    <n v="0"/>
    <s v="ร้านที่2"/>
    <s v="เ***กา  พ***ุ์เสือ"/>
    <s v="กรุงเทพมหานคร"/>
    <s v="-"/>
    <s v=""/>
    <s v="18/02/2026 09:43"/>
    <s v="-"/>
    <s v="J&amp;T COD"/>
    <s v="Tiktok"/>
    <s v="จ่ายทีหลัง / COD"/>
    <s v=""/>
    <s v="791847420884"/>
    <s v="18/02/2026 09:43"/>
  </r>
  <r>
    <x v="0"/>
    <x v="0"/>
    <n v="159"/>
    <n v="1"/>
    <s v="GUZ25"/>
    <n v="99"/>
    <n v="0"/>
    <s v="ร้านที่2"/>
    <s v="ช***ียรติ"/>
    <s v="นครศรีธรรมราช"/>
    <s v="-"/>
    <s v=""/>
    <s v="18/02/2026 09:40"/>
    <s v="-"/>
    <s v="J&amp;T COD"/>
    <s v="Tiktok"/>
    <s v="จ่ายทีหลัง / COD"/>
    <s v=""/>
    <s v="791866512883"/>
    <s v="18/02/2026 09:40"/>
  </r>
  <r>
    <x v="2"/>
    <x v="2"/>
    <n v="139"/>
    <n v="2"/>
    <s v="GUZ23"/>
    <n v="215"/>
    <n v="0"/>
    <s v="ร้านที่10"/>
    <s v="มนต์ภัสรร ,อืนทร์น้อย"/>
    <s v=",บ้านหนองหว้า.บ้านเลขที่38.หมุ่ที่2.ต.โนน้รั้ง.อชูมพวง.จนครราชสีมา. 30270"/>
    <s v="30270"/>
    <s v="0824945916"/>
    <s v="18/02/2026 09:36"/>
    <s v="t0832622509@gmail.com"/>
    <s v="EMS COD"/>
    <s v="facebook"/>
    <s v="กสิกร"/>
    <s v=""/>
    <s v="WA093671920TH"/>
    <s v="18/02/2026 09:36"/>
  </r>
  <r>
    <x v="2"/>
    <x v="2"/>
    <n v="159"/>
    <n v="1"/>
    <s v="GUZ22"/>
    <n v="99"/>
    <n v="0"/>
    <s v="ร้านที่2"/>
    <s v="น** เ***พร ท***ไธสง"/>
    <s v="กรุงเทพฯ"/>
    <s v="-"/>
    <s v=""/>
    <s v="18/02/2026 09:35"/>
    <s v="-"/>
    <s v="J&amp;T Express"/>
    <s v="Tiktok"/>
    <s v="tiktok"/>
    <s v=""/>
    <s v="791831717865"/>
    <s v="18/02/2026 09:34"/>
  </r>
  <r>
    <x v="0"/>
    <x v="0"/>
    <n v="139"/>
    <n v="1"/>
    <s v="GUZ21"/>
    <n v="215"/>
    <n v="0"/>
    <s v="ร้านที่10"/>
    <s v="กชพร นทีสงคราม"/>
    <s v="ศรีภูวนารถคอนโดมิเนียม_x000a_84/107 ถ.ป.ณัฐพล3_x000a_ต.หาดใหญ่ อ.หาดใหญ่ จ._x000a_สงขลา 90110"/>
    <s v="90110"/>
    <s v="0950935939"/>
    <s v="18/02/2026 09:34"/>
    <s v="t0832622509@gmail.com"/>
    <s v="EMS COD"/>
    <s v="facebook"/>
    <s v="กสิกร"/>
    <s v=""/>
    <s v="WA093671933TH"/>
    <s v="18/02/2026 09:33"/>
  </r>
  <r>
    <x v="2"/>
    <x v="2"/>
    <n v="139"/>
    <n v="1"/>
    <s v="GUZ21"/>
    <n v="215"/>
    <n v="0"/>
    <s v="ร้านที่10"/>
    <s v="กชพร นทีสงคราม"/>
    <s v="ศรีภูวนารถคอนโดมิเนียม_x000a_84/107 ถ.ป.ณัฐพล3_x000a_ต.หาดใหญ่ อ.หาดใหญ่ จ._x000a_สงขลา 90110"/>
    <s v="90110"/>
    <s v="0950935939"/>
    <s v="18/02/2026 09:34"/>
    <s v="t0832622509@gmail.com"/>
    <s v="EMS COD"/>
    <s v="facebook"/>
    <s v="กสิกร"/>
    <s v=""/>
    <s v="WA093671933TH"/>
    <s v="18/02/2026 09:33"/>
  </r>
  <r>
    <x v="7"/>
    <x v="7"/>
    <n v="139"/>
    <n v="1"/>
    <s v="GUZ20"/>
    <n v="215"/>
    <n v="0"/>
    <s v="ร้านที่10"/>
    <s v="สมศรี ดวงแก้ว"/>
    <s v="คริสตจักรไฟแห่งพระสิริ  เลขที่14หมู่3ถนนปทุบางเลน_x000a_ต.คลองขวาง อ.ไทรน้อย.จ นนทบุรี_x000a_สำรอง 085-9795222 11150"/>
    <s v="11150"/>
    <s v="0623579972"/>
    <s v="18/02/2026 09:32"/>
    <s v="t0832622509@gmail.com"/>
    <s v="EMS COD"/>
    <s v="facebook"/>
    <s v="กสิกร"/>
    <s v=""/>
    <s v="WA093671955TH"/>
    <s v="18/02/2026 09:31"/>
  </r>
  <r>
    <x v="0"/>
    <x v="0"/>
    <n v="139"/>
    <n v="1"/>
    <s v="GUZ20"/>
    <n v="215"/>
    <n v="0"/>
    <s v="ร้านที่10"/>
    <s v="สมศรี ดวงแก้ว"/>
    <s v="คริสตจักรไฟแห่งพระสิริ  เลขที่14หมู่3ถนนปทุบางเลน_x000a_ต.คลองขวาง อ.ไทรน้อย.จ นนทบุรี_x000a_สำรอง 085-9795222 11150"/>
    <s v="11150"/>
    <s v="0623579972"/>
    <s v="18/02/2026 09:32"/>
    <s v="t0832622509@gmail.com"/>
    <s v="EMS COD"/>
    <s v="facebook"/>
    <s v="กสิกร"/>
    <s v=""/>
    <s v="WA093671955TH"/>
    <s v="18/02/2026 09:31"/>
  </r>
  <r>
    <x v="1"/>
    <x v="1"/>
    <n v="159"/>
    <n v="1"/>
    <s v="GUZ19"/>
    <n v="99"/>
    <n v="0"/>
    <s v="ร้านที่2"/>
    <s v="e***24 น** อ*** โ***ชุม"/>
    <s v="ขอนแก่น"/>
    <s v="-"/>
    <s v=""/>
    <s v="18/02/2026 09:30"/>
    <s v="-"/>
    <s v="J&amp;T COD"/>
    <s v="Tiktok"/>
    <s v="จ่ายทีหลัง / COD"/>
    <s v=""/>
    <s v="791824226804"/>
    <s v="18/02/2026 09:30"/>
  </r>
  <r>
    <x v="8"/>
    <x v="9"/>
    <n v="100"/>
    <n v="1"/>
    <s v="GUZ18"/>
    <n v="229"/>
    <n v="0"/>
    <s v="ร้านที่10"/>
    <s v="มยุรี ศรีเกิด"/>
    <s v="1 ม7 ต หัวถนน อ พนัสนิคม จ ชลบุรี    โทร 20140"/>
    <s v="20140"/>
    <s v="0877810617"/>
    <s v="18/02/2026 09:30"/>
    <s v="t0832622509@gmail.com"/>
    <s v="EMS COD"/>
    <s v="facebook"/>
    <s v="กสิกร"/>
    <s v=""/>
    <s v="WA093671978TH"/>
    <s v="18/02/2026 09:30"/>
  </r>
  <r>
    <x v="0"/>
    <x v="0"/>
    <n v="139"/>
    <n v="1"/>
    <s v="GUZ18"/>
    <n v="229"/>
    <n v="0"/>
    <s v="ร้านที่10"/>
    <s v="มยุรี ศรีเกิด"/>
    <s v="1 ม7 ต หัวถนน อ พนัสนิคม จ ชลบุรี    โทร 20140"/>
    <s v="20140"/>
    <s v="0877810617"/>
    <s v="18/02/2026 09:30"/>
    <s v="t0832622509@gmail.com"/>
    <s v="EMS COD"/>
    <s v="facebook"/>
    <s v="กสิกร"/>
    <s v=""/>
    <s v="WA093671978TH"/>
    <s v="18/02/2026 09:30"/>
  </r>
  <r>
    <x v="2"/>
    <x v="2"/>
    <n v="139"/>
    <n v="1"/>
    <s v="GUZ17"/>
    <n v="215"/>
    <n v="0"/>
    <s v="ร้านที่10"/>
    <s v="ดุจชญา. ภู่ประดับ"/>
    <s v=". บมจ.โทรคมนาคมแห่งชาติ. ศูนย์บริการลูกค้าเลขที่4/1ซ.ลาดพร้าว90ถ.ลาดพร้าว แขวงพลับพลา เขตวังทองหลาง กทม 10310"/>
    <s v="10310"/>
    <s v="0885156645"/>
    <s v="18/02/2026 09:29"/>
    <s v="t0832622509@gmail.com"/>
    <s v="EMS COD"/>
    <s v="facebook"/>
    <s v="กสิกร"/>
    <s v=""/>
    <s v="WA093671995TH"/>
    <s v="18/02/2026 09:28"/>
  </r>
  <r>
    <x v="1"/>
    <x v="1"/>
    <n v="139"/>
    <n v="1"/>
    <s v="GUZ17"/>
    <n v="215"/>
    <n v="0"/>
    <s v="ร้านที่10"/>
    <s v="ดุจชญา. ภู่ประดับ"/>
    <s v=". บมจ.โทรคมนาคมแห่งชาติ. ศูนย์บริการลูกค้าเลขที่4/1ซ.ลาดพร้าว90ถ.ลาดพร้าว แขวงพลับพลา เขตวังทองหลาง กทม 10310"/>
    <s v="10310"/>
    <s v="0885156645"/>
    <s v="18/02/2026 09:29"/>
    <s v="t0832622509@gmail.com"/>
    <s v="EMS COD"/>
    <s v="facebook"/>
    <s v="กสิกร"/>
    <s v=""/>
    <s v="WA093671995TH"/>
    <s v="18/02/2026 09:28"/>
  </r>
  <r>
    <x v="7"/>
    <x v="7"/>
    <n v="99.5"/>
    <n v="1"/>
    <s v="GUZ16"/>
    <n v="398"/>
    <n v="0"/>
    <s v="ร้านที่10"/>
    <s v="คุณดวงพร"/>
    <s v="462/56 คอนโดลุมพินีพาร์ค นวมินทร์/ศรีบูรพา แขวงคลองกุ่ม เขตบึงกุ่ม กทม 10240"/>
    <s v="10240"/>
    <s v="0989154393"/>
    <s v="18/02/2026 09:28"/>
    <s v="t0832622509@gmail.com"/>
    <s v="EMS COD"/>
    <s v="facebook"/>
    <s v="กสิกร"/>
    <s v=""/>
    <s v="WA093672001TH"/>
    <s v="18/02/2026 09:27"/>
  </r>
  <r>
    <x v="0"/>
    <x v="0"/>
    <n v="99.5"/>
    <n v="1"/>
    <s v="GUZ16"/>
    <n v="398"/>
    <n v="0"/>
    <s v="ร้านที่10"/>
    <s v="คุณดวงพร"/>
    <s v="462/56 คอนโดลุมพินีพาร์ค นวมินทร์/ศรีบูรพา แขวงคลองกุ่ม เขตบึงกุ่ม กทม 10240"/>
    <s v="10240"/>
    <s v="0989154393"/>
    <s v="18/02/2026 09:28"/>
    <s v="t0832622509@gmail.com"/>
    <s v="EMS COD"/>
    <s v="facebook"/>
    <s v="กสิกร"/>
    <s v=""/>
    <s v="WA093672001TH"/>
    <s v="18/02/2026 09:27"/>
  </r>
  <r>
    <x v="2"/>
    <x v="2"/>
    <n v="99.5"/>
    <n v="1"/>
    <s v="GUZ16"/>
    <n v="398"/>
    <n v="0"/>
    <s v="ร้านที่10"/>
    <s v="คุณดวงพร"/>
    <s v="462/56 คอนโดลุมพินีพาร์ค นวมินทร์/ศรีบูรพา แขวงคลองกุ่ม เขตบึงกุ่ม กทม 10240"/>
    <s v="10240"/>
    <s v="0989154393"/>
    <s v="18/02/2026 09:28"/>
    <s v="t0832622509@gmail.com"/>
    <s v="EMS COD"/>
    <s v="facebook"/>
    <s v="กสิกร"/>
    <s v=""/>
    <s v="WA093672001TH"/>
    <s v="18/02/2026 09:27"/>
  </r>
  <r>
    <x v="1"/>
    <x v="1"/>
    <n v="99.5"/>
    <n v="1"/>
    <s v="GUZ16"/>
    <n v="398"/>
    <n v="0"/>
    <s v="ร้านที่10"/>
    <s v="คุณดวงพร"/>
    <s v="462/56 คอนโดลุมพินีพาร์ค นวมินทร์/ศรีบูรพา แขวงคลองกุ่ม เขตบึงกุ่ม กทม 10240"/>
    <s v="10240"/>
    <s v="0989154393"/>
    <s v="18/02/2026 09:28"/>
    <s v="t0832622509@gmail.com"/>
    <s v="EMS COD"/>
    <s v="facebook"/>
    <s v="กสิกร"/>
    <s v=""/>
    <s v="WA093672001TH"/>
    <s v="18/02/2026 09:27"/>
  </r>
  <r>
    <x v="0"/>
    <x v="0"/>
    <n v="159"/>
    <n v="2"/>
    <s v="GUZ15"/>
    <n v="303"/>
    <n v="0"/>
    <s v="ร้านที่2"/>
    <s v="ฐ***รัตน์ ส***จันทร์"/>
    <s v="เทศบาลนครอุบลราชธานี"/>
    <s v="-"/>
    <s v=""/>
    <s v="18/02/2026 09:25"/>
    <s v="-"/>
    <s v="J&amp;T COD"/>
    <s v="Tiktok"/>
    <s v="จ่ายทีหลัง / COD"/>
    <s v=""/>
    <s v="791819524801"/>
    <s v="18/02/2026 09:25"/>
  </r>
  <r>
    <x v="6"/>
    <x v="6"/>
    <n v="65"/>
    <n v="3"/>
    <s v="GUZ15"/>
    <n v="303"/>
    <n v="0"/>
    <s v="ร้านที่2"/>
    <s v="ฐ***รัตน์ ส***จันทร์"/>
    <s v="เทศบาลนครอุบลราชธานี"/>
    <s v="-"/>
    <s v=""/>
    <s v="18/02/2026 09:25"/>
    <s v="-"/>
    <s v="J&amp;T COD"/>
    <s v="Tiktok"/>
    <s v="จ่ายทีหลัง / COD"/>
    <s v=""/>
    <s v="791819524801"/>
    <s v="18/02/2026 09:25"/>
  </r>
  <r>
    <x v="3"/>
    <x v="3"/>
    <n v="66.666666666666671"/>
    <n v="3"/>
    <s v="GUZ14"/>
    <n v="129"/>
    <n v="0"/>
    <s v="ร้านที่2"/>
    <s v="อ*** ม***๊ะ"/>
    <s v="กรุงเทพมหานคร"/>
    <s v="-"/>
    <s v=""/>
    <s v="18/02/2026 09:25"/>
    <s v="-"/>
    <s v="J&amp;T COD"/>
    <s v="Tiktok"/>
    <s v="จ่ายทีหลัง / COD"/>
    <s v=""/>
    <s v="791803128830"/>
    <s v="18/02/2026 09:25"/>
  </r>
  <r>
    <x v="1"/>
    <x v="1"/>
    <n v="139"/>
    <n v="1"/>
    <s v="GUZ13"/>
    <n v="215"/>
    <n v="0"/>
    <s v="ร้านที่10"/>
    <s v="ฐิตารัตน์  อุดมไชยพิทักษ์"/>
    <s v="14/4 ม.3 ต.วังไผ่_x000a_อ.เมือง จ.ชุมพร_x000a_ร้านเตียงค้าถัง(ตรงข้ามทางออกห้างโลตัส) 68000"/>
    <s v="68000"/>
    <s v="0612463885"/>
    <s v="17/02/2026 17:56"/>
    <s v="t0832622509@gmail.com"/>
    <s v="EMS"/>
    <s v="facebook"/>
    <s v="กสิกร"/>
    <s v=""/>
    <s v="WB170481085TH"/>
    <s v="18/02/2026 09:25"/>
  </r>
  <r>
    <x v="0"/>
    <x v="0"/>
    <n v="139"/>
    <n v="1"/>
    <s v="GUZ13"/>
    <n v="215"/>
    <n v="0"/>
    <s v="ร้านที่10"/>
    <s v="ฐิตารัตน์  อุดมไชยพิทักษ์"/>
    <s v="14/4 ม.3 ต.วังไผ่_x000a_อ.เมือง จ.ชุมพร_x000a_ร้านเตียงค้าถัง(ตรงข้ามทางออกห้างโลตัส) 68000"/>
    <s v="68000"/>
    <s v="0612463885"/>
    <s v="17/02/2026 17:56"/>
    <s v="t0832622509@gmail.com"/>
    <s v="EMS"/>
    <s v="facebook"/>
    <s v="กสิกร"/>
    <s v=""/>
    <s v="WB170481085TH"/>
    <s v="18/02/2026 09:25"/>
  </r>
  <r>
    <x v="2"/>
    <x v="2"/>
    <n v="139"/>
    <n v="2"/>
    <s v="GUZ12"/>
    <n v="215"/>
    <n v="0"/>
    <s v="ร้านที่10"/>
    <s v="ธัญสินี แจ่มแจ้ง"/>
    <s v="1012/155 วชิรธรรม 57 แยก 28 สุขุมวิท 101/1 บางจาก พระโขนง กทม._x000a_โทร. 10260"/>
    <s v="10260"/>
    <s v="0926282121"/>
    <s v="17/02/2026 17:47"/>
    <s v="t0832622509@gmail.com"/>
    <s v="EMS"/>
    <s v="facebook"/>
    <s v="กสิกร"/>
    <s v=""/>
    <s v="WB170481094TH"/>
    <s v="18/02/2026 09:24"/>
  </r>
  <r>
    <x v="2"/>
    <x v="2"/>
    <n v="139"/>
    <n v="1"/>
    <s v="GUZ11"/>
    <n v="215"/>
    <n v="0"/>
    <s v="ร้านที่10"/>
    <s v="คุณ ปาวณี"/>
    <s v="129/250 ต.ป่าแดด อ.เมือง จ.ว เชียงใหม่_x000a_ 50000"/>
    <s v="50000"/>
    <s v="0816814384"/>
    <s v="18/02/2026 09:23"/>
    <s v="t0832622509@gmail.com"/>
    <s v="EMS COD"/>
    <s v="facebook"/>
    <s v="กสิกร"/>
    <s v=""/>
    <s v="WA093672046TH"/>
    <s v="18/02/2026 09:22"/>
  </r>
  <r>
    <x v="7"/>
    <x v="7"/>
    <n v="139"/>
    <n v="1"/>
    <s v="GUZ11"/>
    <n v="215"/>
    <n v="0"/>
    <s v="ร้านที่10"/>
    <s v="คุณ ปาวณี"/>
    <s v="129/250 ต.ป่าแดด อ.เมือง จ.ว เชียงใหม่_x000a_ 50000"/>
    <s v="50000"/>
    <s v="0816814384"/>
    <s v="18/02/2026 09:23"/>
    <s v="t0832622509@gmail.com"/>
    <s v="EMS COD"/>
    <s v="facebook"/>
    <s v="กสิกร"/>
    <s v=""/>
    <s v="WA093672046TH"/>
    <s v="18/02/2026 09:22"/>
  </r>
  <r>
    <x v="2"/>
    <x v="2"/>
    <n v="139"/>
    <n v="1"/>
    <s v="GUZ10"/>
    <n v="215"/>
    <n v="0"/>
    <s v="ร้านที่10"/>
    <s v="Wantana Jantanakon"/>
    <s v="33/7หมู่12ซ.บางเชือกหนัง2_x000a_บางเชือกหนัง_x000a_ตลิ่งชัน_x000a_กรุงเทพฯ_x000a_Thailand 10170"/>
    <s v="10170"/>
    <s v="66629549459"/>
    <s v="18/02/2026 09:21"/>
    <s v="t0832622509@gmail.com"/>
    <s v="EMS COD"/>
    <s v="facebook"/>
    <s v="กสิกร"/>
    <s v=""/>
    <s v="WA093672077TH"/>
    <s v="18/02/2026 09:21"/>
  </r>
  <r>
    <x v="1"/>
    <x v="1"/>
    <n v="139"/>
    <n v="1"/>
    <s v="GUZ10"/>
    <n v="215"/>
    <n v="0"/>
    <s v="ร้านที่10"/>
    <s v="Wantana Jantanakon"/>
    <s v="33/7หมู่12ซ.บางเชือกหนัง2_x000a_บางเชือกหนัง_x000a_ตลิ่งชัน_x000a_กรุงเทพฯ_x000a_Thailand 10170"/>
    <s v="10170"/>
    <s v="66629549459"/>
    <s v="18/02/2026 09:21"/>
    <s v="t0832622509@gmail.com"/>
    <s v="EMS COD"/>
    <s v="facebook"/>
    <s v="กสิกร"/>
    <s v=""/>
    <s v="WA093672077TH"/>
    <s v="18/02/2026 09:21"/>
  </r>
  <r>
    <x v="1"/>
    <x v="1"/>
    <n v="139"/>
    <n v="1"/>
    <s v="GUZ9"/>
    <n v="215"/>
    <n v="0"/>
    <s v="ร้านที่10"/>
    <s v="Narapat Datong"/>
    <s v="37 บีบีอพาร์ทเม้น_x000a_แขวงจอมพล_x000a_เขตจตุจักร_x000a_กทม. 10900"/>
    <s v="10900"/>
    <s v="0637532877"/>
    <s v="18/02/2026 09:21"/>
    <s v="t0832622509@gmail.com"/>
    <s v="EMS COD"/>
    <s v="facebook"/>
    <s v="กสิกร"/>
    <s v=""/>
    <s v="WA093672103TH"/>
    <s v="18/02/2026 09:20"/>
  </r>
  <r>
    <x v="2"/>
    <x v="2"/>
    <n v="139"/>
    <n v="1"/>
    <s v="GUZ9"/>
    <n v="215"/>
    <n v="0"/>
    <s v="ร้านที่10"/>
    <s v="Narapat Datong"/>
    <s v="37 บีบีอพาร์ทเม้น_x000a_แขวงจอมพล_x000a_เขตจตุจักร_x000a_กทม. 10900"/>
    <s v="10900"/>
    <s v="0637532877"/>
    <s v="18/02/2026 09:21"/>
    <s v="t0832622509@gmail.com"/>
    <s v="EMS COD"/>
    <s v="facebook"/>
    <s v="กสิกร"/>
    <s v=""/>
    <s v="WA093672103TH"/>
    <s v="18/02/2026 09:20"/>
  </r>
  <r>
    <x v="2"/>
    <x v="2"/>
    <n v="139"/>
    <n v="1"/>
    <s v="GUZ8"/>
    <n v="215"/>
    <n v="0"/>
    <s v="ร้านที่10"/>
    <s v="นภาพร อยู่ถาวร"/>
    <s v="190 ซอยร่มเกล้า 21 แขวงคลองสามประเวศ เขตลาดกระบัง กรุงเทพฯ 10520"/>
    <s v="10520"/>
    <s v="0896685866"/>
    <s v="18/02/2026 17:27"/>
    <s v="t0832622509@gmail.com"/>
    <s v="EMS"/>
    <s v="facebook"/>
    <s v="กสิกร"/>
    <s v=""/>
    <s v="WB170481103TH"/>
    <s v="18/02/2026 09:19"/>
  </r>
  <r>
    <x v="7"/>
    <x v="7"/>
    <n v="139"/>
    <n v="1"/>
    <s v="GUZ8"/>
    <n v="215"/>
    <n v="0"/>
    <s v="ร้านที่10"/>
    <s v="นภาพร อยู่ถาวร"/>
    <s v="190 ซอยร่มเกล้า 21 แขวงคลองสามประเวศ เขตลาดกระบัง กรุงเทพฯ 10520"/>
    <s v="10520"/>
    <s v="0896685866"/>
    <s v="18/02/2026 17:27"/>
    <s v="t0832622509@gmail.com"/>
    <s v="EMS"/>
    <s v="facebook"/>
    <s v="กสิกร"/>
    <s v=""/>
    <s v="WB170481103TH"/>
    <s v="18/02/2026 09:19"/>
  </r>
  <r>
    <x v="0"/>
    <x v="0"/>
    <n v="139"/>
    <n v="1"/>
    <s v="GUZ7"/>
    <n v="215"/>
    <n v="0"/>
    <s v="ร้านที่10"/>
    <s v="ภัทรพร ชูประพันธ์"/>
    <s v="184 ม.5 ต.หนองบ่อ_x000a_อ.สองพี่น้อง จ.สุพรรณบุรี 72190"/>
    <s v="72190"/>
    <s v="0898367319"/>
    <s v="17/02/2026 08:47"/>
    <s v="t0832622509@gmail.com"/>
    <s v="EMS"/>
    <s v="facebook"/>
    <s v="กสิกร"/>
    <s v=""/>
    <s v="WB170481117TH"/>
    <s v="18/02/2026 09:14"/>
  </r>
  <r>
    <x v="2"/>
    <x v="2"/>
    <n v="139"/>
    <n v="1"/>
    <s v="GUZ7"/>
    <n v="215"/>
    <n v="0"/>
    <s v="ร้านที่10"/>
    <s v="ภัทรพร ชูประพันธ์"/>
    <s v="184 ม.5 ต.หนองบ่อ_x000a_อ.สองพี่น้อง จ.สุพรรณบุรี 72190"/>
    <s v="72190"/>
    <s v="0898367319"/>
    <s v="17/02/2026 08:47"/>
    <s v="t0832622509@gmail.com"/>
    <s v="EMS"/>
    <s v="facebook"/>
    <s v="กสิกร"/>
    <s v=""/>
    <s v="WB170481117TH"/>
    <s v="18/02/2026 09:14"/>
  </r>
  <r>
    <x v="12"/>
    <x v="16"/>
    <n v="35"/>
    <n v="8"/>
    <s v="GUZ6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8/02/2026 09:31"/>
    <s v="-"/>
    <s v="SPX Express"/>
    <s v="Shopee"/>
    <s v="shopee"/>
    <s v=""/>
    <s v="TH267813798594X"/>
    <s v="18/02/2026 09:01"/>
  </r>
  <r>
    <x v="6"/>
    <x v="6"/>
    <n v="50"/>
    <n v="6"/>
    <s v="GUZ4"/>
    <n v="200"/>
    <n v="0"/>
    <s v="ร้านที่2"/>
    <s v="แ***า ด***ัพจันทร์"/>
    <s v="ระยอง"/>
    <s v="-"/>
    <s v=""/>
    <s v="18/02/2026 08:43"/>
    <s v="-"/>
    <s v="J&amp;T Express"/>
    <s v="Tiktok"/>
    <s v="tiktok"/>
    <s v=""/>
    <s v="791836030882"/>
    <s v="18/02/2026 08:42"/>
  </r>
  <r>
    <x v="1"/>
    <x v="1"/>
    <n v="159"/>
    <n v="1"/>
    <s v="GUZ3"/>
    <n v="99"/>
    <n v="0"/>
    <s v="ร้านที่2"/>
    <s v="N** N**"/>
    <s v="Bangkok"/>
    <s v="-"/>
    <s v=""/>
    <s v="18/02/2026 08:40"/>
    <s v="-"/>
    <s v="J&amp;T COD"/>
    <s v="Tiktok"/>
    <s v="จ่ายทีหลัง / COD"/>
    <s v=""/>
    <s v="791818027814"/>
    <s v="18/02/2026 08:40"/>
  </r>
  <r>
    <x v="6"/>
    <x v="6"/>
    <n v="33.333333333333336"/>
    <n v="3"/>
    <s v="GUZ2"/>
    <n v="100"/>
    <n v="0"/>
    <s v="ร้านที่2"/>
    <s v="ว***น"/>
    <s v="นนทบุรี"/>
    <s v="-"/>
    <s v=""/>
    <s v="18/02/2026 08:39"/>
    <s v="-"/>
    <s v="J&amp;T COD"/>
    <s v="Tiktok"/>
    <s v="จ่ายทีหลัง / COD"/>
    <s v=""/>
    <s v="791870415836"/>
    <s v="18/02/2026 08:39"/>
  </r>
  <r>
    <x v="5"/>
    <x v="11"/>
    <n v="56.26"/>
    <n v="2"/>
    <s v="GUZ0"/>
    <n v="120.02"/>
    <n v="7.5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8/02/2026 08:36"/>
    <s v="-"/>
    <s v="Kerry_dropoff"/>
    <s v="Lazada"/>
    <s v="lazada"/>
    <s v=""/>
    <s v="LEXPU0659222431"/>
    <s v="18/02/2026 08:36"/>
  </r>
  <r>
    <x v="7"/>
    <x v="7"/>
    <n v="139"/>
    <n v="1"/>
    <s v="GUY98"/>
    <n v="139"/>
    <n v="0"/>
    <s v="ร้านที่1"/>
    <s v="เ******ร"/>
    <s v="******ร ตำบลบางสมัคร อำเภอบางปะกง จังหวัดฉะเชิงเทรา 24180"/>
    <s v="24180"/>
    <s v="89"/>
    <s v="18/02/2026 08:55"/>
    <s v="-"/>
    <s v="SPX Express"/>
    <s v="Shopee"/>
    <s v="shopee"/>
    <s v=""/>
    <s v="TH2653134143555"/>
    <s v="18/02/2026 08:25"/>
  </r>
  <r>
    <x v="13"/>
    <x v="17"/>
    <n v="12"/>
    <n v="50"/>
    <s v="GUY97"/>
    <n v="700"/>
    <n v="0"/>
    <s v="ร้านที่1"/>
    <s v="น******ุ"/>
    <s v="******เขียวตรงข้ามร้านเฉลิมกิจพันธ์ไม้) ตำบลดินทอง อำเภอวังทอง จังหวัดพิษณุโลก 65130"/>
    <s v="65130"/>
    <s v="45"/>
    <s v="18/02/2026 08:10"/>
    <s v="-"/>
    <s v="SPX Express"/>
    <s v="Shopee"/>
    <s v="shopee"/>
    <s v=""/>
    <s v="TH2611882148522"/>
    <s v="18/02/2026 08:10"/>
  </r>
  <r>
    <x v="13"/>
    <x v="17"/>
    <n v="12"/>
    <n v="60"/>
    <s v="GUY96"/>
    <n v="2380"/>
    <n v="0"/>
    <s v="ร้านที่1"/>
    <s v="น******ุ"/>
    <s v="******เขียวตรงข้ามร้านเฉลิมกิจพันธ์ไม้) ตำบลดินทอง อำเภอวังทอง จังหวัดพิษณุโลก 65130"/>
    <s v="65130"/>
    <s v="45"/>
    <s v="18/02/2026 08:10"/>
    <s v="-"/>
    <s v="SPX Express"/>
    <s v="Shopee"/>
    <s v="shopee"/>
    <s v=""/>
    <s v="TH266063460771O"/>
    <s v="18/02/2026 08:10"/>
  </r>
  <r>
    <x v="13"/>
    <x v="17"/>
    <n v="12"/>
    <n v="60"/>
    <s v="GUY96"/>
    <n v="2380"/>
    <n v="0"/>
    <s v="ร้านที่1"/>
    <s v="น******ุ"/>
    <s v="******เขียวตรงข้ามร้านเฉลิมกิจพันธ์ไม้) ตำบลดินทอง อำเภอวังทอง จังหวัดพิษณุโลก 65130"/>
    <s v="65130"/>
    <s v="45"/>
    <s v="18/02/2026 08:10"/>
    <s v="-"/>
    <s v="SPX Express"/>
    <s v="Shopee"/>
    <s v="shopee"/>
    <s v=""/>
    <s v="TH266063460771O"/>
    <s v="18/02/2026 08:10"/>
  </r>
  <r>
    <x v="13"/>
    <x v="17"/>
    <n v="12"/>
    <n v="50"/>
    <s v="GUY96"/>
    <n v="2380"/>
    <n v="0"/>
    <s v="ร้านที่1"/>
    <s v="น******ุ"/>
    <s v="******เขียวตรงข้ามร้านเฉลิมกิจพันธ์ไม้) ตำบลดินทอง อำเภอวังทอง จังหวัดพิษณุโลก 65130"/>
    <s v="65130"/>
    <s v="45"/>
    <s v="18/02/2026 08:10"/>
    <s v="-"/>
    <s v="SPX Express"/>
    <s v="Shopee"/>
    <s v="shopee"/>
    <s v=""/>
    <s v="TH266063460771O"/>
    <s v="18/02/2026 08:10"/>
  </r>
  <r>
    <x v="3"/>
    <x v="3"/>
    <n v="33"/>
    <n v="10"/>
    <s v="GUY94"/>
    <n v="330"/>
    <n v="0"/>
    <s v="ร้านที่4"/>
    <s v="ว***วรรณ ห***งเชน"/>
    <s v="กรุงเทพฯ"/>
    <s v="-"/>
    <s v=""/>
    <s v="18/02/2026 08:07"/>
    <s v="-"/>
    <s v="J&amp;T COD"/>
    <s v="Tiktok"/>
    <s v="จ่ายทีหลัง / COD"/>
    <s v=""/>
    <s v="791890627883"/>
    <s v="18/02/2026 08:07"/>
  </r>
  <r>
    <x v="6"/>
    <x v="6"/>
    <n v="50"/>
    <n v="6"/>
    <s v="GUY93"/>
    <n v="200"/>
    <n v="0"/>
    <s v="ร้านที่2"/>
    <s v="J***wan N***phan"/>
    <s v="สุราษฎร์ธานี"/>
    <s v="-"/>
    <s v=""/>
    <s v="18/02/2026 08:01"/>
    <s v="-"/>
    <s v="J&amp;T COD"/>
    <s v="Tiktok"/>
    <s v="จ่ายทีหลัง / COD"/>
    <s v=""/>
    <s v="791857536831"/>
    <s v="18/02/2026 08:01"/>
  </r>
  <r>
    <x v="1"/>
    <x v="1"/>
    <n v="159"/>
    <n v="1"/>
    <s v="GUY92"/>
    <n v="99"/>
    <n v="0"/>
    <s v="ร้านที่2"/>
    <s v="ค***ระภา ช***เจริญ"/>
    <s v="สุโขทัย"/>
    <s v="-"/>
    <s v=""/>
    <s v="18/02/2026 07:54"/>
    <s v="-"/>
    <s v="J&amp;T Express"/>
    <s v="Tiktok"/>
    <s v="tiktok"/>
    <s v=""/>
    <s v="791857911854"/>
    <s v="18/02/2026 07:54"/>
  </r>
  <r>
    <x v="1"/>
    <x v="1"/>
    <n v="159"/>
    <n v="1"/>
    <s v="GUY89"/>
    <n v="137"/>
    <n v="38"/>
    <s v="ร้านที่2"/>
    <s v="โ***ศ ห***ุรินทร์"/>
    <s v="ระยอง"/>
    <s v="-"/>
    <s v=""/>
    <s v="18/02/2026 07:29"/>
    <s v="-"/>
    <s v="J&amp;T COD"/>
    <s v="Tiktok"/>
    <s v="จ่ายทีหลัง / COD"/>
    <s v=""/>
    <s v="791845116856"/>
    <s v="18/02/2026 07:29"/>
  </r>
  <r>
    <x v="6"/>
    <x v="6"/>
    <n v="50"/>
    <n v="6"/>
    <s v="GUY88"/>
    <n v="200"/>
    <n v="0"/>
    <s v="ร้านที่2"/>
    <s v="ก***ภัค ฉ***ลี"/>
    <s v="กรุงเทพฯ"/>
    <s v="-"/>
    <s v=""/>
    <s v="18/02/2026 07:09"/>
    <s v="-"/>
    <s v="J&amp;T Express"/>
    <s v="Tiktok"/>
    <s v="tiktok"/>
    <s v=""/>
    <s v="791813336834"/>
    <s v="18/02/2026 07:10"/>
  </r>
  <r>
    <x v="5"/>
    <x v="11"/>
    <n v="58"/>
    <n v="1"/>
    <s v="GUY87"/>
    <n v="65.5"/>
    <n v="7.5"/>
    <s v="ร้านที่3"/>
    <s v="สมศักดิ์ พุทธิวงศาสุนทร"/>
    <s v="111 ซ.สุขุมวิท 62 แยก 11 พระโขนงใต้ (ชุมชนหน้าวัดบุญรอดฯ)_x000a__x000a_พระโขนง/ Prakhanognกรุงเทพมหานคร/ Bangkok_x000a_10260"/>
    <s v="10260"/>
    <s v="660851629594"/>
    <s v="18/02/2026 07:01"/>
    <s v="-"/>
    <s v="Kerry_dropoff"/>
    <s v="Lazada"/>
    <s v="lazada"/>
    <s v=""/>
    <s v="LEXPU0659224398"/>
    <s v="18/02/2026 07:01"/>
  </r>
  <r>
    <x v="2"/>
    <x v="2"/>
    <n v="159"/>
    <n v="1"/>
    <s v="GUY86"/>
    <n v="297"/>
    <n v="0"/>
    <s v="ร้านที่2"/>
    <s v="ป***า ข***พันธุ์"/>
    <s v="เชียงราย"/>
    <s v="-"/>
    <s v=""/>
    <s v="18/02/2026 06:59"/>
    <s v="-"/>
    <s v="J&amp;T Express"/>
    <s v="Tiktok"/>
    <s v="tiktok"/>
    <s v=""/>
    <s v="791805610702"/>
    <s v="18/02/2026 06:59"/>
  </r>
  <r>
    <x v="1"/>
    <x v="1"/>
    <n v="159"/>
    <n v="2"/>
    <s v="GUY86"/>
    <n v="297"/>
    <n v="0"/>
    <s v="ร้านที่2"/>
    <s v="ป***า ข***พันธุ์"/>
    <s v="เชียงราย"/>
    <s v="-"/>
    <s v=""/>
    <s v="18/02/2026 06:59"/>
    <s v="-"/>
    <s v="J&amp;T Express"/>
    <s v="Tiktok"/>
    <s v="tiktok"/>
    <s v=""/>
    <s v="791805610702"/>
    <s v="18/02/2026 06:59"/>
  </r>
  <r>
    <x v="5"/>
    <x v="5"/>
    <n v="66.333333333333329"/>
    <n v="3"/>
    <s v="GUY84"/>
    <n v="490"/>
    <n v="0"/>
    <s v="ร้านที่1"/>
    <s v="อ******)"/>
    <s v="******าแต้ม อำเภอปราณบุรี จังหวัดประจวบคีรีขันธ์ 77120"/>
    <s v="77120"/>
    <s v="91"/>
    <s v="18/02/2026 10:42"/>
    <s v="-"/>
    <s v="SPX Express"/>
    <s v="Shopee"/>
    <s v="shopee"/>
    <s v=""/>
    <s v="TH260171869911U"/>
    <s v="18/02/2026 06:49"/>
  </r>
  <r>
    <x v="5"/>
    <x v="5"/>
    <n v="80"/>
    <n v="3"/>
    <s v="GUY84"/>
    <n v="490"/>
    <n v="0"/>
    <s v="ร้านที่1"/>
    <s v="อ******)"/>
    <s v="******าแต้ม อำเภอปราณบุรี จังหวัดประจวบคีรีขันธ์ 77120"/>
    <s v="77120"/>
    <s v="91"/>
    <s v="18/02/2026 10:42"/>
    <s v="-"/>
    <s v="SPX Express"/>
    <s v="Shopee"/>
    <s v="shopee"/>
    <s v=""/>
    <s v="TH260171869911U"/>
    <s v="18/02/2026 06:49"/>
  </r>
  <r>
    <x v="2"/>
    <x v="2"/>
    <n v="159"/>
    <n v="1"/>
    <s v="GUY83"/>
    <n v="99"/>
    <n v="0"/>
    <s v="ร้านที่2"/>
    <s v="เ***โน ย***น"/>
    <s v="อุบลราชธานี"/>
    <s v="-"/>
    <s v=""/>
    <s v="18/02/2026 06:30"/>
    <s v="-"/>
    <s v="J&amp;T COD"/>
    <s v="Tiktok"/>
    <s v="จ่ายทีหลัง / COD"/>
    <s v=""/>
    <s v="791859386614"/>
    <s v="18/02/2026 06:30"/>
  </r>
  <r>
    <x v="1"/>
    <x v="1"/>
    <n v="159"/>
    <n v="1"/>
    <s v="GUY82"/>
    <n v="99"/>
    <n v="0"/>
    <s v="ร้านที่2"/>
    <s v="ณ***า พ***จกิจ"/>
    <s v="เทศบาลนครขอนแก่น"/>
    <s v="-"/>
    <s v=""/>
    <s v="18/02/2026 04:13"/>
    <s v="-"/>
    <s v="J&amp;T COD"/>
    <s v="Tiktok"/>
    <s v="จ่ายทีหลัง / COD"/>
    <s v=""/>
    <s v="791811565672"/>
    <s v="18/02/2026 04:17"/>
  </r>
  <r>
    <x v="2"/>
    <x v="2"/>
    <n v="159"/>
    <n v="1"/>
    <s v="GUY81"/>
    <n v="99"/>
    <n v="0"/>
    <s v="ร้านที่2"/>
    <s v="อ***ราพรรณ ส***ไธสง"/>
    <s v="บุรีรัมย์"/>
    <s v="-"/>
    <s v=""/>
    <s v="18/02/2026 02:54"/>
    <s v="-"/>
    <s v="J&amp;T Express"/>
    <s v="Tiktok"/>
    <s v="tiktok"/>
    <s v=""/>
    <s v="791854289660"/>
    <s v="18/02/2026 02:54"/>
  </r>
  <r>
    <x v="7"/>
    <x v="7"/>
    <n v="159"/>
    <n v="1"/>
    <s v="GUY80"/>
    <n v="198"/>
    <n v="0"/>
    <s v="ร้านที่2"/>
    <s v="ส***ตรา"/>
    <s v="หนองบัวลำภู"/>
    <s v="-"/>
    <s v=""/>
    <s v="18/02/2026 02:49"/>
    <s v="-"/>
    <s v="J&amp;T COD"/>
    <s v="Tiktok"/>
    <s v="จ่ายทีหลัง / COD"/>
    <s v=""/>
    <s v="791867702743"/>
    <s v="18/02/2026 02:49"/>
  </r>
  <r>
    <x v="1"/>
    <x v="1"/>
    <n v="159"/>
    <n v="1"/>
    <s v="GUY80"/>
    <n v="198"/>
    <n v="0"/>
    <s v="ร้านที่2"/>
    <s v="ส***ตรา"/>
    <s v="หนองบัวลำภู"/>
    <s v="-"/>
    <s v=""/>
    <s v="18/02/2026 02:49"/>
    <s v="-"/>
    <s v="J&amp;T COD"/>
    <s v="Tiktok"/>
    <s v="จ่ายทีหลัง / COD"/>
    <s v=""/>
    <s v="791867702743"/>
    <s v="18/02/2026 02:49"/>
  </r>
  <r>
    <x v="1"/>
    <x v="1"/>
    <n v="159"/>
    <n v="1"/>
    <s v="GUY79"/>
    <n v="99"/>
    <n v="0"/>
    <s v="ร้านที่2"/>
    <s v="พ* พ*"/>
    <s v="กรุงเทพฯ"/>
    <s v="-"/>
    <s v=""/>
    <s v="18/02/2026 02:30"/>
    <s v="-"/>
    <s v="J&amp;T COD"/>
    <s v="Tiktok"/>
    <s v="จ่ายทีหลัง / COD"/>
    <s v=""/>
    <s v="791814566690"/>
    <s v="18/02/2026 02:30"/>
  </r>
  <r>
    <x v="11"/>
    <x v="14"/>
    <n v="75"/>
    <n v="1"/>
    <s v="GUY78"/>
    <n v="110"/>
    <n v="35"/>
    <s v="ร้านที่1"/>
    <s v="ช******ง"/>
    <s v="******อ.ดอนตูม ตำบลห้วยด้วน อำเภอดอนตูม จังหวัดนครปฐม 73150"/>
    <s v="73150"/>
    <s v="55"/>
    <s v="18/02/2026 03:00"/>
    <s v="-"/>
    <s v="Express Delivery (SHP Food)"/>
    <s v="Shopee"/>
    <s v="shopee"/>
    <s v=""/>
    <s v="2965990650804224097"/>
    <s v="18/02/2026 02:30"/>
  </r>
  <r>
    <x v="2"/>
    <x v="18"/>
    <n v="103.55"/>
    <n v="1"/>
    <s v="GUY77"/>
    <n v="118.55"/>
    <n v="15"/>
    <s v="ร้านที่1"/>
    <s v="กันตาภา เจริญศิริ"/>
    <s v="335 หมู่ที่  11  ตำบล ป่าตึ_x000a__x000a_แม่จัน/ Mae Chanเชียงราย/ Chiang Rai_x000a_57110"/>
    <s v="57110"/>
    <s v="660827078615"/>
    <s v="18/02/2026 02:26"/>
    <s v="-"/>
    <s v="Kerry_dropoff"/>
    <s v="Lazada"/>
    <s v="lazada"/>
    <s v=""/>
    <s v="TH54078CV4C21A"/>
    <s v="18/02/2026 02:26"/>
  </r>
  <r>
    <x v="7"/>
    <x v="7"/>
    <n v="159"/>
    <n v="1"/>
    <s v="GUY73"/>
    <n v="99"/>
    <n v="0"/>
    <s v="ร้านที่2"/>
    <s v="ป***ร  ว***ไล"/>
    <s v="สมุทรสาคร"/>
    <s v="-"/>
    <s v=""/>
    <s v="18/02/2026 00:59"/>
    <s v="-"/>
    <s v="J&amp;T COD"/>
    <s v="Tiktok"/>
    <s v="จ่ายทีหลัง / COD"/>
    <s v=""/>
    <s v="791843197670"/>
    <s v="18/02/2026 00:59"/>
  </r>
  <r>
    <x v="0"/>
    <x v="0"/>
    <n v="159"/>
    <n v="1"/>
    <s v="GUY72"/>
    <n v="137"/>
    <n v="38"/>
    <s v="ร้านที่2"/>
    <s v="น***ันวัน น***ันวัน"/>
    <s v="กาญจนบุรี"/>
    <s v="-"/>
    <s v=""/>
    <s v="18/02/2026 00:38"/>
    <s v="-"/>
    <s v="J&amp;T COD"/>
    <s v="Tiktok"/>
    <s v="จ่ายทีหลัง / COD"/>
    <s v=""/>
    <s v="791835195631"/>
    <s v="18/02/2026 00:38"/>
  </r>
  <r>
    <x v="10"/>
    <x v="13"/>
    <n v="93"/>
    <n v="2"/>
    <s v="GUY71"/>
    <n v="186"/>
    <n v="0"/>
    <s v="ร้านที่1"/>
    <s v="ล******ง"/>
    <s v="******านในซอยหลังแรกซ้ายมือ ตำบลท่ามะปราง อำเภอแก่งคอย จังหวัดสระบุรี 18110"/>
    <s v="18110"/>
    <s v="35"/>
    <s v="18/02/2026 00:51"/>
    <s v="-"/>
    <s v="SPX Express"/>
    <s v="Shopee"/>
    <s v="shopee"/>
    <s v=""/>
    <s v="TH260169043311W"/>
    <s v="18/02/2026 00:36"/>
  </r>
  <r>
    <x v="6"/>
    <x v="6"/>
    <n v="65"/>
    <n v="1"/>
    <s v="GUY70"/>
    <n v="58.99"/>
    <n v="0"/>
    <s v="ร้านที่2"/>
    <s v="อ***า เ***ดชะตา"/>
    <s v="ตรัง"/>
    <s v="-"/>
    <s v=""/>
    <s v="18/02/2026 00:25"/>
    <s v="-"/>
    <s v="J&amp;T COD"/>
    <s v="Tiktok"/>
    <s v="จ่ายทีหลัง / COD"/>
    <s v=""/>
    <s v="791800256730"/>
    <s v="18/02/2026 00:25"/>
  </r>
  <r>
    <x v="0"/>
    <x v="10"/>
    <n v="87.2"/>
    <n v="1"/>
    <s v="GUY69"/>
    <n v="174.4"/>
    <n v="0"/>
    <s v="ร้านที่3"/>
    <s v="กิตตินันท์ ก้อนแก้ว"/>
    <s v="10/1 ม.7 ต.ม่วงค่อม_x000a__x000a_ชัยบาดาล/ Chai Badanลพบุรี/ Lopburi_x000a_15230"/>
    <s v="15230"/>
    <s v="660988702380"/>
    <s v="18/02/2026 00:19"/>
    <s v="-"/>
    <s v="Kerry_dropoff"/>
    <s v="Lazada"/>
    <s v="lazada"/>
    <s v=""/>
    <s v="LEXPU0658913076"/>
    <s v="18/02/2026 00:19"/>
  </r>
  <r>
    <x v="7"/>
    <x v="10"/>
    <n v="87.2"/>
    <n v="1"/>
    <s v="GUY69"/>
    <n v="174.4"/>
    <n v="0"/>
    <s v="ร้านที่3"/>
    <s v="กิตตินันท์ ก้อนแก้ว"/>
    <s v="10/1 ม.7 ต.ม่วงค่อม_x000a__x000a_ชัยบาดาล/ Chai Badanลพบุรี/ Lopburi_x000a_15230"/>
    <s v="15230"/>
    <s v="660988702380"/>
    <s v="18/02/2026 00:19"/>
    <s v="-"/>
    <s v="Kerry_dropoff"/>
    <s v="Lazada"/>
    <s v="lazada"/>
    <s v=""/>
    <s v="LEXPU0658913076"/>
    <s v="18/02/2026 00:19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n v="159"/>
    <n v="1"/>
    <s v="GVE27"/>
    <n v="99"/>
    <n v="0"/>
    <s v="ร้านที่2"/>
    <s v="จ***ณี ร***าราษฏร์"/>
    <s v="ประจวบคีรีขันธ์"/>
    <s v="-"/>
    <s v=""/>
    <s v="19/02/2026 23:59"/>
    <s v="-"/>
    <s v="J&amp;T COD"/>
    <s v="Tiktok"/>
    <s v="จ่ายทีหลัง / COD"/>
    <s v=""/>
    <s v="791953499750"/>
    <s v="19/02/2026 23:59"/>
  </r>
  <r>
    <x v="1"/>
    <x v="1"/>
    <n v="159"/>
    <n v="1"/>
    <s v="GVE26"/>
    <n v="99"/>
    <n v="0"/>
    <s v="ร้านที่2"/>
    <s v="พ***า ห***งบุตรศรี"/>
    <s v="กรุงเทพมหานคร"/>
    <s v="-"/>
    <s v=""/>
    <s v="19/02/2026 23:58"/>
    <s v="-"/>
    <s v="J&amp;T COD"/>
    <s v="Tiktok"/>
    <s v="จ่ายทีหลัง / COD"/>
    <s v=""/>
    <s v="791969551715"/>
    <s v="19/02/2026 23:58"/>
  </r>
  <r>
    <x v="1"/>
    <x v="1"/>
    <n v="159"/>
    <n v="1"/>
    <s v="GVE24"/>
    <n v="99"/>
    <n v="0"/>
    <s v="ร้านที่2"/>
    <s v="น***ืองรอง  ห***รรยา"/>
    <s v="สมุทรปราการ"/>
    <s v="-"/>
    <s v=""/>
    <s v="19/02/2026 23:52"/>
    <s v="-"/>
    <s v="J&amp;T COD"/>
    <s v="Tiktok"/>
    <s v="จ่ายทีหลัง / COD"/>
    <s v=""/>
    <s v="791909057752"/>
    <s v="19/02/2026 23:52"/>
  </r>
  <r>
    <x v="1"/>
    <x v="1"/>
    <n v="159"/>
    <n v="1"/>
    <s v="GVE23"/>
    <n v="198"/>
    <n v="0"/>
    <s v="ร้านที่2"/>
    <s v="อ***ลี ต***จิตร"/>
    <s v="เทศบาลนครนครศรีธรรมราช"/>
    <s v="-"/>
    <s v=""/>
    <s v="19/02/2026 23:40"/>
    <s v="-"/>
    <s v="J&amp;T COD"/>
    <s v="Tiktok"/>
    <s v="จ่ายทีหลัง / COD"/>
    <s v=""/>
    <s v="791969620702"/>
    <s v="19/02/2026 23:40"/>
  </r>
  <r>
    <x v="2"/>
    <x v="2"/>
    <n v="159"/>
    <n v="1"/>
    <s v="GVE23"/>
    <n v="198"/>
    <n v="0"/>
    <s v="ร้านที่2"/>
    <s v="อ***ลี ต***จิตร"/>
    <s v="เทศบาลนครนครศรีธรรมราช"/>
    <s v="-"/>
    <s v=""/>
    <s v="19/02/2026 23:40"/>
    <s v="-"/>
    <s v="J&amp;T COD"/>
    <s v="Tiktok"/>
    <s v="จ่ายทีหลัง / COD"/>
    <s v=""/>
    <s v="791969620702"/>
    <s v="19/02/2026 23:40"/>
  </r>
  <r>
    <x v="1"/>
    <x v="1"/>
    <n v="159"/>
    <n v="1"/>
    <s v="GVE22"/>
    <n v="99"/>
    <n v="0"/>
    <s v="ร้านที่2"/>
    <s v="อ***รณ์ เ***วิพัฒน์"/>
    <s v="แพร่"/>
    <s v="-"/>
    <s v=""/>
    <s v="19/02/2026 23:36"/>
    <s v="-"/>
    <s v="J&amp;T COD"/>
    <s v="Tiktok"/>
    <s v="จ่ายทีหลัง / COD"/>
    <s v=""/>
    <s v="791950742752"/>
    <s v="19/02/2026 23:36"/>
  </r>
  <r>
    <x v="2"/>
    <x v="2"/>
    <n v="159"/>
    <n v="1"/>
    <s v="GVE21"/>
    <n v="99"/>
    <n v="0"/>
    <s v="ร้านที่2"/>
    <s v="ร***งทอง"/>
    <s v="นนทบุรี"/>
    <s v="-"/>
    <s v=""/>
    <s v="19/02/2026 23:35"/>
    <s v="-"/>
    <s v="J&amp;T COD"/>
    <s v="Tiktok"/>
    <s v="จ่ายทีหลัง / COD"/>
    <s v=""/>
    <s v="791953272725"/>
    <s v="19/02/2026 23:35"/>
  </r>
  <r>
    <x v="3"/>
    <x v="3"/>
    <n v="159"/>
    <n v="2"/>
    <s v="GVE20"/>
    <n v="198"/>
    <n v="0"/>
    <s v="ร้านที่2"/>
    <s v="H***"/>
    <s v="ราชบุรี"/>
    <s v="-"/>
    <s v=""/>
    <s v="19/02/2026 23:35"/>
    <s v="-"/>
    <s v="J&amp;T COD"/>
    <s v="Tiktok"/>
    <s v="จ่ายทีหลัง / COD"/>
    <s v=""/>
    <s v="791935392710"/>
    <s v="19/02/2026 23:35"/>
  </r>
  <r>
    <x v="0"/>
    <x v="0"/>
    <n v="159"/>
    <n v="1"/>
    <s v="GVE19"/>
    <n v="198"/>
    <n v="0"/>
    <s v="ร้านที่2"/>
    <s v="ศ***ีย์  ว***ษา"/>
    <s v="กรุงเทพฯ"/>
    <s v="-"/>
    <s v=""/>
    <s v="19/02/2026 23:33"/>
    <s v="-"/>
    <s v="J&amp;T Express"/>
    <s v="Tiktok"/>
    <s v="tiktok"/>
    <s v=""/>
    <s v="791995829730"/>
    <s v="19/02/2026 23:33"/>
  </r>
  <r>
    <x v="3"/>
    <x v="3"/>
    <n v="159"/>
    <n v="1"/>
    <s v="GVE19"/>
    <n v="198"/>
    <n v="0"/>
    <s v="ร้านที่2"/>
    <s v="ศ***ีย์  ว***ษา"/>
    <s v="กรุงเทพฯ"/>
    <s v="-"/>
    <s v=""/>
    <s v="19/02/2026 23:33"/>
    <s v="-"/>
    <s v="J&amp;T Express"/>
    <s v="Tiktok"/>
    <s v="tiktok"/>
    <s v=""/>
    <s v="791995829730"/>
    <s v="19/02/2026 23:33"/>
  </r>
  <r>
    <x v="1"/>
    <x v="1"/>
    <n v="159"/>
    <n v="1"/>
    <s v="GVE18"/>
    <n v="198"/>
    <n v="0"/>
    <s v="ร้านที่2"/>
    <s v="ส***รณ์ ส***ำมี"/>
    <s v="สระบุรี"/>
    <s v="-"/>
    <s v=""/>
    <s v="19/02/2026 23:30"/>
    <s v="-"/>
    <s v="J&amp;T COD"/>
    <s v="Tiktok"/>
    <s v="จ่ายทีหลัง / COD"/>
    <s v=""/>
    <s v="791904211755"/>
    <s v="19/02/2026 23:30"/>
  </r>
  <r>
    <x v="3"/>
    <x v="3"/>
    <n v="159"/>
    <n v="1"/>
    <s v="GVE18"/>
    <n v="198"/>
    <n v="0"/>
    <s v="ร้านที่2"/>
    <s v="ส***รณ์ ส***ำมี"/>
    <s v="สระบุรี"/>
    <s v="-"/>
    <s v=""/>
    <s v="19/02/2026 23:30"/>
    <s v="-"/>
    <s v="J&amp;T COD"/>
    <s v="Tiktok"/>
    <s v="จ่ายทีหลัง / COD"/>
    <s v=""/>
    <s v="791904211755"/>
    <s v="19/02/2026 23:30"/>
  </r>
  <r>
    <x v="3"/>
    <x v="3"/>
    <n v="159"/>
    <n v="1"/>
    <s v="GVE17"/>
    <n v="99"/>
    <n v="0"/>
    <s v="ร้านที่2"/>
    <s v="W***awan t***chit"/>
    <s v="เชียงใหม่"/>
    <s v="-"/>
    <s v=""/>
    <s v="19/02/2026 23:27"/>
    <s v="-"/>
    <s v="J&amp;T Express"/>
    <s v="Tiktok"/>
    <s v="tiktok"/>
    <s v=""/>
    <s v="791965012834"/>
    <s v="19/02/2026 23:27"/>
  </r>
  <r>
    <x v="1"/>
    <x v="1"/>
    <n v="159"/>
    <n v="1"/>
    <s v="GVE16"/>
    <n v="99"/>
    <n v="0"/>
    <s v="ร้านที่2"/>
    <s v="อ***ภรณ์ โ***์ไพจิตร์"/>
    <s v="สระบุรี"/>
    <s v="-"/>
    <s v=""/>
    <s v="19/02/2026 23:26"/>
    <s v="-"/>
    <s v="Flash Express Thailand COD"/>
    <s v="Tiktok"/>
    <s v="จ่ายทีหลัง / COD"/>
    <s v=""/>
    <s v="THT1006548P293Z"/>
    <s v="19/02/2026 23:26"/>
  </r>
  <r>
    <x v="1"/>
    <x v="1"/>
    <n v="159"/>
    <n v="1"/>
    <s v="GVE15"/>
    <n v="99"/>
    <n v="0"/>
    <s v="ร้านที่2"/>
    <s v="R***apha N***uenim น***ภา น***ะจิรเดช"/>
    <s v="กรุงเทพฯ"/>
    <s v="-"/>
    <s v=""/>
    <s v="19/02/2026 23:24"/>
    <s v="-"/>
    <s v="J&amp;T COD"/>
    <s v="Tiktok"/>
    <s v="จ่ายทีหลัง / COD"/>
    <s v=""/>
    <s v="791927855773"/>
    <s v="19/02/2026 23:24"/>
  </r>
  <r>
    <x v="1"/>
    <x v="1"/>
    <n v="159"/>
    <n v="1"/>
    <s v="GVE14"/>
    <n v="99"/>
    <n v="0"/>
    <s v="ร้านที่2"/>
    <s v="ณ***์ธรณ์ ป***ชง"/>
    <s v="พระนครศรีอยุธยา"/>
    <s v="-"/>
    <s v=""/>
    <s v="19/02/2026 23:23"/>
    <s v="-"/>
    <s v="Flash Express Thailand"/>
    <s v="Tiktok"/>
    <s v="tiktok"/>
    <s v=""/>
    <s v="THT05075494354Z"/>
    <s v="19/02/2026 23:23"/>
  </r>
  <r>
    <x v="2"/>
    <x v="2"/>
    <n v="159"/>
    <n v="1"/>
    <s v="GVE13"/>
    <n v="125"/>
    <n v="26"/>
    <s v="ร้านที่2"/>
    <s v="ช***า.  เ***นชัย"/>
    <s v="พระนครศรีอยุธยา"/>
    <s v="-"/>
    <s v=""/>
    <s v="19/02/2026 23:20"/>
    <s v="-"/>
    <s v="J&amp;T COD"/>
    <s v="Tiktok"/>
    <s v="จ่ายทีหลัง / COD"/>
    <s v=""/>
    <s v="791980375701"/>
    <s v="19/02/2026 23:20"/>
  </r>
  <r>
    <x v="3"/>
    <x v="3"/>
    <n v="159"/>
    <n v="1"/>
    <s v="GVE12"/>
    <n v="99"/>
    <n v="0"/>
    <s v="ร้านที่2"/>
    <s v="ส***ัทรน์  เ***ไพบูลย์"/>
    <s v="สุพรรณบุรี"/>
    <s v="-"/>
    <s v=""/>
    <s v="19/02/2026 23:19"/>
    <s v="-"/>
    <s v="J&amp;T COD"/>
    <s v="Tiktok"/>
    <s v="จ่ายทีหลัง / COD"/>
    <s v=""/>
    <s v="791985801891"/>
    <s v="19/02/2026 23:19"/>
  </r>
  <r>
    <x v="3"/>
    <x v="3"/>
    <n v="159"/>
    <n v="1"/>
    <s v="GVE10"/>
    <n v="99"/>
    <n v="0"/>
    <s v="ร้านที่2"/>
    <s v="ส***ลี เ***อพราหมณ์"/>
    <s v="ลพบุรี"/>
    <s v="-"/>
    <s v=""/>
    <s v="19/02/2026 23:17"/>
    <s v="-"/>
    <s v="J&amp;T COD"/>
    <s v="Tiktok"/>
    <s v="จ่ายทีหลัง / COD"/>
    <s v=""/>
    <s v="791930006884"/>
    <s v="19/02/2026 23:17"/>
  </r>
  <r>
    <x v="3"/>
    <x v="3"/>
    <n v="159"/>
    <n v="1"/>
    <s v="GVE9"/>
    <n v="108"/>
    <n v="9"/>
    <s v="ร้านที่2"/>
    <s v="ร***พงศ์ โ***ย"/>
    <s v="พิษณุโลก"/>
    <s v="-"/>
    <s v=""/>
    <s v="19/02/2026 23:15"/>
    <s v="-"/>
    <s v="J&amp;T COD"/>
    <s v="Tiktok"/>
    <s v="จ่ายทีหลัง / COD"/>
    <s v=""/>
    <s v="791910391764"/>
    <s v="19/02/2026 23:15"/>
  </r>
  <r>
    <x v="3"/>
    <x v="3"/>
    <n v="159"/>
    <n v="1"/>
    <s v="GVE8"/>
    <n v="99"/>
    <n v="0"/>
    <s v="ร้านที่2"/>
    <s v="จ***า ท***ันทร์"/>
    <s v="สมุทรสาคร"/>
    <s v="-"/>
    <s v=""/>
    <s v="19/02/2026 23:14"/>
    <s v="-"/>
    <s v="J&amp;T COD"/>
    <s v="Tiktok"/>
    <s v="จ่ายทีหลัง / COD"/>
    <s v=""/>
    <s v="791932796760"/>
    <s v="19/02/2026 23:14"/>
  </r>
  <r>
    <x v="0"/>
    <x v="0"/>
    <n v="159"/>
    <n v="1"/>
    <s v="GVE7"/>
    <n v="99"/>
    <n v="0"/>
    <s v="ร้านที่2"/>
    <s v="อ***นต์ ศ***วัสดิ์"/>
    <s v="จันทบุรี"/>
    <s v="-"/>
    <s v=""/>
    <s v="19/02/2026 23:14"/>
    <s v="-"/>
    <s v="J&amp;T Express"/>
    <s v="Tiktok"/>
    <s v="tiktok"/>
    <s v=""/>
    <s v="791901694765"/>
    <s v="19/02/2026 23:14"/>
  </r>
  <r>
    <x v="3"/>
    <x v="3"/>
    <n v="159"/>
    <n v="1"/>
    <s v="GVE6"/>
    <n v="119"/>
    <n v="20"/>
    <s v="ร้านที่2"/>
    <s v="พ***พัฒน์ ว***ากร"/>
    <s v="ประจวบคีรีขันธ์"/>
    <s v="-"/>
    <s v=""/>
    <s v="19/02/2026 23:14"/>
    <s v="-"/>
    <s v="J&amp;T COD"/>
    <s v="Tiktok"/>
    <s v="จ่ายทีหลัง / COD"/>
    <s v=""/>
    <s v="791903305815"/>
    <s v="19/02/2026 23:14"/>
  </r>
  <r>
    <x v="3"/>
    <x v="3"/>
    <n v="159"/>
    <n v="1"/>
    <s v="GVE5"/>
    <n v="99"/>
    <n v="0"/>
    <s v="ร้านที่2"/>
    <s v="อ***นต์ ศ***วัสดิ์"/>
    <s v="จันทบุรี"/>
    <s v="-"/>
    <s v=""/>
    <s v="19/02/2026 23:14"/>
    <s v="-"/>
    <s v="J&amp;T Express"/>
    <s v="Tiktok"/>
    <s v="tiktok"/>
    <s v=""/>
    <s v="791914503800"/>
    <s v="19/02/2026 23:14"/>
  </r>
  <r>
    <x v="3"/>
    <x v="3"/>
    <n v="159"/>
    <n v="1"/>
    <s v="GVE4"/>
    <n v="117"/>
    <n v="18"/>
    <s v="ร้านที่2"/>
    <s v="แ***"/>
    <s v="นครราชสีมา"/>
    <s v="-"/>
    <s v=""/>
    <s v="19/02/2026 23:13"/>
    <s v="-"/>
    <s v="J&amp;T COD"/>
    <s v="Tiktok"/>
    <s v="จ่ายทีหลัง / COD"/>
    <s v=""/>
    <s v="791965705801"/>
    <s v="19/02/2026 23:13"/>
  </r>
  <r>
    <x v="1"/>
    <x v="1"/>
    <n v="159"/>
    <n v="2"/>
    <s v="GVE3"/>
    <n v="198"/>
    <n v="0"/>
    <s v="ร้านที่2"/>
    <s v="ว***พงศ์ ก***รัตน์"/>
    <s v="นครนายก"/>
    <s v="-"/>
    <s v=""/>
    <s v="19/02/2026 23:12"/>
    <s v="-"/>
    <s v="J&amp;T COD"/>
    <s v="Tiktok"/>
    <s v="จ่ายทีหลัง / COD"/>
    <s v=""/>
    <s v="791913519773"/>
    <s v="19/02/2026 23:12"/>
  </r>
  <r>
    <x v="1"/>
    <x v="1"/>
    <n v="159"/>
    <n v="1"/>
    <s v="GVE2"/>
    <n v="102"/>
    <n v="3"/>
    <s v="ร้านที่2"/>
    <s v="ก***นา  บ***กิด"/>
    <s v="กาญจนบุรี"/>
    <s v="-"/>
    <s v=""/>
    <s v="19/02/2026 23:12"/>
    <s v="-"/>
    <s v="J&amp;T COD"/>
    <s v="Tiktok"/>
    <s v="จ่ายทีหลัง / COD"/>
    <s v=""/>
    <s v="791958855763"/>
    <s v="19/02/2026 23:12"/>
  </r>
  <r>
    <x v="3"/>
    <x v="3"/>
    <n v="159"/>
    <n v="1"/>
    <s v="GVE1"/>
    <n v="99"/>
    <n v="0"/>
    <s v="ร้านที่2"/>
    <s v="T***suthat P***hang"/>
    <s v="ตาก"/>
    <s v="-"/>
    <s v=""/>
    <s v="19/02/2026 23:11"/>
    <s v="-"/>
    <s v="J&amp;T COD"/>
    <s v="Tiktok"/>
    <s v="จ่ายทีหลัง / COD"/>
    <s v=""/>
    <s v="791912304831"/>
    <s v="19/02/2026 23:11"/>
  </r>
  <r>
    <x v="0"/>
    <x v="0"/>
    <n v="159"/>
    <n v="1"/>
    <s v="GVE0"/>
    <n v="99"/>
    <n v="0"/>
    <s v="ร้านที่2"/>
    <s v="ฐ***พรรณ เ***เภา  ส***ซเว่นหรือร้านหมูปิ้ง"/>
    <s v="กรุงเทพฯ"/>
    <s v="-"/>
    <s v=""/>
    <s v="19/02/2026 23:09"/>
    <s v="-"/>
    <s v="J&amp;T COD"/>
    <s v="Tiktok"/>
    <s v="จ่ายทีหลัง / COD"/>
    <s v=""/>
    <s v="791946388741"/>
    <s v="19/02/2026 23:09"/>
  </r>
  <r>
    <x v="2"/>
    <x v="2"/>
    <n v="159"/>
    <n v="1"/>
    <s v="GVD99"/>
    <n v="198"/>
    <n v="0"/>
    <s v="ร้านที่2"/>
    <s v="อ***จ ต***ใจ"/>
    <s v="กรุงเทพมหานคร"/>
    <s v="-"/>
    <s v=""/>
    <s v="19/02/2026 23:09"/>
    <s v="-"/>
    <s v="J&amp;T COD"/>
    <s v="Tiktok"/>
    <s v="จ่ายทีหลัง / COD"/>
    <s v=""/>
    <s v="791933426756"/>
    <s v="19/02/2026 23:09"/>
  </r>
  <r>
    <x v="3"/>
    <x v="3"/>
    <n v="159"/>
    <n v="1"/>
    <s v="GVD99"/>
    <n v="198"/>
    <n v="0"/>
    <s v="ร้านที่2"/>
    <s v="อ***จ ต***ใจ"/>
    <s v="กรุงเทพมหานคร"/>
    <s v="-"/>
    <s v=""/>
    <s v="19/02/2026 23:09"/>
    <s v="-"/>
    <s v="J&amp;T COD"/>
    <s v="Tiktok"/>
    <s v="จ่ายทีหลัง / COD"/>
    <s v=""/>
    <s v="791933426756"/>
    <s v="19/02/2026 23:09"/>
  </r>
  <r>
    <x v="1"/>
    <x v="1"/>
    <n v="159"/>
    <n v="1"/>
    <s v="GVD98"/>
    <n v="198"/>
    <n v="0"/>
    <s v="ร้านที่2"/>
    <s v="ป***ิษฐ์  บ***ะภา"/>
    <s v="เลย"/>
    <s v="-"/>
    <s v=""/>
    <s v="19/02/2026 23:07"/>
    <s v="-"/>
    <s v="J&amp;T Express"/>
    <s v="Tiktok"/>
    <s v="tiktok"/>
    <s v=""/>
    <s v="791969419743"/>
    <s v="19/02/2026 23:07"/>
  </r>
  <r>
    <x v="3"/>
    <x v="3"/>
    <n v="159"/>
    <n v="1"/>
    <s v="GVD98"/>
    <n v="198"/>
    <n v="0"/>
    <s v="ร้านที่2"/>
    <s v="ป***ิษฐ์  บ***ะภา"/>
    <s v="เลย"/>
    <s v="-"/>
    <s v=""/>
    <s v="19/02/2026 23:07"/>
    <s v="-"/>
    <s v="J&amp;T Express"/>
    <s v="Tiktok"/>
    <s v="tiktok"/>
    <s v=""/>
    <s v="791969419743"/>
    <s v="19/02/2026 23:07"/>
  </r>
  <r>
    <x v="0"/>
    <x v="0"/>
    <n v="159"/>
    <n v="1"/>
    <s v="GVD97"/>
    <n v="99"/>
    <n v="0"/>
    <s v="ร้านที่2"/>
    <s v="ส**"/>
    <s v="สุราษฎร์ธานี"/>
    <s v="-"/>
    <s v=""/>
    <s v="19/02/2026 23:05"/>
    <s v="-"/>
    <s v="J&amp;T COD"/>
    <s v="Tiktok"/>
    <s v="จ่ายทีหลัง / COD"/>
    <s v=""/>
    <s v="791984296762"/>
    <s v="19/02/2026 23:05"/>
  </r>
  <r>
    <x v="3"/>
    <x v="3"/>
    <n v="159"/>
    <n v="1"/>
    <s v="GVD95"/>
    <n v="99"/>
    <n v="0"/>
    <s v="ร้านที่2"/>
    <s v="ว***า ส***ลย์"/>
    <s v="ชลบุรี"/>
    <s v="-"/>
    <s v=""/>
    <s v="19/02/2026 23:04"/>
    <s v="-"/>
    <s v="J&amp;T COD"/>
    <s v="Tiktok"/>
    <s v="จ่ายทีหลัง / COD"/>
    <s v=""/>
    <s v="791999013816"/>
    <s v="19/02/2026 23:04"/>
  </r>
  <r>
    <x v="3"/>
    <x v="3"/>
    <n v="159"/>
    <n v="1"/>
    <s v="GVD94"/>
    <n v="99"/>
    <n v="0"/>
    <s v="ร้านที่2"/>
    <s v="ช***ัน"/>
    <s v="นนทบุรี"/>
    <s v="-"/>
    <s v=""/>
    <s v="19/02/2026 23:03"/>
    <s v="-"/>
    <s v="J&amp;T COD"/>
    <s v="Tiktok"/>
    <s v="จ่ายทีหลัง / COD"/>
    <s v=""/>
    <s v="791942819824"/>
    <s v="19/02/2026 23:03"/>
  </r>
  <r>
    <x v="4"/>
    <x v="4"/>
    <n v="50"/>
    <n v="6"/>
    <s v="GVD93"/>
    <n v="200"/>
    <n v="0"/>
    <s v="ร้านที่2"/>
    <s v="ว***พ็ญ  แ***ุภา"/>
    <s v="นครพนม"/>
    <s v="-"/>
    <s v=""/>
    <s v="19/02/2026 23:01"/>
    <s v="-"/>
    <s v="J&amp;T Express"/>
    <s v="Tiktok"/>
    <s v="tiktok"/>
    <s v=""/>
    <s v="791981049742"/>
    <s v="19/02/2026 23:01"/>
  </r>
  <r>
    <x v="2"/>
    <x v="2"/>
    <n v="159"/>
    <n v="1"/>
    <s v="GVD92"/>
    <n v="99"/>
    <n v="0"/>
    <s v="ร้านที่2"/>
    <s v="แ** จ***ิญพุฒิพงศ์"/>
    <s v="เชียงราย"/>
    <s v="-"/>
    <s v=""/>
    <s v="19/02/2026 23:00"/>
    <s v="-"/>
    <s v="J&amp;T COD"/>
    <s v="Tiktok"/>
    <s v="จ่ายทีหลัง / COD"/>
    <s v=""/>
    <s v="791996875714"/>
    <s v="19/02/2026 23:00"/>
  </r>
  <r>
    <x v="0"/>
    <x v="0"/>
    <n v="159"/>
    <n v="1"/>
    <s v="GVD91"/>
    <n v="206"/>
    <n v="8"/>
    <s v="ร้านที่2"/>
    <s v="พ***ร ส***นทร์ทอง"/>
    <s v="กระบี่"/>
    <s v="-"/>
    <s v=""/>
    <s v="19/02/2026 22:59"/>
    <s v="-"/>
    <s v="J&amp;T COD"/>
    <s v="Tiktok"/>
    <s v="จ่ายทีหลัง / COD"/>
    <s v=""/>
    <s v="791909112702"/>
    <s v="19/02/2026 22:59"/>
  </r>
  <r>
    <x v="3"/>
    <x v="3"/>
    <n v="159"/>
    <n v="1"/>
    <s v="GVD91"/>
    <n v="206"/>
    <n v="8"/>
    <s v="ร้านที่2"/>
    <s v="พ***ร ส***นทร์ทอง"/>
    <s v="กระบี่"/>
    <s v="-"/>
    <s v=""/>
    <s v="19/02/2026 22:59"/>
    <s v="-"/>
    <s v="J&amp;T COD"/>
    <s v="Tiktok"/>
    <s v="จ่ายทีหลัง / COD"/>
    <s v=""/>
    <s v="791909112702"/>
    <s v="19/02/2026 22:59"/>
  </r>
  <r>
    <x v="3"/>
    <x v="3"/>
    <n v="159"/>
    <n v="1"/>
    <s v="GVD90"/>
    <n v="117"/>
    <n v="18"/>
    <s v="ร้านที่2"/>
    <s v="ช***ัฒน์  ท***นภาธร"/>
    <s v="ชลบุรี"/>
    <s v="-"/>
    <s v=""/>
    <s v="19/02/2026 22:58"/>
    <s v="-"/>
    <s v="J&amp;T COD"/>
    <s v="Tiktok"/>
    <s v="จ่ายทีหลัง / COD"/>
    <s v=""/>
    <s v="791989818830"/>
    <s v="19/02/2026 22:58"/>
  </r>
  <r>
    <x v="3"/>
    <x v="3"/>
    <n v="159"/>
    <n v="1"/>
    <s v="GVD89"/>
    <n v="137"/>
    <n v="38"/>
    <s v="ร้านที่2"/>
    <s v="u***6107714070161"/>
    <s v="อุบลราชธานี"/>
    <s v="-"/>
    <s v=""/>
    <s v="19/02/2026 22:57"/>
    <s v="-"/>
    <s v="J&amp;T COD"/>
    <s v="Tiktok"/>
    <s v="จ่ายทีหลัง / COD"/>
    <s v=""/>
    <s v="791916215823"/>
    <s v="19/02/2026 22:58"/>
  </r>
  <r>
    <x v="2"/>
    <x v="2"/>
    <n v="159"/>
    <n v="1"/>
    <s v="GVD88"/>
    <n v="99"/>
    <n v="0"/>
    <s v="ร้านที่2"/>
    <s v="น***สาวิตรี เ***กกล้า"/>
    <s v="ปทุมธานี"/>
    <s v="-"/>
    <s v=""/>
    <s v="19/02/2026 22:58"/>
    <s v="-"/>
    <s v="J&amp;T Express"/>
    <s v="Tiktok"/>
    <s v="tiktok"/>
    <s v=""/>
    <s v="791968673716"/>
    <s v="19/02/2026 22:57"/>
  </r>
  <r>
    <x v="3"/>
    <x v="3"/>
    <n v="159"/>
    <n v="2"/>
    <s v="GVD87"/>
    <n v="198"/>
    <n v="0"/>
    <s v="ร้านที่2"/>
    <s v="จ***ัฒน์ ศ***ุข"/>
    <s v="กรุงเทพฯ"/>
    <s v="-"/>
    <s v=""/>
    <s v="19/02/2026 22:56"/>
    <s v="-"/>
    <s v="J&amp;T Express"/>
    <s v="Tiktok"/>
    <s v="tiktok"/>
    <s v=""/>
    <s v="791953606835"/>
    <s v="19/02/2026 22:56"/>
  </r>
  <r>
    <x v="0"/>
    <x v="0"/>
    <n v="159"/>
    <n v="1"/>
    <s v="GVD86"/>
    <n v="99"/>
    <n v="0"/>
    <s v="ร้านที่2"/>
    <s v="เ***นรุ่ง เ***พค"/>
    <s v="Samut Prakan"/>
    <s v="-"/>
    <s v=""/>
    <s v="19/02/2026 22:50"/>
    <s v="-"/>
    <s v="J&amp;T Express"/>
    <s v="Tiktok"/>
    <s v="tiktok"/>
    <s v=""/>
    <s v="791973982726"/>
    <s v="19/02/2026 22:50"/>
  </r>
  <r>
    <x v="3"/>
    <x v="3"/>
    <n v="159"/>
    <n v="2"/>
    <s v="GVD85"/>
    <n v="198"/>
    <n v="0"/>
    <s v="ร้านที่2"/>
    <s v="จ***ภรณ์ เ***มงคล"/>
    <s v="กรุงเทพฯ"/>
    <s v="-"/>
    <s v=""/>
    <s v="19/02/2026 22:50"/>
    <s v="-"/>
    <s v="J&amp;T COD"/>
    <s v="Tiktok"/>
    <s v="จ่ายทีหลัง / COD"/>
    <s v=""/>
    <s v="791975804830"/>
    <s v="19/02/2026 22:50"/>
  </r>
  <r>
    <x v="4"/>
    <x v="4"/>
    <n v="50"/>
    <n v="6"/>
    <s v="GVD84"/>
    <n v="200"/>
    <n v="0"/>
    <s v="ร้านที่2"/>
    <s v="ย***น โ***่อน"/>
    <s v="กำแพงเพชร"/>
    <s v="-"/>
    <s v=""/>
    <s v="19/02/2026 22:48"/>
    <s v="-"/>
    <s v="J&amp;T Express"/>
    <s v="Tiktok"/>
    <s v="tiktok"/>
    <s v=""/>
    <s v="791998034796"/>
    <s v="19/02/2026 22:48"/>
  </r>
  <r>
    <x v="3"/>
    <x v="3"/>
    <n v="159"/>
    <n v="1"/>
    <s v="GVD83"/>
    <n v="198"/>
    <n v="0"/>
    <s v="ร้านที่2"/>
    <s v="เ***ิน"/>
    <s v="สมุทรสาคร"/>
    <s v="-"/>
    <s v=""/>
    <s v="19/02/2026 22:47"/>
    <s v="-"/>
    <s v="J&amp;T COD"/>
    <s v="Tiktok"/>
    <s v="จ่ายทีหลัง / COD"/>
    <s v=""/>
    <s v="791977418772"/>
    <s v="19/02/2026 22:47"/>
  </r>
  <r>
    <x v="1"/>
    <x v="1"/>
    <n v="159"/>
    <n v="1"/>
    <s v="GVD83"/>
    <n v="198"/>
    <n v="0"/>
    <s v="ร้านที่2"/>
    <s v="เ***ิน"/>
    <s v="สมุทรสาคร"/>
    <s v="-"/>
    <s v=""/>
    <s v="19/02/2026 22:47"/>
    <s v="-"/>
    <s v="J&amp;T COD"/>
    <s v="Tiktok"/>
    <s v="จ่ายทีหลัง / COD"/>
    <s v=""/>
    <s v="791977418772"/>
    <s v="19/02/2026 22:47"/>
  </r>
  <r>
    <x v="1"/>
    <x v="1"/>
    <n v="159"/>
    <n v="1"/>
    <s v="GVD82"/>
    <n v="198"/>
    <n v="0"/>
    <s v="ร้านที่2"/>
    <s v="ด***รือง"/>
    <s v="กรุงเทพฯ"/>
    <s v="-"/>
    <s v=""/>
    <s v="19/02/2026 22:46"/>
    <s v="-"/>
    <s v="J&amp;T COD"/>
    <s v="Tiktok"/>
    <s v="จ่ายทีหลัง / COD"/>
    <s v=""/>
    <s v="791980908751"/>
    <s v="19/02/2026 22:46"/>
  </r>
  <r>
    <x v="3"/>
    <x v="3"/>
    <n v="159"/>
    <n v="1"/>
    <s v="GVD82"/>
    <n v="198"/>
    <n v="0"/>
    <s v="ร้านที่2"/>
    <s v="ด***รือง"/>
    <s v="กรุงเทพฯ"/>
    <s v="-"/>
    <s v=""/>
    <s v="19/02/2026 22:46"/>
    <s v="-"/>
    <s v="J&amp;T COD"/>
    <s v="Tiktok"/>
    <s v="จ่ายทีหลัง / COD"/>
    <s v=""/>
    <s v="791980908751"/>
    <s v="19/02/2026 22:46"/>
  </r>
  <r>
    <x v="1"/>
    <x v="1"/>
    <n v="159"/>
    <n v="1"/>
    <s v="GVD81"/>
    <n v="99"/>
    <n v="0"/>
    <s v="ร้านที่2"/>
    <s v="ธ***พร ศ***จริญ"/>
    <s v="กรุงเทพฯ"/>
    <s v="-"/>
    <s v=""/>
    <s v="19/02/2026 22:46"/>
    <s v="-"/>
    <s v="J&amp;T COD"/>
    <s v="Tiktok"/>
    <s v="จ่ายทีหลัง / COD"/>
    <s v=""/>
    <s v="791913547725"/>
    <s v="19/02/2026 22:46"/>
  </r>
  <r>
    <x v="3"/>
    <x v="3"/>
    <n v="159"/>
    <n v="1"/>
    <s v="GVD79"/>
    <n v="99"/>
    <n v="0"/>
    <s v="ร้านที่2"/>
    <s v="อ***ิทธิ์ ท***ิริ"/>
    <s v="พิษณุโลก"/>
    <s v="-"/>
    <s v=""/>
    <s v="19/02/2026 22:43"/>
    <s v="-"/>
    <s v="J&amp;T Express"/>
    <s v="Tiktok"/>
    <s v="tiktok"/>
    <s v=""/>
    <s v="791968402890"/>
    <s v="19/02/2026 22:42"/>
  </r>
  <r>
    <x v="3"/>
    <x v="3"/>
    <n v="159"/>
    <n v="1"/>
    <s v="GVD78"/>
    <n v="99"/>
    <n v="0"/>
    <s v="ร้านที่2"/>
    <s v="s***"/>
    <s v="ประจวบคีรีขันธ์"/>
    <s v="-"/>
    <s v=""/>
    <s v="19/02/2026 22:42"/>
    <s v="-"/>
    <s v="J&amp;T COD"/>
    <s v="Tiktok"/>
    <s v="จ่ายทีหลัง / COD"/>
    <s v=""/>
    <s v="791950410801"/>
    <s v="19/02/2026 22:42"/>
  </r>
  <r>
    <x v="3"/>
    <x v="3"/>
    <n v="159"/>
    <n v="1"/>
    <s v="GVD76"/>
    <n v="99"/>
    <n v="0"/>
    <s v="ร้านที่2"/>
    <s v="ก***นา"/>
    <s v="กรุงเทพฯ"/>
    <s v="-"/>
    <s v=""/>
    <s v="19/02/2026 22:40"/>
    <s v="-"/>
    <s v="J&amp;T COD"/>
    <s v="Tiktok"/>
    <s v="จ่ายทีหลัง / COD"/>
    <s v=""/>
    <s v="791976596795"/>
    <s v="19/02/2026 22:40"/>
  </r>
  <r>
    <x v="1"/>
    <x v="1"/>
    <n v="159"/>
    <n v="1"/>
    <s v="GVD75"/>
    <n v="99"/>
    <n v="0"/>
    <s v="ร้านที่2"/>
    <s v="p***awan"/>
    <s v="กรุงเทพฯ"/>
    <s v="-"/>
    <s v=""/>
    <s v="19/02/2026 22:40"/>
    <s v="-"/>
    <s v="J&amp;T COD"/>
    <s v="Tiktok"/>
    <s v="จ่ายทีหลัง / COD"/>
    <s v=""/>
    <s v="791996456716"/>
    <s v="19/02/2026 22:40"/>
  </r>
  <r>
    <x v="3"/>
    <x v="3"/>
    <n v="159"/>
    <n v="1"/>
    <s v="GVD74"/>
    <n v="99"/>
    <n v="0"/>
    <s v="ร้านที่2"/>
    <s v="เ***ล"/>
    <s v="เทศบาลนครนครปฐม"/>
    <s v="-"/>
    <s v=""/>
    <s v="19/02/2026 22:40"/>
    <s v="-"/>
    <s v="J&amp;T COD"/>
    <s v="Tiktok"/>
    <s v="จ่ายทีหลัง / COD"/>
    <s v=""/>
    <s v="791938412812"/>
    <s v="19/02/2026 22:40"/>
  </r>
  <r>
    <x v="1"/>
    <x v="1"/>
    <n v="159"/>
    <n v="1"/>
    <s v="GVD73"/>
    <n v="99"/>
    <n v="0"/>
    <s v="ร้านที่2"/>
    <s v="น***ัญชัญ  แ***สว่าง"/>
    <s v="ชลบุรี"/>
    <s v="-"/>
    <s v=""/>
    <s v="19/02/2026 22:34"/>
    <s v="-"/>
    <s v="J&amp;T COD"/>
    <s v="Tiktok"/>
    <s v="จ่ายทีหลัง / COD"/>
    <s v=""/>
    <s v="791908741702"/>
    <s v="19/02/2026 22:34"/>
  </r>
  <r>
    <x v="3"/>
    <x v="3"/>
    <n v="159"/>
    <n v="1"/>
    <s v="GVD72"/>
    <n v="99"/>
    <n v="0"/>
    <s v="ร้านที่2"/>
    <s v="น** ส***น  ข***ินทร์"/>
    <s v="สระบุรี"/>
    <s v="-"/>
    <s v=""/>
    <s v="19/02/2026 22:34"/>
    <s v="-"/>
    <s v="J&amp;T COD"/>
    <s v="Tiktok"/>
    <s v="จ่ายทีหลัง / COD"/>
    <s v=""/>
    <s v="791945792794"/>
    <s v="19/02/2026 22:34"/>
  </r>
  <r>
    <x v="3"/>
    <x v="3"/>
    <n v="159"/>
    <n v="1"/>
    <s v="GVD71"/>
    <n v="117"/>
    <n v="18"/>
    <s v="ร้านที่2"/>
    <s v="ศ***วิทย์ ว***ยดิษฐ"/>
    <s v="สุราษฎร์ธานี"/>
    <s v="-"/>
    <s v=""/>
    <s v="19/02/2026 22:32"/>
    <s v="-"/>
    <s v="J&amp;T COD"/>
    <s v="Tiktok"/>
    <s v="จ่ายทีหลัง / COD"/>
    <s v=""/>
    <s v="791977217802"/>
    <s v="19/02/2026 22:32"/>
  </r>
  <r>
    <x v="5"/>
    <x v="5"/>
    <n v="93"/>
    <n v="2"/>
    <s v="GVD70"/>
    <n v="186"/>
    <n v="0"/>
    <s v="ร้านที่1"/>
    <s v="ม******๊"/>
    <s v="******อย ศรีด่าน 22, ตำบล บางแก้ว, อำเภอบางพลี ตำบลบางแก้ว อำเภอบางพลี จังหวัดสมุทรปราการ 10540"/>
    <s v="10540"/>
    <s v="97"/>
    <s v="19/02/2026 22:27"/>
    <s v="-"/>
    <s v="Flash Express"/>
    <s v="Shopee"/>
    <s v="shopee"/>
    <s v=""/>
    <s v="TH02038D3W6H7B1"/>
    <s v="19/02/2026 22:26"/>
  </r>
  <r>
    <x v="1"/>
    <x v="1"/>
    <n v="159"/>
    <n v="1"/>
    <s v="GVD69"/>
    <n v="115"/>
    <n v="16"/>
    <s v="ร้านที่2"/>
    <s v="ธ***ุดา ศ***ันทร์"/>
    <s v="ตรัง"/>
    <s v="-"/>
    <s v=""/>
    <s v="19/02/2026 22:25"/>
    <s v="-"/>
    <s v="J&amp;T Express"/>
    <s v="Tiktok"/>
    <s v="tiktok"/>
    <s v=""/>
    <s v="791915853783"/>
    <s v="19/02/2026 22:25"/>
  </r>
  <r>
    <x v="0"/>
    <x v="0"/>
    <n v="159"/>
    <n v="1"/>
    <s v="GVD68"/>
    <n v="128"/>
    <n v="29"/>
    <s v="ร้านที่2"/>
    <s v="พ***ีวรรณ อ***ิน"/>
    <s v="พระนครศรีอยุธยา"/>
    <s v="-"/>
    <s v=""/>
    <s v="19/02/2026 22:22"/>
    <s v="-"/>
    <s v="J&amp;T COD"/>
    <s v="Tiktok"/>
    <s v="จ่ายทีหลัง / COD"/>
    <s v=""/>
    <s v="791986984714"/>
    <s v="19/02/2026 22:22"/>
  </r>
  <r>
    <x v="1"/>
    <x v="6"/>
    <n v="93.74"/>
    <n v="1"/>
    <s v="GVD67"/>
    <n v="100.74"/>
    <n v="7"/>
    <s v="ร้านที่3"/>
    <s v="อภิญญา วิสุทธ์สุนทร"/>
    <s v="บ้านเลขที่ 22 ซอยฉิมพลี 3, . บ้านเลขที่ 22 ซอยฉิมพลี 3,, .· ฉิมพลี_x000a__x000a_ตลิ่งชัน/ Taling Chanกรุงเทพมหานคร/ Bangkok_x000a_10170"/>
    <s v="10170"/>
    <s v="660891817599"/>
    <s v="19/02/2026 22:22"/>
    <s v="-"/>
    <s v="Kerry_dropoff"/>
    <s v="Lazada"/>
    <s v="lazada"/>
    <s v=""/>
    <s v="LEXPU0659513273"/>
    <s v="19/02/2026 22:22"/>
  </r>
  <r>
    <x v="6"/>
    <x v="7"/>
    <n v="66.333333333333329"/>
    <n v="3"/>
    <s v="GVD66"/>
    <n v="197"/>
    <n v="0"/>
    <s v="ร้านที่2"/>
    <s v="ป***รี้ยว"/>
    <s v="พิษณุโลก"/>
    <s v="-"/>
    <s v=""/>
    <s v="19/02/2026 22:20"/>
    <s v="-"/>
    <s v="J&amp;T COD"/>
    <s v="Tiktok"/>
    <s v="จ่ายทีหลัง / COD"/>
    <s v=""/>
    <s v="791980008750"/>
    <s v="19/02/2026 22:20"/>
  </r>
  <r>
    <x v="4"/>
    <x v="4"/>
    <n v="50"/>
    <n v="6"/>
    <s v="GVD65"/>
    <n v="300"/>
    <n v="0"/>
    <s v="ร้านที่2"/>
    <s v="ช***า  ศ***รจน์"/>
    <s v="อุบลราชธานี"/>
    <s v="-"/>
    <s v=""/>
    <s v="19/02/2026 22:18"/>
    <s v="-"/>
    <s v="J&amp;T COD"/>
    <s v="Tiktok"/>
    <s v="จ่ายทีหลัง / COD"/>
    <s v=""/>
    <s v="791924587753"/>
    <s v="19/02/2026 22:19"/>
  </r>
  <r>
    <x v="7"/>
    <x v="8"/>
    <n v="120"/>
    <n v="1"/>
    <s v="GVD65"/>
    <n v="300"/>
    <n v="0"/>
    <s v="ร้านที่2"/>
    <s v="ช***า  ศ***รจน์"/>
    <s v="อุบลราชธานี"/>
    <s v="-"/>
    <s v=""/>
    <s v="19/02/2026 22:18"/>
    <s v="-"/>
    <s v="J&amp;T COD"/>
    <s v="Tiktok"/>
    <s v="จ่ายทีหลัง / COD"/>
    <s v=""/>
    <s v="791924587753"/>
    <s v="19/02/2026 22:19"/>
  </r>
  <r>
    <x v="6"/>
    <x v="9"/>
    <n v="68"/>
    <n v="1"/>
    <s v="GVD64"/>
    <n v="168.15"/>
    <n v="7.5"/>
    <s v="ร้านที่3"/>
    <s v="มณีรัตน์ อาจแก้ว"/>
    <s v="122 หมู่ 2 ต.ชัยพฤกษ์ · ชัยพฤกษ์/ Chaiyaphruek_x000a__x000a_เมืองเลย/ Mueang Loeiเลย/ Loei_x000a_42000"/>
    <s v="42000"/>
    <s v="660849266587"/>
    <s v="19/02/2026 22:17"/>
    <s v="-"/>
    <s v="Kerry_dropoff"/>
    <s v="Lazada"/>
    <s v="lazada"/>
    <s v=""/>
    <s v="LEXPU0659481154"/>
    <s v="19/02/2026 22:15"/>
  </r>
  <r>
    <x v="8"/>
    <x v="10"/>
    <n v="54.5"/>
    <n v="2"/>
    <s v="GVD64"/>
    <n v="168.15"/>
    <n v="7.5"/>
    <s v="ร้านที่3"/>
    <s v="มณีรัตน์ อาจแก้ว"/>
    <s v="122 หมู่ 2 ต.ชัยพฤกษ์ · ชัยพฤกษ์/ Chaiyaphruek_x000a__x000a_เมืองเลย/ Mueang Loeiเลย/ Loei_x000a_42000"/>
    <s v="42000"/>
    <s v="660849266587"/>
    <s v="19/02/2026 22:17"/>
    <s v="-"/>
    <s v="Kerry_dropoff"/>
    <s v="Lazada"/>
    <s v="lazada"/>
    <s v=""/>
    <s v="LEXPU0659481154"/>
    <s v="19/02/2026 22:15"/>
  </r>
  <r>
    <x v="2"/>
    <x v="2"/>
    <n v="159"/>
    <n v="1"/>
    <s v="GVD63"/>
    <n v="99"/>
    <n v="0"/>
    <s v="ร้านที่2"/>
    <s v="แ***มณชุ์ ก***ิริธนะพิมล"/>
    <s v="ปทุมธานี"/>
    <s v="-"/>
    <s v=""/>
    <s v="19/02/2026 22:14"/>
    <s v="-"/>
    <s v="J&amp;T COD"/>
    <s v="Tiktok"/>
    <s v="จ่ายทีหลัง / COD"/>
    <s v=""/>
    <s v="791976675744"/>
    <s v="19/02/2026 22:14"/>
  </r>
  <r>
    <x v="0"/>
    <x v="0"/>
    <n v="159"/>
    <n v="1"/>
    <s v="GVD62"/>
    <n v="137"/>
    <n v="38"/>
    <s v="ร้านที่2"/>
    <s v="น***นุพร เ***งรอง"/>
    <s v="นครศรีธรรมราช"/>
    <s v="-"/>
    <s v=""/>
    <s v="19/02/2026 22:11"/>
    <s v="-"/>
    <s v="J&amp;T COD"/>
    <s v="Tiktok"/>
    <s v="จ่ายทีหลัง / COD"/>
    <s v=""/>
    <s v="791920984735"/>
    <s v="19/02/2026 22:11"/>
  </r>
  <r>
    <x v="3"/>
    <x v="3"/>
    <n v="159"/>
    <n v="1"/>
    <s v="GVD61"/>
    <n v="99"/>
    <n v="0"/>
    <s v="ร้านที่2"/>
    <s v="u***6545091021032"/>
    <s v="กรุงเทพฯ"/>
    <s v="-"/>
    <s v=""/>
    <s v="19/02/2026 22:10"/>
    <s v="-"/>
    <s v="J&amp;T COD"/>
    <s v="Tiktok"/>
    <s v="จ่ายทีหลัง / COD"/>
    <s v=""/>
    <s v="791940019813"/>
    <s v="19/02/2026 22:10"/>
  </r>
  <r>
    <x v="1"/>
    <x v="1"/>
    <n v="159"/>
    <n v="1"/>
    <s v="GVD60"/>
    <n v="99"/>
    <n v="0"/>
    <s v="ร้านที่2"/>
    <s v="M***"/>
    <s v="จันทบุรี"/>
    <s v="-"/>
    <s v=""/>
    <s v="19/02/2026 22:08"/>
    <s v="-"/>
    <s v="J&amp;T COD"/>
    <s v="Tiktok"/>
    <s v="จ่ายทีหลัง / COD"/>
    <s v=""/>
    <s v="791986858725"/>
    <s v="19/02/2026 22:08"/>
  </r>
  <r>
    <x v="2"/>
    <x v="2"/>
    <n v="159"/>
    <n v="1"/>
    <s v="GVD59"/>
    <n v="99"/>
    <n v="0"/>
    <s v="ร้านที่2"/>
    <s v="ป***ิทธิ์ จ***นจินดา"/>
    <s v="เชียงราย"/>
    <s v="-"/>
    <s v=""/>
    <s v="19/02/2026 22:07"/>
    <s v="-"/>
    <s v="J&amp;T COD"/>
    <s v="Tiktok"/>
    <s v="จ่ายทีหลัง / COD"/>
    <s v=""/>
    <s v="791965279766"/>
    <s v="19/02/2026 22:07"/>
  </r>
  <r>
    <x v="1"/>
    <x v="1"/>
    <n v="159"/>
    <n v="1"/>
    <s v="GVD58"/>
    <n v="99"/>
    <n v="0"/>
    <s v="ร้านที่2"/>
    <s v="ป***ิทธิ์ จ***นจินดา"/>
    <s v="เชียงราย"/>
    <s v="-"/>
    <s v=""/>
    <s v="19/02/2026 22:06"/>
    <s v="-"/>
    <s v="J&amp;T COD"/>
    <s v="Tiktok"/>
    <s v="จ่ายทีหลัง / COD"/>
    <s v=""/>
    <s v="791949549716"/>
    <s v="19/02/2026 22:06"/>
  </r>
  <r>
    <x v="1"/>
    <x v="1"/>
    <n v="159"/>
    <n v="1"/>
    <s v="GVD57"/>
    <n v="99"/>
    <n v="0"/>
    <s v="ร้านที่2"/>
    <s v="ป***ิทธิ์ จ***นจินดา"/>
    <s v="เชียงราย"/>
    <s v="-"/>
    <s v=""/>
    <s v="19/02/2026 22:04"/>
    <s v="-"/>
    <s v="J&amp;T COD"/>
    <s v="Tiktok"/>
    <s v="จ่ายทีหลัง / COD"/>
    <s v=""/>
    <s v="791941259701"/>
    <s v="19/02/2026 22:04"/>
  </r>
  <r>
    <x v="3"/>
    <x v="3"/>
    <n v="159"/>
    <n v="1"/>
    <s v="GVD56"/>
    <n v="128"/>
    <n v="29"/>
    <s v="ร้านที่2"/>
    <s v="น***ิตา ก***ฟอง"/>
    <s v="สระบุรี"/>
    <s v="-"/>
    <s v=""/>
    <s v="19/02/2026 22:02"/>
    <s v="-"/>
    <s v="J&amp;T COD"/>
    <s v="Tiktok"/>
    <s v="จ่ายทีหลัง / COD"/>
    <s v=""/>
    <s v="791980004863"/>
    <s v="19/02/2026 22:02"/>
  </r>
  <r>
    <x v="0"/>
    <x v="0"/>
    <n v="159"/>
    <n v="1"/>
    <s v="GVD55"/>
    <n v="99"/>
    <n v="0"/>
    <s v="ร้านที่2"/>
    <s v="ส***ทธิ์ ม***ง"/>
    <s v="ขอนแก่น"/>
    <s v="-"/>
    <s v=""/>
    <s v="19/02/2026 21:56"/>
    <s v="-"/>
    <s v="J&amp;T Express"/>
    <s v="Tiktok"/>
    <s v="tiktok"/>
    <s v=""/>
    <s v="791981897722"/>
    <s v="19/02/2026 21:56"/>
  </r>
  <r>
    <x v="3"/>
    <x v="3"/>
    <n v="159"/>
    <n v="2"/>
    <s v="GVD53"/>
    <n v="198"/>
    <n v="0"/>
    <s v="ร้านที่2"/>
    <s v="ใ***ัน  ท***มวยไทย"/>
    <s v="สงขลา"/>
    <s v="-"/>
    <s v=""/>
    <s v="19/02/2026 21:47"/>
    <s v="-"/>
    <s v="J&amp;T COD"/>
    <s v="Tiktok"/>
    <s v="จ่ายทีหลัง / COD"/>
    <s v=""/>
    <s v="791935602802"/>
    <s v="19/02/2026 21:47"/>
  </r>
  <r>
    <x v="1"/>
    <x v="1"/>
    <n v="159"/>
    <n v="1"/>
    <s v="GVD52"/>
    <n v="99"/>
    <n v="0"/>
    <s v="ร้านที่2"/>
    <s v="f***"/>
    <s v="นครสวรรค์"/>
    <s v="-"/>
    <s v=""/>
    <s v="19/02/2026 21:47"/>
    <s v="-"/>
    <s v="J&amp;T COD"/>
    <s v="Tiktok"/>
    <s v="จ่ายทีหลัง / COD"/>
    <s v=""/>
    <s v="791916636700"/>
    <s v="19/02/2026 21:47"/>
  </r>
  <r>
    <x v="4"/>
    <x v="4"/>
    <n v="50"/>
    <n v="6"/>
    <s v="GVD51"/>
    <n v="200"/>
    <n v="0"/>
    <s v="ร้านที่2"/>
    <s v="ว***ญตี ร***ัสสะ"/>
    <s v="สตูล"/>
    <s v="-"/>
    <s v=""/>
    <s v="19/02/2026 21:44"/>
    <s v="-"/>
    <s v="J&amp;T COD"/>
    <s v="Tiktok"/>
    <s v="จ่ายทีหลัง / COD"/>
    <s v=""/>
    <s v="791914730703"/>
    <s v="19/02/2026 21:45"/>
  </r>
  <r>
    <x v="4"/>
    <x v="4"/>
    <n v="50"/>
    <n v="6"/>
    <s v="GVD50"/>
    <n v="200"/>
    <n v="0"/>
    <s v="ร้านที่2"/>
    <s v="ว***ญตี ร***ัสสะ"/>
    <s v="สตูล"/>
    <s v="-"/>
    <s v=""/>
    <s v="19/02/2026 21:41"/>
    <s v="-"/>
    <s v="J&amp;T COD"/>
    <s v="Tiktok"/>
    <s v="จ่ายทีหลัง / COD"/>
    <s v=""/>
    <s v="791913426776"/>
    <s v="19/02/2026 21:41"/>
  </r>
  <r>
    <x v="2"/>
    <x v="2"/>
    <n v="159"/>
    <n v="1"/>
    <s v="GVD49"/>
    <n v="99"/>
    <n v="0"/>
    <s v="ร้านที่2"/>
    <s v="ส***ศา ถ***ลกรัง"/>
    <s v="สมุทรปราการ"/>
    <s v="-"/>
    <s v=""/>
    <s v="19/02/2026 21:38"/>
    <s v="-"/>
    <s v="J&amp;T COD"/>
    <s v="Tiktok"/>
    <s v="จ่ายทีหลัง / COD"/>
    <s v=""/>
    <s v="791966079763"/>
    <s v="19/02/2026 21:38"/>
  </r>
  <r>
    <x v="4"/>
    <x v="4"/>
    <n v="50"/>
    <n v="6"/>
    <s v="GVD48"/>
    <n v="200"/>
    <n v="0"/>
    <s v="ร้านที่2"/>
    <s v="ส***ดา พ***ขียว"/>
    <s v="นครราชสีมา"/>
    <s v="-"/>
    <s v=""/>
    <s v="19/02/2026 21:30"/>
    <s v="-"/>
    <s v="J&amp;T COD"/>
    <s v="Tiktok"/>
    <s v="จ่ายทีหลัง / COD"/>
    <s v=""/>
    <s v="791938821774"/>
    <s v="19/02/2026 21:30"/>
  </r>
  <r>
    <x v="9"/>
    <x v="11"/>
    <n v="33.333333333333336"/>
    <n v="3"/>
    <s v="GVD47"/>
    <n v="134.99"/>
    <n v="0"/>
    <s v="ร้านที่2"/>
    <s v="ม***ตา"/>
    <s v="หนองบัวลำภู"/>
    <s v="-"/>
    <s v=""/>
    <s v="19/02/2026 21:30"/>
    <s v="-"/>
    <s v="J&amp;T COD"/>
    <s v="Tiktok"/>
    <s v="จ่ายทีหลัง / COD"/>
    <s v=""/>
    <s v="791914159761"/>
    <s v="19/02/2026 21:30"/>
  </r>
  <r>
    <x v="10"/>
    <x v="12"/>
    <n v="75"/>
    <n v="1"/>
    <s v="GVD46"/>
    <n v="111"/>
    <n v="36"/>
    <s v="ร้านที่1"/>
    <s v="ส******ง"/>
    <s v="******องสระบุรี ร้านเคบับ ตรงข้ามทางเข้าวิทยาลัยพยาบาลสระบุรี 092-494-1789 ตำบลปากเพรียว อำเภอเมืองสระบุรี จังหวัดสระบุรี 18000"/>
    <s v="18000"/>
    <s v="89"/>
    <s v="19/02/2026 21:20"/>
    <s v="-"/>
    <s v="SPX Express"/>
    <s v="Shopee"/>
    <s v="shopee"/>
    <s v=""/>
    <s v="TH268734979850Y"/>
    <s v="19/02/2026 21:20"/>
  </r>
  <r>
    <x v="4"/>
    <x v="4"/>
    <n v="50"/>
    <n v="6"/>
    <s v="GVD45"/>
    <n v="200"/>
    <n v="0"/>
    <s v="ร้านที่2"/>
    <s v="น***ี. จ***วัฒนาสกุล"/>
    <s v="กรุงเทพฯ"/>
    <s v="-"/>
    <s v=""/>
    <s v="19/02/2026 21:14"/>
    <s v="-"/>
    <s v="J&amp;T Express"/>
    <s v="Tiktok"/>
    <s v="tiktok"/>
    <s v=""/>
    <s v="791953620780"/>
    <s v="19/02/2026 21:14"/>
  </r>
  <r>
    <x v="1"/>
    <x v="1"/>
    <n v="159"/>
    <n v="1"/>
    <s v="GVD44"/>
    <n v="109"/>
    <n v="10"/>
    <s v="ร้านที่2"/>
    <s v="T***"/>
    <s v="นครราชสีมา"/>
    <s v="-"/>
    <s v=""/>
    <s v="19/02/2026 21:09"/>
    <s v="-"/>
    <s v="J&amp;T COD"/>
    <s v="Tiktok"/>
    <s v="จ่ายทีหลัง / COD"/>
    <s v=""/>
    <s v="791986733775"/>
    <s v="19/02/2026 21:10"/>
  </r>
  <r>
    <x v="4"/>
    <x v="4"/>
    <n v="50"/>
    <n v="12"/>
    <s v="GVD43"/>
    <n v="400"/>
    <n v="0"/>
    <s v="ร้านที่2"/>
    <s v="เ***น อ***ยา "/>
    <s v="หนองบัวลำภู"/>
    <s v="-"/>
    <s v=""/>
    <s v="19/02/2026 21:02"/>
    <s v="-"/>
    <s v="J&amp;T Express"/>
    <s v="Tiktok"/>
    <s v="tiktok"/>
    <s v=""/>
    <s v="791960304715"/>
    <s v="19/02/2026 21:02"/>
  </r>
  <r>
    <x v="6"/>
    <x v="7"/>
    <n v="99"/>
    <n v="1"/>
    <s v="GVD42"/>
    <n v="99"/>
    <n v="0"/>
    <s v="ร้านที่1"/>
    <s v="พ******ธ"/>
    <s v="******จี๊ยบ สามแยกบ้านไม้สองชั้น ตำบลทุ่งคาวัด อำเภอละแม จังหวัดชุมพร 86170"/>
    <s v="86170"/>
    <s v="01"/>
    <s v="19/02/2026 21:00"/>
    <s v="-"/>
    <s v="Flash Express"/>
    <s v="Shopee"/>
    <s v="shopee"/>
    <s v=""/>
    <s v="TH70058D3G5W7B"/>
    <s v="19/02/2026 21:00"/>
  </r>
  <r>
    <x v="11"/>
    <x v="13"/>
    <n v="66.666666666666671"/>
    <n v="3"/>
    <s v="GVD41"/>
    <n v="129"/>
    <n v="0"/>
    <s v="ร้านที่2"/>
    <s v="ม***ช ม**"/>
    <s v="กรุงเทพฯ"/>
    <s v="-"/>
    <s v=""/>
    <s v="19/02/2026 20:57"/>
    <s v="-"/>
    <s v="J&amp;T COD"/>
    <s v="Tiktok"/>
    <s v="จ่ายทีหลัง / COD"/>
    <s v=""/>
    <s v="791920409825"/>
    <s v="19/02/2026 20:57"/>
  </r>
  <r>
    <x v="6"/>
    <x v="9"/>
    <n v="26"/>
    <n v="1"/>
    <s v="GVD40"/>
    <n v="26"/>
    <n v="0"/>
    <s v="ร้านที่3"/>
    <s v="ปิยธิดา พุ่มหมอก"/>
    <s v="คลินิกเวชกรรมกรุงเทพพิษณุโลก สาขากำแพงเพชร ถนน ราษฎร์รวมใจ 2/70 · ในเมือง/ Nai Mueang_x000a__x000a_เมืองกำแพงเพชร/ Mueang Kamphaeng Phetกำแพงเพชร/ Kamphaeng Phet_x000a_62000"/>
    <s v="62000"/>
    <s v="660956240602"/>
    <s v="19/02/2026 20:49"/>
    <s v="-"/>
    <s v="Kerry_dropoff"/>
    <s v="Lazada"/>
    <s v="lazada"/>
    <s v=""/>
    <s v="LEXPU0659483684"/>
    <s v="19/02/2026 20:48"/>
  </r>
  <r>
    <x v="1"/>
    <x v="1"/>
    <n v="159"/>
    <n v="1"/>
    <s v="GVD39"/>
    <n v="99"/>
    <n v="0"/>
    <s v="ร้านที่2"/>
    <s v="ป***นารถ ร***มบัติ"/>
    <s v="เทศบาลนครสุราษฎร์ธานี"/>
    <s v="-"/>
    <s v=""/>
    <s v="19/02/2026 20:47"/>
    <s v="-"/>
    <s v="J&amp;T COD"/>
    <s v="Tiktok"/>
    <s v="จ่ายทีหลัง / COD"/>
    <s v=""/>
    <s v="791975841790"/>
    <s v="19/02/2026 20:47"/>
  </r>
  <r>
    <x v="3"/>
    <x v="3"/>
    <n v="159"/>
    <n v="1"/>
    <s v="GVD38"/>
    <n v="99"/>
    <n v="0"/>
    <s v="ร้านที่2"/>
    <s v="จ***อ๋ เ***ฮั่ง"/>
    <s v="กระบี่"/>
    <s v="-"/>
    <s v=""/>
    <s v="19/02/2026 20:46"/>
    <s v="-"/>
    <s v="J&amp;T COD"/>
    <s v="Tiktok"/>
    <s v="จ่ายทีหลัง / COD"/>
    <s v=""/>
    <s v="791995604864"/>
    <s v="19/02/2026 20:46"/>
  </r>
  <r>
    <x v="4"/>
    <x v="4"/>
    <n v="50"/>
    <n v="6"/>
    <s v="GVD37"/>
    <n v="200"/>
    <n v="0"/>
    <s v="ร้านที่2"/>
    <s v="ก***า เ***ยมสมบูรณ์"/>
    <s v="พระนครศรีอยุธยา"/>
    <s v="-"/>
    <s v=""/>
    <s v="19/02/2026 20:40"/>
    <s v="-"/>
    <s v="J&amp;T COD"/>
    <s v="Tiktok"/>
    <s v="จ่ายทีหลัง / COD"/>
    <s v=""/>
    <s v="791928229761"/>
    <s v="19/02/2026 20:40"/>
  </r>
  <r>
    <x v="6"/>
    <x v="7"/>
    <n v="80"/>
    <n v="1"/>
    <s v="GVD36"/>
    <n v="80"/>
    <n v="0"/>
    <s v="ร้านที่1"/>
    <s v="น******ิ"/>
    <s v="******ง/เขต จอมทองจ.กรุงเทพฯ แขวงจอมทอง เขตจอมทอง จังหวัดกรุงเทพมหานคร 10150"/>
    <s v="10150"/>
    <s v="99"/>
    <s v="19/02/2026 20:36"/>
    <s v="-"/>
    <s v="SPX Express"/>
    <s v="Shopee"/>
    <s v="shopee"/>
    <s v=""/>
    <s v="TH263530183650A"/>
    <s v="19/02/2026 20:36"/>
  </r>
  <r>
    <x v="3"/>
    <x v="3"/>
    <n v="159"/>
    <n v="1"/>
    <s v="GVD35"/>
    <n v="99"/>
    <n v="0"/>
    <s v="ร้านที่2"/>
    <s v="ส***กขณากุล อ***คำ"/>
    <s v="ปทุมธานี"/>
    <s v="-"/>
    <s v=""/>
    <s v="19/02/2026 20:34"/>
    <s v="-"/>
    <s v="Flash Express Thailand"/>
    <s v="Tiktok"/>
    <s v="tiktok"/>
    <s v=""/>
    <s v="THT0402548NXX3Z"/>
    <s v="19/02/2026 20:34"/>
  </r>
  <r>
    <x v="2"/>
    <x v="2"/>
    <n v="159"/>
    <n v="4"/>
    <s v="GVD34"/>
    <n v="396"/>
    <n v="0"/>
    <s v="ร้านที่2"/>
    <s v="ห***ย ม***อย"/>
    <s v="สุโขทัย"/>
    <s v="-"/>
    <s v=""/>
    <s v="19/02/2026 20:19"/>
    <s v="-"/>
    <s v="J&amp;T Express"/>
    <s v="Tiktok"/>
    <s v="tiktok"/>
    <s v=""/>
    <s v="791974465785"/>
    <s v="19/02/2026 20:19"/>
  </r>
  <r>
    <x v="3"/>
    <x v="3"/>
    <n v="159"/>
    <n v="1"/>
    <s v="GVD33"/>
    <n v="99"/>
    <n v="0"/>
    <s v="ร้านที่2"/>
    <s v="ส***รี ว***ล้อม"/>
    <s v="สุโขทัย"/>
    <s v="-"/>
    <s v=""/>
    <s v="19/02/2026 20:18"/>
    <s v="-"/>
    <s v="J&amp;T Express"/>
    <s v="Tiktok"/>
    <s v="tiktok"/>
    <s v=""/>
    <s v="791932106825"/>
    <s v="19/02/2026 20:17"/>
  </r>
  <r>
    <x v="1"/>
    <x v="1"/>
    <n v="159"/>
    <n v="1"/>
    <s v="GVD32"/>
    <n v="99"/>
    <n v="0"/>
    <s v="ร้านที่2"/>
    <s v="พ***ว์"/>
    <s v="กาญจนบุรี"/>
    <s v="-"/>
    <s v=""/>
    <s v="19/02/2026 20:15"/>
    <s v="-"/>
    <s v="J&amp;T COD"/>
    <s v="Tiktok"/>
    <s v="จ่ายทีหลัง / COD"/>
    <s v=""/>
    <s v="791911355701"/>
    <s v="19/02/2026 20:15"/>
  </r>
  <r>
    <x v="4"/>
    <x v="4"/>
    <n v="50"/>
    <n v="6"/>
    <s v="GVD31"/>
    <n v="200"/>
    <n v="0"/>
    <s v="ร้านที่2"/>
    <s v="ม***ี  ท***ริก"/>
    <s v="ตรัง"/>
    <s v="-"/>
    <s v=""/>
    <s v="19/02/2026 20:15"/>
    <s v="-"/>
    <s v="J&amp;T COD"/>
    <s v="Tiktok"/>
    <s v="จ่ายทีหลัง / COD"/>
    <s v=""/>
    <s v="791959523773"/>
    <s v="19/02/2026 20:15"/>
  </r>
  <r>
    <x v="1"/>
    <x v="1"/>
    <n v="159"/>
    <n v="1"/>
    <s v="GVD30"/>
    <n v="99"/>
    <n v="0"/>
    <s v="ร้านที่2"/>
    <s v="โ***"/>
    <s v="กาญจนบุรี"/>
    <s v="-"/>
    <s v=""/>
    <s v="19/02/2026 20:12"/>
    <s v="-"/>
    <s v="Flash Express Thailand COD"/>
    <s v="Tiktok"/>
    <s v="จ่ายทีหลัง / COD"/>
    <s v=""/>
    <s v="THT1306548NKH5Z"/>
    <s v="19/02/2026 20:12"/>
  </r>
  <r>
    <x v="2"/>
    <x v="2"/>
    <n v="159"/>
    <n v="1"/>
    <s v="GVD29"/>
    <n v="99"/>
    <n v="0"/>
    <s v="ร้านที่2"/>
    <s v="ป***รรณ   เ***ิตร"/>
    <s v="สมุทรปราการ"/>
    <s v="-"/>
    <s v=""/>
    <s v="19/02/2026 20:09"/>
    <s v="-"/>
    <s v="J&amp;T COD"/>
    <s v="Tiktok"/>
    <s v="จ่ายทีหลัง / COD"/>
    <s v=""/>
    <s v="791988870702"/>
    <s v="19/02/2026 20:09"/>
  </r>
  <r>
    <x v="3"/>
    <x v="3"/>
    <n v="159"/>
    <n v="1"/>
    <s v="GVD28"/>
    <n v="99"/>
    <n v="0"/>
    <s v="ร้านที่2"/>
    <s v="พ***พย์แพพิพัฒน์"/>
    <s v="นครปฐม"/>
    <s v="-"/>
    <s v=""/>
    <s v="19/02/2026 20:05"/>
    <s v="-"/>
    <s v="J&amp;T COD"/>
    <s v="Tiktok"/>
    <s v="จ่ายทีหลัง / COD"/>
    <s v=""/>
    <s v="791933015845"/>
    <s v="19/02/2026 20:05"/>
  </r>
  <r>
    <x v="9"/>
    <x v="11"/>
    <n v="33.333333333333336"/>
    <n v="3"/>
    <s v="GVD27"/>
    <n v="134.99"/>
    <n v="0"/>
    <s v="ร้านที่2"/>
    <s v="พ** ป***พ  เ***คุณ"/>
    <s v="ขอนแก่น"/>
    <s v="-"/>
    <s v=""/>
    <s v="19/02/2026 19:59"/>
    <s v="-"/>
    <s v="J&amp;T Express"/>
    <s v="Tiktok"/>
    <s v="tiktok"/>
    <s v=""/>
    <s v="791945907885"/>
    <s v="19/02/2026 19:59"/>
  </r>
  <r>
    <x v="4"/>
    <x v="4"/>
    <n v="50"/>
    <n v="6"/>
    <s v="GVD26"/>
    <n v="238"/>
    <n v="38"/>
    <s v="ร้านที่2"/>
    <s v="ส***สา ถ***นนาง"/>
    <s v="ระยอง"/>
    <s v="-"/>
    <s v=""/>
    <s v="19/02/2026 19:59"/>
    <s v="-"/>
    <s v="J&amp;T COD"/>
    <s v="Tiktok"/>
    <s v="จ่ายทีหลัง / COD"/>
    <s v=""/>
    <s v="791988030783"/>
    <s v="19/02/2026 19:59"/>
  </r>
  <r>
    <x v="1"/>
    <x v="1"/>
    <n v="159"/>
    <n v="1"/>
    <s v="GVD25"/>
    <n v="99"/>
    <n v="0"/>
    <s v="ร้านที่2"/>
    <s v="เ***กพี่ว่าแหลมOK"/>
    <s v="นครสวรรค์"/>
    <s v="-"/>
    <s v=""/>
    <s v="19/02/2026 19:58"/>
    <s v="-"/>
    <s v="J&amp;T COD"/>
    <s v="Tiktok"/>
    <s v="จ่ายทีหลัง / COD"/>
    <s v=""/>
    <s v="791936950744"/>
    <s v="19/02/2026 19:58"/>
  </r>
  <r>
    <x v="4"/>
    <x v="4"/>
    <n v="33.333333333333336"/>
    <n v="3"/>
    <s v="GVD24"/>
    <n v="100"/>
    <n v="0"/>
    <s v="ร้านที่4"/>
    <s v="ช***มา ส***ามอินทร์"/>
    <s v="นครปฐม"/>
    <s v="-"/>
    <s v=""/>
    <s v="19/02/2026 19:50"/>
    <s v="-"/>
    <s v="J&amp;T Express"/>
    <s v="Tiktok"/>
    <s v="tiktok"/>
    <s v="ฝอยทอง2_x000a_เผือก1"/>
    <s v="791926595681"/>
    <s v="19/02/2026 19:49"/>
  </r>
  <r>
    <x v="4"/>
    <x v="4"/>
    <n v="33.333333333333336"/>
    <n v="3"/>
    <s v="GVD23"/>
    <n v="100"/>
    <n v="0"/>
    <s v="ร้านที่4"/>
    <s v="ธ***ล"/>
    <s v="สุรินทร์"/>
    <s v="-"/>
    <s v=""/>
    <s v="19/02/2026 19:48"/>
    <s v="-"/>
    <s v="J&amp;T COD"/>
    <s v="Tiktok"/>
    <s v="จ่ายทีหลัง / COD"/>
    <s v=""/>
    <s v="791945744785"/>
    <s v="19/02/2026 19:48"/>
  </r>
  <r>
    <x v="3"/>
    <x v="3"/>
    <n v="139"/>
    <n v="1"/>
    <s v="GVD22"/>
    <n v="139"/>
    <n v="0"/>
    <s v="ร้านที่1"/>
    <s v="น******์"/>
    <s v="******โพธิ์ไทร ตำบลโพธิ์ไทร อำเภอป่าติ้ว จังหวัดยโสธร 35150"/>
    <s v="35150"/>
    <s v="15"/>
    <s v="19/02/2026 19:48"/>
    <s v="-"/>
    <s v="SPX Express"/>
    <s v="Shopee"/>
    <s v="shopee"/>
    <s v=""/>
    <s v="TH268228324316G"/>
    <s v="19/02/2026 19:48"/>
  </r>
  <r>
    <x v="4"/>
    <x v="4"/>
    <n v="50"/>
    <n v="6"/>
    <s v="GVD21"/>
    <n v="200"/>
    <n v="0"/>
    <s v="ร้านที่2"/>
    <s v="ธ***ล"/>
    <s v="สุรินทร์"/>
    <s v="-"/>
    <s v=""/>
    <s v="19/02/2026 19:47"/>
    <s v="-"/>
    <s v="J&amp;T COD"/>
    <s v="Tiktok"/>
    <s v="จ่ายทีหลัง / COD"/>
    <s v=""/>
    <s v="791966513730"/>
    <s v="19/02/2026 19:47"/>
  </r>
  <r>
    <x v="11"/>
    <x v="13"/>
    <n v="66.666666666666671"/>
    <n v="3"/>
    <s v="GVD20"/>
    <n v="129"/>
    <n v="0"/>
    <s v="ร้านที่2"/>
    <s v="ช***มา ส***ามอินทร์"/>
    <s v="นครปฐม"/>
    <s v="-"/>
    <s v=""/>
    <s v="19/02/2026 19:46"/>
    <s v="-"/>
    <s v="J&amp;T Express"/>
    <s v="Tiktok"/>
    <s v="tiktok"/>
    <s v=""/>
    <s v="791983898790"/>
    <s v="19/02/2026 19:45"/>
  </r>
  <r>
    <x v="10"/>
    <x v="12"/>
    <n v="75"/>
    <n v="1"/>
    <s v="GVD19"/>
    <n v="112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19/02/2026 20:15"/>
    <s v="-"/>
    <s v="SPX Express"/>
    <s v="Shopee"/>
    <s v="shopee"/>
    <s v=""/>
    <s v="TH2690595549002"/>
    <s v="19/02/2026 19:45"/>
  </r>
  <r>
    <x v="1"/>
    <x v="1"/>
    <n v="159"/>
    <n v="1"/>
    <s v="GVD18"/>
    <n v="198"/>
    <n v="0"/>
    <s v="ร้านที่2"/>
    <s v="ท***ักดิ์ ต***สกุล"/>
    <s v="สมุทรสาคร"/>
    <s v="-"/>
    <s v=""/>
    <s v="19/02/2026 19:45"/>
    <s v="-"/>
    <s v="J&amp;T COD"/>
    <s v="Tiktok"/>
    <s v="จ่ายทีหลัง / COD"/>
    <s v=""/>
    <s v="791926100744"/>
    <s v="19/02/2026 19:45"/>
  </r>
  <r>
    <x v="3"/>
    <x v="3"/>
    <n v="159"/>
    <n v="1"/>
    <s v="GVD18"/>
    <n v="198"/>
    <n v="0"/>
    <s v="ร้านที่2"/>
    <s v="ท***ักดิ์ ต***สกุล"/>
    <s v="สมุทรสาคร"/>
    <s v="-"/>
    <s v=""/>
    <s v="19/02/2026 19:45"/>
    <s v="-"/>
    <s v="J&amp;T COD"/>
    <s v="Tiktok"/>
    <s v="จ่ายทีหลัง / COD"/>
    <s v=""/>
    <s v="791926100744"/>
    <s v="19/02/2026 19:45"/>
  </r>
  <r>
    <x v="12"/>
    <x v="14"/>
    <n v="59"/>
    <n v="1"/>
    <s v="GVD17"/>
    <n v="139"/>
    <n v="0"/>
    <s v="ร้านที่1"/>
    <s v="K******)"/>
    <s v="******ำบลประสงค์ ตำบลประสงค์ อำเภอท่าชนะ จังหวัดสุราษฎร์ธานี 84170"/>
    <s v="84170"/>
    <s v="42"/>
    <s v="19/02/2026 19:43"/>
    <s v="-"/>
    <s v="SPX Express"/>
    <s v="Shopee"/>
    <s v="shopee"/>
    <s v=""/>
    <s v="TH260869816320B"/>
    <s v="19/02/2026 19:43"/>
  </r>
  <r>
    <x v="6"/>
    <x v="7"/>
    <n v="80"/>
    <n v="1"/>
    <s v="GVD17"/>
    <n v="139"/>
    <n v="0"/>
    <s v="ร้านที่1"/>
    <s v="K******)"/>
    <s v="******ำบลประสงค์ ตำบลประสงค์ อำเภอท่าชนะ จังหวัดสุราษฎร์ธานี 84170"/>
    <s v="84170"/>
    <s v="42"/>
    <s v="19/02/2026 19:43"/>
    <s v="-"/>
    <s v="SPX Express"/>
    <s v="Shopee"/>
    <s v="shopee"/>
    <s v=""/>
    <s v="TH260869816320B"/>
    <s v="19/02/2026 19:43"/>
  </r>
  <r>
    <x v="1"/>
    <x v="1"/>
    <n v="159"/>
    <n v="1"/>
    <s v="GVD16"/>
    <n v="297"/>
    <n v="0"/>
    <s v="ร้านที่2"/>
    <s v="ธ***น ง***ัก"/>
    <s v="สุรินทร์"/>
    <s v="-"/>
    <s v=""/>
    <s v="19/02/2026 19:40"/>
    <s v="-"/>
    <s v="J&amp;T Express"/>
    <s v="Tiktok"/>
    <s v="tiktok"/>
    <s v=""/>
    <s v="791913216706"/>
    <s v="19/02/2026 19:40"/>
  </r>
  <r>
    <x v="2"/>
    <x v="2"/>
    <n v="159"/>
    <n v="1"/>
    <s v="GVD16"/>
    <n v="297"/>
    <n v="0"/>
    <s v="ร้านที่2"/>
    <s v="ธ***น ง***ัก"/>
    <s v="สุรินทร์"/>
    <s v="-"/>
    <s v=""/>
    <s v="19/02/2026 19:40"/>
    <s v="-"/>
    <s v="J&amp;T Express"/>
    <s v="Tiktok"/>
    <s v="tiktok"/>
    <s v=""/>
    <s v="791913216706"/>
    <s v="19/02/2026 19:40"/>
  </r>
  <r>
    <x v="0"/>
    <x v="0"/>
    <n v="159"/>
    <n v="1"/>
    <s v="GVD16"/>
    <n v="297"/>
    <n v="0"/>
    <s v="ร้านที่2"/>
    <s v="ธ***น ง***ัก"/>
    <s v="สุรินทร์"/>
    <s v="-"/>
    <s v=""/>
    <s v="19/02/2026 19:40"/>
    <s v="-"/>
    <s v="J&amp;T Express"/>
    <s v="Tiktok"/>
    <s v="tiktok"/>
    <s v=""/>
    <s v="791913216706"/>
    <s v="19/02/2026 19:40"/>
  </r>
  <r>
    <x v="6"/>
    <x v="7"/>
    <n v="66.333333333333329"/>
    <n v="6"/>
    <s v="GVD14"/>
    <n v="500"/>
    <n v="0"/>
    <s v="ร้านที่1"/>
    <s v="ค******์"/>
    <s v="******ู่ที่ 5 ตำบลหนองแวง ตำบลหนองแวง อำเภอละหานทราย จังหวัดบุรีรัมย์ 31170"/>
    <s v="31170"/>
    <s v="89"/>
    <s v="19/02/2026 20:08"/>
    <s v="-"/>
    <s v="Flash Express"/>
    <s v="Shopee"/>
    <s v="shopee"/>
    <s v=""/>
    <s v="TH28068D3GXR9D"/>
    <s v="19/02/2026 19:38"/>
  </r>
  <r>
    <x v="4"/>
    <x v="4"/>
    <n v="50"/>
    <n v="6"/>
    <s v="GVD13"/>
    <n v="200"/>
    <n v="0"/>
    <s v="ร้านที่2"/>
    <s v="อ***ญา เ***ขุนทด"/>
    <s v="นครราชสีมา"/>
    <s v="-"/>
    <s v=""/>
    <s v="19/02/2026 19:34"/>
    <s v="-"/>
    <s v="J&amp;T COD"/>
    <s v="Tiktok"/>
    <s v="จ่ายทีหลัง / COD"/>
    <s v=""/>
    <s v="791976145726"/>
    <s v="19/02/2026 19:34"/>
  </r>
  <r>
    <x v="6"/>
    <x v="7"/>
    <n v="66.333333333333329"/>
    <n v="3"/>
    <s v="GVD12"/>
    <n v="25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19/02/2026 19:36"/>
    <s v="-"/>
    <s v="SPX Express"/>
    <s v="Shopee"/>
    <s v="shopee"/>
    <s v=""/>
    <s v="TH263402134993L"/>
    <s v="19/02/2026 19:34"/>
  </r>
  <r>
    <x v="3"/>
    <x v="3"/>
    <n v="159"/>
    <n v="1"/>
    <s v="GVD11"/>
    <n v="99"/>
    <n v="0"/>
    <s v="ร้านที่2"/>
    <s v="j**"/>
    <s v="ร้อยเอ็ด"/>
    <s v="-"/>
    <s v=""/>
    <s v="19/02/2026 19:11"/>
    <s v="-"/>
    <s v="J&amp;T COD"/>
    <s v="Tiktok"/>
    <s v="จ่ายทีหลัง / COD"/>
    <s v=""/>
    <s v="791982596720"/>
    <s v="19/02/2026 19:11"/>
  </r>
  <r>
    <x v="0"/>
    <x v="0"/>
    <n v="159"/>
    <n v="1"/>
    <s v="GVD10"/>
    <n v="99"/>
    <n v="0"/>
    <s v="ร้านที่2"/>
    <s v="ว***า ศ***ษตรินทร์"/>
    <s v="สุราษฎร์ธานี"/>
    <s v="-"/>
    <s v=""/>
    <s v="19/02/2026 19:06"/>
    <s v="-"/>
    <s v="J&amp;T COD"/>
    <s v="Tiktok"/>
    <s v="จ่ายทีหลัง / COD"/>
    <s v=""/>
    <s v="791904371790"/>
    <s v="19/02/2026 19:06"/>
  </r>
  <r>
    <x v="9"/>
    <x v="11"/>
    <n v="49"/>
    <n v="1"/>
    <s v="GVD9"/>
    <n v="49"/>
    <n v="0"/>
    <s v="ร้านที่1"/>
    <s v="ภ******ค"/>
    <s v="******าตาลเหนือ, ตำบลขามป้อม, อำเภอเขมราฐ ตำบลขามป้อม อำเภอเขมราฐ จังหวัดอุบลราชธานี 34170"/>
    <s v="34170"/>
    <s v="04"/>
    <s v="19/02/2026 18:53"/>
    <s v="-"/>
    <s v="SPX Express"/>
    <s v="Shopee"/>
    <s v="shopee"/>
    <s v=""/>
    <s v="TH261277351636G"/>
    <s v="19/02/2026 18:53"/>
  </r>
  <r>
    <x v="4"/>
    <x v="4"/>
    <n v="50"/>
    <n v="6"/>
    <s v="GVD8"/>
    <n v="238"/>
    <n v="38"/>
    <s v="ร้านที่2"/>
    <s v="ล***ณ ส***โส"/>
    <s v="เลย"/>
    <s v="-"/>
    <s v=""/>
    <s v="19/02/2026 18:52"/>
    <s v="-"/>
    <s v="J&amp;T Express"/>
    <s v="Tiktok"/>
    <s v="tiktok"/>
    <s v=""/>
    <s v="791920827740"/>
    <s v="19/02/2026 18:52"/>
  </r>
  <r>
    <x v="3"/>
    <x v="3"/>
    <n v="159"/>
    <n v="1"/>
    <s v="GVD7"/>
    <n v="99"/>
    <n v="0"/>
    <s v="ร้านที่2"/>
    <s v="T***K"/>
    <s v="พระนครศรีอยุธยา"/>
    <s v="-"/>
    <s v=""/>
    <s v="19/02/2026 18:46"/>
    <s v="-"/>
    <s v="J&amp;T Express"/>
    <s v="Tiktok"/>
    <s v="tiktok"/>
    <s v=""/>
    <s v="791919994740"/>
    <s v="19/02/2026 18:47"/>
  </r>
  <r>
    <x v="1"/>
    <x v="6"/>
    <n v="109"/>
    <n v="1"/>
    <s v="GVD6"/>
    <n v="116"/>
    <n v="7"/>
    <s v="ร้านที่3"/>
    <s v="ศรัญญา สิงห์แรง"/>
    <s v="21/13 ห้อง2 หมู่11 บ้านหนองข่าซอย3 ต.บางพระ_x000a__x000a_ศรีราชา/ Si Rachaชลบุรี/ Chonburi_x000a_20110"/>
    <s v="20110"/>
    <s v="660618435858"/>
    <s v="19/02/2026 18:46"/>
    <s v="-"/>
    <s v="Kerry_dropoff"/>
    <s v="Lazada"/>
    <s v="lazada"/>
    <s v=""/>
    <s v="LEXPU0659514584"/>
    <s v="19/02/2026 18:46"/>
  </r>
  <r>
    <x v="4"/>
    <x v="4"/>
    <n v="50"/>
    <n v="6"/>
    <s v="GVD5"/>
    <n v="200"/>
    <n v="0"/>
    <s v="ร้านที่2"/>
    <s v="ส***ติ  ค***แวง"/>
    <s v="ชลบุรี"/>
    <s v="-"/>
    <s v=""/>
    <s v="19/02/2026 18:37"/>
    <s v="-"/>
    <s v="J&amp;T COD"/>
    <s v="Tiktok"/>
    <s v="จ่ายทีหลัง / COD"/>
    <s v=""/>
    <s v="791963021743"/>
    <s v="19/02/2026 18:37"/>
  </r>
  <r>
    <x v="4"/>
    <x v="4"/>
    <n v="50"/>
    <n v="6"/>
    <s v="GVD4"/>
    <n v="200"/>
    <n v="0"/>
    <s v="ร้านที่2"/>
    <s v="อ***ยาภา"/>
    <s v="นครปฐม"/>
    <s v="-"/>
    <s v=""/>
    <s v="19/02/2026 18:36"/>
    <s v="-"/>
    <s v="J&amp;T COD"/>
    <s v="Tiktok"/>
    <s v="จ่ายทีหลัง / COD"/>
    <s v=""/>
    <s v="791932710726"/>
    <s v="19/02/2026 18:36"/>
  </r>
  <r>
    <x v="4"/>
    <x v="4"/>
    <n v="50"/>
    <n v="6"/>
    <s v="GVD2"/>
    <n v="238"/>
    <n v="38"/>
    <s v="ร้านที่2"/>
    <s v="ป***า แ***เมือง"/>
    <s v="หนองคาย"/>
    <s v="-"/>
    <s v=""/>
    <s v="19/02/2026 18:22"/>
    <s v="-"/>
    <s v="J&amp;T COD"/>
    <s v="Tiktok"/>
    <s v="จ่ายทีหลัง / COD"/>
    <s v=""/>
    <s v="791922310701"/>
    <s v="19/02/2026 18:22"/>
  </r>
  <r>
    <x v="3"/>
    <x v="3"/>
    <n v="159"/>
    <n v="1"/>
    <s v="GVD1"/>
    <n v="99"/>
    <n v="0"/>
    <s v="ร้านที่2"/>
    <s v="ก***ิการ์ ท***ซย์"/>
    <s v="กระบี่"/>
    <s v="-"/>
    <s v=""/>
    <s v="19/02/2026 18:13"/>
    <s v="-"/>
    <s v="J&amp;T COD"/>
    <s v="Tiktok"/>
    <s v="จ่ายทีหลัง / COD"/>
    <s v=""/>
    <s v="791923790744"/>
    <s v="19/02/2026 18:13"/>
  </r>
  <r>
    <x v="3"/>
    <x v="3"/>
    <n v="159"/>
    <n v="1"/>
    <s v="GVD0"/>
    <n v="99"/>
    <n v="0"/>
    <s v="ร้านที่2"/>
    <s v="บ***ักบิดรถนะล่ะถามเขาโลด"/>
    <s v="สกลนคร"/>
    <s v="-"/>
    <s v=""/>
    <s v="19/02/2026 18:07"/>
    <s v="-"/>
    <s v="J&amp;T COD"/>
    <s v="Tiktok"/>
    <s v="จ่ายทีหลัง / COD"/>
    <s v=""/>
    <s v="791980791755"/>
    <s v="19/02/2026 18:07"/>
  </r>
  <r>
    <x v="4"/>
    <x v="4"/>
    <n v="33.333333333333336"/>
    <n v="3"/>
    <s v="GVC99"/>
    <n v="100"/>
    <n v="0"/>
    <s v="ร้านที่2"/>
    <s v="น***ิพย์ ส***อง"/>
    <s v="กำแพงเพชร"/>
    <s v="-"/>
    <s v=""/>
    <s v="19/02/2026 17:56"/>
    <s v="-"/>
    <s v="J&amp;T COD"/>
    <s v="Tiktok"/>
    <s v="จ่ายทีหลัง / COD"/>
    <s v=""/>
    <s v="791908862706"/>
    <s v="19/02/2026 17:56"/>
  </r>
  <r>
    <x v="1"/>
    <x v="1"/>
    <n v="159"/>
    <n v="1"/>
    <s v="GVC98"/>
    <n v="99"/>
    <n v="0"/>
    <s v="ร้านที่2"/>
    <s v="จ***ิมา เ***นสอาด"/>
    <s v="กรุงเทพฯ"/>
    <s v="-"/>
    <s v=""/>
    <s v="19/02/2026 17:56"/>
    <s v="-"/>
    <s v="J&amp;T Express"/>
    <s v="Tiktok"/>
    <s v="tiktok"/>
    <s v=""/>
    <s v="791976259701"/>
    <s v="19/02/2026 17:56"/>
  </r>
  <r>
    <x v="3"/>
    <x v="3"/>
    <n v="159"/>
    <n v="2"/>
    <s v="GVC97"/>
    <n v="198"/>
    <n v="0"/>
    <s v="ร้านที่2"/>
    <s v="ธ***ักดิ์ เ***เงิน"/>
    <s v="สมุทรปราการ"/>
    <s v="-"/>
    <s v=""/>
    <s v="19/02/2026 17:48"/>
    <s v="-"/>
    <s v="J&amp;T Express"/>
    <s v="Tiktok"/>
    <s v="tiktok"/>
    <s v=""/>
    <s v="791979589785"/>
    <s v="19/02/2026 17:48"/>
  </r>
  <r>
    <x v="3"/>
    <x v="3"/>
    <n v="139"/>
    <n v="1"/>
    <s v="GVC95"/>
    <n v="139"/>
    <n v="0"/>
    <s v="ร้านที่1"/>
    <s v="ภ****ร"/>
    <s v="******้ำปราณ, อำเภอปราณบุรี ตำบลปากน้ำปราณ อำเภอปราณบุรี จังหวัดประจวบคีรีขันธ์ 77220"/>
    <s v="77220"/>
    <s v="92"/>
    <s v="19/02/2026 18:14"/>
    <s v="-"/>
    <s v="SPX Express"/>
    <s v="Shopee"/>
    <s v="shopee"/>
    <s v=""/>
    <s v="TH2694369268898"/>
    <s v="19/02/2026 17:44"/>
  </r>
  <r>
    <x v="6"/>
    <x v="7"/>
    <n v="66.333333333333329"/>
    <n v="6"/>
    <s v="GVC94"/>
    <n v="500"/>
    <n v="0"/>
    <s v="ร้านที่1"/>
    <s v="อ******น"/>
    <s v="******องไผ่ ตำบลหนองไผ่ อำเภอเมืองชัยภูมิ จังหวัดชัยภูมิ 36240"/>
    <s v="36240"/>
    <s v="45"/>
    <s v="19/02/2026 17:41"/>
    <s v="-"/>
    <s v="SPX Express"/>
    <s v="Shopee"/>
    <s v="shopee"/>
    <s v=""/>
    <s v="TH265323275305R"/>
    <s v="19/02/2026 17:41"/>
  </r>
  <r>
    <x v="4"/>
    <x v="4"/>
    <n v="50"/>
    <n v="6"/>
    <s v="GVC93"/>
    <n v="200"/>
    <n v="0"/>
    <s v="ร้านที่2"/>
    <s v="ศ***ระภา พ***ลแก้ว"/>
    <s v="กรุงเทพฯ"/>
    <s v="-"/>
    <s v=""/>
    <s v="19/02/2026 17:36"/>
    <s v="-"/>
    <s v="J&amp;T COD"/>
    <s v="Tiktok"/>
    <s v="จ่ายทีหลัง / COD"/>
    <s v=""/>
    <s v="791915116742"/>
    <s v="19/02/2026 17:36"/>
  </r>
  <r>
    <x v="11"/>
    <x v="13"/>
    <n v="66.666666666666671"/>
    <n v="6"/>
    <s v="GVC92"/>
    <n v="200"/>
    <n v="0"/>
    <s v="ร้านที่4"/>
    <s v="ร***ทิพย์"/>
    <s v="นนทบุรี"/>
    <s v="-"/>
    <s v=""/>
    <s v="19/02/2026 17:33"/>
    <s v="-"/>
    <s v="J&amp;T COD"/>
    <s v="Tiktok"/>
    <s v="จ่ายทีหลัง / COD"/>
    <s v=""/>
    <s v="791960009805"/>
    <s v="19/02/2026 17:33"/>
  </r>
  <r>
    <x v="0"/>
    <x v="0"/>
    <n v="159"/>
    <n v="1"/>
    <s v="GVC91"/>
    <n v="99"/>
    <n v="0"/>
    <s v="ร้านที่2"/>
    <s v="จ***รัตน์ ห***พรม"/>
    <s v="ลำพูน"/>
    <s v="-"/>
    <s v=""/>
    <s v="19/02/2026 17:20"/>
    <s v="-"/>
    <s v="J&amp;T Express"/>
    <s v="Tiktok"/>
    <s v="tiktok"/>
    <s v=""/>
    <s v="791916297701"/>
    <s v="19/02/2026 17:20"/>
  </r>
  <r>
    <x v="0"/>
    <x v="0"/>
    <n v="159"/>
    <n v="1"/>
    <s v="GVC90"/>
    <n v="198"/>
    <n v="0"/>
    <s v="ร้านที่2"/>
    <s v="อ***ินทร์ ก***ทอง"/>
    <s v="นครราชสีมา"/>
    <s v="-"/>
    <s v=""/>
    <s v="19/02/2026 17:14"/>
    <s v="-"/>
    <s v="J&amp;T Express"/>
    <s v="Tiktok"/>
    <s v="tiktok"/>
    <s v=""/>
    <s v="791965429754"/>
    <s v="19/02/2026 17:14"/>
  </r>
  <r>
    <x v="3"/>
    <x v="3"/>
    <n v="159"/>
    <n v="1"/>
    <s v="GVC90"/>
    <n v="198"/>
    <n v="0"/>
    <s v="ร้านที่2"/>
    <s v="อ***ินทร์ ก***ทอง"/>
    <s v="นครราชสีมา"/>
    <s v="-"/>
    <s v=""/>
    <s v="19/02/2026 17:14"/>
    <s v="-"/>
    <s v="J&amp;T Express"/>
    <s v="Tiktok"/>
    <s v="tiktok"/>
    <s v=""/>
    <s v="791965429754"/>
    <s v="19/02/2026 17:14"/>
  </r>
  <r>
    <x v="1"/>
    <x v="1"/>
    <n v="159"/>
    <n v="1"/>
    <s v="GVC89"/>
    <n v="137"/>
    <n v="38"/>
    <s v="ร้านที่2"/>
    <s v="น** ส***ยะ  บ***ชย"/>
    <s v="นครศรีธรรมราช"/>
    <s v="-"/>
    <s v=""/>
    <s v="19/02/2026 17:14"/>
    <s v="-"/>
    <s v="J&amp;T COD"/>
    <s v="Tiktok"/>
    <s v="จ่ายทีหลัง / COD"/>
    <s v=""/>
    <s v="791970453713"/>
    <s v="19/02/2026 17:14"/>
  </r>
  <r>
    <x v="10"/>
    <x v="12"/>
    <n v="75"/>
    <n v="1"/>
    <s v="GVC88"/>
    <n v="135"/>
    <n v="60"/>
    <s v="ร้านที่1"/>
    <s v="พ******์"/>
    <s v="******9, หมู่ที่ 7 ตำบล บางบ่อ ตำบลบางบ่อ อำเภอบางบ่อ จังหวัดสมุทรปราการ 10560"/>
    <s v="10560"/>
    <s v="92"/>
    <s v="19/02/2026 17:07"/>
    <s v="-"/>
    <s v="SPX Express"/>
    <s v="Shopee"/>
    <s v="shopee"/>
    <s v=""/>
    <s v="TH265083409753L"/>
    <s v="19/02/2026 17:07"/>
  </r>
  <r>
    <x v="3"/>
    <x v="3"/>
    <n v="159"/>
    <n v="1"/>
    <s v="GVC87"/>
    <n v="99"/>
    <n v="0"/>
    <s v="ร้านที่2"/>
    <s v="ส***ักดิ์ ก***ัมย์"/>
    <s v="ชลบุรี"/>
    <s v="-"/>
    <s v=""/>
    <s v="19/02/2026 17:02"/>
    <s v="-"/>
    <s v="J&amp;T COD"/>
    <s v="Tiktok"/>
    <s v="จ่ายทีหลัง / COD"/>
    <s v=""/>
    <s v="791938793730"/>
    <s v="19/02/2026 17:02"/>
  </r>
  <r>
    <x v="4"/>
    <x v="4"/>
    <n v="50"/>
    <n v="6"/>
    <s v="GVC86"/>
    <n v="200"/>
    <n v="0"/>
    <s v="ร้านที่2"/>
    <s v="ฐ***พร แ***งาม"/>
    <s v="สมุทรปราการ"/>
    <s v="-"/>
    <s v=""/>
    <s v="19/02/2026 16:52"/>
    <s v="-"/>
    <s v="J&amp;T Express"/>
    <s v="Tiktok"/>
    <s v="tiktok"/>
    <s v=""/>
    <s v="791906854745"/>
    <s v="19/02/2026 16:51"/>
  </r>
  <r>
    <x v="8"/>
    <x v="10"/>
    <n v="54.5"/>
    <n v="2"/>
    <s v="GVC85"/>
    <n v="258.45999999999998"/>
    <n v="26"/>
    <s v="ร้านที่3"/>
    <s v="ธเนศ นามมีชัย"/>
    <s v="188/633 อาคารชุดนอตติ้งฮิลล์ สุขุมวิท-แพรกษา ชั้น 22  หมู่ที่ 1 ถ. แพรกษา ตำบล ท้ายบ้านใหม่ อำเภอเมืองสมุทรปราการ สมุทรปราการ 10280 188/633 ชั้น 22 · ท้ายบ้านใหม่/ Thai Ban Mai_x000a__x000a_เมืองสมุทรปราการ/ Mueang Samut Prakanสมุทรปราการ/ Samut Prakan_x000a_10280"/>
    <s v="10280"/>
    <s v="660832453978"/>
    <s v="19/02/2026 16:48"/>
    <s v="-"/>
    <s v="Kerry_dropoff"/>
    <s v="Lazada"/>
    <s v="lazada"/>
    <s v=""/>
    <s v="LEXPU0659481254"/>
    <s v="19/02/2026 16:47"/>
  </r>
  <r>
    <x v="6"/>
    <x v="7"/>
    <n v="90"/>
    <n v="2"/>
    <s v="GVC85"/>
    <n v="258.45999999999998"/>
    <n v="26"/>
    <s v="ร้านที่3"/>
    <s v="ธเนศ นามมีชัย"/>
    <s v="188/633 อาคารชุดนอตติ้งฮิลล์ สุขุมวิท-แพรกษา ชั้น 22  หมู่ที่ 1 ถ. แพรกษา ตำบล ท้ายบ้านใหม่ อำเภอเมืองสมุทรปราการ สมุทรปราการ 10280 188/633 ชั้น 22 · ท้ายบ้านใหม่/ Thai Ban Mai_x000a__x000a_เมืองสมุทรปราการ/ Mueang Samut Prakanสมุทรปราการ/ Samut Prakan_x000a_10280"/>
    <s v="10280"/>
    <s v="660832453978"/>
    <s v="19/02/2026 16:48"/>
    <s v="-"/>
    <s v="Kerry_dropoff"/>
    <s v="Lazada"/>
    <s v="lazada"/>
    <s v=""/>
    <s v="LEXPU0659481254"/>
    <s v="19/02/2026 16:47"/>
  </r>
  <r>
    <x v="4"/>
    <x v="4"/>
    <n v="33.333333333333336"/>
    <n v="3"/>
    <s v="GVC84"/>
    <n v="100"/>
    <n v="0"/>
    <s v="ร้านที่2"/>
    <s v="ส***นท์ ท***บ"/>
    <s v="นครปฐม"/>
    <s v="-"/>
    <s v=""/>
    <s v="19/02/2026 16:41"/>
    <s v="-"/>
    <s v="J&amp;T COD"/>
    <s v="Tiktok"/>
    <s v="จ่ายทีหลัง / COD"/>
    <s v=""/>
    <s v="791954068710"/>
    <s v="19/02/2026 16:41"/>
  </r>
  <r>
    <x v="1"/>
    <x v="1"/>
    <n v="159"/>
    <n v="1"/>
    <s v="GVC82"/>
    <n v="99"/>
    <n v="0"/>
    <s v="ร้านที่2"/>
    <s v="พ***ดนย์   ร***า"/>
    <s v="สระบุรี"/>
    <s v="-"/>
    <s v=""/>
    <s v="19/02/2026 16:34"/>
    <s v="-"/>
    <s v="J&amp;T Express"/>
    <s v="Tiktok"/>
    <s v="tiktok"/>
    <s v=""/>
    <s v="791945738732"/>
    <s v="19/02/2026 16:35"/>
  </r>
  <r>
    <x v="11"/>
    <x v="13"/>
    <n v="66.666666666666671"/>
    <n v="3"/>
    <s v="GVC80"/>
    <n v="327"/>
    <n v="0"/>
    <s v="ร้านที่2"/>
    <s v="9* ห*** 2 โ***านหิ้งพระ"/>
    <s v="ฉะเชิงเทรา"/>
    <s v="-"/>
    <s v=""/>
    <s v="19/02/2026 16:28"/>
    <s v="-"/>
    <s v="J&amp;T COD"/>
    <s v="Tiktok"/>
    <s v="จ่ายทีหลัง / COD"/>
    <s v=""/>
    <s v="791991187750"/>
    <s v="19/02/2026 16:28"/>
  </r>
  <r>
    <x v="2"/>
    <x v="2"/>
    <n v="159"/>
    <n v="1"/>
    <s v="GVC80"/>
    <n v="327"/>
    <n v="0"/>
    <s v="ร้านที่2"/>
    <s v="9* ห*** 2 โ***านหิ้งพระ"/>
    <s v="ฉะเชิงเทรา"/>
    <s v="-"/>
    <s v=""/>
    <s v="19/02/2026 16:28"/>
    <s v="-"/>
    <s v="J&amp;T COD"/>
    <s v="Tiktok"/>
    <s v="จ่ายทีหลัง / COD"/>
    <s v=""/>
    <s v="791991187750"/>
    <s v="19/02/2026 16:28"/>
  </r>
  <r>
    <x v="3"/>
    <x v="3"/>
    <n v="159"/>
    <n v="1"/>
    <s v="GVC80"/>
    <n v="327"/>
    <n v="0"/>
    <s v="ร้านที่2"/>
    <s v="9* ห*** 2 โ***านหิ้งพระ"/>
    <s v="ฉะเชิงเทรา"/>
    <s v="-"/>
    <s v=""/>
    <s v="19/02/2026 16:28"/>
    <s v="-"/>
    <s v="J&amp;T COD"/>
    <s v="Tiktok"/>
    <s v="จ่ายทีหลัง / COD"/>
    <s v=""/>
    <s v="791991187750"/>
    <s v="19/02/2026 16:28"/>
  </r>
  <r>
    <x v="7"/>
    <x v="8"/>
    <n v="120"/>
    <n v="1"/>
    <s v="GVC79"/>
    <n v="96"/>
    <n v="7"/>
    <s v="ร้านที่2"/>
    <s v="D***aa S***.9888 โ***จ้ง 0***505-9888 ด***ค่ะ"/>
    <s v="กรุงเทพมหานคร"/>
    <s v="-"/>
    <s v=""/>
    <s v="19/02/2026 16:22"/>
    <s v="-"/>
    <s v="J&amp;T Express"/>
    <s v="Tiktok"/>
    <s v="tiktok"/>
    <s v=""/>
    <s v="791997189745"/>
    <s v="19/02/2026 16:22"/>
  </r>
  <r>
    <x v="4"/>
    <x v="4"/>
    <n v="50"/>
    <n v="6"/>
    <s v="GVC78"/>
    <n v="203"/>
    <n v="3"/>
    <s v="ร้านที่2"/>
    <s v="ว** ร***ะ"/>
    <s v="นครศรีธรรมราช"/>
    <s v="-"/>
    <s v=""/>
    <s v="19/02/2026 16:18"/>
    <s v="-"/>
    <s v="J&amp;T COD"/>
    <s v="Tiktok"/>
    <s v="จ่ายทีหลัง / COD"/>
    <s v=""/>
    <s v="791930336772"/>
    <s v="19/02/2026 16:18"/>
  </r>
  <r>
    <x v="3"/>
    <x v="3"/>
    <n v="159"/>
    <n v="2"/>
    <s v="GVC77"/>
    <n v="198"/>
    <n v="0"/>
    <s v="ร้านที่2"/>
    <s v="ศ***ิ์ชัย ส***ัต"/>
    <s v="กรุงเทพฯ"/>
    <s v="-"/>
    <s v=""/>
    <s v="19/02/2026 16:01"/>
    <s v="-"/>
    <s v="J&amp;T COD"/>
    <s v="Tiktok"/>
    <s v="จ่ายทีหลัง / COD"/>
    <s v=""/>
    <s v="791974786794"/>
    <s v="19/02/2026 16:01"/>
  </r>
  <r>
    <x v="1"/>
    <x v="1"/>
    <n v="159"/>
    <n v="1"/>
    <s v="GVC75"/>
    <n v="99"/>
    <n v="0"/>
    <s v="ร้านที่2"/>
    <s v="ภ**"/>
    <s v="สงขลา"/>
    <s v="-"/>
    <s v=""/>
    <s v="19/02/2026 15:55"/>
    <s v="-"/>
    <s v="J&amp;T COD"/>
    <s v="Tiktok"/>
    <s v="จ่ายทีหลัง / COD"/>
    <s v=""/>
    <s v="791947338744"/>
    <s v="19/02/2026 15:55"/>
  </r>
  <r>
    <x v="9"/>
    <x v="11"/>
    <n v="33.333333333333336"/>
    <n v="3"/>
    <s v="GVC74"/>
    <n v="134.99"/>
    <n v="0"/>
    <s v="ร้านที่2"/>
    <s v="ส***า ว***อุดม"/>
    <s v="อุดรธานี"/>
    <s v="-"/>
    <s v=""/>
    <s v="19/02/2026 15:50"/>
    <s v="-"/>
    <s v="J&amp;T COD"/>
    <s v="Tiktok"/>
    <s v="จ่ายทีหลัง / COD"/>
    <s v=""/>
    <s v="791946959753"/>
    <s v="19/02/2026 15:50"/>
  </r>
  <r>
    <x v="9"/>
    <x v="11"/>
    <n v="49"/>
    <n v="1"/>
    <s v="GVC73"/>
    <n v="49"/>
    <n v="0"/>
    <s v="ร้านที่1"/>
    <s v="ณ******ล"/>
    <s v="******ยุโป อ.เมือง จ.ยะลา 95000 ตำบลยุโป อำเภอเมืองยะลา จังหวัดยะลา 95000"/>
    <s v="95000"/>
    <s v="24"/>
    <s v="19/02/2026 15:39"/>
    <s v="-"/>
    <s v="SPX Express"/>
    <s v="Shopee"/>
    <s v="shopee"/>
    <s v=""/>
    <s v="TH2645211796855"/>
    <s v="19/02/2026 15:39"/>
  </r>
  <r>
    <x v="3"/>
    <x v="3"/>
    <n v="159"/>
    <n v="1"/>
    <s v="GVC72"/>
    <n v="128"/>
    <n v="29"/>
    <s v="ร้านที่2"/>
    <s v="พ***นก ท***ระจ่าง"/>
    <s v="สมุทรสาคร"/>
    <s v="-"/>
    <s v=""/>
    <s v="19/02/2026 15:36"/>
    <s v="-"/>
    <s v="J&amp;T COD"/>
    <s v="Tiktok"/>
    <s v="จ่ายทีหลัง / COD"/>
    <s v=""/>
    <s v="791930803856"/>
    <s v="19/02/2026 15:36"/>
  </r>
  <r>
    <x v="9"/>
    <x v="11"/>
    <n v="49"/>
    <n v="1"/>
    <s v="GVC71"/>
    <n v="49"/>
    <n v="0"/>
    <s v="ร้านที่1"/>
    <s v="พ******ล"/>
    <s v="******ครอินทร์ (บริษัท เวลท์ตี้ วิสดอม จำกัด) ตำบลบางคูเวียง อำเภอบางกรวย จังหวัดนนทบุรี 11130"/>
    <s v="11130"/>
    <s v="56"/>
    <s v="19/02/2026 15:28"/>
    <s v="-"/>
    <s v="SPX Express"/>
    <s v="Shopee"/>
    <s v="shopee"/>
    <s v=""/>
    <s v="TH2681211345736"/>
    <s v="19/02/2026 15:28"/>
  </r>
  <r>
    <x v="9"/>
    <x v="11"/>
    <n v="49"/>
    <n v="2"/>
    <s v="GVC70"/>
    <n v="107"/>
    <n v="9"/>
    <s v="ร้านที่1"/>
    <s v="ณ******์"/>
    <s v="******36แยก1-6 แขวงลาดพร้าว เขตลาดพร้าว จังหวัดกรุงเทพมหานคร 10230"/>
    <s v="10230"/>
    <s v="92"/>
    <s v="19/02/2026 15:21"/>
    <s v="-"/>
    <s v="SPX Express"/>
    <s v="Shopee"/>
    <s v="shopee"/>
    <s v=""/>
    <s v="TH267843740926T"/>
    <s v="19/02/2026 15:19"/>
  </r>
  <r>
    <x v="0"/>
    <x v="0"/>
    <n v="159"/>
    <n v="1"/>
    <s v="GVC69"/>
    <n v="102"/>
    <n v="3"/>
    <s v="ร้านที่2"/>
    <s v="ส***งคล  อ***างกูล"/>
    <s v="ชลบุรี"/>
    <s v="-"/>
    <s v=""/>
    <s v="19/02/2026 15:18"/>
    <s v="-"/>
    <s v="J&amp;T COD"/>
    <s v="Tiktok"/>
    <s v="จ่ายทีหลัง / COD"/>
    <s v=""/>
    <s v="791916775786"/>
    <s v="19/02/2026 15:18"/>
  </r>
  <r>
    <x v="0"/>
    <x v="0"/>
    <n v="159"/>
    <n v="1"/>
    <s v="GVC68"/>
    <n v="297"/>
    <n v="0"/>
    <s v="ร้านที่2"/>
    <s v="เ*** ห***"/>
    <s v="มหาสารคาม"/>
    <s v="-"/>
    <s v=""/>
    <s v="19/02/2026 15:16"/>
    <s v="-"/>
    <s v="J&amp;T Express"/>
    <s v="Tiktok"/>
    <s v="tiktok"/>
    <s v=""/>
    <s v="791976908715"/>
    <s v="19/02/2026 15:15"/>
  </r>
  <r>
    <x v="3"/>
    <x v="3"/>
    <n v="159"/>
    <n v="1"/>
    <s v="GVC68"/>
    <n v="297"/>
    <n v="0"/>
    <s v="ร้านที่2"/>
    <s v="เ*** ห***"/>
    <s v="มหาสารคาม"/>
    <s v="-"/>
    <s v=""/>
    <s v="19/02/2026 15:16"/>
    <s v="-"/>
    <s v="J&amp;T Express"/>
    <s v="Tiktok"/>
    <s v="tiktok"/>
    <s v=""/>
    <s v="791976908715"/>
    <s v="19/02/2026 15:15"/>
  </r>
  <r>
    <x v="1"/>
    <x v="1"/>
    <n v="159"/>
    <n v="1"/>
    <s v="GVC68"/>
    <n v="297"/>
    <n v="0"/>
    <s v="ร้านที่2"/>
    <s v="เ*** ห***"/>
    <s v="มหาสารคาม"/>
    <s v="-"/>
    <s v=""/>
    <s v="19/02/2026 15:16"/>
    <s v="-"/>
    <s v="J&amp;T Express"/>
    <s v="Tiktok"/>
    <s v="tiktok"/>
    <s v=""/>
    <s v="791976908715"/>
    <s v="19/02/2026 15:15"/>
  </r>
  <r>
    <x v="13"/>
    <x v="15"/>
    <n v="10"/>
    <n v="20"/>
    <s v="GVC67"/>
    <n v="516"/>
    <n v="54"/>
    <s v="ร้านที่1"/>
    <s v="พ******ย"/>
    <s v="******สุขุมวิท แขวงคลองตัน เขตคลองเตย กรุงเทพ 10110 แขวงคลองตัน เขตคลองเตย จังหวัดกรุงเทพมหานคร 10110"/>
    <s v="10110"/>
    <s v="59"/>
    <s v="19/02/2026 15:44"/>
    <s v="-"/>
    <s v="SPX Express"/>
    <s v="Shopee"/>
    <s v="shopee"/>
    <s v=""/>
    <s v="TH266109343081M"/>
    <s v="19/02/2026 15:14"/>
  </r>
  <r>
    <x v="6"/>
    <x v="7"/>
    <n v="80"/>
    <n v="3"/>
    <s v="GVC67"/>
    <n v="516"/>
    <n v="54"/>
    <s v="ร้านที่1"/>
    <s v="พ******ย"/>
    <s v="******สุขุมวิท แขวงคลองตัน เขตคลองเตย กรุงเทพ 10110 แขวงคลองตัน เขตคลองเตย จังหวัดกรุงเทพมหานคร 10110"/>
    <s v="10110"/>
    <s v="59"/>
    <s v="19/02/2026 15:44"/>
    <s v="-"/>
    <s v="SPX Express"/>
    <s v="Shopee"/>
    <s v="shopee"/>
    <s v=""/>
    <s v="TH266109343081M"/>
    <s v="19/02/2026 15:14"/>
  </r>
  <r>
    <x v="5"/>
    <x v="5"/>
    <n v="150"/>
    <n v="1"/>
    <s v="GVC66"/>
    <n v="100"/>
    <n v="0"/>
    <s v="ร้านที่2"/>
    <s v="ส***ตรา ท***อบ"/>
    <s v="กรุงเทพฯ"/>
    <s v="-"/>
    <s v=""/>
    <s v="19/02/2026 15:12"/>
    <s v="-"/>
    <s v="J&amp;T Express"/>
    <s v="Tiktok"/>
    <s v="tiktok"/>
    <s v=""/>
    <s v="791962752781"/>
    <s v="19/02/2026 15:11"/>
  </r>
  <r>
    <x v="6"/>
    <x v="7"/>
    <n v="120"/>
    <n v="2"/>
    <s v="GVC65"/>
    <n v="178"/>
    <n v="0"/>
    <s v="ร้านที่2"/>
    <s v="น** ส***ศ ฤ***เดช"/>
    <s v="ขอนแก่น"/>
    <s v="-"/>
    <s v=""/>
    <s v="19/02/2026 15:09"/>
    <s v="-"/>
    <s v="J&amp;T COD"/>
    <s v="Tiktok"/>
    <s v="จ่ายทีหลัง / COD"/>
    <s v=""/>
    <s v="791924401741"/>
    <s v="19/02/2026 15:09"/>
  </r>
  <r>
    <x v="3"/>
    <x v="3"/>
    <n v="159"/>
    <n v="1"/>
    <s v="GVC64"/>
    <n v="99"/>
    <n v="0"/>
    <s v="ร้านที่2"/>
    <s v="ส***รณา ร***ณเฑียร"/>
    <s v="ตำบล กาฬสินธุ์"/>
    <s v="-"/>
    <s v=""/>
    <s v="19/02/2026 15:08"/>
    <s v="-"/>
    <s v="J&amp;T COD"/>
    <s v="Tiktok"/>
    <s v="จ่ายทีหลัง / COD"/>
    <s v=""/>
    <s v="791976401871"/>
    <s v="19/02/2026 15:08"/>
  </r>
  <r>
    <x v="2"/>
    <x v="2"/>
    <n v="139"/>
    <n v="1"/>
    <s v="GVC62"/>
    <n v="215"/>
    <n v="0"/>
    <s v="ร้านที่10"/>
    <s v="เศกสรรค์ ชมภูนุกูลรัตน์"/>
    <s v="ร้านราดหน้าหมูหมัก 465ภูมินทร์ชอย10ถนนแม่ต๋ำสายใน ตำบลแม่ต๋ำ อ เมือง จ พะเยา_x000a_แม่ต้ำ_x000a_พะเยา_x000a_Thailand 56000"/>
    <s v="56000"/>
    <s v="0910726041"/>
    <s v="19/02/2026 15:08"/>
    <s v="t0832622509@gmail.com"/>
    <s v="EMS COD"/>
    <s v="facebook"/>
    <s v="กสิกร"/>
    <s v=""/>
    <s v="WA094220833TH"/>
    <s v="19/02/2026 15:06"/>
  </r>
  <r>
    <x v="1"/>
    <x v="1"/>
    <n v="139"/>
    <n v="1"/>
    <s v="GVC62"/>
    <n v="215"/>
    <n v="0"/>
    <s v="ร้านที่10"/>
    <s v="เศกสรรค์ ชมภูนุกูลรัตน์"/>
    <s v="ร้านราดหน้าหมูหมัก 465ภูมินทร์ชอย10ถนนแม่ต๋ำสายใน ตำบลแม่ต๋ำ อ เมือง จ พะเยา_x000a_แม่ต้ำ_x000a_พะเยา_x000a_Thailand 56000"/>
    <s v="56000"/>
    <s v="0910726041"/>
    <s v="19/02/2026 15:08"/>
    <s v="t0832622509@gmail.com"/>
    <s v="EMS COD"/>
    <s v="facebook"/>
    <s v="กสิกร"/>
    <s v=""/>
    <s v="WA094220833TH"/>
    <s v="19/02/2026 15:06"/>
  </r>
  <r>
    <x v="11"/>
    <x v="13"/>
    <n v="66.666666666666671"/>
    <n v="3"/>
    <s v="GVC61"/>
    <n v="100"/>
    <n v="0"/>
    <s v="ร้านที่2"/>
    <s v="ข***ชัย"/>
    <s v="ชัยภูมิ"/>
    <s v="-"/>
    <s v=""/>
    <s v="19/02/2026 14:47"/>
    <s v="-"/>
    <s v="J&amp;T COD"/>
    <s v="Tiktok"/>
    <s v="จ่ายทีหลัง / COD"/>
    <s v=""/>
    <s v="791929787773"/>
    <s v="19/02/2026 14:47"/>
  </r>
  <r>
    <x v="11"/>
    <x v="13"/>
    <n v="66.666666666666671"/>
    <n v="3"/>
    <s v="GVC60"/>
    <n v="257.99"/>
    <n v="0"/>
    <s v="ร้านที่2"/>
    <s v="ว***ญา  ว***คำ"/>
    <s v="เทศบาลนครลำปาง"/>
    <s v="-"/>
    <s v=""/>
    <s v="19/02/2026 14:47"/>
    <s v="-"/>
    <s v="J&amp;T Express"/>
    <s v="Tiktok"/>
    <s v="tiktok"/>
    <s v=""/>
    <s v="791955493770"/>
    <s v="19/02/2026 14:47"/>
  </r>
  <r>
    <x v="3"/>
    <x v="3"/>
    <n v="159"/>
    <n v="1"/>
    <s v="GVC60"/>
    <n v="257.99"/>
    <n v="0"/>
    <s v="ร้านที่2"/>
    <s v="ว***ญา  ว***คำ"/>
    <s v="เทศบาลนครลำปาง"/>
    <s v="-"/>
    <s v=""/>
    <s v="19/02/2026 14:47"/>
    <s v="-"/>
    <s v="J&amp;T Express"/>
    <s v="Tiktok"/>
    <s v="tiktok"/>
    <s v=""/>
    <s v="791955493770"/>
    <s v="19/02/2026 14:47"/>
  </r>
  <r>
    <x v="4"/>
    <x v="4"/>
    <n v="65"/>
    <n v="1"/>
    <s v="GVC60"/>
    <n v="257.99"/>
    <n v="0"/>
    <s v="ร้านที่2"/>
    <s v="ว***ญา  ว***คำ"/>
    <s v="เทศบาลนครลำปาง"/>
    <s v="-"/>
    <s v=""/>
    <s v="19/02/2026 14:47"/>
    <s v="-"/>
    <s v="J&amp;T Express"/>
    <s v="Tiktok"/>
    <s v="tiktok"/>
    <s v=""/>
    <s v="791955493770"/>
    <s v="19/02/2026 14:47"/>
  </r>
  <r>
    <x v="1"/>
    <x v="1"/>
    <n v="159"/>
    <n v="1"/>
    <s v="GVC58"/>
    <n v="99"/>
    <n v="0"/>
    <s v="ร้านที่2"/>
    <s v="ล***้ำ ค***ทักษ์"/>
    <s v="สุโขทัย"/>
    <s v="-"/>
    <s v=""/>
    <s v="19/02/2026 14:29"/>
    <s v="-"/>
    <s v="J&amp;T COD"/>
    <s v="Tiktok"/>
    <s v="จ่ายทีหลัง / COD"/>
    <s v=""/>
    <s v="791940449753"/>
    <s v="19/02/2026 14:29"/>
  </r>
  <r>
    <x v="4"/>
    <x v="4"/>
    <n v="65"/>
    <n v="1"/>
    <s v="GVC57"/>
    <n v="35"/>
    <n v="0"/>
    <s v="ร้านที่2"/>
    <s v="ส***ตรา ท***อบ"/>
    <s v="กรุงเทพฯ"/>
    <s v="-"/>
    <s v=""/>
    <s v="19/02/2026 14:25"/>
    <s v="-"/>
    <s v="J&amp;T Express"/>
    <s v="Tiktok"/>
    <s v="tiktok"/>
    <s v=""/>
    <s v="791926947770"/>
    <s v="19/02/2026 14:24"/>
  </r>
  <r>
    <x v="2"/>
    <x v="2"/>
    <n v="139"/>
    <n v="1"/>
    <s v="GVC56"/>
    <n v="215"/>
    <n v="0"/>
    <s v="ร้านที่10"/>
    <s v="ส่ง นางกนกพร  ลักขษร"/>
    <s v="218/41หมู่บ้านสินธร หมู่ที่ 2ต.นอกเมือง อ.เมือง จ.สุรินทร์ 32000"/>
    <s v="32000"/>
    <s v="0807229436"/>
    <s v="19/02/2026 14:25"/>
    <s v="t0832622509@gmail.com"/>
    <s v="EMS COD"/>
    <s v="facebook"/>
    <s v="กสิกร"/>
    <s v=""/>
    <s v="WA094220855TH"/>
    <s v="19/02/2026 14:24"/>
  </r>
  <r>
    <x v="0"/>
    <x v="0"/>
    <n v="139"/>
    <n v="1"/>
    <s v="GVC56"/>
    <n v="215"/>
    <n v="0"/>
    <s v="ร้านที่10"/>
    <s v="ส่ง นางกนกพร  ลักขษร"/>
    <s v="218/41หมู่บ้านสินธร หมู่ที่ 2ต.นอกเมือง อ.เมือง จ.สุรินทร์ 32000"/>
    <s v="32000"/>
    <s v="0807229436"/>
    <s v="19/02/2026 14:25"/>
    <s v="t0832622509@gmail.com"/>
    <s v="EMS COD"/>
    <s v="facebook"/>
    <s v="กสิกร"/>
    <s v=""/>
    <s v="WA094220855TH"/>
    <s v="19/02/2026 14:24"/>
  </r>
  <r>
    <x v="4"/>
    <x v="4"/>
    <n v="65"/>
    <n v="1"/>
    <s v="GVC55"/>
    <n v="35"/>
    <n v="0"/>
    <s v="ร้านที่2"/>
    <s v="ย***ร้อยตาสิท"/>
    <s v="นครราชสีมา"/>
    <s v="-"/>
    <s v=""/>
    <s v="19/02/2026 14:26"/>
    <s v="-"/>
    <s v="J&amp;T Express"/>
    <s v="Tiktok"/>
    <s v="tiktok"/>
    <s v=""/>
    <s v="791981743770"/>
    <s v="19/02/2026 14:24"/>
  </r>
  <r>
    <x v="4"/>
    <x v="4"/>
    <n v="65"/>
    <n v="3"/>
    <s v="GVC54"/>
    <n v="105"/>
    <n v="0"/>
    <s v="ร้านที่2"/>
    <s v="ส***รณณีย์  ค***งดี"/>
    <s v="หนองคาย"/>
    <s v="-"/>
    <s v=""/>
    <s v="19/02/2026 14:23"/>
    <s v="-"/>
    <s v="J&amp;T COD"/>
    <s v="Tiktok"/>
    <s v="จ่ายทีหลัง / COD"/>
    <s v="ฝอยทอง/เนยนม/เผือกมะพร้าวอ่อน"/>
    <s v="791928795674"/>
    <s v="19/02/2026 14:23"/>
  </r>
  <r>
    <x v="11"/>
    <x v="13"/>
    <n v="66.666666666666671"/>
    <n v="6"/>
    <s v="GVC53"/>
    <n v="258"/>
    <n v="0"/>
    <s v="ร้านที่2"/>
    <s v="ป***ตา  ค***ียว"/>
    <s v="นนทบุรี"/>
    <s v="-"/>
    <s v=""/>
    <s v="19/02/2026 14:20"/>
    <s v="-"/>
    <s v="J&amp;T COD"/>
    <s v="Tiktok"/>
    <s v="จ่ายทีหลัง / COD"/>
    <s v=""/>
    <s v="791937293792"/>
    <s v="19/02/2026 14:20"/>
  </r>
  <r>
    <x v="1"/>
    <x v="1"/>
    <n v="159"/>
    <n v="1"/>
    <s v="GVC51"/>
    <n v="297"/>
    <n v="0"/>
    <s v="ร้านที่2"/>
    <s v="ส***ิชญ์"/>
    <s v="ชลบุรี"/>
    <s v="-"/>
    <s v=""/>
    <s v="19/02/2026 14:18"/>
    <s v="-"/>
    <s v="J&amp;T COD"/>
    <s v="Tiktok"/>
    <s v="จ่ายทีหลัง / COD"/>
    <s v=""/>
    <s v="791941904784"/>
    <s v="19/02/2026 14:18"/>
  </r>
  <r>
    <x v="2"/>
    <x v="2"/>
    <n v="159"/>
    <n v="2"/>
    <s v="GVC51"/>
    <n v="297"/>
    <n v="0"/>
    <s v="ร้านที่2"/>
    <s v="ส***ิชญ์"/>
    <s v="ชลบุรี"/>
    <s v="-"/>
    <s v=""/>
    <s v="19/02/2026 14:18"/>
    <s v="-"/>
    <s v="J&amp;T COD"/>
    <s v="Tiktok"/>
    <s v="จ่ายทีหลัง / COD"/>
    <s v=""/>
    <s v="791941904784"/>
    <s v="19/02/2026 14:18"/>
  </r>
  <r>
    <x v="11"/>
    <x v="13"/>
    <n v="66.666666666666671"/>
    <n v="3"/>
    <s v="GVC49"/>
    <n v="100"/>
    <n v="0"/>
    <s v="ร้านที่2"/>
    <s v="V***"/>
    <s v="ตราด"/>
    <s v="-"/>
    <s v=""/>
    <s v="19/02/2026 14:09"/>
    <s v="-"/>
    <s v="J&amp;T COD"/>
    <s v="Tiktok"/>
    <s v="จ่ายทีหลัง / COD"/>
    <s v=""/>
    <s v="791907209811"/>
    <s v="19/02/2026 14:13"/>
  </r>
  <r>
    <x v="13"/>
    <x v="15"/>
    <n v="10"/>
    <n v="50"/>
    <s v="GVC48"/>
    <n v="500"/>
    <n v="0"/>
    <s v="ร้านที่1"/>
    <s v="ม****ย"/>
    <s v="******เฟส4 ซอย 1/7 ตำบลพันท้ายนรสิงห์ ตำบลพันท้ายนรสิงห์ อำเภอเมืองสมุทรสาคร จังหวัดสมุทรสาคร 74000"/>
    <s v="74000"/>
    <s v="07"/>
    <s v="19/02/2026 14:38"/>
    <s v="-"/>
    <s v="SPX Express"/>
    <s v="Shopee"/>
    <s v="shopee"/>
    <s v=""/>
    <s v="TH2663230304189"/>
    <s v="19/02/2026 14:12"/>
  </r>
  <r>
    <x v="1"/>
    <x v="1"/>
    <n v="159"/>
    <n v="1"/>
    <s v="GVC47"/>
    <n v="99"/>
    <n v="0"/>
    <s v="ร้านที่2"/>
    <s v="น***ตน์  เ***รวรชัย"/>
    <s v="สมุทรปราการ"/>
    <s v="-"/>
    <s v=""/>
    <s v="19/02/2026 14:07"/>
    <s v="-"/>
    <s v="J&amp;T COD"/>
    <s v="Tiktok"/>
    <s v="จ่ายทีหลัง / COD"/>
    <s v=""/>
    <s v="791933246764"/>
    <s v="19/02/2026 14:12"/>
  </r>
  <r>
    <x v="3"/>
    <x v="3"/>
    <n v="159"/>
    <n v="1"/>
    <s v="GVC46"/>
    <n v="92"/>
    <n v="0"/>
    <s v="ร้านที่2"/>
    <s v="ข***ฐา"/>
    <s v="ราชบุรี"/>
    <s v="-"/>
    <s v=""/>
    <s v="19/02/2026 13:53"/>
    <s v="-"/>
    <s v="J&amp;T COD"/>
    <s v="Tiktok"/>
    <s v="จ่ายทีหลัง / COD"/>
    <s v=""/>
    <s v="791952807844"/>
    <s v="19/02/2026 13:54"/>
  </r>
  <r>
    <x v="9"/>
    <x v="11"/>
    <n v="35"/>
    <n v="8"/>
    <s v="GVC45"/>
    <n v="337"/>
    <n v="9"/>
    <s v="ร้านที่1"/>
    <s v="อ******ธ"/>
    <s v="******ง เสนานิคม, เขตจตุจักร แขวงเสนานิคม เขตจตุจักร จังหวัดกรุงเทพมหานคร 10900"/>
    <s v="10900"/>
    <s v="62"/>
    <s v="19/02/2026 13:52"/>
    <s v="-"/>
    <s v="SPX Express"/>
    <s v="Shopee"/>
    <s v="shopee"/>
    <s v=""/>
    <s v="TH262673372161P"/>
    <s v="19/02/2026 13:52"/>
  </r>
  <r>
    <x v="4"/>
    <x v="4"/>
    <n v="65"/>
    <n v="2"/>
    <s v="GVC44"/>
    <n v="70"/>
    <n v="0"/>
    <s v="ร้านที่2"/>
    <s v="F***"/>
    <s v="นครปฐม"/>
    <s v="-"/>
    <s v=""/>
    <s v="19/02/2026 13:50"/>
    <s v="-"/>
    <s v="J&amp;T Express"/>
    <s v="Tiktok"/>
    <s v="tiktok"/>
    <s v=""/>
    <s v="791950267706"/>
    <s v="19/02/2026 13:50"/>
  </r>
  <r>
    <x v="0"/>
    <x v="0"/>
    <n v="139"/>
    <n v="1"/>
    <s v="GVC43"/>
    <n v="215"/>
    <n v="0"/>
    <s v="ร้านที่10"/>
    <s v="ศิริรัตน์ ใหม่เอี่ยม   "/>
    <s v="195/18 ถนน สุขาภิบาล5 ชอย66 แขวง ออเงิน เขต สายไหม กรุงเทพ 10220"/>
    <s v="10220"/>
    <s v="0918099960"/>
    <s v="19/02/2026 13:50"/>
    <s v="t0832622509@gmail.com"/>
    <s v="EMS COD"/>
    <s v="facebook"/>
    <s v="กสิกร"/>
    <s v=""/>
    <s v="WA094220878TH"/>
    <s v="19/02/2026 13:49"/>
  </r>
  <r>
    <x v="3"/>
    <x v="3"/>
    <n v="139"/>
    <n v="1"/>
    <s v="GVC43"/>
    <n v="215"/>
    <n v="0"/>
    <s v="ร้านที่10"/>
    <s v="ศิริรัตน์ ใหม่เอี่ยม   "/>
    <s v="195/18 ถนน สุขาภิบาล5 ชอย66 แขวง ออเงิน เขต สายไหม กรุงเทพ 10220"/>
    <s v="10220"/>
    <s v="0918099960"/>
    <s v="19/02/2026 13:50"/>
    <s v="t0832622509@gmail.com"/>
    <s v="EMS COD"/>
    <s v="facebook"/>
    <s v="กสิกร"/>
    <s v=""/>
    <s v="WA094220878TH"/>
    <s v="19/02/2026 13:49"/>
  </r>
  <r>
    <x v="4"/>
    <x v="4"/>
    <n v="65"/>
    <n v="1"/>
    <s v="GVC41"/>
    <n v="35"/>
    <n v="0"/>
    <s v="ร้านที่2"/>
    <s v="โ***  ด***ฉาบ"/>
    <s v="กรุงเทพฯ"/>
    <s v="-"/>
    <s v=""/>
    <s v="19/02/2026 13:49"/>
    <s v="-"/>
    <s v="J&amp;T COD"/>
    <s v="Tiktok"/>
    <s v="จ่ายทีหลัง / COD"/>
    <s v=""/>
    <s v="791983464764"/>
    <s v="19/02/2026 13:49"/>
  </r>
  <r>
    <x v="1"/>
    <x v="1"/>
    <n v="159"/>
    <n v="1"/>
    <s v="GVC40"/>
    <n v="117"/>
    <n v="18"/>
    <s v="ร้านที่2"/>
    <s v="ภ***ี เ***กจาน"/>
    <s v="เทศบาลนครขอนแก่น"/>
    <s v="-"/>
    <s v=""/>
    <s v="19/02/2026 13:48"/>
    <s v="-"/>
    <s v="J&amp;T COD"/>
    <s v="Tiktok"/>
    <s v="จ่ายทีหลัง / COD"/>
    <s v=""/>
    <s v="791965515795"/>
    <s v="19/02/2026 13:49"/>
  </r>
  <r>
    <x v="3"/>
    <x v="3"/>
    <n v="139"/>
    <n v="2"/>
    <s v="GVC39"/>
    <n v="215"/>
    <n v="0"/>
    <s v="ร้านที่10"/>
    <s v="อาภาสิริ นิลถนอม"/>
    <s v="136_x000a_ม.10_x000a_ดอนข่อย_x000a_อ.กำเเพงเเสน_x000a_นครปฐม_x000a_Thailand_x000a_ 73140"/>
    <s v="73140"/>
    <s v="0907955749"/>
    <s v="19/02/2026 13:46"/>
    <s v="t0832622509@gmail.com"/>
    <s v="EMS COD"/>
    <s v="facebook"/>
    <s v="กสิกร"/>
    <s v=""/>
    <s v="WA094220895TH"/>
    <s v="19/02/2026 13:46"/>
  </r>
  <r>
    <x v="4"/>
    <x v="4"/>
    <n v="50"/>
    <n v="12"/>
    <s v="GVC38"/>
    <n v="400"/>
    <n v="0"/>
    <s v="ร้านที่2"/>
    <s v="ค***ายพร"/>
    <s v="แม่ฮ่องสอน"/>
    <s v="-"/>
    <s v=""/>
    <s v="19/02/2026 13:48"/>
    <s v="-"/>
    <s v="J&amp;T Express"/>
    <s v="Tiktok"/>
    <s v="tiktok"/>
    <s v=""/>
    <s v="791941216743"/>
    <s v="19/02/2026 13:46"/>
  </r>
  <r>
    <x v="2"/>
    <x v="2"/>
    <n v="159"/>
    <n v="1"/>
    <s v="GVC37"/>
    <n v="117"/>
    <n v="18"/>
    <s v="ร้านที่2"/>
    <s v="น***ุวรรณ ส***ิศักดิ์"/>
    <s v="พังงา"/>
    <s v="-"/>
    <s v=""/>
    <s v="19/02/2026 13:46"/>
    <s v="-"/>
    <s v="J&amp;T COD"/>
    <s v="Tiktok"/>
    <s v="จ่ายทีหลัง / COD"/>
    <s v=""/>
    <s v="791998164790"/>
    <s v="19/02/2026 13:46"/>
  </r>
  <r>
    <x v="3"/>
    <x v="3"/>
    <n v="159"/>
    <n v="1"/>
    <s v="GVC35"/>
    <n v="99"/>
    <n v="0"/>
    <s v="ร้านที่2"/>
    <s v="ส***ล พ***พทย์"/>
    <s v="สุราษฎร์ธานี"/>
    <s v="-"/>
    <s v=""/>
    <s v="19/02/2026 13:35"/>
    <s v="-"/>
    <s v="J&amp;T COD"/>
    <s v="Tiktok"/>
    <s v="จ่ายทีหลัง / COD"/>
    <s v=""/>
    <s v="791977009843"/>
    <s v="19/02/2026 13:35"/>
  </r>
  <r>
    <x v="11"/>
    <x v="13"/>
    <n v="66.666666666666671"/>
    <n v="3"/>
    <s v="GVC34"/>
    <n v="100"/>
    <n v="0"/>
    <s v="ร้านที่4"/>
    <s v="ม***ียร ศ***ลป์"/>
    <s v="อุบลราชธานี"/>
    <s v="-"/>
    <s v=""/>
    <s v="19/02/2026 13:33"/>
    <s v="-"/>
    <s v="J&amp;T Express"/>
    <s v="Tiktok"/>
    <s v="tiktok"/>
    <s v=""/>
    <s v="791969588793"/>
    <s v="19/02/2026 13:33"/>
  </r>
  <r>
    <x v="4"/>
    <x v="4"/>
    <n v="50"/>
    <n v="6"/>
    <s v="GVC33"/>
    <n v="0"/>
    <n v="0"/>
    <s v="ร้านที่2"/>
    <s v="ส***ตรา ล***มมา"/>
    <s v="กรุงเทพฯ"/>
    <s v="-"/>
    <s v=""/>
    <s v="19/02/2026 13:33"/>
    <s v="-"/>
    <s v="J&amp;T Express"/>
    <s v="Tiktok"/>
    <s v="tiktok"/>
    <s v=""/>
    <s v="791938745732"/>
    <s v="19/02/2026 13:33"/>
  </r>
  <r>
    <x v="2"/>
    <x v="2"/>
    <n v="139"/>
    <n v="1"/>
    <s v="GVC31"/>
    <n v="215"/>
    <n v="0"/>
    <s v="ร้านที่10"/>
    <s v="Thongbai Phadetpon"/>
    <s v="561/6 หมู่8_x000a_ลำนารายณ์_x000a_ชัยบาดาล_x000a_ลพบุรี_x000a_Thailand 15130"/>
    <s v="15130"/>
    <s v="66638582428"/>
    <s v="19/02/2026 13:23"/>
    <s v="t0832622509@gmail.com"/>
    <s v="EMS COD"/>
    <s v="facebook"/>
    <s v="กสิกร"/>
    <s v=""/>
    <s v="WA094220918TH"/>
    <s v="19/02/2026 13:23"/>
  </r>
  <r>
    <x v="1"/>
    <x v="1"/>
    <n v="139"/>
    <n v="1"/>
    <s v="GVC31"/>
    <n v="215"/>
    <n v="0"/>
    <s v="ร้านที่10"/>
    <s v="Thongbai Phadetpon"/>
    <s v="561/6 หมู่8_x000a_ลำนารายณ์_x000a_ชัยบาดาล_x000a_ลพบุรี_x000a_Thailand 15130"/>
    <s v="15130"/>
    <s v="66638582428"/>
    <s v="19/02/2026 13:23"/>
    <s v="t0832622509@gmail.com"/>
    <s v="EMS COD"/>
    <s v="facebook"/>
    <s v="กสิกร"/>
    <s v=""/>
    <s v="WA094220918TH"/>
    <s v="19/02/2026 13:23"/>
  </r>
  <r>
    <x v="3"/>
    <x v="3"/>
    <n v="99.5"/>
    <n v="1"/>
    <s v="GVC30"/>
    <n v="199"/>
    <n v="0"/>
    <s v="ร้านที่10"/>
    <s v="ประภา พยอมชื่น"/>
    <s v="239 ม.6 ต.ท่าทอง อ.เมือง จ. พิษณุโลก 65000"/>
    <s v="65000"/>
    <s v="0979971566"/>
    <s v="15/02/2026 18:05"/>
    <s v="t0832622509@gmail.com"/>
    <s v="EMS"/>
    <s v="facebook"/>
    <s v="กสิกร"/>
    <s v=""/>
    <s v="WB170666270TH"/>
    <s v="19/02/2026 13:21"/>
  </r>
  <r>
    <x v="2"/>
    <x v="2"/>
    <n v="99.5"/>
    <n v="1"/>
    <s v="GVC30"/>
    <n v="199"/>
    <n v="0"/>
    <s v="ร้านที่10"/>
    <s v="ประภา พยอมชื่น"/>
    <s v="239 ม.6 ต.ท่าทอง อ.เมือง จ. พิษณุโลก 65000"/>
    <s v="65000"/>
    <s v="0979971566"/>
    <s v="15/02/2026 18:05"/>
    <s v="t0832622509@gmail.com"/>
    <s v="EMS"/>
    <s v="facebook"/>
    <s v="กสิกร"/>
    <s v=""/>
    <s v="WB170666270TH"/>
    <s v="19/02/2026 13:21"/>
  </r>
  <r>
    <x v="1"/>
    <x v="1"/>
    <n v="159"/>
    <n v="1"/>
    <s v="GVC29"/>
    <n v="99"/>
    <n v="0"/>
    <s v="ร้านที่2"/>
    <s v="ส***พร   บ***ยะบูรณ์"/>
    <s v="ราชบุรี"/>
    <s v="-"/>
    <s v=""/>
    <s v="19/02/2026 13:20"/>
    <s v="-"/>
    <s v="J&amp;T COD"/>
    <s v="Tiktok"/>
    <s v="จ่ายทีหลัง / COD"/>
    <s v=""/>
    <s v="791987222795"/>
    <s v="19/02/2026 13:21"/>
  </r>
  <r>
    <x v="11"/>
    <x v="13"/>
    <n v="66.666666666666671"/>
    <n v="3"/>
    <s v="GVC28"/>
    <n v="129"/>
    <n v="0"/>
    <s v="ร้านที่2"/>
    <s v="ฟ**"/>
    <s v="ศรีสะเกษ"/>
    <s v="-"/>
    <s v=""/>
    <s v="19/02/2026 13:19"/>
    <s v="-"/>
    <s v="J&amp;T Express"/>
    <s v="Tiktok"/>
    <s v="tiktok"/>
    <s v=""/>
    <s v="791928406824"/>
    <s v="19/02/2026 13:19"/>
  </r>
  <r>
    <x v="4"/>
    <x v="4"/>
    <n v="50"/>
    <n v="6"/>
    <s v="GVC26"/>
    <n v="200"/>
    <n v="0"/>
    <s v="ร้านที่2"/>
    <s v="ฟ**"/>
    <s v="ศรีสะเกษ"/>
    <s v="-"/>
    <s v=""/>
    <s v="19/02/2026 13:17"/>
    <s v="-"/>
    <s v="J&amp;T Express"/>
    <s v="Tiktok"/>
    <s v="tiktok"/>
    <s v=""/>
    <s v="791942846774"/>
    <s v="19/02/2026 13:17"/>
  </r>
  <r>
    <x v="0"/>
    <x v="0"/>
    <n v="139"/>
    <n v="1"/>
    <s v="GVC25"/>
    <n v="215"/>
    <n v="0"/>
    <s v="ร้านที่10"/>
    <s v=" Wanee Teevakul"/>
    <s v="706 ถนนเพชรเกษม_x000a_ตำบลพระประโทน อำเภอเมืองจังหวัดนครปฐม 73000"/>
    <s v="73000"/>
    <s v="0835581652"/>
    <s v="19/02/2026 13:18"/>
    <s v="t0832622509@gmail.com"/>
    <s v="EMS COD"/>
    <s v="facebook"/>
    <s v="กสิกร"/>
    <s v=""/>
    <s v="WA094220921TH"/>
    <s v="19/02/2026 13:17"/>
  </r>
  <r>
    <x v="2"/>
    <x v="2"/>
    <n v="139"/>
    <n v="1"/>
    <s v="GVC25"/>
    <n v="215"/>
    <n v="0"/>
    <s v="ร้านที่10"/>
    <s v=" Wanee Teevakul"/>
    <s v="706 ถนนเพชรเกษม_x000a_ตำบลพระประโทน อำเภอเมืองจังหวัดนครปฐม 73000"/>
    <s v="73000"/>
    <s v="0835581652"/>
    <s v="19/02/2026 13:18"/>
    <s v="t0832622509@gmail.com"/>
    <s v="EMS COD"/>
    <s v="facebook"/>
    <s v="กสิกร"/>
    <s v=""/>
    <s v="WA094220921TH"/>
    <s v="19/02/2026 13:17"/>
  </r>
  <r>
    <x v="9"/>
    <x v="11"/>
    <n v="49"/>
    <n v="1"/>
    <s v="GVC24"/>
    <n v="49"/>
    <n v="0"/>
    <s v="ร้านที่1"/>
    <s v="ศ******า"/>
    <s v="******นน ตำบลหัวถนน อำเภอท่าตะโก จังหวัดนครสวรรค์ 60160"/>
    <s v="60160"/>
    <s v="75"/>
    <s v="19/02/2026 13:16"/>
    <s v="-"/>
    <s v="SPX Express"/>
    <s v="Shopee"/>
    <s v="shopee"/>
    <s v=""/>
    <s v="TH269309035440O"/>
    <s v="19/02/2026 13:15"/>
  </r>
  <r>
    <x v="0"/>
    <x v="0"/>
    <n v="139"/>
    <n v="2"/>
    <s v="GVC23"/>
    <n v="278"/>
    <n v="0"/>
    <s v="ร้านที่1"/>
    <s v="อ******ง"/>
    <s v="******าพงษ์1แยก3  ซอย42 ถนน ศรีนครินทร์ แขวงหนองบอน แขวงบางจาก เขตพระโขนง จังหวัดกรุงเทพมหานคร 10260"/>
    <s v="10260"/>
    <s v="24"/>
    <s v="19/02/2026 13:44"/>
    <s v="-"/>
    <s v="SPX Express"/>
    <s v="Shopee"/>
    <s v="shopee"/>
    <s v=""/>
    <s v="TH263688706383N"/>
    <s v="19/02/2026 13:14"/>
  </r>
  <r>
    <x v="2"/>
    <x v="2"/>
    <n v="159"/>
    <n v="1"/>
    <s v="GVC22"/>
    <n v="297"/>
    <n v="0"/>
    <s v="ร้านที่2"/>
    <s v="b***ee18301"/>
    <s v="ฉะเชิงเทรา"/>
    <s v="-"/>
    <s v=""/>
    <s v="19/02/2026 13:10"/>
    <s v="-"/>
    <s v="J&amp;T COD"/>
    <s v="Tiktok"/>
    <s v="จ่ายทีหลัง / COD"/>
    <s v=""/>
    <s v="791942196673"/>
    <s v="19/02/2026 13:14"/>
  </r>
  <r>
    <x v="3"/>
    <x v="3"/>
    <n v="159"/>
    <n v="1"/>
    <s v="GVC22"/>
    <n v="297"/>
    <n v="0"/>
    <s v="ร้านที่2"/>
    <s v="b***ee18301"/>
    <s v="ฉะเชิงเทรา"/>
    <s v="-"/>
    <s v=""/>
    <s v="19/02/2026 13:10"/>
    <s v="-"/>
    <s v="J&amp;T COD"/>
    <s v="Tiktok"/>
    <s v="จ่ายทีหลัง / COD"/>
    <s v=""/>
    <s v="791942196673"/>
    <s v="19/02/2026 13:14"/>
  </r>
  <r>
    <x v="1"/>
    <x v="1"/>
    <n v="159"/>
    <n v="1"/>
    <s v="GVC22"/>
    <n v="297"/>
    <n v="0"/>
    <s v="ร้านที่2"/>
    <s v="b***ee18301"/>
    <s v="ฉะเชิงเทรา"/>
    <s v="-"/>
    <s v=""/>
    <s v="19/02/2026 13:10"/>
    <s v="-"/>
    <s v="J&amp;T COD"/>
    <s v="Tiktok"/>
    <s v="จ่ายทีหลัง / COD"/>
    <s v=""/>
    <s v="791942196673"/>
    <s v="19/02/2026 13:14"/>
  </r>
  <r>
    <x v="1"/>
    <x v="1"/>
    <n v="159"/>
    <n v="1"/>
    <s v="GVC21"/>
    <n v="198"/>
    <n v="0"/>
    <s v="ร้านที่2"/>
    <s v="ห***ใจ เ***บุญ"/>
    <s v="อุบลราชธานี"/>
    <s v="-"/>
    <s v=""/>
    <s v="19/02/2026 13:14"/>
    <s v="-"/>
    <s v="J&amp;T Express"/>
    <s v="Tiktok"/>
    <s v="tiktok"/>
    <s v=""/>
    <s v="791923210794"/>
    <s v="19/02/2026 13:14"/>
  </r>
  <r>
    <x v="0"/>
    <x v="0"/>
    <n v="159"/>
    <n v="1"/>
    <s v="GVC21"/>
    <n v="198"/>
    <n v="0"/>
    <s v="ร้านที่2"/>
    <s v="ห***ใจ เ***บุญ"/>
    <s v="อุบลราชธานี"/>
    <s v="-"/>
    <s v=""/>
    <s v="19/02/2026 13:14"/>
    <s v="-"/>
    <s v="J&amp;T Express"/>
    <s v="Tiktok"/>
    <s v="tiktok"/>
    <s v=""/>
    <s v="791923210794"/>
    <s v="19/02/2026 13:14"/>
  </r>
  <r>
    <x v="2"/>
    <x v="2"/>
    <n v="139"/>
    <n v="2"/>
    <s v="GVC20"/>
    <n v="215"/>
    <n v="0"/>
    <s v="ร้านที่10"/>
    <s v="สมศักดิ์"/>
    <s v="62/50 มบ.เดอะลอฟท์ แกเลอเรีย ม.9 ต.ลาดสวาย ลำลูกกา ปทุมธานี 12150"/>
    <s v="12150"/>
    <s v="0814268498"/>
    <s v="19/02/2026 13:12"/>
    <s v="t0832622509@gmail.com"/>
    <s v="EMS COD"/>
    <s v="facebook"/>
    <s v="กสิกร"/>
    <s v=""/>
    <s v="WA094220935TH"/>
    <s v="19/02/2026 13:12"/>
  </r>
  <r>
    <x v="0"/>
    <x v="0"/>
    <n v="139"/>
    <n v="2"/>
    <s v="GVC19"/>
    <n v="215"/>
    <n v="0"/>
    <s v="ร้านที่10"/>
    <s v="ธีร์รัฐ   สุวรรณศิริรัฐ"/>
    <s v="44 หมู่ 5 ต. ราชคราม_x000a_อ. บางไทร จ. อยุธยา 13290"/>
    <s v="13290"/>
    <s v="0813437905"/>
    <s v="19/02/2026 13:10"/>
    <s v="t0832622509@gmail.com"/>
    <s v="EMS COD"/>
    <s v="facebook"/>
    <s v="กสิกร"/>
    <s v=""/>
    <s v="WA094220949TH"/>
    <s v="19/02/2026 13:10"/>
  </r>
  <r>
    <x v="1"/>
    <x v="6"/>
    <n v="87.2"/>
    <n v="1"/>
    <s v="GVC18"/>
    <n v="94.2"/>
    <n v="7"/>
    <s v="ร้านที่3"/>
    <s v="ภัทรพร ทัพช่างไม้"/>
    <s v="60/41 ซ.พหลโยธิน59 · อนุสาวรีย์/ Anusawari_x000a__x000a_บางเขน/ Bang Khenกรุงเทพมหานคร/ Bangkok_x000a_10220"/>
    <s v="10220"/>
    <s v="660968568032"/>
    <s v="19/02/2026 13:09"/>
    <s v="-"/>
    <s v="Kerry_dropoff"/>
    <s v="Lazada"/>
    <s v="lazada"/>
    <s v=""/>
    <s v="LEXPU0659513617"/>
    <s v="19/02/2026 13:09"/>
  </r>
  <r>
    <x v="9"/>
    <x v="11"/>
    <n v="49"/>
    <n v="1"/>
    <s v="GVC17"/>
    <n v="49"/>
    <n v="0"/>
    <s v="ร้านที่1"/>
    <s v="j**k"/>
    <s v="******ำบลสว่างแดนดิน ตำบลสว่างแดนดิน อำเภอสว่างแดนดิน จังหวัดสกลนคร 47110"/>
    <s v="47110"/>
    <s v="74"/>
    <s v="19/02/2026 13:37"/>
    <s v="-"/>
    <s v="SPX Express"/>
    <s v="Shopee"/>
    <s v="shopee"/>
    <s v=""/>
    <s v="TH2617347684826"/>
    <s v="19/02/2026 13:07"/>
  </r>
  <r>
    <x v="4"/>
    <x v="4"/>
    <n v="33.333333333333336"/>
    <n v="3"/>
    <s v="GVC16"/>
    <n v="149"/>
    <n v="0"/>
    <s v="ร้านที่1"/>
    <s v="ก******ด"/>
    <s v="******ศาลา, อำเภอท่าศาลา ตำบลท่าศาลา อำเภอท่าศาลา จังหวัดนครศรีธรรมราช 80160"/>
    <s v="80160"/>
    <s v="63"/>
    <s v="19/02/2026 13:36"/>
    <s v="-"/>
    <s v="SPX Express"/>
    <s v="Shopee"/>
    <s v="shopee"/>
    <s v=""/>
    <s v="TH266498708464H"/>
    <s v="19/02/2026 13:06"/>
  </r>
  <r>
    <x v="0"/>
    <x v="0"/>
    <n v="159"/>
    <n v="1"/>
    <s v="GVC15"/>
    <n v="99"/>
    <n v="0"/>
    <s v="ร้านที่2"/>
    <s v="แ***้ำเเม่น้ำ"/>
    <s v="ระนอง"/>
    <s v="-"/>
    <s v=""/>
    <s v="19/02/2026 13:05"/>
    <s v="-"/>
    <s v="J&amp;T COD"/>
    <s v="Tiktok"/>
    <s v="จ่ายทีหลัง / COD"/>
    <s v=""/>
    <s v="791976973760"/>
    <s v="19/02/2026 13:05"/>
  </r>
  <r>
    <x v="3"/>
    <x v="3"/>
    <n v="159"/>
    <n v="1"/>
    <s v="GVC13"/>
    <n v="99"/>
    <n v="0"/>
    <s v="ร้านที่2"/>
    <s v="ไ***น"/>
    <s v="กรุงเทพฯ"/>
    <s v="-"/>
    <s v=""/>
    <s v="19/02/2026 12:52"/>
    <s v="-"/>
    <s v="J&amp;T COD"/>
    <s v="Tiktok"/>
    <s v="จ่ายทีหลัง / COD"/>
    <s v=""/>
    <s v="791992598736"/>
    <s v="19/02/2026 12:52"/>
  </r>
  <r>
    <x v="4"/>
    <x v="4"/>
    <n v="50"/>
    <n v="6"/>
    <s v="GVC11"/>
    <n v="208"/>
    <n v="8"/>
    <s v="ร้านที่2"/>
    <s v="ร***ดา ป***แก้ว"/>
    <s v="ภูเก็ต"/>
    <s v="-"/>
    <s v=""/>
    <s v="20/02/2026 11:49"/>
    <s v="-"/>
    <s v="J&amp;T Express"/>
    <s v="Tiktok"/>
    <s v="tiktok"/>
    <s v=""/>
    <s v="791920698881"/>
    <s v="19/02/2026 12:48"/>
  </r>
  <r>
    <x v="6"/>
    <x v="7"/>
    <n v="80"/>
    <n v="1"/>
    <s v="GVC10"/>
    <n v="80"/>
    <n v="0"/>
    <s v="ร้านที่1"/>
    <s v="น******ณ"/>
    <s v="******ศุภมงคล2 ซอย 4/1 ตำบลคลองใหม่ ตำบลคลองใหม่ อำเภอสามพราน จังหวัดนครปฐม 73110"/>
    <s v="73110"/>
    <s v="24"/>
    <s v="19/02/2026 13:14"/>
    <s v="-"/>
    <s v="Flash Express"/>
    <s v="Shopee"/>
    <s v="shopee"/>
    <s v=""/>
    <s v="TH15068D3G2N0K"/>
    <s v="19/02/2026 12:42"/>
  </r>
  <r>
    <x v="3"/>
    <x v="3"/>
    <n v="159"/>
    <n v="2"/>
    <s v="GVC9"/>
    <n v="792"/>
    <n v="0"/>
    <s v="ร้านที่2"/>
    <s v="ณ***นน แ***ทุน"/>
    <s v="กรุงเทพฯ"/>
    <s v="-"/>
    <s v=""/>
    <s v="19/02/2026 12:40"/>
    <s v="-"/>
    <s v="J&amp;T COD"/>
    <s v="Tiktok"/>
    <s v="จ่ายทีหลัง / COD"/>
    <s v=""/>
    <s v="791953196661"/>
    <s v="19/02/2026 12:40"/>
  </r>
  <r>
    <x v="1"/>
    <x v="1"/>
    <n v="159"/>
    <n v="2"/>
    <s v="GVC9"/>
    <n v="792"/>
    <n v="0"/>
    <s v="ร้านที่2"/>
    <s v="ณ***นน แ***ทุน"/>
    <s v="กรุงเทพฯ"/>
    <s v="-"/>
    <s v=""/>
    <s v="19/02/2026 12:40"/>
    <s v="-"/>
    <s v="J&amp;T COD"/>
    <s v="Tiktok"/>
    <s v="จ่ายทีหลัง / COD"/>
    <s v=""/>
    <s v="791953196661"/>
    <s v="19/02/2026 12:40"/>
  </r>
  <r>
    <x v="2"/>
    <x v="2"/>
    <n v="159"/>
    <n v="2"/>
    <s v="GVC9"/>
    <n v="792"/>
    <n v="0"/>
    <s v="ร้านที่2"/>
    <s v="ณ***นน แ***ทุน"/>
    <s v="กรุงเทพฯ"/>
    <s v="-"/>
    <s v=""/>
    <s v="19/02/2026 12:40"/>
    <s v="-"/>
    <s v="J&amp;T COD"/>
    <s v="Tiktok"/>
    <s v="จ่ายทีหลัง / COD"/>
    <s v=""/>
    <s v="791953196661"/>
    <s v="19/02/2026 12:40"/>
  </r>
  <r>
    <x v="0"/>
    <x v="0"/>
    <n v="159"/>
    <n v="2"/>
    <s v="GVC9"/>
    <n v="792"/>
    <n v="0"/>
    <s v="ร้านที่2"/>
    <s v="ณ***นน แ***ทุน"/>
    <s v="กรุงเทพฯ"/>
    <s v="-"/>
    <s v=""/>
    <s v="19/02/2026 12:40"/>
    <s v="-"/>
    <s v="J&amp;T COD"/>
    <s v="Tiktok"/>
    <s v="จ่ายทีหลัง / COD"/>
    <s v=""/>
    <s v="791953196661"/>
    <s v="19/02/2026 12:40"/>
  </r>
  <r>
    <x v="1"/>
    <x v="1"/>
    <n v="159"/>
    <n v="1"/>
    <s v="GVC8"/>
    <n v="99"/>
    <n v="0"/>
    <s v="ร้านที่2"/>
    <s v="ร***พรรณ ร***อง"/>
    <s v="กรุงเทพฯ"/>
    <s v="-"/>
    <s v=""/>
    <s v="19/02/2026 12:36"/>
    <s v="-"/>
    <s v="J&amp;T Express"/>
    <s v="Tiktok"/>
    <s v="tiktok"/>
    <s v=""/>
    <s v="791900233703"/>
    <s v="19/02/2026 12:34"/>
  </r>
  <r>
    <x v="4"/>
    <x v="4"/>
    <n v="65"/>
    <n v="1"/>
    <s v="GVC6"/>
    <n v="61.99"/>
    <n v="3"/>
    <s v="ร้านที่2"/>
    <s v="พ***ม ม***รัตน์"/>
    <s v="สงขลา"/>
    <s v="-"/>
    <s v=""/>
    <s v="19/02/2026 12:05"/>
    <s v="-"/>
    <s v="J&amp;T COD"/>
    <s v="Tiktok"/>
    <s v="จ่ายทีหลัง / COD"/>
    <s v=""/>
    <s v="791929354742"/>
    <s v="19/02/2026 12:05"/>
  </r>
  <r>
    <x v="6"/>
    <x v="9"/>
    <n v="72"/>
    <n v="1"/>
    <s v="GVC5"/>
    <n v="79"/>
    <n v="7"/>
    <s v="ร้านที่3"/>
    <s v="เอื้องฟ้า อุณหพัฒนา"/>
    <s v="9/1 หมู่ 10 ต.แม่สาย_x000a__x000a_แม่สาย/ Mae Saiเชียงราย/ Chiang Rai_x000a_57130"/>
    <s v="57130"/>
    <s v="660818830752"/>
    <s v="19/02/2026 12:04"/>
    <s v="-"/>
    <s v="Kerry_dropoff"/>
    <s v="Lazada"/>
    <s v="lazada"/>
    <s v=""/>
    <s v="LEXPU0659483577"/>
    <s v="19/02/2026 12:04"/>
  </r>
  <r>
    <x v="6"/>
    <x v="7"/>
    <n v="120"/>
    <n v="2"/>
    <s v="GVC4"/>
    <n v="200"/>
    <n v="0"/>
    <s v="ร้านที่2"/>
    <s v="ม***ัตน์ จ***รงค์"/>
    <s v="พระนครศรีอยุธยา"/>
    <s v="-"/>
    <s v=""/>
    <s v="19/02/2026 12:03"/>
    <s v="-"/>
    <s v="J&amp;T COD"/>
    <s v="Tiktok"/>
    <s v="จ่ายทีหลัง / COD"/>
    <s v=""/>
    <s v="791931794640"/>
    <s v="19/02/2026 12:03"/>
  </r>
  <r>
    <x v="3"/>
    <x v="3"/>
    <n v="139"/>
    <n v="1"/>
    <s v="GVC3"/>
    <n v="215"/>
    <n v="0"/>
    <s v="ร้านที่10"/>
    <s v="อรุณโรตม์  พงษ์ไทย"/>
    <s v="เคหะแจ้งวัฒนะ 6 ตึก F_x000a_ถนนแจ้งวัฒนะ 14_x000a_ต.ทุ่งสองห้อง_x000a_เขต หลักสี่_x000a_กรุงเทพมหานคร _x000a_โทร  10210"/>
    <s v="10210"/>
    <s v="0886971515"/>
    <s v="19/02/2026 12:02"/>
    <s v="t0832622509@gmail.com"/>
    <s v="EMS COD"/>
    <s v="facebook"/>
    <s v="กสิกร"/>
    <s v=""/>
    <s v="WA094039970TH"/>
    <s v="19/02/2026 12:01"/>
  </r>
  <r>
    <x v="0"/>
    <x v="0"/>
    <n v="139"/>
    <n v="1"/>
    <s v="GVC3"/>
    <n v="215"/>
    <n v="0"/>
    <s v="ร้านที่10"/>
    <s v="อรุณโรตม์  พงษ์ไทย"/>
    <s v="เคหะแจ้งวัฒนะ 6 ตึก F_x000a_ถนนแจ้งวัฒนะ 14_x000a_ต.ทุ่งสองห้อง_x000a_เขต หลักสี่_x000a_กรุงเทพมหานคร _x000a_โทร  10210"/>
    <s v="10210"/>
    <s v="0886971515"/>
    <s v="19/02/2026 12:02"/>
    <s v="t0832622509@gmail.com"/>
    <s v="EMS COD"/>
    <s v="facebook"/>
    <s v="กสิกร"/>
    <s v=""/>
    <s v="WA094039970TH"/>
    <s v="19/02/2026 12:01"/>
  </r>
  <r>
    <x v="4"/>
    <x v="4"/>
    <n v="50"/>
    <n v="6"/>
    <s v="GVC2"/>
    <n v="200"/>
    <n v="0"/>
    <s v="ร้านที่2"/>
    <s v="พ***นภา ว***า"/>
    <s v="พระนครศรีอยุธยา"/>
    <s v="-"/>
    <s v=""/>
    <s v="19/02/2026 11:59"/>
    <s v="-"/>
    <s v="J&amp;T COD"/>
    <s v="Tiktok"/>
    <s v="จ่ายทีหลัง / COD"/>
    <s v=""/>
    <s v="791922355361"/>
    <s v="19/02/2026 11:59"/>
  </r>
  <r>
    <x v="8"/>
    <x v="10"/>
    <n v="65"/>
    <n v="1"/>
    <s v="GVC1"/>
    <n v="329"/>
    <n v="0"/>
    <s v="ร้านที่10"/>
    <s v="เพ็ญทิพย์ สีดีชัย"/>
    <s v="578 ม.1ต.แม่ปะ_x000a_อ.แม่สอด จ.ตาก 63110"/>
    <s v="63110"/>
    <s v="0610248127"/>
    <s v="19/02/2026 11:54"/>
    <s v="t0832622509@gmail.com"/>
    <s v="EMS COD"/>
    <s v="facebook"/>
    <s v="กสิกร"/>
    <s v=""/>
    <s v="WA094039966TH"/>
    <s v="19/02/2026 11:53"/>
  </r>
  <r>
    <x v="2"/>
    <x v="2"/>
    <n v="139"/>
    <n v="1"/>
    <s v="GVC1"/>
    <n v="329"/>
    <n v="0"/>
    <s v="ร้านที่10"/>
    <s v="เพ็ญทิพย์ สีดีชัย"/>
    <s v="578 ม.1ต.แม่ปะ_x000a_อ.แม่สอด จ.ตาก 63110"/>
    <s v="63110"/>
    <s v="0610248127"/>
    <s v="19/02/2026 11:54"/>
    <s v="t0832622509@gmail.com"/>
    <s v="EMS COD"/>
    <s v="facebook"/>
    <s v="กสิกร"/>
    <s v=""/>
    <s v="WA094039966TH"/>
    <s v="19/02/2026 11:53"/>
  </r>
  <r>
    <x v="3"/>
    <x v="3"/>
    <n v="139"/>
    <n v="1"/>
    <s v="GVC1"/>
    <n v="329"/>
    <n v="0"/>
    <s v="ร้านที่10"/>
    <s v="เพ็ญทิพย์ สีดีชัย"/>
    <s v="578 ม.1ต.แม่ปะ_x000a_อ.แม่สอด จ.ตาก 63110"/>
    <s v="63110"/>
    <s v="0610248127"/>
    <s v="19/02/2026 11:54"/>
    <s v="t0832622509@gmail.com"/>
    <s v="EMS COD"/>
    <s v="facebook"/>
    <s v="กสิกร"/>
    <s v=""/>
    <s v="WA094039966TH"/>
    <s v="19/02/2026 11:53"/>
  </r>
  <r>
    <x v="4"/>
    <x v="4"/>
    <n v="33.333333333333336"/>
    <n v="3"/>
    <s v="GVC0"/>
    <n v="100"/>
    <n v="0"/>
    <s v="ร้านที่2"/>
    <s v="เ***ักษณ์ ร***า"/>
    <s v="ไทย, ระนอง, กะเปอร์,ระ*** 85***"/>
    <s v="-"/>
    <s v=""/>
    <s v="19/02/2026 11:42"/>
    <s v="-"/>
    <s v="J&amp;T Express"/>
    <s v="Tiktok"/>
    <s v="tiktok"/>
    <s v="มะพร้าวนํ้าหอม กล้วยหอมมะพร้าวเผา เผือกมะพร้าวอ่ออน"/>
    <s v="791952678300"/>
    <s v="19/02/2026 11:42"/>
  </r>
  <r>
    <x v="4"/>
    <x v="4"/>
    <n v="33.333333333333336"/>
    <n v="3"/>
    <s v="GVB99"/>
    <n v="100"/>
    <n v="0"/>
    <s v="ร้านที่2"/>
    <s v="พ***รณ บ***าค"/>
    <s v="กรุงเทพฯ"/>
    <s v="-"/>
    <s v=""/>
    <s v="19/02/2026 11:42"/>
    <s v="-"/>
    <s v="J&amp;T COD"/>
    <s v="Tiktok"/>
    <s v="จ่ายทีหลัง / COD"/>
    <s v="ฝอยทอง  มะพร้าวน้ำหอม กาแฟ"/>
    <s v="791952352376"/>
    <s v="19/02/2026 11:42"/>
  </r>
  <r>
    <x v="3"/>
    <x v="3"/>
    <n v="159"/>
    <n v="1"/>
    <s v="GVB98"/>
    <n v="137"/>
    <n v="38"/>
    <s v="ร้านที่2"/>
    <s v="น***าว อ***์ ห***องแดง"/>
    <s v="สระแก้ว"/>
    <s v="-"/>
    <s v=""/>
    <s v="19/02/2026 11:32"/>
    <s v="-"/>
    <s v="J&amp;T COD"/>
    <s v="Tiktok"/>
    <s v="จ่ายทีหลัง / COD"/>
    <s v=""/>
    <s v="791939560344"/>
    <s v="19/02/2026 11:32"/>
  </r>
  <r>
    <x v="1"/>
    <x v="6"/>
    <n v="19.89"/>
    <n v="1"/>
    <s v="GVB97"/>
    <n v="26.89"/>
    <n v="7"/>
    <s v="ร้านที่3"/>
    <s v="รุ้งนภา ศรีเสริม"/>
    <s v="ซอยหนองหว้า ตำบลห้วยโป่ง 21/131 · ห้วยโป่ง/ Huai Pong_x000a__x000a_เมืองระยอง/ Mueang Rayongระยอง/ Rayong_x000a_21150"/>
    <s v="21150"/>
    <s v="660939014967"/>
    <s v="19/02/2026 11:32"/>
    <s v="-"/>
    <s v="Kerry_dropoff"/>
    <s v="Lazada"/>
    <s v="lazada"/>
    <s v=""/>
    <s v="LEXPU0659514823"/>
    <s v="19/02/2026 11:31"/>
  </r>
  <r>
    <x v="11"/>
    <x v="13"/>
    <n v="66.666666666666671"/>
    <n v="3"/>
    <s v="GVB96"/>
    <n v="129"/>
    <n v="0"/>
    <s v="ร้านที่1"/>
    <s v="น******ว"/>
    <s v="******บลโพหัก อำเภอบางแพ จังหวัดราชบุรี 70160"/>
    <s v="70160"/>
    <s v="61"/>
    <s v="19/02/2026 11:54"/>
    <s v="-"/>
    <s v="SPX Express"/>
    <s v="Shopee"/>
    <s v="shopee"/>
    <s v=""/>
    <s v="TH2616398493005"/>
    <s v="19/02/2026 11:24"/>
  </r>
  <r>
    <x v="6"/>
    <x v="7"/>
    <n v="66.333333333333329"/>
    <n v="3"/>
    <s v="GVB95"/>
    <n v="197"/>
    <n v="0"/>
    <s v="ร้านที่2"/>
    <s v="ว** ว*** ๆ ด***รี่ย์"/>
    <s v="นครราชสีมา"/>
    <s v="-"/>
    <s v=""/>
    <s v="19/02/2026 11:20"/>
    <s v="-"/>
    <s v="J&amp;T COD"/>
    <s v="Tiktok"/>
    <s v="จ่ายทีหลัง / COD"/>
    <s v=""/>
    <s v="791998609430"/>
    <s v="19/02/2026 11:20"/>
  </r>
  <r>
    <x v="1"/>
    <x v="6"/>
    <n v="92.65"/>
    <n v="1"/>
    <s v="GVB94"/>
    <n v="185.3"/>
    <n v="0"/>
    <s v="ร้านที่3"/>
    <s v="ศุภานัน"/>
    <s v="38-40 ถนนตลาดเสิมสัก  ร้านสุเมธ · บ้านหมี่/ Ban Mi_x000a__x000a_บ้านหมี่/ Ban Miลพบุรี/ Lopburi_x000a_15110"/>
    <s v="15110"/>
    <s v="660854056158"/>
    <s v="19/02/2026 11:15"/>
    <s v="-"/>
    <s v="Kerry_dropoff"/>
    <s v="Lazada"/>
    <s v="lazada"/>
    <s v=""/>
    <s v="LEXPU0659514568"/>
    <s v="19/02/2026 11:15"/>
  </r>
  <r>
    <x v="2"/>
    <x v="6"/>
    <n v="92.65"/>
    <n v="1"/>
    <s v="GVB94"/>
    <n v="185.3"/>
    <n v="0"/>
    <s v="ร้านที่3"/>
    <s v="ศุภานัน"/>
    <s v="38-40 ถนนตลาดเสิมสัก  ร้านสุเมธ · บ้านหมี่/ Ban Mi_x000a__x000a_บ้านหมี่/ Ban Miลพบุรี/ Lopburi_x000a_15110"/>
    <s v="15110"/>
    <s v="660854056158"/>
    <s v="19/02/2026 11:15"/>
    <s v="-"/>
    <s v="Kerry_dropoff"/>
    <s v="Lazada"/>
    <s v="lazada"/>
    <s v=""/>
    <s v="LEXPU0659514568"/>
    <s v="19/02/2026 11:15"/>
  </r>
  <r>
    <x v="7"/>
    <x v="8"/>
    <n v="120"/>
    <n v="1"/>
    <s v="GVB93"/>
    <n v="89"/>
    <n v="0"/>
    <s v="ร้านที่2"/>
    <s v="อ***ย์ ส***ิเวช"/>
    <s v="ระยอง"/>
    <s v="-"/>
    <s v=""/>
    <s v="19/02/2026 11:15"/>
    <s v="-"/>
    <s v="J&amp;T Express"/>
    <s v="Tiktok"/>
    <s v="tiktok"/>
    <s v=""/>
    <s v="791969584383"/>
    <s v="19/02/2026 11:14"/>
  </r>
  <r>
    <x v="3"/>
    <x v="3"/>
    <n v="159"/>
    <n v="1"/>
    <s v="GVB92"/>
    <n v="99"/>
    <n v="0"/>
    <s v="ร้านที่2"/>
    <s v="ช***มา ส***ามอินทร์"/>
    <s v="นครปฐม"/>
    <s v="-"/>
    <s v=""/>
    <s v="19/02/2026 11:08"/>
    <s v="-"/>
    <s v="J&amp;T COD"/>
    <s v="Tiktok"/>
    <s v="จ่ายทีหลัง / COD"/>
    <s v=""/>
    <s v="791960562385"/>
    <s v="19/02/2026 11:08"/>
  </r>
  <r>
    <x v="6"/>
    <x v="7"/>
    <n v="80"/>
    <n v="1"/>
    <s v="GVB91"/>
    <n v="80"/>
    <n v="0"/>
    <s v="ร้านที่1"/>
    <s v="ท******ง"/>
    <s v="****** บ.ซองแมว ตำบลหนองจิก ตำบลหนองจิก อำเภอบรบือ จังหวัดมหาสารคาม 44130"/>
    <s v="44130"/>
    <s v="34"/>
    <s v="19/02/2026 11:30"/>
    <s v="-"/>
    <s v="SPX Express"/>
    <s v="Shopee"/>
    <s v="shopee"/>
    <s v=""/>
    <s v="TH266850318435N"/>
    <s v="19/02/2026 11:00"/>
  </r>
  <r>
    <x v="4"/>
    <x v="4"/>
    <n v="50"/>
    <n v="6"/>
    <s v="GVB90"/>
    <n v="200"/>
    <n v="0"/>
    <s v="ร้านที่2"/>
    <s v="อ***  อ***วรรณ​  ย***ลาด"/>
    <s v="กรุงเทพมหานคร"/>
    <s v="-"/>
    <s v=""/>
    <s v="19/02/2026 11:01"/>
    <s v="-"/>
    <s v="J&amp;T Express"/>
    <s v="Tiktok"/>
    <s v="tiktok"/>
    <s v=""/>
    <s v="791905559351"/>
    <s v="19/02/2026 10:59"/>
  </r>
  <r>
    <x v="4"/>
    <x v="4"/>
    <n v="50"/>
    <n v="6"/>
    <s v="GVB89"/>
    <n v="200"/>
    <n v="0"/>
    <s v="ร้านที่2"/>
    <s v="จ***ณี  ป***ีราภรณ์"/>
    <s v="นครปฐม"/>
    <s v="-"/>
    <s v=""/>
    <s v="19/02/2026 10:52"/>
    <s v="-"/>
    <s v="J&amp;T Express"/>
    <s v="Tiktok"/>
    <s v="tiktok"/>
    <s v=""/>
    <s v="791974867386"/>
    <s v="19/02/2026 10:52"/>
  </r>
  <r>
    <x v="6"/>
    <x v="7"/>
    <n v="66.333333333333329"/>
    <n v="3"/>
    <s v="GVB88"/>
    <n v="105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9/02/2026 11:17"/>
    <s v="-"/>
    <s v="SPX Express"/>
    <s v="Shopee"/>
    <s v="shopee"/>
    <s v=""/>
    <s v="TH265529330421Z"/>
    <s v="19/02/2026 10:47"/>
  </r>
  <r>
    <x v="6"/>
    <x v="7"/>
    <n v="69.900000000000006"/>
    <n v="10"/>
    <s v="GVB88"/>
    <n v="105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9/02/2026 11:17"/>
    <s v="-"/>
    <s v="SPX Express"/>
    <s v="Shopee"/>
    <s v="shopee"/>
    <s v=""/>
    <s v="TH265529330421Z"/>
    <s v="19/02/2026 10:47"/>
  </r>
  <r>
    <x v="0"/>
    <x v="0"/>
    <n v="159"/>
    <n v="1"/>
    <s v="GVB87"/>
    <n v="99"/>
    <n v="0"/>
    <s v="ร้านที่2"/>
    <s v="ค***ุ๊"/>
    <s v="เพชรบูรณ์"/>
    <s v="-"/>
    <s v=""/>
    <s v="19/02/2026 10:43"/>
    <s v="-"/>
    <s v="J&amp;T Express"/>
    <s v="Tiktok"/>
    <s v="tiktok"/>
    <s v=""/>
    <s v="791909889315"/>
    <s v="19/02/2026 10:43"/>
  </r>
  <r>
    <x v="9"/>
    <x v="11"/>
    <n v="49"/>
    <n v="2"/>
    <s v="GVB86"/>
    <n v="158"/>
    <n v="60"/>
    <s v="ร้านที่1"/>
    <s v="C******o"/>
    <s v="****** 6, Doi Lo ตำบลดอยหล่อ อำเภอดอยหล่อ จังหวัดเชียงใหม่ 50160"/>
    <s v="50160"/>
    <s v="76"/>
    <s v="19/02/2026 10:42"/>
    <s v="-"/>
    <s v="Flash Express"/>
    <s v="Shopee"/>
    <s v="shopee"/>
    <s v=""/>
    <s v="TH47248D0JV31A"/>
    <s v="19/02/2026 10:40"/>
  </r>
  <r>
    <x v="4"/>
    <x v="4"/>
    <n v="33.333333333333336"/>
    <n v="3"/>
    <s v="GVB85"/>
    <n v="100"/>
    <n v="0"/>
    <s v="ร้านที่2"/>
    <s v="ส***ย   ส***วัน"/>
    <s v="นครราชสีมา"/>
    <s v="-"/>
    <s v=""/>
    <s v="19/02/2026 10:38"/>
    <s v="-"/>
    <s v="J&amp;T COD"/>
    <s v="Tiktok"/>
    <s v="จ่ายทีหลัง / COD"/>
    <s v=""/>
    <s v="791941870300"/>
    <s v="19/02/2026 10:38"/>
  </r>
  <r>
    <x v="0"/>
    <x v="6"/>
    <n v="79.14"/>
    <n v="1"/>
    <s v="GVB84"/>
    <n v="165.27"/>
    <n v="7"/>
    <s v="ร้านที่3"/>
    <s v="อัญ"/>
    <s v="2/12 หมู่ 14 (ห้อง406) อาคารเอส.เค.ที พีช เรสซิเดนซ์  ถนนจรัญยานนท์ บางวัว บางปะกง · บางปะกง/ Bang Pakong_x000a__x000a_บางปะกง/ Bang Pakongฉะเชิงเทรา/ Chachoengsao_x000a_24130"/>
    <s v="24130"/>
    <s v="660828906471"/>
    <s v="19/02/2026 10:37"/>
    <s v="-"/>
    <s v="Kerry_dropoff"/>
    <s v="Lazada"/>
    <s v="lazada"/>
    <s v=""/>
    <s v="LEXPU0659515091"/>
    <s v="19/02/2026 10:37"/>
  </r>
  <r>
    <x v="3"/>
    <x v="6"/>
    <n v="79.13"/>
    <n v="1"/>
    <s v="GVB84"/>
    <n v="165.27"/>
    <n v="7"/>
    <s v="ร้านที่3"/>
    <s v="อัญ"/>
    <s v="2/12 หมู่ 14 (ห้อง406) อาคารเอส.เค.ที พีช เรสซิเดนซ์  ถนนจรัญยานนท์ บางวัว บางปะกง · บางปะกง/ Bang Pakong_x000a__x000a_บางปะกง/ Bang Pakongฉะเชิงเทรา/ Chachoengsao_x000a_24130"/>
    <s v="24130"/>
    <s v="660828906471"/>
    <s v="19/02/2026 10:37"/>
    <s v="-"/>
    <s v="Kerry_dropoff"/>
    <s v="Lazada"/>
    <s v="lazada"/>
    <s v=""/>
    <s v="LEXPU0659515091"/>
    <s v="19/02/2026 10:37"/>
  </r>
  <r>
    <x v="1"/>
    <x v="1"/>
    <n v="139"/>
    <n v="1"/>
    <s v="GVB83"/>
    <n v="215"/>
    <n v="0"/>
    <s v="ร้านที่10"/>
    <s v="จุฑารัตน์ ศักดิ์เจริญกุล"/>
    <s v="133 หมู่ที่ 9 บ้านโนนมีชัย _x000a_ร้านค้า ต. ละลาย _x000a_อ . กันทรลักษ์_x000a_จ. ศรีสะเกษ 33110"/>
    <s v="33110"/>
    <s v="0871533660"/>
    <s v="19/02/2026 10:35"/>
    <s v="t0832622509@gmail.com"/>
    <s v="EMS COD"/>
    <s v="facebook"/>
    <s v="กสิกร"/>
    <s v=""/>
    <s v="WA094039952TH"/>
    <s v="19/02/2026 10:34"/>
  </r>
  <r>
    <x v="0"/>
    <x v="0"/>
    <n v="139"/>
    <n v="1"/>
    <s v="GVB83"/>
    <n v="215"/>
    <n v="0"/>
    <s v="ร้านที่10"/>
    <s v="จุฑารัตน์ ศักดิ์เจริญกุล"/>
    <s v="133 หมู่ที่ 9 บ้านโนนมีชัย _x000a_ร้านค้า ต. ละลาย _x000a_อ . กันทรลักษ์_x000a_จ. ศรีสะเกษ 33110"/>
    <s v="33110"/>
    <s v="0871533660"/>
    <s v="19/02/2026 10:35"/>
    <s v="t0832622509@gmail.com"/>
    <s v="EMS COD"/>
    <s v="facebook"/>
    <s v="กสิกร"/>
    <s v=""/>
    <s v="WA094039952TH"/>
    <s v="19/02/2026 10:34"/>
  </r>
  <r>
    <x v="3"/>
    <x v="3"/>
    <n v="159"/>
    <n v="1"/>
    <s v="GVB82"/>
    <n v="99"/>
    <n v="0"/>
    <s v="ร้านที่2"/>
    <s v="เ*** พ***ุ์รัตน์"/>
    <s v="กรุงเทพฯ"/>
    <s v="-"/>
    <s v=""/>
    <s v="19/02/2026 10:34"/>
    <s v="-"/>
    <s v="J&amp;T COD"/>
    <s v="Tiktok"/>
    <s v="จ่ายทีหลัง / COD"/>
    <s v=""/>
    <s v="791907278396"/>
    <s v="19/02/2026 10:34"/>
  </r>
  <r>
    <x v="3"/>
    <x v="3"/>
    <n v="159"/>
    <n v="1"/>
    <s v="GVB81"/>
    <n v="100"/>
    <n v="1"/>
    <s v="ร้านที่2"/>
    <s v="ป***มาย ก***หวาน"/>
    <s v="จังหวัดกำแพงเพชร"/>
    <s v="-"/>
    <s v=""/>
    <s v="19/02/2026 10:32"/>
    <s v="-"/>
    <s v="J&amp;T COD"/>
    <s v="Tiktok"/>
    <s v="จ่ายทีหลัง / COD"/>
    <s v=""/>
    <s v="791935161371"/>
    <s v="19/02/2026 10:32"/>
  </r>
  <r>
    <x v="1"/>
    <x v="1"/>
    <n v="139"/>
    <n v="1"/>
    <s v="GVB80"/>
    <n v="215"/>
    <n v="0"/>
    <s v="ร้านที่10"/>
    <s v="ดุ่ย"/>
    <s v="108 หมู่ 10 ต.บ้านพรุ อ.หาดใหญ่ _x000a_จ.สงขลา 90250"/>
    <s v="90250"/>
    <s v="0936291712"/>
    <s v="19/02/2026 10:32"/>
    <s v="t0832622509@gmail.com"/>
    <s v="EMS COD"/>
    <s v="facebook"/>
    <s v="กสิกร"/>
    <s v=""/>
    <s v="WA094039949TH"/>
    <s v="19/02/2026 10:32"/>
  </r>
  <r>
    <x v="3"/>
    <x v="3"/>
    <n v="139"/>
    <n v="1"/>
    <s v="GVB80"/>
    <n v="215"/>
    <n v="0"/>
    <s v="ร้านที่10"/>
    <s v="ดุ่ย"/>
    <s v="108 หมู่ 10 ต.บ้านพรุ อ.หาดใหญ่ _x000a_จ.สงขลา 90250"/>
    <s v="90250"/>
    <s v="0936291712"/>
    <s v="19/02/2026 10:32"/>
    <s v="t0832622509@gmail.com"/>
    <s v="EMS COD"/>
    <s v="facebook"/>
    <s v="กสิกร"/>
    <s v=""/>
    <s v="WA094039949TH"/>
    <s v="19/02/2026 10:32"/>
  </r>
  <r>
    <x v="1"/>
    <x v="1"/>
    <n v="139"/>
    <n v="1"/>
    <s v="GVB79"/>
    <n v="215"/>
    <n v="0"/>
    <s v="ร้านที่10"/>
    <s v="น.ส.นิสาชนม์  ประถมมูล"/>
    <s v="23/8 หมู่15 ต.ดอนฉิมพลี อ.บางน้ำเปรี้ยว จ.ฉะเชิงเทรา 24170"/>
    <s v="24170"/>
    <s v="0852173364"/>
    <s v="19/02/2026 10:31"/>
    <s v="t0832622509@gmail.com"/>
    <s v="EMS COD"/>
    <s v="facebook"/>
    <s v="กสิกร"/>
    <s v=""/>
    <s v="WA094039935TH"/>
    <s v="19/02/2026 10:31"/>
  </r>
  <r>
    <x v="0"/>
    <x v="0"/>
    <n v="139"/>
    <n v="1"/>
    <s v="GVB79"/>
    <n v="215"/>
    <n v="0"/>
    <s v="ร้านที่10"/>
    <s v="น.ส.นิสาชนม์  ประถมมูล"/>
    <s v="23/8 หมู่15 ต.ดอนฉิมพลี อ.บางน้ำเปรี้ยว จ.ฉะเชิงเทรา 24170"/>
    <s v="24170"/>
    <s v="0852173364"/>
    <s v="19/02/2026 10:31"/>
    <s v="t0832622509@gmail.com"/>
    <s v="EMS COD"/>
    <s v="facebook"/>
    <s v="กสิกร"/>
    <s v=""/>
    <s v="WA094039935TH"/>
    <s v="19/02/2026 10:31"/>
  </r>
  <r>
    <x v="2"/>
    <x v="2"/>
    <n v="99.5"/>
    <n v="1"/>
    <s v="GVB78"/>
    <n v="199"/>
    <n v="0"/>
    <s v="ร้านที่10"/>
    <s v="ปริสุทธา บ้านนาน่าดู"/>
    <s v="291/3 หมู่3 ริมกก เมือง เชียงราย 57100"/>
    <s v="57100"/>
    <s v="0819935033"/>
    <s v="19/02/2026 10:29"/>
    <s v="t0832622509@gmail.com"/>
    <s v="EMS COD"/>
    <s v="facebook"/>
    <s v="กสิกร"/>
    <s v=""/>
    <s v="WA094039921TH"/>
    <s v="19/02/2026 10:29"/>
  </r>
  <r>
    <x v="0"/>
    <x v="0"/>
    <n v="99.5"/>
    <n v="1"/>
    <s v="GVB78"/>
    <n v="199"/>
    <n v="0"/>
    <s v="ร้านที่10"/>
    <s v="ปริสุทธา บ้านนาน่าดู"/>
    <s v="291/3 หมู่3 ริมกก เมือง เชียงราย 57100"/>
    <s v="57100"/>
    <s v="0819935033"/>
    <s v="19/02/2026 10:29"/>
    <s v="t0832622509@gmail.com"/>
    <s v="EMS COD"/>
    <s v="facebook"/>
    <s v="กสิกร"/>
    <s v=""/>
    <s v="WA094039921TH"/>
    <s v="19/02/2026 10:29"/>
  </r>
  <r>
    <x v="11"/>
    <x v="13"/>
    <n v="50"/>
    <n v="10"/>
    <s v="GVB77"/>
    <n v="399"/>
    <n v="0"/>
    <s v="ร้านที่10"/>
    <s v="Janpen Minsri"/>
    <s v="เลขที่่3_x000a_ซอยประชาอุทิศ75แยก7-10, ทุ่งครุ_x000a_ทุ่งครุ, กรุงเทพมหานคร 10140"/>
    <s v="10140"/>
    <s v="0895696192"/>
    <s v="19/02/2026 10:23"/>
    <s v="t0832622509@gmail.com"/>
    <s v="EMS"/>
    <s v="facebook"/>
    <s v="กสิกร"/>
    <s v=""/>
    <s v="WB170596931TH"/>
    <s v="19/02/2026 10:26"/>
  </r>
  <r>
    <x v="11"/>
    <x v="13"/>
    <n v="66.666666666666671"/>
    <n v="3"/>
    <s v="GVB76"/>
    <n v="135"/>
    <n v="0"/>
    <s v="ร้านที่2"/>
    <s v="ว***ญาภรณ์ ส***นัส"/>
    <s v="ปราจีนบุรี"/>
    <s v="-"/>
    <s v=""/>
    <s v="19/02/2026 10:23"/>
    <s v="-"/>
    <s v="J&amp;T COD"/>
    <s v="Tiktok"/>
    <s v="จ่ายทีหลัง / COD"/>
    <s v="เค้กเบาหวิวขอเป็นฝอยทองค่ะ"/>
    <s v="791940949461"/>
    <s v="19/02/2026 10:23"/>
  </r>
  <r>
    <x v="4"/>
    <x v="4"/>
    <n v="65"/>
    <n v="1"/>
    <s v="GVB76"/>
    <n v="135"/>
    <n v="0"/>
    <s v="ร้านที่2"/>
    <s v="ว***ญาภรณ์ ส***นัส"/>
    <s v="ปราจีนบุรี"/>
    <s v="-"/>
    <s v=""/>
    <s v="19/02/2026 10:23"/>
    <s v="-"/>
    <s v="J&amp;T COD"/>
    <s v="Tiktok"/>
    <s v="จ่ายทีหลัง / COD"/>
    <s v="เค้กเบาหวิวขอเป็นฝอยทองค่ะ"/>
    <s v="791940949461"/>
    <s v="19/02/2026 10:23"/>
  </r>
  <r>
    <x v="4"/>
    <x v="4"/>
    <n v="50"/>
    <n v="6"/>
    <s v="GVB75"/>
    <n v="200"/>
    <n v="0"/>
    <s v="ร้านที่2"/>
    <s v="น***ะวิพรรณ บ***า"/>
    <s v="ศรีสะเกษ"/>
    <s v="-"/>
    <s v=""/>
    <s v="19/02/2026 10:12"/>
    <s v="-"/>
    <s v="J&amp;T COD"/>
    <s v="Tiktok"/>
    <s v="จ่ายทีหลัง / COD"/>
    <s v=""/>
    <s v="791918753356"/>
    <s v="19/02/2026 10:12"/>
  </r>
  <r>
    <x v="2"/>
    <x v="2"/>
    <n v="159"/>
    <n v="1"/>
    <s v="GVB74"/>
    <n v="106"/>
    <n v="7"/>
    <s v="ร้านที่2"/>
    <s v="เ*** เ***นตร"/>
    <s v="สมุทรปราการ"/>
    <s v="-"/>
    <s v=""/>
    <s v="19/02/2026 10:06"/>
    <s v="-"/>
    <s v="J&amp;T COD"/>
    <s v="Tiktok"/>
    <s v="จ่ายทีหลัง / COD"/>
    <s v=""/>
    <s v="791990164361"/>
    <s v="19/02/2026 10:06"/>
  </r>
  <r>
    <x v="9"/>
    <x v="11"/>
    <n v="33.333333333333336"/>
    <n v="3"/>
    <s v="GVB73"/>
    <n v="147.99"/>
    <n v="13"/>
    <s v="ร้านที่2"/>
    <s v="เ***ดาว  เ***สกุล"/>
    <s v="สุรินทร์"/>
    <s v="-"/>
    <s v=""/>
    <s v="19/02/2026 10:05"/>
    <s v="-"/>
    <s v="J&amp;T COD"/>
    <s v="Tiktok"/>
    <s v="จ่ายทีหลัง / COD"/>
    <s v=""/>
    <s v="791976789365"/>
    <s v="19/02/2026 10:05"/>
  </r>
  <r>
    <x v="2"/>
    <x v="2"/>
    <n v="159"/>
    <n v="1"/>
    <s v="GVB72"/>
    <n v="99"/>
    <n v="0"/>
    <s v="ร้านที่2"/>
    <s v="ว***ศักดิ์สยุมพร"/>
    <s v="สุราษฎร์ธานี"/>
    <s v="-"/>
    <s v=""/>
    <s v="19/02/2026 09:59"/>
    <s v="-"/>
    <s v="J&amp;T COD"/>
    <s v="Tiktok"/>
    <s v="จ่ายทีหลัง / COD"/>
    <s v=""/>
    <s v="791988674374"/>
    <s v="19/02/2026 09:59"/>
  </r>
  <r>
    <x v="0"/>
    <x v="0"/>
    <n v="159"/>
    <n v="1"/>
    <s v="GVB71"/>
    <n v="198"/>
    <n v="0"/>
    <s v="ร้านที่2"/>
    <s v="อ***ร ส***รณ์"/>
    <s v="สมุทรสาคร"/>
    <s v="-"/>
    <s v=""/>
    <s v="19/02/2026 09:53"/>
    <s v="-"/>
    <s v="J&amp;T COD"/>
    <s v="Tiktok"/>
    <s v="จ่ายทีหลัง / COD"/>
    <s v=""/>
    <s v="791975562346"/>
    <s v="19/02/2026 09:53"/>
  </r>
  <r>
    <x v="3"/>
    <x v="3"/>
    <n v="159"/>
    <n v="1"/>
    <s v="GVB71"/>
    <n v="198"/>
    <n v="0"/>
    <s v="ร้านที่2"/>
    <s v="อ***ร ส***รณ์"/>
    <s v="สมุทรสาคร"/>
    <s v="-"/>
    <s v=""/>
    <s v="19/02/2026 09:53"/>
    <s v="-"/>
    <s v="J&amp;T COD"/>
    <s v="Tiktok"/>
    <s v="จ่ายทีหลัง / COD"/>
    <s v=""/>
    <s v="791975562346"/>
    <s v="19/02/2026 09:53"/>
  </r>
  <r>
    <x v="11"/>
    <x v="13"/>
    <n v="58"/>
    <n v="1"/>
    <s v="GVB70"/>
    <n v="117"/>
    <n v="0"/>
    <s v="ร้านที่1"/>
    <s v="บ******ฐ"/>
    <s v="******์ ห้อง 212 ตำบลบางปลา อำเภอบางพลี จังหวัดสมุทรปราการ 10540"/>
    <s v="10540"/>
    <s v="24"/>
    <s v="19/02/2026 09:51"/>
    <s v="-"/>
    <s v="SPX Express"/>
    <s v="Shopee"/>
    <s v="shopee"/>
    <s v=""/>
    <s v="TH261597855826S"/>
    <s v="19/02/2026 09:42"/>
  </r>
  <r>
    <x v="12"/>
    <x v="14"/>
    <n v="59"/>
    <n v="1"/>
    <s v="GVB70"/>
    <n v="117"/>
    <n v="0"/>
    <s v="ร้านที่1"/>
    <s v="บ******ฐ"/>
    <s v="******์ ห้อง 212 ตำบลบางปลา อำเภอบางพลี จังหวัดสมุทรปราการ 10540"/>
    <s v="10540"/>
    <s v="24"/>
    <s v="19/02/2026 09:51"/>
    <s v="-"/>
    <s v="SPX Express"/>
    <s v="Shopee"/>
    <s v="shopee"/>
    <s v=""/>
    <s v="TH261597855826S"/>
    <s v="19/02/2026 09:42"/>
  </r>
  <r>
    <x v="3"/>
    <x v="3"/>
    <n v="159"/>
    <n v="1"/>
    <s v="GVB69"/>
    <n v="102"/>
    <n v="3"/>
    <s v="ร้านที่2"/>
    <s v="จ***ร์เพ็ญ แ***ต๋ง"/>
    <s v="กาญจนบุรี"/>
    <s v="-"/>
    <s v=""/>
    <s v="19/02/2026 09:34"/>
    <s v="-"/>
    <s v="J&amp;T COD"/>
    <s v="Tiktok"/>
    <s v="จ่ายทีหลัง / COD"/>
    <s v=""/>
    <s v="791937275360"/>
    <s v="19/02/2026 09:34"/>
  </r>
  <r>
    <x v="3"/>
    <x v="3"/>
    <n v="159"/>
    <n v="1"/>
    <s v="GVB68"/>
    <n v="99"/>
    <n v="0"/>
    <s v="ร้านที่2"/>
    <s v="ก***รรณ น***จริญ"/>
    <s v="สุราษฎร์ธานี"/>
    <s v="-"/>
    <s v=""/>
    <s v="19/02/2026 09:34"/>
    <s v="-"/>
    <s v="J&amp;T COD"/>
    <s v="Tiktok"/>
    <s v="จ่ายทีหลัง / COD"/>
    <s v=""/>
    <s v="791985769363"/>
    <s v="19/02/2026 09:34"/>
  </r>
  <r>
    <x v="1"/>
    <x v="1"/>
    <n v="159"/>
    <n v="1"/>
    <s v="GVB67"/>
    <n v="99"/>
    <n v="0"/>
    <s v="ร้านที่2"/>
    <s v="เ*** พ***ุ์รัตน์"/>
    <s v="กรุงเทพฯ"/>
    <s v="-"/>
    <s v=""/>
    <s v="19/02/2026 09:32"/>
    <s v="-"/>
    <s v="J&amp;T COD"/>
    <s v="Tiktok"/>
    <s v="จ่ายทีหลัง / COD"/>
    <s v=""/>
    <s v="791981693333"/>
    <s v="19/02/2026 09:32"/>
  </r>
  <r>
    <x v="2"/>
    <x v="2"/>
    <n v="159"/>
    <n v="1"/>
    <s v="GVB66"/>
    <n v="99"/>
    <n v="0"/>
    <s v="ร้านที่2"/>
    <s v="ค***ธิษฐ์  ต***ายา"/>
    <s v="เชียงราย"/>
    <s v="-"/>
    <s v=""/>
    <s v="19/02/2026 09:32"/>
    <s v="-"/>
    <s v="J&amp;T Express"/>
    <s v="Tiktok"/>
    <s v="tiktok"/>
    <s v=""/>
    <s v="791957488302"/>
    <s v="19/02/2026 09:29"/>
  </r>
  <r>
    <x v="2"/>
    <x v="2"/>
    <n v="159"/>
    <n v="1"/>
    <s v="GVB65"/>
    <n v="99"/>
    <n v="0"/>
    <s v="ร้านที่2"/>
    <s v="ย***ำรวย จ***์จำนงค์"/>
    <s v="นครสวรรค์"/>
    <s v="-"/>
    <s v=""/>
    <s v="19/02/2026 09:26"/>
    <s v="-"/>
    <s v="J&amp;T Express"/>
    <s v="Tiktok"/>
    <s v="tiktok"/>
    <s v=""/>
    <s v="791935362396"/>
    <s v="19/02/2026 09:26"/>
  </r>
  <r>
    <x v="1"/>
    <x v="1"/>
    <n v="159"/>
    <n v="1"/>
    <s v="GVB64"/>
    <n v="99"/>
    <n v="0"/>
    <s v="ร้านที่2"/>
    <s v="พ***ุช"/>
    <s v="สุราษฎร์ธานี"/>
    <s v="-"/>
    <s v=""/>
    <s v="19/02/2026 09:26"/>
    <s v="-"/>
    <s v="J&amp;T Express"/>
    <s v="Tiktok"/>
    <s v="tiktok"/>
    <s v=""/>
    <s v="791945986333"/>
    <s v="19/02/2026 09:26"/>
  </r>
  <r>
    <x v="2"/>
    <x v="2"/>
    <n v="159"/>
    <n v="1"/>
    <s v="GVB63"/>
    <n v="92"/>
    <n v="0"/>
    <s v="ร้านที่2"/>
    <s v="ภ***า"/>
    <s v="นครปฐม"/>
    <s v="-"/>
    <s v=""/>
    <s v="19/02/2026 09:25"/>
    <s v="-"/>
    <s v="J&amp;T Express"/>
    <s v="Tiktok"/>
    <s v="tiktok"/>
    <s v=""/>
    <s v="791936674373"/>
    <s v="19/02/2026 09:25"/>
  </r>
  <r>
    <x v="0"/>
    <x v="0"/>
    <n v="159"/>
    <n v="1"/>
    <s v="GVB62"/>
    <n v="99"/>
    <n v="0"/>
    <s v="ร้านที่2"/>
    <s v="พ***ี ล***น"/>
    <s v="ปทุมธานี"/>
    <s v="-"/>
    <s v=""/>
    <s v="19/02/2026 09:25"/>
    <s v="-"/>
    <s v="J&amp;T COD"/>
    <s v="Tiktok"/>
    <s v="จ่ายทีหลัง / COD"/>
    <s v=""/>
    <s v="791964892342"/>
    <s v="19/02/2026 09:25"/>
  </r>
  <r>
    <x v="2"/>
    <x v="2"/>
    <n v="159"/>
    <n v="1"/>
    <s v="GVB61"/>
    <n v="92"/>
    <n v="0"/>
    <s v="ร้านที่2"/>
    <s v="ย***่อนกลิ่น​  ส***วัสดิ์"/>
    <s v="เชียงใหม่"/>
    <s v="-"/>
    <s v=""/>
    <s v="19/02/2026 09:25"/>
    <s v="-"/>
    <s v="J&amp;T Express"/>
    <s v="Tiktok"/>
    <s v="tiktok"/>
    <s v=""/>
    <s v="791914365362"/>
    <s v="19/02/2026 09:23"/>
  </r>
  <r>
    <x v="0"/>
    <x v="0"/>
    <n v="159"/>
    <n v="1"/>
    <s v="GVB60"/>
    <n v="99"/>
    <n v="0"/>
    <s v="ร้านที่2"/>
    <s v="อ***์ ไ***าร"/>
    <s v="ฉะเชิงเทรา"/>
    <s v="-"/>
    <s v=""/>
    <s v="19/02/2026 09:09"/>
    <s v="-"/>
    <s v="J&amp;T COD"/>
    <s v="Tiktok"/>
    <s v="จ่ายทีหลัง / COD"/>
    <s v=""/>
    <s v="791938097322"/>
    <s v="19/02/2026 09:14"/>
  </r>
  <r>
    <x v="4"/>
    <x v="4"/>
    <n v="50"/>
    <n v="6"/>
    <s v="GVB59"/>
    <n v="200"/>
    <n v="0"/>
    <s v="ร้านที่2"/>
    <s v="น***ิกา แ***ั้ง"/>
    <s v="นครปฐม"/>
    <s v="-"/>
    <s v=""/>
    <s v="19/02/2026 09:02"/>
    <s v="-"/>
    <s v="J&amp;T Express"/>
    <s v="Tiktok"/>
    <s v="tiktok"/>
    <s v=""/>
    <s v="791994866390"/>
    <s v="19/02/2026 09:04"/>
  </r>
  <r>
    <x v="6"/>
    <x v="7"/>
    <n v="99"/>
    <n v="1"/>
    <s v="GVB57"/>
    <n v="157"/>
    <n v="0"/>
    <s v="ร้านที่1"/>
    <s v="ม******า"/>
    <s v="******นถ.กรุงเทพ-นนทบุรี 25, แขวงบางซื่อ, เขตบางซื่อ แขวงบางซื่อ เขตบางซื่อ จังหวัดกรุงเทพมหานคร 10800"/>
    <s v="10800"/>
    <s v="23"/>
    <s v="19/02/2026 08:51"/>
    <s v="-"/>
    <s v="SPX Express"/>
    <s v="Shopee"/>
    <s v="shopee"/>
    <s v=""/>
    <s v="TH266281040320N"/>
    <s v="19/02/2026 08:45"/>
  </r>
  <r>
    <x v="11"/>
    <x v="13"/>
    <n v="58"/>
    <n v="1"/>
    <s v="GVB57"/>
    <n v="157"/>
    <n v="0"/>
    <s v="ร้านที่1"/>
    <s v="ม******า"/>
    <s v="******นถ.กรุงเทพ-นนทบุรี 25, แขวงบางซื่อ, เขตบางซื่อ แขวงบางซื่อ เขตบางซื่อ จังหวัดกรุงเทพมหานคร 10800"/>
    <s v="10800"/>
    <s v="23"/>
    <s v="19/02/2026 08:51"/>
    <s v="-"/>
    <s v="SPX Express"/>
    <s v="Shopee"/>
    <s v="shopee"/>
    <s v=""/>
    <s v="TH266281040320N"/>
    <s v="19/02/2026 08:45"/>
  </r>
  <r>
    <x v="4"/>
    <x v="4"/>
    <n v="50"/>
    <n v="12"/>
    <s v="GVB56"/>
    <n v="400"/>
    <n v="0"/>
    <s v="ร้านที่2"/>
    <s v="ส***ี ช***ุม"/>
    <s v="สระบุรี"/>
    <s v="-"/>
    <s v=""/>
    <s v="19/02/2026 08:43"/>
    <s v="-"/>
    <s v="J&amp;T COD"/>
    <s v="Tiktok"/>
    <s v="จ่ายทีหลัง / COD"/>
    <s v=""/>
    <s v="791911466382"/>
    <s v="19/02/2026 08:44"/>
  </r>
  <r>
    <x v="5"/>
    <x v="16"/>
    <n v="66.333333333333329"/>
    <n v="9"/>
    <s v="GVB55"/>
    <n v="747"/>
    <n v="0"/>
    <s v="ร้านที่1"/>
    <s v="ว******ง"/>
    <s v="******ร้ง ตำบลตลาดแร้ง อำเภอบ้านเขว้า จังหวัดชัยภูมิ 36170"/>
    <s v="36170"/>
    <s v="67"/>
    <s v="19/02/2026 08:36"/>
    <s v="-"/>
    <s v="SPX Express"/>
    <s v="Shopee"/>
    <s v="shopee"/>
    <s v=""/>
    <s v="TH268617773224N"/>
    <s v="19/02/2026 08:36"/>
  </r>
  <r>
    <x v="12"/>
    <x v="14"/>
    <n v="54.5"/>
    <n v="2"/>
    <s v="GVB54"/>
    <n v="26.06"/>
    <n v="7.5"/>
    <s v="ร้านที่3"/>
    <s v="mopana***"/>
    <s v="52 ตำบล โคกกรวด อำเภอเมืองนครราชสีมา, 52 ตำบล โคกกรวด อำเภอเมืองนครราชสีมา 52ม6 · โคกกรวด/ Khok Kruat_x000a__x000a_เมืองนครราชสีมา/ Mueng Nakorn Ratchasimaนครราชสีมา/ Nakhon Ratchasima_x000a_30280"/>
    <s v="30280"/>
    <s v="660929238809"/>
    <s v="19/02/2026 08:34"/>
    <s v="-"/>
    <s v="Kerry_dropoff"/>
    <s v="Lazada"/>
    <s v="lazada"/>
    <s v=""/>
    <s v="LEXPU0659483083"/>
    <s v="19/02/2026 08:34"/>
  </r>
  <r>
    <x v="1"/>
    <x v="1"/>
    <n v="159"/>
    <n v="1"/>
    <s v="GVB51"/>
    <n v="198"/>
    <n v="0"/>
    <s v="ร้านที่2"/>
    <s v="ว***พรรณ เ***องาม"/>
    <s v="ชลบุรี"/>
    <s v="-"/>
    <s v=""/>
    <s v="19/02/2026 08:05"/>
    <s v="-"/>
    <s v="J&amp;T COD"/>
    <s v="Tiktok"/>
    <s v="จ่ายทีหลัง / COD"/>
    <s v=""/>
    <s v="791952671370"/>
    <s v="19/02/2026 08:05"/>
  </r>
  <r>
    <x v="3"/>
    <x v="3"/>
    <n v="159"/>
    <n v="1"/>
    <s v="GVB51"/>
    <n v="198"/>
    <n v="0"/>
    <s v="ร้านที่2"/>
    <s v="ว***พรรณ เ***องาม"/>
    <s v="ชลบุรี"/>
    <s v="-"/>
    <s v=""/>
    <s v="19/02/2026 08:05"/>
    <s v="-"/>
    <s v="J&amp;T COD"/>
    <s v="Tiktok"/>
    <s v="จ่ายทีหลัง / COD"/>
    <s v=""/>
    <s v="791952671370"/>
    <s v="19/02/2026 08:05"/>
  </r>
  <r>
    <x v="2"/>
    <x v="2"/>
    <n v="139"/>
    <n v="1"/>
    <s v="GVB50"/>
    <n v="139"/>
    <n v="0"/>
    <s v="ร้านที่1"/>
    <s v="อ******)"/>
    <s v="******าน) ตำบลแก่งกระจาน อำเภอแก่งกระจาน จังหวัดเพชรบุรี 76170"/>
    <s v="76170"/>
    <s v="93"/>
    <s v="19/02/2026 08:22"/>
    <s v="-"/>
    <s v="SPX Express"/>
    <s v="Shopee"/>
    <s v="shopee"/>
    <s v=""/>
    <s v="TH2604141357622"/>
    <s v="19/02/2026 07:52"/>
  </r>
  <r>
    <x v="1"/>
    <x v="1"/>
    <n v="159"/>
    <n v="2"/>
    <s v="GVB49"/>
    <n v="198"/>
    <n v="0"/>
    <s v="ร้านที่2"/>
    <s v="ค***๋อย"/>
    <s v="กาญจนบุรี"/>
    <s v="-"/>
    <s v=""/>
    <s v="19/02/2026 07:39"/>
    <s v="-"/>
    <s v="J&amp;T COD"/>
    <s v="Tiktok"/>
    <s v="จ่ายทีหลัง / COD"/>
    <s v=""/>
    <s v="791927581336"/>
    <s v="19/02/2026 07:39"/>
  </r>
  <r>
    <x v="9"/>
    <x v="11"/>
    <n v="33.333333333333336"/>
    <n v="3"/>
    <s v="GVB48"/>
    <n v="134.99"/>
    <n v="0"/>
    <s v="ร้านที่2"/>
    <s v="ป***ดา ด***วน"/>
    <s v="กำแพงเพชร"/>
    <s v="-"/>
    <s v=""/>
    <s v="19/02/2026 07:37"/>
    <s v="-"/>
    <s v="J&amp;T COD"/>
    <s v="Tiktok"/>
    <s v="จ่ายทีหลัง / COD"/>
    <s v=""/>
    <s v="791927693373"/>
    <s v="19/02/2026 07:37"/>
  </r>
  <r>
    <x v="4"/>
    <x v="4"/>
    <n v="33.333333333333336"/>
    <n v="3"/>
    <s v="GVB46"/>
    <n v="200"/>
    <n v="0"/>
    <s v="ร้านที่2"/>
    <s v="ส*** ป***าทิพย์"/>
    <s v="นครสวรรค์"/>
    <s v="-"/>
    <s v=""/>
    <s v="19/02/2026 07:24"/>
    <s v="-"/>
    <s v="J&amp;T Express"/>
    <s v="Tiktok"/>
    <s v="tiktok"/>
    <s v=""/>
    <s v="791926867395"/>
    <s v="19/02/2026 07:24"/>
  </r>
  <r>
    <x v="1"/>
    <x v="6"/>
    <n v="80.540000000000006"/>
    <n v="1"/>
    <s v="GVB45"/>
    <n v="251.6"/>
    <n v="10"/>
    <s v="ร้านที่3"/>
    <s v="Nnn ร้านปักหลัก"/>
    <s v="200-/135 แยก 1-1/2 ซอยแจ้งวัฒนะ 10 แขวงทุ่งสองห้อง เขตหลักสี่_x000a__x000a_หลักสี่/ Lak Siกรุงเทพมหานคร/ Bangkok_x000a_10210"/>
    <s v="10210"/>
    <s v="660899296242"/>
    <s v="19/02/2026 07:23"/>
    <s v="-"/>
    <s v="Kerry_dropoff"/>
    <s v="Lazada"/>
    <s v="lazada"/>
    <s v=""/>
    <s v="LEXPU0659492825"/>
    <s v="19/02/2026 07:23"/>
  </r>
  <r>
    <x v="1"/>
    <x v="6"/>
    <n v="80.53"/>
    <n v="1"/>
    <s v="GVB45"/>
    <n v="251.6"/>
    <n v="10"/>
    <s v="ร้านที่3"/>
    <s v="Nnn ร้านปักหลัก"/>
    <s v="200-/135 แยก 1-1/2 ซอยแจ้งวัฒนะ 10 แขวงทุ่งสองห้อง เขตหลักสี่_x000a__x000a_หลักสี่/ Lak Siกรุงเทพมหานคร/ Bangkok_x000a_10210"/>
    <s v="10210"/>
    <s v="660899296242"/>
    <s v="19/02/2026 07:23"/>
    <s v="-"/>
    <s v="Kerry_dropoff"/>
    <s v="Lazada"/>
    <s v="lazada"/>
    <s v=""/>
    <s v="LEXPU0659492825"/>
    <s v="19/02/2026 07:23"/>
  </r>
  <r>
    <x v="3"/>
    <x v="6"/>
    <n v="80.53"/>
    <n v="1"/>
    <s v="GVB45"/>
    <n v="251.6"/>
    <n v="10"/>
    <s v="ร้านที่3"/>
    <s v="Nnn ร้านปักหลัก"/>
    <s v="200-/135 แยก 1-1/2 ซอยแจ้งวัฒนะ 10 แขวงทุ่งสองห้อง เขตหลักสี่_x000a__x000a_หลักสี่/ Lak Siกรุงเทพมหานคร/ Bangkok_x000a_10210"/>
    <s v="10210"/>
    <s v="660899296242"/>
    <s v="19/02/2026 07:23"/>
    <s v="-"/>
    <s v="Kerry_dropoff"/>
    <s v="Lazada"/>
    <s v="lazada"/>
    <s v=""/>
    <s v="LEXPU0659492825"/>
    <s v="19/02/2026 07:23"/>
  </r>
  <r>
    <x v="11"/>
    <x v="13"/>
    <n v="66.666666666666671"/>
    <n v="3"/>
    <s v="GVB44"/>
    <n v="129"/>
    <n v="0"/>
    <s v="ร้านที่2"/>
    <s v="อ***รัตน์ ข***ระโทก"/>
    <s v="นครราชสีมา"/>
    <s v="-"/>
    <s v=""/>
    <s v="19/02/2026 07:00"/>
    <s v="-"/>
    <s v="J&amp;T COD"/>
    <s v="Tiktok"/>
    <s v="จ่ายทีหลัง / COD"/>
    <s v=""/>
    <s v="791994671263"/>
    <s v="19/02/2026 07:00"/>
  </r>
  <r>
    <x v="3"/>
    <x v="3"/>
    <n v="159"/>
    <n v="1"/>
    <s v="GVB43"/>
    <n v="100"/>
    <n v="1"/>
    <s v="ร้านที่2"/>
    <s v="ส***ตร  แ***าค"/>
    <s v="อ่างทอง"/>
    <s v="-"/>
    <s v=""/>
    <s v="19/02/2026 06:24"/>
    <s v="-"/>
    <s v="J&amp;T COD"/>
    <s v="Tiktok"/>
    <s v="จ่ายทีหลัง / COD"/>
    <s v=""/>
    <s v="791963237262"/>
    <s v="19/02/2026 06:24"/>
  </r>
  <r>
    <x v="4"/>
    <x v="4"/>
    <n v="50"/>
    <n v="6"/>
    <s v="GVB42"/>
    <n v="200"/>
    <n v="0"/>
    <s v="ร้านที่2"/>
    <s v="น***าวศรศมน ร***าม"/>
    <s v="ลพบุรี"/>
    <s v="-"/>
    <s v=""/>
    <s v="19/02/2026 06:05"/>
    <s v="-"/>
    <s v="J&amp;T COD"/>
    <s v="Tiktok"/>
    <s v="จ่ายทีหลัง / COD"/>
    <s v=""/>
    <s v="791911614266"/>
    <s v="19/02/2026 06:05"/>
  </r>
  <r>
    <x v="5"/>
    <x v="16"/>
    <n v="66"/>
    <n v="1"/>
    <s v="GVB41"/>
    <n v="858"/>
    <n v="53"/>
    <s v="ร้านที่1"/>
    <s v="น******ง"/>
    <s v="******ม่วง, ตำบล นาเข, อำเภอบ้านแพง ตำบลนาเข อำเภอบ้านแพง จังหวัดนครพนม 48140"/>
    <s v="48140"/>
    <s v="62"/>
    <s v="19/02/2026 06:03"/>
    <s v="-"/>
    <s v="SPX Express"/>
    <s v="Shopee"/>
    <s v="shopee"/>
    <s v=""/>
    <s v="TH261825548250P"/>
    <s v="19/02/2026 06:02"/>
  </r>
  <r>
    <x v="7"/>
    <x v="17"/>
    <n v="66"/>
    <n v="1"/>
    <s v="GVB41"/>
    <n v="858"/>
    <n v="53"/>
    <s v="ร้านที่1"/>
    <s v="น******ง"/>
    <s v="******ม่วง, ตำบล นาเข, อำเภอบ้านแพง ตำบลนาเข อำเภอบ้านแพง จังหวัดนครพนม 48140"/>
    <s v="48140"/>
    <s v="62"/>
    <s v="19/02/2026 06:03"/>
    <s v="-"/>
    <s v="SPX Express"/>
    <s v="Shopee"/>
    <s v="shopee"/>
    <s v=""/>
    <s v="TH261825548250P"/>
    <s v="19/02/2026 06:02"/>
  </r>
  <r>
    <x v="6"/>
    <x v="7"/>
    <n v="67"/>
    <n v="1"/>
    <s v="GVB41"/>
    <n v="858"/>
    <n v="53"/>
    <s v="ร้านที่1"/>
    <s v="น******ง"/>
    <s v="******ม่วง, ตำบล นาเข, อำเภอบ้านแพง ตำบลนาเข อำเภอบ้านแพง จังหวัดนครพนม 48140"/>
    <s v="48140"/>
    <s v="62"/>
    <s v="19/02/2026 06:03"/>
    <s v="-"/>
    <s v="SPX Express"/>
    <s v="Shopee"/>
    <s v="shopee"/>
    <s v=""/>
    <s v="TH261825548250P"/>
    <s v="19/02/2026 06:02"/>
  </r>
  <r>
    <x v="2"/>
    <x v="2"/>
    <n v="139"/>
    <n v="2"/>
    <s v="GVB41"/>
    <n v="858"/>
    <n v="53"/>
    <s v="ร้านที่1"/>
    <s v="น******ง"/>
    <s v="******ม่วง, ตำบล นาเข, อำเภอบ้านแพง ตำบลนาเข อำเภอบ้านแพง จังหวัดนครพนม 48140"/>
    <s v="48140"/>
    <s v="62"/>
    <s v="19/02/2026 06:03"/>
    <s v="-"/>
    <s v="SPX Express"/>
    <s v="Shopee"/>
    <s v="shopee"/>
    <s v=""/>
    <s v="TH261825548250P"/>
    <s v="19/02/2026 06:02"/>
  </r>
  <r>
    <x v="3"/>
    <x v="3"/>
    <n v="139"/>
    <n v="2"/>
    <s v="GVB41"/>
    <n v="858"/>
    <n v="53"/>
    <s v="ร้านที่1"/>
    <s v="น******ง"/>
    <s v="******ม่วง, ตำบล นาเข, อำเภอบ้านแพง ตำบลนาเข อำเภอบ้านแพง จังหวัดนครพนม 48140"/>
    <s v="48140"/>
    <s v="62"/>
    <s v="19/02/2026 06:03"/>
    <s v="-"/>
    <s v="SPX Express"/>
    <s v="Shopee"/>
    <s v="shopee"/>
    <s v=""/>
    <s v="TH261825548250P"/>
    <s v="19/02/2026 06:02"/>
  </r>
  <r>
    <x v="3"/>
    <x v="3"/>
    <n v="159"/>
    <n v="1"/>
    <s v="GVB40"/>
    <n v="99"/>
    <n v="0"/>
    <s v="ร้านที่2"/>
    <s v="ม***วัลย์  ป***วัน"/>
    <s v="นนทบุรี"/>
    <s v="-"/>
    <s v=""/>
    <s v="19/02/2026 05:55"/>
    <s v="-"/>
    <s v="J&amp;T COD"/>
    <s v="Tiktok"/>
    <s v="จ่ายทีหลัง / COD"/>
    <s v=""/>
    <s v="791918225276"/>
    <s v="19/02/2026 05:55"/>
  </r>
  <r>
    <x v="6"/>
    <x v="9"/>
    <n v="72"/>
    <n v="1"/>
    <s v="GVB39"/>
    <n v="81.5"/>
    <n v="9.5"/>
    <s v="ร้านที่3"/>
    <s v="อรพรรณ ช่างทองคลองสี่"/>
    <s v="ริมคลองประปา ๒๖๙..ซอยสวนฝรั่ง..ถนนริมคลองประปาเขตบางซื่อแขวงบางซื่อ. · บางซื่อ/ Bang Sue_x000a__x000a_บางซื่อ/ Bang Sueกรุงเทพมหานคร/ Bangkok_x000a_10800"/>
    <s v="10800"/>
    <s v="660979950235"/>
    <s v="19/02/2026 04:36"/>
    <s v="-"/>
    <s v="Kerry_dropoff"/>
    <s v="Lazada"/>
    <s v="lazada"/>
    <s v=""/>
    <s v="LEXPU0659223691"/>
    <s v="19/02/2026 04:36"/>
  </r>
  <r>
    <x v="2"/>
    <x v="6"/>
    <n v="103.55"/>
    <n v="1"/>
    <s v="GVB38"/>
    <n v="114.55"/>
    <n v="11"/>
    <s v="ร้านที่3"/>
    <s v="จันจิรา บุญมานัส"/>
    <s v="46 ถนนสิทธิวงศ์ · ช้างม่อย/ Chang Moi_x000a__x000a_เมืองเชียงใหม่/ Mueang Chiang Maiเชียงใหม่/ Chiang Mai_x000a_50300"/>
    <s v="50300"/>
    <s v="660814686499"/>
    <s v="19/02/2026 04:01"/>
    <s v="-"/>
    <s v="Kerry_dropoff"/>
    <s v="Lazada"/>
    <s v="lazada"/>
    <s v=""/>
    <s v="LEXPU0659213181"/>
    <s v="19/02/2026 04:01"/>
  </r>
  <r>
    <x v="3"/>
    <x v="3"/>
    <n v="159"/>
    <n v="1"/>
    <s v="GVB36"/>
    <n v="99"/>
    <n v="0"/>
    <s v="ร้านที่2"/>
    <s v="ช***เทพ ต***ทอง"/>
    <s v="อุทัยธานี"/>
    <s v="-"/>
    <s v=""/>
    <s v="19/02/2026 03:25"/>
    <s v="-"/>
    <s v="J&amp;T COD"/>
    <s v="Tiktok"/>
    <s v="จ่ายทีหลัง / COD"/>
    <s v=""/>
    <s v="791957239264"/>
    <s v="19/02/2026 03:25"/>
  </r>
  <r>
    <x v="3"/>
    <x v="3"/>
    <n v="159"/>
    <n v="1"/>
    <s v="GVB35"/>
    <n v="99"/>
    <n v="0"/>
    <s v="ร้านที่2"/>
    <s v="N***"/>
    <s v="Nakhon Pathom"/>
    <s v="-"/>
    <s v=""/>
    <s v="19/02/2026 02:39"/>
    <s v="-"/>
    <s v="J&amp;T COD"/>
    <s v="Tiktok"/>
    <s v="จ่ายทีหลัง / COD"/>
    <s v=""/>
    <s v="791923039272"/>
    <s v="19/02/2026 02:40"/>
  </r>
  <r>
    <x v="6"/>
    <x v="7"/>
    <n v="80"/>
    <n v="1"/>
    <s v="GVB34"/>
    <n v="80"/>
    <n v="0"/>
    <s v="ร้านที่1"/>
    <s v="อ******8"/>
    <s v="******ี่ 2310 ซอย ริมสวน แขวงลาดกระบัง เขตลาดกระบัง จังหวัดกรุงเทพมหานคร 10520"/>
    <s v="10520"/>
    <s v="80"/>
    <s v="19/02/2026 02:37"/>
    <s v="-"/>
    <s v="SPX Express"/>
    <s v="Shopee"/>
    <s v="shopee"/>
    <s v=""/>
    <s v="TH262876271056Y"/>
    <s v="19/02/2026 02:37"/>
  </r>
  <r>
    <x v="4"/>
    <x v="4"/>
    <n v="50"/>
    <n v="6"/>
    <s v="GVB32"/>
    <n v="200"/>
    <n v="0"/>
    <s v="ร้านที่2"/>
    <s v="ว*** ค***ู  น***แสตมป์"/>
    <s v="หนองบัวลำภู"/>
    <s v="-"/>
    <s v=""/>
    <s v="19/02/2026 01:06"/>
    <s v="-"/>
    <s v="J&amp;T Express"/>
    <s v="Tiktok"/>
    <s v="tiktok"/>
    <s v=""/>
    <s v="791939115203"/>
    <s v="19/02/2026 01:12"/>
  </r>
  <r>
    <x v="2"/>
    <x v="2"/>
    <n v="159"/>
    <n v="1"/>
    <s v="GVB31"/>
    <n v="99"/>
    <n v="0"/>
    <s v="ร้านที่2"/>
    <s v="แ***   ด***ี"/>
    <s v="กรุงเทพฯ"/>
    <s v="-"/>
    <s v=""/>
    <s v="19/02/2026 01:02"/>
    <s v="-"/>
    <s v="J&amp;T COD"/>
    <s v="Tiktok"/>
    <s v="จ่ายทีหลัง / COD"/>
    <s v=""/>
    <s v="791960874250"/>
    <s v="19/02/2026 01:02"/>
  </r>
  <r>
    <x v="4"/>
    <x v="4"/>
    <n v="50"/>
    <n v="6"/>
    <s v="GVB30"/>
    <n v="200"/>
    <n v="0"/>
    <s v="ร้านที่2"/>
    <s v="S***suda S***upap"/>
    <s v="นครศรีธรรมราช"/>
    <s v="-"/>
    <s v=""/>
    <s v="19/02/2026 00:58"/>
    <s v="-"/>
    <s v="J&amp;T COD"/>
    <s v="Tiktok"/>
    <s v="จ่ายทีหลัง / COD"/>
    <s v=""/>
    <s v="791986220244"/>
    <s v="19/02/2026 00:58"/>
  </r>
  <r>
    <x v="12"/>
    <x v="14"/>
    <n v="54.5"/>
    <n v="2"/>
    <s v="GVB29"/>
    <n v="77.849999999999994"/>
    <n v="7"/>
    <s v="ร้านที่3"/>
    <s v="ซู้ฮวง แซ่บู่"/>
    <s v="180 ซอยเจริญสุข ถนนพระราม4 แขวงคลองเตย_x000a__x000a_คลองเตย/ Khlong Toeiกรุงเทพมหานคร/ Bangkok_x000a_10110"/>
    <s v="10110"/>
    <s v="660939719775"/>
    <s v="19/02/2026 00:49"/>
    <s v="-"/>
    <s v="Kerry_dropoff"/>
    <s v="Lazada"/>
    <s v="lazada"/>
    <s v=""/>
    <s v="LEXPU0659212225"/>
    <s v="19/02/2026 00:40"/>
  </r>
  <r>
    <x v="1"/>
    <x v="1"/>
    <n v="159"/>
    <n v="1"/>
    <s v="GVB26"/>
    <n v="99"/>
    <n v="0"/>
    <s v="ร้านที่2"/>
    <s v="ก***ุฒิ จ***ร์จำรัส"/>
    <s v="นครศรีธรรมราช"/>
    <s v="-"/>
    <s v=""/>
    <s v="19/02/2026 00:12"/>
    <s v="-"/>
    <s v="J&amp;T COD"/>
    <s v="Tiktok"/>
    <s v="จ่ายทีหลัง / COD"/>
    <s v=""/>
    <s v="791946736291"/>
    <s v="19/02/2026 00:21"/>
  </r>
  <r>
    <x v="3"/>
    <x v="3"/>
    <n v="159"/>
    <n v="1"/>
    <s v="GVB25"/>
    <n v="99"/>
    <n v="0"/>
    <s v="ร้านที่2"/>
    <s v="S***hai"/>
    <s v="กรุงเทพฯ"/>
    <s v="-"/>
    <s v=""/>
    <s v="19/02/2026 00:11"/>
    <s v="-"/>
    <s v="J&amp;T Express"/>
    <s v="Tiktok"/>
    <s v="tiktok"/>
    <s v=""/>
    <s v="791913110262"/>
    <s v="19/02/2026 00:21"/>
  </r>
  <r>
    <x v="3"/>
    <x v="3"/>
    <n v="159"/>
    <n v="1"/>
    <s v="GVB24"/>
    <n v="99"/>
    <n v="0"/>
    <s v="ร้านที่2"/>
    <s v="พ***พล เ***แถบ"/>
    <s v="กรุงเทพฯ"/>
    <s v="-"/>
    <s v=""/>
    <s v="19/02/2026 00:04"/>
    <s v="-"/>
    <s v="J&amp;T Express"/>
    <s v="Tiktok"/>
    <s v="tiktok"/>
    <s v=""/>
    <s v="791967711253"/>
    <s v="19/02/2026 00:07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x v="0"/>
    <x v="0"/>
    <n v="66"/>
    <n v="1"/>
    <s v="GVG79"/>
    <n v="348"/>
    <n v="0"/>
    <s v="ร้านที่1"/>
    <s v="ต*ล"/>
    <s v="****** 52 แยก 48(ตัดใหม่เทพรักษ์45) ถนน พหลโยธิน แขวงคลองถนน เขตสายไหม จังหวัดกรุงเทพมหานคร 10220"/>
    <s v="10220"/>
    <s v="32"/>
    <s v="21/02/2026 00:21"/>
    <s v="-"/>
    <s v="Flash Express"/>
    <s v="Shopee"/>
    <s v="shopee"/>
    <s v=""/>
    <s v="TH01478D7PJV2A1"/>
    <s v="20/02/2026 23:58"/>
  </r>
  <r>
    <x v="1"/>
    <x v="1"/>
    <n v="66"/>
    <n v="1"/>
    <s v="GVG79"/>
    <n v="348"/>
    <n v="0"/>
    <s v="ร้านที่1"/>
    <s v="ต*ล"/>
    <s v="****** 52 แยก 48(ตัดใหม่เทพรักษ์45) ถนน พหลโยธิน แขวงคลองถนน เขตสายไหม จังหวัดกรุงเทพมหานคร 10220"/>
    <s v="10220"/>
    <s v="32"/>
    <s v="21/02/2026 00:21"/>
    <s v="-"/>
    <s v="Flash Express"/>
    <s v="Shopee"/>
    <s v="shopee"/>
    <s v=""/>
    <s v="TH01478D7PJV2A1"/>
    <s v="20/02/2026 23:58"/>
  </r>
  <r>
    <x v="2"/>
    <x v="2"/>
    <n v="67"/>
    <n v="1"/>
    <s v="GVG79"/>
    <n v="348"/>
    <n v="0"/>
    <s v="ร้านที่1"/>
    <s v="ต*ล"/>
    <s v="****** 52 แยก 48(ตัดใหม่เทพรักษ์45) ถนน พหลโยธิน แขวงคลองถนน เขตสายไหม จังหวัดกรุงเทพมหานคร 10220"/>
    <s v="10220"/>
    <s v="32"/>
    <s v="21/02/2026 00:21"/>
    <s v="-"/>
    <s v="Flash Express"/>
    <s v="Shopee"/>
    <s v="shopee"/>
    <s v=""/>
    <s v="TH01478D7PJV2A1"/>
    <s v="20/02/2026 23:58"/>
  </r>
  <r>
    <x v="2"/>
    <x v="2"/>
    <n v="99"/>
    <n v="1"/>
    <s v="GVG79"/>
    <n v="348"/>
    <n v="0"/>
    <s v="ร้านที่1"/>
    <s v="ต*ล"/>
    <s v="****** 52 แยก 48(ตัดใหม่เทพรักษ์45) ถนน พหลโยธิน แขวงคลองถนน เขตสายไหม จังหวัดกรุงเทพมหานคร 10220"/>
    <s v="10220"/>
    <s v="32"/>
    <s v="21/02/2026 00:21"/>
    <s v="-"/>
    <s v="Flash Express"/>
    <s v="Shopee"/>
    <s v="shopee"/>
    <s v=""/>
    <s v="TH01478D7PJV2A1"/>
    <s v="20/02/2026 23:58"/>
  </r>
  <r>
    <x v="3"/>
    <x v="3"/>
    <n v="159"/>
    <n v="1"/>
    <s v="GVG78"/>
    <n v="137"/>
    <n v="38"/>
    <s v="ร้านที่2"/>
    <s v="ด***ัตน์"/>
    <s v="ประจวบคีรีขันธ์"/>
    <s v="-"/>
    <s v=""/>
    <s v="20/02/2026 23:45"/>
    <s v="-"/>
    <s v="J&amp;T Express"/>
    <s v="Tiktok"/>
    <s v="tiktok"/>
    <s v=""/>
    <s v="792087751265"/>
    <s v="20/02/2026 23:45"/>
  </r>
  <r>
    <x v="4"/>
    <x v="4"/>
    <n v="159"/>
    <n v="1"/>
    <s v="GVG77"/>
    <n v="99"/>
    <n v="0"/>
    <s v="ร้านที่2"/>
    <s v="w***ank4"/>
    <s v="ชัยนาท"/>
    <s v="-"/>
    <s v=""/>
    <s v="20/02/2026 23:42"/>
    <s v="-"/>
    <s v="J&amp;T COD"/>
    <s v="Tiktok"/>
    <s v="จ่ายทีหลัง / COD"/>
    <s v=""/>
    <s v="792064454204"/>
    <s v="20/02/2026 23:43"/>
  </r>
  <r>
    <x v="3"/>
    <x v="5"/>
    <n v="34.36"/>
    <n v="1"/>
    <s v="GVG76"/>
    <n v="41.36"/>
    <n v="7"/>
    <s v="ร้านที่3"/>
    <s v="pan"/>
    <s v="เลขที่56หมู่8 ต.เม็กดำ บ้านดอนไผ่งาม อ.พยัคฆภูมิพิสัย · เม็กดำ/ Mek Dam_x000a__x000a_พยัคฆภูมิพิสัย/ Phayakkhaphum Phisaiมหาสารคาม/ Maha Sarakham_x000a_44110"/>
    <s v="44110"/>
    <s v="660877713965"/>
    <s v="20/02/2026 23:17"/>
    <s v="-"/>
    <s v="Kerry_dropoff"/>
    <s v="Lazada"/>
    <s v="lazada"/>
    <s v=""/>
    <s v="LEXPU0659754518"/>
    <s v="20/02/2026 23:17"/>
  </r>
  <r>
    <x v="4"/>
    <x v="4"/>
    <n v="159"/>
    <n v="1"/>
    <s v="GVG75"/>
    <n v="99"/>
    <n v="0"/>
    <s v="ร้านที่2"/>
    <s v="อ***รัศมี ส***ค์นพจินดา"/>
    <s v="นนทบุรี"/>
    <s v="-"/>
    <s v=""/>
    <s v="20/02/2026 23:08"/>
    <s v="-"/>
    <s v="J&amp;T Express"/>
    <s v="Tiktok"/>
    <s v="tiktok"/>
    <s v=""/>
    <s v="792041651214"/>
    <s v="20/02/2026 23:07"/>
  </r>
  <r>
    <x v="5"/>
    <x v="6"/>
    <n v="159"/>
    <n v="1"/>
    <s v="GVG74"/>
    <n v="99"/>
    <n v="0"/>
    <s v="ร้านที่2"/>
    <s v="ห*** ห***"/>
    <s v="กรุงเทพฯ"/>
    <s v="-"/>
    <s v=""/>
    <s v="20/02/2026 23:02"/>
    <s v="-"/>
    <s v="J&amp;T COD"/>
    <s v="Tiktok"/>
    <s v="จ่ายทีหลัง / COD"/>
    <s v=""/>
    <s v="792095040225"/>
    <s v="20/02/2026 23:03"/>
  </r>
  <r>
    <x v="4"/>
    <x v="4"/>
    <n v="159"/>
    <n v="1"/>
    <s v="GVG73"/>
    <n v="99"/>
    <n v="0"/>
    <s v="ร้านที่2"/>
    <s v="ส***รัตน์ พ***์สิม"/>
    <s v="ขอนแก่น"/>
    <s v="-"/>
    <s v=""/>
    <s v="20/02/2026 23:00"/>
    <s v="-"/>
    <s v="J&amp;T COD"/>
    <s v="Tiktok"/>
    <s v="จ่ายทีหลัง / COD"/>
    <s v=""/>
    <s v="792078259210"/>
    <s v="20/02/2026 23:00"/>
  </r>
  <r>
    <x v="4"/>
    <x v="4"/>
    <n v="159"/>
    <n v="1"/>
    <s v="GVG72"/>
    <n v="129"/>
    <n v="0"/>
    <s v="ร้านที่2"/>
    <s v="ภ***ิญญา ต***โคตร"/>
    <s v="เชียงราย"/>
    <s v="-"/>
    <s v=""/>
    <s v="20/02/2026 22:49"/>
    <s v="-"/>
    <s v="J&amp;T COD"/>
    <s v="Tiktok"/>
    <s v="จ่ายทีหลัง / COD"/>
    <s v=""/>
    <s v="792074061203"/>
    <s v="20/02/2026 22:49"/>
  </r>
  <r>
    <x v="6"/>
    <x v="7"/>
    <n v="33.333333333333336"/>
    <n v="3"/>
    <s v="GVG71"/>
    <n v="134.99"/>
    <n v="0"/>
    <s v="ร้านที่2"/>
    <s v="ม*** ร***ศรีอรุณ"/>
    <s v="ราชบุรี"/>
    <s v="-"/>
    <s v=""/>
    <s v="20/02/2026 22:27"/>
    <s v="-"/>
    <s v="J&amp;T COD"/>
    <s v="Tiktok"/>
    <s v="จ่ายทีหลัง / COD"/>
    <s v=""/>
    <s v="792014598211"/>
    <s v="20/02/2026 22:28"/>
  </r>
  <r>
    <x v="7"/>
    <x v="8"/>
    <n v="33"/>
    <n v="10"/>
    <s v="GVG70"/>
    <n v="399"/>
    <n v="0"/>
    <s v="ร้านที่1"/>
    <s v="พ******า"/>
    <s v="****** B ถนนลาดพร้าววังหิน แขวงลาดพร้าว เขตลาดพร้าว จังหวัดกรุงเทพมหานคร 10230"/>
    <s v="10230"/>
    <s v="99"/>
    <s v="20/02/2026 22:21"/>
    <s v="-"/>
    <s v="SPX Express"/>
    <s v="Shopee"/>
    <s v="shopee"/>
    <s v=""/>
    <s v="TH265346575837F"/>
    <s v="20/02/2026 22:21"/>
  </r>
  <r>
    <x v="4"/>
    <x v="4"/>
    <n v="159"/>
    <n v="1"/>
    <s v="GVG69"/>
    <n v="134"/>
    <n v="35"/>
    <s v="ร้านที่2"/>
    <s v="ป***ภา เ***์หิรัญ"/>
    <s v="กรุงเทพฯ"/>
    <s v="-"/>
    <s v=""/>
    <s v="20/02/2026 22:07"/>
    <s v="-"/>
    <s v="J&amp;T COD"/>
    <s v="Tiktok"/>
    <s v="จ่ายทีหลัง / COD"/>
    <s v=""/>
    <s v="792009440294"/>
    <s v="20/02/2026 22:07"/>
  </r>
  <r>
    <x v="8"/>
    <x v="9"/>
    <n v="33.333333333333336"/>
    <n v="3"/>
    <s v="GVG68"/>
    <n v="200"/>
    <n v="0"/>
    <s v="ร้านที่2"/>
    <s v="S**"/>
    <s v="Bangkok"/>
    <s v="-"/>
    <s v=""/>
    <s v="20/02/2026 22:04"/>
    <s v="-"/>
    <s v="J&amp;T COD"/>
    <s v="Tiktok"/>
    <s v="จ่ายทีหลัง / COD"/>
    <s v=""/>
    <s v="792071571292"/>
    <s v="20/02/2026 22:04"/>
  </r>
  <r>
    <x v="7"/>
    <x v="8"/>
    <n v="66.666666666666671"/>
    <n v="3"/>
    <s v="GVG67"/>
    <n v="132"/>
    <n v="3"/>
    <s v="ร้านที่2"/>
    <s v="น** พ***ี  ภ***ล"/>
    <s v="ร้อยเอ็ด"/>
    <s v="-"/>
    <s v=""/>
    <s v="20/02/2026 21:53"/>
    <s v="-"/>
    <s v="J&amp;T Express"/>
    <s v="Tiktok"/>
    <s v="tiktok"/>
    <s v=""/>
    <s v="792095988246"/>
    <s v="20/02/2026 21:53"/>
  </r>
  <r>
    <x v="8"/>
    <x v="9"/>
    <n v="50"/>
    <n v="6"/>
    <s v="GVG66"/>
    <n v="229"/>
    <n v="29"/>
    <s v="ร้านที่2"/>
    <s v="น***วัชชัย. ม***เงิน"/>
    <s v="นครปฐม"/>
    <s v="-"/>
    <s v=""/>
    <s v="20/02/2026 21:52"/>
    <s v="-"/>
    <s v="J&amp;T COD"/>
    <s v="Tiktok"/>
    <s v="จ่ายทีหลัง / COD"/>
    <s v=""/>
    <s v="792087163265"/>
    <s v="20/02/2026 21:52"/>
  </r>
  <r>
    <x v="2"/>
    <x v="2"/>
    <n v="69.900000000000006"/>
    <n v="40"/>
    <s v="GVG65"/>
    <n v="3200"/>
    <n v="0"/>
    <s v="ร้านที่1"/>
    <s v="ก******ง"/>
    <s v="******ตำบลควนมะพร้าว อำเภอเมืองพัทลุง จังหวัดพัทลุง 93000"/>
    <s v="93000"/>
    <s v="11"/>
    <s v="20/02/2026 21:38"/>
    <s v="-"/>
    <s v="SPX Express"/>
    <s v="Shopee"/>
    <s v="shopee"/>
    <s v=""/>
    <s v="TH266627131343D"/>
    <s v="20/02/2026 21:37"/>
  </r>
  <r>
    <x v="3"/>
    <x v="3"/>
    <n v="159"/>
    <n v="1"/>
    <s v="GVG64"/>
    <n v="99"/>
    <n v="0"/>
    <s v="ร้านที่2"/>
    <s v="ว***า อ***นุ"/>
    <s v="สมุทรสาคร"/>
    <s v="-"/>
    <s v=""/>
    <s v="20/02/2026 21:37"/>
    <s v="-"/>
    <s v="J&amp;T Express"/>
    <s v="Tiktok"/>
    <s v="tiktok"/>
    <s v=""/>
    <s v="792023772234"/>
    <s v="20/02/2026 21:37"/>
  </r>
  <r>
    <x v="0"/>
    <x v="10"/>
    <n v="150"/>
    <n v="1"/>
    <s v="GVG63"/>
    <n v="100"/>
    <n v="0"/>
    <s v="ร้านที่2"/>
    <s v="ส***นทร์"/>
    <s v="สุราษฎร์ธานี"/>
    <s v="-"/>
    <s v=""/>
    <s v="20/02/2026 21:26"/>
    <s v="-"/>
    <s v="J&amp;T COD"/>
    <s v="Tiktok"/>
    <s v="จ่ายทีหลัง / COD"/>
    <s v=""/>
    <s v="792010783244"/>
    <s v="20/02/2026 21:26"/>
  </r>
  <r>
    <x v="4"/>
    <x v="4"/>
    <n v="159"/>
    <n v="1"/>
    <s v="GVG62"/>
    <n v="99"/>
    <n v="0"/>
    <s v="ร้านที่2"/>
    <s v="ธ*** แ***บริสุทธิ์"/>
    <s v="เทศบาลนครเชียงราย"/>
    <s v="-"/>
    <s v=""/>
    <s v="20/02/2026 21:25"/>
    <s v="-"/>
    <s v="J&amp;T COD"/>
    <s v="Tiktok"/>
    <s v="จ่ายทีหลัง / COD"/>
    <s v=""/>
    <s v="792092249281"/>
    <s v="20/02/2026 21:25"/>
  </r>
  <r>
    <x v="1"/>
    <x v="11"/>
    <n v="65"/>
    <n v="1"/>
    <s v="GVG61"/>
    <n v="65"/>
    <n v="0"/>
    <s v="ร้านที่3"/>
    <s v="อมรรัตน์ ศรีทอง"/>
    <s v="72/21 ม.9 ซ.บ้านแพ้ว18 · บ้านแพ้ว/ Ban Phaeo_x000a__x000a_บ้านแพ้ว/ Ban Phaeoสมุทรสาคร/ Samut Sakhon_x000a_74120"/>
    <s v="74120"/>
    <s v="660897898687"/>
    <s v="20/02/2026 21:19"/>
    <s v="-"/>
    <s v="Kerry_dropoff"/>
    <s v="Lazada"/>
    <s v="lazada"/>
    <s v=""/>
    <s v="LEXPU0659757804"/>
    <s v="20/02/2026 21:19"/>
  </r>
  <r>
    <x v="3"/>
    <x v="3"/>
    <n v="159"/>
    <n v="1"/>
    <s v="GVG60"/>
    <n v="99"/>
    <n v="0"/>
    <s v="ร้านที่2"/>
    <s v="น***ชา ส***แสวง"/>
    <s v="นครปฐม"/>
    <s v="-"/>
    <s v=""/>
    <s v="20/02/2026 21:08"/>
    <s v="-"/>
    <s v="J&amp;T COD"/>
    <s v="Tiktok"/>
    <s v="จ่ายทีหลัง / COD"/>
    <s v=""/>
    <s v="792001173246"/>
    <s v="20/02/2026 21:10"/>
  </r>
  <r>
    <x v="9"/>
    <x v="12"/>
    <n v="54.5"/>
    <n v="2"/>
    <s v="GVG59"/>
    <n v="77.03"/>
    <n v="7"/>
    <s v="ร้านที่3"/>
    <s v="จันทรัสม์ เลิศโพธาวัฒนา"/>
    <s v="ร้านแบ่งปัน ค่ายภาณุรังษี · โคกหม้อ/ Khok Mo_x000a__x000a_เมืองราชบุรี/ Mueang Ratchaburiราชบุรี/ Ratchaburi_x000a_70000"/>
    <s v="70000"/>
    <s v="660845199915"/>
    <s v="20/02/2026 21:04"/>
    <s v="-"/>
    <s v="Kerry_dropoff"/>
    <s v="Lazada"/>
    <s v="lazada"/>
    <s v=""/>
    <s v="LEXPU0659755496"/>
    <s v="20/02/2026 21:04"/>
  </r>
  <r>
    <x v="3"/>
    <x v="3"/>
    <n v="159"/>
    <n v="1"/>
    <s v="GVG58"/>
    <n v="99"/>
    <n v="0"/>
    <s v="ร้านที่2"/>
    <s v="ร***นภา"/>
    <s v="นนทบุรี"/>
    <s v="-"/>
    <s v=""/>
    <s v="20/02/2026 20:48"/>
    <s v="-"/>
    <s v="Flash Express Thailand COD"/>
    <s v="Tiktok"/>
    <s v="จ่ายทีหลัง / COD"/>
    <s v=""/>
    <s v="THT030654AJK21Z"/>
    <s v="20/02/2026 20:48"/>
  </r>
  <r>
    <x v="7"/>
    <x v="8"/>
    <n v="66.666666666666671"/>
    <n v="9"/>
    <s v="GVG57"/>
    <n v="387"/>
    <n v="0"/>
    <s v="ร้านที่1"/>
    <s v="ช******ี"/>
    <s v="******ิน ตำบลโคกก่อ  อำเภอเมือง จังหวัดมหาสารคาม รหัสไปรษณีย์ 44000 ตำบลโคกก่อ อำเภอเมืองมหาสารคาม จังหวัดมหาสารคาม 44000"/>
    <s v="44000"/>
    <s v="02"/>
    <s v="20/02/2026 20:47"/>
    <s v="-"/>
    <s v="SPX Express"/>
    <s v="Shopee"/>
    <s v="shopee"/>
    <s v=""/>
    <s v="TH261290356814C"/>
    <s v="20/02/2026 20:47"/>
  </r>
  <r>
    <x v="8"/>
    <x v="9"/>
    <n v="50"/>
    <n v="6"/>
    <s v="GVG56"/>
    <n v="200"/>
    <n v="0"/>
    <s v="ร้านที่2"/>
    <s v="ก***รรณ ส***รณยี่"/>
    <s v="สงขลา"/>
    <s v="-"/>
    <s v=""/>
    <s v="20/02/2026 20:34"/>
    <s v="-"/>
    <s v="J&amp;T Express"/>
    <s v="Tiktok"/>
    <s v="tiktok"/>
    <s v=""/>
    <s v="792014166285"/>
    <s v="20/02/2026 20:33"/>
  </r>
  <r>
    <x v="3"/>
    <x v="3"/>
    <n v="159"/>
    <n v="3"/>
    <s v="GVG55"/>
    <n v="297"/>
    <n v="0"/>
    <s v="ร้านที่2"/>
    <s v="ก***รรณ บ***ผน"/>
    <s v="ชลบุรี"/>
    <s v="-"/>
    <s v=""/>
    <s v="20/02/2026 20:30"/>
    <s v="-"/>
    <s v="J&amp;T COD"/>
    <s v="Tiktok"/>
    <s v="จ่ายทีหลัง / COD"/>
    <s v=""/>
    <s v="792007760246"/>
    <s v="20/02/2026 20:31"/>
  </r>
  <r>
    <x v="4"/>
    <x v="4"/>
    <n v="159"/>
    <n v="1"/>
    <s v="GVG53"/>
    <n v="99"/>
    <n v="0"/>
    <s v="ร้านที่2"/>
    <s v="ว*** เ***เสนาะ"/>
    <s v="เทศบาลนครนครราชสีมา"/>
    <s v="-"/>
    <s v=""/>
    <s v="20/02/2026 20:16"/>
    <s v="-"/>
    <s v="J&amp;T COD"/>
    <s v="Tiktok"/>
    <s v="จ่ายทีหลัง / COD"/>
    <s v=""/>
    <s v="792032743224"/>
    <s v="20/02/2026 20:16"/>
  </r>
  <r>
    <x v="10"/>
    <x v="13"/>
    <n v="10"/>
    <n v="50"/>
    <s v="GVG52"/>
    <n v="500"/>
    <n v="0"/>
    <s v="ร้านที่1"/>
    <s v="ฉ******ณ"/>
    <s v="****** ตำบลพะโต๊ะ อำเภอพะโต๊ะ จังหวัดชุมพร 86180"/>
    <s v="86180"/>
    <s v="39"/>
    <s v="20/02/2026 20:12"/>
    <s v="-"/>
    <s v="SPX Express"/>
    <s v="Shopee"/>
    <s v="shopee"/>
    <s v=""/>
    <s v="TH260341807516L"/>
    <s v="20/02/2026 20:12"/>
  </r>
  <r>
    <x v="5"/>
    <x v="6"/>
    <n v="159"/>
    <n v="1"/>
    <s v="GVG51"/>
    <n v="258"/>
    <n v="0"/>
    <s v="ร้านที่2"/>
    <s v="น***ึ้ง ข***ำราม"/>
    <s v="นครสวรรค์"/>
    <s v="-"/>
    <s v=""/>
    <s v="20/02/2026 20:06"/>
    <s v="-"/>
    <s v="J&amp;T Express"/>
    <s v="Tiktok"/>
    <s v="tiktok"/>
    <s v=""/>
    <s v="792054035242"/>
    <s v="20/02/2026 20:05"/>
  </r>
  <r>
    <x v="3"/>
    <x v="3"/>
    <n v="159"/>
    <n v="1"/>
    <s v="GVG51"/>
    <n v="258"/>
    <n v="0"/>
    <s v="ร้านที่2"/>
    <s v="น***ึ้ง ข***ำราม"/>
    <s v="นครสวรรค์"/>
    <s v="-"/>
    <s v=""/>
    <s v="20/02/2026 20:06"/>
    <s v="-"/>
    <s v="J&amp;T Express"/>
    <s v="Tiktok"/>
    <s v="tiktok"/>
    <s v=""/>
    <s v="792054035242"/>
    <s v="20/02/2026 20:05"/>
  </r>
  <r>
    <x v="3"/>
    <x v="3"/>
    <n v="159"/>
    <n v="1"/>
    <s v="GVG50"/>
    <n v="99"/>
    <n v="0"/>
    <s v="ร้านที่2"/>
    <s v="ส***ทธิ์ ไ***ิริ"/>
    <s v="พะเยา"/>
    <s v="-"/>
    <s v=""/>
    <s v="20/02/2026 20:05"/>
    <s v="-"/>
    <s v="J&amp;T Express"/>
    <s v="Tiktok"/>
    <s v="tiktok"/>
    <s v=""/>
    <s v="792005676221"/>
    <s v="20/02/2026 20:05"/>
  </r>
  <r>
    <x v="3"/>
    <x v="3"/>
    <n v="159"/>
    <n v="1"/>
    <s v="GVG49"/>
    <n v="102"/>
    <n v="3"/>
    <s v="ร้านที่2"/>
    <s v="พ***ี พ***อง"/>
    <s v="นครสวรรค์"/>
    <s v="-"/>
    <s v=""/>
    <s v="20/02/2026 20:04"/>
    <s v="-"/>
    <s v="J&amp;T COD"/>
    <s v="Tiktok"/>
    <s v="จ่ายทีหลัง / COD"/>
    <s v=""/>
    <s v="792094476283"/>
    <s v="20/02/2026 20:04"/>
  </r>
  <r>
    <x v="8"/>
    <x v="9"/>
    <n v="50"/>
    <n v="6"/>
    <s v="GVG47"/>
    <n v="200"/>
    <n v="0"/>
    <s v="ร้านที่2"/>
    <s v="อ***ินทร์​เจิมสวัสดิ์"/>
    <s v="พังงา"/>
    <s v="-"/>
    <s v=""/>
    <s v="20/02/2026 20:03"/>
    <s v="-"/>
    <s v="J&amp;T COD"/>
    <s v="Tiktok"/>
    <s v="จ่ายทีหลัง / COD"/>
    <s v=""/>
    <s v="792026964256"/>
    <s v="20/02/2026 20:03"/>
  </r>
  <r>
    <x v="3"/>
    <x v="3"/>
    <n v="159"/>
    <n v="1"/>
    <s v="GVG46"/>
    <n v="99"/>
    <n v="0"/>
    <s v="ร้านที่2"/>
    <s v="ณ***ัฒน์ แ***าย"/>
    <s v="สมุทรสาคร"/>
    <s v="-"/>
    <s v=""/>
    <s v="20/02/2026 19:43"/>
    <s v="-"/>
    <s v="J&amp;T Express"/>
    <s v="Tiktok"/>
    <s v="tiktok"/>
    <s v=""/>
    <s v="792047565223"/>
    <s v="20/02/2026 19:43"/>
  </r>
  <r>
    <x v="3"/>
    <x v="5"/>
    <n v="109"/>
    <n v="1"/>
    <s v="GVG44"/>
    <n v="116.5"/>
    <n v="7.5"/>
    <s v="ร้านที่3"/>
    <s v="สุพรรษา เอี่ยมประดิษฐ์"/>
    <s v="18หมู่8ต.แก่งกระจาน อ.แก่งกระจาน จ.เพรชบุรี_x000a__x000a_แก่งกระจาน/ Kaeng Krachanเพชรบุรี/ Phetchaburi_x000a_76170"/>
    <s v="76170"/>
    <s v="660847311797"/>
    <s v="20/02/2026 19:32"/>
    <s v="-"/>
    <s v="Kerry_dropoff"/>
    <s v="Lazada"/>
    <s v="lazada"/>
    <s v=""/>
    <s v="TH18088D7F174A"/>
    <s v="20/02/2026 19:32"/>
  </r>
  <r>
    <x v="8"/>
    <x v="9"/>
    <n v="50"/>
    <n v="6"/>
    <s v="GVG43"/>
    <n v="200"/>
    <n v="0"/>
    <s v="ร้านที่2"/>
    <s v="ซ**"/>
    <s v="Surat Thani"/>
    <s v="-"/>
    <s v=""/>
    <s v="20/02/2026 19:27"/>
    <s v="-"/>
    <s v="J&amp;T COD"/>
    <s v="Tiktok"/>
    <s v="จ่ายทีหลัง / COD"/>
    <s v=""/>
    <s v="792081568250"/>
    <s v="20/02/2026 19:27"/>
  </r>
  <r>
    <x v="0"/>
    <x v="0"/>
    <n v="66"/>
    <n v="1"/>
    <s v="GVG42"/>
    <n v="249"/>
    <n v="0"/>
    <s v="ร้านที่1"/>
    <s v="เ******)"/>
    <s v="******หนองยาว, ตำบล โพนงาม, อำเภอเดชอุดม ตำบลโพนงาม อำเภอเดชอุดม จังหวัดอุบลราชธานี 34160"/>
    <s v="34160"/>
    <s v="75"/>
    <s v="20/02/2026 19:23"/>
    <s v="-"/>
    <s v="SPX Express"/>
    <s v="Shopee"/>
    <s v="shopee"/>
    <s v=""/>
    <s v="TH267669489405B"/>
    <s v="20/02/2026 19:22"/>
  </r>
  <r>
    <x v="1"/>
    <x v="1"/>
    <n v="66"/>
    <n v="1"/>
    <s v="GVG42"/>
    <n v="249"/>
    <n v="0"/>
    <s v="ร้านที่1"/>
    <s v="เ******)"/>
    <s v="******หนองยาว, ตำบล โพนงาม, อำเภอเดชอุดม ตำบลโพนงาม อำเภอเดชอุดม จังหวัดอุบลราชธานี 34160"/>
    <s v="34160"/>
    <s v="75"/>
    <s v="20/02/2026 19:23"/>
    <s v="-"/>
    <s v="SPX Express"/>
    <s v="Shopee"/>
    <s v="shopee"/>
    <s v=""/>
    <s v="TH267669489405B"/>
    <s v="20/02/2026 19:22"/>
  </r>
  <r>
    <x v="2"/>
    <x v="2"/>
    <n v="67"/>
    <n v="1"/>
    <s v="GVG42"/>
    <n v="249"/>
    <n v="0"/>
    <s v="ร้านที่1"/>
    <s v="เ******)"/>
    <s v="******หนองยาว, ตำบล โพนงาม, อำเภอเดชอุดม ตำบลโพนงาม อำเภอเดชอุดม จังหวัดอุบลราชธานี 34160"/>
    <s v="34160"/>
    <s v="75"/>
    <s v="20/02/2026 19:23"/>
    <s v="-"/>
    <s v="SPX Express"/>
    <s v="Shopee"/>
    <s v="shopee"/>
    <s v=""/>
    <s v="TH267669489405B"/>
    <s v="20/02/2026 19:22"/>
  </r>
  <r>
    <x v="8"/>
    <x v="9"/>
    <n v="50"/>
    <n v="6"/>
    <s v="GVG41"/>
    <n v="200"/>
    <n v="0"/>
    <s v="ร้านที่2"/>
    <s v="น***ุรชัย ท***ระโยชน์"/>
    <s v="ระยอง"/>
    <s v="-"/>
    <s v=""/>
    <s v="20/02/2026 19:19"/>
    <s v="-"/>
    <s v="J&amp;T COD"/>
    <s v="Tiktok"/>
    <s v="จ่ายทีหลัง / COD"/>
    <s v=""/>
    <s v="792092081255"/>
    <s v="20/02/2026 19:19"/>
  </r>
  <r>
    <x v="3"/>
    <x v="3"/>
    <n v="159"/>
    <n v="1"/>
    <s v="GVG38"/>
    <n v="99"/>
    <n v="0"/>
    <s v="ร้านที่2"/>
    <s v="น***แววมณี ส***วนา"/>
    <s v="กาญจนบุรี"/>
    <s v="-"/>
    <s v=""/>
    <s v="20/02/2026 19:04"/>
    <s v="-"/>
    <s v="J&amp;T COD"/>
    <s v="Tiktok"/>
    <s v="จ่ายทีหลัง / COD"/>
    <s v=""/>
    <s v="792089279295"/>
    <s v="20/02/2026 19:04"/>
  </r>
  <r>
    <x v="4"/>
    <x v="4"/>
    <n v="159"/>
    <n v="1"/>
    <s v="GVG37"/>
    <n v="100"/>
    <n v="1"/>
    <s v="ร้านที่2"/>
    <s v="ศ***ร ห***วิลัย"/>
    <s v="พิษณุโลก"/>
    <s v="-"/>
    <s v=""/>
    <s v="20/02/2026 19:01"/>
    <s v="-"/>
    <s v="J&amp;T COD"/>
    <s v="Tiktok"/>
    <s v="จ่ายทีหลัง / COD"/>
    <s v=""/>
    <s v="792081948206"/>
    <s v="20/02/2026 19:01"/>
  </r>
  <r>
    <x v="4"/>
    <x v="5"/>
    <n v="70.08"/>
    <n v="1"/>
    <s v="GVG36"/>
    <n v="70.08"/>
    <n v="0"/>
    <s v="ร้านที่3"/>
    <s v="นันทพัทธ์ ชวลีระวิวงศ์"/>
    <s v="ถนนพันท้ายนรสิงห์ ซอย 3 แยก 1 77/286 หมู่ 5 หมู่บ้านวิเศษสุขนคร สีฟ้า ซอย 1 · พันท้ายนรสิงห์/ Phan Thai Norasing_x000a__x000a_เมืองสมุทรสาคร/ Mueang Samut Sakhonสมุทรสาคร/ Samut Sakhon_x000a_74000"/>
    <s v="74000"/>
    <s v="660651233684"/>
    <s v="20/02/2026 18:52"/>
    <s v="-"/>
    <s v="Kerry_dropoff"/>
    <s v="Lazada"/>
    <s v="lazada"/>
    <s v=""/>
    <s v="LEXPU0659753969"/>
    <s v="20/02/2026 18:52"/>
  </r>
  <r>
    <x v="2"/>
    <x v="2"/>
    <n v="66.333333333333329"/>
    <n v="3"/>
    <s v="GVG35"/>
    <n v="197"/>
    <n v="0"/>
    <s v="ร้านที่2"/>
    <s v="ศ***ัทธ์ ส***์ศิริ"/>
    <s v="กรุงเทพฯ"/>
    <s v="-"/>
    <s v=""/>
    <s v="20/02/2026 18:49"/>
    <s v="-"/>
    <s v="J&amp;T Express"/>
    <s v="Tiktok"/>
    <s v="tiktok"/>
    <s v=""/>
    <s v="792060604322"/>
    <s v="20/02/2026 18:49"/>
  </r>
  <r>
    <x v="0"/>
    <x v="0"/>
    <n v="66"/>
    <n v="1"/>
    <s v="GVG33"/>
    <n v="249"/>
    <n v="0"/>
    <s v="ร้านที่1"/>
    <s v="น******ร"/>
    <s v="****** ต.บึงกาสาม ตำบลบึงกาสาม อำเภอหนองเสือ จังหวัดปทุมธานี 12170"/>
    <s v="12170"/>
    <s v="94"/>
    <s v="20/02/2026 17:54"/>
    <s v="-"/>
    <s v="SPX Express"/>
    <s v="Shopee"/>
    <s v="shopee"/>
    <s v=""/>
    <s v="TH2628561148372"/>
    <s v="20/02/2026 17:54"/>
  </r>
  <r>
    <x v="1"/>
    <x v="1"/>
    <n v="66"/>
    <n v="1"/>
    <s v="GVG33"/>
    <n v="249"/>
    <n v="0"/>
    <s v="ร้านที่1"/>
    <s v="น******ร"/>
    <s v="****** ต.บึงกาสาม ตำบลบึงกาสาม อำเภอหนองเสือ จังหวัดปทุมธานี 12170"/>
    <s v="12170"/>
    <s v="94"/>
    <s v="20/02/2026 17:54"/>
    <s v="-"/>
    <s v="SPX Express"/>
    <s v="Shopee"/>
    <s v="shopee"/>
    <s v=""/>
    <s v="TH2628561148372"/>
    <s v="20/02/2026 17:54"/>
  </r>
  <r>
    <x v="2"/>
    <x v="2"/>
    <n v="67"/>
    <n v="1"/>
    <s v="GVG33"/>
    <n v="249"/>
    <n v="0"/>
    <s v="ร้านที่1"/>
    <s v="น******ร"/>
    <s v="****** ต.บึงกาสาม ตำบลบึงกาสาม อำเภอหนองเสือ จังหวัดปทุมธานี 12170"/>
    <s v="12170"/>
    <s v="94"/>
    <s v="20/02/2026 17:54"/>
    <s v="-"/>
    <s v="SPX Express"/>
    <s v="Shopee"/>
    <s v="shopee"/>
    <s v=""/>
    <s v="TH2628561148372"/>
    <s v="20/02/2026 17:54"/>
  </r>
  <r>
    <x v="8"/>
    <x v="9"/>
    <n v="50"/>
    <n v="6"/>
    <s v="GVG32"/>
    <n v="200"/>
    <n v="0"/>
    <s v="ร้านที่2"/>
    <s v="ว***ยพร ห***ยทอง"/>
    <s v="นครศรีธรรมราช"/>
    <s v="-"/>
    <s v=""/>
    <s v="20/02/2026 17:48"/>
    <s v="-"/>
    <s v="J&amp;T COD"/>
    <s v="Tiktok"/>
    <s v="จ่ายทีหลัง / COD"/>
    <s v=""/>
    <s v="792091472270"/>
    <s v="20/02/2026 17:48"/>
  </r>
  <r>
    <x v="6"/>
    <x v="7"/>
    <n v="49"/>
    <n v="1"/>
    <s v="GVG31"/>
    <n v="49"/>
    <n v="0"/>
    <s v="ร้านที่1"/>
    <s v="บ******น"/>
    <s v="******โรงอ.โนนไทย ตำบลสำโรง อำเภอโนนไทย จังหวัดนครราชสีมา 30220"/>
    <s v="30220"/>
    <s v="62"/>
    <s v="20/02/2026 18:15"/>
    <s v="-"/>
    <s v="SPX Express"/>
    <s v="Shopee"/>
    <s v="shopee"/>
    <s v=""/>
    <s v="TH264907465366J"/>
    <s v="20/02/2026 17:45"/>
  </r>
  <r>
    <x v="3"/>
    <x v="3"/>
    <n v="159"/>
    <n v="1"/>
    <s v="GVG30"/>
    <n v="99"/>
    <n v="0"/>
    <s v="ร้านที่2"/>
    <s v="w***wut"/>
    <s v="สกลนคร"/>
    <s v="-"/>
    <s v=""/>
    <s v="20/02/2026 17:37"/>
    <s v="-"/>
    <s v="J&amp;T Express"/>
    <s v="Tiktok"/>
    <s v="tiktok"/>
    <s v=""/>
    <s v="792071777206"/>
    <s v="20/02/2026 17:37"/>
  </r>
  <r>
    <x v="8"/>
    <x v="9"/>
    <n v="50"/>
    <n v="6"/>
    <s v="GVG28"/>
    <n v="200"/>
    <n v="0"/>
    <s v="ร้านที่2"/>
    <s v="s***i"/>
    <s v="ร้อยเอ็ด"/>
    <s v="-"/>
    <s v=""/>
    <s v="20/02/2026 17:16"/>
    <s v="-"/>
    <s v="J&amp;T COD"/>
    <s v="Tiktok"/>
    <s v="จ่ายทีหลัง / COD"/>
    <s v=""/>
    <s v="792023676264"/>
    <s v="20/02/2026 17:17"/>
  </r>
  <r>
    <x v="2"/>
    <x v="2"/>
    <n v="100"/>
    <n v="2"/>
    <s v="GVG27"/>
    <n v="220"/>
    <n v="20"/>
    <s v="ร้านที่1"/>
    <s v="ชูพงค์"/>
    <s v="201/122 ซ.1/11 ชัยพฤกษ์-บางบัวทอง ต.พิมลราช อ.บางบัวทอง จ.นนทบุรี 11110"/>
    <s v="11110"/>
    <s v="0830252914"/>
    <s v="20/02/2026 15:13"/>
    <s v="t0832622509@gmail.com"/>
    <s v="EMS"/>
    <s v="line_oa"/>
    <s v="กสิกร"/>
    <s v="📌📌LINE OA"/>
    <s v="WB170783055TH"/>
    <s v="20/02/2026 17:12"/>
  </r>
  <r>
    <x v="6"/>
    <x v="7"/>
    <n v="49"/>
    <n v="1"/>
    <s v="GVG26"/>
    <n v="49"/>
    <n v="0"/>
    <s v="ร้านที่1"/>
    <s v="ศ******ญ"/>
    <s v="******) เลขที่ 837/126 แขวงบางนาใต้ เขตบางนา จังหวัดกรุงเทพมหานคร 10260"/>
    <s v="10260"/>
    <s v="55"/>
    <s v="20/02/2026 16:57"/>
    <s v="-"/>
    <s v="SPX Express"/>
    <s v="Shopee"/>
    <s v="shopee"/>
    <s v=""/>
    <s v="TH265997475295A"/>
    <s v="20/02/2026 16:56"/>
  </r>
  <r>
    <x v="8"/>
    <x v="9"/>
    <n v="50"/>
    <n v="6"/>
    <s v="GVG25"/>
    <n v="200"/>
    <n v="0"/>
    <s v="ร้านที่2"/>
    <s v="ด***จ"/>
    <s v="นนทบุรี"/>
    <s v="-"/>
    <s v=""/>
    <s v="20/02/2026 16:51"/>
    <s v="-"/>
    <s v="J&amp;T COD"/>
    <s v="Tiktok"/>
    <s v="จ่ายทีหลัง / COD"/>
    <s v=""/>
    <s v="792061164263"/>
    <s v="20/02/2026 16:51"/>
  </r>
  <r>
    <x v="4"/>
    <x v="4"/>
    <n v="139"/>
    <n v="1"/>
    <s v="GVG24"/>
    <n v="215"/>
    <n v="0"/>
    <s v="ร้านที่10"/>
    <s v="นายจิรวัฒน์  อินทอง"/>
    <s v="หมู่1 ต.วังคัน อ.ด่านช้าง จ.สุพรรณบุรี 72180"/>
    <s v="72180"/>
    <s v="0816749986"/>
    <s v="20/02/2026 16:47"/>
    <s v="t0832622509@gmail.com"/>
    <s v="EMS COD"/>
    <s v="facebook"/>
    <s v="กสิกร"/>
    <s v=""/>
    <s v="WA094533125TH"/>
    <s v="20/02/2026 16:47"/>
  </r>
  <r>
    <x v="3"/>
    <x v="3"/>
    <n v="139"/>
    <n v="1"/>
    <s v="GVG24"/>
    <n v="215"/>
    <n v="0"/>
    <s v="ร้านที่10"/>
    <s v="นายจิรวัฒน์  อินทอง"/>
    <s v="หมู่1 ต.วังคัน อ.ด่านช้าง จ.สุพรรณบุรี 72180"/>
    <s v="72180"/>
    <s v="0816749986"/>
    <s v="20/02/2026 16:47"/>
    <s v="t0832622509@gmail.com"/>
    <s v="EMS COD"/>
    <s v="facebook"/>
    <s v="กสิกร"/>
    <s v=""/>
    <s v="WA094533125TH"/>
    <s v="20/02/2026 16:47"/>
  </r>
  <r>
    <x v="3"/>
    <x v="3"/>
    <n v="139"/>
    <n v="1"/>
    <s v="GVG23"/>
    <n v="215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20/02/2026 16:44"/>
    <s v="t0832622509@gmail.com"/>
    <s v="EMS COD"/>
    <s v="facebook"/>
    <s v="กสิกร"/>
    <s v=""/>
    <s v="WA094533111TH"/>
    <s v="20/02/2026 16:44"/>
  </r>
  <r>
    <x v="4"/>
    <x v="4"/>
    <n v="139"/>
    <n v="1"/>
    <s v="GVG23"/>
    <n v="215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20/02/2026 16:44"/>
    <s v="t0832622509@gmail.com"/>
    <s v="EMS COD"/>
    <s v="facebook"/>
    <s v="กสิกร"/>
    <s v=""/>
    <s v="WA094533111TH"/>
    <s v="20/02/2026 16:44"/>
  </r>
  <r>
    <x v="4"/>
    <x v="4"/>
    <n v="159"/>
    <n v="1"/>
    <s v="GVG22"/>
    <n v="99"/>
    <n v="0"/>
    <s v="ร้านที่2"/>
    <s v="N***tay N***tay"/>
    <s v="กรุงเทพฯ"/>
    <s v="-"/>
    <s v=""/>
    <s v="20/02/2026 16:43"/>
    <s v="-"/>
    <s v="J&amp;T COD"/>
    <s v="Tiktok"/>
    <s v="จ่ายทีหลัง / COD"/>
    <s v=""/>
    <s v="792015467283"/>
    <s v="20/02/2026 16:43"/>
  </r>
  <r>
    <x v="4"/>
    <x v="4"/>
    <n v="139"/>
    <n v="1"/>
    <s v="GVG21"/>
    <n v="215"/>
    <n v="0"/>
    <s v="ร้านที่10"/>
    <s v="เสาวนีย์ บุญแท่น"/>
    <s v="152 ซอยประชาสงเคราะห์ 23 เขตดินแดงแขวงดินแดงกทม  เบอร์ 10400"/>
    <s v="10400"/>
    <s v="0988247802"/>
    <s v="18/02/2026 09:41"/>
    <s v="t0832622509@gmail.com"/>
    <s v="EMS"/>
    <s v="facebook"/>
    <s v="กสิกร"/>
    <s v=""/>
    <s v="WB170783041TH"/>
    <s v="20/02/2026 16:41"/>
  </r>
  <r>
    <x v="5"/>
    <x v="6"/>
    <n v="139"/>
    <n v="1"/>
    <s v="GVG21"/>
    <n v="215"/>
    <n v="0"/>
    <s v="ร้านที่10"/>
    <s v="เสาวนีย์ บุญแท่น"/>
    <s v="152 ซอยประชาสงเคราะห์ 23 เขตดินแดงแขวงดินแดงกทม  เบอร์ 10400"/>
    <s v="10400"/>
    <s v="0988247802"/>
    <s v="18/02/2026 09:41"/>
    <s v="t0832622509@gmail.com"/>
    <s v="EMS"/>
    <s v="facebook"/>
    <s v="กสิกร"/>
    <s v=""/>
    <s v="WB170783041TH"/>
    <s v="20/02/2026 16:41"/>
  </r>
  <r>
    <x v="5"/>
    <x v="5"/>
    <n v="81.2"/>
    <n v="1"/>
    <s v="GVG20"/>
    <n v="90.2"/>
    <n v="9"/>
    <s v="ร้านที่3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20/02/2026 16:38"/>
    <s v="-"/>
    <s v="Kerry_dropoff"/>
    <s v="Lazada"/>
    <s v="lazada"/>
    <s v=""/>
    <s v="LEXPU0659753634"/>
    <s v="20/02/2026 16:38"/>
  </r>
  <r>
    <x v="11"/>
    <x v="14"/>
    <n v="60"/>
    <n v="4"/>
    <s v="GVG19"/>
    <n v="1630"/>
    <n v="0"/>
    <s v="ร้านที่10"/>
    <s v="ประไพ  ศรีประเสริฐศักดิ์  "/>
    <s v="85 มฺ2บ้านหินกลิ้งตฺหล่มเก่าอฺหล่มเก่า จฺเพชรบูรณ์ 67120"/>
    <s v="67120"/>
    <s v="0991692131"/>
    <s v="20/02/2026 16:32"/>
    <s v="t0832622509@gmail.com"/>
    <s v="EMS"/>
    <s v="facebook"/>
    <s v="กสิกร"/>
    <s v=""/>
    <s v="WB170783038TH"/>
    <s v="20/02/2026 16:36"/>
  </r>
  <r>
    <x v="12"/>
    <x v="15"/>
    <n v="60"/>
    <n v="4"/>
    <s v="GVG19"/>
    <n v="1630"/>
    <n v="0"/>
    <s v="ร้านที่10"/>
    <s v="ประไพ  ศรีประเสริฐศักดิ์  "/>
    <s v="85 มฺ2บ้านหินกลิ้งตฺหล่มเก่าอฺหล่มเก่า จฺเพชรบูรณ์ 67120"/>
    <s v="67120"/>
    <s v="0991692131"/>
    <s v="20/02/2026 16:32"/>
    <s v="t0832622509@gmail.com"/>
    <s v="EMS"/>
    <s v="facebook"/>
    <s v="กสิกร"/>
    <s v=""/>
    <s v="WB170783038TH"/>
    <s v="20/02/2026 16:36"/>
  </r>
  <r>
    <x v="13"/>
    <x v="16"/>
    <n v="60"/>
    <n v="4"/>
    <s v="GVG19"/>
    <n v="1630"/>
    <n v="0"/>
    <s v="ร้านที่10"/>
    <s v="ประไพ  ศรีประเสริฐศักดิ์  "/>
    <s v="85 มฺ2บ้านหินกลิ้งตฺหล่มเก่าอฺหล่มเก่า จฺเพชรบูรณ์ 67120"/>
    <s v="67120"/>
    <s v="0991692131"/>
    <s v="20/02/2026 16:32"/>
    <s v="t0832622509@gmail.com"/>
    <s v="EMS"/>
    <s v="facebook"/>
    <s v="กสิกร"/>
    <s v=""/>
    <s v="WB170783038TH"/>
    <s v="20/02/2026 16:36"/>
  </r>
  <r>
    <x v="14"/>
    <x v="17"/>
    <n v="60"/>
    <n v="4"/>
    <s v="GVG19"/>
    <n v="1630"/>
    <n v="0"/>
    <s v="ร้านที่10"/>
    <s v="ประไพ  ศรีประเสริฐศักดิ์  "/>
    <s v="85 มฺ2บ้านหินกลิ้งตฺหล่มเก่าอฺหล่มเก่า จฺเพชรบูรณ์ 67120"/>
    <s v="67120"/>
    <s v="0991692131"/>
    <s v="20/02/2026 16:32"/>
    <s v="t0832622509@gmail.com"/>
    <s v="EMS"/>
    <s v="facebook"/>
    <s v="กสิกร"/>
    <s v=""/>
    <s v="WB170783038TH"/>
    <s v="20/02/2026 16:36"/>
  </r>
  <r>
    <x v="9"/>
    <x v="12"/>
    <n v="60"/>
    <n v="4"/>
    <s v="GVG19"/>
    <n v="1630"/>
    <n v="0"/>
    <s v="ร้านที่10"/>
    <s v="ประไพ  ศรีประเสริฐศักดิ์  "/>
    <s v="85 มฺ2บ้านหินกลิ้งตฺหล่มเก่าอฺหล่มเก่า จฺเพชรบูรณ์ 67120"/>
    <s v="67120"/>
    <s v="0991692131"/>
    <s v="20/02/2026 16:32"/>
    <s v="t0832622509@gmail.com"/>
    <s v="EMS"/>
    <s v="facebook"/>
    <s v="กสิกร"/>
    <s v=""/>
    <s v="WB170783038TH"/>
    <s v="20/02/2026 16:36"/>
  </r>
  <r>
    <x v="3"/>
    <x v="3"/>
    <n v="139"/>
    <n v="2"/>
    <s v="GVG19"/>
    <n v="1630"/>
    <n v="0"/>
    <s v="ร้านที่10"/>
    <s v="ประไพ  ศรีประเสริฐศักดิ์  "/>
    <s v="85 มฺ2บ้านหินกลิ้งตฺหล่มเก่าอฺหล่มเก่า จฺเพชรบูรณ์ 67120"/>
    <s v="67120"/>
    <s v="0991692131"/>
    <s v="20/02/2026 16:32"/>
    <s v="t0832622509@gmail.com"/>
    <s v="EMS"/>
    <s v="facebook"/>
    <s v="กสิกร"/>
    <s v=""/>
    <s v="WB170783038TH"/>
    <s v="20/02/2026 16:36"/>
  </r>
  <r>
    <x v="4"/>
    <x v="4"/>
    <n v="139"/>
    <n v="2"/>
    <s v="GVG19"/>
    <n v="1630"/>
    <n v="0"/>
    <s v="ร้านที่10"/>
    <s v="ประไพ  ศรีประเสริฐศักดิ์  "/>
    <s v="85 มฺ2บ้านหินกลิ้งตฺหล่มเก่าอฺหล่มเก่า จฺเพชรบูรณ์ 67120"/>
    <s v="67120"/>
    <s v="0991692131"/>
    <s v="20/02/2026 16:32"/>
    <s v="t0832622509@gmail.com"/>
    <s v="EMS"/>
    <s v="facebook"/>
    <s v="กสิกร"/>
    <s v=""/>
    <s v="WB170783038TH"/>
    <s v="20/02/2026 16:36"/>
  </r>
  <r>
    <x v="5"/>
    <x v="6"/>
    <n v="159"/>
    <n v="1"/>
    <s v="GVG18"/>
    <n v="99"/>
    <n v="0"/>
    <s v="ร้านที่2"/>
    <s v="ส***รณี พ***ี"/>
    <s v="ชลบุรี"/>
    <s v="-"/>
    <s v=""/>
    <s v="20/02/2026 16:27"/>
    <s v="-"/>
    <s v="J&amp;T Express"/>
    <s v="Tiktok"/>
    <s v="tiktok"/>
    <s v=""/>
    <s v="792038524222"/>
    <s v="20/02/2026 16:25"/>
  </r>
  <r>
    <x v="8"/>
    <x v="9"/>
    <n v="33.333333333333336"/>
    <n v="3"/>
    <s v="GVG17"/>
    <n v="100"/>
    <n v="0"/>
    <s v="ร้านที่2"/>
    <s v="u***9173534016920"/>
    <s v="กรุงเทพฯ"/>
    <s v="-"/>
    <s v=""/>
    <s v="20/02/2026 16:20"/>
    <s v="-"/>
    <s v="J&amp;T COD"/>
    <s v="Tiktok"/>
    <s v="จ่ายทีหลัง / COD"/>
    <s v=""/>
    <s v="792033895251"/>
    <s v="20/02/2026 16:20"/>
  </r>
  <r>
    <x v="8"/>
    <x v="9"/>
    <n v="33.333333333333336"/>
    <n v="12"/>
    <s v="GVG16"/>
    <n v="400"/>
    <n v="0"/>
    <s v="ร้านที่2"/>
    <s v="พ***าจารย์สมมรรค ก***พิศมัย"/>
    <s v="บุรีรัมย์"/>
    <s v="-"/>
    <s v=""/>
    <s v="20/02/2026 16:16"/>
    <s v="-"/>
    <s v="J&amp;T Express"/>
    <s v="Tiktok"/>
    <s v="tiktok"/>
    <s v=""/>
    <s v="792034249252"/>
    <s v="20/02/2026 16:16"/>
  </r>
  <r>
    <x v="2"/>
    <x v="18"/>
    <n v="64"/>
    <n v="1"/>
    <s v="GVG15"/>
    <n v="159.19999999999999"/>
    <n v="8"/>
    <s v="ร้านที่3"/>
    <s v="นุชจรินทร์  โยธา"/>
    <s v="อบต.โคกนาโก ต.โคกนาโก อ.ป่าติ้ว จ.ยโสธร_x000a__x000a_ป่าติ้ว/ Pa Tioยโสธร/ Yasothon_x000a_35150"/>
    <s v="35150"/>
    <s v="660858628315"/>
    <s v="20/02/2026 16:15"/>
    <s v="-"/>
    <s v="Kerry_dropoff"/>
    <s v="Lazada"/>
    <s v="lazada"/>
    <s v=""/>
    <s v="LEXPU0659760300"/>
    <s v="20/02/2026 16:15"/>
  </r>
  <r>
    <x v="9"/>
    <x v="12"/>
    <n v="54.5"/>
    <n v="2"/>
    <s v="GVG15"/>
    <n v="159.19999999999999"/>
    <n v="8"/>
    <s v="ร้านที่3"/>
    <s v="นุชจรินทร์  โยธา"/>
    <s v="อบต.โคกนาโก ต.โคกนาโก อ.ป่าติ้ว จ.ยโสธร_x000a__x000a_ป่าติ้ว/ Pa Tioยโสธร/ Yasothon_x000a_35150"/>
    <s v="35150"/>
    <s v="660858628315"/>
    <s v="20/02/2026 16:15"/>
    <s v="-"/>
    <s v="Kerry_dropoff"/>
    <s v="Lazada"/>
    <s v="lazada"/>
    <s v=""/>
    <s v="LEXPU0659760300"/>
    <s v="20/02/2026 16:15"/>
  </r>
  <r>
    <x v="8"/>
    <x v="9"/>
    <n v="50"/>
    <n v="6"/>
    <s v="GVG14"/>
    <n v="200"/>
    <n v="0"/>
    <s v="ร้านที่2"/>
    <s v="ฉ*** ส***"/>
    <s v="นครราชสีมา"/>
    <s v="-"/>
    <s v=""/>
    <s v="20/02/2026 16:15"/>
    <s v="-"/>
    <s v="J&amp;T Express"/>
    <s v="Tiktok"/>
    <s v="tiktok"/>
    <s v=""/>
    <s v="792012873201"/>
    <s v="20/02/2026 16:14"/>
  </r>
  <r>
    <x v="8"/>
    <x v="9"/>
    <n v="33.333333333333336"/>
    <n v="6"/>
    <s v="GVG13"/>
    <n v="200"/>
    <n v="0"/>
    <s v="ร้านที่2"/>
    <s v="เ***ิรา เ***ยงตรง"/>
    <s v="นนทบุรี"/>
    <s v="-"/>
    <s v=""/>
    <s v="20/02/2026 16:11"/>
    <s v="-"/>
    <s v="J&amp;T COD"/>
    <s v="Tiktok"/>
    <s v="จ่ายทีหลัง / COD"/>
    <s v=""/>
    <s v="792048271276"/>
    <s v="20/02/2026 16:11"/>
  </r>
  <r>
    <x v="8"/>
    <x v="9"/>
    <n v="50"/>
    <n v="6"/>
    <s v="GVG12"/>
    <n v="200"/>
    <n v="0"/>
    <s v="ร้านที่2"/>
    <s v="อ***ิน จ***"/>
    <s v="กาญจนบุรี"/>
    <s v="-"/>
    <s v=""/>
    <s v="20/02/2026 16:09"/>
    <s v="-"/>
    <s v="J&amp;T COD"/>
    <s v="Tiktok"/>
    <s v="จ่ายทีหลัง / COD"/>
    <s v=""/>
    <s v="792047359246"/>
    <s v="20/02/2026 16:10"/>
  </r>
  <r>
    <x v="3"/>
    <x v="3"/>
    <n v="159"/>
    <n v="1"/>
    <s v="GVG11"/>
    <n v="134"/>
    <n v="35"/>
    <s v="ร้านที่2"/>
    <s v="ย*** น***ะหะหมัด"/>
    <s v="กรุงเทพมหานคร"/>
    <s v="-"/>
    <s v=""/>
    <s v="20/02/2026 16:01"/>
    <s v="-"/>
    <s v="J&amp;T COD"/>
    <s v="Tiktok"/>
    <s v="จ่ายทีหลัง / COD"/>
    <s v=""/>
    <s v="792099080253"/>
    <s v="20/02/2026 16:01"/>
  </r>
  <r>
    <x v="8"/>
    <x v="9"/>
    <n v="50"/>
    <n v="12"/>
    <s v="GVG10"/>
    <n v="400"/>
    <n v="0"/>
    <s v="ร้านที่2"/>
    <s v="ว***า ค***ุล"/>
    <s v="สระบุรี"/>
    <s v="-"/>
    <s v=""/>
    <s v="20/02/2026 16:00"/>
    <s v="-"/>
    <s v="J&amp;T COD"/>
    <s v="Tiktok"/>
    <s v="จ่ายทีหลัง / COD"/>
    <s v="ไม่เอากาแฟกับเนยค่ะ"/>
    <s v="792045849206"/>
    <s v="20/02/2026 16:00"/>
  </r>
  <r>
    <x v="3"/>
    <x v="5"/>
    <n v="70.47"/>
    <n v="1"/>
    <s v="GVG9"/>
    <n v="77.47"/>
    <n v="7"/>
    <s v="ร้านที่3"/>
    <s v="อัญ"/>
    <s v="2/12 หมู่ 14 (ห้อง406) อาคารเอส.เค.ที พีช เรสซิเดนซ์  ถนนจรัญยานนท์ บางวัว บางปะกง · บางปะกง/ Bang Pakong_x000a__x000a_บางปะกง/ Bang Pakongฉะเชิงเทรา/ Chachoengsao_x000a_24130"/>
    <s v="24130"/>
    <s v="660828906471"/>
    <s v="20/02/2026 16:00"/>
    <s v="-"/>
    <s v="Kerry_dropoff"/>
    <s v="Lazada"/>
    <s v="lazada"/>
    <s v=""/>
    <s v="LEXPU0659754806"/>
    <s v="20/02/2026 16:00"/>
  </r>
  <r>
    <x v="8"/>
    <x v="9"/>
    <n v="50"/>
    <n v="6"/>
    <s v="GVG8"/>
    <n v="200"/>
    <n v="0"/>
    <s v="ร้านที่2"/>
    <s v="โ***"/>
    <s v="กรุงเทพมหานคร"/>
    <s v="-"/>
    <s v=""/>
    <s v="20/02/2026 15:51"/>
    <s v="-"/>
    <s v="J&amp;T Express"/>
    <s v="Tiktok"/>
    <s v="tiktok"/>
    <s v=""/>
    <s v="792007469256"/>
    <s v="20/02/2026 15:51"/>
  </r>
  <r>
    <x v="7"/>
    <x v="8"/>
    <n v="33"/>
    <n v="10"/>
    <s v="GVG7"/>
    <n v="399"/>
    <n v="0"/>
    <s v="ร้านที่2"/>
    <s v="ส***ยา เ***ขุนทด"/>
    <s v="จังหวัดนครราชสีมา"/>
    <s v="-"/>
    <s v=""/>
    <s v="20/02/2026 15:49"/>
    <s v="-"/>
    <s v="J&amp;T COD"/>
    <s v="Tiktok"/>
    <s v="จ่ายทีหลัง / COD"/>
    <s v=""/>
    <s v="792080606310"/>
    <s v="20/02/2026 15:49"/>
  </r>
  <r>
    <x v="8"/>
    <x v="9"/>
    <n v="50"/>
    <n v="6"/>
    <s v="GVG6"/>
    <n v="200"/>
    <n v="0"/>
    <s v="ร้านที่2"/>
    <s v="ส***ยา เ***ขุนทด"/>
    <s v="จังหวัดนครราชสีมา"/>
    <s v="-"/>
    <s v=""/>
    <s v="20/02/2026 15:45"/>
    <s v="-"/>
    <s v="J&amp;T COD"/>
    <s v="Tiktok"/>
    <s v="จ่ายทีหลัง / COD"/>
    <s v=""/>
    <s v="792027475201"/>
    <s v="20/02/2026 15:45"/>
  </r>
  <r>
    <x v="8"/>
    <x v="9"/>
    <n v="33.333333333333336"/>
    <n v="3"/>
    <s v="GVG5"/>
    <n v="100"/>
    <n v="0"/>
    <s v="ร้านที่2"/>
    <s v="ป***ิทธิ์"/>
    <s v="กรุงเทพฯ"/>
    <s v="-"/>
    <s v=""/>
    <s v="20/02/2026 15:34"/>
    <s v="-"/>
    <s v="J&amp;T COD"/>
    <s v="Tiktok"/>
    <s v="จ่ายทีหลัง / COD"/>
    <s v=""/>
    <s v="792058493251"/>
    <s v="20/02/2026 15:34"/>
  </r>
  <r>
    <x v="8"/>
    <x v="9"/>
    <n v="40"/>
    <n v="10"/>
    <s v="GVG3"/>
    <n v="330"/>
    <n v="0"/>
    <s v="ร้านที่2"/>
    <s v="น***ันทร์ ส***พันธ์"/>
    <s v="อุดรธานี"/>
    <s v="-"/>
    <s v=""/>
    <s v="20/02/2026 15:21"/>
    <s v="-"/>
    <s v="J&amp;T Express"/>
    <s v="Tiktok"/>
    <s v="tiktok"/>
    <s v=""/>
    <s v="792000738200"/>
    <s v="20/02/2026 15:21"/>
  </r>
  <r>
    <x v="8"/>
    <x v="9"/>
    <n v="33.333333333333336"/>
    <n v="3"/>
    <s v="GVG2"/>
    <n v="100"/>
    <n v="0"/>
    <s v="ร้านที่2"/>
    <s v="น***สุชาดา  ภ***านนท์"/>
    <s v="ชลบุรี"/>
    <s v="-"/>
    <s v=""/>
    <s v="20/02/2026 15:18"/>
    <s v="-"/>
    <s v="J&amp;T Express"/>
    <s v="Tiktok"/>
    <s v="tiktok"/>
    <s v=""/>
    <s v="792081298245"/>
    <s v="20/02/2026 15:18"/>
  </r>
  <r>
    <x v="8"/>
    <x v="9"/>
    <n v="50"/>
    <n v="6"/>
    <s v="GVG1"/>
    <n v="200"/>
    <n v="0"/>
    <s v="ร้านที่2"/>
    <s v="น***ึ้ง จ***ะบาน"/>
    <s v="ราชบุรี"/>
    <s v="-"/>
    <s v=""/>
    <s v="20/02/2026 15:18"/>
    <s v="-"/>
    <s v="J&amp;T COD"/>
    <s v="Tiktok"/>
    <s v="จ่ายทีหลัง / COD"/>
    <s v=""/>
    <s v="792075347243"/>
    <s v="20/02/2026 15:18"/>
  </r>
  <r>
    <x v="8"/>
    <x v="9"/>
    <n v="33.333333333333336"/>
    <n v="3"/>
    <s v="GVG0"/>
    <n v="189"/>
    <n v="0"/>
    <s v="ร้านที่2"/>
    <s v="ฟ** ว***ะ"/>
    <s v="เชียงราย"/>
    <s v="-"/>
    <s v=""/>
    <s v="20/02/2026 15:16"/>
    <s v="-"/>
    <s v="J&amp;T COD"/>
    <s v="Tiktok"/>
    <s v="จ่ายทีหลัง / COD"/>
    <s v=""/>
    <s v="792094005323"/>
    <s v="20/02/2026 15:17"/>
  </r>
  <r>
    <x v="2"/>
    <x v="2"/>
    <n v="120"/>
    <n v="1"/>
    <s v="GVG0"/>
    <n v="189"/>
    <n v="0"/>
    <s v="ร้านที่2"/>
    <s v="ฟ** ว***ะ"/>
    <s v="เชียงราย"/>
    <s v="-"/>
    <s v=""/>
    <s v="20/02/2026 15:16"/>
    <s v="-"/>
    <s v="J&amp;T COD"/>
    <s v="Tiktok"/>
    <s v="จ่ายทีหลัง / COD"/>
    <s v=""/>
    <s v="792094005323"/>
    <s v="20/02/2026 15:17"/>
  </r>
  <r>
    <x v="8"/>
    <x v="9"/>
    <n v="40"/>
    <n v="10"/>
    <s v="GVF96"/>
    <n v="330"/>
    <n v="0"/>
    <s v="ร้านที่2"/>
    <s v="ว***วิภา   ศ***ิงห์"/>
    <s v="สุพรรณบุรี"/>
    <s v="-"/>
    <s v=""/>
    <s v="20/02/2026 15:10"/>
    <s v="-"/>
    <s v="J&amp;T COD"/>
    <s v="Tiktok"/>
    <s v="จ่ายทีหลัง / COD"/>
    <s v=""/>
    <s v="792004726295"/>
    <s v="20/02/2026 15:10"/>
  </r>
  <r>
    <x v="6"/>
    <x v="7"/>
    <n v="33.333333333333336"/>
    <n v="3"/>
    <s v="GVF95"/>
    <n v="182.99"/>
    <n v="48"/>
    <s v="ร้านที่2"/>
    <s v="ร***อง เ***บุตร"/>
    <s v="เลย"/>
    <s v="-"/>
    <s v=""/>
    <s v="20/02/2026 15:04"/>
    <s v="-"/>
    <s v="J&amp;T COD"/>
    <s v="Tiktok"/>
    <s v="จ่ายทีหลัง / COD"/>
    <s v=""/>
    <s v="792078596201"/>
    <s v="20/02/2026 15:04"/>
  </r>
  <r>
    <x v="8"/>
    <x v="9"/>
    <n v="33.333333333333336"/>
    <n v="3"/>
    <s v="GVF94"/>
    <n v="100"/>
    <n v="0"/>
    <s v="ร้านที่2"/>
    <s v="ป***ยา ใ***งษี"/>
    <s v="เทศบาลนครสุราษฎร์ธานี"/>
    <s v="-"/>
    <s v=""/>
    <s v="20/02/2026 15:00"/>
    <s v="-"/>
    <s v="J&amp;T COD"/>
    <s v="Tiktok"/>
    <s v="จ่ายทีหลัง / COD"/>
    <s v=""/>
    <s v="792093898260"/>
    <s v="20/02/2026 15:00"/>
  </r>
  <r>
    <x v="3"/>
    <x v="3"/>
    <n v="159"/>
    <n v="1"/>
    <s v="GVF93"/>
    <n v="99"/>
    <n v="0"/>
    <s v="ร้านที่2"/>
    <s v="ส** ส***่น"/>
    <s v="เพชรบุรี"/>
    <s v="-"/>
    <s v=""/>
    <s v="20/02/2026 14:56"/>
    <s v="-"/>
    <s v="J&amp;T COD"/>
    <s v="Tiktok"/>
    <s v="จ่ายทีหลัง / COD"/>
    <s v=""/>
    <s v="792088480223"/>
    <s v="20/02/2026 14:56"/>
  </r>
  <r>
    <x v="3"/>
    <x v="3"/>
    <n v="159"/>
    <n v="1"/>
    <s v="GVF92"/>
    <n v="99"/>
    <n v="0"/>
    <s v="ร้านที่2"/>
    <s v="ส***พร บ***่ำ"/>
    <s v="สมุทรสาคร"/>
    <s v="-"/>
    <s v=""/>
    <s v="20/02/2026 14:49"/>
    <s v="-"/>
    <s v="J&amp;T COD"/>
    <s v="Tiktok"/>
    <s v="จ่ายทีหลัง / COD"/>
    <s v=""/>
    <s v="792077486233"/>
    <s v="20/02/2026 14:49"/>
  </r>
  <r>
    <x v="3"/>
    <x v="3"/>
    <n v="159"/>
    <n v="1"/>
    <s v="GVF91"/>
    <n v="108"/>
    <n v="9"/>
    <s v="ร้านที่2"/>
    <s v="ส***ทิตย์ ด***กรุ่งเรื่อง"/>
    <s v="นครปฐม"/>
    <s v="-"/>
    <s v=""/>
    <s v="20/02/2026 14:47"/>
    <s v="-"/>
    <s v="J&amp;T COD"/>
    <s v="Tiktok"/>
    <s v="จ่ายทีหลัง / COD"/>
    <s v=""/>
    <s v="792071886244"/>
    <s v="20/02/2026 14:47"/>
  </r>
  <r>
    <x v="8"/>
    <x v="9"/>
    <n v="50"/>
    <n v="6"/>
    <s v="GVF90"/>
    <n v="200"/>
    <n v="0"/>
    <s v="ร้านที่2"/>
    <s v="ส***สินี  ป***รรณหงส์"/>
    <s v="พะเยา"/>
    <s v="-"/>
    <s v=""/>
    <s v="20/02/2026 14:39"/>
    <s v="-"/>
    <s v="J&amp;T COD"/>
    <s v="Tiktok"/>
    <s v="จ่ายทีหลัง / COD"/>
    <s v=""/>
    <s v="792003668212"/>
    <s v="20/02/2026 14:39"/>
  </r>
  <r>
    <x v="8"/>
    <x v="9"/>
    <n v="50"/>
    <n v="6"/>
    <s v="GVF89"/>
    <n v="200"/>
    <n v="0"/>
    <s v="ร้านที่2"/>
    <s v="ก***ชลี ฟ***จนเน็ป"/>
    <s v="ชัยภูมิ"/>
    <s v="-"/>
    <s v=""/>
    <s v="20/02/2026 14:39"/>
    <s v="-"/>
    <s v="J&amp;T COD"/>
    <s v="Tiktok"/>
    <s v="จ่ายทีหลัง / COD"/>
    <s v=""/>
    <s v="792081149230"/>
    <s v="20/02/2026 14:39"/>
  </r>
  <r>
    <x v="8"/>
    <x v="9"/>
    <n v="33.333333333333336"/>
    <n v="3"/>
    <s v="GVF87"/>
    <n v="100"/>
    <n v="0"/>
    <s v="ร้านที่2"/>
    <s v="อ***วรรณ แ***พธิ์ชัย"/>
    <s v="พระนครศรีอยุธยา"/>
    <s v="-"/>
    <s v=""/>
    <s v="20/02/2026 14:38"/>
    <s v="-"/>
    <s v="J&amp;T Express"/>
    <s v="Tiktok"/>
    <s v="tiktok"/>
    <s v=""/>
    <s v="792073384211"/>
    <s v="20/02/2026 14:37"/>
  </r>
  <r>
    <x v="3"/>
    <x v="3"/>
    <n v="159"/>
    <n v="2"/>
    <s v="GVF86"/>
    <n v="396"/>
    <n v="0"/>
    <s v="ร้านที่2"/>
    <s v="n***"/>
    <s v="เชียงใหม่"/>
    <s v="-"/>
    <s v=""/>
    <s v="20/02/2026 14:32"/>
    <s v="-"/>
    <s v="J&amp;T Express"/>
    <s v="Tiktok"/>
    <s v="tiktok"/>
    <s v=""/>
    <s v="792034725204"/>
    <s v="20/02/2026 14:31"/>
  </r>
  <r>
    <x v="4"/>
    <x v="4"/>
    <n v="159"/>
    <n v="2"/>
    <s v="GVF86"/>
    <n v="396"/>
    <n v="0"/>
    <s v="ร้านที่2"/>
    <s v="n***"/>
    <s v="เชียงใหม่"/>
    <s v="-"/>
    <s v=""/>
    <s v="20/02/2026 14:32"/>
    <s v="-"/>
    <s v="J&amp;T Express"/>
    <s v="Tiktok"/>
    <s v="tiktok"/>
    <s v=""/>
    <s v="792034725204"/>
    <s v="20/02/2026 14:31"/>
  </r>
  <r>
    <x v="3"/>
    <x v="3"/>
    <n v="159"/>
    <n v="1"/>
    <s v="GVF85"/>
    <n v="99"/>
    <n v="0"/>
    <s v="ร้านที่2"/>
    <s v="S** H***t K***in"/>
    <s v="Bangkok"/>
    <s v="-"/>
    <s v=""/>
    <s v="20/02/2026 14:29"/>
    <s v="-"/>
    <s v="J&amp;T COD"/>
    <s v="Tiktok"/>
    <s v="จ่ายทีหลัง / COD"/>
    <s v=""/>
    <s v="792037173233"/>
    <s v="20/02/2026 14:29"/>
  </r>
  <r>
    <x v="2"/>
    <x v="2"/>
    <n v="66.333333333333329"/>
    <n v="6"/>
    <s v="GVF84"/>
    <n v="394"/>
    <n v="0"/>
    <s v="ร้านที่2"/>
    <s v="เ***นเพ็ญ ท***ิตติกุล"/>
    <s v="เชียงใหม่"/>
    <s v="-"/>
    <s v=""/>
    <s v="20/02/2026 14:29"/>
    <s v="-"/>
    <s v="J&amp;T COD"/>
    <s v="Tiktok"/>
    <s v="จ่ายทีหลัง / COD"/>
    <s v=""/>
    <s v="792058693285"/>
    <s v="20/02/2026 14:29"/>
  </r>
  <r>
    <x v="8"/>
    <x v="9"/>
    <n v="50"/>
    <n v="6"/>
    <s v="GVF83"/>
    <n v="200"/>
    <n v="0"/>
    <s v="ร้านที่2"/>
    <s v="黃***ุนีย์"/>
    <s v="ปทุมธานี"/>
    <s v="-"/>
    <s v=""/>
    <s v="20/02/2026 14:28"/>
    <s v="-"/>
    <s v="J&amp;T COD"/>
    <s v="Tiktok"/>
    <s v="จ่ายทีหลัง / COD"/>
    <s v=""/>
    <s v="792058552283"/>
    <s v="20/02/2026 14:29"/>
  </r>
  <r>
    <x v="8"/>
    <x v="9"/>
    <n v="50"/>
    <n v="6"/>
    <s v="GVF82"/>
    <n v="200"/>
    <n v="0"/>
    <s v="ร้านที่2"/>
    <s v="น***มชาย บ***มัน"/>
    <s v="ยะลา"/>
    <s v="-"/>
    <s v=""/>
    <s v="20/02/2026 14:28"/>
    <s v="-"/>
    <s v="J&amp;T COD"/>
    <s v="Tiktok"/>
    <s v="จ่ายทีหลัง / COD"/>
    <s v=""/>
    <s v="792038872240"/>
    <s v="20/02/2026 14:28"/>
  </r>
  <r>
    <x v="8"/>
    <x v="9"/>
    <n v="33.333333333333336"/>
    <n v="3"/>
    <s v="GVF81"/>
    <n v="100"/>
    <n v="0"/>
    <s v="ร้านที่2"/>
    <s v="ส***สิณี ย***น"/>
    <s v="เทศบาลนครนครราชสีมา"/>
    <s v="-"/>
    <s v=""/>
    <s v="20/02/2026 14:27"/>
    <s v="-"/>
    <s v="J&amp;T COD"/>
    <s v="Tiktok"/>
    <s v="จ่ายทีหลัง / COD"/>
    <s v="ฝอยทองทั้งหมดค่ะ"/>
    <s v="792000523285"/>
    <s v="20/02/2026 14:27"/>
  </r>
  <r>
    <x v="8"/>
    <x v="9"/>
    <n v="33.333333333333336"/>
    <n v="3"/>
    <s v="GVF80"/>
    <n v="100"/>
    <n v="0"/>
    <s v="ร้านที่2"/>
    <s v="ร***นภา ม***กิจ"/>
    <s v="ร้อยเอ็ด"/>
    <s v="-"/>
    <s v=""/>
    <s v="20/02/2026 14:23"/>
    <s v="-"/>
    <s v="J&amp;T COD"/>
    <s v="Tiktok"/>
    <s v="จ่ายทีหลัง / COD"/>
    <s v=""/>
    <s v="792018588211"/>
    <s v="20/02/2026 14:23"/>
  </r>
  <r>
    <x v="8"/>
    <x v="9"/>
    <n v="50"/>
    <n v="6"/>
    <s v="GVF79"/>
    <n v="200"/>
    <n v="0"/>
    <s v="ร้านที่2"/>
    <s v="ท***์ แ***ิ้ม"/>
    <s v="สมุทรสาคร"/>
    <s v="-"/>
    <s v=""/>
    <s v="20/02/2026 14:23"/>
    <s v="-"/>
    <s v="J&amp;T COD"/>
    <s v="Tiktok"/>
    <s v="จ่ายทีหลัง / COD"/>
    <s v=""/>
    <s v="792050145246"/>
    <s v="20/02/2026 14:23"/>
  </r>
  <r>
    <x v="8"/>
    <x v="9"/>
    <n v="50"/>
    <n v="6"/>
    <s v="GVF77"/>
    <n v="200"/>
    <n v="0"/>
    <s v="ร้านที่2"/>
    <s v="ป***ดา เ***พิมพ์"/>
    <s v="ชัยนาท"/>
    <s v="-"/>
    <s v=""/>
    <s v="20/02/2026 14:20"/>
    <s v="-"/>
    <s v="J&amp;T COD"/>
    <s v="Tiktok"/>
    <s v="จ่ายทีหลัง / COD"/>
    <s v=""/>
    <s v="792053134272"/>
    <s v="20/02/2026 14:20"/>
  </r>
  <r>
    <x v="3"/>
    <x v="3"/>
    <n v="159"/>
    <n v="1"/>
    <s v="GVF76"/>
    <n v="99"/>
    <n v="0"/>
    <s v="ร้านที่2"/>
    <s v="ศ***ักษณ์  เ***ญพันธ์"/>
    <s v="กรุงเทพมหานคร"/>
    <s v="-"/>
    <s v=""/>
    <s v="20/02/2026 14:18"/>
    <s v="-"/>
    <s v="J&amp;T COD"/>
    <s v="Tiktok"/>
    <s v="จ่ายทีหลัง / COD"/>
    <s v=""/>
    <s v="792072686274"/>
    <s v="20/02/2026 14:18"/>
  </r>
  <r>
    <x v="8"/>
    <x v="9"/>
    <n v="50"/>
    <n v="6"/>
    <s v="GVF73"/>
    <n v="200"/>
    <n v="0"/>
    <s v="ร้านที่2"/>
    <s v="น***ุภาพ แ***นาคำ"/>
    <s v="กาฬสินธุ์"/>
    <s v="-"/>
    <s v=""/>
    <s v="20/02/2026 14:09"/>
    <s v="-"/>
    <s v="J&amp;T Express"/>
    <s v="Tiktok"/>
    <s v="tiktok"/>
    <s v=""/>
    <s v="792039877252"/>
    <s v="20/02/2026 14:13"/>
  </r>
  <r>
    <x v="3"/>
    <x v="3"/>
    <n v="159"/>
    <n v="1"/>
    <s v="GVF72"/>
    <n v="92"/>
    <n v="0"/>
    <s v="ร้านที่2"/>
    <s v="ว***ิภา ท***าว"/>
    <s v="ปทุมธานี"/>
    <s v="-"/>
    <s v=""/>
    <s v="20/02/2026 14:09"/>
    <s v="-"/>
    <s v="J&amp;T Express"/>
    <s v="Tiktok"/>
    <s v="tiktok"/>
    <s v=""/>
    <s v="792027884266"/>
    <s v="20/02/2026 14:13"/>
  </r>
  <r>
    <x v="8"/>
    <x v="9"/>
    <n v="33.333333333333336"/>
    <n v="3"/>
    <s v="GVF71"/>
    <n v="138"/>
    <n v="38"/>
    <s v="ร้านที่2"/>
    <s v="ช***ทร์สุวรรณเตมีย์"/>
    <s v="ปราจีนบุรี"/>
    <s v="-"/>
    <s v=""/>
    <s v="20/02/2026 14:08"/>
    <s v="-"/>
    <s v="J&amp;T COD"/>
    <s v="Tiktok"/>
    <s v="จ่ายทีหลัง / COD"/>
    <s v=""/>
    <s v="792034981220"/>
    <s v="20/02/2026 14:13"/>
  </r>
  <r>
    <x v="2"/>
    <x v="2"/>
    <n v="80"/>
    <n v="1"/>
    <s v="GVF70"/>
    <n v="80"/>
    <n v="0"/>
    <s v="ร้านที่1"/>
    <s v="ม******์"/>
    <s v="******เลขที่ 163, หมู่ที่ 8, ตำบลบ้านผือ, อำเภอบ้านผือ ตำบลบ้านผือ อำเภอบ้านผือ จังหวัดอุดรธานี 41160"/>
    <s v="41160"/>
    <s v="79"/>
    <s v="20/02/2026 13:54"/>
    <s v="-"/>
    <s v="SPX Express"/>
    <s v="Shopee"/>
    <s v="shopee"/>
    <s v=""/>
    <s v="TH2685965129182"/>
    <s v="20/02/2026 13:53"/>
  </r>
  <r>
    <x v="8"/>
    <x v="9"/>
    <n v="33.333333333333336"/>
    <n v="3"/>
    <s v="GVF69"/>
    <n v="100"/>
    <n v="0"/>
    <s v="ร้านที่2"/>
    <s v="จ***นา  ศ***รหมทัต"/>
    <s v="น่าน"/>
    <s v="-"/>
    <s v=""/>
    <s v="20/02/2026 13:47"/>
    <s v="-"/>
    <s v="J&amp;T COD"/>
    <s v="Tiktok"/>
    <s v="จ่ายทีหลัง / COD"/>
    <s v=""/>
    <s v="792033490275"/>
    <s v="20/02/2026 13:47"/>
  </r>
  <r>
    <x v="6"/>
    <x v="7"/>
    <n v="33.333333333333336"/>
    <n v="3"/>
    <s v="GVF67"/>
    <n v="134.99"/>
    <n v="0"/>
    <s v="ร้านที่2"/>
    <s v="ศ***พรรณ ว***สงฆ์"/>
    <s v="พระนครศรีอยุธยา"/>
    <s v="-"/>
    <s v=""/>
    <s v="20/02/2026 13:17"/>
    <s v="-"/>
    <s v="J&amp;T COD"/>
    <s v="Tiktok"/>
    <s v="จ่ายทีหลัง / COD"/>
    <s v=""/>
    <s v="792064796202"/>
    <s v="20/02/2026 13:18"/>
  </r>
  <r>
    <x v="3"/>
    <x v="3"/>
    <n v="159"/>
    <n v="1"/>
    <s v="GVF66"/>
    <n v="297"/>
    <n v="0"/>
    <s v="ร้านที่2"/>
    <s v="ช*** ร***โรจน์"/>
    <s v="ชลบุรี"/>
    <s v="-"/>
    <s v=""/>
    <s v="20/02/2026 13:17"/>
    <s v="-"/>
    <s v="J&amp;T COD"/>
    <s v="Tiktok"/>
    <s v="จ่ายทีหลัง / COD"/>
    <s v=""/>
    <s v="792019712282"/>
    <s v="20/02/2026 13:18"/>
  </r>
  <r>
    <x v="4"/>
    <x v="4"/>
    <n v="159"/>
    <n v="1"/>
    <s v="GVF66"/>
    <n v="297"/>
    <n v="0"/>
    <s v="ร้านที่2"/>
    <s v="ช*** ร***โรจน์"/>
    <s v="ชลบุรี"/>
    <s v="-"/>
    <s v=""/>
    <s v="20/02/2026 13:17"/>
    <s v="-"/>
    <s v="J&amp;T COD"/>
    <s v="Tiktok"/>
    <s v="จ่ายทีหลัง / COD"/>
    <s v=""/>
    <s v="792019712282"/>
    <s v="20/02/2026 13:18"/>
  </r>
  <r>
    <x v="5"/>
    <x v="6"/>
    <n v="159"/>
    <n v="1"/>
    <s v="GVF66"/>
    <n v="297"/>
    <n v="0"/>
    <s v="ร้านที่2"/>
    <s v="ช*** ร***โรจน์"/>
    <s v="ชลบุรี"/>
    <s v="-"/>
    <s v=""/>
    <s v="20/02/2026 13:17"/>
    <s v="-"/>
    <s v="J&amp;T COD"/>
    <s v="Tiktok"/>
    <s v="จ่ายทีหลัง / COD"/>
    <s v=""/>
    <s v="792019712282"/>
    <s v="20/02/2026 13:18"/>
  </r>
  <r>
    <x v="3"/>
    <x v="3"/>
    <n v="159"/>
    <n v="2"/>
    <s v="GVF64"/>
    <n v="198"/>
    <n v="0"/>
    <s v="ร้านที่2"/>
    <s v="ธ***จน์ ช***ั้น"/>
    <s v="กรุงเทพฯ"/>
    <s v="-"/>
    <s v=""/>
    <s v="20/02/2026 13:10"/>
    <s v="-"/>
    <s v="J&amp;T Express"/>
    <s v="Tiktok"/>
    <s v="tiktok"/>
    <s v=""/>
    <s v="792041268270"/>
    <s v="20/02/2026 13:10"/>
  </r>
  <r>
    <x v="3"/>
    <x v="3"/>
    <n v="159"/>
    <n v="1"/>
    <s v="GVF63"/>
    <n v="99"/>
    <n v="0"/>
    <s v="ร้านที่2"/>
    <s v="น***ลี"/>
    <s v="นครราชสีมา"/>
    <s v="-"/>
    <s v=""/>
    <s v="20/02/2026 13:04"/>
    <s v="-"/>
    <s v="J&amp;T COD"/>
    <s v="Tiktok"/>
    <s v="จ่ายทีหลัง / COD"/>
    <s v=""/>
    <s v="792066884291"/>
    <s v="20/02/2026 13:04"/>
  </r>
  <r>
    <x v="3"/>
    <x v="19"/>
    <n v="86.4"/>
    <n v="2"/>
    <s v="GVF62"/>
    <n v="202.3"/>
    <n v="29.5"/>
    <s v="ร้านที่1"/>
    <s v="ร้อยตรี  แดนชัย   ร่าเริง"/>
    <s v="440 ม.2 ต.หนองม่วง_x000a__x000a_หนองม่วง/ Nong Muangลพบุรี/ Lopburi_x000a_15170"/>
    <s v="15170"/>
    <s v="660813833263"/>
    <s v="20/02/2026 13:02"/>
    <s v="-"/>
    <s v="Kerry_dropoff"/>
    <s v="Lazada"/>
    <s v="lazada"/>
    <s v=""/>
    <s v="TH07118D7G0R4A"/>
    <s v="20/02/2026 13:02"/>
  </r>
  <r>
    <x v="10"/>
    <x v="13"/>
    <n v="10"/>
    <n v="20"/>
    <s v="GVF61"/>
    <n v="222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20/02/2026 13:00"/>
    <s v="-"/>
    <s v="SPX Express"/>
    <s v="Shopee"/>
    <s v="shopee"/>
    <s v=""/>
    <s v="TH263836087337K"/>
    <s v="20/02/2026 12:58"/>
  </r>
  <r>
    <x v="3"/>
    <x v="3"/>
    <n v="159"/>
    <n v="1"/>
    <s v="GVF60"/>
    <n v="117"/>
    <n v="18"/>
    <s v="ร้านที่2"/>
    <s v="ป***ิชาติ ท***อก"/>
    <s v="ตาก"/>
    <s v="-"/>
    <s v=""/>
    <s v="20/02/2026 12:49"/>
    <s v="-"/>
    <s v="J&amp;T COD"/>
    <s v="Tiktok"/>
    <s v="จ่ายทีหลัง / COD"/>
    <s v=""/>
    <s v="792047881273"/>
    <s v="20/02/2026 12:49"/>
  </r>
  <r>
    <x v="2"/>
    <x v="2"/>
    <n v="116"/>
    <n v="1"/>
    <s v="GVF59"/>
    <n v="269"/>
    <n v="0"/>
    <s v="ร้านที่1"/>
    <s v="ว******ู"/>
    <s v="******ลักษ์,จังหวัด ศรีสะเกษ,33110 ตำบลกระแชง อำเภอกันทรลักษ์ จังหวัดศรีสะเกษ 33110"/>
    <s v="33110"/>
    <s v="93"/>
    <s v="20/02/2026 12:48"/>
    <s v="-"/>
    <s v="SPX Express"/>
    <s v="Shopee"/>
    <s v="shopee"/>
    <s v=""/>
    <s v="TH268995421893Z"/>
    <s v="20/02/2026 12:48"/>
  </r>
  <r>
    <x v="4"/>
    <x v="4"/>
    <n v="163"/>
    <n v="1"/>
    <s v="GVF59"/>
    <n v="269"/>
    <n v="0"/>
    <s v="ร้านที่1"/>
    <s v="ว******ู"/>
    <s v="******ลักษ์,จังหวัด ศรีสะเกษ,33110 ตำบลกระแชง อำเภอกันทรลักษ์ จังหวัดศรีสะเกษ 33110"/>
    <s v="33110"/>
    <s v="93"/>
    <s v="20/02/2026 12:48"/>
    <s v="-"/>
    <s v="SPX Express"/>
    <s v="Shopee"/>
    <s v="shopee"/>
    <s v=""/>
    <s v="TH268995421893Z"/>
    <s v="20/02/2026 12:48"/>
  </r>
  <r>
    <x v="5"/>
    <x v="6"/>
    <n v="159"/>
    <n v="1"/>
    <s v="GVF58"/>
    <n v="99"/>
    <n v="0"/>
    <s v="ร้านที่2"/>
    <s v="ว**"/>
    <s v="สมุทรสาคร"/>
    <s v="-"/>
    <s v=""/>
    <s v="20/02/2026 12:45"/>
    <s v="-"/>
    <s v="J&amp;T COD"/>
    <s v="Tiktok"/>
    <s v="จ่ายทีหลัง / COD"/>
    <s v=""/>
    <s v="792036236272"/>
    <s v="20/02/2026 12:45"/>
  </r>
  <r>
    <x v="8"/>
    <x v="9"/>
    <n v="50"/>
    <n v="6"/>
    <s v="GVF57"/>
    <n v="200"/>
    <n v="0"/>
    <s v="ร้านที่2"/>
    <s v="เ***รติวรนันท์ น***นรัตน์"/>
    <s v="ตรัง"/>
    <s v="-"/>
    <s v=""/>
    <s v="20/02/2026 12:39"/>
    <s v="-"/>
    <s v="J&amp;T COD"/>
    <s v="Tiktok"/>
    <s v="จ่ายทีหลัง / COD"/>
    <s v=""/>
    <s v="792001931291"/>
    <s v="20/02/2026 12:39"/>
  </r>
  <r>
    <x v="7"/>
    <x v="8"/>
    <n v="66.666666666666671"/>
    <n v="12"/>
    <s v="GVF56"/>
    <n v="516"/>
    <n v="0"/>
    <s v="ร้านที่2"/>
    <s v="ส***ร ง***ังวร"/>
    <s v="เพชรบูรณ์"/>
    <s v="-"/>
    <s v=""/>
    <s v="20/02/2026 12:34"/>
    <s v="-"/>
    <s v="J&amp;T COD"/>
    <s v="Tiktok"/>
    <s v="จ่ายทีหลัง / COD"/>
    <s v=""/>
    <s v="792058239302"/>
    <s v="20/02/2026 12:35"/>
  </r>
  <r>
    <x v="3"/>
    <x v="3"/>
    <n v="159"/>
    <n v="4"/>
    <s v="GVF55"/>
    <n v="495"/>
    <n v="0"/>
    <s v="ร้านที่2"/>
    <s v="ห***ย ฐ***กานต์"/>
    <s v="ปราจีนบุรี"/>
    <s v="-"/>
    <s v=""/>
    <s v="20/02/2026 12:27"/>
    <s v="-"/>
    <s v="J&amp;T COD"/>
    <s v="Tiktok"/>
    <s v="จ่ายทีหลัง / COD"/>
    <s v=""/>
    <s v="792011528254"/>
    <s v="20/02/2026 12:28"/>
  </r>
  <r>
    <x v="4"/>
    <x v="4"/>
    <n v="159"/>
    <n v="1"/>
    <s v="GVF55"/>
    <n v="495"/>
    <n v="0"/>
    <s v="ร้านที่2"/>
    <s v="ห***ย ฐ***กานต์"/>
    <s v="ปราจีนบุรี"/>
    <s v="-"/>
    <s v=""/>
    <s v="20/02/2026 12:27"/>
    <s v="-"/>
    <s v="J&amp;T COD"/>
    <s v="Tiktok"/>
    <s v="จ่ายทีหลัง / COD"/>
    <s v=""/>
    <s v="792011528254"/>
    <s v="20/02/2026 12:28"/>
  </r>
  <r>
    <x v="3"/>
    <x v="3"/>
    <n v="159"/>
    <n v="1"/>
    <s v="GVF54"/>
    <n v="99"/>
    <n v="0"/>
    <s v="ร้านที่2"/>
    <s v="อ***ลี จ***ร์ส่อง"/>
    <s v="อุบลราชธานี"/>
    <s v="-"/>
    <s v=""/>
    <s v="20/02/2026 12:21"/>
    <s v="-"/>
    <s v="J&amp;T COD"/>
    <s v="Tiktok"/>
    <s v="จ่ายทีหลัง / COD"/>
    <s v=""/>
    <s v="792084484284"/>
    <s v="20/02/2026 12:21"/>
  </r>
  <r>
    <x v="3"/>
    <x v="3"/>
    <n v="159"/>
    <n v="1"/>
    <s v="GVF53"/>
    <n v="99"/>
    <n v="0"/>
    <s v="ร้านที่2"/>
    <s v="อ***ณ์ แ***าค"/>
    <s v="ชลบุรี"/>
    <s v="-"/>
    <s v=""/>
    <s v="20/02/2026 12:20"/>
    <s v="-"/>
    <s v="J&amp;T COD"/>
    <s v="Tiktok"/>
    <s v="จ่ายทีหลัง / COD"/>
    <s v=""/>
    <s v="792065661262"/>
    <s v="20/02/2026 12:20"/>
  </r>
  <r>
    <x v="4"/>
    <x v="4"/>
    <n v="159"/>
    <n v="1"/>
    <s v="GVF52"/>
    <n v="99"/>
    <n v="0"/>
    <s v="ร้านที่2"/>
    <s v="ภ***กรณ์ ค***ฆ์"/>
    <s v="นครศรีธรรมราช"/>
    <s v="-"/>
    <s v=""/>
    <s v="20/02/2026 12:12"/>
    <s v="-"/>
    <s v="J&amp;T Express"/>
    <s v="Tiktok"/>
    <s v="tiktok"/>
    <s v=""/>
    <s v="792036452281"/>
    <s v="20/02/2026 12:13"/>
  </r>
  <r>
    <x v="5"/>
    <x v="6"/>
    <n v="159"/>
    <n v="1"/>
    <s v="GVF51"/>
    <n v="99"/>
    <n v="0"/>
    <s v="ร้านที่2"/>
    <s v="ร***ง  เ***จ"/>
    <s v="พะเยา"/>
    <s v="-"/>
    <s v=""/>
    <s v="20/02/2026 12:11"/>
    <s v="-"/>
    <s v="J&amp;T COD"/>
    <s v="Tiktok"/>
    <s v="จ่ายทีหลัง / COD"/>
    <s v=""/>
    <s v="792049539212"/>
    <s v="20/02/2026 12:11"/>
  </r>
  <r>
    <x v="8"/>
    <x v="9"/>
    <n v="50"/>
    <n v="6"/>
    <s v="GVF50"/>
    <n v="200"/>
    <n v="0"/>
    <s v="ร้านที่2"/>
    <s v="ส***าวุฒิ ช***ง"/>
    <s v="ตรัง"/>
    <s v="-"/>
    <s v=""/>
    <s v="20/02/2026 12:03"/>
    <s v="-"/>
    <s v="J&amp;T COD"/>
    <s v="Tiktok"/>
    <s v="จ่ายทีหลัง / COD"/>
    <s v=""/>
    <s v="792023535284"/>
    <s v="20/02/2026 12:03"/>
  </r>
  <r>
    <x v="2"/>
    <x v="2"/>
    <n v="66.333333333333329"/>
    <n v="3"/>
    <s v="GVF49"/>
    <n v="212"/>
    <n v="15"/>
    <s v="ร้านที่2"/>
    <s v="ป***รี้ยว"/>
    <s v="พิษณุโลก"/>
    <s v="-"/>
    <s v=""/>
    <s v="20/02/2026 12:01"/>
    <s v="-"/>
    <s v="J&amp;T COD"/>
    <s v="Tiktok"/>
    <s v="จ่ายทีหลัง / COD"/>
    <s v=""/>
    <s v="792084980260"/>
    <s v="20/02/2026 12:01"/>
  </r>
  <r>
    <x v="2"/>
    <x v="2"/>
    <n v="66.333333333333329"/>
    <n v="3"/>
    <s v="GVF48"/>
    <n v="197"/>
    <n v="0"/>
    <s v="ร้านที่2"/>
    <s v="ด***ันทร์​ โ***ชาติ"/>
    <s v="สมุทรปราการ"/>
    <s v="-"/>
    <s v=""/>
    <s v="20/02/2026 11:53"/>
    <s v="-"/>
    <s v="J&amp;T COD"/>
    <s v="Tiktok"/>
    <s v="จ่ายทีหลัง / COD"/>
    <s v=""/>
    <s v="791967975842"/>
    <s v="20/02/2026 11:53"/>
  </r>
  <r>
    <x v="7"/>
    <x v="8"/>
    <n v="66.666666666666671"/>
    <n v="3"/>
    <s v="GVF46"/>
    <n v="137"/>
    <n v="8"/>
    <s v="ร้านที่2"/>
    <s v="พ***รมณ์ บ***นุน"/>
    <s v="เชียงใหม่"/>
    <s v="-"/>
    <s v=""/>
    <s v="20/02/2026 11:38"/>
    <s v="-"/>
    <s v="J&amp;T Express"/>
    <s v="Tiktok"/>
    <s v="tiktok"/>
    <s v=""/>
    <s v="791961288860"/>
    <s v="20/02/2026 11:38"/>
  </r>
  <r>
    <x v="8"/>
    <x v="9"/>
    <n v="33.333333333333336"/>
    <n v="3"/>
    <s v="GVF45"/>
    <n v="100"/>
    <n v="0"/>
    <s v="ร้านที่2"/>
    <s v="เ***ิรา"/>
    <s v="กรุงเทพฯ"/>
    <s v="-"/>
    <s v=""/>
    <s v="20/02/2026 11:35"/>
    <s v="-"/>
    <s v="J&amp;T COD"/>
    <s v="Tiktok"/>
    <s v="จ่ายทีหลัง / COD"/>
    <s v=""/>
    <s v="791939188810"/>
    <s v="20/02/2026 11:36"/>
  </r>
  <r>
    <x v="8"/>
    <x v="9"/>
    <n v="50"/>
    <n v="6"/>
    <s v="GVF44"/>
    <n v="200"/>
    <n v="0"/>
    <s v="ร้านที่2"/>
    <s v="ว***ฤดี เ***พัก"/>
    <s v="บึงกาฬ"/>
    <s v="-"/>
    <s v=""/>
    <s v="20/02/2026 11:39"/>
    <s v="-"/>
    <s v="J&amp;T Express"/>
    <s v="Tiktok"/>
    <s v="tiktok"/>
    <s v=""/>
    <s v="791956984884"/>
    <s v="20/02/2026 11:35"/>
  </r>
  <r>
    <x v="3"/>
    <x v="3"/>
    <n v="159"/>
    <n v="1"/>
    <s v="GVF42"/>
    <n v="99"/>
    <n v="0"/>
    <s v="ร้านที่2"/>
    <s v="ป***ีเปรมศรี"/>
    <s v="นครนายก"/>
    <s v="-"/>
    <s v=""/>
    <s v="20/02/2026 11:28"/>
    <s v="-"/>
    <s v="J&amp;T COD"/>
    <s v="Tiktok"/>
    <s v="จ่ายทีหลัง / COD"/>
    <s v=""/>
    <s v="791986574853"/>
    <s v="20/02/2026 11:28"/>
  </r>
  <r>
    <x v="3"/>
    <x v="3"/>
    <n v="159"/>
    <n v="1"/>
    <s v="GVF41"/>
    <n v="99"/>
    <n v="0"/>
    <s v="ร้านที่2"/>
    <s v="อ***ัญ"/>
    <s v="กรุงเทพฯ"/>
    <s v="-"/>
    <s v=""/>
    <s v="20/02/2026 11:24"/>
    <s v="-"/>
    <s v="J&amp;T COD"/>
    <s v="Tiktok"/>
    <s v="จ่ายทีหลัง / COD"/>
    <s v=""/>
    <s v="791931281886"/>
    <s v="20/02/2026 11:25"/>
  </r>
  <r>
    <x v="4"/>
    <x v="4"/>
    <n v="159"/>
    <n v="1"/>
    <s v="GVF40"/>
    <n v="99"/>
    <n v="0"/>
    <s v="ร้านที่2"/>
    <s v="ด***ณี​ ล***บริบูรณ์"/>
    <s v="พิษณุโลก"/>
    <s v="-"/>
    <s v=""/>
    <s v="20/02/2026 11:21"/>
    <s v="-"/>
    <s v="J&amp;T COD"/>
    <s v="Tiktok"/>
    <s v="จ่ายทีหลัง / COD"/>
    <s v=""/>
    <s v="791930082856"/>
    <s v="20/02/2026 11:21"/>
  </r>
  <r>
    <x v="8"/>
    <x v="9"/>
    <n v="50"/>
    <n v="6"/>
    <s v="GVF39"/>
    <n v="200"/>
    <n v="0"/>
    <s v="ร้านที่2"/>
    <s v="ย*** ว***นทร์เรือง"/>
    <s v="กาฬสินธุ์"/>
    <s v="-"/>
    <s v=""/>
    <s v="20/02/2026 11:20"/>
    <s v="-"/>
    <s v="J&amp;T Express"/>
    <s v="Tiktok"/>
    <s v="tiktok"/>
    <s v=""/>
    <s v="791963386874"/>
    <s v="20/02/2026 11:20"/>
  </r>
  <r>
    <x v="8"/>
    <x v="9"/>
    <n v="33.333333333333336"/>
    <n v="3"/>
    <s v="GVF38"/>
    <n v="100"/>
    <n v="0"/>
    <s v="ร้านที่2"/>
    <s v="ด***ณี​ ล***บริบูรณ์"/>
    <s v="พิษณุโลก"/>
    <s v="-"/>
    <s v=""/>
    <s v="20/02/2026 11:20"/>
    <s v="-"/>
    <s v="J&amp;T COD"/>
    <s v="Tiktok"/>
    <s v="จ่ายทีหลัง / COD"/>
    <s v=""/>
    <s v="791950982826"/>
    <s v="20/02/2026 11:20"/>
  </r>
  <r>
    <x v="8"/>
    <x v="9"/>
    <n v="50"/>
    <n v="6"/>
    <s v="GVF37"/>
    <n v="200"/>
    <n v="0"/>
    <s v="ร้านที่2"/>
    <s v="ส*** ส***นาวรารัตน์"/>
    <s v="กรุงเทพฯ"/>
    <s v="-"/>
    <s v=""/>
    <s v="20/02/2026 11:18"/>
    <s v="-"/>
    <s v="J&amp;T Express"/>
    <s v="Tiktok"/>
    <s v="tiktok"/>
    <s v=""/>
    <s v="791971803906"/>
    <s v="20/02/2026 11:17"/>
  </r>
  <r>
    <x v="5"/>
    <x v="6"/>
    <n v="139"/>
    <n v="1"/>
    <s v="GVF36"/>
    <n v="139"/>
    <n v="0"/>
    <s v="ร้านที่1"/>
    <s v="ว******)"/>
    <s v="******บ้านกลับ อำเภอหนองโดน จังหวัดสระบุรี 18190"/>
    <s v="18190"/>
    <s v="39"/>
    <s v="20/02/2026 11:17"/>
    <s v="-"/>
    <s v="SPX Express"/>
    <s v="Shopee"/>
    <s v="shopee"/>
    <s v=""/>
    <s v="TH268155424089W"/>
    <s v="20/02/2026 11:17"/>
  </r>
  <r>
    <x v="6"/>
    <x v="7"/>
    <n v="33.333333333333336"/>
    <n v="3"/>
    <s v="GVF35"/>
    <n v="134.99"/>
    <n v="0"/>
    <s v="ร้านที่2"/>
    <s v="น***ัส เ***รักษ์"/>
    <s v="ชุมพร"/>
    <s v="-"/>
    <s v=""/>
    <s v="20/02/2026 11:13"/>
    <s v="-"/>
    <s v="J&amp;T COD"/>
    <s v="Tiktok"/>
    <s v="จ่ายทีหลัง / COD"/>
    <s v=""/>
    <s v="791939970872"/>
    <s v="20/02/2026 11:13"/>
  </r>
  <r>
    <x v="3"/>
    <x v="3"/>
    <n v="159"/>
    <n v="1"/>
    <s v="GVF34"/>
    <n v="99"/>
    <n v="0"/>
    <s v="ร้านที่2"/>
    <s v="พ***ร"/>
    <s v="สมุทรสาคร"/>
    <s v="-"/>
    <s v=""/>
    <s v="20/02/2026 11:13"/>
    <s v="-"/>
    <s v="J&amp;T Express"/>
    <s v="Tiktok"/>
    <s v="tiktok"/>
    <s v=""/>
    <s v="791953179850"/>
    <s v="20/02/2026 11:12"/>
  </r>
  <r>
    <x v="5"/>
    <x v="6"/>
    <n v="159"/>
    <n v="2"/>
    <s v="GVF32"/>
    <n v="198"/>
    <n v="0"/>
    <s v="ร้านที่2"/>
    <s v="จ***ญา ภ***เมศ"/>
    <s v="ร้อยเอ็ด"/>
    <s v="-"/>
    <s v=""/>
    <s v="20/02/2026 11:07"/>
    <s v="-"/>
    <s v="J&amp;T COD"/>
    <s v="Tiktok"/>
    <s v="จ่ายทีหลัง / COD"/>
    <s v=""/>
    <s v="791906883854"/>
    <s v="20/02/2026 11:07"/>
  </r>
  <r>
    <x v="3"/>
    <x v="3"/>
    <n v="159"/>
    <n v="1"/>
    <s v="GVF31"/>
    <n v="134"/>
    <n v="35"/>
    <s v="ร้านที่2"/>
    <s v="อ***ัญ"/>
    <s v="กรุงเทพฯ"/>
    <s v="-"/>
    <s v=""/>
    <s v="20/02/2026 11:02"/>
    <s v="-"/>
    <s v="J&amp;T COD"/>
    <s v="Tiktok"/>
    <s v="จ่ายทีหลัง / COD"/>
    <s v=""/>
    <s v="791949298825"/>
    <s v="20/02/2026 11:02"/>
  </r>
  <r>
    <x v="8"/>
    <x v="9"/>
    <n v="50"/>
    <n v="6"/>
    <s v="GVF30"/>
    <n v="200"/>
    <n v="0"/>
    <s v="ร้านที่2"/>
    <s v="ป***ี  ก***ทอง"/>
    <s v="กรุงเทพฯ"/>
    <s v="-"/>
    <s v=""/>
    <s v="20/02/2026 11:02"/>
    <s v="-"/>
    <s v="J&amp;T Express"/>
    <s v="Tiktok"/>
    <s v="tiktok"/>
    <s v=""/>
    <s v="791901588881"/>
    <s v="20/02/2026 11:01"/>
  </r>
  <r>
    <x v="4"/>
    <x v="4"/>
    <n v="159"/>
    <n v="1"/>
    <s v="GVF29"/>
    <n v="198"/>
    <n v="0"/>
    <s v="ร้านที่2"/>
    <s v="อ***"/>
    <s v="ปทุมธานี"/>
    <s v="-"/>
    <s v=""/>
    <s v="20/02/2026 11:00"/>
    <s v="-"/>
    <s v="J&amp;T COD"/>
    <s v="Tiktok"/>
    <s v="จ่ายทีหลัง / COD"/>
    <s v=""/>
    <s v="791941285844"/>
    <s v="20/02/2026 11:00"/>
  </r>
  <r>
    <x v="5"/>
    <x v="6"/>
    <n v="159"/>
    <n v="1"/>
    <s v="GVF29"/>
    <n v="198"/>
    <n v="0"/>
    <s v="ร้านที่2"/>
    <s v="อ***"/>
    <s v="ปทุมธานี"/>
    <s v="-"/>
    <s v=""/>
    <s v="20/02/2026 11:00"/>
    <s v="-"/>
    <s v="J&amp;T COD"/>
    <s v="Tiktok"/>
    <s v="จ่ายทีหลัง / COD"/>
    <s v=""/>
    <s v="791941285844"/>
    <s v="20/02/2026 11:00"/>
  </r>
  <r>
    <x v="3"/>
    <x v="3"/>
    <n v="159"/>
    <n v="1"/>
    <s v="GVF28"/>
    <n v="99"/>
    <n v="0"/>
    <s v="ร้านที่2"/>
    <s v="ว***นดา ว***โสภณศิริ"/>
    <s v="ระยอง"/>
    <s v="-"/>
    <s v=""/>
    <s v="20/02/2026 10:58"/>
    <s v="-"/>
    <s v="J&amp;T COD"/>
    <s v="Tiktok"/>
    <s v="จ่ายทีหลัง / COD"/>
    <s v=""/>
    <s v="791905987810"/>
    <s v="20/02/2026 10:59"/>
  </r>
  <r>
    <x v="3"/>
    <x v="3"/>
    <n v="159"/>
    <n v="1"/>
    <s v="GVF27"/>
    <n v="198"/>
    <n v="0"/>
    <s v="ร้านที่2"/>
    <s v="ล*** ห***อด ป***จ้วซ่อมผ้า"/>
    <s v="กรุงเทพฯ"/>
    <s v="-"/>
    <s v=""/>
    <s v="20/02/2026 10:44"/>
    <s v="-"/>
    <s v="J&amp;T Express"/>
    <s v="Tiktok"/>
    <s v="tiktok"/>
    <s v=""/>
    <s v="791945579821"/>
    <s v="20/02/2026 10:44"/>
  </r>
  <r>
    <x v="5"/>
    <x v="6"/>
    <n v="159"/>
    <n v="1"/>
    <s v="GVF27"/>
    <n v="198"/>
    <n v="0"/>
    <s v="ร้านที่2"/>
    <s v="ล*** ห***อด ป***จ้วซ่อมผ้า"/>
    <s v="กรุงเทพฯ"/>
    <s v="-"/>
    <s v=""/>
    <s v="20/02/2026 10:44"/>
    <s v="-"/>
    <s v="J&amp;T Express"/>
    <s v="Tiktok"/>
    <s v="tiktok"/>
    <s v=""/>
    <s v="791945579821"/>
    <s v="20/02/2026 10:44"/>
  </r>
  <r>
    <x v="3"/>
    <x v="3"/>
    <n v="159"/>
    <n v="1"/>
    <s v="GVF26"/>
    <n v="99"/>
    <n v="0"/>
    <s v="ร้านที่2"/>
    <s v="ล***น  ม***ุก"/>
    <s v="ชัยนาท"/>
    <s v="-"/>
    <s v=""/>
    <s v="20/02/2026 10:39"/>
    <s v="-"/>
    <s v="J&amp;T COD"/>
    <s v="Tiktok"/>
    <s v="จ่ายทีหลัง / COD"/>
    <s v=""/>
    <s v="791922895842"/>
    <s v="20/02/2026 10:39"/>
  </r>
  <r>
    <x v="8"/>
    <x v="9"/>
    <n v="33.333333333333336"/>
    <n v="3"/>
    <s v="GVF25"/>
    <n v="199"/>
    <n v="0"/>
    <s v="ร้านที่2"/>
    <s v="ณ***า ธ***ัตร"/>
    <s v="เพชรบูรณ์"/>
    <s v="-"/>
    <s v=""/>
    <s v="20/02/2026 10:37"/>
    <s v="-"/>
    <s v="J&amp;T Express"/>
    <s v="Tiktok"/>
    <s v="tiktok"/>
    <s v=""/>
    <s v="791924581836"/>
    <s v="20/02/2026 10:37"/>
  </r>
  <r>
    <x v="3"/>
    <x v="3"/>
    <n v="159"/>
    <n v="1"/>
    <s v="GVF25"/>
    <n v="199"/>
    <n v="0"/>
    <s v="ร้านที่2"/>
    <s v="ณ***า ธ***ัตร"/>
    <s v="เพชรบูรณ์"/>
    <s v="-"/>
    <s v=""/>
    <s v="20/02/2026 10:37"/>
    <s v="-"/>
    <s v="J&amp;T Express"/>
    <s v="Tiktok"/>
    <s v="tiktok"/>
    <s v=""/>
    <s v="791924581836"/>
    <s v="20/02/2026 10:37"/>
  </r>
  <r>
    <x v="2"/>
    <x v="2"/>
    <n v="80"/>
    <n v="1"/>
    <s v="GVF23"/>
    <n v="80"/>
    <n v="0"/>
    <s v="ร้านที่1"/>
    <s v="ค******ง"/>
    <s v="****** เลขที่ 19 ม.5 ต.หย่วน อ.เชียงคำ ตำบลหย่วน อำเภอเชียงคำ จังหวัดพะเยา 56110"/>
    <s v="56110"/>
    <s v="54"/>
    <s v="20/02/2026 11:00"/>
    <s v="-"/>
    <s v="SPX Express"/>
    <s v="Shopee"/>
    <s v="shopee"/>
    <s v=""/>
    <s v="TH266863170658V"/>
    <s v="20/02/2026 10:30"/>
  </r>
  <r>
    <x v="7"/>
    <x v="8"/>
    <n v="66.666666666666671"/>
    <n v="3"/>
    <s v="GVF22"/>
    <n v="129"/>
    <n v="0"/>
    <s v="ร้านที่1"/>
    <s v="จ******ย"/>
    <s v="******ัย อำเภอสทิงพระ จังหวัดสงขลา 90190"/>
    <s v="90190"/>
    <s v="29"/>
    <s v="20/02/2026 10:53"/>
    <s v="-"/>
    <s v="SPX Express"/>
    <s v="Shopee"/>
    <s v="shopee"/>
    <s v=""/>
    <s v="TH265558629224O"/>
    <s v="20/02/2026 10:23"/>
  </r>
  <r>
    <x v="8"/>
    <x v="9"/>
    <n v="33.333333333333336"/>
    <n v="3"/>
    <s v="GVF21"/>
    <n v="100"/>
    <n v="0"/>
    <s v="ร้านที่2"/>
    <s v="ก***ิพงษ์ ช***ก้ว น***ชมพู"/>
    <s v="สุราษฎร์ธานี"/>
    <s v="-"/>
    <s v=""/>
    <s v="20/02/2026 10:21"/>
    <s v="-"/>
    <s v="J&amp;T COD"/>
    <s v="Tiktok"/>
    <s v="จ่ายทีหลัง / COD"/>
    <s v=""/>
    <s v="791962299855"/>
    <s v="20/02/2026 10:21"/>
  </r>
  <r>
    <x v="8"/>
    <x v="9"/>
    <n v="33.333333333333336"/>
    <n v="3"/>
    <s v="GVF20"/>
    <n v="100"/>
    <n v="0"/>
    <s v="ร้านที่2"/>
    <s v="ท***์เกษร ค***ง"/>
    <s v="เทศบาลนครเชียงราย"/>
    <s v="-"/>
    <s v=""/>
    <s v="20/02/2026 10:15"/>
    <s v="-"/>
    <s v="J&amp;T COD"/>
    <s v="Tiktok"/>
    <s v="จ่ายทีหลัง / COD"/>
    <s v="เผือกมะพร้าวอ่อน 1 กล่อง_x000a_มะพร้าวน้ำหอม 1กล่อง_x000a_ฝอยทอง 1 กล่อง"/>
    <s v="791966696813"/>
    <s v="20/02/2026 10:15"/>
  </r>
  <r>
    <x v="2"/>
    <x v="2"/>
    <n v="80"/>
    <n v="1"/>
    <s v="GVF19"/>
    <n v="80"/>
    <n v="0"/>
    <s v="ร้านที่1"/>
    <s v="เ*ม"/>
    <s v="******ร์นิเวศน์ ถ.พหลโยธิน แขวงอนุสาวรีย์ แขวงอนุสาวรีย์ เขตบางเขน จังหวัดกรุงเทพมหานคร 10220"/>
    <s v="10220"/>
    <s v="08"/>
    <s v="20/02/2026 10:15"/>
    <s v="-"/>
    <s v="SPX Express"/>
    <s v="Shopee"/>
    <s v="shopee"/>
    <s v=""/>
    <s v="TH268185992211J"/>
    <s v="20/02/2026 10:14"/>
  </r>
  <r>
    <x v="8"/>
    <x v="9"/>
    <n v="33.333333333333336"/>
    <n v="3"/>
    <s v="GVF16"/>
    <n v="200"/>
    <n v="0"/>
    <s v="ร้านที่2"/>
    <s v="ค***ระทุม ส***าเงิน - ค***วัญร้านป้าแดง"/>
    <s v="ระนอง"/>
    <s v="-"/>
    <s v=""/>
    <s v="20/02/2026 10:10"/>
    <s v="-"/>
    <s v="J&amp;T Express"/>
    <s v="Tiktok"/>
    <s v="tiktok"/>
    <s v="เค้กเบาหวิว รบกวนขอเป็นรสเนย =2 และกาแฟ =1"/>
    <s v="791908173825"/>
    <s v="20/02/2026 10:10"/>
  </r>
  <r>
    <x v="2"/>
    <x v="2"/>
    <n v="120"/>
    <n v="1"/>
    <s v="GVF16"/>
    <n v="200"/>
    <n v="0"/>
    <s v="ร้านที่2"/>
    <s v="ค***ระทุม ส***าเงิน - ค***วัญร้านป้าแดง"/>
    <s v="ระนอง"/>
    <s v="-"/>
    <s v=""/>
    <s v="20/02/2026 10:10"/>
    <s v="-"/>
    <s v="J&amp;T Express"/>
    <s v="Tiktok"/>
    <s v="tiktok"/>
    <s v="เค้กเบาหวิว รบกวนขอเป็นรสเนย =2 และกาแฟ =1"/>
    <s v="791908173825"/>
    <s v="20/02/2026 10:10"/>
  </r>
  <r>
    <x v="3"/>
    <x v="3"/>
    <n v="159"/>
    <n v="1"/>
    <s v="GVF15"/>
    <n v="99"/>
    <n v="0"/>
    <s v="ร้านที่2"/>
    <s v="ส***ชยีย์ ผ***่อนดี"/>
    <s v="สุพรรณบุรี"/>
    <s v="-"/>
    <s v=""/>
    <s v="20/02/2026 10:08"/>
    <s v="-"/>
    <s v="J&amp;T COD"/>
    <s v="Tiktok"/>
    <s v="จ่ายทีหลัง / COD"/>
    <s v=""/>
    <s v="791990973885"/>
    <s v="20/02/2026 10:09"/>
  </r>
  <r>
    <x v="8"/>
    <x v="9"/>
    <n v="50"/>
    <n v="6"/>
    <s v="GVF14"/>
    <n v="200"/>
    <n v="0"/>
    <s v="ร้านที่2"/>
    <s v="K***68 s***"/>
    <s v="นครราชสีมา"/>
    <s v="-"/>
    <s v=""/>
    <s v="20/02/2026 10:07"/>
    <s v="-"/>
    <s v="J&amp;T COD"/>
    <s v="Tiktok"/>
    <s v="จ่ายทีหลัง / COD"/>
    <s v=""/>
    <s v="791977186873"/>
    <s v="20/02/2026 10:07"/>
  </r>
  <r>
    <x v="7"/>
    <x v="8"/>
    <n v="66.666666666666671"/>
    <n v="3"/>
    <s v="GVF13"/>
    <n v="0"/>
    <n v="0"/>
    <s v="ร้านที่2"/>
    <s v="แ**"/>
    <s v="พิษณุโลก"/>
    <s v="-"/>
    <s v=""/>
    <s v="20/02/2026 10:06"/>
    <s v="-"/>
    <s v="J&amp;T Express"/>
    <s v="Tiktok"/>
    <s v="tiktok"/>
    <s v=""/>
    <s v="791979774832"/>
    <s v="20/02/2026 10:06"/>
  </r>
  <r>
    <x v="2"/>
    <x v="2"/>
    <n v="120"/>
    <n v="2"/>
    <s v="GVF12"/>
    <n v="200"/>
    <n v="0"/>
    <s v="ร้านที่2"/>
    <s v="ส***พร.   ม***ำ"/>
    <s v="กำแพงเพชร"/>
    <s v="-"/>
    <s v=""/>
    <s v="20/02/2026 09:53"/>
    <s v="-"/>
    <s v="J&amp;T COD"/>
    <s v="Tiktok"/>
    <s v="จ่ายทีหลัง / COD"/>
    <s v=""/>
    <s v="791942285875"/>
    <s v="20/02/2026 09:53"/>
  </r>
  <r>
    <x v="15"/>
    <x v="20"/>
    <n v="75"/>
    <n v="2"/>
    <s v="GVF11"/>
    <n v="239"/>
    <n v="89"/>
    <s v="ร้านที่1"/>
    <s v="ป******ง"/>
    <s v="******อกแก้ว) ต.แม่เหียะ อ.เมือง เชียงใหม่ ตำบลแม่เหียะ อำเภอเมืองเชียงใหม่ จังหวัดเชียงใหม่ 50100"/>
    <s v="50100"/>
    <s v="57"/>
    <s v="20/02/2026 09:51"/>
    <s v="-"/>
    <s v="SPX Express"/>
    <s v="Shopee"/>
    <s v="shopee"/>
    <s v=""/>
    <s v="TH260445277532U"/>
    <s v="20/02/2026 09:51"/>
  </r>
  <r>
    <x v="10"/>
    <x v="13"/>
    <n v="10"/>
    <n v="20"/>
    <s v="GVF10"/>
    <n v="232"/>
    <n v="10"/>
    <s v="ร้านที่1"/>
    <s v="ป******ี"/>
    <s v="******่ 4 ตำบล กรุงหยัน ตำบลกรุงหยัน อำเภอทุ่งใหญ่ จังหวัดนครศรีธรรมราช 80240"/>
    <s v="80240"/>
    <s v="37"/>
    <s v="20/02/2026 09:49"/>
    <s v="-"/>
    <s v="SPX Express"/>
    <s v="Shopee"/>
    <s v="shopee"/>
    <s v=""/>
    <s v="TH263095020831Z"/>
    <s v="20/02/2026 09:48"/>
  </r>
  <r>
    <x v="16"/>
    <x v="19"/>
    <n v="77.39"/>
    <n v="2"/>
    <s v="GVF9"/>
    <n v="199.78"/>
    <n v="45"/>
    <s v="ร้านที่1"/>
    <s v="วีรชาติ ชัยมงคล"/>
    <s v="16 หมู่ 4 ต.หนองชุมพลเหนือ_x000a__x000a_เขาย้อย/ Khao Yoiเพชรบุรี/ Phetchaburi_x000a_76140"/>
    <s v="76140"/>
    <s v="660993562879"/>
    <s v="20/02/2026 09:48"/>
    <s v="-"/>
    <s v="Kerry_dropoff"/>
    <s v="Lazada"/>
    <s v="lazada"/>
    <s v=""/>
    <s v="LEXPU0659858012"/>
    <s v="20/02/2026 09:47"/>
  </r>
  <r>
    <x v="5"/>
    <x v="6"/>
    <n v="159"/>
    <n v="1"/>
    <s v="GVF7"/>
    <n v="99"/>
    <n v="0"/>
    <s v="ร้านที่2"/>
    <s v="ช***า ป***ยาของกิน ข***ช้"/>
    <s v="ชัยภูมิ"/>
    <s v="-"/>
    <s v=""/>
    <s v="20/02/2026 09:42"/>
    <s v="-"/>
    <s v="J&amp;T COD"/>
    <s v="Tiktok"/>
    <s v="จ่ายทีหลัง / COD"/>
    <s v=""/>
    <s v="791919286852"/>
    <s v="20/02/2026 09:42"/>
  </r>
  <r>
    <x v="4"/>
    <x v="4"/>
    <n v="139"/>
    <n v="2"/>
    <s v="GVF6"/>
    <n v="215"/>
    <n v="0"/>
    <s v="ร้านที่10"/>
    <s v="ธัญญรัตน์ นำโชคชัยเจริญ"/>
    <s v="73/1 ม9 บ้านปางถ้ำ ต ร่มเย็น อ เชียงคำ จ พะเยา_x000a_ 56110"/>
    <s v="56110"/>
    <s v="0956984458"/>
    <s v="20/02/2026 09:38"/>
    <s v="t0832622509@gmail.com"/>
    <s v="EMS COD"/>
    <s v="facebook"/>
    <s v="กสิกร"/>
    <s v=""/>
    <s v="WA094533108TH"/>
    <s v="20/02/2026 09:38"/>
  </r>
  <r>
    <x v="2"/>
    <x v="2"/>
    <n v="69.900000000000006"/>
    <n v="20"/>
    <s v="GVF5"/>
    <n v="1600"/>
    <n v="0"/>
    <s v="ร้านที่1"/>
    <s v="พ******ง"/>
    <s v="******้าปากซอยมีป้าย 3 เหลี่ยมให้ทาง  เป็นซอยคอนกรีต) ตำบลแสลงพันธ์ อำเภอเมืองสุรินทร์ จังหวัดสุรินทร์ 32000"/>
    <s v="32000"/>
    <s v="83"/>
    <s v="20/02/2026 09:32"/>
    <s v="-"/>
    <s v="SPX Express"/>
    <s v="Shopee"/>
    <s v="shopee"/>
    <s v=""/>
    <s v="TH261199442398I"/>
    <s v="20/02/2026 09:32"/>
  </r>
  <r>
    <x v="8"/>
    <x v="9"/>
    <n v="33.333333333333336"/>
    <n v="3"/>
    <s v="GVF3"/>
    <n v="100"/>
    <n v="0"/>
    <s v="ร้านที่2"/>
    <s v="ด***ี ม***ริบูรณ์"/>
    <s v="ปทุมธานี"/>
    <s v="-"/>
    <s v=""/>
    <s v="20/02/2026 09:28"/>
    <s v="-"/>
    <s v="J&amp;T COD"/>
    <s v="Tiktok"/>
    <s v="จ่ายทีหลัง / COD"/>
    <s v=""/>
    <s v="791922896855"/>
    <s v="20/02/2026 09:28"/>
  </r>
  <r>
    <x v="8"/>
    <x v="9"/>
    <n v="50"/>
    <n v="6"/>
    <s v="GVF2"/>
    <n v="200"/>
    <n v="0"/>
    <s v="ร้านที่2"/>
    <s v="ใ***"/>
    <s v="ชลบุรี"/>
    <s v="-"/>
    <s v=""/>
    <s v="20/02/2026 09:26"/>
    <s v="-"/>
    <s v="J&amp;T Express"/>
    <s v="Tiktok"/>
    <s v="tiktok"/>
    <s v=""/>
    <s v="791971189881"/>
    <s v="20/02/2026 09:26"/>
  </r>
  <r>
    <x v="2"/>
    <x v="2"/>
    <n v="66.333333333333329"/>
    <n v="9"/>
    <s v="GVF1"/>
    <n v="791"/>
    <n v="0"/>
    <s v="ร้านที่2"/>
    <s v="ส***ศา เ***ชิต"/>
    <s v="บุรีรัมย์"/>
    <s v="-"/>
    <s v=""/>
    <s v="20/02/2026 09:26"/>
    <s v="-"/>
    <s v="J&amp;T Express"/>
    <s v="Tiktok"/>
    <s v="tiktok"/>
    <s v=""/>
    <s v="791902572860"/>
    <s v="20/02/2026 09:25"/>
  </r>
  <r>
    <x v="8"/>
    <x v="9"/>
    <n v="33.333333333333336"/>
    <n v="6"/>
    <s v="GVF1"/>
    <n v="791"/>
    <n v="0"/>
    <s v="ร้านที่2"/>
    <s v="ส***ศา เ***ชิต"/>
    <s v="บุรีรัมย์"/>
    <s v="-"/>
    <s v=""/>
    <s v="20/02/2026 09:26"/>
    <s v="-"/>
    <s v="J&amp;T Express"/>
    <s v="Tiktok"/>
    <s v="tiktok"/>
    <s v=""/>
    <s v="791902572860"/>
    <s v="20/02/2026 09:25"/>
  </r>
  <r>
    <x v="3"/>
    <x v="3"/>
    <n v="159"/>
    <n v="1"/>
    <s v="GVF0"/>
    <n v="133"/>
    <n v="34"/>
    <s v="ร้านที่2"/>
    <s v="ส***น ก***จำปี"/>
    <s v="ร้อยเอ็ด"/>
    <s v="-"/>
    <s v=""/>
    <s v="20/02/2026 09:25"/>
    <s v="-"/>
    <s v="J&amp;T COD"/>
    <s v="Tiktok"/>
    <s v="จ่ายทีหลัง / COD"/>
    <s v=""/>
    <s v="791922290810"/>
    <s v="20/02/2026 09:25"/>
  </r>
  <r>
    <x v="4"/>
    <x v="4"/>
    <n v="159"/>
    <n v="2"/>
    <s v="GVE99"/>
    <n v="184"/>
    <n v="0"/>
    <s v="ร้านที่2"/>
    <s v="ส***ดช ศ***ัชราภรณ์"/>
    <s v="จังหวัดเชียงใหม่"/>
    <s v="-"/>
    <s v=""/>
    <s v="20/02/2026 09:19"/>
    <s v="-"/>
    <s v="J&amp;T Express"/>
    <s v="Tiktok"/>
    <s v="tiktok"/>
    <s v=""/>
    <s v="791998085841"/>
    <s v="20/02/2026 09:19"/>
  </r>
  <r>
    <x v="8"/>
    <x v="9"/>
    <n v="33.333333333333336"/>
    <n v="3"/>
    <s v="GVE98"/>
    <n v="100"/>
    <n v="0"/>
    <s v="ร้านที่2"/>
    <s v="ม***ิกา ช***นวย"/>
    <s v="กรุงเทพมหานคร"/>
    <s v="-"/>
    <s v=""/>
    <s v="20/02/2026 09:19"/>
    <s v="-"/>
    <s v="J&amp;T COD"/>
    <s v="Tiktok"/>
    <s v="จ่ายทีหลัง / COD"/>
    <s v="ขอเป็นฝอยทองทั้ง 3 กล่องค่ะ"/>
    <s v="791948298816"/>
    <s v="20/02/2026 09:19"/>
  </r>
  <r>
    <x v="1"/>
    <x v="1"/>
    <n v="83.333333333333329"/>
    <n v="3"/>
    <s v="GVE97"/>
    <n v="298"/>
    <n v="48"/>
    <s v="ร้านที่1"/>
    <s v="ไ******์"/>
    <s v="******้านนาเมือง, ตำบลนาข่า, อำเภอวาปีปทุม ตำบลนาข่า อำเภอวาปีปทุม จังหวัดมหาสารคาม 44120"/>
    <s v="44120"/>
    <s v="17"/>
    <s v="20/02/2026 09:17"/>
    <s v="-"/>
    <s v="SPX Express"/>
    <s v="Shopee"/>
    <s v="shopee"/>
    <s v=""/>
    <s v="TH264887867008S"/>
    <s v="20/02/2026 09:16"/>
  </r>
  <r>
    <x v="8"/>
    <x v="9"/>
    <n v="65"/>
    <n v="1"/>
    <s v="GVE94"/>
    <n v="35"/>
    <n v="0"/>
    <s v="ร้านที่2"/>
    <s v="เ***กา  พ***ุ์เสือ"/>
    <s v="กรุงเทพมหานคร"/>
    <s v="-"/>
    <s v=""/>
    <s v="20/02/2026 09:12"/>
    <s v="-"/>
    <s v="J&amp;T COD"/>
    <s v="Tiktok"/>
    <s v="จ่ายทีหลัง / COD"/>
    <s v="รับเนยนม"/>
    <s v="791915783820"/>
    <s v="20/02/2026 09:13"/>
  </r>
  <r>
    <x v="1"/>
    <x v="21"/>
    <n v="120"/>
    <n v="1"/>
    <s v="GVE93"/>
    <n v="270"/>
    <n v="0"/>
    <s v="ร้านที่2"/>
    <s v="จ***ร์ทนา ต***ประโคน"/>
    <s v="บุรีรัมย์"/>
    <s v="-"/>
    <s v=""/>
    <s v="20/02/2026 09:13"/>
    <s v="-"/>
    <s v="J&amp;T Express"/>
    <s v="Tiktok"/>
    <s v="tiktok"/>
    <s v=""/>
    <s v="791913571820"/>
    <s v="20/02/2026 09:12"/>
  </r>
  <r>
    <x v="8"/>
    <x v="9"/>
    <n v="65"/>
    <n v="2"/>
    <s v="GVE93"/>
    <n v="270"/>
    <n v="0"/>
    <s v="ร้านที่2"/>
    <s v="จ***ร์ทนา ต***ประโคน"/>
    <s v="บุรีรัมย์"/>
    <s v="-"/>
    <s v=""/>
    <s v="20/02/2026 09:13"/>
    <s v="-"/>
    <s v="J&amp;T Express"/>
    <s v="Tiktok"/>
    <s v="tiktok"/>
    <s v=""/>
    <s v="791913571820"/>
    <s v="20/02/2026 09:12"/>
  </r>
  <r>
    <x v="0"/>
    <x v="10"/>
    <n v="150"/>
    <n v="1"/>
    <s v="GVE93"/>
    <n v="270"/>
    <n v="0"/>
    <s v="ร้านที่2"/>
    <s v="จ***ร์ทนา ต***ประโคน"/>
    <s v="บุรีรัมย์"/>
    <s v="-"/>
    <s v=""/>
    <s v="20/02/2026 09:13"/>
    <s v="-"/>
    <s v="J&amp;T Express"/>
    <s v="Tiktok"/>
    <s v="tiktok"/>
    <s v=""/>
    <s v="791913571820"/>
    <s v="20/02/2026 09:12"/>
  </r>
  <r>
    <x v="8"/>
    <x v="9"/>
    <n v="50"/>
    <n v="6"/>
    <s v="GVE92"/>
    <n v="200"/>
    <n v="0"/>
    <s v="ร้านที่2"/>
    <s v="ต***"/>
    <s v="สมุทรปราการ"/>
    <s v="-"/>
    <s v=""/>
    <s v="20/02/2026 09:11"/>
    <s v="-"/>
    <s v="J&amp;T COD"/>
    <s v="Tiktok"/>
    <s v="จ่ายทีหลัง / COD"/>
    <s v=""/>
    <s v="791956497883"/>
    <s v="20/02/2026 09:11"/>
  </r>
  <r>
    <x v="2"/>
    <x v="2"/>
    <n v="66.333333333333329"/>
    <n v="3"/>
    <s v="GVE88"/>
    <n v="250"/>
    <n v="0"/>
    <s v="ร้านที่1"/>
    <s v="อ******์"/>
    <s v="******ประชาชื่น แขวงวงศ์สว่าง แขวงวงศ์สว่าง เขตบางซื่อ จังหวัดกรุงเทพมหานคร 10800"/>
    <s v="10800"/>
    <s v="51"/>
    <s v="20/02/2026 09:02"/>
    <s v="-"/>
    <s v="SPX Express"/>
    <s v="Shopee"/>
    <s v="shopee"/>
    <s v=""/>
    <s v="TH262691496891I"/>
    <s v="20/02/2026 09:02"/>
  </r>
  <r>
    <x v="8"/>
    <x v="9"/>
    <n v="50"/>
    <n v="6"/>
    <s v="GVE87"/>
    <n v="200"/>
    <n v="0"/>
    <s v="ร้านที่2"/>
    <s v="ว***รา ล***นี"/>
    <s v="ร้อยเอ็ด"/>
    <s v="-"/>
    <s v=""/>
    <s v="20/02/2026 09:00"/>
    <s v="-"/>
    <s v="J&amp;T COD"/>
    <s v="Tiktok"/>
    <s v="จ่ายทีหลัง / COD"/>
    <s v=""/>
    <s v="791985006912"/>
    <s v="20/02/2026 09:00"/>
  </r>
  <r>
    <x v="8"/>
    <x v="9"/>
    <n v="50"/>
    <n v="6"/>
    <s v="GVE86"/>
    <n v="218"/>
    <n v="18"/>
    <s v="ร้านที่2"/>
    <s v="น***าวกมลวรรณ   ส***พ"/>
    <s v="สุรินทร์"/>
    <s v="-"/>
    <s v=""/>
    <s v="20/02/2026 08:59"/>
    <s v="-"/>
    <s v="J&amp;T COD"/>
    <s v="Tiktok"/>
    <s v="จ่ายทีหลัง / COD"/>
    <s v=""/>
    <s v="791932694895"/>
    <s v="20/02/2026 08:59"/>
  </r>
  <r>
    <x v="8"/>
    <x v="9"/>
    <n v="50"/>
    <n v="6"/>
    <s v="GVE85"/>
    <n v="200"/>
    <n v="0"/>
    <s v="ร้านที่2"/>
    <s v="a***e"/>
    <s v="กรุงเทพฯ"/>
    <s v="-"/>
    <s v=""/>
    <s v="20/02/2026 08:59"/>
    <s v="-"/>
    <s v="J&amp;T COD"/>
    <s v="Tiktok"/>
    <s v="จ่ายทีหลัง / COD"/>
    <s v=""/>
    <s v="791919893881"/>
    <s v="20/02/2026 08:59"/>
  </r>
  <r>
    <x v="8"/>
    <x v="9"/>
    <n v="33.333333333333336"/>
    <n v="6"/>
    <s v="GVE84"/>
    <n v="298"/>
    <n v="0"/>
    <s v="ร้านที่1"/>
    <s v="น******ก"/>
    <s v="****** ตำบลเสิงสาง อำเภอเสิงสาง จังหวัดนครราชสีมา 30330"/>
    <s v="30330"/>
    <s v="82"/>
    <s v="20/02/2026 09:27"/>
    <s v="-"/>
    <s v="SPX Express"/>
    <s v="Shopee"/>
    <s v="shopee"/>
    <s v=""/>
    <s v="TH265773700414A"/>
    <s v="20/02/2026 08:56"/>
  </r>
  <r>
    <x v="5"/>
    <x v="6"/>
    <n v="159"/>
    <n v="1"/>
    <s v="GVE83"/>
    <n v="99"/>
    <n v="0"/>
    <s v="ร้านที่2"/>
    <s v="N*** N***"/>
    <s v="สมุทรปราการ"/>
    <s v="-"/>
    <s v=""/>
    <s v="20/02/2026 08:53"/>
    <s v="-"/>
    <s v="J&amp;T COD"/>
    <s v="Tiktok"/>
    <s v="จ่ายทีหลัง / COD"/>
    <s v=""/>
    <s v="791901085861"/>
    <s v="20/02/2026 08:53"/>
  </r>
  <r>
    <x v="2"/>
    <x v="2"/>
    <n v="0"/>
    <n v="1"/>
    <s v="GVE82"/>
    <n v="0"/>
    <n v="0"/>
    <s v="ร้านที่2"/>
    <s v="ก***ารัตน์ เ***ยมชาวนา"/>
    <s v="เทศบาลนครพิษณุโลก"/>
    <s v="-"/>
    <s v=""/>
    <s v="20/02/2026 08:53"/>
    <s v="-"/>
    <s v="J&amp;T Express"/>
    <s v="Tiktok"/>
    <s v="tiktok"/>
    <s v=""/>
    <s v="791950973855"/>
    <s v="20/02/2026 08:53"/>
  </r>
  <r>
    <x v="4"/>
    <x v="4"/>
    <n v="139"/>
    <n v="1"/>
    <s v="GVE81"/>
    <n v="215"/>
    <n v="0"/>
    <s v="ร้านที่10"/>
    <s v="พงศ์ศิริ ทัศนกิจวานิช"/>
    <s v="87 ม.4 ต.ท่าแลง อ.ท่ายาง จ.เพชรบุรี _x000a_โทร. _x000a_(กำแพงหิน หลังเทศบาลท่าแลง 200 เมตร) 76130"/>
    <s v="76130"/>
    <s v="0942499388"/>
    <s v="18/02/2026 11:26"/>
    <s v="t0832622509@gmail.com"/>
    <s v="EMS"/>
    <s v="facebook"/>
    <s v="กสิกร"/>
    <s v=""/>
    <s v="WB170783024TH"/>
    <s v="20/02/2026 08:50"/>
  </r>
  <r>
    <x v="16"/>
    <x v="22"/>
    <n v="139"/>
    <n v="1"/>
    <s v="GVE81"/>
    <n v="215"/>
    <n v="0"/>
    <s v="ร้านที่10"/>
    <s v="พงศ์ศิริ ทัศนกิจวานิช"/>
    <s v="87 ม.4 ต.ท่าแลง อ.ท่ายาง จ.เพชรบุรี _x000a_โทร. _x000a_(กำแพงหิน หลังเทศบาลท่าแลง 200 เมตร) 76130"/>
    <s v="76130"/>
    <s v="0942499388"/>
    <s v="18/02/2026 11:26"/>
    <s v="t0832622509@gmail.com"/>
    <s v="EMS"/>
    <s v="facebook"/>
    <s v="กสิกร"/>
    <s v=""/>
    <s v="WB170783024TH"/>
    <s v="20/02/2026 08:50"/>
  </r>
  <r>
    <x v="1"/>
    <x v="21"/>
    <n v="120"/>
    <n v="1"/>
    <s v="GVE79"/>
    <n v="138"/>
    <n v="38"/>
    <s v="ร้านที่2"/>
    <s v="พ***ดของกินอร่อย"/>
    <s v="ระยอง"/>
    <s v="-"/>
    <s v=""/>
    <s v="20/02/2026 08:47"/>
    <s v="-"/>
    <s v="J&amp;T COD"/>
    <s v="Tiktok"/>
    <s v="จ่ายทีหลัง / COD"/>
    <s v=""/>
    <s v="791970378835"/>
    <s v="20/02/2026 08:47"/>
  </r>
  <r>
    <x v="5"/>
    <x v="6"/>
    <n v="159"/>
    <n v="1"/>
    <s v="GVE78"/>
    <n v="99"/>
    <n v="0"/>
    <s v="ร้านที่2"/>
    <s v="ว***ักษณ์ ส***ดิ์พงษ์"/>
    <s v="กรุงเทพฯ"/>
    <s v="-"/>
    <s v=""/>
    <s v="20/02/2026 08:45"/>
    <s v="-"/>
    <s v="J&amp;T COD"/>
    <s v="Tiktok"/>
    <s v="จ่ายทีหลัง / COD"/>
    <s v=""/>
    <s v="791926571833"/>
    <s v="20/02/2026 08:45"/>
  </r>
  <r>
    <x v="7"/>
    <x v="8"/>
    <n v="66.666666666666671"/>
    <n v="3"/>
    <s v="GVE77"/>
    <n v="0"/>
    <n v="0"/>
    <s v="ร้านที่2"/>
    <s v="ไ***ง ป***น"/>
    <s v="ระยอง"/>
    <s v="-"/>
    <s v=""/>
    <s v="20/02/2026 08:45"/>
    <s v="-"/>
    <s v="J&amp;T Express"/>
    <s v="Tiktok"/>
    <s v="tiktok"/>
    <s v=""/>
    <s v="791992175866"/>
    <s v="20/02/2026 08:45"/>
  </r>
  <r>
    <x v="8"/>
    <x v="9"/>
    <n v="33.333333333333336"/>
    <n v="3"/>
    <s v="GVE77"/>
    <n v="0"/>
    <n v="0"/>
    <s v="ร้านที่2"/>
    <s v="ไ***ง ป***น"/>
    <s v="ระยอง"/>
    <s v="-"/>
    <s v=""/>
    <s v="20/02/2026 08:45"/>
    <s v="-"/>
    <s v="J&amp;T Express"/>
    <s v="Tiktok"/>
    <s v="tiktok"/>
    <s v=""/>
    <s v="791992175866"/>
    <s v="20/02/2026 08:45"/>
  </r>
  <r>
    <x v="0"/>
    <x v="0"/>
    <n v="66.333333333333329"/>
    <n v="3"/>
    <s v="GVE76"/>
    <n v="249"/>
    <n v="0"/>
    <s v="ร้านที่1"/>
    <s v="ศ******า"/>
    <s v="******ภอเมืองเพชรบูรณ์ ตำบลท่าพล อำเภอเมืองเพชรบูรณ์ จังหวัดเพชรบูรณ์ 67250"/>
    <s v="67250"/>
    <s v="19"/>
    <s v="20/02/2026 08:45"/>
    <s v="-"/>
    <s v="SPX Express"/>
    <s v="Shopee"/>
    <s v="shopee"/>
    <s v=""/>
    <s v="TH266432255748Q"/>
    <s v="20/02/2026 08:44"/>
  </r>
  <r>
    <x v="3"/>
    <x v="3"/>
    <n v="159"/>
    <n v="1"/>
    <s v="GVE75"/>
    <n v="99"/>
    <n v="0"/>
    <s v="ร้านที่2"/>
    <s v="ณ***ุฒิ น***พล"/>
    <s v="สงขลา"/>
    <s v="-"/>
    <s v=""/>
    <s v="20/02/2026 08:41"/>
    <s v="-"/>
    <s v="J&amp;T Express"/>
    <s v="Tiktok"/>
    <s v="tiktok"/>
    <s v=""/>
    <s v="791928776866"/>
    <s v="20/02/2026 08:41"/>
  </r>
  <r>
    <x v="3"/>
    <x v="3"/>
    <n v="159"/>
    <n v="2"/>
    <s v="GVE74"/>
    <n v="198"/>
    <n v="0"/>
    <s v="ร้านที่2"/>
    <s v="ม***ัตน์ ฤ***์ภักดี"/>
    <s v="นครราชสีมา"/>
    <s v="-"/>
    <s v=""/>
    <s v="20/02/2026 08:30"/>
    <s v="-"/>
    <s v="J&amp;T COD"/>
    <s v="Tiktok"/>
    <s v="จ่ายทีหลัง / COD"/>
    <s v=""/>
    <s v="791998374856"/>
    <s v="20/02/2026 08:31"/>
  </r>
  <r>
    <x v="5"/>
    <x v="6"/>
    <n v="159"/>
    <n v="1"/>
    <s v="GVE73"/>
    <n v="99"/>
    <n v="0"/>
    <s v="ร้านที่2"/>
    <s v="ว***วัณย์ ว***ประเวช"/>
    <s v="นนทบุรี"/>
    <s v="-"/>
    <s v=""/>
    <s v="20/02/2026 08:25"/>
    <s v="-"/>
    <s v="J&amp;T COD"/>
    <s v="Tiktok"/>
    <s v="จ่ายทีหลัง / COD"/>
    <s v=""/>
    <s v="791926575845"/>
    <s v="20/02/2026 08:25"/>
  </r>
  <r>
    <x v="3"/>
    <x v="3"/>
    <n v="159"/>
    <n v="1"/>
    <s v="GVE72"/>
    <n v="99"/>
    <n v="0"/>
    <s v="ร้านที่2"/>
    <s v="ภ***ี ช***ชี่ยว แ**"/>
    <s v="พิษณุโลก"/>
    <s v="-"/>
    <s v=""/>
    <s v="20/02/2026 08:22"/>
    <s v="-"/>
    <s v="J&amp;T Express"/>
    <s v="Tiktok"/>
    <s v="tiktok"/>
    <s v=""/>
    <s v="791985576863"/>
    <s v="20/02/2026 08:22"/>
  </r>
  <r>
    <x v="2"/>
    <x v="18"/>
    <n v="72"/>
    <n v="1"/>
    <s v="GVE71"/>
    <n v="72"/>
    <n v="0"/>
    <s v="ร้านที่3"/>
    <s v="พัชรา  ปัญญาสิทธิ์"/>
    <s v="หมู่บ้านอยู่สบาย 3  57/170ต.ห้วยขมิ้น · ห้วยขมิ้น/ Huai Khamin_x000a__x000a_หนองแค/ Nong Khaeสระบุรี/ Saraburi_x000a_18230"/>
    <s v="18230"/>
    <s v="660898212301"/>
    <s v="20/02/2026 08:20"/>
    <s v="-"/>
    <s v="Kerry_dropoff"/>
    <s v="Lazada"/>
    <s v="lazada"/>
    <s v=""/>
    <s v="LEXPU0659757973"/>
    <s v="20/02/2026 08:20"/>
  </r>
  <r>
    <x v="5"/>
    <x v="6"/>
    <n v="159"/>
    <n v="1"/>
    <s v="GVE69"/>
    <n v="99"/>
    <n v="0"/>
    <s v="ร้านที่2"/>
    <s v="ศ***ิ์มงคล ว***อัยรา"/>
    <s v="สมุทรสาคร"/>
    <s v="-"/>
    <s v=""/>
    <s v="20/02/2026 08:04"/>
    <s v="-"/>
    <s v="J&amp;T COD"/>
    <s v="Tiktok"/>
    <s v="จ่ายทีหลัง / COD"/>
    <s v=""/>
    <s v="791958682863"/>
    <s v="20/02/2026 08:04"/>
  </r>
  <r>
    <x v="3"/>
    <x v="3"/>
    <n v="159"/>
    <n v="1"/>
    <s v="GVE68"/>
    <n v="99"/>
    <n v="0"/>
    <s v="ร้านที่2"/>
    <s v="อ***อิ้ม W*"/>
    <s v="นนทบุรี"/>
    <s v="-"/>
    <s v=""/>
    <s v="20/02/2026 08:00"/>
    <s v="-"/>
    <s v="J&amp;T Express"/>
    <s v="Tiktok"/>
    <s v="tiktok"/>
    <s v=""/>
    <s v="791902574875"/>
    <s v="20/02/2026 08:01"/>
  </r>
  <r>
    <x v="5"/>
    <x v="6"/>
    <n v="159"/>
    <n v="1"/>
    <s v="GVE67"/>
    <n v="99"/>
    <n v="0"/>
    <s v="ร้านที่2"/>
    <s v="เ*** เ***าแสง"/>
    <s v="ลำปาง"/>
    <s v="-"/>
    <s v=""/>
    <s v="20/02/2026 07:55"/>
    <s v="-"/>
    <s v="J&amp;T COD"/>
    <s v="Tiktok"/>
    <s v="จ่ายทีหลัง / COD"/>
    <s v=""/>
    <s v="791906282860"/>
    <s v="20/02/2026 07:55"/>
  </r>
  <r>
    <x v="2"/>
    <x v="2"/>
    <n v="66.333333333333329"/>
    <n v="3"/>
    <s v="GVE66"/>
    <n v="229.5"/>
    <n v="12"/>
    <s v="ร้านที่3"/>
    <s v="รุ่งรัชยา วังศรีมงคล"/>
    <s v="777/206 ซอยหมอชาญอุทิศ อาคาร Ocean Residence Khon Kaen ชั้น 8 ห้อง 206 ถนนมิตรภาพ · ในเมือง/ Nai Mueang_x000a__x000a_เมืองขอนแก่น/ Mueang Khon Kaenขอนแก่น/ Khon Kaen_x000a_40000"/>
    <s v="40000"/>
    <s v="660936956636"/>
    <s v="20/02/2026 07:51"/>
    <s v="-"/>
    <s v="Kerry_dropoff"/>
    <s v="Lazada"/>
    <s v="lazada"/>
    <s v=""/>
    <s v="LEXPU0659759338"/>
    <s v="20/02/2026 07:51"/>
  </r>
  <r>
    <x v="5"/>
    <x v="6"/>
    <n v="159"/>
    <n v="1"/>
    <s v="GVE65"/>
    <n v="99"/>
    <n v="0"/>
    <s v="ร้านที่2"/>
    <s v="ส*** ห***ุ้ม"/>
    <s v="นครศรีธรรมราช"/>
    <s v="-"/>
    <s v=""/>
    <s v="20/02/2026 07:50"/>
    <s v="-"/>
    <s v="J&amp;T COD"/>
    <s v="Tiktok"/>
    <s v="จ่ายทีหลัง / COD"/>
    <s v=""/>
    <s v="791923577841"/>
    <s v="20/02/2026 07:50"/>
  </r>
  <r>
    <x v="8"/>
    <x v="9"/>
    <n v="50"/>
    <n v="12"/>
    <s v="GVE64"/>
    <n v="400"/>
    <n v="0"/>
    <s v="ร้านที่2"/>
    <s v="ก***ล้วเมา"/>
    <s v="ปทุมธานี"/>
    <s v="-"/>
    <s v=""/>
    <s v="20/02/2026 07:37"/>
    <s v="-"/>
    <s v="J&amp;T COD"/>
    <s v="Tiktok"/>
    <s v="จ่ายทีหลัง / COD"/>
    <s v=""/>
    <s v="791937786824"/>
    <s v="20/02/2026 07:37"/>
  </r>
  <r>
    <x v="2"/>
    <x v="2"/>
    <n v="80"/>
    <n v="3"/>
    <s v="GVE63"/>
    <n v="240"/>
    <n v="0"/>
    <s v="ร้านที่1"/>
    <s v="ป******ย"/>
    <s v="******องพาน ตำบลเมืองพาน อำเภอบ้านผือ จังหวัดอุดรธานี 41160"/>
    <s v="41160"/>
    <s v="90"/>
    <s v="20/02/2026 07:34"/>
    <s v="-"/>
    <s v="SPX Express"/>
    <s v="Shopee"/>
    <s v="shopee"/>
    <s v=""/>
    <s v="TH266221682489H"/>
    <s v="20/02/2026 07:33"/>
  </r>
  <r>
    <x v="2"/>
    <x v="2"/>
    <n v="120"/>
    <n v="1"/>
    <s v="GVE62"/>
    <n v="100"/>
    <n v="0"/>
    <s v="ร้านที่2"/>
    <s v="ส***ัย ซ***ตรง"/>
    <s v="เทศบาลเมืองจันทบุรี"/>
    <s v="-"/>
    <s v=""/>
    <s v="20/02/2026 07:27"/>
    <s v="-"/>
    <s v="J&amp;T COD"/>
    <s v="Tiktok"/>
    <s v="จ่ายทีหลัง / COD"/>
    <s v=""/>
    <s v="791951377851"/>
    <s v="20/02/2026 07:27"/>
  </r>
  <r>
    <x v="7"/>
    <x v="8"/>
    <n v="66.666666666666671"/>
    <n v="6"/>
    <s v="GVE61"/>
    <n v="367"/>
    <n v="10"/>
    <s v="ร้านที่1"/>
    <s v="น******ย"/>
    <s v="******44, ตำบลขวาว, อำเภอเสลภูมิ ตำบลขวาว อำเภอเสลภูมิ จังหวัดร้อยเอ็ด 45120"/>
    <s v="45120"/>
    <s v="42"/>
    <s v="20/02/2026 07:26"/>
    <s v="-"/>
    <s v="SPX Express"/>
    <s v="Shopee"/>
    <s v="shopee"/>
    <s v=""/>
    <s v="TH267614584433B"/>
    <s v="20/02/2026 07:26"/>
  </r>
  <r>
    <x v="3"/>
    <x v="3"/>
    <n v="159"/>
    <n v="1"/>
    <s v="GVE61"/>
    <n v="99"/>
    <n v="0"/>
    <s v="ร้านที่2"/>
    <s v="e***24 น** อ*** โ***ชุม"/>
    <s v="ขอนแก่น"/>
    <s v="-"/>
    <s v=""/>
    <s v="20/02/2026 07:25"/>
    <s v="-"/>
    <s v="J&amp;T COD"/>
    <s v="Tiktok"/>
    <s v="จ่ายทีหลัง / COD"/>
    <s v=""/>
    <s v="791921496800"/>
    <s v="20/02/2026 07:26"/>
  </r>
  <r>
    <x v="2"/>
    <x v="2"/>
    <n v="99"/>
    <n v="1"/>
    <s v="GVE61"/>
    <n v="367"/>
    <n v="10"/>
    <s v="ร้านที่1"/>
    <s v="น******ย"/>
    <s v="******44, ตำบลขวาว, อำเภอเสลภูมิ ตำบลขวาว อำเภอเสลภูมิ จังหวัดร้อยเอ็ด 45120"/>
    <s v="45120"/>
    <s v="42"/>
    <s v="20/02/2026 07:26"/>
    <s v="-"/>
    <s v="SPX Express"/>
    <s v="Shopee"/>
    <s v="shopee"/>
    <s v=""/>
    <s v="TH267614584433B"/>
    <s v="20/02/2026 07:26"/>
  </r>
  <r>
    <x v="16"/>
    <x v="22"/>
    <n v="159"/>
    <n v="1"/>
    <s v="GVE60"/>
    <n v="99"/>
    <n v="0"/>
    <s v="ร้านที่2"/>
    <s v="ก***รา อ***ี"/>
    <s v="ฉะเชิงเทรา"/>
    <s v="-"/>
    <s v=""/>
    <s v="20/02/2026 07:20"/>
    <s v="-"/>
    <s v="J&amp;T Express"/>
    <s v="Tiktok"/>
    <s v="tiktok"/>
    <s v=""/>
    <s v="791953693845"/>
    <s v="20/02/2026 07:19"/>
  </r>
  <r>
    <x v="16"/>
    <x v="22"/>
    <n v="159"/>
    <n v="1"/>
    <s v="GVE59"/>
    <n v="99"/>
    <n v="0"/>
    <s v="ร้านที่2"/>
    <s v="อ**"/>
    <s v="กรุงเทพฯ"/>
    <s v="-"/>
    <s v=""/>
    <s v="20/02/2026 07:08"/>
    <s v="-"/>
    <s v="J&amp;T COD"/>
    <s v="Tiktok"/>
    <s v="จ่ายทีหลัง / COD"/>
    <s v=""/>
    <s v="791907183815"/>
    <s v="20/02/2026 07:10"/>
  </r>
  <r>
    <x v="7"/>
    <x v="8"/>
    <n v="66.666666666666671"/>
    <n v="3"/>
    <s v="GVE58"/>
    <n v="228"/>
    <n v="0"/>
    <s v="ร้านที่1"/>
    <s v="จ******ต"/>
    <s v="******่าเส้า, ตำบลอุโมงค์, อำเภอเมืองลำพูน ตำบลอุโมงค์ อำเภอเมืองลำพูน จังหวัดลำพูน 51150"/>
    <s v="51150"/>
    <s v="62"/>
    <s v="20/02/2026 06:30"/>
    <s v="-"/>
    <s v="SPX Express"/>
    <s v="Shopee"/>
    <s v="shopee"/>
    <s v=""/>
    <s v="TH260947812081H"/>
    <s v="20/02/2026 06:30"/>
  </r>
  <r>
    <x v="2"/>
    <x v="2"/>
    <n v="99"/>
    <n v="1"/>
    <s v="GVE58"/>
    <n v="228"/>
    <n v="0"/>
    <s v="ร้านที่1"/>
    <s v="จ******ต"/>
    <s v="******่าเส้า, ตำบลอุโมงค์, อำเภอเมืองลำพูน ตำบลอุโมงค์ อำเภอเมืองลำพูน จังหวัดลำพูน 51150"/>
    <s v="51150"/>
    <s v="62"/>
    <s v="20/02/2026 06:30"/>
    <s v="-"/>
    <s v="SPX Express"/>
    <s v="Shopee"/>
    <s v="shopee"/>
    <s v=""/>
    <s v="TH260947812081H"/>
    <s v="20/02/2026 06:30"/>
  </r>
  <r>
    <x v="3"/>
    <x v="3"/>
    <n v="159"/>
    <n v="1"/>
    <s v="GVE57"/>
    <n v="99"/>
    <n v="0"/>
    <s v="ร้านที่2"/>
    <s v="ห***ไก่"/>
    <s v="พิษณุโลก"/>
    <s v="-"/>
    <s v=""/>
    <s v="20/02/2026 06:30"/>
    <s v="-"/>
    <s v="J&amp;T COD"/>
    <s v="Tiktok"/>
    <s v="จ่ายทีหลัง / COD"/>
    <s v=""/>
    <s v="791933261722"/>
    <s v="20/02/2026 06:30"/>
  </r>
  <r>
    <x v="3"/>
    <x v="3"/>
    <n v="159"/>
    <n v="1"/>
    <s v="GVE56"/>
    <n v="198"/>
    <n v="0"/>
    <s v="ร้านที่2"/>
    <s v="อ***ยา แ***อก"/>
    <s v="นครราชสีมา"/>
    <s v="-"/>
    <s v=""/>
    <s v="20/02/2026 06:19"/>
    <s v="-"/>
    <s v="J&amp;T COD"/>
    <s v="Tiktok"/>
    <s v="จ่ายทีหลัง / COD"/>
    <s v=""/>
    <s v="791996304772"/>
    <s v="20/02/2026 06:19"/>
  </r>
  <r>
    <x v="5"/>
    <x v="6"/>
    <n v="159"/>
    <n v="1"/>
    <s v="GVE56"/>
    <n v="198"/>
    <n v="0"/>
    <s v="ร้านที่2"/>
    <s v="อ***ยา แ***อก"/>
    <s v="นครราชสีมา"/>
    <s v="-"/>
    <s v=""/>
    <s v="20/02/2026 06:19"/>
    <s v="-"/>
    <s v="J&amp;T COD"/>
    <s v="Tiktok"/>
    <s v="จ่ายทีหลัง / COD"/>
    <s v=""/>
    <s v="791996304772"/>
    <s v="20/02/2026 06:19"/>
  </r>
  <r>
    <x v="3"/>
    <x v="3"/>
    <n v="159"/>
    <n v="1"/>
    <s v="GVE55"/>
    <n v="99"/>
    <n v="0"/>
    <s v="ร้านที่2"/>
    <s v="ใ*** ร***ก๋วยจั๊บเจ้อิม ม***งได้เลยไม่ต้องโทร"/>
    <s v="กรุงเทพฯ"/>
    <s v="-"/>
    <s v=""/>
    <s v="20/02/2026 06:00"/>
    <s v="-"/>
    <s v="J&amp;T COD"/>
    <s v="Tiktok"/>
    <s v="จ่ายทีหลัง / COD"/>
    <s v=""/>
    <s v="791915352734"/>
    <s v="20/02/2026 06:00"/>
  </r>
  <r>
    <x v="4"/>
    <x v="4"/>
    <n v="159"/>
    <n v="1"/>
    <s v="GVE54"/>
    <n v="99"/>
    <n v="0"/>
    <s v="ร้านที่2"/>
    <s v="ม***ี พ***สุริวงค์"/>
    <s v="พิจิตร"/>
    <s v="-"/>
    <s v=""/>
    <s v="20/02/2026 06:00"/>
    <s v="-"/>
    <s v="J&amp;T COD"/>
    <s v="Tiktok"/>
    <s v="จ่ายทีหลัง / COD"/>
    <s v=""/>
    <s v="791978665796"/>
    <s v="20/02/2026 06:00"/>
  </r>
  <r>
    <x v="3"/>
    <x v="3"/>
    <n v="159"/>
    <n v="1"/>
    <s v="GVE52"/>
    <n v="99"/>
    <n v="0"/>
    <s v="ร้านที่2"/>
    <s v="ต***ตุลย์  ร***ปาน"/>
    <s v="ชัยนาท"/>
    <s v="-"/>
    <s v=""/>
    <s v="20/02/2026 04:24"/>
    <s v="-"/>
    <s v="J&amp;T COD"/>
    <s v="Tiktok"/>
    <s v="จ่ายทีหลัง / COD"/>
    <s v=""/>
    <s v="791913462745"/>
    <s v="20/02/2026 04:26"/>
  </r>
  <r>
    <x v="3"/>
    <x v="3"/>
    <n v="159"/>
    <n v="1"/>
    <s v="GVE51"/>
    <n v="227"/>
    <n v="29"/>
    <s v="ร้านที่2"/>
    <s v="ว***ัช ม***และ"/>
    <s v="พระนครศรีอยุธยา"/>
    <s v="-"/>
    <s v=""/>
    <s v="20/02/2026 04:21"/>
    <s v="-"/>
    <s v="J&amp;T Express"/>
    <s v="Tiktok"/>
    <s v="tiktok"/>
    <s v=""/>
    <s v="791903906765"/>
    <s v="20/02/2026 04:26"/>
  </r>
  <r>
    <x v="5"/>
    <x v="6"/>
    <n v="159"/>
    <n v="1"/>
    <s v="GVE51"/>
    <n v="227"/>
    <n v="29"/>
    <s v="ร้านที่2"/>
    <s v="ว***ัช ม***และ"/>
    <s v="พระนครศรีอยุธยา"/>
    <s v="-"/>
    <s v=""/>
    <s v="20/02/2026 04:21"/>
    <s v="-"/>
    <s v="J&amp;T Express"/>
    <s v="Tiktok"/>
    <s v="tiktok"/>
    <s v=""/>
    <s v="791903906765"/>
    <s v="20/02/2026 04:26"/>
  </r>
  <r>
    <x v="7"/>
    <x v="8"/>
    <n v="66.666666666666671"/>
    <n v="3"/>
    <s v="GVE50"/>
    <n v="129"/>
    <n v="0"/>
    <s v="ร้านที่1"/>
    <s v="อ******ว"/>
    <s v="******งใต้ ตำบลเมืองใต้ อำเภอเมืองศรีสะเกษ จังหวัดศรีสะเกษ 33000"/>
    <s v="33000"/>
    <s v="46"/>
    <s v="20/02/2026 03:48"/>
    <s v="-"/>
    <s v="SPX Express"/>
    <s v="Shopee"/>
    <s v="shopee"/>
    <s v=""/>
    <s v="TH263907922722L"/>
    <s v="20/02/2026 03:18"/>
  </r>
  <r>
    <x v="3"/>
    <x v="3"/>
    <n v="159"/>
    <n v="2"/>
    <s v="GVE49"/>
    <n v="258"/>
    <n v="0"/>
    <s v="ร้านที่2"/>
    <s v="ฉ***แก้ว"/>
    <s v="ร้อยเอ็ด"/>
    <s v="-"/>
    <s v=""/>
    <s v="20/02/2026 02:56"/>
    <s v="-"/>
    <s v="J&amp;T COD"/>
    <s v="Tiktok"/>
    <s v="จ่ายทีหลัง / COD"/>
    <s v=""/>
    <s v="791966319771"/>
    <s v="20/02/2026 02:56"/>
  </r>
  <r>
    <x v="3"/>
    <x v="3"/>
    <n v="159"/>
    <n v="1"/>
    <s v="GVE48"/>
    <n v="99"/>
    <n v="0"/>
    <s v="ร้านที่2"/>
    <s v="ต**"/>
    <s v="กาญจนบุรี"/>
    <s v="-"/>
    <s v=""/>
    <s v="20/02/2026 02:29"/>
    <s v="-"/>
    <s v="J&amp;T COD"/>
    <s v="Tiktok"/>
    <s v="จ่ายทีหลัง / COD"/>
    <s v=""/>
    <s v="791952269754"/>
    <s v="20/02/2026 02:29"/>
  </r>
  <r>
    <x v="5"/>
    <x v="6"/>
    <n v="159"/>
    <n v="1"/>
    <s v="GVE47"/>
    <n v="99"/>
    <n v="0"/>
    <s v="ร้านที่2"/>
    <s v="m***ly.j"/>
    <s v="Prachuap Khiri Khan"/>
    <s v="-"/>
    <s v=""/>
    <s v="20/02/2026 01:53"/>
    <s v="-"/>
    <s v="J&amp;T COD"/>
    <s v="Tiktok"/>
    <s v="จ่ายทีหลัง / COD"/>
    <s v=""/>
    <s v="791963185731"/>
    <s v="20/02/2026 01:54"/>
  </r>
  <r>
    <x v="8"/>
    <x v="9"/>
    <n v="50"/>
    <n v="6"/>
    <s v="GVE46"/>
    <n v="200"/>
    <n v="0"/>
    <s v="ร้านที่2"/>
    <s v="น***"/>
    <s v="สงขลา"/>
    <s v="-"/>
    <s v=""/>
    <s v="20/02/2026 01:49"/>
    <s v="-"/>
    <s v="J&amp;T COD"/>
    <s v="Tiktok"/>
    <s v="จ่ายทีหลัง / COD"/>
    <s v=""/>
    <s v="791953049731"/>
    <s v="20/02/2026 01:49"/>
  </r>
  <r>
    <x v="4"/>
    <x v="4"/>
    <n v="159"/>
    <n v="1"/>
    <s v="GVE45"/>
    <n v="99"/>
    <n v="0"/>
    <s v="ร้านที่2"/>
    <s v="เ***์"/>
    <s v="ศรีสะเกษ"/>
    <s v="-"/>
    <s v=""/>
    <s v="20/02/2026 01:23"/>
    <s v="-"/>
    <s v="J&amp;T COD"/>
    <s v="Tiktok"/>
    <s v="จ่ายทีหลัง / COD"/>
    <s v=""/>
    <s v="791983874706"/>
    <s v="20/02/2026 01:24"/>
  </r>
  <r>
    <x v="5"/>
    <x v="6"/>
    <n v="159"/>
    <n v="2"/>
    <s v="GVE44"/>
    <n v="198"/>
    <n v="0"/>
    <s v="ร้านที่2"/>
    <s v="M* M* N***n"/>
    <s v="Chachoengsao"/>
    <s v="-"/>
    <s v=""/>
    <s v="20/02/2026 01:18"/>
    <s v="-"/>
    <s v="J&amp;T COD"/>
    <s v="Tiktok"/>
    <s v="จ่ายทีหลัง / COD"/>
    <s v=""/>
    <s v="791928889710"/>
    <s v="20/02/2026 01:23"/>
  </r>
  <r>
    <x v="4"/>
    <x v="4"/>
    <n v="159"/>
    <n v="1"/>
    <s v="GVE43"/>
    <n v="108"/>
    <n v="9"/>
    <s v="ร้านที่2"/>
    <s v="ไ***รย์ ศ***าตร์"/>
    <s v="สิงห์บุรี"/>
    <s v="-"/>
    <s v=""/>
    <s v="20/02/2026 00:54"/>
    <s v="-"/>
    <s v="J&amp;T COD"/>
    <s v="Tiktok"/>
    <s v="จ่ายทีหลัง / COD"/>
    <s v=""/>
    <s v="791992361731"/>
    <s v="20/02/2026 00:54"/>
  </r>
  <r>
    <x v="4"/>
    <x v="4"/>
    <n v="159"/>
    <n v="1"/>
    <s v="GVE42"/>
    <n v="99"/>
    <n v="0"/>
    <s v="ร้านที่2"/>
    <s v="ส***ทชรัตน์  ม***ันธ์"/>
    <s v="สมุทรสาคร"/>
    <s v="-"/>
    <s v=""/>
    <s v="20/02/2026 00:53"/>
    <s v="-"/>
    <s v="J&amp;T COD"/>
    <s v="Tiktok"/>
    <s v="จ่ายทีหลัง / COD"/>
    <s v=""/>
    <s v="791987568750"/>
    <s v="20/02/2026 00:53"/>
  </r>
  <r>
    <x v="5"/>
    <x v="6"/>
    <n v="159"/>
    <n v="1"/>
    <s v="GVE40"/>
    <n v="129"/>
    <n v="0"/>
    <s v="ร้านที่2"/>
    <s v="ส***ง  ด***ันลำ"/>
    <s v="ระนอง"/>
    <s v="-"/>
    <s v=""/>
    <s v="20/02/2026 00:49"/>
    <s v="-"/>
    <s v="J&amp;T COD"/>
    <s v="Tiktok"/>
    <s v="จ่ายทีหลัง / COD"/>
    <s v=""/>
    <s v="791908388725"/>
    <s v="20/02/2026 00:49"/>
  </r>
  <r>
    <x v="5"/>
    <x v="6"/>
    <n v="159"/>
    <n v="2"/>
    <s v="GVE38"/>
    <n v="206"/>
    <n v="8"/>
    <s v="ร้านที่2"/>
    <s v="A***e"/>
    <s v="ภูเก็ต"/>
    <s v="-"/>
    <s v=""/>
    <s v="20/02/2026 00:28"/>
    <s v="-"/>
    <s v="J&amp;T Express"/>
    <s v="Tiktok"/>
    <s v="tiktok"/>
    <s v=""/>
    <s v="791977670794"/>
    <s v="20/02/2026 00:28"/>
  </r>
  <r>
    <x v="8"/>
    <x v="9"/>
    <n v="50"/>
    <n v="6"/>
    <s v="GVE37"/>
    <n v="200"/>
    <n v="0"/>
    <s v="ร้านที่2"/>
    <s v="ศ***ล อ***ศเย็น"/>
    <s v="สกลนคร"/>
    <s v="-"/>
    <s v=""/>
    <s v="20/02/2026 00:25"/>
    <s v="-"/>
    <s v="J&amp;T COD"/>
    <s v="Tiktok"/>
    <s v="จ่ายทีหลัง / COD"/>
    <s v=""/>
    <s v="791994443726"/>
    <s v="20/02/2026 00:25"/>
  </r>
  <r>
    <x v="4"/>
    <x v="4"/>
    <n v="159"/>
    <n v="1"/>
    <s v="GVE35"/>
    <n v="137"/>
    <n v="38"/>
    <s v="ร้านที่2"/>
    <s v="ว***ตรา"/>
    <s v="เชียงใหม่"/>
    <s v="-"/>
    <s v=""/>
    <s v="20/02/2026 00:17"/>
    <s v="-"/>
    <s v="J&amp;T COD"/>
    <s v="Tiktok"/>
    <s v="จ่ายทีหลัง / COD"/>
    <s v=""/>
    <s v="791997365740"/>
    <s v="20/02/2026 00:23"/>
  </r>
  <r>
    <x v="4"/>
    <x v="4"/>
    <n v="159"/>
    <n v="1"/>
    <s v="GVE34"/>
    <n v="117"/>
    <n v="18"/>
    <s v="ร้านที่2"/>
    <s v="u***9770559188561"/>
    <s v="นครศรีธรรมราช"/>
    <s v="-"/>
    <s v=""/>
    <s v="20/02/2026 00:14"/>
    <s v="-"/>
    <s v="J&amp;T COD"/>
    <s v="Tiktok"/>
    <s v="จ่ายทีหลัง / COD"/>
    <s v=""/>
    <s v="791923871756"/>
    <s v="20/02/2026 00:23"/>
  </r>
  <r>
    <x v="5"/>
    <x v="6"/>
    <n v="159"/>
    <n v="1"/>
    <s v="GVE33"/>
    <n v="137"/>
    <n v="38"/>
    <s v="ร้านที่2"/>
    <s v="R*** D***ak"/>
    <s v="บุรีรัมย์"/>
    <s v="-"/>
    <s v=""/>
    <s v="20/02/2026 00:12"/>
    <s v="-"/>
    <s v="J&amp;T COD"/>
    <s v="Tiktok"/>
    <s v="จ่ายทีหลัง / COD"/>
    <s v=""/>
    <s v="791940783745"/>
    <s v="20/02/2026 00:22"/>
  </r>
  <r>
    <x v="5"/>
    <x v="6"/>
    <n v="159"/>
    <n v="1"/>
    <s v="GVE32"/>
    <n v="99"/>
    <n v="0"/>
    <s v="ร้านที่2"/>
    <s v="ศ***ล อ***ศเย็น"/>
    <s v="สกลนคร"/>
    <s v="-"/>
    <s v=""/>
    <s v="20/02/2026 00:12"/>
    <s v="-"/>
    <s v="J&amp;T COD"/>
    <s v="Tiktok"/>
    <s v="จ่ายทีหลัง / COD"/>
    <s v=""/>
    <s v="791965897752"/>
    <s v="20/02/2026 00:22"/>
  </r>
  <r>
    <x v="3"/>
    <x v="3"/>
    <n v="159"/>
    <n v="1"/>
    <s v="GVE31"/>
    <n v="99"/>
    <n v="0"/>
    <s v="ร้านที่2"/>
    <s v="ส***น จ***ยนต์"/>
    <s v="ภูเก็ต"/>
    <s v="-"/>
    <s v=""/>
    <s v="20/02/2026 00:09"/>
    <s v="-"/>
    <s v="J&amp;T COD"/>
    <s v="Tiktok"/>
    <s v="จ่ายทีหลัง / COD"/>
    <s v=""/>
    <s v="791904554711"/>
    <s v="20/02/2026 00:20"/>
  </r>
  <r>
    <x v="12"/>
    <x v="15"/>
    <n v="54"/>
    <n v="1"/>
    <s v="GVE30"/>
    <n v="331.11"/>
    <n v="29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20/02/2026 00:09"/>
    <s v="-"/>
    <s v="Kerry_dropoff"/>
    <s v="Lazada"/>
    <s v="lazada"/>
    <s v=""/>
    <s v="TH60078D3PVB9E"/>
    <s v="20/02/2026 00:10"/>
  </r>
  <r>
    <x v="14"/>
    <x v="17"/>
    <n v="55"/>
    <n v="1"/>
    <s v="GVE30"/>
    <n v="331.11"/>
    <n v="29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20/02/2026 00:09"/>
    <s v="-"/>
    <s v="Kerry_dropoff"/>
    <s v="Lazada"/>
    <s v="lazada"/>
    <s v=""/>
    <s v="TH60078D3PVB9E"/>
    <s v="20/02/2026 00:10"/>
  </r>
  <r>
    <x v="12"/>
    <x v="15"/>
    <n v="54"/>
    <n v="1"/>
    <s v="GVE30"/>
    <n v="331.11"/>
    <n v="29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20/02/2026 00:09"/>
    <s v="-"/>
    <s v="Kerry_dropoff"/>
    <s v="Lazada"/>
    <s v="lazada"/>
    <s v=""/>
    <s v="TH60078D3PVB9E"/>
    <s v="20/02/2026 00:10"/>
  </r>
  <r>
    <x v="14"/>
    <x v="17"/>
    <n v="55"/>
    <n v="1"/>
    <s v="GVE30"/>
    <n v="331.11"/>
    <n v="29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20/02/2026 00:09"/>
    <s v="-"/>
    <s v="Kerry_dropoff"/>
    <s v="Lazada"/>
    <s v="lazada"/>
    <s v=""/>
    <s v="TH60078D3PVB9E"/>
    <s v="20/02/2026 00:10"/>
  </r>
  <r>
    <x v="7"/>
    <x v="8"/>
    <n v="66.666666666666671"/>
    <n v="3"/>
    <s v="GVE30"/>
    <n v="331.11"/>
    <n v="29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20/02/2026 00:09"/>
    <s v="-"/>
    <s v="Kerry_dropoff"/>
    <s v="Lazada"/>
    <s v="lazada"/>
    <s v=""/>
    <s v="TH60078D3PVB9E"/>
    <s v="20/02/2026 00:09"/>
  </r>
  <r>
    <x v="4"/>
    <x v="4"/>
    <n v="159"/>
    <n v="1"/>
    <s v="GVE29"/>
    <n v="105"/>
    <n v="6"/>
    <s v="ร้านที่2"/>
    <s v="พ***ีย์ ท***ใจ"/>
    <s v="ลำพูน"/>
    <s v="-"/>
    <s v=""/>
    <s v="20/02/2026 00:03"/>
    <s v="-"/>
    <s v="J&amp;T COD"/>
    <s v="Tiktok"/>
    <s v="จ่ายทีหลัง / COD"/>
    <s v=""/>
    <s v="791944569710"/>
    <s v="20/02/2026 00:07"/>
  </r>
  <r>
    <x v="15"/>
    <x v="20"/>
    <n v="75"/>
    <n v="1"/>
    <s v="GVE28"/>
    <n v="112"/>
    <n v="37"/>
    <s v="ร้านที่1"/>
    <s v="เ***ม"/>
    <s v="******งค่อม อำเภอชัยบาดาล จังหวัดลพบุรี 15230"/>
    <s v="15230"/>
    <s v="83"/>
    <s v="20/02/2026 00:30"/>
    <s v="-"/>
    <s v="SPX Express"/>
    <s v="Shopee"/>
    <s v="shopee"/>
    <s v=""/>
    <s v="TH269845982882M"/>
    <s v="20/02/2026 00:0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x v="0"/>
    <n v="159"/>
    <n v="1"/>
    <s v="GVI94"/>
    <n v="99"/>
    <n v="0"/>
    <s v="ร้านที่2"/>
    <s v="ฐ***พรรณ เ***เภา  ส***ซเว่นหรือร้านหมูปิ้ง"/>
    <s v="กรุงเทพฯ"/>
    <s v="-"/>
    <s v=""/>
    <s v="21/02/2026 23:58"/>
    <s v="-"/>
    <s v="J&amp;T COD"/>
    <s v="Tiktok"/>
    <s v="จ่ายทีหลัง / COD"/>
    <s v=""/>
    <s v="792064846790"/>
    <s v="21/02/2026 23:58"/>
  </r>
  <r>
    <x v="1"/>
    <x v="1"/>
    <n v="66.333333333333329"/>
    <n v="3"/>
    <s v="GVI93"/>
    <n v="197"/>
    <n v="0"/>
    <s v="ร้านที่2"/>
    <s v="ล***ณา​ เ***ิออภัย"/>
    <s v="ตรัง"/>
    <s v="-"/>
    <s v=""/>
    <s v="21/02/2026 23:48"/>
    <s v="-"/>
    <s v="J&amp;T COD"/>
    <s v="Tiktok"/>
    <s v="จ่ายทีหลัง / COD"/>
    <s v=""/>
    <s v="792067853765"/>
    <s v="21/02/2026 23:48"/>
  </r>
  <r>
    <x v="1"/>
    <x v="1"/>
    <n v="66.333333333333329"/>
    <n v="3"/>
    <s v="GVI91"/>
    <n v="197"/>
    <n v="0"/>
    <s v="ร้านที่2"/>
    <s v="ก***ร ช***ตต์"/>
    <s v="กรุงเทพฯ"/>
    <s v="-"/>
    <s v=""/>
    <s v="21/02/2026 23:47"/>
    <s v="-"/>
    <s v="J&amp;T COD"/>
    <s v="Tiktok"/>
    <s v="จ่ายทีหลัง / COD"/>
    <s v=""/>
    <s v="792067349732"/>
    <s v="21/02/2026 23:47"/>
  </r>
  <r>
    <x v="2"/>
    <x v="2"/>
    <n v="159"/>
    <n v="1"/>
    <s v="GVI90"/>
    <n v="99"/>
    <n v="0"/>
    <s v="ร้านที่2"/>
    <s v="ภ***ภูมินทร์ ก***รี"/>
    <s v="บุรีรัมย์"/>
    <s v="-"/>
    <s v=""/>
    <s v="21/02/2026 23:46"/>
    <s v="-"/>
    <s v="J&amp;T COD"/>
    <s v="Tiktok"/>
    <s v="จ่ายทีหลัง / COD"/>
    <s v=""/>
    <s v="792038736705"/>
    <s v="21/02/2026 23:46"/>
  </r>
  <r>
    <x v="2"/>
    <x v="2"/>
    <n v="159"/>
    <n v="2"/>
    <s v="GVI88"/>
    <n v="258"/>
    <n v="0"/>
    <s v="ร้านที่2"/>
    <s v="ว***า อ***ี ณ อ***ยา"/>
    <s v="กรุงเทพฯ"/>
    <s v="-"/>
    <s v=""/>
    <s v="21/02/2026 23:05"/>
    <s v="-"/>
    <s v="J&amp;T COD"/>
    <s v="Tiktok"/>
    <s v="จ่ายทีหลัง / COD"/>
    <s v=""/>
    <s v="792020443701"/>
    <s v="21/02/2026 23:05"/>
  </r>
  <r>
    <x v="2"/>
    <x v="3"/>
    <n v="80.91"/>
    <n v="1"/>
    <s v="GVI87"/>
    <n v="87.91"/>
    <n v="7"/>
    <s v="ร้านที่3"/>
    <s v="ประทีป  ฤทธิแผลง"/>
    <s v="34/133 หมู่ 12 ถ สุวินทวงค์ แขวงกระทุ่มราย_x000a__x000a_หนองจอก/ Nong Chokกรุงเทพมหานคร/ Bangkok_x000a_10530"/>
    <s v="10530"/>
    <s v="660972417690"/>
    <s v="21/02/2026 22:29"/>
    <s v="-"/>
    <s v="Kerry_dropoff"/>
    <s v="Lazada"/>
    <s v="lazada"/>
    <s v=""/>
    <s v="LEXPU0659958945"/>
    <s v="21/02/2026 22:29"/>
  </r>
  <r>
    <x v="0"/>
    <x v="3"/>
    <n v="0"/>
    <n v="1"/>
    <s v="GVI86"/>
    <n v="7"/>
    <n v="7"/>
    <s v="ร้านที่3"/>
    <s v="ศุภนุช วารี"/>
    <s v="101 ซ.ตลาดสมเด็จ แขวงสมเด็จเจ้าพระยา_x000a__x000a_คลองสาน/ Khlong Sanกรุงเทพมหานคร/ Bangkok_x000a_10600"/>
    <s v="10600"/>
    <s v="660819119271"/>
    <s v="21/02/2026 21:50"/>
    <s v="-"/>
    <s v="Kerry_dropoff"/>
    <s v="Lazada"/>
    <s v="lazada"/>
    <s v=""/>
    <s v="LEXPU0659959594"/>
    <s v="21/02/2026 21:50"/>
  </r>
  <r>
    <x v="3"/>
    <x v="4"/>
    <n v="50"/>
    <n v="6"/>
    <s v="GVI85"/>
    <n v="200"/>
    <n v="0"/>
    <s v="ร้านที่2"/>
    <s v="ฝ***ิรมณ์"/>
    <s v="ชลบุรี"/>
    <s v="-"/>
    <s v=""/>
    <s v="21/02/2026 21:48"/>
    <s v="-"/>
    <s v="J&amp;T Express"/>
    <s v="Tiktok"/>
    <s v="tiktok"/>
    <s v=""/>
    <s v="792034867735"/>
    <s v="21/02/2026 21:48"/>
  </r>
  <r>
    <x v="2"/>
    <x v="2"/>
    <n v="159"/>
    <n v="2"/>
    <s v="GVI84"/>
    <n v="297"/>
    <n v="0"/>
    <s v="ร้านที่2"/>
    <s v="น***ุธัญพิสิฐ ค***่อ"/>
    <s v="ขอนแก่น"/>
    <s v="-"/>
    <s v=""/>
    <s v="21/02/2026 21:41"/>
    <s v="-"/>
    <s v="J&amp;T COD"/>
    <s v="Tiktok"/>
    <s v="จ่ายทีหลัง / COD"/>
    <s v=""/>
    <s v="792084725762"/>
    <s v="21/02/2026 21:41"/>
  </r>
  <r>
    <x v="0"/>
    <x v="0"/>
    <n v="159"/>
    <n v="1"/>
    <s v="GVI84"/>
    <n v="297"/>
    <n v="0"/>
    <s v="ร้านที่2"/>
    <s v="น***ุธัญพิสิฐ ค***่อ"/>
    <s v="ขอนแก่น"/>
    <s v="-"/>
    <s v=""/>
    <s v="21/02/2026 21:41"/>
    <s v="-"/>
    <s v="J&amp;T COD"/>
    <s v="Tiktok"/>
    <s v="จ่ายทีหลัง / COD"/>
    <s v=""/>
    <s v="792084725762"/>
    <s v="21/02/2026 21:41"/>
  </r>
  <r>
    <x v="1"/>
    <x v="1"/>
    <n v="66.333333333333329"/>
    <n v="3"/>
    <s v="GVI83"/>
    <n v="297"/>
    <n v="0"/>
    <s v="ร้านที่2"/>
    <s v="ป***อม ม***ศรี"/>
    <s v="สมุทรปราการ"/>
    <s v="-"/>
    <s v=""/>
    <s v="21/02/2026 21:31"/>
    <s v="-"/>
    <s v="J&amp;T Express"/>
    <s v="Tiktok"/>
    <s v="tiktok"/>
    <s v=""/>
    <s v="792091458782"/>
    <s v="21/02/2026 21:30"/>
  </r>
  <r>
    <x v="1"/>
    <x v="1"/>
    <n v="120"/>
    <n v="1"/>
    <s v="GVI83"/>
    <n v="297"/>
    <n v="0"/>
    <s v="ร้านที่2"/>
    <s v="ป***อม ม***ศรี"/>
    <s v="สมุทรปราการ"/>
    <s v="-"/>
    <s v=""/>
    <s v="21/02/2026 21:31"/>
    <s v="-"/>
    <s v="J&amp;T Express"/>
    <s v="Tiktok"/>
    <s v="tiktok"/>
    <s v=""/>
    <s v="792091458782"/>
    <s v="21/02/2026 21:30"/>
  </r>
  <r>
    <x v="0"/>
    <x v="0"/>
    <n v="159"/>
    <n v="1"/>
    <s v="GVI82"/>
    <n v="99"/>
    <n v="0"/>
    <s v="ร้านที่2"/>
    <s v="เ***คเเม็คโครชัยนาท"/>
    <s v="ชัยนาท"/>
    <s v="-"/>
    <s v=""/>
    <s v="21/02/2026 21:25"/>
    <s v="-"/>
    <s v="J&amp;T COD"/>
    <s v="Tiktok"/>
    <s v="จ่ายทีหลัง / COD"/>
    <s v=""/>
    <s v="792022931781"/>
    <s v="21/02/2026 21:25"/>
  </r>
  <r>
    <x v="3"/>
    <x v="4"/>
    <n v="50"/>
    <n v="6"/>
    <s v="GVI81"/>
    <n v="200"/>
    <n v="0"/>
    <s v="ร้านที่2"/>
    <s v="ว***า"/>
    <s v="กรุงเทพฯ"/>
    <s v="-"/>
    <s v=""/>
    <s v="21/02/2026 21:12"/>
    <s v="-"/>
    <s v="J&amp;T COD"/>
    <s v="Tiktok"/>
    <s v="จ่ายทีหลัง / COD"/>
    <s v=""/>
    <s v="792087359792"/>
    <s v="21/02/2026 21:12"/>
  </r>
  <r>
    <x v="2"/>
    <x v="2"/>
    <n v="159"/>
    <n v="1"/>
    <s v="GVI80"/>
    <n v="99"/>
    <n v="0"/>
    <s v="ร้านที่2"/>
    <s v="ค***โสรยา ​***่คง​"/>
    <s v="กรุงเทพมหานคร"/>
    <s v="-"/>
    <s v=""/>
    <s v="21/02/2026 20:59"/>
    <s v="-"/>
    <s v="J&amp;T COD"/>
    <s v="Tiktok"/>
    <s v="จ่ายทีหลัง / COD"/>
    <s v=""/>
    <s v="792005241731"/>
    <s v="21/02/2026 20:59"/>
  </r>
  <r>
    <x v="3"/>
    <x v="4"/>
    <n v="50"/>
    <n v="6"/>
    <s v="GVI79"/>
    <n v="200"/>
    <n v="0"/>
    <s v="ร้านที่2"/>
    <s v="ฐ***ภา  ว***กระสันต์"/>
    <s v="อุตรดิตถ์"/>
    <s v="-"/>
    <s v=""/>
    <s v="21/02/2026 20:57"/>
    <s v="-"/>
    <s v="J&amp;T COD"/>
    <s v="Tiktok"/>
    <s v="จ่ายทีหลัง / COD"/>
    <s v=""/>
    <s v="792001151723"/>
    <s v="21/02/2026 20:57"/>
  </r>
  <r>
    <x v="3"/>
    <x v="4"/>
    <n v="50"/>
    <n v="6"/>
    <s v="GVI77"/>
    <n v="200"/>
    <n v="0"/>
    <s v="ร้านที่2"/>
    <s v="พ***์ธีรา ก***นสมรส"/>
    <s v="นนทบุรี"/>
    <s v="-"/>
    <s v=""/>
    <s v="21/02/2026 20:56"/>
    <s v="-"/>
    <s v="J&amp;T Express"/>
    <s v="Tiktok"/>
    <s v="tiktok"/>
    <s v=""/>
    <s v="792030359713"/>
    <s v="21/02/2026 20:56"/>
  </r>
  <r>
    <x v="2"/>
    <x v="3"/>
    <n v="87.2"/>
    <n v="1"/>
    <s v="GVI76"/>
    <n v="87.2"/>
    <n v="0"/>
    <s v="ร้านที่3"/>
    <s v="สาวิตรี  น้อยพิทักษ์"/>
    <s v="โรงเรียนกาญจนาภิเษกวิทยาลัย นครปฐม (พระตำหนักสวนกุหลาบมัธยม)  299 ม.5 ต.ศาลายา_x000a__x000a_พุทธมณฑล/ Phutthamonthonนครปฐม/ Nakhon Pathom_x000a_73170"/>
    <s v="73170"/>
    <s v="660851771955"/>
    <s v="21/02/2026 20:52"/>
    <s v="-"/>
    <s v="Kerry_dropoff"/>
    <s v="Lazada"/>
    <s v="lazada"/>
    <s v=""/>
    <s v="LEXPU0659959082"/>
    <s v="21/02/2026 20:52"/>
  </r>
  <r>
    <x v="3"/>
    <x v="4"/>
    <n v="33.333333333333336"/>
    <n v="3"/>
    <s v="GVI75"/>
    <n v="100"/>
    <n v="0"/>
    <s v="ร้านที่2"/>
    <s v="ก***่าย"/>
    <s v="นครปฐม"/>
    <s v="-"/>
    <s v=""/>
    <s v="21/02/2026 20:53"/>
    <s v="-"/>
    <s v="J&amp;T Express"/>
    <s v="Tiktok"/>
    <s v="tiktok"/>
    <s v=""/>
    <s v="792059763736"/>
    <s v="21/02/2026 20:52"/>
  </r>
  <r>
    <x v="3"/>
    <x v="4"/>
    <n v="50"/>
    <n v="6"/>
    <s v="GVI73"/>
    <n v="200"/>
    <n v="0"/>
    <s v="ร้านที่2"/>
    <s v="ศ***นีย์ ม***คง"/>
    <s v="กรุงเทพฯ"/>
    <s v="-"/>
    <s v=""/>
    <s v="21/02/2026 20:18"/>
    <s v="-"/>
    <s v="J&amp;T COD"/>
    <s v="Tiktok"/>
    <s v="จ่ายทีหลัง / COD"/>
    <s v=""/>
    <s v="792098876741"/>
    <s v="21/02/2026 20:18"/>
  </r>
  <r>
    <x v="3"/>
    <x v="4"/>
    <n v="50"/>
    <n v="6"/>
    <s v="GVI72"/>
    <n v="200"/>
    <n v="0"/>
    <s v="ร้านที่2"/>
    <s v="น** เ***ศักดิ์ ไ***ะฝ่าย"/>
    <s v="นครพนม"/>
    <s v="-"/>
    <s v=""/>
    <s v="21/02/2026 20:14"/>
    <s v="-"/>
    <s v="J&amp;T COD"/>
    <s v="Tiktok"/>
    <s v="จ่ายทีหลัง / COD"/>
    <s v=""/>
    <s v="792099963712"/>
    <s v="21/02/2026 20:14"/>
  </r>
  <r>
    <x v="2"/>
    <x v="2"/>
    <n v="159"/>
    <n v="1"/>
    <s v="GVI71"/>
    <n v="198"/>
    <n v="0"/>
    <s v="ร้านที่2"/>
    <s v="T*** T***a"/>
    <s v="สระแก้ว"/>
    <s v="-"/>
    <s v=""/>
    <s v="21/02/2026 20:07"/>
    <s v="-"/>
    <s v="J&amp;T Express"/>
    <s v="Tiktok"/>
    <s v="tiktok"/>
    <s v=""/>
    <s v="792053724770"/>
    <s v="21/02/2026 20:08"/>
  </r>
  <r>
    <x v="0"/>
    <x v="0"/>
    <n v="159"/>
    <n v="1"/>
    <s v="GVI71"/>
    <n v="198"/>
    <n v="0"/>
    <s v="ร้านที่2"/>
    <s v="T*** T***a"/>
    <s v="สระแก้ว"/>
    <s v="-"/>
    <s v=""/>
    <s v="21/02/2026 20:07"/>
    <s v="-"/>
    <s v="J&amp;T Express"/>
    <s v="Tiktok"/>
    <s v="tiktok"/>
    <s v=""/>
    <s v="792053724770"/>
    <s v="21/02/2026 20:08"/>
  </r>
  <r>
    <x v="3"/>
    <x v="4"/>
    <n v="50"/>
    <n v="6"/>
    <s v="GVI70"/>
    <n v="200"/>
    <n v="0"/>
    <s v="ร้านที่2"/>
    <s v="น***ธ์ ท***ย์ประเดิมชัย"/>
    <s v="นครปฐม"/>
    <s v="-"/>
    <s v=""/>
    <s v="21/02/2026 20:01"/>
    <s v="-"/>
    <s v="J&amp;T COD"/>
    <s v="Tiktok"/>
    <s v="จ่ายทีหลัง / COD"/>
    <s v=""/>
    <s v="792006256790"/>
    <s v="21/02/2026 20:01"/>
  </r>
  <r>
    <x v="1"/>
    <x v="1"/>
    <n v="80"/>
    <n v="1"/>
    <s v="GVI68"/>
    <n v="80"/>
    <n v="0"/>
    <s v="ร้านที่1"/>
    <s v="พ******ร"/>
    <s v="******ศ  กรุงเทพฯ 10250 / บ้านอยู่ด้านขวามือ (ประตูใหญ่สีน้ำเงิน) แขวงดอกไม้ เขตประเวศ จังหวัดกรุงเทพมหานคร 10250"/>
    <s v="10250"/>
    <s v="45"/>
    <s v="21/02/2026 19:47"/>
    <s v="-"/>
    <s v="SPX Express"/>
    <s v="Shopee"/>
    <s v="shopee"/>
    <s v=""/>
    <s v="TH269666759482L"/>
    <s v="21/02/2026 19:47"/>
  </r>
  <r>
    <x v="3"/>
    <x v="4"/>
    <n v="50"/>
    <n v="6"/>
    <s v="GVI66"/>
    <n v="200"/>
    <n v="0"/>
    <s v="ร้านที่2"/>
    <s v="ฮ***เนส"/>
    <s v="อุดรธานี"/>
    <s v="-"/>
    <s v=""/>
    <s v="21/02/2026 19:31"/>
    <s v="-"/>
    <s v="J&amp;T Express"/>
    <s v="Tiktok"/>
    <s v="tiktok"/>
    <s v=""/>
    <s v="792097346762"/>
    <s v="21/02/2026 19:31"/>
  </r>
  <r>
    <x v="2"/>
    <x v="3"/>
    <n v="99.19"/>
    <n v="1"/>
    <s v="GVI65"/>
    <n v="227.38"/>
    <n v="29"/>
    <s v="ร้านที่3"/>
    <s v="ทวีศักดิ์ รอมไธสง"/>
    <s v="399ม9_x000a__x000a_บึงสามัคคี/ Bueng Samakkhiกำแพงเพชร/ Kamphaeng Phet_x000a_62210"/>
    <s v="62210"/>
    <s v="660646676640"/>
    <s v="21/02/2026 19:25"/>
    <s v="-"/>
    <s v="Kerry_dropoff"/>
    <s v="Lazada"/>
    <s v="lazada"/>
    <s v=""/>
    <s v="TH58088DAU249C"/>
    <s v="21/02/2026 19:25"/>
  </r>
  <r>
    <x v="0"/>
    <x v="3"/>
    <n v="99.19"/>
    <n v="1"/>
    <s v="GVI65"/>
    <n v="227.38"/>
    <n v="29"/>
    <s v="ร้านที่3"/>
    <s v="ทวีศักดิ์ รอมไธสง"/>
    <s v="399ม9_x000a__x000a_บึงสามัคคี/ Bueng Samakkhiกำแพงเพชร/ Kamphaeng Phet_x000a_62210"/>
    <s v="62210"/>
    <s v="660646676640"/>
    <s v="21/02/2026 19:25"/>
    <s v="-"/>
    <s v="Kerry_dropoff"/>
    <s v="Lazada"/>
    <s v="lazada"/>
    <s v=""/>
    <s v="TH58088DAU249C"/>
    <s v="21/02/2026 19:25"/>
  </r>
  <r>
    <x v="3"/>
    <x v="4"/>
    <n v="33.333333333333336"/>
    <n v="3"/>
    <s v="GVI64"/>
    <n v="100"/>
    <n v="0"/>
    <s v="ร้านที่2"/>
    <s v="ก***มณี​ ด***ย"/>
    <s v="สมุทรสาคร"/>
    <s v="-"/>
    <s v=""/>
    <s v="21/02/2026 19:21"/>
    <s v="-"/>
    <s v="J&amp;T Express"/>
    <s v="Tiktok"/>
    <s v="tiktok"/>
    <s v=""/>
    <s v="792032967740"/>
    <s v="21/02/2026 19:20"/>
  </r>
  <r>
    <x v="2"/>
    <x v="2"/>
    <n v="159"/>
    <n v="1"/>
    <s v="GVI63"/>
    <n v="99"/>
    <n v="0"/>
    <s v="ร้านที่2"/>
    <s v="ว*** จ***แสง"/>
    <s v="กาฬสินธุ์"/>
    <s v="-"/>
    <s v=""/>
    <s v="21/02/2026 19:13"/>
    <s v="-"/>
    <s v="J&amp;T COD"/>
    <s v="Tiktok"/>
    <s v="จ่ายทีหลัง / COD"/>
    <s v=""/>
    <s v="792032640744"/>
    <s v="21/02/2026 19:13"/>
  </r>
  <r>
    <x v="3"/>
    <x v="4"/>
    <n v="50"/>
    <n v="6"/>
    <s v="GVI62"/>
    <n v="200"/>
    <n v="0"/>
    <s v="ร้านที่2"/>
    <s v="ไ***นทร์ ร***พธิ์"/>
    <s v="ปทุมธานี"/>
    <s v="-"/>
    <s v=""/>
    <s v="21/02/2026 19:11"/>
    <s v="-"/>
    <s v="Flash Express Thailand COD"/>
    <s v="Tiktok"/>
    <s v="จ่ายทีหลัง / COD"/>
    <s v=""/>
    <s v="THT040254D1G46Z"/>
    <s v="21/02/2026 19:11"/>
  </r>
  <r>
    <x v="1"/>
    <x v="1"/>
    <n v="80"/>
    <n v="1"/>
    <s v="GVI61"/>
    <n v="80"/>
    <n v="0"/>
    <s v="ร้านที่1"/>
    <s v="เ******7"/>
    <s v="******ันทา, ตำบลบางแก้ว, อำเภอเมืองสมุทรสงคราม ตำบลบางแก้ว อำเภอเมืองสมุทรสงคราม จังหวัดสมุทรสงคราม 75000"/>
    <s v="75000"/>
    <s v="82"/>
    <s v="21/02/2026 19:34"/>
    <s v="-"/>
    <s v="SPX Express"/>
    <s v="Shopee"/>
    <s v="shopee"/>
    <s v=""/>
    <s v="TH263686071567T"/>
    <s v="21/02/2026 19:04"/>
  </r>
  <r>
    <x v="3"/>
    <x v="4"/>
    <n v="33.333333333333336"/>
    <n v="3"/>
    <s v="GVI60"/>
    <n v="100"/>
    <n v="0"/>
    <s v="ร้านที่2"/>
    <s v="ร***ี โ***สาร"/>
    <s v="ร้อยเอ็ด"/>
    <s v="-"/>
    <s v=""/>
    <s v="21/02/2026 18:56"/>
    <s v="-"/>
    <s v="J&amp;T COD"/>
    <s v="Tiktok"/>
    <s v="จ่ายทีหลัง / COD"/>
    <s v=""/>
    <s v="792075968736"/>
    <s v="21/02/2026 18:56"/>
  </r>
  <r>
    <x v="4"/>
    <x v="5"/>
    <n v="12"/>
    <n v="10"/>
    <s v="GVI59"/>
    <n v="140"/>
    <n v="0"/>
    <s v="ร้านที่1"/>
    <s v="ท******ู"/>
    <s v="******ตำบลน้ำพ่น, อำเภอหนองวัวซอ ตำบลน้ำพ่น อำเภอหนองวัวซอ จังหวัดอุดรธานี 41360"/>
    <s v="41360"/>
    <s v="43"/>
    <s v="21/02/2026 18:53"/>
    <s v="-"/>
    <s v="SPX Express"/>
    <s v="Shopee"/>
    <s v="shopee"/>
    <s v=""/>
    <s v="TH260868589186R"/>
    <s v="21/02/2026 18:52"/>
  </r>
  <r>
    <x v="3"/>
    <x v="4"/>
    <n v="33.333333333333336"/>
    <n v="3"/>
    <s v="GVI58"/>
    <n v="200"/>
    <n v="0"/>
    <s v="ร้านที่2"/>
    <s v="ก***า ร***ัตน์"/>
    <s v="ระนอง"/>
    <s v="-"/>
    <s v=""/>
    <s v="21/02/2026 18:45"/>
    <s v="-"/>
    <s v="J&amp;T COD"/>
    <s v="Tiktok"/>
    <s v="จ่ายทีหลัง / COD"/>
    <s v=""/>
    <s v="792046079764"/>
    <s v="21/02/2026 18:45"/>
  </r>
  <r>
    <x v="2"/>
    <x v="2"/>
    <n v="159"/>
    <n v="1"/>
    <s v="GVI57"/>
    <n v="99"/>
    <n v="0"/>
    <s v="ร้านที่2"/>
    <s v="จ***ิมา เ***นสอาด"/>
    <s v="กรุงเทพฯ"/>
    <s v="-"/>
    <s v=""/>
    <s v="21/02/2026 18:55"/>
    <s v="-"/>
    <s v="J&amp;T Express"/>
    <s v="Tiktok"/>
    <s v="tiktok"/>
    <s v=""/>
    <s v="792027722780"/>
    <s v="21/02/2026 18:41"/>
  </r>
  <r>
    <x v="3"/>
    <x v="4"/>
    <n v="50"/>
    <n v="6"/>
    <s v="GVI56"/>
    <n v="200"/>
    <n v="0"/>
    <s v="ร้านที่2"/>
    <s v="พ***ล.ขึอขุนทด."/>
    <s v="นครราชสีมา"/>
    <s v="-"/>
    <s v=""/>
    <s v="21/02/2026 18:35"/>
    <s v="-"/>
    <s v="J&amp;T COD"/>
    <s v="Tiktok"/>
    <s v="จ่ายทีหลัง / COD"/>
    <s v=""/>
    <s v="792050858745"/>
    <s v="21/02/2026 18:35"/>
  </r>
  <r>
    <x v="2"/>
    <x v="2"/>
    <n v="159"/>
    <n v="1"/>
    <s v="GVI55"/>
    <n v="99"/>
    <n v="0"/>
    <s v="ร้านที่2"/>
    <s v="ส***ลี เ***อพราหมณ์"/>
    <s v="ลพบุรี"/>
    <s v="-"/>
    <s v=""/>
    <s v="21/02/2026 18:24"/>
    <s v="-"/>
    <s v="J&amp;T COD"/>
    <s v="Tiktok"/>
    <s v="จ่ายทีหลัง / COD"/>
    <s v=""/>
    <s v="792028043704"/>
    <s v="21/02/2026 18:24"/>
  </r>
  <r>
    <x v="5"/>
    <x v="6"/>
    <n v="150"/>
    <n v="1"/>
    <s v="GVI54"/>
    <n v="100"/>
    <n v="0"/>
    <s v="ร้านที่2"/>
    <s v="เ***ณีย์ ท***ศ์"/>
    <s v="กรุงเทพฯ"/>
    <s v="-"/>
    <s v=""/>
    <s v="21/02/2026 18:02"/>
    <s v="-"/>
    <s v="J&amp;T Express"/>
    <s v="Tiktok"/>
    <s v="tiktok"/>
    <s v=""/>
    <s v="792037544782"/>
    <s v="21/02/2026 18:02"/>
  </r>
  <r>
    <x v="6"/>
    <x v="7"/>
    <n v="75"/>
    <n v="1"/>
    <s v="GVI52"/>
    <n v="135"/>
    <n v="60"/>
    <s v="ร้านที่1"/>
    <s v="ร******น"/>
    <s v="******บลศีรษะจรเข้ใหญ่ ตำบลศีรษะจรเข้ใหญ่ อำเภอบางเสาธง จังหวัดสมุทรปราการ 10540"/>
    <s v="10540"/>
    <s v="63"/>
    <s v="21/02/2026 17:59"/>
    <s v="-"/>
    <s v="SPX Express"/>
    <s v="Shopee"/>
    <s v="shopee"/>
    <s v=""/>
    <s v="TH266676128294I"/>
    <s v="21/02/2026 17:59"/>
  </r>
  <r>
    <x v="1"/>
    <x v="1"/>
    <n v="80"/>
    <n v="2"/>
    <s v="GVI50"/>
    <n v="160"/>
    <n v="0"/>
    <s v="ร้านที่1"/>
    <s v="ค******​"/>
    <s v="******แม่ปุ้ม รร.บ้านดอนธรรม ตำบลใหม่พัฒนา อำเภอเกาะคา จังหวัดลำปาง 52130"/>
    <s v="52130"/>
    <s v="55"/>
    <s v="21/02/2026 17:51"/>
    <s v="-"/>
    <s v="SPX Express"/>
    <s v="Shopee"/>
    <s v="shopee"/>
    <s v=""/>
    <s v="TH269537721865L"/>
    <s v="21/02/2026 17:51"/>
  </r>
  <r>
    <x v="3"/>
    <x v="4"/>
    <n v="50"/>
    <n v="6"/>
    <s v="GVI49"/>
    <n v="200"/>
    <n v="0"/>
    <s v="ร้านที่2"/>
    <s v="แ*** ช***า W*"/>
    <s v="เชียงใหม่"/>
    <s v="-"/>
    <s v=""/>
    <s v="21/02/2026 17:33"/>
    <s v="-"/>
    <s v="J&amp;T Express"/>
    <s v="Tiktok"/>
    <s v="tiktok"/>
    <s v=""/>
    <s v="792050066706"/>
    <s v="21/02/2026 17:33"/>
  </r>
  <r>
    <x v="7"/>
    <x v="8"/>
    <n v="10"/>
    <n v="150"/>
    <s v="GVI48"/>
    <n v="1500"/>
    <n v="0"/>
    <s v="ร้านที่1"/>
    <s v="ส******ล"/>
    <s v="******ุ่งพัฒนา, ตำบลแม่สัน, อำเภอห้างฉัตร ตำบลแม่สัน อำเภอห้างฉัตร จังหวัดลำปาง 52190"/>
    <s v="52190"/>
    <s v="88"/>
    <s v="21/02/2026 18:00"/>
    <s v="-"/>
    <s v="SPX Express"/>
    <s v="Shopee"/>
    <s v="shopee"/>
    <s v=""/>
    <s v="TH267391590537Z"/>
    <s v="21/02/2026 17:30"/>
  </r>
  <r>
    <x v="2"/>
    <x v="2"/>
    <n v="159"/>
    <n v="1"/>
    <s v="GVI47"/>
    <n v="99"/>
    <n v="0"/>
    <s v="ร้านที่2"/>
    <s v="ย***"/>
    <s v="กรุงเทพฯ"/>
    <s v="-"/>
    <s v=""/>
    <s v="21/02/2026 17:28"/>
    <s v="-"/>
    <s v="J&amp;T COD"/>
    <s v="Tiktok"/>
    <s v="จ่ายทีหลัง / COD"/>
    <s v=""/>
    <s v="792063922790"/>
    <s v="21/02/2026 17:28"/>
  </r>
  <r>
    <x v="0"/>
    <x v="0"/>
    <n v="139"/>
    <n v="1"/>
    <s v="GVI46"/>
    <n v="139"/>
    <n v="0"/>
    <s v="ร้านที่1"/>
    <s v="ธ******ย"/>
    <s v="******ตำบลคูคต ตำบลคูคต อำเภอลำลูกกา จังหวัดปทุมธานี 12130"/>
    <s v="12130"/>
    <s v="42"/>
    <s v="21/02/2026 17:56"/>
    <s v="-"/>
    <s v="SPX Express"/>
    <s v="Shopee"/>
    <s v="shopee"/>
    <s v=""/>
    <s v="TH2680656930183"/>
    <s v="21/02/2026 17:25"/>
  </r>
  <r>
    <x v="0"/>
    <x v="3"/>
    <n v="109"/>
    <n v="1"/>
    <s v="GVI45"/>
    <n v="109"/>
    <n v="0"/>
    <s v="ร้านที่3"/>
    <s v="ภาคภูมิ ศรีโสภาพ"/>
    <s v="พิษณุโลก-นครสวรรค์ 295 · มหาโพธิ/ Maha Phot_x000a__x000a_เก้าเลี้ยว/ Kao Liaoนครสวรรค์/ Nakhon Sawan_x000a_60230"/>
    <s v="60230"/>
    <s v="660994412459"/>
    <s v="21/02/2026 17:24"/>
    <s v="-"/>
    <s v="Kerry_dropoff"/>
    <s v="Lazada"/>
    <s v="lazada"/>
    <s v=""/>
    <s v="TH56068DAU967C"/>
    <s v="21/02/2026 17:24"/>
  </r>
  <r>
    <x v="8"/>
    <x v="9"/>
    <n v="49"/>
    <n v="1"/>
    <s v="GVI44"/>
    <n v="49"/>
    <n v="0"/>
    <s v="ร้านที่1"/>
    <s v="n*"/>
    <s v="******าสมนึก, ตำบลนายูง, อำเภอนายูง ตำบลนายูง อำเภอนายูง จังหวัดอุดรธานี 41380"/>
    <s v="41380"/>
    <s v="85"/>
    <s v="21/02/2026 17:35"/>
    <s v="-"/>
    <s v="SPX Express"/>
    <s v="Shopee"/>
    <s v="shopee"/>
    <s v=""/>
    <s v="TH261262631980H"/>
    <s v="21/02/2026 17:05"/>
  </r>
  <r>
    <x v="1"/>
    <x v="1"/>
    <n v="120"/>
    <n v="1"/>
    <s v="GVI43"/>
    <n v="100"/>
    <n v="0"/>
    <s v="ร้านที่2"/>
    <s v="อ***รา"/>
    <s v="เชียงใหม่"/>
    <s v="-"/>
    <s v=""/>
    <s v="21/02/2026 16:55"/>
    <s v="-"/>
    <s v="J&amp;T COD"/>
    <s v="Tiktok"/>
    <s v="จ่ายทีหลัง / COD"/>
    <s v=""/>
    <s v="792025054785"/>
    <s v="21/02/2026 16:55"/>
  </r>
  <r>
    <x v="3"/>
    <x v="4"/>
    <n v="33.333333333333336"/>
    <n v="3"/>
    <s v="GVI42"/>
    <n v="100"/>
    <n v="0"/>
    <s v="ร้านที่2"/>
    <s v="ท***์วิมล ส***พราย"/>
    <s v="สมุทรสงคราม"/>
    <s v="-"/>
    <s v=""/>
    <s v="21/02/2026 16:49"/>
    <s v="-"/>
    <s v="J&amp;T COD"/>
    <s v="Tiktok"/>
    <s v="จ่ายทีหลัง / COD"/>
    <s v=""/>
    <s v="792054167741"/>
    <s v="21/02/2026 16:49"/>
  </r>
  <r>
    <x v="3"/>
    <x v="4"/>
    <n v="33.333333333333336"/>
    <n v="3"/>
    <s v="GVI41"/>
    <n v="100"/>
    <n v="0"/>
    <s v="ร้านที่2"/>
    <s v="ว***วัลย์ ร***สกล"/>
    <s v="พิษณุโลก"/>
    <s v="-"/>
    <s v=""/>
    <s v="21/02/2026 16:36"/>
    <s v="-"/>
    <s v="J&amp;T COD"/>
    <s v="Tiktok"/>
    <s v="จ่ายทีหลัง / COD"/>
    <s v="กาแฟ ฝอยทอง มะพร้าวน้ำหอมค่ะ"/>
    <s v="792044032776"/>
    <s v="21/02/2026 16:36"/>
  </r>
  <r>
    <x v="2"/>
    <x v="2"/>
    <n v="139"/>
    <n v="1"/>
    <s v="GVI40"/>
    <n v="215"/>
    <n v="0"/>
    <s v="ร้านที่10"/>
    <s v="ชนิดา"/>
    <s v="หมู่บ้านพหลโยธินพาร์คถนนพหลโยธินซอยพหลโยธิน 14 เขตพญาไท กรุงเทพฯ สามเสนใน เลขที่บ้าน 109/21 10400"/>
    <s v="10400"/>
    <s v="0945692923"/>
    <s v="21/02/2026 16:36"/>
    <s v="t0832622509@gmail.com"/>
    <s v="EMS COD"/>
    <s v="facebook"/>
    <s v="กสิกร"/>
    <s v=""/>
    <s v="WA094829505TH"/>
    <s v="21/02/2026 16:35"/>
  </r>
  <r>
    <x v="0"/>
    <x v="0"/>
    <n v="139"/>
    <n v="1"/>
    <s v="GVI40"/>
    <n v="215"/>
    <n v="0"/>
    <s v="ร้านที่10"/>
    <s v="ชนิดา"/>
    <s v="หมู่บ้านพหลโยธินพาร์คถนนพหลโยธินซอยพหลโยธิน 14 เขตพญาไท กรุงเทพฯ สามเสนใน เลขที่บ้าน 109/21 10400"/>
    <s v="10400"/>
    <s v="0945692923"/>
    <s v="21/02/2026 16:36"/>
    <s v="t0832622509@gmail.com"/>
    <s v="EMS COD"/>
    <s v="facebook"/>
    <s v="กสิกร"/>
    <s v=""/>
    <s v="WA094829505TH"/>
    <s v="21/02/2026 16:35"/>
  </r>
  <r>
    <x v="5"/>
    <x v="10"/>
    <n v="66"/>
    <n v="1"/>
    <s v="GVI39"/>
    <n v="199.2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02/2026 16:32"/>
    <s v="-"/>
    <s v="Kerry_dropoff"/>
    <s v="Lazada"/>
    <s v="lazada"/>
    <s v=""/>
    <s v="LEXPU0659972152"/>
    <s v="21/02/2026 16:32"/>
  </r>
  <r>
    <x v="9"/>
    <x v="11"/>
    <n v="66"/>
    <n v="1"/>
    <s v="GVI39"/>
    <n v="199.2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02/2026 16:32"/>
    <s v="-"/>
    <s v="Kerry_dropoff"/>
    <s v="Lazada"/>
    <s v="lazada"/>
    <s v=""/>
    <s v="LEXPU0659972152"/>
    <s v="21/02/2026 16:32"/>
  </r>
  <r>
    <x v="1"/>
    <x v="1"/>
    <n v="67"/>
    <n v="1"/>
    <s v="GVI39"/>
    <n v="199.2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02/2026 16:32"/>
    <s v="-"/>
    <s v="Kerry_dropoff"/>
    <s v="Lazada"/>
    <s v="lazada"/>
    <s v=""/>
    <s v="LEXPU0659972152"/>
    <s v="21/02/2026 16:32"/>
  </r>
  <r>
    <x v="2"/>
    <x v="2"/>
    <n v="159"/>
    <n v="1"/>
    <s v="GVI38"/>
    <n v="105"/>
    <n v="6"/>
    <s v="ร้านที่2"/>
    <s v="น** ว***ทนา ช***สัตย์"/>
    <s v="ลพบุรี"/>
    <s v="-"/>
    <s v=""/>
    <s v="21/02/2026 16:28"/>
    <s v="-"/>
    <s v="J&amp;T COD"/>
    <s v="Tiktok"/>
    <s v="จ่ายทีหลัง / COD"/>
    <s v=""/>
    <s v="792031849781"/>
    <s v="21/02/2026 16:28"/>
  </r>
  <r>
    <x v="10"/>
    <x v="12"/>
    <n v="66.666666666666671"/>
    <n v="3"/>
    <s v="GVI37"/>
    <n v="199"/>
    <n v="0"/>
    <s v="ร้านที่2"/>
    <s v="ร***กาญจน์ อ***ิสุรีย์กุล"/>
    <s v="สมุทรปราการ"/>
    <s v="-"/>
    <s v=""/>
    <s v="21/02/2026 16:25"/>
    <s v="-"/>
    <s v="J&amp;T COD"/>
    <s v="Tiktok"/>
    <s v="จ่ายทีหลัง / COD"/>
    <s v=""/>
    <s v="792050803810"/>
    <s v="21/02/2026 16:25"/>
  </r>
  <r>
    <x v="2"/>
    <x v="2"/>
    <n v="159"/>
    <n v="1"/>
    <s v="GVI37"/>
    <n v="199"/>
    <n v="0"/>
    <s v="ร้านที่2"/>
    <s v="ร***กาญจน์ อ***ิสุรีย์กุล"/>
    <s v="สมุทรปราการ"/>
    <s v="-"/>
    <s v=""/>
    <s v="21/02/2026 16:25"/>
    <s v="-"/>
    <s v="J&amp;T COD"/>
    <s v="Tiktok"/>
    <s v="จ่ายทีหลัง / COD"/>
    <s v=""/>
    <s v="792050803810"/>
    <s v="21/02/2026 16:25"/>
  </r>
  <r>
    <x v="3"/>
    <x v="4"/>
    <n v="50"/>
    <n v="18"/>
    <s v="GVI36"/>
    <n v="600"/>
    <n v="0"/>
    <s v="ร้านที่2"/>
    <s v="N***aya R***anatawekun. L*** m** c**"/>
    <s v="Tak"/>
    <s v="-"/>
    <s v=""/>
    <s v="21/02/2026 16:20"/>
    <s v="-"/>
    <s v="J&amp;T COD"/>
    <s v="Tiktok"/>
    <s v="จ่ายทีหลัง / COD"/>
    <s v=""/>
    <s v="792042646721"/>
    <s v="21/02/2026 16:20"/>
  </r>
  <r>
    <x v="0"/>
    <x v="0"/>
    <n v="159"/>
    <n v="1"/>
    <s v="GVI34"/>
    <n v="89"/>
    <n v="0"/>
    <s v="ร้านที่2"/>
    <s v="น***้อย ท***าย"/>
    <s v="สมุทรสาคร"/>
    <s v="-"/>
    <s v=""/>
    <s v="21/02/2026 16:18"/>
    <s v="-"/>
    <s v="J&amp;T Express"/>
    <s v="Tiktok"/>
    <s v="tiktok"/>
    <s v=""/>
    <s v="792087255702"/>
    <s v="21/02/2026 16:18"/>
  </r>
  <r>
    <x v="3"/>
    <x v="4"/>
    <n v="50"/>
    <n v="6"/>
    <s v="GVI33"/>
    <n v="200"/>
    <n v="0"/>
    <s v="ร้านที่2"/>
    <s v="ค***ิ จ***่ง"/>
    <s v="สมุทรปราการ"/>
    <s v="-"/>
    <s v=""/>
    <s v="21/02/2026 16:16"/>
    <s v="-"/>
    <s v="J&amp;T COD"/>
    <s v="Tiktok"/>
    <s v="จ่ายทีหลัง / COD"/>
    <s v=""/>
    <s v="792044757792"/>
    <s v="21/02/2026 16:16"/>
  </r>
  <r>
    <x v="3"/>
    <x v="4"/>
    <n v="50"/>
    <n v="6"/>
    <s v="GVI32"/>
    <n v="200"/>
    <n v="0"/>
    <s v="ร้านที่2"/>
    <s v="พ** เ***มน้ำเพชร"/>
    <s v="นนทบุรี"/>
    <s v="-"/>
    <s v=""/>
    <s v="21/02/2026 16:15"/>
    <s v="-"/>
    <s v="J&amp;T Express"/>
    <s v="Tiktok"/>
    <s v="tiktok"/>
    <s v=""/>
    <s v="792044268783"/>
    <s v="21/02/2026 16:15"/>
  </r>
  <r>
    <x v="11"/>
    <x v="13"/>
    <n v="159"/>
    <n v="1"/>
    <s v="GVI29"/>
    <n v="198"/>
    <n v="0"/>
    <s v="ร้านที่2"/>
    <s v="พ***ดา ท***วี"/>
    <s v="นครสวรรค์"/>
    <s v="-"/>
    <s v=""/>
    <s v="21/02/2026 15:46"/>
    <s v="-"/>
    <s v="J&amp;T COD"/>
    <s v="Tiktok"/>
    <s v="จ่ายทีหลัง / COD"/>
    <s v=""/>
    <s v="-"/>
    <s v="21/02/2026 15:46"/>
  </r>
  <r>
    <x v="0"/>
    <x v="0"/>
    <n v="159"/>
    <n v="1"/>
    <s v="GVI29"/>
    <n v="198"/>
    <n v="0"/>
    <s v="ร้านที่2"/>
    <s v="พ***ดา ท***วี"/>
    <s v="นครสวรรค์"/>
    <s v="-"/>
    <s v=""/>
    <s v="21/02/2026 15:46"/>
    <s v="-"/>
    <s v="J&amp;T COD"/>
    <s v="Tiktok"/>
    <s v="จ่ายทีหลัง / COD"/>
    <s v=""/>
    <s v="-"/>
    <s v="21/02/2026 15:46"/>
  </r>
  <r>
    <x v="10"/>
    <x v="12"/>
    <n v="66.666666666666671"/>
    <n v="3"/>
    <s v="GVI26"/>
    <n v="100"/>
    <n v="0"/>
    <s v="ร้านที่2"/>
    <s v="ว***า ส***ังยาง"/>
    <s v="กรุงเทพฯ"/>
    <s v="-"/>
    <s v=""/>
    <s v="21/02/2026 15:33"/>
    <s v="-"/>
    <s v="J&amp;T COD"/>
    <s v="Tiktok"/>
    <s v="จ่ายทีหลัง / COD"/>
    <s v=""/>
    <s v="792047381786"/>
    <s v="21/02/2026 15:33"/>
  </r>
  <r>
    <x v="10"/>
    <x v="12"/>
    <n v="66.666666666666671"/>
    <n v="3"/>
    <s v="GVI25"/>
    <n v="399"/>
    <n v="0"/>
    <s v="ร้านที่2"/>
    <s v="จ** ส***า"/>
    <s v="พิษณุโลก"/>
    <s v="-"/>
    <s v=""/>
    <s v="21/02/2026 15:27"/>
    <s v="-"/>
    <s v="J&amp;T Express"/>
    <s v="Tiktok"/>
    <s v="tiktok"/>
    <s v=""/>
    <s v="792062385785"/>
    <s v="21/02/2026 15:26"/>
  </r>
  <r>
    <x v="3"/>
    <x v="4"/>
    <n v="33.333333333333336"/>
    <n v="3"/>
    <s v="GVI25"/>
    <n v="399"/>
    <n v="0"/>
    <s v="ร้านที่2"/>
    <s v="จ** ส***า"/>
    <s v="พิษณุโลก"/>
    <s v="-"/>
    <s v=""/>
    <s v="21/02/2026 15:27"/>
    <s v="-"/>
    <s v="J&amp;T Express"/>
    <s v="Tiktok"/>
    <s v="tiktok"/>
    <s v=""/>
    <s v="792062385785"/>
    <s v="21/02/2026 15:26"/>
  </r>
  <r>
    <x v="0"/>
    <x v="0"/>
    <n v="159"/>
    <n v="1"/>
    <s v="GVI25"/>
    <n v="399"/>
    <n v="0"/>
    <s v="ร้านที่2"/>
    <s v="จ** ส***า"/>
    <s v="พิษณุโลก"/>
    <s v="-"/>
    <s v=""/>
    <s v="21/02/2026 15:27"/>
    <s v="-"/>
    <s v="J&amp;T Express"/>
    <s v="Tiktok"/>
    <s v="tiktok"/>
    <s v=""/>
    <s v="792062385785"/>
    <s v="21/02/2026 15:26"/>
  </r>
  <r>
    <x v="1"/>
    <x v="1"/>
    <n v="120"/>
    <n v="1"/>
    <s v="GVI25"/>
    <n v="399"/>
    <n v="0"/>
    <s v="ร้านที่2"/>
    <s v="จ** ส***า"/>
    <s v="พิษณุโลก"/>
    <s v="-"/>
    <s v=""/>
    <s v="21/02/2026 15:27"/>
    <s v="-"/>
    <s v="J&amp;T Express"/>
    <s v="Tiktok"/>
    <s v="tiktok"/>
    <s v=""/>
    <s v="792062385785"/>
    <s v="21/02/2026 15:26"/>
  </r>
  <r>
    <x v="0"/>
    <x v="0"/>
    <n v="159"/>
    <n v="1"/>
    <s v="GVI24"/>
    <n v="99"/>
    <n v="0"/>
    <s v="ร้านที่2"/>
    <s v="ต**"/>
    <s v="กรุงเทพมหานคร"/>
    <s v="-"/>
    <s v=""/>
    <s v="21/02/2026 15:24"/>
    <s v="-"/>
    <s v="J&amp;T COD"/>
    <s v="Tiktok"/>
    <s v="จ่ายทีหลัง / COD"/>
    <s v=""/>
    <s v="792073453710"/>
    <s v="21/02/2026 15:24"/>
  </r>
  <r>
    <x v="8"/>
    <x v="9"/>
    <n v="33.333333333333336"/>
    <n v="3"/>
    <s v="GVI22"/>
    <n v="134.99"/>
    <n v="0"/>
    <s v="ร้านที่2"/>
    <s v="ธ***มิ ว***ใหญ่"/>
    <s v="บึงกาฬ"/>
    <s v="-"/>
    <s v=""/>
    <s v="21/02/2026 15:12"/>
    <s v="-"/>
    <s v="J&amp;T COD"/>
    <s v="Tiktok"/>
    <s v="จ่ายทีหลัง / COD"/>
    <s v=""/>
    <s v="792045747721"/>
    <s v="21/02/2026 15:12"/>
  </r>
  <r>
    <x v="3"/>
    <x v="4"/>
    <n v="33.333333333333336"/>
    <n v="3"/>
    <s v="GVI21"/>
    <n v="199"/>
    <n v="0"/>
    <s v="ร้านที่2"/>
    <s v="ค***ู่"/>
    <s v="นนทบุรี"/>
    <s v="-"/>
    <s v=""/>
    <s v="21/02/2026 15:07"/>
    <s v="-"/>
    <s v="J&amp;T COD"/>
    <s v="Tiktok"/>
    <s v="จ่ายทีหลัง / COD"/>
    <s v=""/>
    <s v="792086433762"/>
    <s v="21/02/2026 15:07"/>
  </r>
  <r>
    <x v="2"/>
    <x v="2"/>
    <n v="159"/>
    <n v="1"/>
    <s v="GVI21"/>
    <n v="199"/>
    <n v="0"/>
    <s v="ร้านที่2"/>
    <s v="ค***ู่"/>
    <s v="นนทบุรี"/>
    <s v="-"/>
    <s v=""/>
    <s v="21/02/2026 15:07"/>
    <s v="-"/>
    <s v="J&amp;T COD"/>
    <s v="Tiktok"/>
    <s v="จ่ายทีหลัง / COD"/>
    <s v=""/>
    <s v="792086433762"/>
    <s v="21/02/2026 15:07"/>
  </r>
  <r>
    <x v="3"/>
    <x v="4"/>
    <n v="50"/>
    <n v="6"/>
    <s v="GVI20"/>
    <n v="200"/>
    <n v="0"/>
    <s v="ร้านที่2"/>
    <s v="ว***วัลย์ พ***ยอด บ***ร้านค้าบ้านเขื่อน"/>
    <s v="เทศบาลนครอุบลราชธานี"/>
    <s v="-"/>
    <s v=""/>
    <s v="21/02/2026 15:03"/>
    <s v="-"/>
    <s v="J&amp;T COD"/>
    <s v="Tiktok"/>
    <s v="จ่ายทีหลัง / COD"/>
    <s v=""/>
    <s v="792008275715"/>
    <s v="21/02/2026 15:03"/>
  </r>
  <r>
    <x v="1"/>
    <x v="1"/>
    <n v="66.333333333333329"/>
    <n v="3"/>
    <s v="GVI19"/>
    <n v="197"/>
    <n v="0"/>
    <s v="ร้านที่2"/>
    <s v="ส***พร W*"/>
    <s v="เชียงราย"/>
    <s v="-"/>
    <s v=""/>
    <s v="21/02/2026 15:02"/>
    <s v="-"/>
    <s v="J&amp;T COD"/>
    <s v="Tiktok"/>
    <s v="จ่ายทีหลัง / COD"/>
    <s v=""/>
    <s v="792079747745"/>
    <s v="21/02/2026 15:02"/>
  </r>
  <r>
    <x v="2"/>
    <x v="2"/>
    <n v="159"/>
    <n v="1"/>
    <s v="GVI18"/>
    <n v="99"/>
    <n v="0"/>
    <s v="ร้านที่2"/>
    <s v="J** K***sana"/>
    <s v="ลำปาง"/>
    <s v="-"/>
    <s v=""/>
    <s v="21/02/2026 15:01"/>
    <s v="-"/>
    <s v="J&amp;T Express"/>
    <s v="Tiktok"/>
    <s v="tiktok"/>
    <s v=""/>
    <s v="792016842713"/>
    <s v="21/02/2026 15:00"/>
  </r>
  <r>
    <x v="3"/>
    <x v="4"/>
    <n v="50"/>
    <n v="6"/>
    <s v="GVI16"/>
    <n v="200"/>
    <n v="0"/>
    <s v="ร้านที่2"/>
    <s v="บ***ง ส***ไชย"/>
    <s v="กาญจนบุรี"/>
    <s v="-"/>
    <s v=""/>
    <s v="21/02/2026 14:51"/>
    <s v="-"/>
    <s v="J&amp;T Express"/>
    <s v="Tiktok"/>
    <s v="tiktok"/>
    <s v=""/>
    <s v="792048850751"/>
    <s v="21/02/2026 14:51"/>
  </r>
  <r>
    <x v="3"/>
    <x v="4"/>
    <n v="33.333333333333336"/>
    <n v="3"/>
    <s v="GVI14"/>
    <n v="100"/>
    <n v="0"/>
    <s v="ร้านที่2"/>
    <s v="N***ne P***ied"/>
    <s v="นนทบุรี"/>
    <s v="-"/>
    <s v=""/>
    <s v="21/02/2026 14:49"/>
    <s v="-"/>
    <s v="Flash Express Thailand COD"/>
    <s v="Tiktok"/>
    <s v="จ่ายทีหลัง / COD"/>
    <s v="ฝอยทอง1เนยนม1มะพร้าว1"/>
    <s v="THT030654CHK69Z"/>
    <s v="21/02/2026 14:49"/>
  </r>
  <r>
    <x v="3"/>
    <x v="4"/>
    <n v="50"/>
    <n v="6"/>
    <s v="GVI13"/>
    <n v="200"/>
    <n v="0"/>
    <s v="ร้านที่2"/>
    <s v="ช**"/>
    <s v="ฉะเชิงเทรา"/>
    <s v="-"/>
    <s v=""/>
    <s v="21/02/2026 14:48"/>
    <s v="-"/>
    <s v="J&amp;T Express"/>
    <s v="Tiktok"/>
    <s v="tiktok"/>
    <s v=""/>
    <s v="792002651731"/>
    <s v="21/02/2026 14:48"/>
  </r>
  <r>
    <x v="3"/>
    <x v="4"/>
    <n v="33.333333333333336"/>
    <n v="3"/>
    <s v="GVI12"/>
    <n v="100"/>
    <n v="0"/>
    <s v="ร้านที่2"/>
    <s v="เ***นภา"/>
    <s v="เทศบาลนครเชียงใหม่"/>
    <s v="-"/>
    <s v=""/>
    <s v="21/02/2026 14:48"/>
    <s v="-"/>
    <s v="J&amp;T COD"/>
    <s v="Tiktok"/>
    <s v="จ่ายทีหลัง / COD"/>
    <s v=""/>
    <s v="792034360751"/>
    <s v="21/02/2026 14:48"/>
  </r>
  <r>
    <x v="3"/>
    <x v="4"/>
    <n v="33.333333333333336"/>
    <n v="3"/>
    <s v="GVI11"/>
    <n v="100"/>
    <n v="0"/>
    <s v="ร้านที่2"/>
    <s v="ภ***ณีย์ ศ***ินดาภรณ์"/>
    <s v="กรุงเทพฯ"/>
    <s v="-"/>
    <s v=""/>
    <s v="21/02/2026 14:48"/>
    <s v="-"/>
    <s v="J&amp;T COD"/>
    <s v="Tiktok"/>
    <s v="จ่ายทีหลัง / COD"/>
    <s v=""/>
    <s v="792010470786"/>
    <s v="21/02/2026 14:48"/>
  </r>
  <r>
    <x v="3"/>
    <x v="4"/>
    <n v="33.333333333333336"/>
    <n v="3"/>
    <s v="GVI10"/>
    <n v="100"/>
    <n v="0"/>
    <s v="ร้านที่2"/>
    <s v="อ***ัตน์"/>
    <s v="สมุทรปราการ"/>
    <s v="-"/>
    <s v=""/>
    <s v="21/02/2026 14:48"/>
    <s v="-"/>
    <s v="Flash Express Thailand"/>
    <s v="Tiktok"/>
    <s v="tiktok"/>
    <s v=""/>
    <s v="THT020354CHX53Z"/>
    <s v="21/02/2026 14:48"/>
  </r>
  <r>
    <x v="3"/>
    <x v="4"/>
    <n v="33.333333333333336"/>
    <n v="3"/>
    <s v="GVI9"/>
    <n v="100"/>
    <n v="0"/>
    <s v="ร้านที่2"/>
    <s v="เ***ญาญ ป***าน"/>
    <s v="ตำบล กาฬสินธุ์"/>
    <s v="-"/>
    <s v=""/>
    <s v="21/02/2026 14:46"/>
    <s v="-"/>
    <s v="J&amp;T COD"/>
    <s v="Tiktok"/>
    <s v="จ่ายทีหลัง / COD"/>
    <s v=""/>
    <s v="792061967756"/>
    <s v="21/02/2026 14:46"/>
  </r>
  <r>
    <x v="3"/>
    <x v="4"/>
    <n v="33.333333333333336"/>
    <n v="3"/>
    <s v="GVI8"/>
    <n v="129"/>
    <n v="29"/>
    <s v="ร้านที่2"/>
    <s v="ก***นา ป***ิมพาคม"/>
    <s v="นครปฐม"/>
    <s v="-"/>
    <s v=""/>
    <s v="21/02/2026 14:46"/>
    <s v="-"/>
    <s v="J&amp;T COD"/>
    <s v="Tiktok"/>
    <s v="จ่ายทีหลัง / COD"/>
    <s v=""/>
    <s v="792013162754"/>
    <s v="21/02/2026 14:46"/>
  </r>
  <r>
    <x v="3"/>
    <x v="4"/>
    <n v="33.333333333333336"/>
    <n v="3"/>
    <s v="GVI7"/>
    <n v="100"/>
    <n v="0"/>
    <s v="ร้านที่2"/>
    <s v="อ***ญา เ***ศิริ"/>
    <s v="ชลบุรี"/>
    <s v="-"/>
    <s v=""/>
    <s v="21/02/2026 14:45"/>
    <s v="-"/>
    <s v="J&amp;T COD"/>
    <s v="Tiktok"/>
    <s v="จ่ายทีหลัง / COD"/>
    <s v="เอามะพร้าว 3 กล่องนะคะ"/>
    <s v="792061037762"/>
    <s v="21/02/2026 14:45"/>
  </r>
  <r>
    <x v="3"/>
    <x v="4"/>
    <n v="33.333333333333336"/>
    <n v="3"/>
    <s v="GVI6"/>
    <n v="100"/>
    <n v="0"/>
    <s v="ร้านที่2"/>
    <s v="P***tida23"/>
    <s v="พระนครศรีอยุธยา"/>
    <s v="-"/>
    <s v=""/>
    <s v="21/02/2026 14:44"/>
    <s v="-"/>
    <s v="J&amp;T COD"/>
    <s v="Tiktok"/>
    <s v="จ่ายทีหลัง / COD"/>
    <s v=""/>
    <s v="792034878773"/>
    <s v="21/02/2026 14:44"/>
  </r>
  <r>
    <x v="3"/>
    <x v="4"/>
    <n v="33.333333333333336"/>
    <n v="3"/>
    <s v="GVI5"/>
    <n v="101"/>
    <n v="1"/>
    <s v="ร้านที่2"/>
    <s v="เ**"/>
    <s v="นครปฐม"/>
    <s v="-"/>
    <s v=""/>
    <s v="21/02/2026 14:42"/>
    <s v="-"/>
    <s v="J&amp;T COD"/>
    <s v="Tiktok"/>
    <s v="จ่ายทีหลัง / COD"/>
    <s v=""/>
    <s v="792028075786"/>
    <s v="21/02/2026 14:42"/>
  </r>
  <r>
    <x v="2"/>
    <x v="2"/>
    <n v="159"/>
    <n v="1"/>
    <s v="GVI4"/>
    <n v="99"/>
    <n v="0"/>
    <s v="ร้านที่2"/>
    <s v="ภ***นิน น"/>
    <s v="ระยอง"/>
    <s v="-"/>
    <s v=""/>
    <s v="21/02/2026 14:38"/>
    <s v="-"/>
    <s v="J&amp;T Express"/>
    <s v="Tiktok"/>
    <s v="tiktok"/>
    <s v=""/>
    <s v="792041534723"/>
    <s v="21/02/2026 14:37"/>
  </r>
  <r>
    <x v="0"/>
    <x v="0"/>
    <n v="139"/>
    <n v="2"/>
    <s v="GVI3"/>
    <n v="215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21/02/2026 14:36"/>
    <s v="t0832622509@gmail.com"/>
    <s v="EMS COD"/>
    <s v="facebook"/>
    <s v="กสิกร"/>
    <s v=""/>
    <s v="WA094829519TH"/>
    <s v="21/02/2026 14:36"/>
  </r>
  <r>
    <x v="10"/>
    <x v="12"/>
    <n v="33"/>
    <n v="10"/>
    <s v="GVI2"/>
    <n v="330"/>
    <n v="0"/>
    <s v="ร้านที่2"/>
    <s v="ธ***ศักดิ์ บ***ิตย์"/>
    <s v="ภูเก็ต"/>
    <s v="-"/>
    <s v=""/>
    <s v="21/02/2026 14:34"/>
    <s v="-"/>
    <s v="J&amp;T COD"/>
    <s v="Tiktok"/>
    <s v="จ่ายทีหลัง / COD"/>
    <s v=""/>
    <s v="792096001804"/>
    <s v="21/02/2026 14:34"/>
  </r>
  <r>
    <x v="2"/>
    <x v="2"/>
    <n v="159"/>
    <n v="1"/>
    <s v="GVI1"/>
    <n v="155"/>
    <n v="26"/>
    <s v="ร้านที่2"/>
    <s v="จ***ันท์ โ***จันทร์"/>
    <s v="พระนครศรีอยุธยา"/>
    <s v="-"/>
    <s v=""/>
    <s v="21/02/2026 14:34"/>
    <s v="-"/>
    <s v="J&amp;T COD"/>
    <s v="Tiktok"/>
    <s v="จ่ายทีหลัง / COD"/>
    <s v=""/>
    <s v="792015338752"/>
    <s v="21/02/2026 14:34"/>
  </r>
  <r>
    <x v="1"/>
    <x v="1"/>
    <n v="66.333333333333329"/>
    <n v="6"/>
    <s v="GVI0"/>
    <n v="394"/>
    <n v="0"/>
    <s v="ร้านที่2"/>
    <s v="ศ***ลักษณ์ เ***ยวประสงค์"/>
    <s v="กรุงเทพฯ"/>
    <s v="-"/>
    <s v=""/>
    <s v="21/02/2026 14:28"/>
    <s v="-"/>
    <s v="J&amp;T COD"/>
    <s v="Tiktok"/>
    <s v="จ่ายทีหลัง / COD"/>
    <s v=""/>
    <s v="792043545790"/>
    <s v="21/02/2026 14:28"/>
  </r>
  <r>
    <x v="10"/>
    <x v="12"/>
    <n v="66.666666666666671"/>
    <n v="3"/>
    <s v="GVH99"/>
    <n v="100"/>
    <n v="0"/>
    <s v="ร้านที่2"/>
    <s v="จ***สุดา​ ค***ศาสตรา ร***ล้างรถ 1** ถ***งบอน3"/>
    <s v="กรุงเทพฯ"/>
    <s v="-"/>
    <s v=""/>
    <s v="21/02/2026 14:28"/>
    <s v="-"/>
    <s v="J&amp;T COD"/>
    <s v="Tiktok"/>
    <s v="จ่ายทีหลัง / COD"/>
    <s v=""/>
    <s v="792011386795"/>
    <s v="21/02/2026 14:28"/>
  </r>
  <r>
    <x v="3"/>
    <x v="4"/>
    <n v="33.333333333333336"/>
    <n v="3"/>
    <s v="GVH98"/>
    <n v="100"/>
    <n v="0"/>
    <s v="ร้านที่2"/>
    <s v="ป***าภรณ์ บ***รัญ"/>
    <s v="ร้อยเอ็ด"/>
    <s v="-"/>
    <s v=""/>
    <s v="21/02/2026 14:26"/>
    <s v="-"/>
    <s v="J&amp;T Express"/>
    <s v="Tiktok"/>
    <s v="tiktok"/>
    <s v=""/>
    <s v="792095161756"/>
    <s v="21/02/2026 14:25"/>
  </r>
  <r>
    <x v="2"/>
    <x v="2"/>
    <n v="139"/>
    <n v="1"/>
    <s v="GVH97"/>
    <n v="215"/>
    <n v="0"/>
    <s v="ร้านที่10"/>
    <s v="นิฤมล ยิ้มวิลัย"/>
    <s v="หมู่บ้านอินดี้ศรีนครินทร์ 111/114_x000a_ซอยศรีด่าน 22, ต. บางแก้ว_x000a_, สมุทรปราการ _x000a_ 10540"/>
    <s v="10540"/>
    <s v="66951944282"/>
    <s v="21/02/2026 14:25"/>
    <s v="t0832622509@gmail.com"/>
    <s v="EMS COD"/>
    <s v="facebook"/>
    <s v="กสิกร"/>
    <s v=""/>
    <s v="WA094829522TH"/>
    <s v="21/02/2026 14:24"/>
  </r>
  <r>
    <x v="0"/>
    <x v="0"/>
    <n v="139"/>
    <n v="1"/>
    <s v="GVH97"/>
    <n v="215"/>
    <n v="0"/>
    <s v="ร้านที่10"/>
    <s v="นิฤมล ยิ้มวิลัย"/>
    <s v="หมู่บ้านอินดี้ศรีนครินทร์ 111/114_x000a_ซอยศรีด่าน 22, ต. บางแก้ว_x000a_, สมุทรปราการ _x000a_ 10540"/>
    <s v="10540"/>
    <s v="66951944282"/>
    <s v="21/02/2026 14:25"/>
    <s v="t0832622509@gmail.com"/>
    <s v="EMS COD"/>
    <s v="facebook"/>
    <s v="กสิกร"/>
    <s v=""/>
    <s v="WA094829522TH"/>
    <s v="21/02/2026 14:24"/>
  </r>
  <r>
    <x v="10"/>
    <x v="12"/>
    <n v="66.666666666666671"/>
    <n v="3"/>
    <s v="GVH96"/>
    <n v="100"/>
    <n v="0"/>
    <s v="ร้านที่2"/>
    <s v="ไ***น เ***ดี ด* ด*"/>
    <s v="ราชบุรี"/>
    <s v="-"/>
    <s v=""/>
    <s v="21/02/2026 14:24"/>
    <s v="-"/>
    <s v="J&amp;T COD"/>
    <s v="Tiktok"/>
    <s v="จ่ายทีหลัง / COD"/>
    <s v=""/>
    <s v="792044587795"/>
    <s v="21/02/2026 14:24"/>
  </r>
  <r>
    <x v="3"/>
    <x v="4"/>
    <n v="50"/>
    <n v="6"/>
    <s v="GVH94"/>
    <n v="200"/>
    <n v="0"/>
    <s v="ร้านที่2"/>
    <s v="น***เบ็ญมาส  ร***บ"/>
    <s v="สิงห์บุรี"/>
    <s v="-"/>
    <s v=""/>
    <s v="21/02/2026 14:22"/>
    <s v="-"/>
    <s v="J&amp;T COD"/>
    <s v="Tiktok"/>
    <s v="จ่ายทีหลัง / COD"/>
    <s v=""/>
    <s v="792048063741"/>
    <s v="21/02/2026 14:22"/>
  </r>
  <r>
    <x v="0"/>
    <x v="0"/>
    <n v="159"/>
    <n v="1"/>
    <s v="GVH93"/>
    <n v="89"/>
    <n v="0"/>
    <s v="ร้านที่2"/>
    <s v="เ***าภา   ท***มณี"/>
    <s v="พะเยา"/>
    <s v="-"/>
    <s v=""/>
    <s v="21/02/2026 14:19"/>
    <s v="-"/>
    <s v="J&amp;T COD"/>
    <s v="Tiktok"/>
    <s v="จ่ายทีหลัง / COD"/>
    <s v=""/>
    <s v="792011338775"/>
    <s v="21/02/2026 14:19"/>
  </r>
  <r>
    <x v="11"/>
    <x v="13"/>
    <n v="159"/>
    <n v="1"/>
    <s v="GVH92"/>
    <n v="99"/>
    <n v="0"/>
    <s v="ร้านที่2"/>
    <s v="บ***ไทบ้าน"/>
    <s v="กรุงเทพฯ"/>
    <s v="-"/>
    <s v=""/>
    <s v="21/02/2026 14:19"/>
    <s v="-"/>
    <s v="J&amp;T COD"/>
    <s v="Tiktok"/>
    <s v="จ่ายทีหลัง / COD"/>
    <s v=""/>
    <s v="792007415861"/>
    <s v="21/02/2026 14:19"/>
  </r>
  <r>
    <x v="11"/>
    <x v="13"/>
    <n v="159"/>
    <n v="1"/>
    <s v="GVH91"/>
    <n v="99"/>
    <n v="0"/>
    <s v="ร้านที่2"/>
    <s v="ต***น ง***ูธร"/>
    <s v="นนทบุรี"/>
    <s v="-"/>
    <s v=""/>
    <s v="21/02/2026 14:18"/>
    <s v="-"/>
    <s v="J&amp;T COD"/>
    <s v="Tiktok"/>
    <s v="จ่ายทีหลัง / COD"/>
    <s v=""/>
    <s v="792014017863"/>
    <s v="21/02/2026 14:18"/>
  </r>
  <r>
    <x v="0"/>
    <x v="0"/>
    <n v="159"/>
    <n v="1"/>
    <s v="GVH90"/>
    <n v="89"/>
    <n v="0"/>
    <s v="ร้านที่2"/>
    <s v="ว***วัณย์ ว***ประเวช"/>
    <s v="นนทบุรี"/>
    <s v="-"/>
    <s v=""/>
    <s v="21/02/2026 14:17"/>
    <s v="-"/>
    <s v="J&amp;T COD"/>
    <s v="Tiktok"/>
    <s v="จ่ายทีหลัง / COD"/>
    <s v=""/>
    <s v="792087045783"/>
    <s v="21/02/2026 14:17"/>
  </r>
  <r>
    <x v="2"/>
    <x v="2"/>
    <n v="139"/>
    <n v="1"/>
    <s v="GVH89"/>
    <n v="139"/>
    <n v="0"/>
    <s v="ร้านที่1"/>
    <s v="น******ญ"/>
    <s v="****** ร้านมะพร้าวเจ๊นา ตำบลคลองหนึ่ง อำเภอคลองหลวง จังหวัดปทุมธานี 12120"/>
    <s v="12120"/>
    <s v="33"/>
    <s v="21/02/2026 14:13"/>
    <s v="-"/>
    <s v="SPX Express"/>
    <s v="Shopee"/>
    <s v="shopee"/>
    <s v=""/>
    <s v="TH2687253102440"/>
    <s v="21/02/2026 14:13"/>
  </r>
  <r>
    <x v="5"/>
    <x v="10"/>
    <n v="66.333333333333329"/>
    <n v="3"/>
    <s v="GVH88"/>
    <n v="489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1/02/2026 14:11"/>
    <s v="-"/>
    <s v="Kerry_dropoff"/>
    <s v="Lazada"/>
    <s v="lazada"/>
    <s v=""/>
    <s v="LEXDO0179068105"/>
    <s v="21/02/2026 14:11"/>
  </r>
  <r>
    <x v="1"/>
    <x v="1"/>
    <n v="66.333333333333329"/>
    <n v="3"/>
    <s v="GVH88"/>
    <n v="489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1/02/2026 14:11"/>
    <s v="-"/>
    <s v="Kerry_dropoff"/>
    <s v="Lazada"/>
    <s v="lazada"/>
    <s v=""/>
    <s v="LEXDO0179068105"/>
    <s v="21/02/2026 14:11"/>
  </r>
  <r>
    <x v="6"/>
    <x v="14"/>
    <n v="66.8"/>
    <n v="1"/>
    <s v="GVH88"/>
    <n v="489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1/02/2026 14:11"/>
    <s v="-"/>
    <s v="Kerry_dropoff"/>
    <s v="Lazada"/>
    <s v="lazada"/>
    <s v=""/>
    <s v="LEXDO0179068105"/>
    <s v="21/02/2026 14:11"/>
  </r>
  <r>
    <x v="11"/>
    <x v="13"/>
    <n v="159"/>
    <n v="1"/>
    <s v="GVH87"/>
    <n v="99"/>
    <n v="0"/>
    <s v="ร้านที่2"/>
    <s v="ส***าศ ต***ปรารถนา"/>
    <s v="นนทบุรี"/>
    <s v="-"/>
    <s v=""/>
    <s v="21/02/2026 14:04"/>
    <s v="-"/>
    <s v="J&amp;T COD"/>
    <s v="Tiktok"/>
    <s v="จ่ายทีหลัง / COD"/>
    <s v=""/>
    <s v="792004212823"/>
    <s v="21/02/2026 14:07"/>
  </r>
  <r>
    <x v="0"/>
    <x v="0"/>
    <n v="159"/>
    <n v="1"/>
    <s v="GVH86"/>
    <n v="99"/>
    <n v="0"/>
    <s v="ร้านที่2"/>
    <s v="น*** ด***ล"/>
    <s v="สระแก้ว"/>
    <s v="-"/>
    <s v=""/>
    <s v="21/02/2026 13:54"/>
    <s v="-"/>
    <s v="J&amp;T COD"/>
    <s v="Tiktok"/>
    <s v="จ่ายทีหลัง / COD"/>
    <s v=""/>
    <s v="792044545703"/>
    <s v="21/02/2026 13:54"/>
  </r>
  <r>
    <x v="0"/>
    <x v="0"/>
    <n v="159"/>
    <n v="1"/>
    <s v="GVH85"/>
    <n v="115"/>
    <n v="16"/>
    <s v="ร้านที่2"/>
    <s v="น***รัตน์   ห***ุม"/>
    <s v="สุราษฎร์ธานี"/>
    <s v="-"/>
    <s v=""/>
    <s v="21/02/2026 13:54"/>
    <s v="-"/>
    <s v="J&amp;T COD"/>
    <s v="Tiktok"/>
    <s v="จ่ายทีหลัง / COD"/>
    <s v=""/>
    <s v="792083738795"/>
    <s v="21/02/2026 13:54"/>
  </r>
  <r>
    <x v="3"/>
    <x v="4"/>
    <n v="50"/>
    <n v="6"/>
    <s v="GVH84"/>
    <n v="360"/>
    <n v="0"/>
    <s v="ร้านที่1"/>
    <s v="น******ม"/>
    <s v="******ง ตำบลกุดเสลา ตำบลกุดเสลา อำเภอกันทรลักษ์ จังหวัดศรีสะเกษ 33110"/>
    <s v="33110"/>
    <s v="98"/>
    <s v="21/02/2026 14:19"/>
    <s v="-"/>
    <s v="Flash Express"/>
    <s v="Shopee"/>
    <s v="shopee"/>
    <s v=""/>
    <s v="TH30228DAVA34B"/>
    <s v="21/02/2026 13:49"/>
  </r>
  <r>
    <x v="3"/>
    <x v="4"/>
    <n v="50"/>
    <n v="6"/>
    <s v="GVH83"/>
    <n v="208"/>
    <n v="8"/>
    <s v="ร้านที่2"/>
    <s v="H** M***ani"/>
    <s v="นราธิวาส"/>
    <s v="-"/>
    <s v=""/>
    <s v="21/02/2026 13:48"/>
    <s v="-"/>
    <s v="J&amp;T COD"/>
    <s v="Tiktok"/>
    <s v="จ่ายทีหลัง / COD"/>
    <s v=""/>
    <s v="792097758756"/>
    <s v="21/02/2026 13:48"/>
  </r>
  <r>
    <x v="3"/>
    <x v="4"/>
    <n v="65"/>
    <n v="1"/>
    <s v="GVH81"/>
    <n v="50"/>
    <n v="0"/>
    <s v="ร้านที่4"/>
    <s v="ห**"/>
    <s v="ปราจีนบุรี"/>
    <s v="-"/>
    <s v=""/>
    <s v="21/02/2026 13:36"/>
    <s v="-"/>
    <s v="J&amp;T COD"/>
    <s v="Tiktok"/>
    <s v="จ่ายทีหลัง / COD"/>
    <s v=""/>
    <s v="792040274793"/>
    <s v="21/02/2026 13:36"/>
  </r>
  <r>
    <x v="3"/>
    <x v="4"/>
    <n v="50"/>
    <n v="6"/>
    <s v="GVH80"/>
    <n v="200"/>
    <n v="0"/>
    <s v="ร้านที่2"/>
    <s v="ร***ษยา โ***วน"/>
    <s v="ชัยภูมิ"/>
    <s v="-"/>
    <s v=""/>
    <s v="21/02/2026 13:35"/>
    <s v="-"/>
    <s v="J&amp;T Express"/>
    <s v="Tiktok"/>
    <s v="tiktok"/>
    <s v=""/>
    <s v="792030257760"/>
    <s v="21/02/2026 13:35"/>
  </r>
  <r>
    <x v="3"/>
    <x v="4"/>
    <n v="33.333333333333336"/>
    <n v="3"/>
    <s v="GVH79"/>
    <n v="200"/>
    <n v="0"/>
    <s v="ร้านที่2"/>
    <s v="ว***ียา ป***ญาวงศ์"/>
    <s v="นครนายก"/>
    <s v="-"/>
    <s v=""/>
    <s v="21/02/2026 13:28"/>
    <s v="-"/>
    <s v="Flash Express Thailand"/>
    <s v="Tiktok"/>
    <s v="tiktok"/>
    <s v=""/>
    <s v="THT110154D1P58Z"/>
    <s v="21/02/2026 13:29"/>
  </r>
  <r>
    <x v="1"/>
    <x v="1"/>
    <n v="80"/>
    <n v="1"/>
    <s v="GVH78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21/02/2026 13:54"/>
    <s v="-"/>
    <s v="SPX Express"/>
    <s v="Shopee"/>
    <s v="shopee"/>
    <s v=""/>
    <s v="TH265657467012F"/>
    <s v="21/02/2026 13:24"/>
  </r>
  <r>
    <x v="11"/>
    <x v="13"/>
    <n v="159"/>
    <n v="1"/>
    <s v="GVH77"/>
    <n v="99"/>
    <n v="0"/>
    <s v="ร้านที่2"/>
    <s v="ส***รณี.แก้วเพ็ชร"/>
    <s v="จังหวัดสงขลา"/>
    <s v="-"/>
    <s v=""/>
    <s v="21/02/2026 13:19"/>
    <s v="-"/>
    <s v="J&amp;T COD"/>
    <s v="Tiktok"/>
    <s v="จ่ายทีหลัง / COD"/>
    <s v=""/>
    <s v="-"/>
    <s v="21/02/2026 13:19"/>
  </r>
  <r>
    <x v="11"/>
    <x v="13"/>
    <n v="159"/>
    <n v="1"/>
    <s v="GVH76"/>
    <n v="99"/>
    <n v="0"/>
    <s v="ร้านที่2"/>
    <s v="พ***ัย    พ***ชวงศ์"/>
    <s v="สุราษฎร์ธานี"/>
    <s v="-"/>
    <s v=""/>
    <s v="21/02/2026 12:47"/>
    <s v="-"/>
    <s v="J&amp;T COD"/>
    <s v="Tiktok"/>
    <s v="จ่ายทีหลัง / COD"/>
    <s v=""/>
    <s v="792072632960"/>
    <s v="21/02/2026 13:17"/>
  </r>
  <r>
    <x v="3"/>
    <x v="4"/>
    <n v="65"/>
    <n v="2"/>
    <s v="GVH75"/>
    <n v="117.98"/>
    <n v="0"/>
    <s v="ร้านที่2"/>
    <s v="ว***วัณย์ ว***ประเวช"/>
    <s v="นนทบุรี"/>
    <s v="-"/>
    <s v=""/>
    <s v="21/02/2026 13:11"/>
    <s v="-"/>
    <s v="J&amp;T COD"/>
    <s v="Tiktok"/>
    <s v="จ่ายทีหลัง / COD"/>
    <s v="เอาหน้าเนยนมกับกล้วยหอมมะพร้าวเผา"/>
    <s v="792077722774"/>
    <s v="21/02/2026 13:11"/>
  </r>
  <r>
    <x v="3"/>
    <x v="4"/>
    <n v="50"/>
    <n v="6"/>
    <s v="GVH73"/>
    <n v="200"/>
    <n v="0"/>
    <s v="ร้านที่2"/>
    <s v="ภ***ภร เ***าญจน์"/>
    <s v="จันทบุรี"/>
    <s v="-"/>
    <s v=""/>
    <s v="21/02/2026 12:51"/>
    <s v="-"/>
    <s v="J&amp;T COD"/>
    <s v="Tiktok"/>
    <s v="จ่ายทีหลัง / COD"/>
    <s v=""/>
    <s v="792035655736"/>
    <s v="21/02/2026 12:51"/>
  </r>
  <r>
    <x v="3"/>
    <x v="4"/>
    <n v="50"/>
    <n v="6"/>
    <s v="GVH72"/>
    <n v="200"/>
    <n v="0"/>
    <s v="ร้านที่2"/>
    <s v="น***ิตย์ ฉ***ประโคน"/>
    <s v="สมุทรปราการ"/>
    <s v="-"/>
    <s v=""/>
    <s v="21/02/2026 12:49"/>
    <s v="-"/>
    <s v="Flash Express Thailand"/>
    <s v="Tiktok"/>
    <s v="tiktok"/>
    <s v=""/>
    <s v="THT020354CHQG9Z"/>
    <s v="21/02/2026 12:48"/>
  </r>
  <r>
    <x v="10"/>
    <x v="12"/>
    <n v="66.666666666666671"/>
    <n v="3"/>
    <s v="GVH71"/>
    <n v="129"/>
    <n v="0"/>
    <s v="ร้านที่2"/>
    <s v="ก***ระภัสสร์"/>
    <s v="กรุงเทพฯ"/>
    <s v="-"/>
    <s v=""/>
    <s v="21/02/2026 12:44"/>
    <s v="-"/>
    <s v="J&amp;T Express"/>
    <s v="Tiktok"/>
    <s v="tiktok"/>
    <s v=""/>
    <s v="792024984796"/>
    <s v="21/02/2026 12:44"/>
  </r>
  <r>
    <x v="11"/>
    <x v="13"/>
    <n v="159"/>
    <n v="1"/>
    <s v="GVH70"/>
    <n v="198"/>
    <n v="0"/>
    <s v="ร้านที่2"/>
    <s v="อ***ท์ ท***พิมาย"/>
    <s v="นครราชสีมา"/>
    <s v="-"/>
    <s v=""/>
    <s v="21/02/2026 12:42"/>
    <s v="-"/>
    <s v="J&amp;T COD"/>
    <s v="Tiktok"/>
    <s v="จ่ายทีหลัง / COD"/>
    <s v=""/>
    <s v="792018003873"/>
    <s v="21/02/2026 12:43"/>
  </r>
  <r>
    <x v="2"/>
    <x v="2"/>
    <n v="159"/>
    <n v="1"/>
    <s v="GVH70"/>
    <n v="198"/>
    <n v="0"/>
    <s v="ร้านที่2"/>
    <s v="อ***ท์ ท***พิมาย"/>
    <s v="นครราชสีมา"/>
    <s v="-"/>
    <s v=""/>
    <s v="21/02/2026 12:42"/>
    <s v="-"/>
    <s v="J&amp;T COD"/>
    <s v="Tiktok"/>
    <s v="จ่ายทีหลัง / COD"/>
    <s v=""/>
    <s v="792018003873"/>
    <s v="21/02/2026 12:43"/>
  </r>
  <r>
    <x v="1"/>
    <x v="1"/>
    <n v="66.333333333333329"/>
    <n v="3"/>
    <s v="GVH69"/>
    <n v="197"/>
    <n v="0"/>
    <s v="ร้านที่2"/>
    <s v="ว*** ส***ะเสริฐ"/>
    <s v="กรุงเทพฯ"/>
    <s v="-"/>
    <s v=""/>
    <s v="21/02/2026 12:33"/>
    <s v="-"/>
    <s v="J&amp;T COD"/>
    <s v="Tiktok"/>
    <s v="จ่ายทีหลัง / COD"/>
    <s v=""/>
    <s v="792077058780"/>
    <s v="21/02/2026 12:33"/>
  </r>
  <r>
    <x v="0"/>
    <x v="3"/>
    <n v="80.599999999999994"/>
    <n v="2"/>
    <s v="GVH67"/>
    <n v="161.19999999999999"/>
    <n v="0"/>
    <s v="ร้านที่3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21/02/2026 12:24"/>
    <s v="-"/>
    <s v="Kerry_dropoff"/>
    <s v="Lazada"/>
    <s v="lazada"/>
    <s v=""/>
    <s v="LEXPU0659960157"/>
    <s v="21/02/2026 12:24"/>
  </r>
  <r>
    <x v="11"/>
    <x v="13"/>
    <n v="159"/>
    <n v="1"/>
    <s v="GVH66"/>
    <n v="99"/>
    <n v="0"/>
    <s v="ร้านที่2"/>
    <s v="ป***า บ***ิ่ม"/>
    <s v="กรุงเทพฯ"/>
    <s v="-"/>
    <s v=""/>
    <s v="21/02/2026 12:23"/>
    <s v="-"/>
    <s v="J&amp;T COD"/>
    <s v="Tiktok"/>
    <s v="จ่ายทีหลัง / COD"/>
    <s v=""/>
    <s v="792053214842"/>
    <s v="21/02/2026 12:23"/>
  </r>
  <r>
    <x v="2"/>
    <x v="2"/>
    <n v="159"/>
    <n v="1"/>
    <s v="GVH65"/>
    <n v="99"/>
    <n v="0"/>
    <s v="ร้านที่2"/>
    <s v="ร***คนธ์"/>
    <s v="กรุงเทพฯ"/>
    <s v="-"/>
    <s v=""/>
    <s v="21/02/2026 12:07"/>
    <s v="-"/>
    <s v="J&amp;T COD"/>
    <s v="Tiktok"/>
    <s v="จ่ายทีหลัง / COD"/>
    <s v=""/>
    <s v="792050135741"/>
    <s v="21/02/2026 12:07"/>
  </r>
  <r>
    <x v="3"/>
    <x v="4"/>
    <n v="50"/>
    <n v="6"/>
    <s v="GVH64"/>
    <n v="200"/>
    <n v="0"/>
    <s v="ร้านที่2"/>
    <s v="จ***ำเพลียหาญ"/>
    <s v="แพร่"/>
    <s v="-"/>
    <s v=""/>
    <s v="21/02/2026 12:07"/>
    <s v="-"/>
    <s v="J&amp;T COD"/>
    <s v="Tiktok"/>
    <s v="จ่ายทีหลัง / COD"/>
    <s v=""/>
    <s v="792020267791"/>
    <s v="21/02/2026 12:07"/>
  </r>
  <r>
    <x v="1"/>
    <x v="1"/>
    <n v="69.900000000000006"/>
    <n v="10"/>
    <s v="GVH63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21/02/2026 12:26"/>
    <s v="-"/>
    <s v="SPX Express"/>
    <s v="Shopee"/>
    <s v="shopee"/>
    <s v=""/>
    <s v="TH268337872510Z"/>
    <s v="21/02/2026 11:56"/>
  </r>
  <r>
    <x v="2"/>
    <x v="2"/>
    <n v="139"/>
    <n v="2"/>
    <s v="GVH62"/>
    <n v="556"/>
    <n v="0"/>
    <s v="ร้านที่1"/>
    <s v="ค******ร"/>
    <s v="******ุม-ติวานนท์ ตำบลบางปรอก ตำบลบางปรอก อำเภอเมืองปทุมธานี จังหวัดปทุมธานี 12000"/>
    <s v="12000"/>
    <s v="91"/>
    <s v="21/02/2026 11:51"/>
    <s v="-"/>
    <s v="SPX Express"/>
    <s v="Shopee"/>
    <s v="shopee"/>
    <s v=""/>
    <s v="TH262583170584V"/>
    <s v="21/02/2026 11:51"/>
  </r>
  <r>
    <x v="0"/>
    <x v="0"/>
    <n v="139"/>
    <n v="2"/>
    <s v="GVH62"/>
    <n v="556"/>
    <n v="0"/>
    <s v="ร้านที่1"/>
    <s v="ค******ร"/>
    <s v="******ุม-ติวานนท์ ตำบลบางปรอก ตำบลบางปรอก อำเภอเมืองปทุมธานี จังหวัดปทุมธานี 12000"/>
    <s v="12000"/>
    <s v="91"/>
    <s v="21/02/2026 11:51"/>
    <s v="-"/>
    <s v="SPX Express"/>
    <s v="Shopee"/>
    <s v="shopee"/>
    <s v=""/>
    <s v="TH262583170584V"/>
    <s v="21/02/2026 11:51"/>
  </r>
  <r>
    <x v="3"/>
    <x v="4"/>
    <n v="33.333333333333336"/>
    <n v="3"/>
    <s v="GVH61"/>
    <n v="101"/>
    <n v="1"/>
    <s v="ร้านที่2"/>
    <s v="น***ช"/>
    <s v="นครปฐม"/>
    <s v="-"/>
    <s v=""/>
    <s v="21/02/2026 11:40"/>
    <s v="-"/>
    <s v="J&amp;T COD"/>
    <s v="Tiktok"/>
    <s v="จ่ายทีหลัง / COD"/>
    <s v=""/>
    <s v="792008701466"/>
    <s v="21/02/2026 11:40"/>
  </r>
  <r>
    <x v="11"/>
    <x v="13"/>
    <n v="159"/>
    <n v="1"/>
    <s v="GVH60"/>
    <n v="99"/>
    <n v="0"/>
    <s v="ร้านที่2"/>
    <s v="น***วรรณ แ***ิงห์ชัย"/>
    <s v="จันทบุรี"/>
    <s v="-"/>
    <s v=""/>
    <s v="21/02/2026 11:36"/>
    <s v="-"/>
    <s v="J&amp;T Express"/>
    <s v="Tiktok"/>
    <s v="tiktok"/>
    <s v=""/>
    <s v="792026425492"/>
    <s v="21/02/2026 11:35"/>
  </r>
  <r>
    <x v="3"/>
    <x v="4"/>
    <n v="50"/>
    <n v="12"/>
    <s v="GVH59"/>
    <n v="400"/>
    <n v="0"/>
    <s v="ร้านที่2"/>
    <s v="ส***พร W*"/>
    <s v="เชียงราย"/>
    <s v="-"/>
    <s v=""/>
    <s v="21/02/2026 11:34"/>
    <s v="-"/>
    <s v="J&amp;T COD"/>
    <s v="Tiktok"/>
    <s v="จ่ายทีหลัง / COD"/>
    <s v=""/>
    <s v="792062013492"/>
    <s v="21/02/2026 11:34"/>
  </r>
  <r>
    <x v="11"/>
    <x v="13"/>
    <n v="159"/>
    <n v="1"/>
    <s v="GVH57"/>
    <n v="198"/>
    <n v="0"/>
    <s v="ร้านที่2"/>
    <s v="ป***ยัด ม***เปลี่ยน"/>
    <s v="ปทุมธานี"/>
    <s v="-"/>
    <s v=""/>
    <s v="21/02/2026 11:31"/>
    <s v="-"/>
    <s v="J&amp;T COD"/>
    <s v="Tiktok"/>
    <s v="จ่ายทีหลัง / COD"/>
    <s v=""/>
    <s v="792044905470"/>
    <s v="21/02/2026 11:31"/>
  </r>
  <r>
    <x v="0"/>
    <x v="0"/>
    <n v="159"/>
    <n v="1"/>
    <s v="GVH57"/>
    <n v="198"/>
    <n v="0"/>
    <s v="ร้านที่2"/>
    <s v="ป***ยัด ม***เปลี่ยน"/>
    <s v="ปทุมธานี"/>
    <s v="-"/>
    <s v=""/>
    <s v="21/02/2026 11:31"/>
    <s v="-"/>
    <s v="J&amp;T COD"/>
    <s v="Tiktok"/>
    <s v="จ่ายทีหลัง / COD"/>
    <s v=""/>
    <s v="792044905470"/>
    <s v="21/02/2026 11:31"/>
  </r>
  <r>
    <x v="3"/>
    <x v="4"/>
    <n v="50"/>
    <n v="6"/>
    <s v="GVH56"/>
    <n v="200"/>
    <n v="0"/>
    <s v="ร้านที่2"/>
    <s v="จ***ิมา.บำรุงตา"/>
    <s v="กาฬสินธุ์"/>
    <s v="-"/>
    <s v=""/>
    <s v="21/02/2026 11:27"/>
    <s v="-"/>
    <s v="J&amp;T COD"/>
    <s v="Tiktok"/>
    <s v="จ่ายทีหลัง / COD"/>
    <s v=""/>
    <s v="792004223415"/>
    <s v="21/02/2026 11:27"/>
  </r>
  <r>
    <x v="2"/>
    <x v="2"/>
    <n v="159"/>
    <n v="1"/>
    <s v="GVH55"/>
    <n v="89"/>
    <n v="0"/>
    <s v="ร้านที่2"/>
    <s v="ห***"/>
    <s v="เชียงราย"/>
    <s v="-"/>
    <s v=""/>
    <s v="21/02/2026 11:22"/>
    <s v="-"/>
    <s v="J&amp;T COD"/>
    <s v="Tiktok"/>
    <s v="จ่ายทีหลัง / COD"/>
    <s v=""/>
    <s v="792040624465"/>
    <s v="21/02/2026 11:22"/>
  </r>
  <r>
    <x v="2"/>
    <x v="2"/>
    <n v="159"/>
    <n v="1"/>
    <s v="GVH54"/>
    <n v="89"/>
    <n v="0"/>
    <s v="ร้านที่2"/>
    <s v="จ***รัตน์ เ***แจ่ม"/>
    <s v="กรุงเทพฯ"/>
    <s v="-"/>
    <s v=""/>
    <s v="21/02/2026 11:21"/>
    <s v="-"/>
    <s v="J&amp;T Express"/>
    <s v="Tiktok"/>
    <s v="tiktok"/>
    <s v=""/>
    <s v="792092623464"/>
    <s v="21/02/2026 11:21"/>
  </r>
  <r>
    <x v="3"/>
    <x v="4"/>
    <n v="50"/>
    <n v="6"/>
    <s v="GVH53"/>
    <n v="200"/>
    <n v="0"/>
    <s v="ร้านที่2"/>
    <s v="แ***ายลมก็เท่านั้น"/>
    <s v="ศรีสะเกษ"/>
    <s v="-"/>
    <s v=""/>
    <s v="21/02/2026 11:19"/>
    <s v="-"/>
    <s v="J&amp;T COD"/>
    <s v="Tiktok"/>
    <s v="จ่ายทีหลัง / COD"/>
    <s v=""/>
    <s v="792041509464"/>
    <s v="21/02/2026 11:19"/>
  </r>
  <r>
    <x v="10"/>
    <x v="12"/>
    <n v="66.666666666666671"/>
    <n v="3"/>
    <s v="GVH52"/>
    <n v="100"/>
    <n v="0"/>
    <s v="ร้านที่2"/>
    <s v="จ***จั่นตุ้มระย้า"/>
    <s v="ราชบุรี"/>
    <s v="-"/>
    <s v=""/>
    <s v="21/02/2026 11:16"/>
    <s v="-"/>
    <s v="J&amp;T COD"/>
    <s v="Tiktok"/>
    <s v="จ่ายทีหลัง / COD"/>
    <s v=""/>
    <s v="792003221472"/>
    <s v="21/02/2026 11:16"/>
  </r>
  <r>
    <x v="7"/>
    <x v="8"/>
    <n v="10"/>
    <n v="10"/>
    <s v="GVH51"/>
    <n v="150"/>
    <n v="0"/>
    <s v="ร้านที่1"/>
    <s v="ถ******์"/>
    <s v="******ตำบลคันธุลี อำเภอท่าชนะ จังหวัดสุราษฎร์ธานี 84170"/>
    <s v="84170"/>
    <s v="55"/>
    <s v="21/02/2026 11:15"/>
    <s v="-"/>
    <s v="SPX Express"/>
    <s v="Shopee"/>
    <s v="shopee"/>
    <s v=""/>
    <s v="TH266064674069X"/>
    <s v="21/02/2026 11:14"/>
  </r>
  <r>
    <x v="10"/>
    <x v="12"/>
    <n v="66.666666666666671"/>
    <n v="6"/>
    <s v="GVH50"/>
    <n v="200"/>
    <n v="0"/>
    <s v="ร้านที่2"/>
    <s v="พ***์ภัสร์  จ***ร์เวช"/>
    <s v="กรุงเทพมหานคร"/>
    <s v="-"/>
    <s v=""/>
    <s v="21/02/2026 11:12"/>
    <s v="-"/>
    <s v="J&amp;T COD"/>
    <s v="Tiktok"/>
    <s v="จ่ายทีหลัง / COD"/>
    <s v=""/>
    <s v="792084315400"/>
    <s v="21/02/2026 11:12"/>
  </r>
  <r>
    <x v="3"/>
    <x v="4"/>
    <n v="50"/>
    <n v="6"/>
    <s v="GVH48"/>
    <n v="200"/>
    <n v="0"/>
    <s v="ร้านที่2"/>
    <s v="เ***มาส ร***บ"/>
    <s v="ลพบุรี"/>
    <s v="-"/>
    <s v=""/>
    <s v="21/02/2026 11:07"/>
    <s v="-"/>
    <s v="J&amp;T COD"/>
    <s v="Tiktok"/>
    <s v="จ่ายทีหลัง / COD"/>
    <s v=""/>
    <s v="792066301445"/>
    <s v="21/02/2026 11:07"/>
  </r>
  <r>
    <x v="10"/>
    <x v="12"/>
    <n v="66.666666666666671"/>
    <n v="3"/>
    <s v="GVH47"/>
    <n v="100"/>
    <n v="0"/>
    <s v="ร้านที่2"/>
    <s v="ก***ิกา. เ***่วน"/>
    <s v="กระบี่"/>
    <s v="-"/>
    <s v=""/>
    <s v="21/02/2026 11:04"/>
    <s v="-"/>
    <s v="J&amp;T Express"/>
    <s v="Tiktok"/>
    <s v="tiktok"/>
    <s v=""/>
    <s v="792005424475"/>
    <s v="21/02/2026 11:04"/>
  </r>
  <r>
    <x v="1"/>
    <x v="1"/>
    <n v="66.333333333333329"/>
    <n v="3"/>
    <s v="GVH46"/>
    <n v="250"/>
    <n v="0"/>
    <s v="ร้านที่1"/>
    <s v="น******ะ"/>
    <s v="******องนะ, อำเภอเชียงดาว ตำบลเมืองนะ อำเภอเชียงดาว จังหวัดเชียงใหม่ 50170"/>
    <s v="50170"/>
    <s v="89"/>
    <s v="21/02/2026 11:34"/>
    <s v="-"/>
    <s v="SPX Express"/>
    <s v="Shopee"/>
    <s v="shopee"/>
    <s v=""/>
    <s v="TH260595924269Z"/>
    <s v="21/02/2026 11:03"/>
  </r>
  <r>
    <x v="3"/>
    <x v="4"/>
    <n v="50"/>
    <n v="6"/>
    <s v="GVH45"/>
    <n v="360"/>
    <n v="0"/>
    <s v="ร้านที่1"/>
    <s v="ส*****า"/>
    <s v="******ขวงสนามบิน แขวงสนามบิน เขตดอนเมือง จังหวัดกรุงเทพมหานคร 10210"/>
    <s v="10210"/>
    <s v="31"/>
    <s v="21/02/2026 13:18"/>
    <s v="-"/>
    <s v="SPX Express"/>
    <s v="Shopee"/>
    <s v="shopee"/>
    <s v=""/>
    <s v="TH260424257566W"/>
    <s v="21/02/2026 11:02"/>
  </r>
  <r>
    <x v="3"/>
    <x v="4"/>
    <n v="33.333333333333336"/>
    <n v="3"/>
    <s v="GVH44"/>
    <n v="100"/>
    <n v="0"/>
    <s v="ร้านที่2"/>
    <s v="บ***สิริประสิทธิ์  ต***ทธิ์"/>
    <s v="อุบลราชธานี"/>
    <s v="-"/>
    <s v=""/>
    <s v="21/02/2026 11:00"/>
    <s v="-"/>
    <s v="J&amp;T Express"/>
    <s v="Tiktok"/>
    <s v="tiktok"/>
    <s v=""/>
    <s v="792022703452"/>
    <s v="21/02/2026 11:00"/>
  </r>
  <r>
    <x v="3"/>
    <x v="4"/>
    <n v="33.333333333333336"/>
    <n v="3"/>
    <s v="GVH43"/>
    <n v="100"/>
    <n v="0"/>
    <s v="ร้านที่2"/>
    <s v="ร***ี  ป***ปี่ยมกิจ"/>
    <s v="กรุงเทพมหานคร"/>
    <s v="-"/>
    <s v=""/>
    <s v="21/02/2026 10:58"/>
    <s v="-"/>
    <s v="J&amp;T COD"/>
    <s v="Tiktok"/>
    <s v="จ่ายทีหลัง / COD"/>
    <s v=""/>
    <s v="792096700452"/>
    <s v="21/02/2026 10:58"/>
  </r>
  <r>
    <x v="3"/>
    <x v="4"/>
    <n v="50"/>
    <n v="6"/>
    <s v="GVH42"/>
    <n v="200"/>
    <n v="0"/>
    <s v="ร้านที่2"/>
    <s v="จ***ัฒน์ อ***เสรีเลิศ"/>
    <s v="ปทุมธานี"/>
    <s v="-"/>
    <s v=""/>
    <s v="21/02/2026 10:50"/>
    <s v="-"/>
    <s v="J&amp;T Express"/>
    <s v="Tiktok"/>
    <s v="tiktok"/>
    <s v=""/>
    <s v="792076620403"/>
    <s v="21/02/2026 10:50"/>
  </r>
  <r>
    <x v="3"/>
    <x v="4"/>
    <n v="50"/>
    <n v="6"/>
    <s v="GVH41"/>
    <n v="200"/>
    <n v="0"/>
    <s v="ร้านที่2"/>
    <s v="u***50760169298188"/>
    <s v="แม่ฮ่องสอน"/>
    <s v="-"/>
    <s v=""/>
    <s v="21/02/2026 10:48"/>
    <s v="-"/>
    <s v="J&amp;T COD"/>
    <s v="Tiktok"/>
    <s v="จ่ายทีหลัง / COD"/>
    <s v=""/>
    <s v="792039823400"/>
    <s v="21/02/2026 10:48"/>
  </r>
  <r>
    <x v="3"/>
    <x v="4"/>
    <n v="50"/>
    <n v="6"/>
    <s v="GVH39"/>
    <n v="238"/>
    <n v="38"/>
    <s v="ร้านที่2"/>
    <s v="ส***ณห์ ค***ะรังค์"/>
    <s v="ชลบุรี"/>
    <s v="-"/>
    <s v=""/>
    <s v="21/02/2026 10:34"/>
    <s v="-"/>
    <s v="J&amp;T Express"/>
    <s v="Tiktok"/>
    <s v="tiktok"/>
    <s v=""/>
    <s v="792002225416"/>
    <s v="21/02/2026 10:33"/>
  </r>
  <r>
    <x v="2"/>
    <x v="2"/>
    <n v="159"/>
    <n v="1"/>
    <s v="GVH38"/>
    <n v="99"/>
    <n v="0"/>
    <s v="ร้านที่2"/>
    <s v="พ***ี  เ***บุตรโคตร"/>
    <s v="เทศบาลนครขอนแก่น"/>
    <s v="-"/>
    <s v=""/>
    <s v="21/02/2026 10:28"/>
    <s v="-"/>
    <s v="J&amp;T COD"/>
    <s v="Tiktok"/>
    <s v="จ่ายทีหลัง / COD"/>
    <s v=""/>
    <s v="792024026463"/>
    <s v="21/02/2026 10:28"/>
  </r>
  <r>
    <x v="11"/>
    <x v="13"/>
    <n v="159"/>
    <n v="1"/>
    <s v="GVH37"/>
    <n v="297"/>
    <n v="0"/>
    <s v="ร้านที่2"/>
    <s v="ฉ***ชัย  ร***จ้ง"/>
    <s v="กาญจนบุรี"/>
    <s v="-"/>
    <s v=""/>
    <s v="21/02/2026 10:28"/>
    <s v="-"/>
    <s v="J&amp;T COD"/>
    <s v="Tiktok"/>
    <s v="จ่ายทีหลัง / COD"/>
    <s v=""/>
    <s v="792030027493"/>
    <s v="21/02/2026 10:28"/>
  </r>
  <r>
    <x v="2"/>
    <x v="2"/>
    <n v="159"/>
    <n v="1"/>
    <s v="GVH37"/>
    <n v="297"/>
    <n v="0"/>
    <s v="ร้านที่2"/>
    <s v="ฉ***ชัย  ร***จ้ง"/>
    <s v="กาญจนบุรี"/>
    <s v="-"/>
    <s v=""/>
    <s v="21/02/2026 10:28"/>
    <s v="-"/>
    <s v="J&amp;T COD"/>
    <s v="Tiktok"/>
    <s v="จ่ายทีหลัง / COD"/>
    <s v=""/>
    <s v="792030027493"/>
    <s v="21/02/2026 10:28"/>
  </r>
  <r>
    <x v="0"/>
    <x v="0"/>
    <n v="159"/>
    <n v="1"/>
    <s v="GVH37"/>
    <n v="297"/>
    <n v="0"/>
    <s v="ร้านที่2"/>
    <s v="ฉ***ชัย  ร***จ้ง"/>
    <s v="กาญจนบุรี"/>
    <s v="-"/>
    <s v=""/>
    <s v="21/02/2026 10:28"/>
    <s v="-"/>
    <s v="J&amp;T COD"/>
    <s v="Tiktok"/>
    <s v="จ่ายทีหลัง / COD"/>
    <s v=""/>
    <s v="792030027493"/>
    <s v="21/02/2026 10:28"/>
  </r>
  <r>
    <x v="6"/>
    <x v="7"/>
    <n v="75"/>
    <n v="1"/>
    <s v="GVH36"/>
    <n v="111"/>
    <n v="36"/>
    <s v="ร้านที่1"/>
    <s v="แ******ะ"/>
    <s v="******บลหนองผักนาก อำเภอสามชุก จังหวัดสุพรรณบุรี 72130"/>
    <s v="72130"/>
    <s v="55"/>
    <s v="21/02/2026 10:57"/>
    <s v="-"/>
    <s v="SPX Express"/>
    <s v="Shopee"/>
    <s v="shopee"/>
    <s v=""/>
    <s v="TH263300444635H"/>
    <s v="21/02/2026 10:27"/>
  </r>
  <r>
    <x v="1"/>
    <x v="15"/>
    <n v="28.47"/>
    <n v="2"/>
    <s v="GVH35"/>
    <n v="63.94"/>
    <n v="7"/>
    <s v="ร้านที่3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21/02/2026 10:27"/>
    <s v="-"/>
    <s v="Kerry_dropoff"/>
    <s v="Lazada"/>
    <s v="lazada"/>
    <s v=""/>
    <s v="LEXPU0659957506"/>
    <s v="21/02/2026 10:27"/>
  </r>
  <r>
    <x v="11"/>
    <x v="13"/>
    <n v="159"/>
    <n v="1"/>
    <s v="GVH34"/>
    <n v="198"/>
    <n v="0"/>
    <s v="ร้านที่2"/>
    <s v="จ***ญา ภ***เมศ"/>
    <s v="ร้อยเอ็ด"/>
    <s v="-"/>
    <s v=""/>
    <s v="21/02/2026 10:23"/>
    <s v="-"/>
    <s v="J&amp;T COD"/>
    <s v="Tiktok"/>
    <s v="จ่ายทีหลัง / COD"/>
    <s v=""/>
    <s v="792023826440"/>
    <s v="21/02/2026 10:23"/>
  </r>
  <r>
    <x v="2"/>
    <x v="2"/>
    <n v="159"/>
    <n v="1"/>
    <s v="GVH34"/>
    <n v="198"/>
    <n v="0"/>
    <s v="ร้านที่2"/>
    <s v="จ***ญา ภ***เมศ"/>
    <s v="ร้อยเอ็ด"/>
    <s v="-"/>
    <s v=""/>
    <s v="21/02/2026 10:23"/>
    <s v="-"/>
    <s v="J&amp;T COD"/>
    <s v="Tiktok"/>
    <s v="จ่ายทีหลัง / COD"/>
    <s v=""/>
    <s v="792023826440"/>
    <s v="21/02/2026 10:23"/>
  </r>
  <r>
    <x v="0"/>
    <x v="0"/>
    <n v="139"/>
    <n v="2"/>
    <s v="GVH33"/>
    <n v="215"/>
    <n v="0"/>
    <s v="ร้านที่10"/>
    <s v="Aoao S. Kanita"/>
    <s v="479/290(ซอย 2)_x000a_มบ.ทรัพย์สมบูรณ์สุขเจริญ 2, _x000a_ต.ในคลองบางปลากด,_x000a_อ.พระสมุทรเจดีย์, จ.สมุทรปราการ 10290"/>
    <s v="10290"/>
    <s v="0814540911"/>
    <s v="21/02/2026 10:05"/>
    <s v="t0832622509@gmail.com"/>
    <s v="EMS"/>
    <s v="facebook"/>
    <s v="กสิกร"/>
    <s v=""/>
    <s v="TH02058D8D1P5E0"/>
    <s v="21/02/2026 10:17"/>
  </r>
  <r>
    <x v="11"/>
    <x v="13"/>
    <n v="159"/>
    <n v="1"/>
    <s v="GVH32"/>
    <n v="99"/>
    <n v="0"/>
    <s v="ร้านที่2"/>
    <s v="ป***ี ช***วัญ"/>
    <s v="พัทลุง"/>
    <s v="-"/>
    <s v=""/>
    <s v="21/02/2026 10:17"/>
    <s v="-"/>
    <s v="J&amp;T COD"/>
    <s v="Tiktok"/>
    <s v="จ่ายทีหลัง / COD"/>
    <s v=""/>
    <s v="792048915416"/>
    <s v="21/02/2026 10:17"/>
  </r>
  <r>
    <x v="11"/>
    <x v="13"/>
    <n v="159"/>
    <n v="1"/>
    <s v="GVH30"/>
    <n v="297"/>
    <n v="0"/>
    <s v="ร้านที่2"/>
    <s v="เ***"/>
    <s v="พิษณุโลก"/>
    <s v="-"/>
    <s v=""/>
    <s v="21/02/2026 10:05"/>
    <s v="-"/>
    <s v="J&amp;T COD"/>
    <s v="Tiktok"/>
    <s v="จ่ายทีหลัง / COD"/>
    <s v=""/>
    <s v="792097221440"/>
    <s v="21/02/2026 10:06"/>
  </r>
  <r>
    <x v="2"/>
    <x v="2"/>
    <n v="159"/>
    <n v="1"/>
    <s v="GVH30"/>
    <n v="297"/>
    <n v="0"/>
    <s v="ร้านที่2"/>
    <s v="เ***"/>
    <s v="พิษณุโลก"/>
    <s v="-"/>
    <s v=""/>
    <s v="21/02/2026 10:05"/>
    <s v="-"/>
    <s v="J&amp;T COD"/>
    <s v="Tiktok"/>
    <s v="จ่ายทีหลัง / COD"/>
    <s v=""/>
    <s v="792097221440"/>
    <s v="21/02/2026 10:06"/>
  </r>
  <r>
    <x v="0"/>
    <x v="0"/>
    <n v="159"/>
    <n v="1"/>
    <s v="GVH30"/>
    <n v="297"/>
    <n v="0"/>
    <s v="ร้านที่2"/>
    <s v="เ***"/>
    <s v="พิษณุโลก"/>
    <s v="-"/>
    <s v=""/>
    <s v="21/02/2026 10:05"/>
    <s v="-"/>
    <s v="J&amp;T COD"/>
    <s v="Tiktok"/>
    <s v="จ่ายทีหลัง / COD"/>
    <s v=""/>
    <s v="792097221440"/>
    <s v="21/02/2026 10:06"/>
  </r>
  <r>
    <x v="3"/>
    <x v="4"/>
    <n v="33.333333333333336"/>
    <n v="3"/>
    <s v="GVH28"/>
    <n v="100"/>
    <n v="0"/>
    <s v="ร้านที่2"/>
    <s v="น***า"/>
    <s v="สมุทรปราการ"/>
    <s v="-"/>
    <s v=""/>
    <s v="21/02/2026 09:58"/>
    <s v="-"/>
    <s v="J&amp;T COD"/>
    <s v="Tiktok"/>
    <s v="จ่ายทีหลัง / COD"/>
    <s v="เอากาแฟ2นม1ค่ะ"/>
    <s v="792002503412"/>
    <s v="21/02/2026 09:58"/>
  </r>
  <r>
    <x v="2"/>
    <x v="2"/>
    <n v="159"/>
    <n v="1"/>
    <s v="GVH27"/>
    <n v="99"/>
    <n v="0"/>
    <s v="ร้านที่2"/>
    <s v="จ***ิมา เ***นสอาด"/>
    <s v="กรุงเทพฯ"/>
    <s v="-"/>
    <s v=""/>
    <s v="21/02/2026 09:55"/>
    <s v="-"/>
    <s v="J&amp;T Express"/>
    <s v="Tiktok"/>
    <s v="tiktok"/>
    <s v=""/>
    <s v="792014109493"/>
    <s v="21/02/2026 09:54"/>
  </r>
  <r>
    <x v="3"/>
    <x v="4"/>
    <n v="33.333333333333336"/>
    <n v="3"/>
    <s v="GVH26"/>
    <n v="100"/>
    <n v="0"/>
    <s v="ร้านที่2"/>
    <s v="พ***ังน้องมิลิน"/>
    <s v="ชุมพร"/>
    <s v="-"/>
    <s v=""/>
    <s v="21/02/2026 09:52"/>
    <s v="-"/>
    <s v="J&amp;T Express"/>
    <s v="Tiktok"/>
    <s v="tiktok"/>
    <s v="รับรสฝอยทอง1 เผือกมะพร้าว1 เนยนม1ค่ะ"/>
    <s v="792089308404"/>
    <s v="21/02/2026 09:51"/>
  </r>
  <r>
    <x v="3"/>
    <x v="4"/>
    <n v="33.333333333333336"/>
    <n v="3"/>
    <s v="GVH25"/>
    <n v="100"/>
    <n v="0"/>
    <s v="ร้านที่2"/>
    <s v="n***"/>
    <s v="ปทุมธานี"/>
    <s v="-"/>
    <s v=""/>
    <s v="21/02/2026 09:46"/>
    <s v="-"/>
    <s v="J&amp;T Express"/>
    <s v="Tiktok"/>
    <s v="tiktok"/>
    <s v=""/>
    <s v="792010227433"/>
    <s v="21/02/2026 09:46"/>
  </r>
  <r>
    <x v="8"/>
    <x v="9"/>
    <n v="33.333333333333336"/>
    <n v="3"/>
    <s v="GVH24"/>
    <n v="134.99"/>
    <n v="0"/>
    <s v="ร้านที่2"/>
    <s v="ต***ตา  ศ***วรรณ"/>
    <s v="แพร่"/>
    <s v="-"/>
    <s v=""/>
    <s v="21/02/2026 09:45"/>
    <s v="-"/>
    <s v="J&amp;T COD"/>
    <s v="Tiktok"/>
    <s v="จ่ายทีหลัง / COD"/>
    <s v=""/>
    <s v="792006519404"/>
    <s v="21/02/2026 09:45"/>
  </r>
  <r>
    <x v="1"/>
    <x v="1"/>
    <n v="120"/>
    <n v="1"/>
    <s v="GVH23"/>
    <n v="100"/>
    <n v="0"/>
    <s v="ร้านที่2"/>
    <s v="ส***สา เ***รม"/>
    <s v="กรุงเทพฯ"/>
    <s v="-"/>
    <s v=""/>
    <s v="21/02/2026 09:45"/>
    <s v="-"/>
    <s v="J&amp;T Express"/>
    <s v="Tiktok"/>
    <s v="tiktok"/>
    <s v=""/>
    <s v="792013621453"/>
    <s v="21/02/2026 09:45"/>
  </r>
  <r>
    <x v="10"/>
    <x v="12"/>
    <n v="66.666666666666671"/>
    <n v="3"/>
    <s v="GVH22"/>
    <n v="200"/>
    <n v="0"/>
    <s v="ร้านที่2"/>
    <s v="ป***ศา เ***ะกระโทก"/>
    <s v="เทศบาลนครนครราชสีมา"/>
    <s v="-"/>
    <s v=""/>
    <s v="21/02/2026 09:42"/>
    <s v="-"/>
    <s v="J&amp;T COD"/>
    <s v="Tiktok"/>
    <s v="จ่ายทีหลัง / COD"/>
    <s v=""/>
    <s v="792022023450"/>
    <s v="21/02/2026 09:42"/>
  </r>
  <r>
    <x v="3"/>
    <x v="4"/>
    <n v="33.333333333333336"/>
    <n v="3"/>
    <s v="GVH22"/>
    <n v="200"/>
    <n v="0"/>
    <s v="ร้านที่2"/>
    <s v="ป***ศา เ***ะกระโทก"/>
    <s v="เทศบาลนครนครราชสีมา"/>
    <s v="-"/>
    <s v=""/>
    <s v="21/02/2026 09:42"/>
    <s v="-"/>
    <s v="J&amp;T COD"/>
    <s v="Tiktok"/>
    <s v="จ่ายทีหลัง / COD"/>
    <s v=""/>
    <s v="792022023450"/>
    <s v="21/02/2026 09:42"/>
  </r>
  <r>
    <x v="3"/>
    <x v="4"/>
    <n v="50"/>
    <n v="6"/>
    <s v="GVH21"/>
    <n v="200"/>
    <n v="0"/>
    <s v="ร้านที่2"/>
    <s v="แ***ันทร์ ม***ีแก้ว"/>
    <s v="ตาก"/>
    <s v="-"/>
    <s v=""/>
    <s v="21/02/2026 09:42"/>
    <s v="-"/>
    <s v="J&amp;T Express"/>
    <s v="Tiktok"/>
    <s v="tiktok"/>
    <s v=""/>
    <s v="792015108426"/>
    <s v="21/02/2026 09:42"/>
  </r>
  <r>
    <x v="10"/>
    <x v="12"/>
    <n v="66.666666666666671"/>
    <n v="3"/>
    <s v="GVH20"/>
    <n v="100"/>
    <n v="0"/>
    <s v="ร้านที่2"/>
    <s v="ศ***รรณ ว***สิทธิเศรษฐ์"/>
    <s v="กรุงเทพฯ"/>
    <s v="-"/>
    <s v=""/>
    <s v="21/02/2026 09:29"/>
    <s v="-"/>
    <s v="J&amp;T COD"/>
    <s v="Tiktok"/>
    <s v="จ่ายทีหลัง / COD"/>
    <s v=""/>
    <s v="792037424474"/>
    <s v="21/02/2026 09:29"/>
  </r>
  <r>
    <x v="11"/>
    <x v="13"/>
    <n v="159"/>
    <n v="1"/>
    <s v="GVH19"/>
    <n v="99"/>
    <n v="0"/>
    <s v="ร้านที่2"/>
    <s v="ช***ปิ่นเอก"/>
    <s v="ตรัง"/>
    <s v="-"/>
    <s v=""/>
    <s v="21/02/2026 09:26"/>
    <s v="-"/>
    <s v="J&amp;T COD"/>
    <s v="Tiktok"/>
    <s v="จ่ายทีหลัง / COD"/>
    <s v=""/>
    <s v="792000027442"/>
    <s v="21/02/2026 09:26"/>
  </r>
  <r>
    <x v="2"/>
    <x v="2"/>
    <n v="159"/>
    <n v="1"/>
    <s v="GVH18"/>
    <n v="92"/>
    <n v="0"/>
    <s v="ร้านที่2"/>
    <s v="ก***์ติมา บ***ลาง"/>
    <s v="นครราชสีมา"/>
    <s v="-"/>
    <s v=""/>
    <s v="21/02/2026 09:40"/>
    <s v="-"/>
    <s v="J&amp;T Express"/>
    <s v="Tiktok"/>
    <s v="tiktok"/>
    <s v=""/>
    <s v="792029620480"/>
    <s v="21/02/2026 09:25"/>
  </r>
  <r>
    <x v="0"/>
    <x v="0"/>
    <n v="139"/>
    <n v="3"/>
    <s v="GVH17"/>
    <n v="377"/>
    <n v="0"/>
    <s v="ร้านที่10"/>
    <s v="คุณทัศนาพร  พรไชย"/>
    <s v="192 ม.1 ต.นิคมคำสร้อย_x000a_อ.นิคมคำสร้อย_x000a_จ.มุกดาหาร _x000a_โทร 49130"/>
    <s v="49130"/>
    <s v="0818885747"/>
    <s v="21/02/2026 09:24"/>
    <s v="t0832622509@gmail.com"/>
    <s v="EMS COD"/>
    <s v="facebook"/>
    <s v="กสิกร"/>
    <s v=""/>
    <s v="TH46028D8D1T0A"/>
    <s v="21/02/2026 09:23"/>
  </r>
  <r>
    <x v="2"/>
    <x v="2"/>
    <n v="159"/>
    <n v="1"/>
    <s v="GVH15"/>
    <n v="92"/>
    <n v="0"/>
    <s v="ร้านที่2"/>
    <s v="ส***ิยา  อ***า"/>
    <s v="น่าน"/>
    <s v="-"/>
    <s v=""/>
    <s v="21/02/2026 09:22"/>
    <s v="-"/>
    <s v="J&amp;T COD"/>
    <s v="Tiktok"/>
    <s v="จ่ายทีหลัง / COD"/>
    <s v=""/>
    <s v="792091824473"/>
    <s v="21/02/2026 09:22"/>
  </r>
  <r>
    <x v="11"/>
    <x v="13"/>
    <n v="139"/>
    <n v="1"/>
    <s v="GVH14"/>
    <n v="215"/>
    <n v="0"/>
    <s v="ร้านที่10"/>
    <s v="ชื่อ ยุพิน รักเกียรติ์"/>
    <s v="ที่อยู่ _x000a_อาคาร 4(คอนโด) ม.เกษตรศาสตร์ วิทยาเขตศรีราชา เลขที่ 199 ม.6 ตำบลทุ่งสุขลา อำเภอศรีราชา จังหวัดชลบุรี 20230"/>
    <s v="20230"/>
    <s v="0809991938"/>
    <s v="21/02/2026 09:51"/>
    <s v="t0832622509@gmail.com"/>
    <s v="EMS"/>
    <s v="facebook"/>
    <s v="กสิกร"/>
    <s v=""/>
    <s v="TH20078D8D1N6C0"/>
    <s v="21/02/2026 09:22"/>
  </r>
  <r>
    <x v="2"/>
    <x v="2"/>
    <n v="139"/>
    <n v="1"/>
    <s v="GVH14"/>
    <n v="215"/>
    <n v="0"/>
    <s v="ร้านที่10"/>
    <s v="ชื่อ ยุพิน รักเกียรติ์"/>
    <s v="ที่อยู่ _x000a_อาคาร 4(คอนโด) ม.เกษตรศาสตร์ วิทยาเขตศรีราชา เลขที่ 199 ม.6 ตำบลทุ่งสุขลา อำเภอศรีราชา จังหวัดชลบุรี 20230"/>
    <s v="20230"/>
    <s v="0809991938"/>
    <s v="21/02/2026 09:51"/>
    <s v="t0832622509@gmail.com"/>
    <s v="EMS"/>
    <s v="facebook"/>
    <s v="กสิกร"/>
    <s v=""/>
    <s v="TH20078D8D1N6C0"/>
    <s v="21/02/2026 09:22"/>
  </r>
  <r>
    <x v="3"/>
    <x v="4"/>
    <n v="65"/>
    <n v="1"/>
    <s v="GVH13"/>
    <n v="35"/>
    <n v="0"/>
    <s v="ร้านที่2"/>
    <s v="ค***ิริพร    ฝ***"/>
    <s v="อุบลราชธานี"/>
    <s v="-"/>
    <s v=""/>
    <s v="21/02/2026 09:19"/>
    <s v="-"/>
    <s v="J&amp;T Express"/>
    <s v="Tiktok"/>
    <s v="tiktok"/>
    <s v=""/>
    <s v="792099703463"/>
    <s v="21/02/2026 09:19"/>
  </r>
  <r>
    <x v="2"/>
    <x v="2"/>
    <n v="139"/>
    <n v="1"/>
    <s v="GVH12"/>
    <n v="215"/>
    <n v="0"/>
    <s v="ร้านที่10"/>
    <s v="Siriluk Supawiriyakit"/>
    <s v="129/48 วรารมย์เจริญเมือง  ต.สันกำแพง อ.สันกำแพง จ.เชียงใหม่ (โทร ) 50130"/>
    <s v="50130"/>
    <s v="0815946317"/>
    <s v="21/02/2026 09:20"/>
    <s v="t0832622509@gmail.com"/>
    <s v="EMS COD"/>
    <s v="facebook"/>
    <s v="กสิกร"/>
    <s v=""/>
    <s v="TH47138D8D1S4A"/>
    <s v="21/02/2026 09:17"/>
  </r>
  <r>
    <x v="11"/>
    <x v="13"/>
    <n v="139"/>
    <n v="1"/>
    <s v="GVH12"/>
    <n v="215"/>
    <n v="0"/>
    <s v="ร้านที่10"/>
    <s v="Siriluk Supawiriyakit"/>
    <s v="129/48 วรารมย์เจริญเมือง  ต.สันกำแพง อ.สันกำแพง จ.เชียงใหม่ (โทร ) 50130"/>
    <s v="50130"/>
    <s v="0815946317"/>
    <s v="21/02/2026 09:20"/>
    <s v="t0832622509@gmail.com"/>
    <s v="EMS COD"/>
    <s v="facebook"/>
    <s v="กสิกร"/>
    <s v=""/>
    <s v="TH47138D8D1S4A"/>
    <s v="21/02/2026 09:17"/>
  </r>
  <r>
    <x v="2"/>
    <x v="2"/>
    <n v="139"/>
    <n v="1"/>
    <s v="GVH10"/>
    <n v="215"/>
    <n v="0"/>
    <s v="ร้านที่10"/>
    <s v="นายพิเชษฐ. สุขพัฒน์"/>
    <s v="66 หมู่.7.ต.บ้านบุ่ง.อ.เมืองพิจิตร_x000a_จ.พิจิตร._x000a_เก็บเงินปลายทาง._x000a_ 66000"/>
    <s v="66000"/>
    <s v="0850443508"/>
    <s v="21/02/2026 09:13"/>
    <s v="t0832622509@gmail.com"/>
    <s v="EMS COD"/>
    <s v="facebook"/>
    <s v="กสิกร"/>
    <s v=""/>
    <s v="TH62018D8D1R6J"/>
    <s v="21/02/2026 09:12"/>
  </r>
  <r>
    <x v="11"/>
    <x v="13"/>
    <n v="139"/>
    <n v="1"/>
    <s v="GVH10"/>
    <n v="215"/>
    <n v="0"/>
    <s v="ร้านที่10"/>
    <s v="นายพิเชษฐ. สุขพัฒน์"/>
    <s v="66 หมู่.7.ต.บ้านบุ่ง.อ.เมืองพิจิตร_x000a_จ.พิจิตร._x000a_เก็บเงินปลายทาง._x000a_ 66000"/>
    <s v="66000"/>
    <s v="0850443508"/>
    <s v="21/02/2026 09:13"/>
    <s v="t0832622509@gmail.com"/>
    <s v="EMS COD"/>
    <s v="facebook"/>
    <s v="กสิกร"/>
    <s v=""/>
    <s v="TH62018D8D1R6J"/>
    <s v="21/02/2026 09:12"/>
  </r>
  <r>
    <x v="1"/>
    <x v="1"/>
    <n v="80"/>
    <n v="1"/>
    <s v="GVH8"/>
    <n v="80"/>
    <n v="0"/>
    <s v="ร้านที่1"/>
    <s v="ส******ง"/>
    <s v="******รรณภูมิ, ถนนร่มเกล้า, เขตมีนบุรี แขวงมีนบุรี เขตมีนบุรี จังหวัดกรุงเทพมหานคร 10510"/>
    <s v="10510"/>
    <s v="52"/>
    <s v="21/02/2026 09:02"/>
    <s v="-"/>
    <s v="SPX Express"/>
    <s v="Shopee"/>
    <s v="shopee"/>
    <s v=""/>
    <s v="TH268269080119V"/>
    <s v="21/02/2026 09:02"/>
  </r>
  <r>
    <x v="12"/>
    <x v="16"/>
    <n v="65"/>
    <n v="1"/>
    <s v="GVH7"/>
    <n v="459"/>
    <n v="0"/>
    <s v="ร้านที่10"/>
    <s v="สมพร"/>
    <s v="147หมู่5 ต.สายห้วยแก้ว อ.บ้านหมี่ ลพบุรี โทร 15110"/>
    <s v="15110"/>
    <s v="0899031854"/>
    <s v="20/02/2026 16:22"/>
    <s v="t0832622509@gmail.com"/>
    <s v="EMS"/>
    <s v="facebook"/>
    <s v="กสิกร"/>
    <s v=""/>
    <s v="TH07068D8D1M1Q"/>
    <s v="21/02/2026 08:58"/>
  </r>
  <r>
    <x v="13"/>
    <x v="17"/>
    <n v="65"/>
    <n v="1"/>
    <s v="GVH7"/>
    <n v="459"/>
    <n v="0"/>
    <s v="ร้านที่10"/>
    <s v="สมพร"/>
    <s v="147หมู่5 ต.สายห้วยแก้ว อ.บ้านหมี่ ลพบุรี โทร 15110"/>
    <s v="15110"/>
    <s v="0899031854"/>
    <s v="20/02/2026 16:22"/>
    <s v="t0832622509@gmail.com"/>
    <s v="EMS"/>
    <s v="facebook"/>
    <s v="กสิกร"/>
    <s v=""/>
    <s v="TH07068D8D1M1Q"/>
    <s v="21/02/2026 08:58"/>
  </r>
  <r>
    <x v="14"/>
    <x v="18"/>
    <n v="65"/>
    <n v="1"/>
    <s v="GVH7"/>
    <n v="459"/>
    <n v="0"/>
    <s v="ร้านที่10"/>
    <s v="สมพร"/>
    <s v="147หมู่5 ต.สายห้วยแก้ว อ.บ้านหมี่ ลพบุรี โทร 15110"/>
    <s v="15110"/>
    <s v="0899031854"/>
    <s v="20/02/2026 16:22"/>
    <s v="t0832622509@gmail.com"/>
    <s v="EMS"/>
    <s v="facebook"/>
    <s v="กสิกร"/>
    <s v=""/>
    <s v="TH07068D8D1M1Q"/>
    <s v="21/02/2026 08:58"/>
  </r>
  <r>
    <x v="11"/>
    <x v="13"/>
    <n v="139"/>
    <n v="1"/>
    <s v="GVH7"/>
    <n v="459"/>
    <n v="0"/>
    <s v="ร้านที่10"/>
    <s v="สมพร"/>
    <s v="147หมู่5 ต.สายห้วยแก้ว อ.บ้านหมี่ ลพบุรี โทร 15110"/>
    <s v="15110"/>
    <s v="0899031854"/>
    <s v="20/02/2026 16:22"/>
    <s v="t0832622509@gmail.com"/>
    <s v="EMS"/>
    <s v="facebook"/>
    <s v="กสิกร"/>
    <s v=""/>
    <s v="TH07068D8D1M1Q"/>
    <s v="21/02/2026 08:58"/>
  </r>
  <r>
    <x v="2"/>
    <x v="2"/>
    <n v="139"/>
    <n v="1"/>
    <s v="GVH7"/>
    <n v="459"/>
    <n v="0"/>
    <s v="ร้านที่10"/>
    <s v="สมพร"/>
    <s v="147หมู่5 ต.สายห้วยแก้ว อ.บ้านหมี่ ลพบุรี โทร 15110"/>
    <s v="15110"/>
    <s v="0899031854"/>
    <s v="20/02/2026 16:22"/>
    <s v="t0832622509@gmail.com"/>
    <s v="EMS"/>
    <s v="facebook"/>
    <s v="กสิกร"/>
    <s v=""/>
    <s v="TH07068D8D1M1Q"/>
    <s v="21/02/2026 08:58"/>
  </r>
  <r>
    <x v="4"/>
    <x v="5"/>
    <n v="12"/>
    <n v="50"/>
    <s v="GVH6"/>
    <n v="1500"/>
    <n v="0"/>
    <s v="ร้านที่1"/>
    <s v="ก******ง"/>
    <s v="******ตำบลควนมะพร้าว อำเภอเมืองพัทลุง จังหวัดพัทลุง 93000"/>
    <s v="93000"/>
    <s v="11"/>
    <s v="21/02/2026 08:54"/>
    <s v="-"/>
    <s v="SPX Express"/>
    <s v="Shopee"/>
    <s v="shopee"/>
    <s v=""/>
    <s v="TH263072210756P"/>
    <s v="21/02/2026 08:54"/>
  </r>
  <r>
    <x v="1"/>
    <x v="1"/>
    <n v="69.900000000000006"/>
    <n v="10"/>
    <s v="GVH6"/>
    <n v="1500"/>
    <n v="0"/>
    <s v="ร้านที่1"/>
    <s v="ก******ง"/>
    <s v="******ตำบลควนมะพร้าว อำเภอเมืองพัทลุง จังหวัดพัทลุง 93000"/>
    <s v="93000"/>
    <s v="11"/>
    <s v="21/02/2026 08:54"/>
    <s v="-"/>
    <s v="SPX Express"/>
    <s v="Shopee"/>
    <s v="shopee"/>
    <s v=""/>
    <s v="TH263072210756P"/>
    <s v="21/02/2026 08:54"/>
  </r>
  <r>
    <x v="3"/>
    <x v="4"/>
    <n v="50"/>
    <n v="6"/>
    <s v="GVH5"/>
    <n v="200"/>
    <n v="0"/>
    <s v="ร้านที่2"/>
    <s v="จ***ภรณ์  บ***ูรณ์"/>
    <s v="ขอนแก่น"/>
    <s v="-"/>
    <s v=""/>
    <s v="21/02/2026 08:44"/>
    <s v="-"/>
    <s v="J&amp;T Express"/>
    <s v="Tiktok"/>
    <s v="tiktok"/>
    <s v=""/>
    <s v="792072820405"/>
    <s v="21/02/2026 08:44"/>
  </r>
  <r>
    <x v="10"/>
    <x v="12"/>
    <n v="66.666666666666671"/>
    <n v="3"/>
    <s v="GVH3"/>
    <n v="129"/>
    <n v="0"/>
    <s v="ร้านที่1"/>
    <s v="น******ร"/>
    <s v="****** ตำบลนางแล, อำเภอเมืองเชียงราย ตำบลนางแล อำเภอเมืองเชียงราย จังหวัดเชียงราย 57100"/>
    <s v="57100"/>
    <s v="17"/>
    <s v="21/02/2026 08:28"/>
    <s v="-"/>
    <s v="SPX Express"/>
    <s v="Shopee"/>
    <s v="shopee"/>
    <s v=""/>
    <s v="TH260056642058T"/>
    <s v="21/02/2026 08:27"/>
  </r>
  <r>
    <x v="3"/>
    <x v="4"/>
    <n v="50"/>
    <n v="6"/>
    <s v="GVH1"/>
    <n v="200"/>
    <n v="0"/>
    <s v="ร้านที่2"/>
    <s v="T*** D***hatong"/>
    <s v="แพร่"/>
    <s v="-"/>
    <s v=""/>
    <s v="21/02/2026 08:13"/>
    <s v="-"/>
    <s v="J&amp;T Express"/>
    <s v="Tiktok"/>
    <s v="tiktok"/>
    <s v=""/>
    <s v="792015026401"/>
    <s v="21/02/2026 08:13"/>
  </r>
  <r>
    <x v="1"/>
    <x v="1"/>
    <n v="66.333333333333329"/>
    <n v="6"/>
    <s v="GVH0"/>
    <n v="394"/>
    <n v="0"/>
    <s v="ร้านที่2"/>
    <s v="ส***า พ***ะบัวศรี"/>
    <s v="พิษณุโลก"/>
    <s v="-"/>
    <s v=""/>
    <s v="21/02/2026 07:38"/>
    <s v="-"/>
    <s v="J&amp;T COD"/>
    <s v="Tiktok"/>
    <s v="จ่ายทีหลัง / COD"/>
    <s v=""/>
    <s v="792017227455"/>
    <s v="21/02/2026 07:38"/>
  </r>
  <r>
    <x v="10"/>
    <x v="12"/>
    <n v="66.666666666666671"/>
    <n v="3"/>
    <s v="GVG99"/>
    <n v="129"/>
    <n v="0"/>
    <s v="ร้านที่2"/>
    <s v="ส***า พ***ะบัวศรี"/>
    <s v="เลย"/>
    <s v="-"/>
    <s v=""/>
    <s v="21/02/2026 07:31"/>
    <s v="-"/>
    <s v="J&amp;T Express"/>
    <s v="Tiktok"/>
    <s v="tiktok"/>
    <s v=""/>
    <s v="792052718402"/>
    <s v="21/02/2026 07:31"/>
  </r>
  <r>
    <x v="11"/>
    <x v="13"/>
    <n v="159"/>
    <n v="1"/>
    <s v="GVG98"/>
    <n v="99"/>
    <n v="0"/>
    <s v="ร้านที่2"/>
    <s v="พ***มล ท***เกตุ"/>
    <s v="กรุงเทพมหานคร"/>
    <s v="-"/>
    <s v=""/>
    <s v="21/02/2026 07:18"/>
    <s v="-"/>
    <s v="J&amp;T Express"/>
    <s v="Tiktok"/>
    <s v="tiktok"/>
    <s v=""/>
    <s v="792087911414"/>
    <s v="21/02/2026 07:18"/>
  </r>
  <r>
    <x v="6"/>
    <x v="7"/>
    <n v="75"/>
    <n v="1"/>
    <s v="GVG97"/>
    <n v="112"/>
    <n v="37"/>
    <s v="ร้านที่1"/>
    <s v="ก******ว"/>
    <s v="******ทรวัดนครชื่นชุ่ม, ตำบลกระทุ่มล้ม, อำเภอสามพราน ตำบลกระทุ่มล้ม อำเภอสามพราน จังหวัดนครปฐม 73220"/>
    <s v="73220"/>
    <s v="80"/>
    <s v="21/02/2026 07:43"/>
    <s v="-"/>
    <s v="SPX Express"/>
    <s v="Shopee"/>
    <s v="shopee"/>
    <s v=""/>
    <s v="TH2645226712096"/>
    <s v="21/02/2026 07:13"/>
  </r>
  <r>
    <x v="13"/>
    <x v="17"/>
    <n v="50"/>
    <n v="5"/>
    <s v="GVG96"/>
    <n v="245"/>
    <n v="0"/>
    <s v="ร้านที่1"/>
    <s v="ก******ศ"/>
    <s v="******สมบูรณ์ อำเภอทุ่งเสลี่ยม ตำบลเขาแก้วศรีสมบูรณ์ อำเภอทุ่งเสลี่ยม จังหวัดสุโขทัย 64230"/>
    <s v="64230"/>
    <s v="74"/>
    <s v="21/02/2026 07:39"/>
    <s v="-"/>
    <s v="SPX Express"/>
    <s v="Shopee"/>
    <s v="shopee"/>
    <s v=""/>
    <s v="TH262274955375P"/>
    <s v="21/02/2026 07:10"/>
  </r>
  <r>
    <x v="0"/>
    <x v="0"/>
    <n v="159"/>
    <n v="1"/>
    <s v="GVG95"/>
    <n v="99"/>
    <n v="0"/>
    <s v="ร้านที่2"/>
    <s v="ก***ฏา"/>
    <s v="เทศบาลนครนครสวรรค์"/>
    <s v="-"/>
    <s v=""/>
    <s v="21/02/2026 07:07"/>
    <s v="-"/>
    <s v="J&amp;T Express"/>
    <s v="Tiktok"/>
    <s v="tiktok"/>
    <s v=""/>
    <s v="792082517413"/>
    <s v="21/02/2026 07:10"/>
  </r>
  <r>
    <x v="3"/>
    <x v="4"/>
    <n v="50"/>
    <n v="6"/>
    <s v="GVG94"/>
    <n v="200"/>
    <n v="0"/>
    <s v="ร้านที่2"/>
    <s v="น***นิตา​ ส***รชัฎ"/>
    <s v="อำนาจเจริญ"/>
    <s v="-"/>
    <s v=""/>
    <s v="21/02/2026 06:56"/>
    <s v="-"/>
    <s v="J&amp;T Express"/>
    <s v="Tiktok"/>
    <s v="tiktok"/>
    <s v=""/>
    <s v="792078178242"/>
    <s v="21/02/2026 06:56"/>
  </r>
  <r>
    <x v="3"/>
    <x v="4"/>
    <n v="50"/>
    <n v="6"/>
    <s v="GVG93"/>
    <n v="200"/>
    <n v="0"/>
    <s v="ร้านที่2"/>
    <s v="น***น เ***บุญมา"/>
    <s v="อ่างทอง"/>
    <s v="-"/>
    <s v=""/>
    <s v="21/02/2026 06:26"/>
    <s v="-"/>
    <s v="J&amp;T COD"/>
    <s v="Tiktok"/>
    <s v="จ่ายทีหลัง / COD"/>
    <s v=""/>
    <s v="792063377254"/>
    <s v="21/02/2026 06:27"/>
  </r>
  <r>
    <x v="2"/>
    <x v="2"/>
    <n v="159"/>
    <n v="1"/>
    <s v="GVG92"/>
    <n v="99"/>
    <n v="0"/>
    <s v="ร้านที่2"/>
    <s v="น*** ก***ะวงค์"/>
    <s v="เชียงใหม่"/>
    <s v="-"/>
    <s v=""/>
    <s v="21/02/2026 05:35"/>
    <s v="-"/>
    <s v="J&amp;T COD"/>
    <s v="Tiktok"/>
    <s v="จ่ายทีหลัง / COD"/>
    <s v=""/>
    <s v="792074536201"/>
    <s v="21/02/2026 05:35"/>
  </r>
  <r>
    <x v="11"/>
    <x v="13"/>
    <n v="159"/>
    <n v="1"/>
    <s v="GVG91"/>
    <n v="99"/>
    <n v="0"/>
    <s v="ร้านที่2"/>
    <s v="m** g**"/>
    <s v="กรุงเทพฯ"/>
    <s v="-"/>
    <s v=""/>
    <s v="21/02/2026 04:32"/>
    <s v="-"/>
    <s v="J&amp;T COD"/>
    <s v="Tiktok"/>
    <s v="จ่ายทีหลัง / COD"/>
    <s v=""/>
    <s v="792005578221"/>
    <s v="21/02/2026 04:32"/>
  </r>
  <r>
    <x v="2"/>
    <x v="2"/>
    <n v="159"/>
    <n v="1"/>
    <s v="GVG90"/>
    <n v="99"/>
    <n v="0"/>
    <s v="ร้านที่2"/>
    <s v="m** g**"/>
    <s v="กรุงเทพฯ"/>
    <s v="-"/>
    <s v=""/>
    <s v="21/02/2026 04:32"/>
    <s v="-"/>
    <s v="J&amp;T COD"/>
    <s v="Tiktok"/>
    <s v="จ่ายทีหลัง / COD"/>
    <s v=""/>
    <s v="792096042275"/>
    <s v="21/02/2026 04:32"/>
  </r>
  <r>
    <x v="0"/>
    <x v="0"/>
    <n v="159"/>
    <n v="1"/>
    <s v="GVG89"/>
    <n v="99"/>
    <n v="0"/>
    <s v="ร้านที่2"/>
    <s v="m** g**"/>
    <s v="กรุงเทพฯ"/>
    <s v="-"/>
    <s v=""/>
    <s v="21/02/2026 04:31"/>
    <s v="-"/>
    <s v="J&amp;T COD"/>
    <s v="Tiktok"/>
    <s v="จ่ายทีหลัง / COD"/>
    <s v=""/>
    <s v="792074728266"/>
    <s v="21/02/2026 04:31"/>
  </r>
  <r>
    <x v="11"/>
    <x v="13"/>
    <n v="159"/>
    <n v="1"/>
    <s v="GVG88"/>
    <n v="99"/>
    <n v="0"/>
    <s v="ร้านที่2"/>
    <s v="w***iwan"/>
    <s v="กรุงเทพฯ"/>
    <s v="-"/>
    <s v=""/>
    <s v="21/02/2026 03:08"/>
    <s v="-"/>
    <s v="J&amp;T COD"/>
    <s v="Tiktok"/>
    <s v="จ่ายทีหลัง / COD"/>
    <s v=""/>
    <s v="792074874242"/>
    <s v="21/02/2026 03:08"/>
  </r>
  <r>
    <x v="11"/>
    <x v="13"/>
    <n v="159"/>
    <n v="1"/>
    <s v="GVG87"/>
    <n v="108"/>
    <n v="9"/>
    <s v="ร้านที่2"/>
    <s v="ม***ียร บ***่วย"/>
    <s v="อ่างทอง"/>
    <s v="-"/>
    <s v=""/>
    <s v="21/02/2026 01:46"/>
    <s v="-"/>
    <s v="J&amp;T COD"/>
    <s v="Tiktok"/>
    <s v="จ่ายทีหลัง / COD"/>
    <s v=""/>
    <s v="792058377213"/>
    <s v="21/02/2026 01:46"/>
  </r>
  <r>
    <x v="2"/>
    <x v="2"/>
    <n v="159"/>
    <n v="1"/>
    <s v="GVG86"/>
    <n v="198"/>
    <n v="0"/>
    <s v="ร้านที่2"/>
    <s v="ส***ช"/>
    <s v="สุพรรณบุรี"/>
    <s v="-"/>
    <s v=""/>
    <s v="21/02/2026 01:40"/>
    <s v="-"/>
    <s v="J&amp;T COD"/>
    <s v="Tiktok"/>
    <s v="จ่ายทีหลัง / COD"/>
    <s v=""/>
    <s v="792008835236"/>
    <s v="21/02/2026 01:40"/>
  </r>
  <r>
    <x v="11"/>
    <x v="13"/>
    <n v="159"/>
    <n v="1"/>
    <s v="GVG86"/>
    <n v="198"/>
    <n v="0"/>
    <s v="ร้านที่2"/>
    <s v="ส***ช"/>
    <s v="สุพรรณบุรี"/>
    <s v="-"/>
    <s v=""/>
    <s v="21/02/2026 01:40"/>
    <s v="-"/>
    <s v="J&amp;T COD"/>
    <s v="Tiktok"/>
    <s v="จ่ายทีหลัง / COD"/>
    <s v=""/>
    <s v="792008835236"/>
    <s v="21/02/2026 01:40"/>
  </r>
  <r>
    <x v="0"/>
    <x v="0"/>
    <n v="159"/>
    <n v="1"/>
    <s v="GVG85"/>
    <n v="99"/>
    <n v="0"/>
    <s v="ร้านที่2"/>
    <s v="ค***นธุ์ ค***บ"/>
    <s v="กาญจนบุรี"/>
    <s v="-"/>
    <s v=""/>
    <s v="21/02/2026 01:39"/>
    <s v="-"/>
    <s v="J&amp;T Express"/>
    <s v="Tiktok"/>
    <s v="tiktok"/>
    <s v=""/>
    <s v="792096124271"/>
    <s v="21/02/2026 01:39"/>
  </r>
  <r>
    <x v="2"/>
    <x v="2"/>
    <n v="159"/>
    <n v="1"/>
    <s v="GVG84"/>
    <n v="102"/>
    <n v="3"/>
    <s v="ร้านที่2"/>
    <s v="u***4158363722169"/>
    <s v="ชลบุรี"/>
    <s v="-"/>
    <s v=""/>
    <s v="21/02/2026 01:38"/>
    <s v="-"/>
    <s v="J&amp;T COD"/>
    <s v="Tiktok"/>
    <s v="จ่ายทีหลัง / COD"/>
    <s v=""/>
    <s v="792037457223"/>
    <s v="21/02/2026 01:39"/>
  </r>
  <r>
    <x v="2"/>
    <x v="2"/>
    <n v="159"/>
    <n v="1"/>
    <s v="GVG83"/>
    <n v="99"/>
    <n v="0"/>
    <s v="ร้านที่2"/>
    <s v="u***4158363722169"/>
    <s v="ชลบุรี"/>
    <s v="-"/>
    <s v=""/>
    <s v="21/02/2026 01:37"/>
    <s v="-"/>
    <s v="J&amp;T COD"/>
    <s v="Tiktok"/>
    <s v="จ่ายทีหลัง / COD"/>
    <s v=""/>
    <s v="792030330265"/>
    <s v="21/02/2026 01:37"/>
  </r>
  <r>
    <x v="3"/>
    <x v="4"/>
    <n v="50"/>
    <n v="6"/>
    <s v="GVG82"/>
    <n v="200"/>
    <n v="0"/>
    <s v="ร้านที่2"/>
    <s v="ด***มล ภ***ลา 2***มู่5"/>
    <s v="เทศบาลนครนครศรีธรรมราช"/>
    <s v="-"/>
    <s v=""/>
    <s v="21/02/2026 01:13"/>
    <s v="-"/>
    <s v="J&amp;T COD"/>
    <s v="Tiktok"/>
    <s v="จ่ายทีหลัง / COD"/>
    <s v=""/>
    <s v="792004572262"/>
    <s v="21/02/2026 01:17"/>
  </r>
  <r>
    <x v="2"/>
    <x v="2"/>
    <n v="159"/>
    <n v="1"/>
    <s v="GVG81"/>
    <n v="99"/>
    <n v="0"/>
    <s v="ร้านที่2"/>
    <s v="พ***ย์ ไ***ง"/>
    <s v="ขอนแก่น"/>
    <s v="-"/>
    <s v=""/>
    <s v="21/02/2026 00:45"/>
    <s v="-"/>
    <s v="J&amp;T Express"/>
    <s v="Tiktok"/>
    <s v="tiktok"/>
    <s v=""/>
    <s v="792065534260"/>
    <s v="21/02/2026 00:45"/>
  </r>
  <r>
    <x v="11"/>
    <x v="13"/>
    <n v="159"/>
    <n v="1"/>
    <s v="GVG80"/>
    <n v="99"/>
    <n v="0"/>
    <s v="ร้านที่2"/>
    <s v="บ***ิตา"/>
    <s v="สมุทรปราการ"/>
    <s v="-"/>
    <s v=""/>
    <s v="21/02/2026 00:09"/>
    <s v="-"/>
    <s v="J&amp;T Express"/>
    <s v="Tiktok"/>
    <s v="tiktok"/>
    <s v=""/>
    <s v="792062156270"/>
    <s v="21/02/2026 00:19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x v="0"/>
    <n v="10"/>
    <n v="1"/>
    <s v="GVK65"/>
    <n v="10"/>
    <n v="0"/>
    <s v="ร้านที่3"/>
    <s v="สแรกตหต"/>
    <s v="ชุมชนร่มเย็น 28/499999 ซยแ 2/17 ดสกนนกนกน83377738288888822 · คูคต/ Khu Khot_x000a__x000a_ลำลูกกา/ Lam Luk Kaปทุมธานี/ Pathum Thani_x000a_12130"/>
    <s v="12130"/>
    <s v="660969724842"/>
    <s v="22/02/2026 23:48"/>
    <s v="-"/>
    <s v="Kerry_dropoff"/>
    <s v="Lazada"/>
    <s v="lazada"/>
    <s v=""/>
    <s v="-"/>
    <s v="22/02/2026 23:48"/>
  </r>
  <r>
    <x v="1"/>
    <x v="1"/>
    <n v="159"/>
    <n v="1"/>
    <s v="GVK64"/>
    <n v="139"/>
    <n v="10"/>
    <s v="ร้านที่2"/>
    <s v="ร***า ค***ค"/>
    <s v="อุตรดิตถ์"/>
    <s v="-"/>
    <s v=""/>
    <s v="22/02/2026 23:11"/>
    <s v="-"/>
    <s v="J&amp;T COD"/>
    <s v="Tiktok"/>
    <s v="จ่ายทีหลัง / COD"/>
    <s v=""/>
    <s v="-"/>
    <s v="22/02/2026 23:11"/>
  </r>
  <r>
    <x v="2"/>
    <x v="2"/>
    <n v="10"/>
    <n v="20"/>
    <s v="GVK63"/>
    <n v="30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22/02/2026 22:58"/>
    <s v="-"/>
    <s v="Flash Express"/>
    <s v="Shopee"/>
    <s v="shopee"/>
    <s v=""/>
    <s v="-"/>
    <s v="22/02/2026 22:57"/>
  </r>
  <r>
    <x v="3"/>
    <x v="3"/>
    <n v="49"/>
    <n v="3"/>
    <s v="GVK62"/>
    <n v="157"/>
    <n v="10"/>
    <s v="ร้านที่1"/>
    <s v="น******ส"/>
    <s v="****** ตำบลหนองเหียง อำเภอพนัสนิคม จังหวัดชลบุรี 20140"/>
    <s v="20140"/>
    <s v="82"/>
    <s v="22/02/2026 23:09"/>
    <s v="-"/>
    <s v="Flash Express"/>
    <s v="Shopee"/>
    <s v="shopee"/>
    <s v=""/>
    <s v="-"/>
    <s v="22/02/2026 22:39"/>
  </r>
  <r>
    <x v="4"/>
    <x v="4"/>
    <n v="33"/>
    <n v="10"/>
    <s v="GVK61"/>
    <n v="399"/>
    <n v="0"/>
    <s v="ร้านที่1"/>
    <s v="พ******ี"/>
    <s v="******บ.นาสีนวน ตำบลนาสีนวน ตำบลนาสีนวน อำเภอกันทรวิชัย จังหวัดมหาสารคาม 44150"/>
    <s v="44150"/>
    <s v="79"/>
    <s v="-"/>
    <s v="-"/>
    <s v=""/>
    <s v="Shopee"/>
    <s v="-"/>
    <s v=""/>
    <s v="-"/>
    <s v="22/02/2026 22:37"/>
  </r>
  <r>
    <x v="0"/>
    <x v="0"/>
    <n v="70.92"/>
    <n v="1"/>
    <s v="GVK59"/>
    <n v="158.19999999999999"/>
    <n v="7"/>
    <s v="ร้านที่3"/>
    <s v="เอื้อย เทียมทัศน์"/>
    <s v="เลขที่ 260 ซ.รามอินทรา 5  ( ใกล้สนามกีฬารามอินทรา ) ถ.รามอินทรา · ท่าแร้ง/ Tha Raeng_x000a__x000a_บางเขน/ Bang Khenกรุงเทพมหานคร/ Bangkok_x000a_10220"/>
    <s v="10220"/>
    <s v="660956601242"/>
    <s v="22/02/2026 22:32"/>
    <s v="-"/>
    <s v="Kerry_dropoff"/>
    <s v="Lazada"/>
    <s v="lazada"/>
    <s v=""/>
    <s v="-"/>
    <s v="22/02/2026 22:32"/>
  </r>
  <r>
    <x v="5"/>
    <x v="5"/>
    <n v="80.28"/>
    <n v="1"/>
    <s v="GVK59"/>
    <n v="158.19999999999999"/>
    <n v="7"/>
    <s v="ร้านที่3"/>
    <s v="เอื้อย เทียมทัศน์"/>
    <s v="เลขที่ 260 ซ.รามอินทรา 5  ( ใกล้สนามกีฬารามอินทรา ) ถ.รามอินทรา · ท่าแร้ง/ Tha Raeng_x000a__x000a_บางเขน/ Bang Khenกรุงเทพมหานคร/ Bangkok_x000a_10220"/>
    <s v="10220"/>
    <s v="660956601242"/>
    <s v="22/02/2026 22:32"/>
    <s v="-"/>
    <s v="Kerry_dropoff"/>
    <s v="Lazada"/>
    <s v="lazada"/>
    <s v=""/>
    <s v="-"/>
    <s v="22/02/2026 22:32"/>
  </r>
  <r>
    <x v="6"/>
    <x v="6"/>
    <n v="50"/>
    <n v="6"/>
    <s v="GVK58"/>
    <n v="200"/>
    <n v="0"/>
    <s v="ร้านที่2"/>
    <s v="ว***ิภา"/>
    <s v="กรุงเทพฯ"/>
    <s v="-"/>
    <s v=""/>
    <s v="22/02/2026 22:15"/>
    <s v="-"/>
    <s v="J&amp;T COD"/>
    <s v="Tiktok"/>
    <s v="จ่ายทีหลัง / COD"/>
    <s v="ขอรสกาแฟ3กล่อง อีก3กล่องอะไรก็ได้"/>
    <s v="-"/>
    <s v="22/02/2026 22:15"/>
  </r>
  <r>
    <x v="7"/>
    <x v="7"/>
    <n v="93"/>
    <n v="1"/>
    <s v="GVK57"/>
    <n v="93"/>
    <n v="0"/>
    <s v="ร้านที่1"/>
    <s v="ธ******ษ"/>
    <s v="******นา ตำบลพังโคน ตำบลพังโคน อำเภอพังโคน จังหวัดสกลนคร 47160"/>
    <s v="47160"/>
    <s v="41"/>
    <s v="22/02/2026 22:12"/>
    <s v="-"/>
    <s v="SPX Express"/>
    <s v="Shopee"/>
    <s v="shopee"/>
    <s v=""/>
    <s v="-"/>
    <s v="22/02/2026 22:12"/>
  </r>
  <r>
    <x v="1"/>
    <x v="1"/>
    <n v="159"/>
    <n v="1"/>
    <s v="GVK56"/>
    <n v="129"/>
    <n v="0"/>
    <s v="ร้านที่2"/>
    <s v="น***วงจันทร์ ก***ุญ"/>
    <s v="อุบลราชธานี"/>
    <s v="-"/>
    <s v=""/>
    <s v="22/02/2026 21:52"/>
    <s v="-"/>
    <s v="J&amp;T Express"/>
    <s v="Tiktok"/>
    <s v="tiktok"/>
    <s v=""/>
    <s v="-"/>
    <s v="22/02/2026 21:52"/>
  </r>
  <r>
    <x v="5"/>
    <x v="5"/>
    <n v="87.2"/>
    <n v="1"/>
    <s v="GVK55"/>
    <n v="87.2"/>
    <n v="0"/>
    <s v="ร้านที่3"/>
    <s v="น้อย"/>
    <s v="กรูฟวิวล์3 29/18 ต.ธนู_x000a__x000a_อุทัย/ Uthaiพระนครศรีอยุธยา/ Phra Nakhon Si Ayutthaya_x000a_13210"/>
    <s v="13210"/>
    <s v="660615927369"/>
    <s v="22/02/2026 21:28"/>
    <s v="-"/>
    <s v="Kerry_dropoff"/>
    <s v="Lazada"/>
    <s v="lazada"/>
    <s v=""/>
    <s v="-"/>
    <s v="22/02/2026 21:28"/>
  </r>
  <r>
    <x v="2"/>
    <x v="2"/>
    <n v="10"/>
    <n v="20"/>
    <s v="GVK54"/>
    <n v="199.99"/>
    <n v="0"/>
    <s v="ร้านที่2"/>
    <s v="ส***ชญา ท***ย์วัฒนไพศาล"/>
    <s v="สุพรรณบุรี"/>
    <s v="-"/>
    <s v=""/>
    <s v="22/02/2026 21:12"/>
    <s v="-"/>
    <s v="J&amp;T COD"/>
    <s v="Tiktok"/>
    <s v="จ่ายทีหลัง / COD"/>
    <s v=""/>
    <s v="-"/>
    <s v="22/02/2026 21:12"/>
  </r>
  <r>
    <x v="1"/>
    <x v="1"/>
    <n v="159"/>
    <n v="1"/>
    <s v="GVK53"/>
    <n v="129"/>
    <n v="0"/>
    <s v="ร้านที่2"/>
    <s v="ป***๋า ภ***สว"/>
    <s v="กาฬสินธุ์"/>
    <s v="-"/>
    <s v=""/>
    <s v="22/02/2026 21:04"/>
    <s v="-"/>
    <s v="J&amp;T COD"/>
    <s v="Tiktok"/>
    <s v="จ่ายทีหลัง / COD"/>
    <s v=""/>
    <s v="-"/>
    <s v="22/02/2026 21:04"/>
  </r>
  <r>
    <x v="3"/>
    <x v="3"/>
    <n v="33.333333333333336"/>
    <n v="3"/>
    <s v="GVK52"/>
    <n v="154.99"/>
    <n v="20"/>
    <s v="ร้านที่2"/>
    <s v="ส***รณา อ***โชติ"/>
    <s v="บุรีรัมย์"/>
    <s v="-"/>
    <s v=""/>
    <s v="22/02/2026 20:52"/>
    <s v="-"/>
    <s v="J&amp;T Express"/>
    <s v="Tiktok"/>
    <s v="tiktok"/>
    <s v=""/>
    <s v="-"/>
    <s v="22/02/2026 20:52"/>
  </r>
  <r>
    <x v="8"/>
    <x v="8"/>
    <n v="54.5"/>
    <n v="2"/>
    <s v="GVK51"/>
    <n v="94.2"/>
    <n v="7"/>
    <s v="ร้านที่3"/>
    <s v="สุธิดา สุขชูวิเลิศ"/>
    <s v="165 หมู่10 ต.เทพราช_x000a__x000a_สิชล/ Sichonนครศรีธรรมราช/ Nakhon Si Thammarat_x000a_80340"/>
    <s v="80340"/>
    <s v="660630810105"/>
    <s v="22/02/2026 20:49"/>
    <s v="-"/>
    <s v="Kerry_dropoff"/>
    <s v="Lazada"/>
    <s v="lazada"/>
    <s v=""/>
    <s v="-"/>
    <s v="22/02/2026 20:47"/>
  </r>
  <r>
    <x v="6"/>
    <x v="6"/>
    <n v="50"/>
    <n v="6"/>
    <s v="GVK50"/>
    <n v="200"/>
    <n v="0"/>
    <s v="ร้านที่2"/>
    <s v="โ***า"/>
    <s v="หนองบัวลำภู"/>
    <s v="-"/>
    <s v=""/>
    <s v="22/02/2026 20:36"/>
    <s v="-"/>
    <s v="J&amp;T COD"/>
    <s v="Tiktok"/>
    <s v="จ่ายทีหลัง / COD"/>
    <s v=""/>
    <s v="-"/>
    <s v="22/02/2026 20:36"/>
  </r>
  <r>
    <x v="6"/>
    <x v="6"/>
    <n v="50"/>
    <n v="6"/>
    <s v="GVK49"/>
    <n v="200"/>
    <n v="0"/>
    <s v="ร้านที่2"/>
    <s v="ส***นทา"/>
    <s v="บึงกาฬ"/>
    <s v="-"/>
    <s v=""/>
    <s v="22/02/2026 20:32"/>
    <s v="-"/>
    <s v="J&amp;T COD"/>
    <s v="Tiktok"/>
    <s v="จ่ายทีหลัง / COD"/>
    <s v=""/>
    <s v="-"/>
    <s v="22/02/2026 20:32"/>
  </r>
  <r>
    <x v="6"/>
    <x v="6"/>
    <n v="50"/>
    <n v="6"/>
    <s v="GVK48"/>
    <n v="200"/>
    <n v="0"/>
    <s v="ร้านที่2"/>
    <s v="พ***ักษณ์"/>
    <s v="กรุงเทพฯ"/>
    <s v="-"/>
    <s v=""/>
    <s v="22/02/2026 20:31"/>
    <s v="-"/>
    <s v="J&amp;T COD"/>
    <s v="Tiktok"/>
    <s v="จ่ายทีหลัง / COD"/>
    <s v=""/>
    <s v="-"/>
    <s v="22/02/2026 20:31"/>
  </r>
  <r>
    <x v="6"/>
    <x v="6"/>
    <n v="50"/>
    <n v="6"/>
    <s v="GVK47"/>
    <n v="200"/>
    <n v="0"/>
    <s v="ร้านที่2"/>
    <s v="ศ***านต์ ส***"/>
    <s v="แพร่"/>
    <s v="-"/>
    <s v=""/>
    <s v="22/02/2026 20:28"/>
    <s v="-"/>
    <s v="J&amp;T COD"/>
    <s v="Tiktok"/>
    <s v="จ่ายทีหลัง / COD"/>
    <s v=""/>
    <s v="-"/>
    <s v="22/02/2026 20:28"/>
  </r>
  <r>
    <x v="6"/>
    <x v="6"/>
    <n v="50"/>
    <n v="6"/>
    <s v="GVK46"/>
    <n v="200"/>
    <n v="0"/>
    <s v="ร้านที่2"/>
    <s v="ม*** ค***ูญสิน"/>
    <s v="กรุงเทพฯ"/>
    <s v="-"/>
    <s v=""/>
    <s v="22/02/2026 20:26"/>
    <s v="-"/>
    <s v="J&amp;T COD"/>
    <s v="Tiktok"/>
    <s v="จ่ายทีหลัง / COD"/>
    <s v=""/>
    <s v="-"/>
    <s v="22/02/2026 20:26"/>
  </r>
  <r>
    <x v="0"/>
    <x v="9"/>
    <n v="66.333333333333329"/>
    <n v="3"/>
    <s v="GVK44"/>
    <n v="197"/>
    <n v="0"/>
    <s v="ร้านที่2"/>
    <s v="ส***ียรติ ม***กุล"/>
    <s v="บุรีรัมย์"/>
    <s v="-"/>
    <s v=""/>
    <s v="22/02/2026 19:55"/>
    <s v="-"/>
    <s v="J&amp;T COD"/>
    <s v="Tiktok"/>
    <s v="จ่ายทีหลัง / COD"/>
    <s v=""/>
    <s v="-"/>
    <s v="22/02/2026 19:55"/>
  </r>
  <r>
    <x v="6"/>
    <x v="6"/>
    <n v="50"/>
    <n v="6"/>
    <s v="GVK43"/>
    <n v="200"/>
    <n v="0"/>
    <s v="ร้านที่2"/>
    <s v="ว***ลักษณ์  ส***ุณอมรรัตน์"/>
    <s v="มุกดาหาร"/>
    <s v="-"/>
    <s v=""/>
    <s v="22/02/2026 19:54"/>
    <s v="-"/>
    <s v="J&amp;T COD"/>
    <s v="Tiktok"/>
    <s v="จ่ายทีหลัง / COD"/>
    <s v=""/>
    <s v="-"/>
    <s v="22/02/2026 19:54"/>
  </r>
  <r>
    <x v="0"/>
    <x v="9"/>
    <n v="66.333333333333329"/>
    <n v="3"/>
    <s v="GVK42"/>
    <n v="250"/>
    <n v="0"/>
    <s v="ร้านที่1"/>
    <s v="บ******ม"/>
    <s v="******ยบาดาล จ.ลพบุรี ตำบลท่ามะนาว อำเภอชัยบาดาล จังหวัดลพบุรี 15130"/>
    <s v="15130"/>
    <s v="61"/>
    <s v="22/02/2026 19:50"/>
    <s v="-"/>
    <s v="SPX Express"/>
    <s v="Shopee"/>
    <s v="shopee"/>
    <s v=""/>
    <s v="-"/>
    <s v="22/02/2026 19:50"/>
  </r>
  <r>
    <x v="0"/>
    <x v="9"/>
    <n v="66.333333333333329"/>
    <n v="3"/>
    <s v="GVK41"/>
    <n v="250"/>
    <n v="0"/>
    <s v="ร้านที่2"/>
    <s v="น***าว์ ศ***ัตนา"/>
    <s v="เทศบาลนครเชียงราย"/>
    <s v="-"/>
    <s v=""/>
    <s v="22/02/2026 19:50"/>
    <s v="-"/>
    <s v="J&amp;T COD"/>
    <s v="Tiktok"/>
    <s v="จ่ายทีหลัง / COD"/>
    <s v=""/>
    <s v="-"/>
    <s v="22/02/2026 19:50"/>
  </r>
  <r>
    <x v="6"/>
    <x v="6"/>
    <n v="50"/>
    <n v="6"/>
    <s v="GVK40"/>
    <n v="329"/>
    <n v="0"/>
    <s v="ร้านที่2"/>
    <s v="ค** ไ** ข***มา"/>
    <s v="ชัยภูมิ"/>
    <s v="-"/>
    <s v=""/>
    <s v="22/02/2026 19:45"/>
    <s v="-"/>
    <s v="J&amp;T Express"/>
    <s v="Tiktok"/>
    <s v="tiktok"/>
    <s v=""/>
    <s v="-"/>
    <s v="22/02/2026 19:45"/>
  </r>
  <r>
    <x v="4"/>
    <x v="4"/>
    <n v="66.666666666666671"/>
    <n v="3"/>
    <s v="GVK40"/>
    <n v="329"/>
    <n v="0"/>
    <s v="ร้านที่2"/>
    <s v="ค** ไ** ข***มา"/>
    <s v="ชัยภูมิ"/>
    <s v="-"/>
    <s v=""/>
    <s v="22/02/2026 19:45"/>
    <s v="-"/>
    <s v="J&amp;T Express"/>
    <s v="Tiktok"/>
    <s v="tiktok"/>
    <s v=""/>
    <s v="-"/>
    <s v="22/02/2026 19:45"/>
  </r>
  <r>
    <x v="6"/>
    <x v="6"/>
    <n v="50"/>
    <n v="6"/>
    <s v="GVK39"/>
    <n v="200"/>
    <n v="0"/>
    <s v="ร้านที่2"/>
    <s v="เ***ฐ น***ะ"/>
    <s v="หนองคาย"/>
    <s v="-"/>
    <s v=""/>
    <s v="22/02/2026 19:23"/>
    <s v="-"/>
    <s v="J&amp;T Express"/>
    <s v="Tiktok"/>
    <s v="tiktok"/>
    <s v=""/>
    <s v="-"/>
    <s v="22/02/2026 19:22"/>
  </r>
  <r>
    <x v="5"/>
    <x v="5"/>
    <n v="59.26"/>
    <n v="1"/>
    <s v="GVK37"/>
    <n v="66.260000000000005"/>
    <n v="7"/>
    <s v="ร้านที่3"/>
    <s v="รัตนา เลิศอรุณชัย"/>
    <s v="1/26 หมู่3 ซ.สมจิตร ถ.ท้ายบ้าน ต.ท้ายบ้าน.อ.เมือง_x000a__x000a_เมืองสมุทรปราการ/ Mueang Samut Prakanสมุทรปราการ/ Samut Prakan_x000a_10280"/>
    <s v="10280"/>
    <s v="660938989264"/>
    <s v="22/02/2026 18:39"/>
    <s v="-"/>
    <s v="Kerry_dropoff"/>
    <s v="Lazada"/>
    <s v="lazada"/>
    <s v=""/>
    <s v="-"/>
    <s v="22/02/2026 18:39"/>
  </r>
  <r>
    <x v="6"/>
    <x v="6"/>
    <n v="50"/>
    <n v="6"/>
    <s v="GVK36"/>
    <n v="200"/>
    <n v="0"/>
    <s v="ร้านที่2"/>
    <s v="จ***พร ส***คาม"/>
    <s v="ลพบุรี"/>
    <s v="-"/>
    <s v=""/>
    <s v="22/02/2026 18:28"/>
    <s v="-"/>
    <s v="J&amp;T COD"/>
    <s v="Tiktok"/>
    <s v="จ่ายทีหลัง / COD"/>
    <s v=""/>
    <s v="-"/>
    <s v="22/02/2026 18:28"/>
  </r>
  <r>
    <x v="6"/>
    <x v="6"/>
    <n v="33.333333333333336"/>
    <n v="3"/>
    <s v="GVK34"/>
    <n v="100"/>
    <n v="0"/>
    <s v="ร้านที่4"/>
    <s v="ส***ตร ม***่อน"/>
    <s v="อุบลราชธานี"/>
    <s v="-"/>
    <s v=""/>
    <s v="22/02/2026 17:52"/>
    <s v="-"/>
    <s v="J&amp;T COD"/>
    <s v="Tiktok"/>
    <s v="จ่ายทีหลัง / COD"/>
    <s v=""/>
    <s v="-"/>
    <s v="22/02/2026 17:52"/>
  </r>
  <r>
    <x v="5"/>
    <x v="10"/>
    <n v="159"/>
    <n v="1"/>
    <s v="GVK32"/>
    <n v="129"/>
    <n v="0"/>
    <s v="ร้านที่2"/>
    <s v="ช***ัฒน์ศิริบุญญานุภาพ"/>
    <s v="กรุงเทพฯ"/>
    <s v="-"/>
    <s v=""/>
    <s v="22/02/2026 17:35"/>
    <s v="-"/>
    <s v="J&amp;T COD"/>
    <s v="Tiktok"/>
    <s v="จ่ายทีหลัง / COD"/>
    <s v=""/>
    <s v="-"/>
    <s v="22/02/2026 17:36"/>
  </r>
  <r>
    <x v="2"/>
    <x v="2"/>
    <n v="0"/>
    <n v="2"/>
    <s v="GVK31"/>
    <n v="800"/>
    <n v="0"/>
    <s v="ร้านที่1"/>
    <s v="ธ******ิ"/>
    <s v="******ตรภาพ ปั๊มน้ำมัน ปตท.เลิศสวัสดิ์ปิโตรเลียม ตำบลลาดบัวขาว อำเภอสีคิ้ว จังหวัดนครราชสีมา 30340"/>
    <s v="30340"/>
    <s v="55"/>
    <s v="22/02/2026 16:41"/>
    <s v="-"/>
    <s v="SPX Express"/>
    <s v="Shopee"/>
    <s v="shopee"/>
    <s v=""/>
    <s v="-"/>
    <s v="22/02/2026 17:02"/>
  </r>
  <r>
    <x v="0"/>
    <x v="9"/>
    <n v="69.900000000000006"/>
    <n v="10"/>
    <s v="GVK31"/>
    <n v="800"/>
    <n v="0"/>
    <s v="ร้านที่1"/>
    <s v="ธ******ิ"/>
    <s v="******ตรภาพ ปั๊มน้ำมัน ปตท.เลิศสวัสดิ์ปิโตรเลียม ตำบลลาดบัวขาว อำเภอสีคิ้ว จังหวัดนครราชสีมา 30340"/>
    <s v="30340"/>
    <s v="55"/>
    <s v="22/02/2026 16:41"/>
    <s v="-"/>
    <s v="SPX Express"/>
    <s v="Shopee"/>
    <s v="shopee"/>
    <s v=""/>
    <s v="-"/>
    <s v="22/02/2026 16:41"/>
  </r>
  <r>
    <x v="3"/>
    <x v="3"/>
    <n v="33.333333333333336"/>
    <n v="3"/>
    <s v="GVK30"/>
    <n v="135"/>
    <n v="0"/>
    <s v="ร้านที่2"/>
    <s v="เ***าภา ท***จือ"/>
    <s v="นครสวรรค์"/>
    <s v="-"/>
    <s v=""/>
    <s v="22/02/2026 16:38"/>
    <s v="-"/>
    <s v="J&amp;T COD"/>
    <s v="Tiktok"/>
    <s v="จ่ายทีหลัง / COD"/>
    <s v=""/>
    <s v="-"/>
    <s v="22/02/2026 16:39"/>
  </r>
  <r>
    <x v="5"/>
    <x v="10"/>
    <n v="139"/>
    <n v="1"/>
    <s v="GVK29"/>
    <n v="139"/>
    <n v="0"/>
    <s v="ร้านที่1"/>
    <s v="เ******ี"/>
    <s v="******ล โพธิ์กระสังข์, อำเภอขุนหาญ ตำบลโพธิ์กระสังข์ อำเภอขุนหาญ จังหวัดศรีสะเกษ 33150"/>
    <s v="33150"/>
    <s v="72"/>
    <s v="22/02/2026 16:37"/>
    <s v="-"/>
    <s v="SPX Express"/>
    <s v="Shopee"/>
    <s v="shopee"/>
    <s v=""/>
    <s v="-"/>
    <s v="22/02/2026 16:37"/>
  </r>
  <r>
    <x v="4"/>
    <x v="4"/>
    <n v="66.666666666666671"/>
    <n v="3"/>
    <s v="GVK27"/>
    <n v="100"/>
    <n v="0"/>
    <s v="ร้านที่2"/>
    <s v="K***ญญลักษณ์"/>
    <s v="กรุงเทพฯ"/>
    <s v="-"/>
    <s v=""/>
    <s v="22/02/2026 16:37"/>
    <s v="-"/>
    <s v="J&amp;T COD"/>
    <s v="Tiktok"/>
    <s v="จ่ายทีหลัง / COD"/>
    <s v=""/>
    <s v="-"/>
    <s v="22/02/2026 16:37"/>
  </r>
  <r>
    <x v="6"/>
    <x v="6"/>
    <n v="50"/>
    <n v="12"/>
    <s v="GVK26"/>
    <n v="400"/>
    <n v="0"/>
    <s v="ร้านที่2"/>
    <s v="ว***นันท์  ก***เธียรชัย"/>
    <s v="น่าน"/>
    <s v="-"/>
    <s v=""/>
    <s v="22/02/2026 16:30"/>
    <s v="-"/>
    <s v="J&amp;T COD"/>
    <s v="Tiktok"/>
    <s v="จ่ายทีหลัง / COD"/>
    <s v=""/>
    <s v="-"/>
    <s v="22/02/2026 16:30"/>
  </r>
  <r>
    <x v="0"/>
    <x v="9"/>
    <n v="100"/>
    <n v="12"/>
    <s v="GVK25"/>
    <n v="2450"/>
    <n v="5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เบอร์โทร: "/>
    <s v="71240"/>
    <s v="0822984360"/>
    <s v="22/02/2026 16:21"/>
    <s v="t0832622509@gmail.com"/>
    <s v="EMS"/>
    <s v="line_oa"/>
    <s v="กสิกร"/>
    <s v="📌📌LINE OA"/>
    <s v="-"/>
    <s v="22/02/2026 16:29"/>
  </r>
  <r>
    <x v="9"/>
    <x v="11"/>
    <n v="100"/>
    <n v="12"/>
    <s v="GVK25"/>
    <n v="2450"/>
    <n v="5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เบอร์โทร: "/>
    <s v="71240"/>
    <s v="0822984360"/>
    <s v="22/02/2026 16:21"/>
    <s v="t0832622509@gmail.com"/>
    <s v="EMS"/>
    <s v="line_oa"/>
    <s v="กสิกร"/>
    <s v="📌📌LINE OA"/>
    <s v="-"/>
    <s v="22/02/2026 16:29"/>
  </r>
  <r>
    <x v="6"/>
    <x v="6"/>
    <n v="50"/>
    <n v="6"/>
    <s v="GVK24"/>
    <n v="200"/>
    <n v="0"/>
    <s v="ร้านที่2"/>
    <s v="ป***าย ก***าญ"/>
    <s v="ชัยภูมิ"/>
    <s v="-"/>
    <s v=""/>
    <s v="22/02/2026 16:29"/>
    <s v="-"/>
    <s v="J&amp;T COD"/>
    <s v="Tiktok"/>
    <s v="จ่ายทีหลัง / COD"/>
    <s v=""/>
    <s v="-"/>
    <s v="22/02/2026 16:29"/>
  </r>
  <r>
    <x v="5"/>
    <x v="10"/>
    <n v="139"/>
    <n v="2"/>
    <s v="GVK23"/>
    <n v="215"/>
    <n v="0"/>
    <s v="ร้านที่10"/>
    <s v="ชนกันต์  เพ็งพืช"/>
    <s v="93  ม.7  บ้านยาง  ต.บ้านยาง อ.ลำปลายมาศ  จ.บุรีรัมย์ 33110"/>
    <s v="33110"/>
    <s v="0864123537"/>
    <s v="22/02/2026 16:25"/>
    <s v="t0832622509@gmail.com"/>
    <s v="EMS COD"/>
    <s v="facebook"/>
    <s v="กสิกร"/>
    <s v=""/>
    <s v="-"/>
    <s v="22/02/2026 16:25"/>
  </r>
  <r>
    <x v="5"/>
    <x v="10"/>
    <n v="139"/>
    <n v="1"/>
    <s v="GVK22"/>
    <n v="215"/>
    <n v="0"/>
    <s v="ร้านที่10"/>
    <s v="กนกวรรณ ชินธนกิจ "/>
    <s v="44-46 ถนนสุขุมวิท ตำบลท่าประดู่ อำเภอเมืองระยอง จังหวัดระยอง 21000"/>
    <s v="21000"/>
    <s v="0877882545"/>
    <s v="22/02/2026 16:24"/>
    <s v="t0832622509@gmail.com"/>
    <s v="EMS COD"/>
    <s v="facebook"/>
    <s v="กสิกร"/>
    <s v=""/>
    <s v="-"/>
    <s v="22/02/2026 16:24"/>
  </r>
  <r>
    <x v="1"/>
    <x v="1"/>
    <n v="139"/>
    <n v="1"/>
    <s v="GVK22"/>
    <n v="215"/>
    <n v="0"/>
    <s v="ร้านที่10"/>
    <s v="กนกวรรณ ชินธนกิจ "/>
    <s v="44-46 ถนนสุขุมวิท ตำบลท่าประดู่ อำเภอเมืองระยอง จังหวัดระยอง 21000"/>
    <s v="21000"/>
    <s v="0877882545"/>
    <s v="22/02/2026 16:24"/>
    <s v="t0832622509@gmail.com"/>
    <s v="EMS COD"/>
    <s v="facebook"/>
    <s v="กสิกร"/>
    <s v=""/>
    <s v="-"/>
    <s v="22/02/2026 16:24"/>
  </r>
  <r>
    <x v="5"/>
    <x v="10"/>
    <n v="139"/>
    <n v="2"/>
    <s v="GVK21"/>
    <n v="215"/>
    <n v="0"/>
    <s v="ร้านที่10"/>
    <s v="พิทักษ์ รักโข"/>
    <s v="49 ม.4 ต.นาทวี อ.นาทวี จ.สงขลา 90160"/>
    <s v="90160"/>
    <s v="0897395087"/>
    <s v="22/02/2026 16:23"/>
    <s v="t0832622509@gmail.com"/>
    <s v="EMS COD"/>
    <s v="facebook"/>
    <s v="กสิกร"/>
    <s v=""/>
    <s v="-"/>
    <s v="22/02/2026 16:23"/>
  </r>
  <r>
    <x v="5"/>
    <x v="10"/>
    <n v="139"/>
    <n v="1"/>
    <s v="GVK20"/>
    <n v="215"/>
    <n v="0"/>
    <s v="ร้านที่10"/>
    <s v="สมหมาย      รัศมีบรรพตกุล"/>
    <s v="26   หมู่ 3  บ้านบางกระสั้น   อ บางปะอิน   พระนครศรีอยุธยา     โทร 13160"/>
    <s v="13160"/>
    <s v="0832443340"/>
    <s v="22/02/2026 11:29"/>
    <s v="t0832622509@gmail.com"/>
    <s v="EMS"/>
    <s v="facebook"/>
    <s v="กสิกร"/>
    <s v=""/>
    <s v="-"/>
    <s v="22/02/2026 16:21"/>
  </r>
  <r>
    <x v="1"/>
    <x v="1"/>
    <n v="139"/>
    <n v="1"/>
    <s v="GVK20"/>
    <n v="215"/>
    <n v="0"/>
    <s v="ร้านที่10"/>
    <s v="สมหมาย      รัศมีบรรพตกุล"/>
    <s v="26   หมู่ 3  บ้านบางกระสั้น   อ บางปะอิน   พระนครศรีอยุธยา     โทร 13160"/>
    <s v="13160"/>
    <s v="0832443340"/>
    <s v="22/02/2026 11:29"/>
    <s v="t0832622509@gmail.com"/>
    <s v="EMS"/>
    <s v="facebook"/>
    <s v="กสิกร"/>
    <s v=""/>
    <s v="-"/>
    <s v="22/02/2026 16:21"/>
  </r>
  <r>
    <x v="5"/>
    <x v="10"/>
    <n v="159"/>
    <n v="1"/>
    <s v="GVK19"/>
    <n v="99"/>
    <n v="0"/>
    <s v="ร้านที่2"/>
    <s v="พ**"/>
    <s v="ปทุมธานี"/>
    <s v="-"/>
    <s v=""/>
    <s v="22/02/2026 16:20"/>
    <s v="-"/>
    <s v="J&amp;T Express"/>
    <s v="Tiktok"/>
    <s v="tiktok"/>
    <s v=""/>
    <s v="-"/>
    <s v="22/02/2026 16:20"/>
  </r>
  <r>
    <x v="4"/>
    <x v="4"/>
    <n v="66.666666666666671"/>
    <n v="6"/>
    <s v="GVK18"/>
    <n v="200"/>
    <n v="0"/>
    <s v="ร้านที่2"/>
    <s v="พ***ักษณ์"/>
    <s v="กรุงเทพฯ"/>
    <s v="-"/>
    <s v=""/>
    <s v="22/02/2026 16:20"/>
    <s v="-"/>
    <s v="J&amp;T COD"/>
    <s v="Tiktok"/>
    <s v="จ่ายทีหลัง / COD"/>
    <s v=""/>
    <s v="-"/>
    <s v="22/02/2026 16:20"/>
  </r>
  <r>
    <x v="4"/>
    <x v="4"/>
    <n v="66.666666666666671"/>
    <n v="3"/>
    <s v="GVK17"/>
    <n v="100"/>
    <n v="0"/>
    <s v="ร้านที่2"/>
    <s v="พ**"/>
    <s v="ปทุมธานี"/>
    <s v="-"/>
    <s v=""/>
    <s v="22/02/2026 16:19"/>
    <s v="-"/>
    <s v="J&amp;T Express"/>
    <s v="Tiktok"/>
    <s v="tiktok"/>
    <s v=""/>
    <s v="-"/>
    <s v="22/02/2026 16:19"/>
  </r>
  <r>
    <x v="6"/>
    <x v="6"/>
    <n v="33.333333333333336"/>
    <n v="3"/>
    <s v="GVK16"/>
    <n v="100"/>
    <n v="0"/>
    <s v="ร้านที่2"/>
    <s v="ช***าภา ก***ประโคน"/>
    <s v="บุรีรัมย์"/>
    <s v="-"/>
    <s v=""/>
    <s v="22/02/2026 16:18"/>
    <s v="-"/>
    <s v="J&amp;T Express"/>
    <s v="Tiktok"/>
    <s v="tiktok"/>
    <s v=""/>
    <s v="-"/>
    <s v="22/02/2026 16:18"/>
  </r>
  <r>
    <x v="8"/>
    <x v="8"/>
    <n v="65"/>
    <n v="1"/>
    <s v="GVK15"/>
    <n v="114.5"/>
    <n v="15.5"/>
    <s v="ร้านที่1"/>
    <s v="นางสาว สายฝน ช่างหล่อ"/>
    <s v="บ้านโสกดั่ง 140 หมู่ 3 บ้านโศกดั่ง ตำบลโคกงาม อำเภอบ้านฝาง จังหวัดขอนแก่น40270 · บ้านฝาง/ Ban Fang_x000a__x000a_บ้านฝาง/ Ban Fangขอนแก่น/ Khon Kaen_x000a_40270"/>
    <s v="40270"/>
    <s v="660813301244"/>
    <s v="22/02/2026 16:15"/>
    <s v="-"/>
    <s v="Kerry_dropoff"/>
    <s v="Lazada"/>
    <s v="lazada"/>
    <s v=""/>
    <s v="-"/>
    <s v="22/02/2026 16:13"/>
  </r>
  <r>
    <x v="10"/>
    <x v="12"/>
    <n v="65"/>
    <n v="1"/>
    <s v="GVK15"/>
    <n v="114.5"/>
    <n v="15.5"/>
    <s v="ร้านที่1"/>
    <s v="นางสาว สายฝน ช่างหล่อ"/>
    <s v="บ้านโสกดั่ง 140 หมู่ 3 บ้านโศกดั่ง ตำบลโคกงาม อำเภอบ้านฝาง จังหวัดขอนแก่น40270 · บ้านฝาง/ Ban Fang_x000a__x000a_บ้านฝาง/ Ban Fangขอนแก่น/ Khon Kaen_x000a_40270"/>
    <s v="40270"/>
    <s v="660813301244"/>
    <s v="22/02/2026 16:15"/>
    <s v="-"/>
    <s v="Kerry_dropoff"/>
    <s v="Lazada"/>
    <s v="lazada"/>
    <s v=""/>
    <s v="-"/>
    <s v="22/02/2026 16:13"/>
  </r>
  <r>
    <x v="6"/>
    <x v="6"/>
    <n v="65"/>
    <n v="12"/>
    <s v="GVK14"/>
    <n v="400"/>
    <n v="0"/>
    <s v="ร้านที่2"/>
    <s v="น***ร ข***อง"/>
    <s v="กรุงเทพฯ"/>
    <s v="-"/>
    <s v=""/>
    <s v="22/02/2026 16:17"/>
    <s v="-"/>
    <s v="J&amp;T Express"/>
    <s v="Tiktok"/>
    <s v="tiktok"/>
    <s v=""/>
    <s v="-"/>
    <s v="22/02/2026 16:03"/>
  </r>
  <r>
    <x v="0"/>
    <x v="9"/>
    <n v="69.900000000000006"/>
    <n v="10"/>
    <s v="GVK13"/>
    <n v="800"/>
    <n v="0"/>
    <s v="ร้านที่1"/>
    <s v="ศ******ร"/>
    <s v="******ม-ท่าอุเทน ต.หนองแสง ตำบลหนองแสง อำเภอเมืองนครพนม จังหวัดนครพนม 48000"/>
    <s v="48000"/>
    <s v="65"/>
    <s v="22/02/2026 16:10"/>
    <s v="-"/>
    <s v="SPX Express"/>
    <s v="Shopee"/>
    <s v="shopee"/>
    <s v=""/>
    <s v="-"/>
    <s v="22/02/2026 16:01"/>
  </r>
  <r>
    <x v="0"/>
    <x v="9"/>
    <n v="90"/>
    <n v="2"/>
    <s v="GVK12"/>
    <n v="191.5"/>
    <n v="11.5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2/02/2026 16:00"/>
    <s v="-"/>
    <s v="Kerry_dropoff"/>
    <s v="Lazada"/>
    <s v="lazada"/>
    <s v=""/>
    <s v="-"/>
    <s v="22/02/2026 16:00"/>
  </r>
  <r>
    <x v="11"/>
    <x v="13"/>
    <n v="159"/>
    <n v="1"/>
    <s v="GVK11"/>
    <n v="99"/>
    <n v="0"/>
    <s v="ร้านที่2"/>
    <s v="อ***ิทธิ์ แ***ึ้ง"/>
    <s v="นครราชสีมา"/>
    <s v="-"/>
    <s v=""/>
    <s v="22/02/2026 15:58"/>
    <s v="-"/>
    <s v="J&amp;T Express"/>
    <s v="Tiktok"/>
    <s v="tiktok"/>
    <s v=""/>
    <s v="-"/>
    <s v="22/02/2026 15:57"/>
  </r>
  <r>
    <x v="6"/>
    <x v="6"/>
    <n v="40"/>
    <n v="10"/>
    <s v="GVK10"/>
    <n v="330"/>
    <n v="0"/>
    <s v="ร้านที่2"/>
    <s v="น**"/>
    <s v="กรุงเทพฯ"/>
    <s v="-"/>
    <s v=""/>
    <s v="22/02/2026 15:55"/>
    <s v="-"/>
    <s v="J&amp;T Express"/>
    <s v="Tiktok"/>
    <s v="tiktok"/>
    <s v=""/>
    <s v="-"/>
    <s v="22/02/2026 15:55"/>
  </r>
  <r>
    <x v="6"/>
    <x v="6"/>
    <n v="50"/>
    <n v="6"/>
    <s v="GVK9"/>
    <n v="200"/>
    <n v="0"/>
    <s v="ร้านที่2"/>
    <s v="ส***ิ จ***ลาง"/>
    <s v="นครราชสีมา"/>
    <s v="-"/>
    <s v=""/>
    <s v="22/02/2026 15:46"/>
    <s v="-"/>
    <s v="J&amp;T COD"/>
    <s v="Tiktok"/>
    <s v="จ่ายทีหลัง / COD"/>
    <s v=""/>
    <s v="-"/>
    <s v="22/02/2026 15:46"/>
  </r>
  <r>
    <x v="6"/>
    <x v="6"/>
    <n v="33.333333333333336"/>
    <n v="3"/>
    <s v="GVK7"/>
    <n v="100"/>
    <n v="0"/>
    <s v="ร้านที่2"/>
    <s v="ธ***นก  บ***ะนุ"/>
    <s v="อุดรธานี"/>
    <s v="-"/>
    <s v=""/>
    <s v="22/02/2026 15:39"/>
    <s v="-"/>
    <s v="J&amp;T Express"/>
    <s v="Tiktok"/>
    <s v="tiktok"/>
    <s v=""/>
    <s v="-"/>
    <s v="22/02/2026 15:36"/>
  </r>
  <r>
    <x v="6"/>
    <x v="6"/>
    <n v="33.333333333333336"/>
    <n v="3"/>
    <s v="GVK6"/>
    <n v="100"/>
    <n v="0"/>
    <s v="ร้านที่2"/>
    <s v="น***นตรี"/>
    <s v="ชลบุรี"/>
    <s v="-"/>
    <s v=""/>
    <s v="22/02/2026 15:30"/>
    <s v="-"/>
    <s v="J&amp;T Express"/>
    <s v="Tiktok"/>
    <s v="tiktok"/>
    <s v="เผือกมะพร้าวอ่อน / กล้วยหอมมพร้าวเผา / มะพร้าวน้ำหอม"/>
    <s v="-"/>
    <s v="22/02/2026 15:31"/>
  </r>
  <r>
    <x v="6"/>
    <x v="6"/>
    <n v="50"/>
    <n v="6"/>
    <s v="GVK5"/>
    <n v="200"/>
    <n v="0"/>
    <s v="ร้านที่2"/>
    <s v="ธ***รณ์"/>
    <s v="สุพรรณบุรี"/>
    <s v="-"/>
    <s v=""/>
    <s v="22/02/2026 15:18"/>
    <s v="-"/>
    <s v="J&amp;T COD"/>
    <s v="Tiktok"/>
    <s v="จ่ายทีหลัง / COD"/>
    <s v="ไม่เอากาแฟ"/>
    <s v="-"/>
    <s v="22/02/2026 15:19"/>
  </r>
  <r>
    <x v="3"/>
    <x v="3"/>
    <n v="49"/>
    <n v="1"/>
    <s v="GVK4"/>
    <n v="49"/>
    <n v="0"/>
    <s v="ร้านที่1"/>
    <s v="ฐ******ร"/>
    <s v="******้ว ตำบล ป่าซาง ตำบลป่าซาง อำเภอเวียงเชียงรุ้ง จังหวัดเชียงราย 57210"/>
    <s v="57210"/>
    <s v="24"/>
    <s v="22/02/2026 15:48"/>
    <s v="-"/>
    <s v="SPX Express"/>
    <s v="Shopee"/>
    <s v="shopee"/>
    <s v=""/>
    <s v="-"/>
    <s v="22/02/2026 15:18"/>
  </r>
  <r>
    <x v="7"/>
    <x v="7"/>
    <n v="93"/>
    <n v="1"/>
    <s v="GVK3"/>
    <n v="93"/>
    <n v="0"/>
    <s v="ร้านที่1"/>
    <s v="ด******์"/>
    <s v="******บลท่าโรงช้าง อำเภอพุนพิน จังหวัดสุราษฎร์ธานี 84130"/>
    <s v="84130"/>
    <s v="89"/>
    <s v="22/02/2026 15:47"/>
    <s v="-"/>
    <s v="SPX Express"/>
    <s v="Shopee"/>
    <s v="shopee"/>
    <s v=""/>
    <s v="-"/>
    <s v="22/02/2026 15:17"/>
  </r>
  <r>
    <x v="6"/>
    <x v="6"/>
    <n v="50"/>
    <n v="6"/>
    <s v="GVK2"/>
    <n v="200"/>
    <n v="0"/>
    <s v="ร้านที่2"/>
    <s v="n***hangchannga"/>
    <s v="พิจิตร"/>
    <s v="-"/>
    <s v=""/>
    <s v="22/02/2026 15:18"/>
    <s v="-"/>
    <s v="J&amp;T Express"/>
    <s v="Tiktok"/>
    <s v="tiktok"/>
    <s v=""/>
    <s v="-"/>
    <s v="22/02/2026 15:17"/>
  </r>
  <r>
    <x v="6"/>
    <x v="6"/>
    <n v="50"/>
    <n v="6"/>
    <s v="GVK1"/>
    <n v="200"/>
    <n v="0"/>
    <s v="ร้านที่2"/>
    <s v="ณ***าญ เ***ิม"/>
    <s v="นครศรีธรรมราช"/>
    <s v="-"/>
    <s v=""/>
    <s v="22/02/2026 15:17"/>
    <s v="-"/>
    <s v="J&amp;T Express"/>
    <s v="Tiktok"/>
    <s v="tiktok"/>
    <s v=""/>
    <s v="-"/>
    <s v="22/02/2026 15:16"/>
  </r>
  <r>
    <x v="0"/>
    <x v="0"/>
    <n v="64"/>
    <n v="2"/>
    <s v="GVJ99"/>
    <n v="135"/>
    <n v="7"/>
    <s v="ร้านที่3"/>
    <s v="ประนอม สุขจิต"/>
    <s v="1/1 หมู่12 บ้านยาง ต. เมืองลีง อ.จอมพระ · เมืองลีง/ Mueang Ling_x000a__x000a_จอมพระ/ Jom Phraสุรินทร์/ Surin_x000a_32180"/>
    <s v="32180"/>
    <s v="660902630445"/>
    <s v="22/02/2026 15:16"/>
    <s v="-"/>
    <s v="Kerry_dropoff"/>
    <s v="Lazada"/>
    <s v="lazada"/>
    <s v=""/>
    <s v="-"/>
    <s v="22/02/2026 15:16"/>
  </r>
  <r>
    <x v="6"/>
    <x v="6"/>
    <n v="33.333333333333336"/>
    <n v="3"/>
    <s v="GVJ98"/>
    <n v="200"/>
    <n v="0"/>
    <s v="ร้านที่2"/>
    <s v="u***66769633679154"/>
    <s v="นนทบุรี"/>
    <s v="-"/>
    <s v=""/>
    <s v="22/02/2026 15:11"/>
    <s v="-"/>
    <s v="J&amp;T COD"/>
    <s v="Tiktok"/>
    <s v="จ่ายทีหลัง / COD"/>
    <s v=""/>
    <s v="-"/>
    <s v="22/02/2026 15:11"/>
  </r>
  <r>
    <x v="6"/>
    <x v="6"/>
    <n v="33.333333333333336"/>
    <n v="6"/>
    <s v="GVJ97"/>
    <n v="200"/>
    <n v="0"/>
    <s v="ร้านที่2"/>
    <s v="ก***์ธิดา  แ***้อย"/>
    <s v="ร้อยเอ็ด"/>
    <s v="-"/>
    <s v=""/>
    <s v="22/02/2026 15:07"/>
    <s v="-"/>
    <s v="J&amp;T Express"/>
    <s v="Tiktok"/>
    <s v="tiktok"/>
    <s v=""/>
    <s v="-"/>
    <s v="22/02/2026 15:06"/>
  </r>
  <r>
    <x v="6"/>
    <x v="6"/>
    <n v="33.333333333333336"/>
    <n v="6"/>
    <s v="GVJ96"/>
    <n v="200"/>
    <n v="0"/>
    <s v="ร้านที่2"/>
    <s v="ว***ตรี ส***วัสดิ์"/>
    <s v="ฉะเชิงเทรา"/>
    <s v="-"/>
    <s v=""/>
    <s v="22/02/2026 15:04"/>
    <s v="-"/>
    <s v="J&amp;T Express"/>
    <s v="Tiktok"/>
    <s v="tiktok"/>
    <s v=""/>
    <s v="-"/>
    <s v="22/02/2026 15:03"/>
  </r>
  <r>
    <x v="1"/>
    <x v="1"/>
    <n v="159"/>
    <n v="1"/>
    <s v="GVJ95"/>
    <n v="99"/>
    <n v="0"/>
    <s v="ร้านที่2"/>
    <s v="ส***ญญา​ เ***กษร"/>
    <s v="นครราชสีมา"/>
    <s v="-"/>
    <s v=""/>
    <s v="22/02/2026 14:45"/>
    <s v="-"/>
    <s v="J&amp;T COD"/>
    <s v="Tiktok"/>
    <s v="จ่ายทีหลัง / COD"/>
    <s v=""/>
    <s v="-"/>
    <s v="22/02/2026 14:45"/>
  </r>
  <r>
    <x v="3"/>
    <x v="3"/>
    <n v="49"/>
    <n v="1"/>
    <s v="GVJ94"/>
    <n v="49"/>
    <n v="0"/>
    <s v="ร้านที่1"/>
    <s v="ส***ย"/>
    <s v="******ทธมณฑลสาย4 ตำบลกระทุ่มล้ม ตำบลกระทุ่มล้ม อำเภอสามพราน จังหวัดนครปฐม 73220"/>
    <s v="73220"/>
    <s v="52"/>
    <s v="22/02/2026 15:12"/>
    <s v="-"/>
    <s v="SPX Express"/>
    <s v="Shopee"/>
    <s v="shopee"/>
    <s v=""/>
    <s v="-"/>
    <s v="22/02/2026 14:41"/>
  </r>
  <r>
    <x v="7"/>
    <x v="7"/>
    <n v="150"/>
    <n v="1"/>
    <s v="GVJ93"/>
    <n v="100"/>
    <n v="0"/>
    <s v="ร้านที่2"/>
    <s v="บ***เบลล์"/>
    <s v="สมุทรปราการ"/>
    <s v="-"/>
    <s v=""/>
    <s v="22/02/2026 14:35"/>
    <s v="-"/>
    <s v="Flash Express Thailand COD"/>
    <s v="Tiktok"/>
    <s v="จ่ายทีหลัง / COD"/>
    <s v=""/>
    <s v="-"/>
    <s v="22/02/2026 14:35"/>
  </r>
  <r>
    <x v="6"/>
    <x v="6"/>
    <n v="50"/>
    <n v="6"/>
    <s v="GVJ92"/>
    <n v="200"/>
    <n v="0"/>
    <s v="ร้านที่2"/>
    <s v="ส***สา ศ***สมบัติ"/>
    <s v="ชุมพร"/>
    <s v="-"/>
    <s v=""/>
    <s v="22/02/2026 14:30"/>
    <s v="-"/>
    <s v="J&amp;T COD"/>
    <s v="Tiktok"/>
    <s v="จ่ายทีหลัง / COD"/>
    <s v=""/>
    <s v="-"/>
    <s v="22/02/2026 14:30"/>
  </r>
  <r>
    <x v="6"/>
    <x v="6"/>
    <n v="50"/>
    <n v="6"/>
    <s v="GVJ91"/>
    <n v="200"/>
    <n v="0"/>
    <s v="ร้านที่2"/>
    <s v="K***on j***a"/>
    <s v="สมุทรปราการ"/>
    <s v="-"/>
    <s v=""/>
    <s v="22/02/2026 14:27"/>
    <s v="-"/>
    <s v="J&amp;T COD"/>
    <s v="Tiktok"/>
    <s v="จ่ายทีหลัง / COD"/>
    <s v=""/>
    <s v="-"/>
    <s v="22/02/2026 14:27"/>
  </r>
  <r>
    <x v="4"/>
    <x v="4"/>
    <n v="66.666666666666671"/>
    <n v="3"/>
    <s v="GVJ90"/>
    <n v="199"/>
    <n v="0"/>
    <s v="ร้านที่2"/>
    <s v="ศ***ร   พ***อง"/>
    <s v="นครสวรรค์"/>
    <s v="-"/>
    <s v=""/>
    <s v="22/02/2026 14:28"/>
    <s v="-"/>
    <s v="J&amp;T Express"/>
    <s v="Tiktok"/>
    <s v="tiktok"/>
    <s v=""/>
    <s v="-"/>
    <s v="22/02/2026 14:25"/>
  </r>
  <r>
    <x v="5"/>
    <x v="10"/>
    <n v="159"/>
    <n v="1"/>
    <s v="GVJ90"/>
    <n v="199"/>
    <n v="0"/>
    <s v="ร้านที่2"/>
    <s v="ศ***ร   พ***อง"/>
    <s v="นครสวรรค์"/>
    <s v="-"/>
    <s v=""/>
    <s v="22/02/2026 14:28"/>
    <s v="-"/>
    <s v="J&amp;T Express"/>
    <s v="Tiktok"/>
    <s v="tiktok"/>
    <s v=""/>
    <s v="-"/>
    <s v="22/02/2026 14:25"/>
  </r>
  <r>
    <x v="0"/>
    <x v="9"/>
    <n v="116"/>
    <n v="1"/>
    <s v="GVJ89"/>
    <n v="557"/>
    <n v="0"/>
    <s v="ร้านที่1"/>
    <s v="R******o"/>
    <s v="******ลป่าอ้อดอนชัย อำเภอเมืองเชียงราย จังหวัดเชียงราย 57000"/>
    <s v="57000"/>
    <s v="87"/>
    <s v="22/02/2026 14:18"/>
    <s v="-"/>
    <s v="SPX Express"/>
    <s v="Shopee"/>
    <s v="shopee"/>
    <s v=""/>
    <s v="-"/>
    <s v="22/02/2026 14:18"/>
  </r>
  <r>
    <x v="1"/>
    <x v="1"/>
    <n v="163"/>
    <n v="1"/>
    <s v="GVJ89"/>
    <n v="557"/>
    <n v="0"/>
    <s v="ร้านที่1"/>
    <s v="R******o"/>
    <s v="******ลป่าอ้อดอนชัย อำเภอเมืองเชียงราย จังหวัดเชียงราย 57000"/>
    <s v="57000"/>
    <s v="87"/>
    <s v="22/02/2026 14:18"/>
    <s v="-"/>
    <s v="SPX Express"/>
    <s v="Shopee"/>
    <s v="shopee"/>
    <s v=""/>
    <s v="-"/>
    <s v="22/02/2026 14:18"/>
  </r>
  <r>
    <x v="6"/>
    <x v="6"/>
    <n v="33.333333333333336"/>
    <n v="3"/>
    <s v="GVJ89"/>
    <n v="557"/>
    <n v="0"/>
    <s v="ร้านที่1"/>
    <s v="R******o"/>
    <s v="******ลป่าอ้อดอนชัย อำเภอเมืองเชียงราย จังหวัดเชียงราย 57000"/>
    <s v="57000"/>
    <s v="87"/>
    <s v="22/02/2026 14:18"/>
    <s v="-"/>
    <s v="SPX Express"/>
    <s v="Shopee"/>
    <s v="shopee"/>
    <s v=""/>
    <s v="-"/>
    <s v="22/02/2026 14:18"/>
  </r>
  <r>
    <x v="1"/>
    <x v="1"/>
    <n v="139"/>
    <n v="1"/>
    <s v="GVJ89"/>
    <n v="557"/>
    <n v="0"/>
    <s v="ร้านที่1"/>
    <s v="R******o"/>
    <s v="******ลป่าอ้อดอนชัย อำเภอเมืองเชียงราย จังหวัดเชียงราย 57000"/>
    <s v="57000"/>
    <s v="87"/>
    <s v="22/02/2026 14:18"/>
    <s v="-"/>
    <s v="SPX Express"/>
    <s v="Shopee"/>
    <s v="shopee"/>
    <s v=""/>
    <s v="-"/>
    <s v="22/02/2026 14:18"/>
  </r>
  <r>
    <x v="6"/>
    <x v="6"/>
    <n v="33.333333333333336"/>
    <n v="3"/>
    <s v="GVJ88"/>
    <n v="100"/>
    <n v="0"/>
    <s v="ร้านที่2"/>
    <s v=""/>
    <s v=""/>
    <s v="-"/>
    <s v=""/>
    <s v="-"/>
    <s v="-"/>
    <s v="Next-day delivery"/>
    <s v="Tiktok"/>
    <s v="-"/>
    <s v="นมเนย 3 กล่อง"/>
    <s v="-"/>
    <s v="22/02/2026 14:17"/>
  </r>
  <r>
    <x v="6"/>
    <x v="6"/>
    <n v="33.333333333333336"/>
    <n v="3"/>
    <s v="GVJ87"/>
    <n v="100"/>
    <n v="0"/>
    <s v="ร้านที่2"/>
    <s v="S***nnee41shop"/>
    <s v="ศรีสะเกษ"/>
    <s v="-"/>
    <s v=""/>
    <s v="22/02/2026 14:24"/>
    <s v="-"/>
    <s v="J&amp;T Express"/>
    <s v="Tiktok"/>
    <s v="tiktok"/>
    <s v="เอาเผือกมะพร้าวอ่อน 2 ฝอยทอง 1 ค่ะ"/>
    <s v="-"/>
    <s v="22/02/2026 14:17"/>
  </r>
  <r>
    <x v="5"/>
    <x v="10"/>
    <n v="0"/>
    <n v="1"/>
    <s v="GVJ86"/>
    <n v="0"/>
    <n v="0"/>
    <s v="ร้านที่2"/>
    <s v="น***ปุ้ย"/>
    <s v="นครศรีธรรมราช"/>
    <s v="-"/>
    <s v=""/>
    <s v="22/02/2026 14:12"/>
    <s v="-"/>
    <s v="J&amp;T Express"/>
    <s v="Tiktok"/>
    <s v="tiktok"/>
    <s v=""/>
    <s v="-"/>
    <s v="22/02/2026 14:13"/>
  </r>
  <r>
    <x v="4"/>
    <x v="4"/>
    <n v="66.666666666666671"/>
    <n v="3"/>
    <s v="GVJ85"/>
    <n v="100"/>
    <n v="0"/>
    <s v="ร้านที่2"/>
    <s v="ล***า ค***แก้ว"/>
    <s v="ราชบุรี"/>
    <s v="-"/>
    <s v=""/>
    <s v="22/02/2026 14:11"/>
    <s v="-"/>
    <s v="J&amp;T COD"/>
    <s v="Tiktok"/>
    <s v="จ่ายทีหลัง / COD"/>
    <s v=""/>
    <s v="-"/>
    <s v="22/02/2026 14:13"/>
  </r>
  <r>
    <x v="4"/>
    <x v="4"/>
    <n v="66.666666666666671"/>
    <n v="3"/>
    <s v="GVJ84"/>
    <n v="129"/>
    <n v="0"/>
    <s v="ร้านที่2"/>
    <s v="ส***ัย ใ***ม"/>
    <s v="กาญจนบุรี"/>
    <s v="-"/>
    <s v=""/>
    <s v="22/02/2026 14:08"/>
    <s v="-"/>
    <s v="J&amp;T COD"/>
    <s v="Tiktok"/>
    <s v="จ่ายทีหลัง / COD"/>
    <s v=""/>
    <s v="-"/>
    <s v="22/02/2026 14:10"/>
  </r>
  <r>
    <x v="4"/>
    <x v="4"/>
    <n v="66.666666666666671"/>
    <n v="3"/>
    <s v="GVJ83"/>
    <n v="0"/>
    <n v="0"/>
    <s v="ร้านที่2"/>
    <s v="ว***ดา ค***ซิ่ว"/>
    <s v="พระนครศรีอยุธยา"/>
    <s v="-"/>
    <s v=""/>
    <s v="22/02/2026 13:53"/>
    <s v="-"/>
    <s v="J&amp;T Express"/>
    <s v="Tiktok"/>
    <s v="tiktok"/>
    <s v=""/>
    <s v="-"/>
    <s v="22/02/2026 13:53"/>
  </r>
  <r>
    <x v="0"/>
    <x v="14"/>
    <n v="59.98"/>
    <n v="1"/>
    <s v="GVJ81"/>
    <n v="208.67"/>
    <n v="7"/>
    <s v="ร้านที่3"/>
    <s v="การุณ  คงตระกูลศรี"/>
    <s v="888/40 ม.3 หมู่บ้าน คีรีราชา ซ.2 ถ.เก้ากิโล ต.สุรศักดิ์_x000a__x000a_ศรีราชา/ Si Rachaชลบุรี/ Chonburi_x000a_20110"/>
    <s v="20110"/>
    <s v="660814594642"/>
    <s v="22/02/2026 13:37"/>
    <s v="-"/>
    <s v="Kerry_dropoff"/>
    <s v="Lazada"/>
    <s v="lazada"/>
    <s v=""/>
    <s v="-"/>
    <s v="22/02/2026 13:37"/>
  </r>
  <r>
    <x v="0"/>
    <x v="14"/>
    <n v="59.97"/>
    <n v="1"/>
    <s v="GVJ81"/>
    <n v="208.67"/>
    <n v="7"/>
    <s v="ร้านที่3"/>
    <s v="การุณ  คงตระกูลศรี"/>
    <s v="888/40 ม.3 หมู่บ้าน คีรีราชา ซ.2 ถ.เก้ากิโล ต.สุรศักดิ์_x000a__x000a_ศรีราชา/ Si Rachaชลบุรี/ Chonburi_x000a_20110"/>
    <s v="20110"/>
    <s v="660814594642"/>
    <s v="22/02/2026 13:37"/>
    <s v="-"/>
    <s v="Kerry_dropoff"/>
    <s v="Lazada"/>
    <s v="lazada"/>
    <s v=""/>
    <s v="-"/>
    <s v="22/02/2026 13:37"/>
  </r>
  <r>
    <x v="8"/>
    <x v="8"/>
    <n v="54.5"/>
    <n v="2"/>
    <s v="GVJ81"/>
    <n v="208.67"/>
    <n v="7"/>
    <s v="ร้านที่3"/>
    <s v="การุณ  คงตระกูลศรี"/>
    <s v="888/40 ม.3 หมู่บ้าน คีรีราชา ซ.2 ถ.เก้ากิโล ต.สุรศักดิ์_x000a__x000a_ศรีราชา/ Si Rachaชลบุรี/ Chonburi_x000a_20110"/>
    <s v="20110"/>
    <s v="660814594642"/>
    <s v="22/02/2026 13:37"/>
    <s v="-"/>
    <s v="Kerry_dropoff"/>
    <s v="Lazada"/>
    <s v="lazada"/>
    <s v=""/>
    <s v="-"/>
    <s v="22/02/2026 13:37"/>
  </r>
  <r>
    <x v="0"/>
    <x v="9"/>
    <n v="66.333333333333329"/>
    <n v="3"/>
    <s v="GVJ80"/>
    <n v="197"/>
    <n v="0"/>
    <s v="ร้านที่2"/>
    <s v="ช***นิตยา ม***ร้อย"/>
    <s v="ชุมพร"/>
    <s v="-"/>
    <s v=""/>
    <s v="22/02/2026 13:18"/>
    <s v="-"/>
    <s v="J&amp;T COD"/>
    <s v="Tiktok"/>
    <s v="จ่ายทีหลัง / COD"/>
    <s v=""/>
    <s v="-"/>
    <s v="22/02/2026 13:18"/>
  </r>
  <r>
    <x v="3"/>
    <x v="3"/>
    <n v="27.5"/>
    <n v="4"/>
    <s v="GVJ78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22/02/2026 13:35"/>
    <s v="-"/>
    <s v="Flash Express"/>
    <s v="Shopee"/>
    <s v="shopee"/>
    <s v=""/>
    <s v="-"/>
    <s v="22/02/2026 13:05"/>
  </r>
  <r>
    <x v="3"/>
    <x v="3"/>
    <n v="27.5"/>
    <n v="4"/>
    <s v="GVJ77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2/02/2026 13:35"/>
    <s v="-"/>
    <s v="Flash Express"/>
    <s v="Shopee"/>
    <s v="shopee"/>
    <s v=""/>
    <s v="-"/>
    <s v="22/02/2026 13:04"/>
  </r>
  <r>
    <x v="5"/>
    <x v="10"/>
    <n v="159"/>
    <n v="1"/>
    <s v="GVJ76"/>
    <n v="129"/>
    <n v="0"/>
    <s v="ร้านที่2"/>
    <s v="อ***ัย ศ***รุณลักษณ์"/>
    <s v="Nonthaburi"/>
    <s v="-"/>
    <s v=""/>
    <s v="22/02/2026 12:41"/>
    <s v="-"/>
    <s v="J&amp;T Express"/>
    <s v="Tiktok"/>
    <s v="tiktok"/>
    <s v=""/>
    <s v="-"/>
    <s v="22/02/2026 12:42"/>
  </r>
  <r>
    <x v="0"/>
    <x v="9"/>
    <n v="66.333333333333329"/>
    <n v="3"/>
    <s v="GVJ74"/>
    <n v="197"/>
    <n v="0"/>
    <s v="ร้านที่2"/>
    <s v="ห***"/>
    <s v="กรุงเทพฯ"/>
    <s v="-"/>
    <s v=""/>
    <s v="22/02/2026 12:25"/>
    <s v="-"/>
    <s v="J&amp;T COD"/>
    <s v="Tiktok"/>
    <s v="จ่ายทีหลัง / COD"/>
    <s v=""/>
    <s v="-"/>
    <s v="22/02/2026 12:25"/>
  </r>
  <r>
    <x v="3"/>
    <x v="3"/>
    <n v="33.333333333333336"/>
    <n v="3"/>
    <s v="GVJ73"/>
    <n v="134.99"/>
    <n v="0"/>
    <s v="ร้านที่2"/>
    <s v="ว***รณ์  ศ***าเพชร"/>
    <s v="ศรีสะเกษ"/>
    <s v="-"/>
    <s v=""/>
    <s v="22/02/2026 12:23"/>
    <s v="-"/>
    <s v="J&amp;T COD"/>
    <s v="Tiktok"/>
    <s v="จ่ายทีหลัง / COD"/>
    <s v=""/>
    <s v="-"/>
    <s v="22/02/2026 12:23"/>
  </r>
  <r>
    <x v="1"/>
    <x v="1"/>
    <n v="139"/>
    <n v="2"/>
    <s v="GVJ72"/>
    <n v="394"/>
    <n v="0"/>
    <s v="ร้านที่1"/>
    <s v="จ******์"/>
    <s v="******บลบ้านจีต อำเภอกู่แก้ว จังหวัดอุดรธานี 41130"/>
    <s v="41130"/>
    <s v="41"/>
    <s v="22/02/2026 12:11"/>
    <s v="-"/>
    <s v="Flash Express"/>
    <s v="Shopee"/>
    <s v="shopee"/>
    <s v=""/>
    <s v="-"/>
    <s v="22/02/2026 12:11"/>
  </r>
  <r>
    <x v="4"/>
    <x v="4"/>
    <n v="58"/>
    <n v="2"/>
    <s v="GVJ72"/>
    <n v="394"/>
    <n v="0"/>
    <s v="ร้านที่1"/>
    <s v="จ******์"/>
    <s v="******บลบ้านจีต อำเภอกู่แก้ว จังหวัดอุดรธานี 41130"/>
    <s v="41130"/>
    <s v="41"/>
    <s v="22/02/2026 12:11"/>
    <s v="-"/>
    <s v="Flash Express"/>
    <s v="Shopee"/>
    <s v="shopee"/>
    <s v=""/>
    <s v="-"/>
    <s v="22/02/2026 12:11"/>
  </r>
  <r>
    <x v="5"/>
    <x v="10"/>
    <n v="159"/>
    <n v="1"/>
    <s v="GVJ71"/>
    <n v="99"/>
    <n v="0"/>
    <s v="ร้านที่2"/>
    <s v="น***าวธัญญารัตน์ ป***แพ"/>
    <s v="ชลบุรี"/>
    <s v="-"/>
    <s v=""/>
    <s v="22/02/2026 12:04"/>
    <s v="-"/>
    <s v="J&amp;T Express"/>
    <s v="Tiktok"/>
    <s v="tiktok"/>
    <s v=""/>
    <s v="-"/>
    <s v="22/02/2026 12:04"/>
  </r>
  <r>
    <x v="6"/>
    <x v="6"/>
    <n v="40"/>
    <n v="10"/>
    <s v="GVJ69"/>
    <n v="600"/>
    <n v="0"/>
    <s v="ร้านที่2"/>
    <s v="u***xjgewlw2i9"/>
    <s v="สุราษฎร์ธานี"/>
    <s v="-"/>
    <s v=""/>
    <s v="22/02/2026 12:00"/>
    <s v="-"/>
    <s v="J&amp;T COD"/>
    <s v="Tiktok"/>
    <s v="จ่ายทีหลัง / COD"/>
    <s v=""/>
    <s v="792086862862"/>
    <s v="22/02/2026 12:00"/>
  </r>
  <r>
    <x v="11"/>
    <x v="13"/>
    <n v="159"/>
    <n v="1"/>
    <s v="GVJ68"/>
    <n v="99"/>
    <n v="0"/>
    <s v="ร้านที่2"/>
    <s v="บ***ัน พ***งปานผง"/>
    <s v="ปทุมธานี"/>
    <s v="-"/>
    <s v=""/>
    <s v="22/02/2026 11:58"/>
    <s v="-"/>
    <s v="J&amp;T COD"/>
    <s v="Tiktok"/>
    <s v="จ่ายทีหลัง / COD"/>
    <s v=""/>
    <s v="792063322923"/>
    <s v="22/02/2026 11:58"/>
  </r>
  <r>
    <x v="1"/>
    <x v="1"/>
    <n v="159"/>
    <n v="1"/>
    <s v="GVJ67"/>
    <n v="99"/>
    <n v="0"/>
    <s v="ร้านที่2"/>
    <s v="R***apha N***uenim น***ภา น***ะจิรเดช"/>
    <s v="กรุงเทพฯ"/>
    <s v="-"/>
    <s v=""/>
    <s v="22/02/2026 11:51"/>
    <s v="-"/>
    <s v="J&amp;T COD"/>
    <s v="Tiktok"/>
    <s v="จ่ายทีหลัง / COD"/>
    <s v=""/>
    <s v="792075750852"/>
    <s v="22/02/2026 11:51"/>
  </r>
  <r>
    <x v="3"/>
    <x v="3"/>
    <n v="49"/>
    <n v="2"/>
    <s v="GVJ66"/>
    <n v="98"/>
    <n v="0"/>
    <s v="ร้านที่1"/>
    <s v="ศ******น"/>
    <s v="******ศุก ตำบลประศุก อำเภออินทร์บุรี จังหวัดสิงห์บุรี 16110"/>
    <s v="16110"/>
    <s v="98"/>
    <s v="22/02/2026 11:51"/>
    <s v="-"/>
    <s v="SPX Express"/>
    <s v="Shopee"/>
    <s v="shopee"/>
    <s v=""/>
    <s v="-"/>
    <s v="22/02/2026 11:51"/>
  </r>
  <r>
    <x v="3"/>
    <x v="3"/>
    <n v="49"/>
    <n v="1"/>
    <s v="GVJ65"/>
    <n v="49"/>
    <n v="0"/>
    <s v="ร้านที่1"/>
    <s v="n*"/>
    <s v="******าสมนึก, ตำบลนายูง, อำเภอนายูง ตำบลนายูง อำเภอนายูง จังหวัดอุดรธานี 41380"/>
    <s v="41380"/>
    <s v="85"/>
    <s v="22/02/2026 12:12"/>
    <s v="-"/>
    <s v="SPX Express"/>
    <s v="Shopee"/>
    <s v="shopee"/>
    <s v=""/>
    <s v="-"/>
    <s v="22/02/2026 11:42"/>
  </r>
  <r>
    <x v="4"/>
    <x v="4"/>
    <n v="66.666666666666671"/>
    <n v="3"/>
    <s v="GVJ64"/>
    <n v="100"/>
    <n v="0"/>
    <s v="ร้านที่2"/>
    <s v="เ***อย 4**"/>
    <s v="ปทุมธานี"/>
    <s v="-"/>
    <s v=""/>
    <s v="22/02/2026 11:42"/>
    <s v="-"/>
    <s v="J&amp;T COD"/>
    <s v="Tiktok"/>
    <s v="จ่ายทีหลัง / COD"/>
    <s v=""/>
    <s v="792086364871"/>
    <s v="22/02/2026 11:42"/>
  </r>
  <r>
    <x v="6"/>
    <x v="6"/>
    <n v="33.333333333333336"/>
    <n v="3"/>
    <s v="GVJ63"/>
    <n v="100"/>
    <n v="0"/>
    <s v="ร้านที่2"/>
    <s v="พ***พรรณ ส***รณโณ"/>
    <s v="สงขลา"/>
    <s v="-"/>
    <s v=""/>
    <s v="22/02/2026 11:39"/>
    <s v="-"/>
    <s v="J&amp;T COD"/>
    <s v="Tiktok"/>
    <s v="จ่ายทีหลัง / COD"/>
    <s v="ไม่เอากาเเฟนนะค่ะ"/>
    <s v="792095950833"/>
    <s v="22/02/2026 11:39"/>
  </r>
  <r>
    <x v="6"/>
    <x v="6"/>
    <n v="33.333333333333336"/>
    <n v="3"/>
    <s v="GVJ61"/>
    <n v="100"/>
    <n v="0"/>
    <s v="ร้านที่2"/>
    <s v="ว***า น***ท้"/>
    <s v="กระบี่"/>
    <s v="-"/>
    <s v=""/>
    <s v="22/02/2026 11:36"/>
    <s v="-"/>
    <s v="J&amp;T COD"/>
    <s v="Tiktok"/>
    <s v="จ่ายทีหลัง / COD"/>
    <s v="เผือกมะพร้าวอ่อน2/กล้วยมะพร้าวเผา1"/>
    <s v="792079862851"/>
    <s v="22/02/2026 11:36"/>
  </r>
  <r>
    <x v="0"/>
    <x v="9"/>
    <n v="66.333333333333329"/>
    <n v="3"/>
    <s v="GVJ60"/>
    <n v="197"/>
    <n v="0"/>
    <s v="ร้านที่2"/>
    <s v="น***ะ ส***"/>
    <s v="มหาสารคาม"/>
    <s v="-"/>
    <s v=""/>
    <s v="22/02/2026 11:32"/>
    <s v="-"/>
    <s v="J&amp;T Express"/>
    <s v="Tiktok"/>
    <s v="tiktok"/>
    <s v=""/>
    <s v="792004273841"/>
    <s v="22/02/2026 11:32"/>
  </r>
  <r>
    <x v="0"/>
    <x v="9"/>
    <n v="66.333333333333329"/>
    <n v="3"/>
    <s v="GVJ59"/>
    <n v="197"/>
    <n v="0"/>
    <s v="ร้านที่2"/>
    <s v="ว***ณี ป***ับแก้ว"/>
    <s v="นนทบุรี"/>
    <s v="-"/>
    <s v=""/>
    <s v="22/02/2026 11:30"/>
    <s v="-"/>
    <s v="J&amp;T Express"/>
    <s v="Tiktok"/>
    <s v="tiktok"/>
    <s v=""/>
    <s v="792002561825"/>
    <s v="22/02/2026 11:29"/>
  </r>
  <r>
    <x v="6"/>
    <x v="6"/>
    <n v="33.333333333333336"/>
    <n v="3"/>
    <s v="GVJ58"/>
    <n v="100"/>
    <n v="0"/>
    <s v="ร้านที่2"/>
    <s v="น***นภัส จ***รรเทิง"/>
    <s v="กรุงเทพฯ"/>
    <s v="-"/>
    <s v=""/>
    <s v="22/02/2026 11:28"/>
    <s v="-"/>
    <s v="J&amp;T COD"/>
    <s v="Tiktok"/>
    <s v="จ่ายทีหลัง / COD"/>
    <s v=""/>
    <s v="792061561815"/>
    <s v="22/02/2026 11:28"/>
  </r>
  <r>
    <x v="4"/>
    <x v="4"/>
    <n v="66.666666666666671"/>
    <n v="3"/>
    <s v="GVJ57"/>
    <n v="100"/>
    <n v="0"/>
    <s v="ร้านที่2"/>
    <s v="พ***นภัส"/>
    <s v="ประจวบคีรีขันธ์"/>
    <s v="-"/>
    <s v=""/>
    <s v="22/02/2026 11:21"/>
    <s v="-"/>
    <s v="J&amp;T COD"/>
    <s v="Tiktok"/>
    <s v="จ่ายทีหลัง / COD"/>
    <s v=""/>
    <s v="792091284806"/>
    <s v="22/02/2026 11:21"/>
  </r>
  <r>
    <x v="6"/>
    <x v="6"/>
    <n v="33.333333333333336"/>
    <n v="3"/>
    <s v="GVJ56"/>
    <n v="100"/>
    <n v="0"/>
    <s v="ร้านที่2"/>
    <s v="ว***า ห***ะเอม"/>
    <s v="ปทุมธานี"/>
    <s v="-"/>
    <s v=""/>
    <s v="22/02/2026 11:20"/>
    <s v="-"/>
    <s v="J&amp;T Express"/>
    <s v="Tiktok"/>
    <s v="tiktok"/>
    <s v=""/>
    <s v="792020766806"/>
    <s v="22/02/2026 11:20"/>
  </r>
  <r>
    <x v="5"/>
    <x v="10"/>
    <n v="159"/>
    <n v="1"/>
    <s v="GVJ55"/>
    <n v="99"/>
    <n v="0"/>
    <s v="ร้านที่2"/>
    <s v="ร***ล ย***งไชย"/>
    <s v="นครพนม"/>
    <s v="-"/>
    <s v=""/>
    <s v="22/02/2026 11:17"/>
    <s v="-"/>
    <s v="J&amp;T COD"/>
    <s v="Tiktok"/>
    <s v="จ่ายทีหลัง / COD"/>
    <s v=""/>
    <s v="792067669875"/>
    <s v="22/02/2026 11:18"/>
  </r>
  <r>
    <x v="11"/>
    <x v="13"/>
    <n v="159"/>
    <n v="1"/>
    <s v="GVJ54"/>
    <n v="99"/>
    <n v="0"/>
    <s v="ร้านที่2"/>
    <s v="เ***งฤทธิ์ปรีชา ล***"/>
    <s v="เลย"/>
    <s v="-"/>
    <s v=""/>
    <s v="22/02/2026 11:15"/>
    <s v="-"/>
    <s v="J&amp;T Express"/>
    <s v="Tiktok"/>
    <s v="tiktok"/>
    <s v=""/>
    <s v="792053836954"/>
    <s v="22/02/2026 11:14"/>
  </r>
  <r>
    <x v="0"/>
    <x v="9"/>
    <n v="120"/>
    <n v="5"/>
    <s v="GVJ53"/>
    <n v="500"/>
    <n v="0"/>
    <s v="ร้านที่2"/>
    <s v="ธ***รัตน์ โ***"/>
    <s v="กรุงเทพมหานคร"/>
    <s v="-"/>
    <s v=""/>
    <s v="22/02/2026 11:11"/>
    <s v="-"/>
    <s v="J&amp;T Express"/>
    <s v="Tiktok"/>
    <s v="tiktok"/>
    <s v=""/>
    <s v="792034360843"/>
    <s v="22/02/2026 11:11"/>
  </r>
  <r>
    <x v="11"/>
    <x v="13"/>
    <n v="159"/>
    <n v="1"/>
    <s v="GVJ52"/>
    <n v="92"/>
    <n v="0"/>
    <s v="ร้านที่2"/>
    <s v="ธ***ชนก ล***ินดา"/>
    <s v="สิงห์บุรี"/>
    <s v="-"/>
    <s v=""/>
    <s v="22/02/2026 11:06"/>
    <s v="-"/>
    <s v="J&amp;T Express"/>
    <s v="Tiktok"/>
    <s v="tiktok"/>
    <s v=""/>
    <s v="-"/>
    <s v="22/02/2026 11:05"/>
  </r>
  <r>
    <x v="0"/>
    <x v="9"/>
    <n v="120"/>
    <n v="1"/>
    <s v="GVJ50"/>
    <n v="89"/>
    <n v="0"/>
    <s v="ร้านที่2"/>
    <s v="อ***ี พ***งาม"/>
    <s v="กรุงเทพฯ"/>
    <s v="-"/>
    <s v=""/>
    <s v="22/02/2026 10:49"/>
    <s v="-"/>
    <s v="J&amp;T Express"/>
    <s v="Tiktok"/>
    <s v="tiktok"/>
    <s v=""/>
    <s v="792056569813"/>
    <s v="22/02/2026 10:48"/>
  </r>
  <r>
    <x v="0"/>
    <x v="9"/>
    <n v="120"/>
    <n v="1"/>
    <s v="GVJ49"/>
    <n v="89"/>
    <n v="0"/>
    <s v="ร้านที่2"/>
    <s v="ต** ว***ลิน"/>
    <s v="นครปฐม"/>
    <s v="-"/>
    <s v=""/>
    <s v="22/02/2026 10:46"/>
    <s v="-"/>
    <s v="J&amp;T COD"/>
    <s v="Tiktok"/>
    <s v="จ่ายทีหลัง / COD"/>
    <s v=""/>
    <s v="792065365814"/>
    <s v="22/02/2026 10:46"/>
  </r>
  <r>
    <x v="3"/>
    <x v="3"/>
    <n v="33.333333333333336"/>
    <n v="3"/>
    <s v="GVJ48"/>
    <n v="134.99"/>
    <n v="0"/>
    <s v="ร้านที่2"/>
    <s v="ไ***น พ***"/>
    <s v="ชัยภูมิ"/>
    <s v="-"/>
    <s v=""/>
    <s v="22/02/2026 10:36"/>
    <s v="-"/>
    <s v="J&amp;T COD"/>
    <s v="Tiktok"/>
    <s v="จ่ายทีหลัง / COD"/>
    <s v=""/>
    <s v="792023679871"/>
    <s v="22/02/2026 10:36"/>
  </r>
  <r>
    <x v="6"/>
    <x v="6"/>
    <n v="50"/>
    <n v="6"/>
    <s v="GVJ47"/>
    <n v="200"/>
    <n v="0"/>
    <s v="ร้านที่2"/>
    <s v="น***ันดี เ***มฉลาด"/>
    <s v="ปทุมธานี"/>
    <s v="-"/>
    <s v=""/>
    <s v="22/02/2026 10:36"/>
    <s v="-"/>
    <s v="J&amp;T COD"/>
    <s v="Tiktok"/>
    <s v="จ่ายทีหลัง / COD"/>
    <s v=""/>
    <s v="792027958853"/>
    <s v="22/02/2026 10:36"/>
  </r>
  <r>
    <x v="6"/>
    <x v="6"/>
    <n v="50"/>
    <n v="6"/>
    <s v="GVJ46"/>
    <n v="200"/>
    <n v="0"/>
    <s v="ร้านที่2"/>
    <s v="ว***กร  เ***้ยงเกลา"/>
    <s v="ชัยภูมิ"/>
    <s v="-"/>
    <s v=""/>
    <s v="22/02/2026 10:28"/>
    <s v="-"/>
    <s v="J&amp;T COD"/>
    <s v="Tiktok"/>
    <s v="จ่ายทีหลัง / COD"/>
    <s v=""/>
    <s v="792008674800"/>
    <s v="22/02/2026 10:28"/>
  </r>
  <r>
    <x v="6"/>
    <x v="6"/>
    <n v="50"/>
    <n v="6"/>
    <s v="GVJ45"/>
    <n v="200"/>
    <n v="0"/>
    <s v="ร้านที่2"/>
    <s v="อ**"/>
    <s v="สมุทรปราการ"/>
    <s v="-"/>
    <s v=""/>
    <s v="22/02/2026 10:27"/>
    <s v="-"/>
    <s v="J&amp;T COD"/>
    <s v="Tiktok"/>
    <s v="จ่ายทีหลัง / COD"/>
    <s v=""/>
    <s v="792014753876"/>
    <s v="22/02/2026 10:27"/>
  </r>
  <r>
    <x v="6"/>
    <x v="6"/>
    <n v="65"/>
    <n v="1"/>
    <s v="GVJ44"/>
    <n v="35"/>
    <n v="0"/>
    <s v="ร้านที่2"/>
    <s v="เ***ี"/>
    <s v="เชียงใหม่"/>
    <s v="-"/>
    <s v=""/>
    <s v="22/02/2026 10:25"/>
    <s v="-"/>
    <s v="J&amp;T COD"/>
    <s v="Tiktok"/>
    <s v="จ่ายทีหลัง / COD"/>
    <s v=""/>
    <s v="792020477846"/>
    <s v="22/02/2026 10:25"/>
  </r>
  <r>
    <x v="5"/>
    <x v="10"/>
    <n v="159"/>
    <n v="1"/>
    <s v="GVJ42"/>
    <n v="109"/>
    <n v="10"/>
    <s v="ร้านที่2"/>
    <s v="ก***ิยา ส***ะลับ"/>
    <s v="ชลบุรี"/>
    <s v="-"/>
    <s v=""/>
    <s v="22/02/2026 10:22"/>
    <s v="-"/>
    <s v="J&amp;T Express"/>
    <s v="Tiktok"/>
    <s v="tiktok"/>
    <s v=""/>
    <s v="792075267874"/>
    <s v="22/02/2026 10:22"/>
  </r>
  <r>
    <x v="5"/>
    <x v="10"/>
    <n v="139"/>
    <n v="1"/>
    <s v="GVJ41"/>
    <n v="215"/>
    <n v="0"/>
    <s v="ร้านที่10"/>
    <s v="ชนิตา ชัยวารินทร์"/>
    <s v="49/89_x000a_(เสนานคร)_x000a_หมู่ 4 ต.ท่าสาย_x000a_อ.เมือง_x000a_จ.เชียงราย 57000"/>
    <s v="57000"/>
    <s v="0928130333"/>
    <s v="22/02/2026 10:19"/>
    <s v="t0832622509@gmail.com"/>
    <s v="EMS COD"/>
    <s v="facebook"/>
    <s v="กสิกร"/>
    <s v=""/>
    <s v="-"/>
    <s v="22/02/2026 10:18"/>
  </r>
  <r>
    <x v="1"/>
    <x v="1"/>
    <n v="139"/>
    <n v="1"/>
    <s v="GVJ41"/>
    <n v="215"/>
    <n v="0"/>
    <s v="ร้านที่10"/>
    <s v="ชนิตา ชัยวารินทร์"/>
    <s v="49/89_x000a_(เสนานคร)_x000a_หมู่ 4 ต.ท่าสาย_x000a_อ.เมือง_x000a_จ.เชียงราย 57000"/>
    <s v="57000"/>
    <s v="0928130333"/>
    <s v="22/02/2026 10:19"/>
    <s v="t0832622509@gmail.com"/>
    <s v="EMS COD"/>
    <s v="facebook"/>
    <s v="กสิกร"/>
    <s v=""/>
    <s v="-"/>
    <s v="22/02/2026 10:18"/>
  </r>
  <r>
    <x v="5"/>
    <x v="10"/>
    <n v="139"/>
    <n v="1"/>
    <s v="GVJ40"/>
    <n v="215"/>
    <n v="0"/>
    <s v="ร้านที่10"/>
    <s v="คุณปราณี"/>
    <s v="6/26 หมู่3 ตำบลคูคต อำเภอลำลูกกา จังหวัดปทุมธานี 12130"/>
    <s v="12130"/>
    <s v="0853400988"/>
    <s v="22/02/2026 10:17"/>
    <s v="t0832622509@gmail.com"/>
    <s v="EMS COD"/>
    <s v="facebook"/>
    <s v="กสิกร"/>
    <s v=""/>
    <s v="-"/>
    <s v="22/02/2026 10:17"/>
  </r>
  <r>
    <x v="1"/>
    <x v="1"/>
    <n v="139"/>
    <n v="1"/>
    <s v="GVJ40"/>
    <n v="215"/>
    <n v="0"/>
    <s v="ร้านที่10"/>
    <s v="คุณปราณี"/>
    <s v="6/26 หมู่3 ตำบลคูคต อำเภอลำลูกกา จังหวัดปทุมธานี 12130"/>
    <s v="12130"/>
    <s v="0853400988"/>
    <s v="22/02/2026 10:17"/>
    <s v="t0832622509@gmail.com"/>
    <s v="EMS COD"/>
    <s v="facebook"/>
    <s v="กสิกร"/>
    <s v=""/>
    <s v="-"/>
    <s v="22/02/2026 10:17"/>
  </r>
  <r>
    <x v="5"/>
    <x v="10"/>
    <n v="159"/>
    <n v="2"/>
    <s v="GVJ39"/>
    <n v="198"/>
    <n v="0"/>
    <s v="ร้านที่2"/>
    <s v="ไ***ร ว***ประทุม"/>
    <s v="มหาสารคาม"/>
    <s v="-"/>
    <s v=""/>
    <s v="22/02/2026 10:10"/>
    <s v="-"/>
    <s v="J&amp;T COD"/>
    <s v="Tiktok"/>
    <s v="จ่ายทีหลัง / COD"/>
    <s v=""/>
    <s v="792080864875"/>
    <s v="22/02/2026 10:10"/>
  </r>
  <r>
    <x v="0"/>
    <x v="9"/>
    <n v="120"/>
    <n v="1"/>
    <s v="GVJ38"/>
    <n v="89"/>
    <n v="0"/>
    <s v="ร้านที่2"/>
    <s v="น***พร ป***ง"/>
    <s v="ลำปาง"/>
    <s v="-"/>
    <s v=""/>
    <s v="22/02/2026 10:08"/>
    <s v="-"/>
    <s v="J&amp;T COD"/>
    <s v="Tiktok"/>
    <s v="จ่ายทีหลัง / COD"/>
    <s v=""/>
    <s v="792001876853"/>
    <s v="22/02/2026 10:08"/>
  </r>
  <r>
    <x v="3"/>
    <x v="3"/>
    <n v="49"/>
    <n v="1"/>
    <s v="GVJ37"/>
    <n v="49"/>
    <n v="0"/>
    <s v="ร้านที่1"/>
    <s v="อ******ย"/>
    <s v="******่บุญหนา ซอย ช.500 ตำบลแก่งโดม ตำบลแก่งโดม อำเภอสว่างวีระวงศ์ จังหวัดอุบลราชธานี 34190"/>
    <s v="34190"/>
    <s v="82"/>
    <s v="22/02/2026 10:34"/>
    <s v="-"/>
    <s v="SPX Express"/>
    <s v="Shopee"/>
    <s v="shopee"/>
    <s v=""/>
    <s v="-"/>
    <s v="22/02/2026 10:04"/>
  </r>
  <r>
    <x v="6"/>
    <x v="6"/>
    <n v="65"/>
    <n v="1"/>
    <s v="GVJ36"/>
    <n v="36"/>
    <n v="1"/>
    <s v="ร้านที่2"/>
    <s v="ธ***ณ์ เ***ญสากล"/>
    <s v="สมุทรสาคร"/>
    <s v="-"/>
    <s v=""/>
    <s v="22/02/2026 09:59"/>
    <s v="-"/>
    <s v="J&amp;T Express"/>
    <s v="Tiktok"/>
    <s v="tiktok"/>
    <s v="รสฝอยทอง"/>
    <s v="792052152835"/>
    <s v="22/02/2026 09:59"/>
  </r>
  <r>
    <x v="3"/>
    <x v="3"/>
    <n v="49"/>
    <n v="2"/>
    <s v="GVJ35"/>
    <n v="108"/>
    <n v="10"/>
    <s v="ร้านที่1"/>
    <s v="ล******ิ"/>
    <s v="******ีบน, อำเภอบ้านเขว้า ตำบลชีบน อำเภอบ้านเขว้า จังหวัดชัยภูมิ 36170"/>
    <s v="36170"/>
    <s v="84"/>
    <s v="22/02/2026 10:27"/>
    <s v="-"/>
    <s v="SPX Express"/>
    <s v="Shopee"/>
    <s v="shopee"/>
    <s v=""/>
    <s v="-"/>
    <s v="22/02/2026 09:57"/>
  </r>
  <r>
    <x v="3"/>
    <x v="3"/>
    <n v="49"/>
    <n v="1"/>
    <s v="GVJ34"/>
    <n v="49"/>
    <n v="0"/>
    <s v="ร้านที่1"/>
    <s v="ห***ย"/>
    <s v="******ล หาดใหญ่ ตำบลหาดใหญ่ อำเภอหาดใหญ่ จังหวัดสงขลา 90110"/>
    <s v="90110"/>
    <s v="24"/>
    <s v="22/02/2026 09:57"/>
    <s v="-"/>
    <s v="SPX Express"/>
    <s v="Shopee"/>
    <s v="shopee"/>
    <s v=""/>
    <s v="-"/>
    <s v="22/02/2026 09:57"/>
  </r>
  <r>
    <x v="6"/>
    <x v="6"/>
    <n v="50"/>
    <n v="6"/>
    <s v="GVJ33"/>
    <n v="200"/>
    <n v="0"/>
    <s v="ร้านที่2"/>
    <s v="น***ิรา น***ล"/>
    <s v="เทศบาลนครเชียงใหม่"/>
    <s v="-"/>
    <s v=""/>
    <s v="22/02/2026 09:55"/>
    <s v="-"/>
    <s v="J&amp;T COD"/>
    <s v="Tiktok"/>
    <s v="จ่ายทีหลัง / COD"/>
    <s v=""/>
    <s v="792020471804"/>
    <s v="22/02/2026 09:55"/>
  </r>
  <r>
    <x v="6"/>
    <x v="6"/>
    <n v="50"/>
    <n v="6"/>
    <s v="GVJ31"/>
    <n v="200"/>
    <n v="0"/>
    <s v="ร้านที่2"/>
    <s v="อ***รา อ***เกียรติ"/>
    <s v="กรุงเทพฯ"/>
    <s v="-"/>
    <s v=""/>
    <s v="22/02/2026 09:53"/>
    <s v="-"/>
    <s v="J&amp;T COD"/>
    <s v="Tiktok"/>
    <s v="จ่ายทีหลัง / COD"/>
    <s v=""/>
    <s v="792086755891"/>
    <s v="22/02/2026 09:53"/>
  </r>
  <r>
    <x v="6"/>
    <x v="6"/>
    <n v="50"/>
    <n v="6"/>
    <s v="GVJ30"/>
    <n v="200"/>
    <n v="0"/>
    <s v="ร้านที่2"/>
    <s v="ภ***านิษฐ์ น***นทด"/>
    <s v="นครราชสีมา"/>
    <s v="-"/>
    <s v=""/>
    <s v="22/02/2026 09:50"/>
    <s v="-"/>
    <s v="J&amp;T COD"/>
    <s v="Tiktok"/>
    <s v="จ่ายทีหลัง / COD"/>
    <s v=""/>
    <s v="792079150881"/>
    <s v="22/02/2026 09:50"/>
  </r>
  <r>
    <x v="5"/>
    <x v="10"/>
    <n v="159"/>
    <n v="1"/>
    <s v="GVJ29"/>
    <n v="184"/>
    <n v="0"/>
    <s v="ร้านที่2"/>
    <s v="จ***ภา พ***ิริ"/>
    <s v="ขอนแก่น"/>
    <s v="-"/>
    <s v=""/>
    <s v="22/02/2026 09:47"/>
    <s v="-"/>
    <s v="J&amp;T Express"/>
    <s v="Tiktok"/>
    <s v="tiktok"/>
    <s v=""/>
    <s v="792012665861"/>
    <s v="22/02/2026 09:46"/>
  </r>
  <r>
    <x v="1"/>
    <x v="1"/>
    <n v="159"/>
    <n v="1"/>
    <s v="GVJ29"/>
    <n v="184"/>
    <n v="0"/>
    <s v="ร้านที่2"/>
    <s v="จ***ภา พ***ิริ"/>
    <s v="ขอนแก่น"/>
    <s v="-"/>
    <s v=""/>
    <s v="22/02/2026 09:47"/>
    <s v="-"/>
    <s v="J&amp;T Express"/>
    <s v="Tiktok"/>
    <s v="tiktok"/>
    <s v=""/>
    <s v="792012665861"/>
    <s v="22/02/2026 09:46"/>
  </r>
  <r>
    <x v="4"/>
    <x v="4"/>
    <n v="66.666666666666671"/>
    <n v="3"/>
    <s v="GVJ28"/>
    <n v="100"/>
    <n v="0"/>
    <s v="ร้านที่2"/>
    <s v="ส***ด บ***าค"/>
    <s v="ปทุมธานี"/>
    <s v="-"/>
    <s v=""/>
    <s v="22/02/2026 09:35"/>
    <s v="-"/>
    <s v="J&amp;T Express"/>
    <s v="Tiktok"/>
    <s v="tiktok"/>
    <s v=""/>
    <s v="792031364880"/>
    <s v="22/02/2026 09:35"/>
  </r>
  <r>
    <x v="6"/>
    <x v="6"/>
    <n v="50"/>
    <n v="6"/>
    <s v="GVJ27"/>
    <n v="200"/>
    <n v="0"/>
    <s v="ร้านที่2"/>
    <s v="จ***รัตน์​   ศ***หาดไทย"/>
    <s v="สมุทรสงคราม"/>
    <s v="-"/>
    <s v=""/>
    <s v="22/02/2026 09:34"/>
    <s v="-"/>
    <s v="J&amp;T COD"/>
    <s v="Tiktok"/>
    <s v="จ่ายทีหลัง / COD"/>
    <s v=""/>
    <s v="792028674813"/>
    <s v="22/02/2026 09:34"/>
  </r>
  <r>
    <x v="5"/>
    <x v="10"/>
    <n v="159"/>
    <n v="2"/>
    <s v="GVJ26"/>
    <n v="198"/>
    <n v="0"/>
    <s v="ร้านที่2"/>
    <s v="ว***ภรณ์"/>
    <s v="ศรีสะเกษ"/>
    <s v="-"/>
    <s v=""/>
    <s v="22/02/2026 09:30"/>
    <s v="-"/>
    <s v="J&amp;T COD"/>
    <s v="Tiktok"/>
    <s v="จ่ายทีหลัง / COD"/>
    <s v=""/>
    <s v="792015666864"/>
    <s v="22/02/2026 09:30"/>
  </r>
  <r>
    <x v="6"/>
    <x v="6"/>
    <n v="50"/>
    <n v="6"/>
    <s v="GVJ25"/>
    <n v="200"/>
    <n v="0"/>
    <s v="ร้านที่2"/>
    <s v="น***รณ์ ม***ิด"/>
    <s v="ปทุมธานี"/>
    <s v="-"/>
    <s v=""/>
    <s v="22/02/2026 09:26"/>
    <s v="-"/>
    <s v="J&amp;T COD"/>
    <s v="Tiktok"/>
    <s v="จ่ายทีหลัง / COD"/>
    <s v=""/>
    <s v="792076871821"/>
    <s v="22/02/2026 09:26"/>
  </r>
  <r>
    <x v="1"/>
    <x v="1"/>
    <n v="159"/>
    <n v="1"/>
    <s v="GVJ23"/>
    <n v="108"/>
    <n v="9"/>
    <s v="ร้านที่2"/>
    <s v="ว***า ท***้อย"/>
    <s v="พิษณุโลก"/>
    <s v="-"/>
    <s v=""/>
    <s v="22/02/2026 09:17"/>
    <s v="-"/>
    <s v="J&amp;T COD"/>
    <s v="Tiktok"/>
    <s v="จ่ายทีหลัง / COD"/>
    <s v=""/>
    <s v="792062660885"/>
    <s v="22/02/2026 09:17"/>
  </r>
  <r>
    <x v="6"/>
    <x v="6"/>
    <n v="50"/>
    <n v="6"/>
    <s v="GVJ22"/>
    <n v="200"/>
    <n v="0"/>
    <s v="ร้านที่2"/>
    <s v="ศ***ิดา บ***ี"/>
    <s v="เพชรบูรณ์"/>
    <s v="-"/>
    <s v=""/>
    <s v="22/02/2026 09:15"/>
    <s v="-"/>
    <s v="J&amp;T COD"/>
    <s v="Tiktok"/>
    <s v="จ่ายทีหลัง / COD"/>
    <s v=""/>
    <s v="792021351892"/>
    <s v="22/02/2026 09:15"/>
  </r>
  <r>
    <x v="6"/>
    <x v="6"/>
    <n v="50"/>
    <n v="6"/>
    <s v="GVJ21"/>
    <n v="200"/>
    <n v="0"/>
    <s v="ร้านที่2"/>
    <s v="z***i"/>
    <s v="กรุงเทพฯ"/>
    <s v="-"/>
    <s v=""/>
    <s v="22/02/2026 08:52"/>
    <s v="-"/>
    <s v="J&amp;T COD"/>
    <s v="Tiktok"/>
    <s v="จ่ายทีหลัง / COD"/>
    <s v=""/>
    <s v="792062362803"/>
    <s v="22/02/2026 08:52"/>
  </r>
  <r>
    <x v="0"/>
    <x v="9"/>
    <n v="66.333333333333329"/>
    <n v="3"/>
    <s v="GVJ20"/>
    <n v="163.34"/>
    <n v="0"/>
    <s v="ร้านที่3"/>
    <s v="พยนต์   นวนแตง"/>
    <s v="38/4 ม.6 - · น้ำตาล/ Nam Tan_x000a__x000a_อินทร์บุรี/ In Buriสิงห์บุรี/ Sing Buri_x000a_16110"/>
    <s v="16110"/>
    <s v="660982784543"/>
    <s v="22/02/2026 08:47"/>
    <s v="-"/>
    <s v="Kerry_dropoff"/>
    <s v="Lazada"/>
    <s v="lazada"/>
    <s v=""/>
    <s v="-"/>
    <s v="22/02/2026 08:47"/>
  </r>
  <r>
    <x v="0"/>
    <x v="9"/>
    <n v="90"/>
    <n v="2"/>
    <s v="GVJ19"/>
    <n v="263.2"/>
    <n v="26"/>
    <s v="ร้านที่3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2/02/2026 08:34"/>
    <s v="-"/>
    <s v="Kerry_dropoff"/>
    <s v="Lazada"/>
    <s v="lazada"/>
    <s v=""/>
    <s v="-"/>
    <s v="22/02/2026 08:34"/>
  </r>
  <r>
    <x v="10"/>
    <x v="12"/>
    <n v="54.5"/>
    <n v="2"/>
    <s v="GVJ19"/>
    <n v="263.2"/>
    <n v="26"/>
    <s v="ร้านที่3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2/02/2026 08:34"/>
    <s v="-"/>
    <s v="Kerry_dropoff"/>
    <s v="Lazada"/>
    <s v="lazada"/>
    <s v=""/>
    <s v="-"/>
    <s v="22/02/2026 08:34"/>
  </r>
  <r>
    <x v="4"/>
    <x v="4"/>
    <n v="66.666666666666671"/>
    <n v="3"/>
    <s v="GVJ18"/>
    <n v="139"/>
    <n v="10"/>
    <s v="ร้านที่2"/>
    <s v="น***าววนิดา เ***เนตร"/>
    <s v="ชุมพร"/>
    <s v="-"/>
    <s v=""/>
    <s v="22/02/2026 08:33"/>
    <s v="-"/>
    <s v="J&amp;T Express"/>
    <s v="Tiktok"/>
    <s v="tiktok"/>
    <s v=""/>
    <s v="792097761873"/>
    <s v="22/02/2026 08:33"/>
  </r>
  <r>
    <x v="6"/>
    <x v="6"/>
    <n v="50"/>
    <n v="6"/>
    <s v="GVJ17"/>
    <n v="200"/>
    <n v="0"/>
    <s v="ร้านที่2"/>
    <s v="K***ine K***ded"/>
    <s v="สุพรรณบุรี"/>
    <s v="-"/>
    <s v=""/>
    <s v="22/02/2026 08:28"/>
    <s v="-"/>
    <s v="J&amp;T COD"/>
    <s v="Tiktok"/>
    <s v="จ่ายทีหลัง / COD"/>
    <s v=""/>
    <s v="792022278810"/>
    <s v="22/02/2026 08:29"/>
  </r>
  <r>
    <x v="5"/>
    <x v="10"/>
    <n v="159"/>
    <n v="1"/>
    <s v="GVJ16"/>
    <n v="99"/>
    <n v="0"/>
    <s v="ร้านที่2"/>
    <s v="ว*** ค***ุทธิ์"/>
    <s v="กรุงเทพฯ"/>
    <s v="-"/>
    <s v=""/>
    <s v="22/02/2026 08:24"/>
    <s v="-"/>
    <s v="J&amp;T Express"/>
    <s v="Tiktok"/>
    <s v="tiktok"/>
    <s v=""/>
    <s v="792003466870"/>
    <s v="22/02/2026 08:24"/>
  </r>
  <r>
    <x v="6"/>
    <x v="6"/>
    <n v="50"/>
    <n v="6"/>
    <s v="GVJ15"/>
    <n v="200"/>
    <n v="0"/>
    <s v="ร้านที่2"/>
    <s v="ต***ตา"/>
    <s v="กรุงเทพฯ"/>
    <s v="-"/>
    <s v=""/>
    <s v="22/02/2026 07:57"/>
    <s v="-"/>
    <s v="J&amp;T COD"/>
    <s v="Tiktok"/>
    <s v="จ่ายทีหลัง / COD"/>
    <s v=""/>
    <s v="792091756886"/>
    <s v="22/02/2026 07:58"/>
  </r>
  <r>
    <x v="11"/>
    <x v="13"/>
    <n v="159"/>
    <n v="1"/>
    <s v="GVJ14"/>
    <n v="99"/>
    <n v="0"/>
    <s v="ร้านที่2"/>
    <s v="j***jeab"/>
    <s v="ชลบุรี"/>
    <s v="-"/>
    <s v=""/>
    <s v="22/02/2026 07:52"/>
    <s v="-"/>
    <s v="J&amp;T Express"/>
    <s v="Tiktok"/>
    <s v="tiktok"/>
    <s v=""/>
    <s v="792074929903"/>
    <s v="22/02/2026 07:52"/>
  </r>
  <r>
    <x v="0"/>
    <x v="9"/>
    <n v="66.333333333333329"/>
    <n v="3"/>
    <s v="GVJ13"/>
    <n v="197"/>
    <n v="0"/>
    <s v="ร้านที่2"/>
    <s v="โ***ี ส***าม"/>
    <s v="กรุงเทพมหานคร"/>
    <s v="-"/>
    <s v=""/>
    <s v="22/02/2026 07:33"/>
    <s v="-"/>
    <s v="J&amp;T COD"/>
    <s v="Tiktok"/>
    <s v="จ่ายทีหลัง / COD"/>
    <s v=""/>
    <s v="792000169822"/>
    <s v="22/02/2026 07:33"/>
  </r>
  <r>
    <x v="6"/>
    <x v="6"/>
    <n v="50"/>
    <n v="6"/>
    <s v="GVJ11"/>
    <n v="200"/>
    <n v="0"/>
    <s v="ร้านที่2"/>
    <s v="ว***ตรา"/>
    <s v="ประจวบคีรีขันธ์"/>
    <s v="-"/>
    <s v=""/>
    <s v="22/02/2026 07:13"/>
    <s v="-"/>
    <s v="J&amp;T COD"/>
    <s v="Tiktok"/>
    <s v="จ่ายทีหลัง / COD"/>
    <s v=""/>
    <s v="792054673815"/>
    <s v="22/02/2026 07:13"/>
  </r>
  <r>
    <x v="0"/>
    <x v="9"/>
    <n v="66.333333333333329"/>
    <n v="3"/>
    <s v="GVJ10"/>
    <n v="197"/>
    <n v="0"/>
    <s v="ร้านที่2"/>
    <s v="a***ch55"/>
    <s v="สมุทรสงคราม"/>
    <s v="-"/>
    <s v=""/>
    <s v="22/02/2026 07:00"/>
    <s v="-"/>
    <s v="J&amp;T COD"/>
    <s v="Tiktok"/>
    <s v="จ่ายทีหลัง / COD"/>
    <s v=""/>
    <s v="792036459771"/>
    <s v="22/02/2026 07:00"/>
  </r>
  <r>
    <x v="6"/>
    <x v="6"/>
    <n v="50"/>
    <n v="6"/>
    <s v="GVJ9"/>
    <n v="229"/>
    <n v="29"/>
    <s v="ร้านที่2"/>
    <s v="ข***ทนา เ***รักษ์"/>
    <s v="พระนครศรีอยุธยา"/>
    <s v="-"/>
    <s v=""/>
    <s v="22/02/2026 06:48"/>
    <s v="-"/>
    <s v="J&amp;T COD"/>
    <s v="Tiktok"/>
    <s v="จ่ายทีหลัง / COD"/>
    <s v=""/>
    <s v="792004155703"/>
    <s v="22/02/2026 06:48"/>
  </r>
  <r>
    <x v="1"/>
    <x v="5"/>
    <n v="103.55"/>
    <n v="1"/>
    <s v="GVJ8"/>
    <n v="319.64999999999998"/>
    <n v="9"/>
    <s v="ร้านที่3"/>
    <s v="K.ไวน์"/>
    <s v="คอนโด แมกโนเลียส์ วอเตอร์ฟร้อนท์ เรสซิเดนเซส แอท ไอคอนสยาม   แขวง คลองต้นไทร ห้อง 19AC05 (259/89) · คลองต้นไทร/ Khlong Ton Sai_x000a__x000a_คลองสาน/ Khlong Sanกรุงเทพมหานคร/ Bangkok_x000a_10600"/>
    <s v="10600"/>
    <s v="660624619663"/>
    <s v="22/02/2026 06:20"/>
    <s v="-"/>
    <s v="Kerry_dropoff"/>
    <s v="Lazada"/>
    <s v="lazada"/>
    <s v=""/>
    <s v="LEXPU0659959557"/>
    <s v="22/02/2026 06:19"/>
  </r>
  <r>
    <x v="10"/>
    <x v="12"/>
    <n v="54.5"/>
    <n v="2"/>
    <s v="GVJ8"/>
    <n v="319.64999999999998"/>
    <n v="9"/>
    <s v="ร้านที่3"/>
    <s v="K.ไวน์"/>
    <s v="คอนโด แมกโนเลียส์ วอเตอร์ฟร้อนท์ เรสซิเดนเซส แอท ไอคอนสยาม   แขวง คลองต้นไทร ห้อง 19AC05 (259/89) · คลองต้นไทร/ Khlong Ton Sai_x000a__x000a_คลองสาน/ Khlong Sanกรุงเทพมหานคร/ Bangkok_x000a_10600"/>
    <s v="10600"/>
    <s v="660624619663"/>
    <s v="22/02/2026 06:20"/>
    <s v="-"/>
    <s v="Kerry_dropoff"/>
    <s v="Lazada"/>
    <s v="lazada"/>
    <s v=""/>
    <s v="LEXPU0659959557"/>
    <s v="22/02/2026 06:19"/>
  </r>
  <r>
    <x v="8"/>
    <x v="8"/>
    <n v="54.5"/>
    <n v="2"/>
    <s v="GVJ8"/>
    <n v="319.64999999999998"/>
    <n v="9"/>
    <s v="ร้านที่3"/>
    <s v="K.ไวน์"/>
    <s v="คอนโด แมกโนเลียส์ วอเตอร์ฟร้อนท์ เรสซิเดนเซส แอท ไอคอนสยาม   แขวง คลองต้นไทร ห้อง 19AC05 (259/89) · คลองต้นไทร/ Khlong Ton Sai_x000a__x000a_คลองสาน/ Khlong Sanกรุงเทพมหานคร/ Bangkok_x000a_10600"/>
    <s v="10600"/>
    <s v="660624619663"/>
    <s v="22/02/2026 06:20"/>
    <s v="-"/>
    <s v="Kerry_dropoff"/>
    <s v="Lazada"/>
    <s v="lazada"/>
    <s v=""/>
    <s v="LEXPU0659959557"/>
    <s v="22/02/2026 06:19"/>
  </r>
  <r>
    <x v="6"/>
    <x v="6"/>
    <n v="50"/>
    <n v="6"/>
    <s v="GVJ6"/>
    <n v="200"/>
    <n v="0"/>
    <s v="ร้านที่2"/>
    <s v="u***8785295701459กุ้ง"/>
    <s v="กรุงเทพฯ"/>
    <s v="-"/>
    <s v=""/>
    <s v="22/02/2026 03:03"/>
    <s v="-"/>
    <s v="J&amp;T COD"/>
    <s v="Tiktok"/>
    <s v="จ่ายทีหลัง / COD"/>
    <s v=""/>
    <s v="792005851744"/>
    <s v="22/02/2026 03:03"/>
  </r>
  <r>
    <x v="6"/>
    <x v="6"/>
    <n v="50"/>
    <n v="6"/>
    <s v="GVJ5"/>
    <n v="200"/>
    <n v="0"/>
    <s v="ร้านที่2"/>
    <s v="p**"/>
    <s v="กรุงเทพฯ"/>
    <s v="-"/>
    <s v=""/>
    <s v="22/02/2026 02:47"/>
    <s v="-"/>
    <s v="J&amp;T COD"/>
    <s v="Tiktok"/>
    <s v="จ่ายทีหลัง / COD"/>
    <s v=""/>
    <s v="792095931771"/>
    <s v="22/02/2026 02:48"/>
  </r>
  <r>
    <x v="6"/>
    <x v="6"/>
    <n v="50"/>
    <n v="6"/>
    <s v="GVJ4"/>
    <n v="200"/>
    <n v="0"/>
    <s v="ร้านที่2"/>
    <s v="a***a"/>
    <s v="กรุงเทพฯ"/>
    <s v="-"/>
    <s v=""/>
    <s v="22/02/2026 02:38"/>
    <s v="-"/>
    <s v="J&amp;T Express"/>
    <s v="Tiktok"/>
    <s v="tiktok"/>
    <s v=""/>
    <s v="792046666725"/>
    <s v="22/02/2026 02:38"/>
  </r>
  <r>
    <x v="6"/>
    <x v="6"/>
    <n v="50"/>
    <n v="6"/>
    <s v="GVJ3"/>
    <n v="200"/>
    <n v="0"/>
    <s v="ร้านที่2"/>
    <s v="k**"/>
    <s v="Bangkok"/>
    <s v="-"/>
    <s v=""/>
    <s v="22/02/2026 02:16"/>
    <s v="-"/>
    <s v="J&amp;T COD"/>
    <s v="Tiktok"/>
    <s v="จ่ายทีหลัง / COD"/>
    <s v=""/>
    <s v="792098064726"/>
    <s v="22/02/2026 02:16"/>
  </r>
  <r>
    <x v="6"/>
    <x v="6"/>
    <n v="50"/>
    <n v="6"/>
    <s v="GVJ2"/>
    <n v="200"/>
    <n v="0"/>
    <s v="ร้านที่2"/>
    <s v="ช***มา ป***าพล"/>
    <s v="ขอนแก่น"/>
    <s v="-"/>
    <s v=""/>
    <s v="22/02/2026 01:14"/>
    <s v="-"/>
    <s v="J&amp;T COD"/>
    <s v="Tiktok"/>
    <s v="จ่ายทีหลัง / COD"/>
    <s v=""/>
    <s v="792084867792"/>
    <s v="22/02/2026 01:17"/>
  </r>
  <r>
    <x v="12"/>
    <x v="15"/>
    <n v="75"/>
    <n v="1"/>
    <s v="GVJ1"/>
    <n v="112"/>
    <n v="37"/>
    <s v="ร้านที่1"/>
    <s v="ล******ญ"/>
    <s v="******อัทึม ตำบลเทพมงคล, ตำบลบางซ้าย, อำเภอบางซ้าย ตำบลเทพมงคล อำเภอบางซ้าย จังหวัดพระนครศรีอยุธยา 13270"/>
    <s v="13270"/>
    <s v="54"/>
    <s v="22/02/2026 01:16"/>
    <s v="-"/>
    <s v="SPX Express"/>
    <s v="Shopee"/>
    <s v="shopee"/>
    <s v=""/>
    <s v="TH2688861229564"/>
    <s v="22/02/2026 01:16"/>
  </r>
  <r>
    <x v="7"/>
    <x v="16"/>
    <n v="66"/>
    <n v="1"/>
    <s v="GVJ0"/>
    <n v="249"/>
    <n v="0"/>
    <s v="ร้านที่1"/>
    <s v="เ******ล"/>
    <s v="******) ซ.อ่อนนุช 66 แยก 19-12-5 แขวงประเวศ แขวงประเวศ เขตประเวศ จังหวัดกรุงเทพมหานคร 10250"/>
    <s v="10250"/>
    <s v="16"/>
    <s v="22/02/2026 01:12"/>
    <s v="-"/>
    <s v="SPX Express"/>
    <s v="Shopee"/>
    <s v="shopee"/>
    <s v=""/>
    <s v="TH267562212641O"/>
    <s v="22/02/2026 00:57"/>
  </r>
  <r>
    <x v="9"/>
    <x v="11"/>
    <n v="66"/>
    <n v="1"/>
    <s v="GVJ0"/>
    <n v="249"/>
    <n v="0"/>
    <s v="ร้านที่1"/>
    <s v="เ******ล"/>
    <s v="******) ซ.อ่อนนุช 66 แยก 19-12-5 แขวงประเวศ แขวงประเวศ เขตประเวศ จังหวัดกรุงเทพมหานคร 10250"/>
    <s v="10250"/>
    <s v="16"/>
    <s v="22/02/2026 01:12"/>
    <s v="-"/>
    <s v="SPX Express"/>
    <s v="Shopee"/>
    <s v="shopee"/>
    <s v=""/>
    <s v="TH267562212641O"/>
    <s v="22/02/2026 00:57"/>
  </r>
  <r>
    <x v="0"/>
    <x v="9"/>
    <n v="67"/>
    <n v="1"/>
    <s v="GVJ0"/>
    <n v="249"/>
    <n v="0"/>
    <s v="ร้านที่1"/>
    <s v="เ******ล"/>
    <s v="******) ซ.อ่อนนุช 66 แยก 19-12-5 แขวงประเวศ แขวงประเวศ เขตประเวศ จังหวัดกรุงเทพมหานคร 10250"/>
    <s v="10250"/>
    <s v="16"/>
    <s v="22/02/2026 01:12"/>
    <s v="-"/>
    <s v="SPX Express"/>
    <s v="Shopee"/>
    <s v="shopee"/>
    <s v=""/>
    <s v="TH267562212641O"/>
    <s v="22/02/2026 00:57"/>
  </r>
  <r>
    <x v="13"/>
    <x v="17"/>
    <n v="50"/>
    <n v="5"/>
    <s v="GVI99"/>
    <n v="245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22/02/2026 01:23"/>
    <s v="-"/>
    <s v="SPX Express"/>
    <s v="Shopee"/>
    <s v="shopee"/>
    <s v=""/>
    <s v="TH269297727448Q"/>
    <s v="22/02/2026 00:51"/>
  </r>
  <r>
    <x v="5"/>
    <x v="10"/>
    <n v="159"/>
    <n v="1"/>
    <s v="GVI98"/>
    <n v="99"/>
    <n v="0"/>
    <s v="ร้านที่2"/>
    <s v="ป***ี ช***วัญ"/>
    <s v="พัทลุง"/>
    <s v="-"/>
    <s v=""/>
    <s v="22/02/2026 00:28"/>
    <s v="-"/>
    <s v="J&amp;T COD"/>
    <s v="Tiktok"/>
    <s v="จ่ายทีหลัง / COD"/>
    <s v=""/>
    <s v="792079647741"/>
    <s v="22/02/2026 00:28"/>
  </r>
  <r>
    <x v="5"/>
    <x v="10"/>
    <n v="159"/>
    <n v="1"/>
    <s v="GVI97"/>
    <n v="99"/>
    <n v="0"/>
    <s v="ร้านที่2"/>
    <s v="น***ช"/>
    <s v="บุรีรัมย์"/>
    <s v="-"/>
    <s v=""/>
    <s v="22/02/2026 00:20"/>
    <s v="-"/>
    <s v="J&amp;T COD"/>
    <s v="Tiktok"/>
    <s v="จ่ายทีหลัง / COD"/>
    <s v=""/>
    <s v="792050535732"/>
    <s v="22/02/2026 00:22"/>
  </r>
  <r>
    <x v="5"/>
    <x v="10"/>
    <n v="159"/>
    <n v="1"/>
    <s v="GVI96"/>
    <n v="99"/>
    <n v="0"/>
    <s v="ร้านที่2"/>
    <s v="น***ช"/>
    <s v="บุรีรัมย์"/>
    <s v="-"/>
    <s v=""/>
    <s v="22/02/2026 00:19"/>
    <s v="-"/>
    <s v="J&amp;T COD"/>
    <s v="Tiktok"/>
    <s v="จ่ายทีหลัง / COD"/>
    <s v=""/>
    <s v="792046244754"/>
    <s v="22/02/2026 00:22"/>
  </r>
  <r>
    <x v="1"/>
    <x v="1"/>
    <n v="159"/>
    <n v="1"/>
    <s v="GVI95"/>
    <n v="133"/>
    <n v="34"/>
    <s v="ร้านที่2"/>
    <s v="น***ัตน์พงษ์ บ***รอง"/>
    <s v="เชียงใหม่"/>
    <s v="-"/>
    <s v=""/>
    <s v="22/02/2026 00:17"/>
    <s v="-"/>
    <s v="J&amp;T Express"/>
    <s v="Tiktok"/>
    <s v="tiktok"/>
    <s v=""/>
    <s v="792013855706"/>
    <s v="22/02/2026 00:22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n v="50"/>
    <n v="6"/>
    <s v="GVM27"/>
    <n v="201"/>
    <n v="1"/>
    <s v="ร้านที่2"/>
    <s v="น***าวยุพาพร  แ***ทอง"/>
    <s v="เทศบาลนครอุบลราชธานี"/>
    <s v="-"/>
    <s v=""/>
    <s v="23/02/2026 23:45"/>
    <s v="-"/>
    <s v="J&amp;T COD"/>
    <s v="Tiktok"/>
    <s v="จ่ายทีหลัง / COD"/>
    <s v=""/>
    <s v="792147950963"/>
    <s v="23/02/2026 23:45"/>
  </r>
  <r>
    <x v="0"/>
    <x v="0"/>
    <n v="50"/>
    <n v="6"/>
    <s v="GVM26"/>
    <n v="200"/>
    <n v="0"/>
    <s v="ร้านที่2"/>
    <s v="เ***ิราศรีมงคล"/>
    <s v="ศรีสะเกษ"/>
    <s v="-"/>
    <s v=""/>
    <s v="23/02/2026 23:36"/>
    <s v="-"/>
    <s v="J&amp;T COD"/>
    <s v="Tiktok"/>
    <s v="จ่ายทีหลัง / COD"/>
    <s v=""/>
    <s v="792142462996"/>
    <s v="23/02/2026 23:36"/>
  </r>
  <r>
    <x v="1"/>
    <x v="1"/>
    <n v="66.666666666666671"/>
    <n v="3"/>
    <s v="GVM24"/>
    <n v="129"/>
    <n v="0"/>
    <s v="ร้านที่1"/>
    <s v="น******ถ"/>
    <s v="******นนสุขุมวิท 105 บางนา กทม. 10260 แขวงบางนาใต้ เขตบางนา จังหวัดกรุงเทพมหานคร 10260"/>
    <s v="10260"/>
    <s v="46"/>
    <s v="23/02/2026 23:21"/>
    <s v="-"/>
    <s v="SPX Express"/>
    <s v="Shopee"/>
    <s v="shopee"/>
    <s v=""/>
    <s v="TH2688351030816"/>
    <s v="23/02/2026 23:20"/>
  </r>
  <r>
    <x v="2"/>
    <x v="2"/>
    <n v="48"/>
    <n v="2"/>
    <s v="GVM23"/>
    <n v="106"/>
    <n v="10"/>
    <s v="ร้านที่1"/>
    <s v="น******ะ"/>
    <s v="******ยอ, ตำบลเหล่าหมี, อำเภอดอนตาล49120 ตำบลเหล่าหมี อำเภอดอนตาล จังหวัดมุกดาหาร 49120"/>
    <s v="49120"/>
    <s v="75"/>
    <s v="23/02/2026 23:18"/>
    <s v="-"/>
    <s v="SPX Express"/>
    <s v="Shopee"/>
    <s v="shopee"/>
    <s v=""/>
    <s v="TH266596904895N"/>
    <s v="23/02/2026 22:47"/>
  </r>
  <r>
    <x v="0"/>
    <x v="0"/>
    <n v="33.333333333333336"/>
    <n v="3"/>
    <s v="GVM22"/>
    <n v="149"/>
    <n v="0"/>
    <s v="ร้านที่1"/>
    <s v="แ******น"/>
    <s v="******ำบลไผ่ท่าโพ อำเภอโพธิ์ประทับช้าง จังหวัดพิจิตร 66190"/>
    <s v="66190"/>
    <s v="82"/>
    <s v="23/02/2026 22:32"/>
    <s v="-"/>
    <s v="SPX Express"/>
    <s v="Shopee"/>
    <s v="shopee"/>
    <s v=""/>
    <s v="TH265973924569N"/>
    <s v="23/02/2026 22:31"/>
  </r>
  <r>
    <x v="1"/>
    <x v="1"/>
    <n v="66.666666666666671"/>
    <n v="3"/>
    <s v="GVM21"/>
    <n v="129"/>
    <n v="0"/>
    <s v="ร้านที่1"/>
    <s v="อ******​"/>
    <s v="******สนามบิน เขตดอนเมือง กทม แขวงสนามบิน เขตดอนเมือง จังหวัดกรุงเทพมหานคร 10210"/>
    <s v="10210"/>
    <s v="25"/>
    <s v="23/02/2026 22:50"/>
    <s v="-"/>
    <s v="SPX Express"/>
    <s v="Shopee"/>
    <s v="shopee"/>
    <s v=""/>
    <s v="TH268117616576E"/>
    <s v="23/02/2026 22:20"/>
  </r>
  <r>
    <x v="1"/>
    <x v="1"/>
    <n v="66.666666666666671"/>
    <n v="3"/>
    <s v="GVM20"/>
    <n v="189"/>
    <n v="60"/>
    <s v="ร้านที่2"/>
    <s v="อ***อาสัน ม***็ง"/>
    <s v="นราธิวาส"/>
    <s v="-"/>
    <s v=""/>
    <s v="23/02/2026 22:06"/>
    <s v="-"/>
    <s v="J&amp;T COD"/>
    <s v="Tiktok"/>
    <s v="จ่ายทีหลัง / COD"/>
    <s v=""/>
    <s v="792163407980"/>
    <s v="23/02/2026 22:06"/>
  </r>
  <r>
    <x v="0"/>
    <x v="0"/>
    <n v="50"/>
    <n v="6"/>
    <s v="GVM19"/>
    <n v="208"/>
    <n v="8"/>
    <s v="ร้านที่2"/>
    <s v="อ***อาสัน ม***็ง"/>
    <s v="นราธิวาส"/>
    <s v="-"/>
    <s v=""/>
    <s v="23/02/2026 22:04"/>
    <s v="-"/>
    <s v="J&amp;T COD"/>
    <s v="Tiktok"/>
    <s v="จ่ายทีหลัง / COD"/>
    <s v=""/>
    <s v="792142169910"/>
    <s v="23/02/2026 22:04"/>
  </r>
  <r>
    <x v="3"/>
    <x v="3"/>
    <n v="159"/>
    <n v="1"/>
    <s v="GVM18"/>
    <n v="129"/>
    <n v="0"/>
    <s v="ร้านที่2"/>
    <s v="ว***า บ***ันทร์"/>
    <s v="สมุทรปราการ"/>
    <s v="-"/>
    <s v=""/>
    <s v="23/02/2026 21:53"/>
    <s v="-"/>
    <s v="Flash Express Thailand COD"/>
    <s v="Tiktok"/>
    <s v="จ่ายทีหลัง / COD"/>
    <s v=""/>
    <s v="THT020354HPCD0Z"/>
    <s v="23/02/2026 21:53"/>
  </r>
  <r>
    <x v="4"/>
    <x v="4"/>
    <n v="66.333333333333329"/>
    <n v="6"/>
    <s v="GVM17"/>
    <n v="740"/>
    <n v="0"/>
    <s v="ร้านที่1"/>
    <s v="ศ******ง"/>
    <s v="******ิญกรุง 34(วัดม่วงแค) ถ.เจริญกรุง แขวงบางรัก เขตบางรัก จังหวัดกรุงเทพมหานคร 10500"/>
    <s v="10500"/>
    <s v="93"/>
    <s v="23/02/2026 21:41"/>
    <s v="-"/>
    <s v="SPX Express"/>
    <s v="Shopee"/>
    <s v="shopee"/>
    <s v=""/>
    <s v="TH263846217257O"/>
    <s v="23/02/2026 21:39"/>
  </r>
  <r>
    <x v="4"/>
    <x v="4"/>
    <n v="80"/>
    <n v="3"/>
    <s v="GVM17"/>
    <n v="740"/>
    <n v="0"/>
    <s v="ร้านที่1"/>
    <s v="ศ******ง"/>
    <s v="******ิญกรุง 34(วัดม่วงแค) ถ.เจริญกรุง แขวงบางรัก เขตบางรัก จังหวัดกรุงเทพมหานคร 10500"/>
    <s v="10500"/>
    <s v="93"/>
    <s v="23/02/2026 21:41"/>
    <s v="-"/>
    <s v="SPX Express"/>
    <s v="Shopee"/>
    <s v="shopee"/>
    <s v=""/>
    <s v="TH263846217257O"/>
    <s v="23/02/2026 21:39"/>
  </r>
  <r>
    <x v="0"/>
    <x v="0"/>
    <n v="50"/>
    <n v="6"/>
    <s v="GVM16"/>
    <n v="200"/>
    <n v="0"/>
    <s v="ร้านที่2"/>
    <s v="ห***ัง ช***คิด"/>
    <s v="นครปฐม"/>
    <s v="-"/>
    <s v=""/>
    <s v="23/02/2026 21:30"/>
    <s v="-"/>
    <s v="J&amp;T COD"/>
    <s v="Tiktok"/>
    <s v="จ่ายทีหลัง / COD"/>
    <s v=""/>
    <s v="792172060923"/>
    <s v="23/02/2026 21:30"/>
  </r>
  <r>
    <x v="4"/>
    <x v="4"/>
    <n v="80"/>
    <n v="2"/>
    <s v="GVM15"/>
    <n v="160"/>
    <n v="0"/>
    <s v="ร้านที่1"/>
    <s v="น******)"/>
    <s v="******ลควนพัง อำเภอร่อนพิบูลย์ จังหวัดนครศรีธรรมราช 80130"/>
    <s v="80130"/>
    <s v="40"/>
    <s v="23/02/2026 21:29"/>
    <s v="-"/>
    <s v="SPX Express"/>
    <s v="Shopee"/>
    <s v="shopee"/>
    <s v=""/>
    <s v="TH2693816531400"/>
    <s v="23/02/2026 21:29"/>
  </r>
  <r>
    <x v="0"/>
    <x v="0"/>
    <n v="50"/>
    <n v="6"/>
    <s v="GVM14"/>
    <n v="200"/>
    <n v="0"/>
    <s v="ร้านที่2"/>
    <s v="u***5812830280658"/>
    <s v="กรุงเทพฯ"/>
    <s v="-"/>
    <s v=""/>
    <s v="23/02/2026 21:28"/>
    <s v="-"/>
    <s v="J&amp;T COD"/>
    <s v="Tiktok"/>
    <s v="จ่ายทีหลัง / COD"/>
    <s v=""/>
    <s v="792115873905"/>
    <s v="23/02/2026 21:28"/>
  </r>
  <r>
    <x v="2"/>
    <x v="2"/>
    <n v="33.333333333333336"/>
    <n v="3"/>
    <s v="GVM13"/>
    <n v="134.99"/>
    <n v="0"/>
    <s v="ร้านที่2"/>
    <s v="ว***ชัย"/>
    <s v="ตรัง"/>
    <s v="-"/>
    <s v=""/>
    <s v="23/02/2026 21:16"/>
    <s v="-"/>
    <s v="J&amp;T COD"/>
    <s v="Tiktok"/>
    <s v="จ่ายทีหลัง / COD"/>
    <s v=""/>
    <s v="792166358944"/>
    <s v="23/02/2026 21:16"/>
  </r>
  <r>
    <x v="4"/>
    <x v="4"/>
    <n v="80"/>
    <n v="3"/>
    <s v="GVM12"/>
    <n v="240"/>
    <n v="0"/>
    <s v="ร้านที่1"/>
    <s v="ส******)"/>
    <s v="******ตำบลประจันตคาม ตำบลประจันตคาม อำเภอประจันตคาม จังหวัดปราจีนบุรี 25130"/>
    <s v="25130"/>
    <s v="44"/>
    <s v="23/02/2026 21:11"/>
    <s v="-"/>
    <s v="SPX Express"/>
    <s v="Shopee"/>
    <s v="shopee"/>
    <s v=""/>
    <s v="TH2632054660566"/>
    <s v="23/02/2026 21:11"/>
  </r>
  <r>
    <x v="4"/>
    <x v="4"/>
    <n v="66.333333333333329"/>
    <n v="15"/>
    <s v="GVM11"/>
    <n v="985"/>
    <n v="0"/>
    <s v="ร้านที่2"/>
    <s v="ส***มล"/>
    <s v="กรุงเทพฯ"/>
    <s v="-"/>
    <s v=""/>
    <s v="23/02/2026 21:01"/>
    <s v="-"/>
    <s v="J&amp;T COD"/>
    <s v="Tiktok"/>
    <s v="จ่ายทีหลัง / COD"/>
    <s v=""/>
    <s v="792159181940"/>
    <s v="23/02/2026 21:01"/>
  </r>
  <r>
    <x v="0"/>
    <x v="0"/>
    <n v="50"/>
    <n v="6"/>
    <s v="GVM10"/>
    <n v="219"/>
    <n v="19"/>
    <s v="ร้านที่2"/>
    <s v="แ***ม"/>
    <s v="กรุงเทพฯ"/>
    <s v="-"/>
    <s v=""/>
    <s v="23/02/2026 20:53"/>
    <s v="-"/>
    <s v="J&amp;T COD"/>
    <s v="Tiktok"/>
    <s v="จ่ายทีหลัง / COD"/>
    <s v="ไม่เอากาแฟ เอาฝอยทองแทน"/>
    <s v="792174099813"/>
    <s v="23/02/2026 20:53"/>
  </r>
  <r>
    <x v="2"/>
    <x v="2"/>
    <n v="48"/>
    <n v="1"/>
    <s v="GVM9"/>
    <n v="48"/>
    <n v="0"/>
    <s v="ร้านที่1"/>
    <s v="ส*ิ"/>
    <s v="******บลปราสาท อำเภอขุขันธ์ จังหวัดศรีสะเกษ 33140"/>
    <s v="33140"/>
    <s v="69"/>
    <s v="23/02/2026 20:48"/>
    <s v="-"/>
    <s v="Flash Express"/>
    <s v="Shopee"/>
    <s v="shopee"/>
    <s v=""/>
    <s v="TH30048DK5VR1O"/>
    <s v="23/02/2026 20:46"/>
  </r>
  <r>
    <x v="0"/>
    <x v="0"/>
    <n v="65"/>
    <n v="9"/>
    <s v="GVM8"/>
    <n v="315"/>
    <n v="0"/>
    <s v="ร้านที่2"/>
    <s v="M***nee r***anakon"/>
    <s v="สกลนคร"/>
    <s v="-"/>
    <s v=""/>
    <s v="23/02/2026 20:46"/>
    <s v="-"/>
    <s v="J&amp;T COD"/>
    <s v="Tiktok"/>
    <s v="จ่ายทีหลัง / COD"/>
    <s v=""/>
    <s v="792192789861"/>
    <s v="23/02/2026 20:46"/>
  </r>
  <r>
    <x v="5"/>
    <x v="5"/>
    <n v="54.5"/>
    <n v="2"/>
    <s v="GVM7"/>
    <n v="198.2"/>
    <n v="7"/>
    <s v="ร้านที่3"/>
    <s v="ชาญวิชญ์ คุ้มโพน"/>
    <s v="เลขที่ 147 หมู่ 5 บ้านโสกพอก · บึงโขงหลง/ Bueng Khong Long_x000a__x000a_บึงโขงหลง/ Bueng Khong Longบึงกาฬ/ Bueng Kan_x000a_38220"/>
    <s v="38220"/>
    <s v="660962526191"/>
    <s v="23/02/2026 20:33"/>
    <s v="-"/>
    <s v="Kerry_dropoff"/>
    <s v="Lazada"/>
    <s v="lazada"/>
    <s v=""/>
    <s v="TH35048DKDEA7C"/>
    <s v="23/02/2026 20:33"/>
  </r>
  <r>
    <x v="4"/>
    <x v="6"/>
    <n v="52"/>
    <n v="2"/>
    <s v="GVM7"/>
    <n v="198.2"/>
    <n v="7"/>
    <s v="ร้านที่3"/>
    <s v="ชาญวิชญ์ คุ้มโพน"/>
    <s v="เลขที่ 147 หมู่ 5 บ้านโสกพอก · บึงโขงหลง/ Bueng Khong Long_x000a__x000a_บึงโขงหลง/ Bueng Khong Longบึงกาฬ/ Bueng Kan_x000a_38220"/>
    <s v="38220"/>
    <s v="660962526191"/>
    <s v="23/02/2026 20:33"/>
    <s v="-"/>
    <s v="Kerry_dropoff"/>
    <s v="Lazada"/>
    <s v="lazada"/>
    <s v=""/>
    <s v="TH35048DKDEA7C"/>
    <s v="23/02/2026 20:33"/>
  </r>
  <r>
    <x v="6"/>
    <x v="7"/>
    <n v="66"/>
    <n v="1"/>
    <s v="GVM6"/>
    <n v="249"/>
    <n v="0"/>
    <s v="ร้านที่1"/>
    <s v="ค******)"/>
    <s v="******องปรือ ตำบลโคกม้า ตำบลโคกม้า อำเภอประโคนชัย จังหวัดบุรีรัมย์ 31140"/>
    <s v="31140"/>
    <s v="16"/>
    <s v="23/02/2026 20:18"/>
    <s v="-"/>
    <s v="SPX Express"/>
    <s v="Shopee"/>
    <s v="shopee"/>
    <s v=""/>
    <s v="TH260653086959P"/>
    <s v="23/02/2026 20:18"/>
  </r>
  <r>
    <x v="7"/>
    <x v="8"/>
    <n v="66"/>
    <n v="1"/>
    <s v="GVM6"/>
    <n v="249"/>
    <n v="0"/>
    <s v="ร้านที่1"/>
    <s v="ค******)"/>
    <s v="******องปรือ ตำบลโคกม้า ตำบลโคกม้า อำเภอประโคนชัย จังหวัดบุรีรัมย์ 31140"/>
    <s v="31140"/>
    <s v="16"/>
    <s v="23/02/2026 20:18"/>
    <s v="-"/>
    <s v="SPX Express"/>
    <s v="Shopee"/>
    <s v="shopee"/>
    <s v=""/>
    <s v="TH260653086959P"/>
    <s v="23/02/2026 20:18"/>
  </r>
  <r>
    <x v="4"/>
    <x v="4"/>
    <n v="67"/>
    <n v="1"/>
    <s v="GVM6"/>
    <n v="249"/>
    <n v="0"/>
    <s v="ร้านที่1"/>
    <s v="ค******)"/>
    <s v="******องปรือ ตำบลโคกม้า ตำบลโคกม้า อำเภอประโคนชัย จังหวัดบุรีรัมย์ 31140"/>
    <s v="31140"/>
    <s v="16"/>
    <s v="23/02/2026 20:18"/>
    <s v="-"/>
    <s v="SPX Express"/>
    <s v="Shopee"/>
    <s v="shopee"/>
    <s v=""/>
    <s v="TH260653086959P"/>
    <s v="23/02/2026 20:18"/>
  </r>
  <r>
    <x v="7"/>
    <x v="8"/>
    <n v="97"/>
    <n v="1"/>
    <s v="GVM5"/>
    <n v="97"/>
    <n v="0"/>
    <s v="ร้านที่1"/>
    <s v="ค******​"/>
    <s v="******มน้อย อำเภอกระทุ่มแบน จังหวัดสมุทรสาคร 74130"/>
    <s v="74130"/>
    <s v="56"/>
    <s v="23/02/2026 20:22"/>
    <s v="-"/>
    <s v="SPX Express"/>
    <s v="Shopee"/>
    <s v="shopee"/>
    <s v=""/>
    <s v="TH269466944496R"/>
    <s v="23/02/2026 19:52"/>
  </r>
  <r>
    <x v="4"/>
    <x v="4"/>
    <n v="80"/>
    <n v="1"/>
    <s v="GVM3"/>
    <n v="80"/>
    <n v="0"/>
    <s v="ร้านที่1"/>
    <s v="น******ฎ"/>
    <s v="****** 7 ถนน โนนภู่ทอง     ประเทศไทย (335/19 หมู่ 11 ซอยโชคทวีคูณ 7 จ.อุดรธานี) ตำบลบ้านจั่น อำเภอเมืองอุดรธานี จังหวัดอุดรธานี 41000"/>
    <s v="41000"/>
    <s v="16"/>
    <s v="23/02/2026 19:49"/>
    <s v="-"/>
    <s v="SPX Express"/>
    <s v="Shopee"/>
    <s v="shopee"/>
    <s v=""/>
    <s v="TH261995307492P"/>
    <s v="23/02/2026 19:48"/>
  </r>
  <r>
    <x v="0"/>
    <x v="0"/>
    <n v="50"/>
    <n v="12"/>
    <s v="GVL98"/>
    <n v="400"/>
    <n v="0"/>
    <s v="ร้านที่2"/>
    <s v="จ***นา จ***"/>
    <s v="ลำพูน"/>
    <s v="-"/>
    <s v=""/>
    <s v="23/02/2026 19:22"/>
    <s v="-"/>
    <s v="J&amp;T COD"/>
    <s v="Tiktok"/>
    <s v="จ่ายทีหลัง / COD"/>
    <s v=""/>
    <s v="792148697852"/>
    <s v="23/02/2026 19:22"/>
  </r>
  <r>
    <x v="0"/>
    <x v="0"/>
    <n v="50"/>
    <n v="6"/>
    <s v="GVL97"/>
    <n v="200"/>
    <n v="0"/>
    <s v="ร้านที่2"/>
    <s v="ท*** เ***ะผาบ"/>
    <s v="สระบุรี"/>
    <s v="-"/>
    <s v=""/>
    <s v="23/02/2026 19:22"/>
    <s v="-"/>
    <s v="Flash Express Thailand"/>
    <s v="Tiktok"/>
    <s v="tiktok"/>
    <s v=""/>
    <s v="THT100354HPW16Z"/>
    <s v="23/02/2026 19:21"/>
  </r>
  <r>
    <x v="4"/>
    <x v="4"/>
    <n v="120"/>
    <n v="1"/>
    <s v="GVL96"/>
    <n v="100"/>
    <n v="0"/>
    <s v="ร้านที่2"/>
    <s v="น***กษณ์ พ***ี"/>
    <s v="ราชบุรี"/>
    <s v="-"/>
    <s v=""/>
    <s v="23/02/2026 19:18"/>
    <s v="-"/>
    <s v="J&amp;T COD"/>
    <s v="Tiktok"/>
    <s v="จ่ายทีหลัง / COD"/>
    <s v=""/>
    <s v="792118826973"/>
    <s v="23/02/2026 19:19"/>
  </r>
  <r>
    <x v="4"/>
    <x v="4"/>
    <n v="66.333333333333329"/>
    <n v="3"/>
    <s v="GVL95"/>
    <n v="194"/>
    <n v="0"/>
    <s v="ร้านที่3"/>
    <s v="พัชรา ณัฐวงค์ศิริ"/>
    <s v="117/2ม.5ต.หอไกร อ.บางมูลนาก จ.พิจิตร 66120 · บางมูลนาก/ Bang Mun Nak_x000a__x000a_บางมูลนาก/ Bang Mun Nakพิจิตร/ Phichit_x000a_66120"/>
    <s v="66120"/>
    <s v="660899597558"/>
    <s v="23/02/2026 19:12"/>
    <s v="-"/>
    <s v="Kerry_dropoff"/>
    <s v="Lazada"/>
    <s v="lazada"/>
    <s v=""/>
    <s v="TH62058DKD0Z4C"/>
    <s v="23/02/2026 19:12"/>
  </r>
  <r>
    <x v="8"/>
    <x v="9"/>
    <n v="159"/>
    <n v="1"/>
    <s v="GVL93"/>
    <n v="129"/>
    <n v="0"/>
    <s v="ร้านที่2"/>
    <s v="ส***ก เ***ญสุข"/>
    <s v="เทศบาลนครนครสวรรค์"/>
    <s v="-"/>
    <s v=""/>
    <s v="23/02/2026 18:59"/>
    <s v="-"/>
    <s v="J&amp;T Express"/>
    <s v="Tiktok"/>
    <s v="tiktok"/>
    <s v=""/>
    <s v="792183505956"/>
    <s v="23/02/2026 18:59"/>
  </r>
  <r>
    <x v="2"/>
    <x v="2"/>
    <n v="48"/>
    <n v="1"/>
    <s v="GVL92"/>
    <n v="48"/>
    <n v="0"/>
    <s v="ร้านที่1"/>
    <s v="ห******ว"/>
    <s v="******ุแค อำเภอเฉลิมพระเกียรติ จังหวัดสระบุรี 18240"/>
    <s v="18240"/>
    <s v="95"/>
    <s v="23/02/2026 19:24"/>
    <s v="-"/>
    <s v="SPX Express"/>
    <s v="Shopee"/>
    <s v="shopee"/>
    <s v=""/>
    <s v="TH267372839311W"/>
    <s v="23/02/2026 18:54"/>
  </r>
  <r>
    <x v="0"/>
    <x v="0"/>
    <n v="50"/>
    <n v="6"/>
    <s v="GVL91"/>
    <n v="200"/>
    <n v="0"/>
    <s v="ร้านที่2"/>
    <s v="ย***น จ***ต"/>
    <s v="พิจิตร"/>
    <s v="-"/>
    <s v=""/>
    <s v="23/02/2026 18:50"/>
    <s v="-"/>
    <s v="J&amp;T Express"/>
    <s v="Tiktok"/>
    <s v="tiktok"/>
    <s v=""/>
    <s v="792169153915"/>
    <s v="23/02/2026 18:50"/>
  </r>
  <r>
    <x v="0"/>
    <x v="0"/>
    <n v="50"/>
    <n v="6"/>
    <s v="GVL90"/>
    <n v="200"/>
    <n v="0"/>
    <s v="ร้านที่2"/>
    <s v="ค***ินิจ  ม***ะคู"/>
    <s v="ร้อยเอ็ด"/>
    <s v="-"/>
    <s v=""/>
    <s v="23/02/2026 18:49"/>
    <s v="-"/>
    <s v="J&amp;T Express"/>
    <s v="Tiktok"/>
    <s v="tiktok"/>
    <s v=""/>
    <s v="792152155911"/>
    <s v="23/02/2026 18:49"/>
  </r>
  <r>
    <x v="9"/>
    <x v="10"/>
    <n v="159"/>
    <n v="1"/>
    <s v="GVL89"/>
    <n v="129"/>
    <n v="0"/>
    <s v="ร้านที่2"/>
    <s v="ม***า เ***วใจมา"/>
    <s v="เชียงใหม่"/>
    <s v="-"/>
    <s v=""/>
    <s v="23/02/2026 18:47"/>
    <s v="-"/>
    <s v="J&amp;T COD"/>
    <s v="Tiktok"/>
    <s v="จ่ายทีหลัง / COD"/>
    <s v=""/>
    <s v="792139229000"/>
    <s v="23/02/2026 18:47"/>
  </r>
  <r>
    <x v="4"/>
    <x v="4"/>
    <n v="66.333333333333329"/>
    <n v="15"/>
    <s v="GVL88"/>
    <n v="985"/>
    <n v="0"/>
    <s v="ร้านที่2"/>
    <s v="ไ***นด์"/>
    <s v="กรุงเทพฯ"/>
    <s v="-"/>
    <s v=""/>
    <s v="23/02/2026 18:45"/>
    <s v="-"/>
    <s v="J&amp;T COD"/>
    <s v="Tiktok"/>
    <s v="จ่ายทีหลัง / COD"/>
    <s v=""/>
    <s v="792134583940"/>
    <s v="23/02/2026 18:45"/>
  </r>
  <r>
    <x v="0"/>
    <x v="0"/>
    <n v="50"/>
    <n v="6"/>
    <s v="GVL87"/>
    <n v="200"/>
    <n v="0"/>
    <s v="ร้านที่2"/>
    <s v="อ***็ก"/>
    <s v="กาญจนบุรี"/>
    <s v="-"/>
    <s v=""/>
    <s v="23/02/2026 18:43"/>
    <s v="-"/>
    <s v="J&amp;T COD"/>
    <s v="Tiktok"/>
    <s v="จ่ายทีหลัง / COD"/>
    <s v=""/>
    <s v="792162062930"/>
    <s v="23/02/2026 18:43"/>
  </r>
  <r>
    <x v="4"/>
    <x v="4"/>
    <n v="66.333333333333329"/>
    <n v="3"/>
    <s v="GVL86"/>
    <n v="197"/>
    <n v="0"/>
    <s v="ร้านที่2"/>
    <s v="อ***ตยา ศ***วงษ์เสรี"/>
    <s v="ปทุมธานี"/>
    <s v="-"/>
    <s v=""/>
    <s v="23/02/2026 18:37"/>
    <s v="-"/>
    <s v="Flash Express Thailand"/>
    <s v="Tiktok"/>
    <s v="tiktok"/>
    <s v=""/>
    <s v="THT040654HP6U8Z"/>
    <s v="23/02/2026 18:36"/>
  </r>
  <r>
    <x v="1"/>
    <x v="1"/>
    <n v="66.666666666666671"/>
    <n v="6"/>
    <s v="GVL85"/>
    <n v="258"/>
    <n v="0"/>
    <s v="ร้านที่1"/>
    <s v="อ******ฐ"/>
    <s v="******58 แยก 1 ถนน สุขสวัสดิ์ แขวงราษฎร์บูรณะ เขตราษฎร์บูรณะ จังหวัดกรุงเทพมหานคร 10140"/>
    <s v="10140"/>
    <s v="00"/>
    <s v="23/02/2026 18:16"/>
    <s v="-"/>
    <s v="Flash Express"/>
    <s v="Shopee"/>
    <s v="shopee"/>
    <s v=""/>
    <s v="TH01388DKAW17B"/>
    <s v="23/02/2026 18:16"/>
  </r>
  <r>
    <x v="8"/>
    <x v="9"/>
    <n v="159"/>
    <n v="1"/>
    <s v="GVL84"/>
    <n v="130"/>
    <n v="1"/>
    <s v="ร้านที่2"/>
    <s v="น***า"/>
    <s v="สุโขทัย"/>
    <s v="-"/>
    <s v=""/>
    <s v="23/02/2026 17:38"/>
    <s v="-"/>
    <s v="J&amp;T COD"/>
    <s v="Tiktok"/>
    <s v="จ่ายทีหลัง / COD"/>
    <s v=""/>
    <s v="792156613942"/>
    <s v="23/02/2026 17:38"/>
  </r>
  <r>
    <x v="4"/>
    <x v="4"/>
    <n v="80"/>
    <n v="1"/>
    <s v="GVL83"/>
    <n v="80"/>
    <n v="0"/>
    <s v="ร้านที่1"/>
    <s v="จ******์"/>
    <s v="******หลังที่ 2 ) ตำบลแพรกษาใหม่ อำเภอเมืองสมุทรปราการ จังหวัดสมุทรปราการ 10280"/>
    <s v="10280"/>
    <s v="81"/>
    <s v="23/02/2026 17:05"/>
    <s v="-"/>
    <s v="SPX Express"/>
    <s v="Shopee"/>
    <s v="shopee"/>
    <s v=""/>
    <s v="TH2692246733827"/>
    <s v="23/02/2026 17:03"/>
  </r>
  <r>
    <x v="2"/>
    <x v="2"/>
    <n v="27.5"/>
    <n v="4"/>
    <s v="GVL82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23/02/2026 17:01"/>
    <s v="-"/>
    <s v="Flash Express"/>
    <s v="Shopee"/>
    <s v="shopee"/>
    <s v=""/>
    <s v="TH69018DKFVR5D"/>
    <s v="23/02/2026 17:01"/>
  </r>
  <r>
    <x v="1"/>
    <x v="1"/>
    <n v="66.666666666666671"/>
    <n v="3"/>
    <s v="GVL81"/>
    <n v="538.04999999999995"/>
    <n v="64"/>
    <s v="ร้านที่1"/>
    <s v="คุณ จารีวรรณ ตุลาพันธุ์"/>
    <s v="บ้านเลขที่ 3/2 ม.5 ต.ละแม อ.ละแม จ.ชุมพร 86170 · ละแม/ Lamae_x000a__x000a_ละแม/ Lamaeชุมพร/ Chumphon_x000a_86170"/>
    <s v="86170"/>
    <s v="660879840815"/>
    <s v="23/02/2026 16:47"/>
    <s v="-"/>
    <s v="Kerry_dropoff"/>
    <s v="Lazada"/>
    <s v="lazada"/>
    <s v=""/>
    <s v="TH70058DKECR6A"/>
    <s v="23/02/2026 16:47"/>
  </r>
  <r>
    <x v="7"/>
    <x v="8"/>
    <n v="83.333333333333329"/>
    <n v="3"/>
    <s v="GVL81"/>
    <n v="538.04999999999995"/>
    <n v="64"/>
    <s v="ร้านที่1"/>
    <s v="คุณ จารีวรรณ ตุลาพันธุ์"/>
    <s v="บ้านเลขที่ 3/2 ม.5 ต.ละแม อ.ละแม จ.ชุมพร 86170 · ละแม/ Lamae_x000a__x000a_ละแม/ Lamaeชุมพร/ Chumphon_x000a_86170"/>
    <s v="86170"/>
    <s v="660879840815"/>
    <s v="23/02/2026 16:47"/>
    <s v="-"/>
    <s v="Kerry_dropoff"/>
    <s v="Lazada"/>
    <s v="lazada"/>
    <s v=""/>
    <s v="TH70058DKECR6A"/>
    <s v="23/02/2026 16:47"/>
  </r>
  <r>
    <x v="10"/>
    <x v="11"/>
    <n v="54"/>
    <n v="1"/>
    <s v="GVL81"/>
    <n v="538.04999999999995"/>
    <n v="64"/>
    <s v="ร้านที่1"/>
    <s v="คุณ จารีวรรณ ตุลาพันธุ์"/>
    <s v="บ้านเลขที่ 3/2 ม.5 ต.ละแม อ.ละแม จ.ชุมพร 86170 · ละแม/ Lamae_x000a__x000a_ละแม/ Lamaeชุมพร/ Chumphon_x000a_86170"/>
    <s v="86170"/>
    <s v="660879840815"/>
    <s v="23/02/2026 16:47"/>
    <s v="-"/>
    <s v="Kerry_dropoff"/>
    <s v="Lazada"/>
    <s v="lazada"/>
    <s v=""/>
    <s v="TH70058DKECR6A"/>
    <s v="23/02/2026 16:47"/>
  </r>
  <r>
    <x v="5"/>
    <x v="5"/>
    <n v="55"/>
    <n v="1"/>
    <s v="GVL81"/>
    <n v="538.04999999999995"/>
    <n v="64"/>
    <s v="ร้านที่1"/>
    <s v="คุณ จารีวรรณ ตุลาพันธุ์"/>
    <s v="บ้านเลขที่ 3/2 ม.5 ต.ละแม อ.ละแม จ.ชุมพร 86170 · ละแม/ Lamae_x000a__x000a_ละแม/ Lamaeชุมพร/ Chumphon_x000a_86170"/>
    <s v="86170"/>
    <s v="660879840815"/>
    <s v="23/02/2026 16:47"/>
    <s v="-"/>
    <s v="Kerry_dropoff"/>
    <s v="Lazada"/>
    <s v="lazada"/>
    <s v=""/>
    <s v="TH70058DKECR6A"/>
    <s v="23/02/2026 16:47"/>
  </r>
  <r>
    <x v="1"/>
    <x v="1"/>
    <n v="66.666666666666671"/>
    <n v="3"/>
    <s v="GVL80"/>
    <n v="100"/>
    <n v="0"/>
    <s v="ร้านที่4"/>
    <s v="ก***า เ***ยมสมบูรณ์"/>
    <s v="พระนครศรีอยุธยา"/>
    <s v="-"/>
    <s v=""/>
    <s v="23/02/2026 16:33"/>
    <s v="-"/>
    <s v="J&amp;T COD"/>
    <s v="Tiktok"/>
    <s v="จ่ายทีหลัง / COD"/>
    <s v=""/>
    <s v="792190796880"/>
    <s v="23/02/2026 16:43"/>
  </r>
  <r>
    <x v="1"/>
    <x v="1"/>
    <n v="66.666666666666671"/>
    <n v="3"/>
    <s v="GVL79"/>
    <n v="100"/>
    <n v="0"/>
    <s v="ร้านที่4"/>
    <s v="แ***ี้"/>
    <s v="เพชรบูรณ์"/>
    <s v="-"/>
    <s v=""/>
    <s v="23/02/2026 16:28"/>
    <s v="-"/>
    <s v="J&amp;T Express"/>
    <s v="Tiktok"/>
    <s v="tiktok"/>
    <s v=""/>
    <s v="792160199891"/>
    <s v="23/02/2026 16:28"/>
  </r>
  <r>
    <x v="11"/>
    <x v="12"/>
    <n v="159"/>
    <n v="1"/>
    <s v="GVL78"/>
    <n v="99"/>
    <n v="0"/>
    <s v="ร้านที่2"/>
    <s v="อ***รา เ***วัสดิ์"/>
    <s v="พิจิตร"/>
    <s v="-"/>
    <s v=""/>
    <s v="23/02/2026 16:22"/>
    <s v="-"/>
    <s v="J&amp;T COD"/>
    <s v="Tiktok"/>
    <s v="จ่ายทีหลัง / COD"/>
    <s v=""/>
    <s v="792129624053"/>
    <s v="23/02/2026 16:22"/>
  </r>
  <r>
    <x v="0"/>
    <x v="0"/>
    <n v="33.333333333333336"/>
    <n v="3"/>
    <s v="GVL76"/>
    <n v="100"/>
    <n v="0"/>
    <s v="ร้านที่2"/>
    <s v="ก***า เ***ยมสมบูรณ์"/>
    <s v="พระนครศรีอยุธยา"/>
    <s v="-"/>
    <s v=""/>
    <s v="23/02/2026 16:14"/>
    <s v="-"/>
    <s v="J&amp;T COD"/>
    <s v="Tiktok"/>
    <s v="จ่ายทีหลัง / COD"/>
    <s v=""/>
    <s v="792198276962"/>
    <s v="23/02/2026 16:15"/>
  </r>
  <r>
    <x v="0"/>
    <x v="0"/>
    <n v="33.333333333333336"/>
    <n v="3"/>
    <s v="GVL75"/>
    <n v="100"/>
    <n v="0"/>
    <s v="ร้านที่2"/>
    <s v="เ***นภา"/>
    <s v="ตรัง"/>
    <s v="-"/>
    <s v=""/>
    <s v="23/02/2026 15:57"/>
    <s v="-"/>
    <s v="J&amp;T COD"/>
    <s v="Tiktok"/>
    <s v="จ่ายทีหลัง / COD"/>
    <s v=""/>
    <s v="792179454964"/>
    <s v="23/02/2026 15:57"/>
  </r>
  <r>
    <x v="3"/>
    <x v="3"/>
    <n v="159"/>
    <n v="1"/>
    <s v="GVL74"/>
    <n v="99"/>
    <n v="0"/>
    <s v="ร้านที่2"/>
    <s v="e***ka"/>
    <s v="นครพนม"/>
    <s v="-"/>
    <s v=""/>
    <s v="23/02/2026 15:43"/>
    <s v="-"/>
    <s v="J&amp;T COD"/>
    <s v="Tiktok"/>
    <s v="จ่ายทีหลัง / COD"/>
    <s v=""/>
    <s v="792182320064"/>
    <s v="23/02/2026 15:43"/>
  </r>
  <r>
    <x v="3"/>
    <x v="3"/>
    <n v="159"/>
    <n v="1"/>
    <s v="GVL73"/>
    <n v="198"/>
    <n v="0"/>
    <s v="ร้านที่2"/>
    <s v="ส***พรใจกลม"/>
    <s v="พะเยา"/>
    <s v="-"/>
    <s v=""/>
    <s v="23/02/2026 15:42"/>
    <s v="-"/>
    <s v="J&amp;T COD"/>
    <s v="Tiktok"/>
    <s v="จ่ายทีหลัง / COD"/>
    <s v=""/>
    <s v="792102007944"/>
    <s v="23/02/2026 15:42"/>
  </r>
  <r>
    <x v="8"/>
    <x v="9"/>
    <n v="159"/>
    <n v="1"/>
    <s v="GVL73"/>
    <n v="198"/>
    <n v="0"/>
    <s v="ร้านที่2"/>
    <s v="ส***พรใจกลม"/>
    <s v="พะเยา"/>
    <s v="-"/>
    <s v=""/>
    <s v="23/02/2026 15:42"/>
    <s v="-"/>
    <s v="J&amp;T COD"/>
    <s v="Tiktok"/>
    <s v="จ่ายทีหลัง / COD"/>
    <s v=""/>
    <s v="792102007944"/>
    <s v="23/02/2026 15:42"/>
  </r>
  <r>
    <x v="3"/>
    <x v="3"/>
    <n v="139"/>
    <n v="1"/>
    <s v="GVL72"/>
    <n v="399"/>
    <n v="0"/>
    <s v="ร้านที่2"/>
    <s v="น***นแสงแก้ว"/>
    <s v="ชลบุรี"/>
    <s v="-"/>
    <s v=""/>
    <s v="23/02/2026 15:39"/>
    <s v="-"/>
    <s v="J&amp;T COD"/>
    <s v="Tiktok"/>
    <s v="จ่ายทีหลัง / COD"/>
    <s v=""/>
    <s v="792155914093"/>
    <s v="23/02/2026 15:39"/>
  </r>
  <r>
    <x v="11"/>
    <x v="12"/>
    <n v="139"/>
    <n v="1"/>
    <s v="GVL72"/>
    <n v="399"/>
    <n v="0"/>
    <s v="ร้านที่2"/>
    <s v="น***นแสงแก้ว"/>
    <s v="ชลบุรี"/>
    <s v="-"/>
    <s v=""/>
    <s v="23/02/2026 15:39"/>
    <s v="-"/>
    <s v="J&amp;T COD"/>
    <s v="Tiktok"/>
    <s v="จ่ายทีหลัง / COD"/>
    <s v=""/>
    <s v="792155914093"/>
    <s v="23/02/2026 15:39"/>
  </r>
  <r>
    <x v="8"/>
    <x v="9"/>
    <n v="139"/>
    <n v="1"/>
    <s v="GVL72"/>
    <n v="399"/>
    <n v="0"/>
    <s v="ร้านที่2"/>
    <s v="น***นแสงแก้ว"/>
    <s v="ชลบุรี"/>
    <s v="-"/>
    <s v=""/>
    <s v="23/02/2026 15:39"/>
    <s v="-"/>
    <s v="J&amp;T COD"/>
    <s v="Tiktok"/>
    <s v="จ่ายทีหลัง / COD"/>
    <s v=""/>
    <s v="792155914093"/>
    <s v="23/02/2026 15:39"/>
  </r>
  <r>
    <x v="9"/>
    <x v="10"/>
    <n v="139"/>
    <n v="1"/>
    <s v="GVL72"/>
    <n v="399"/>
    <n v="0"/>
    <s v="ร้านที่2"/>
    <s v="น***นแสงแก้ว"/>
    <s v="ชลบุรี"/>
    <s v="-"/>
    <s v=""/>
    <s v="23/02/2026 15:39"/>
    <s v="-"/>
    <s v="J&amp;T COD"/>
    <s v="Tiktok"/>
    <s v="จ่ายทีหลัง / COD"/>
    <s v=""/>
    <s v="792155914093"/>
    <s v="23/02/2026 15:39"/>
  </r>
  <r>
    <x v="3"/>
    <x v="3"/>
    <n v="159"/>
    <n v="1"/>
    <s v="GVL71"/>
    <n v="133"/>
    <n v="34"/>
    <s v="ร้านที่2"/>
    <s v="ส***น ก***จำปี"/>
    <s v="ร้อยเอ็ด"/>
    <s v="-"/>
    <s v=""/>
    <s v="23/02/2026 15:37"/>
    <s v="-"/>
    <s v="J&amp;T COD"/>
    <s v="Tiktok"/>
    <s v="จ่ายทีหลัง / COD"/>
    <s v=""/>
    <s v="792163320056"/>
    <s v="23/02/2026 15:37"/>
  </r>
  <r>
    <x v="3"/>
    <x v="3"/>
    <n v="159"/>
    <n v="1"/>
    <s v="GVL70"/>
    <n v="99"/>
    <n v="0"/>
    <s v="ร้านที่2"/>
    <s v="ค***ม่ลูก4ขายทุกอย่าง"/>
    <s v="สุพรรณบุรี"/>
    <s v="-"/>
    <s v=""/>
    <s v="23/02/2026 15:32"/>
    <s v="-"/>
    <s v="J&amp;T COD"/>
    <s v="Tiktok"/>
    <s v="จ่ายทีหลัง / COD"/>
    <s v=""/>
    <s v="792132226045"/>
    <s v="23/02/2026 15:32"/>
  </r>
  <r>
    <x v="0"/>
    <x v="0"/>
    <n v="33.333333333333336"/>
    <n v="3"/>
    <s v="GVL69"/>
    <n v="100"/>
    <n v="0"/>
    <s v="ร้านที่2"/>
    <s v="เ***ศรี น***นำ"/>
    <s v="มหาสารคาม"/>
    <s v="-"/>
    <s v=""/>
    <s v="23/02/2026 15:31"/>
    <s v="-"/>
    <s v="J&amp;T Express"/>
    <s v="Tiktok"/>
    <s v="tiktok"/>
    <s v=""/>
    <s v="792145055973"/>
    <s v="23/02/2026 15:31"/>
  </r>
  <r>
    <x v="0"/>
    <x v="0"/>
    <n v="50"/>
    <n v="6"/>
    <s v="GVL68"/>
    <n v="200"/>
    <n v="0"/>
    <s v="ร้านที่2"/>
    <s v="ม***ุช ง***่ง"/>
    <s v="สตูล"/>
    <s v="-"/>
    <s v=""/>
    <s v="23/02/2026 15:29"/>
    <s v="-"/>
    <s v="J&amp;T COD"/>
    <s v="Tiktok"/>
    <s v="จ่ายทีหลัง / COD"/>
    <s v=""/>
    <s v="792123269943"/>
    <s v="23/02/2026 15:29"/>
  </r>
  <r>
    <x v="11"/>
    <x v="12"/>
    <n v="159"/>
    <n v="1"/>
    <s v="GVL67"/>
    <n v="198"/>
    <n v="0"/>
    <s v="ร้านที่2"/>
    <s v="ว***ญา  ส***ิลป์"/>
    <s v="ปัตตานี"/>
    <s v="-"/>
    <s v=""/>
    <s v="23/02/2026 15:26"/>
    <s v="-"/>
    <s v="J&amp;T Express"/>
    <s v="Tiktok"/>
    <s v="tiktok"/>
    <s v=""/>
    <s v="792186116035"/>
    <s v="23/02/2026 15:26"/>
  </r>
  <r>
    <x v="9"/>
    <x v="10"/>
    <n v="159"/>
    <n v="1"/>
    <s v="GVL67"/>
    <n v="198"/>
    <n v="0"/>
    <s v="ร้านที่2"/>
    <s v="ว***ญา  ส***ิลป์"/>
    <s v="ปัตตานี"/>
    <s v="-"/>
    <s v=""/>
    <s v="23/02/2026 15:26"/>
    <s v="-"/>
    <s v="J&amp;T Express"/>
    <s v="Tiktok"/>
    <s v="tiktok"/>
    <s v=""/>
    <s v="792186116035"/>
    <s v="23/02/2026 15:26"/>
  </r>
  <r>
    <x v="11"/>
    <x v="12"/>
    <n v="159"/>
    <n v="1"/>
    <s v="GVL66"/>
    <n v="99"/>
    <n v="0"/>
    <s v="ร้านที่2"/>
    <s v="ว*** น***ะหะหมัด"/>
    <s v="กรุงเทพฯ"/>
    <s v="-"/>
    <s v=""/>
    <s v="23/02/2026 15:25"/>
    <s v="-"/>
    <s v="J&amp;T COD"/>
    <s v="Tiktok"/>
    <s v="จ่ายทีหลัง / COD"/>
    <s v=""/>
    <s v="792192230071"/>
    <s v="23/02/2026 15:25"/>
  </r>
  <r>
    <x v="9"/>
    <x v="10"/>
    <n v="0"/>
    <n v="1"/>
    <s v="GVL65"/>
    <n v="0"/>
    <n v="0"/>
    <s v="ร้านที่2"/>
    <s v="น***พทูลย์ ต***ก"/>
    <s v="ระยอง"/>
    <s v="-"/>
    <s v=""/>
    <s v="23/02/2026 15:23"/>
    <s v="-"/>
    <s v="J&amp;T Express"/>
    <s v="Tiktok"/>
    <s v="tiktok"/>
    <s v=""/>
    <s v="792151713032"/>
    <s v="23/02/2026 15:23"/>
  </r>
  <r>
    <x v="2"/>
    <x v="2"/>
    <n v="33.333333333333336"/>
    <n v="3"/>
    <s v="GVL64"/>
    <n v="134.99"/>
    <n v="0"/>
    <s v="ร้านที่2"/>
    <s v="พ***า แ***สงวน"/>
    <s v="สุรินทร์"/>
    <s v="-"/>
    <s v=""/>
    <s v="23/02/2026 15:20"/>
    <s v="-"/>
    <s v="J&amp;T COD"/>
    <s v="Tiktok"/>
    <s v="จ่ายทีหลัง / COD"/>
    <s v=""/>
    <s v="792186069905"/>
    <s v="23/02/2026 15:20"/>
  </r>
  <r>
    <x v="4"/>
    <x v="4"/>
    <n v="66.333333333333329"/>
    <n v="3"/>
    <s v="GVL62"/>
    <n v="0"/>
    <n v="0"/>
    <s v="ร้านที่2"/>
    <s v="ว***ี แ***ึง"/>
    <s v="กาญจนบุรี"/>
    <s v="-"/>
    <s v=""/>
    <s v="23/02/2026 15:20"/>
    <s v="-"/>
    <s v="Flash Express Thailand"/>
    <s v="Tiktok"/>
    <s v="tiktok"/>
    <s v=""/>
    <s v="THT130654H8593Z"/>
    <s v="23/02/2026 15:20"/>
  </r>
  <r>
    <x v="2"/>
    <x v="2"/>
    <n v="48"/>
    <n v="1"/>
    <s v="GVL61"/>
    <n v="83"/>
    <n v="35"/>
    <s v="ร้านที่1"/>
    <s v="เ******)"/>
    <s v="******บูเลอวาร์ด รามอินทรา-เกษตรนวมินทร์ แขวงคันนายาว เขตคันนายาว จังหวัดกรุงเทพมหานคร 10230"/>
    <s v="10230"/>
    <s v="40"/>
    <s v="23/02/2026 15:19"/>
    <s v="-"/>
    <s v="SPX Express"/>
    <s v="Shopee"/>
    <s v="shopee"/>
    <s v=""/>
    <s v="TH2669611689230"/>
    <s v="23/02/2026 15:19"/>
  </r>
  <r>
    <x v="11"/>
    <x v="12"/>
    <n v="0"/>
    <n v="1"/>
    <s v="GVL60"/>
    <n v="0"/>
    <n v="0"/>
    <s v="ร้านที่2"/>
    <s v="น***ิดา"/>
    <s v="Chiang Mai"/>
    <s v="-"/>
    <s v=""/>
    <s v="23/02/2026 15:19"/>
    <s v="-"/>
    <s v="J&amp;T Express"/>
    <s v="Tiktok"/>
    <s v="tiktok"/>
    <s v=""/>
    <s v="792131826065"/>
    <s v="23/02/2026 15:19"/>
  </r>
  <r>
    <x v="9"/>
    <x v="10"/>
    <n v="159"/>
    <n v="1"/>
    <s v="GVL59"/>
    <n v="99"/>
    <n v="0"/>
    <s v="ร้านที่2"/>
    <s v="ศ***ิมล เ***นคำ"/>
    <s v="เชียงใหม่"/>
    <s v="-"/>
    <s v=""/>
    <s v="23/02/2026 15:18"/>
    <s v="-"/>
    <s v="J&amp;T COD"/>
    <s v="Tiktok"/>
    <s v="จ่ายทีหลัง / COD"/>
    <s v=""/>
    <s v="792120222014"/>
    <s v="23/02/2026 15:18"/>
  </r>
  <r>
    <x v="12"/>
    <x v="13"/>
    <n v="75"/>
    <n v="1"/>
    <s v="GVL58"/>
    <n v="142"/>
    <n v="67"/>
    <s v="ร้านที่1"/>
    <s v="ป******์"/>
    <s v="******ล้าน, อำเภอทับสะแก ตำบลเขาล้าน อำเภอทับสะแก จังหวัดประจวบคีรีขันธ์ 77130"/>
    <s v="77130"/>
    <s v="93"/>
    <s v="23/02/2026 15:17"/>
    <s v="-"/>
    <s v="SPX Express"/>
    <s v="Shopee"/>
    <s v="shopee"/>
    <s v=""/>
    <s v="TH261931345171R"/>
    <s v="23/02/2026 15:17"/>
  </r>
  <r>
    <x v="1"/>
    <x v="1"/>
    <n v="66.666666666666671"/>
    <n v="3"/>
    <s v="GVL56"/>
    <n v="100"/>
    <n v="0"/>
    <s v="ร้านที่2"/>
    <s v="น***้อย แ***ฮง"/>
    <s v="ราชบุรี"/>
    <s v="-"/>
    <s v=""/>
    <s v="23/02/2026 15:13"/>
    <s v="-"/>
    <s v="J&amp;T COD"/>
    <s v="Tiktok"/>
    <s v="จ่ายทีหลัง / COD"/>
    <s v=""/>
    <s v="792119593856"/>
    <s v="23/02/2026 15:13"/>
  </r>
  <r>
    <x v="11"/>
    <x v="12"/>
    <n v="159"/>
    <n v="1"/>
    <s v="GVL55"/>
    <n v="99"/>
    <n v="0"/>
    <s v="ร้านที่2"/>
    <s v="เ***รัตน์   น***หงษ์"/>
    <s v="สมุทรปราการ"/>
    <s v="-"/>
    <s v=""/>
    <s v="23/02/2026 15:13"/>
    <s v="-"/>
    <s v="J&amp;T COD"/>
    <s v="Tiktok"/>
    <s v="จ่ายทีหลัง / COD"/>
    <s v=""/>
    <s v="792143227061"/>
    <s v="23/02/2026 15:13"/>
  </r>
  <r>
    <x v="0"/>
    <x v="0"/>
    <n v="33.333333333333336"/>
    <n v="3"/>
    <s v="GVL54"/>
    <n v="100"/>
    <n v="0"/>
    <s v="ร้านที่2"/>
    <s v="ภ***ิน ม***ินทร์"/>
    <s v="กรุงเทพมหานคร"/>
    <s v="-"/>
    <s v=""/>
    <s v="23/02/2026 15:12"/>
    <s v="-"/>
    <s v="J&amp;T COD"/>
    <s v="Tiktok"/>
    <s v="จ่ายทีหลัง / COD"/>
    <s v=""/>
    <s v="792131365970"/>
    <s v="23/02/2026 15:13"/>
  </r>
  <r>
    <x v="3"/>
    <x v="3"/>
    <n v="159"/>
    <n v="2"/>
    <s v="GVL53"/>
    <n v="198"/>
    <n v="0"/>
    <s v="ร้านที่2"/>
    <s v="ก***นาภรณ์  อ***เจตแจ่ม"/>
    <s v="พระนครศรีอยุธยา"/>
    <s v="-"/>
    <s v=""/>
    <s v="23/02/2026 15:10"/>
    <s v="-"/>
    <s v="J&amp;T COD"/>
    <s v="Tiktok"/>
    <s v="จ่ายทีหลัง / COD"/>
    <s v=""/>
    <s v="792195516066"/>
    <s v="23/02/2026 15:10"/>
  </r>
  <r>
    <x v="8"/>
    <x v="9"/>
    <n v="159"/>
    <n v="1"/>
    <s v="GVL52"/>
    <n v="129"/>
    <n v="0"/>
    <s v="ร้านที่2"/>
    <s v="ว***พ็ญ    บ***ีสนม์"/>
    <s v="กรุงเทพฯ"/>
    <s v="-"/>
    <s v=""/>
    <s v="23/02/2026 15:08"/>
    <s v="-"/>
    <s v="J&amp;T Express"/>
    <s v="Tiktok"/>
    <s v="tiktok"/>
    <s v=""/>
    <s v="792136404990"/>
    <s v="23/02/2026 15:08"/>
  </r>
  <r>
    <x v="1"/>
    <x v="1"/>
    <n v="33"/>
    <n v="10"/>
    <s v="GVL51"/>
    <n v="528"/>
    <n v="0"/>
    <s v="ร้านที่1"/>
    <s v="ส******2"/>
    <s v="******พญาไท เขตพญาไท กรุงเทพมหานคร 10400 0885814359 แขวงพญาไท เขตพญาไท จังหวัดกรุงเทพมหานคร 10400"/>
    <s v="10400"/>
    <s v="59"/>
    <s v="23/02/2026 15:01"/>
    <s v="-"/>
    <s v="SPX Express"/>
    <s v="Shopee"/>
    <s v="shopee"/>
    <s v=""/>
    <s v="TH263972082711S"/>
    <s v="23/02/2026 15:00"/>
  </r>
  <r>
    <x v="1"/>
    <x v="1"/>
    <n v="66.666666666666671"/>
    <n v="3"/>
    <s v="GVL51"/>
    <n v="528"/>
    <n v="0"/>
    <s v="ร้านที่1"/>
    <s v="ส******2"/>
    <s v="******พญาไท เขตพญาไท กรุงเทพมหานคร 10400 0885814359 แขวงพญาไท เขตพญาไท จังหวัดกรุงเทพมหานคร 10400"/>
    <s v="10400"/>
    <s v="59"/>
    <s v="23/02/2026 15:01"/>
    <s v="-"/>
    <s v="SPX Express"/>
    <s v="Shopee"/>
    <s v="shopee"/>
    <s v=""/>
    <s v="TH263972082711S"/>
    <s v="23/02/2026 15:00"/>
  </r>
  <r>
    <x v="11"/>
    <x v="12"/>
    <n v="159"/>
    <n v="1"/>
    <s v="GVL50"/>
    <n v="129"/>
    <n v="0"/>
    <s v="ร้านที่2"/>
    <s v="อ***รา"/>
    <s v="ปทุมธานี"/>
    <s v="-"/>
    <s v=""/>
    <s v="23/02/2026 14:58"/>
    <s v="-"/>
    <s v="J&amp;T Express"/>
    <s v="Tiktok"/>
    <s v="tiktok"/>
    <s v=""/>
    <s v="792139626062"/>
    <s v="23/02/2026 14:58"/>
  </r>
  <r>
    <x v="0"/>
    <x v="0"/>
    <n v="33.333333333333336"/>
    <n v="3"/>
    <s v="GVL49"/>
    <n v="107"/>
    <n v="7"/>
    <s v="ร้านที่2"/>
    <s v="ต***ตา ป***สริฐสม"/>
    <s v="กรุงเทพฯ"/>
    <s v="-"/>
    <s v=""/>
    <s v="23/02/2026 15:00"/>
    <s v="-"/>
    <s v="J&amp;T Express"/>
    <s v="Tiktok"/>
    <s v="tiktok"/>
    <s v=""/>
    <s v="792142879953"/>
    <s v="23/02/2026 14:57"/>
  </r>
  <r>
    <x v="1"/>
    <x v="1"/>
    <n v="66.666666666666671"/>
    <n v="3"/>
    <s v="GVL48"/>
    <n v="129"/>
    <n v="0"/>
    <s v="ร้านที่2"/>
    <s v="เ***ฤดี ห***าน 1***ับ1 ห***4 ห***บ้านควนกาแม ต***่ดง "/>
    <s v="นราธิวาส"/>
    <s v="-"/>
    <s v=""/>
    <s v="23/02/2026 14:55"/>
    <s v="-"/>
    <s v="J&amp;T COD"/>
    <s v="Tiktok"/>
    <s v="จ่ายทีหลัง / COD"/>
    <s v=""/>
    <s v="792190994873"/>
    <s v="23/02/2026 14:55"/>
  </r>
  <r>
    <x v="4"/>
    <x v="4"/>
    <n v="66.333333333333329"/>
    <n v="3"/>
    <s v="GVL46"/>
    <n v="197"/>
    <n v="0"/>
    <s v="ร้านที่2"/>
    <s v="p***anmathawong"/>
    <s v="สุพรรณบุรี"/>
    <s v="-"/>
    <s v=""/>
    <s v="23/02/2026 14:53"/>
    <s v="-"/>
    <s v="J&amp;T COD"/>
    <s v="Tiktok"/>
    <s v="จ่ายทีหลัง / COD"/>
    <s v=""/>
    <s v="792163117992"/>
    <s v="23/02/2026 14:54"/>
  </r>
  <r>
    <x v="8"/>
    <x v="9"/>
    <n v="159"/>
    <n v="1"/>
    <s v="GVL45"/>
    <n v="99"/>
    <n v="0"/>
    <s v="ร้านที่2"/>
    <s v="บ***อร เ***ใจ"/>
    <s v="สิงห์บุรี"/>
    <s v="-"/>
    <s v=""/>
    <s v="23/02/2026 14:53"/>
    <s v="-"/>
    <s v="J&amp;T COD"/>
    <s v="Tiktok"/>
    <s v="จ่ายทีหลัง / COD"/>
    <s v=""/>
    <s v="792109014911"/>
    <s v="23/02/2026 14:53"/>
  </r>
  <r>
    <x v="9"/>
    <x v="10"/>
    <n v="159"/>
    <n v="1"/>
    <s v="GVL44"/>
    <n v="99"/>
    <n v="0"/>
    <s v="ร้านที่2"/>
    <s v="ไ***น"/>
    <s v="กรุงเทพฯ"/>
    <s v="-"/>
    <s v=""/>
    <s v="23/02/2026 14:44"/>
    <s v="-"/>
    <s v="J&amp;T COD"/>
    <s v="Tiktok"/>
    <s v="จ่ายทีหลัง / COD"/>
    <s v=""/>
    <s v="792190228023"/>
    <s v="23/02/2026 14:44"/>
  </r>
  <r>
    <x v="9"/>
    <x v="10"/>
    <n v="159"/>
    <n v="2"/>
    <s v="GVL43"/>
    <n v="198"/>
    <n v="0"/>
    <s v="ร้านที่2"/>
    <s v="ส***รัตน์ ร***ันธ์"/>
    <s v="ตรัง"/>
    <s v="-"/>
    <s v=""/>
    <s v="23/02/2026 14:39"/>
    <s v="-"/>
    <s v="J&amp;T COD"/>
    <s v="Tiktok"/>
    <s v="จ่ายทีหลัง / COD"/>
    <s v=""/>
    <s v="792139313022"/>
    <s v="23/02/2026 14:39"/>
  </r>
  <r>
    <x v="9"/>
    <x v="10"/>
    <n v="159"/>
    <n v="1"/>
    <s v="GVL40"/>
    <n v="99"/>
    <n v="0"/>
    <s v="ร้านที่2"/>
    <s v="อ**"/>
    <s v="ฉะเชิงเทรา"/>
    <s v="-"/>
    <s v=""/>
    <s v="23/02/2026 14:32"/>
    <s v="-"/>
    <s v="J&amp;T Express"/>
    <s v="Tiktok"/>
    <s v="tiktok"/>
    <s v=""/>
    <s v="792149428011"/>
    <s v="23/02/2026 14:32"/>
  </r>
  <r>
    <x v="0"/>
    <x v="0"/>
    <n v="33.333333333333336"/>
    <n v="3"/>
    <s v="GVL38"/>
    <n v="100"/>
    <n v="0"/>
    <s v="ร้านที่2"/>
    <s v="ค***ินดิน จ***บินได้ไง"/>
    <s v="นครราชสีมา"/>
    <s v="-"/>
    <s v=""/>
    <s v="23/02/2026 14:31"/>
    <s v="-"/>
    <s v="J&amp;T COD"/>
    <s v="Tiktok"/>
    <s v="จ่ายทีหลัง / COD"/>
    <s v=""/>
    <s v="792156765960"/>
    <s v="23/02/2026 14:31"/>
  </r>
  <r>
    <x v="9"/>
    <x v="10"/>
    <n v="159"/>
    <n v="1"/>
    <s v="GVL37"/>
    <n v="99"/>
    <n v="0"/>
    <s v="ร้านที่2"/>
    <s v="ศ***ร บ***ุทธิ์ จ**"/>
    <s v="สมุทรสาคร"/>
    <s v="-"/>
    <s v=""/>
    <s v="23/02/2026 14:30"/>
    <s v="-"/>
    <s v="J&amp;T COD"/>
    <s v="Tiktok"/>
    <s v="จ่ายทีหลัง / COD"/>
    <s v=""/>
    <s v="792106313025"/>
    <s v="23/02/2026 14:30"/>
  </r>
  <r>
    <x v="4"/>
    <x v="4"/>
    <n v="69.900000000000006"/>
    <n v="10"/>
    <s v="GVL36"/>
    <n v="839"/>
    <n v="39"/>
    <s v="ร้านที่1"/>
    <s v="ส******์"/>
    <s v="******หมู่ที่ 4 ตำบลพานทอง ตำบลพานทอง อำเภอพานทอง จังหวัดชลบุรี 20160"/>
    <s v="20160"/>
    <s v="45"/>
    <s v="23/02/2026 14:52"/>
    <s v="-"/>
    <s v="SPX Express"/>
    <s v="Shopee"/>
    <s v="shopee"/>
    <s v=""/>
    <s v="TH261827851781S"/>
    <s v="23/02/2026 14:22"/>
  </r>
  <r>
    <x v="4"/>
    <x v="4"/>
    <n v="120"/>
    <n v="1"/>
    <s v="GVL35"/>
    <n v="89"/>
    <n v="0"/>
    <s v="ร้านที่2"/>
    <s v="ว***พรรณ ด***ลือ"/>
    <s v="Bangkok"/>
    <s v="-"/>
    <s v=""/>
    <s v="23/02/2026 14:22"/>
    <s v="-"/>
    <s v="J&amp;T Express"/>
    <s v="Tiktok"/>
    <s v="tiktok"/>
    <s v=""/>
    <s v="792176319970"/>
    <s v="23/02/2026 14:22"/>
  </r>
  <r>
    <x v="4"/>
    <x v="4"/>
    <n v="120"/>
    <n v="1"/>
    <s v="GVL34"/>
    <n v="89"/>
    <n v="0"/>
    <s v="ร้านที่2"/>
    <s v="บ***ร ท***ย์แก้วยอด"/>
    <s v="นครปฐม"/>
    <s v="-"/>
    <s v=""/>
    <s v="23/02/2026 14:20"/>
    <s v="-"/>
    <s v="J&amp;T COD"/>
    <s v="Tiktok"/>
    <s v="จ่ายทีหลัง / COD"/>
    <s v=""/>
    <s v="792127122905"/>
    <s v="23/02/2026 14:20"/>
  </r>
  <r>
    <x v="0"/>
    <x v="0"/>
    <n v="50"/>
    <n v="6"/>
    <s v="GVL33"/>
    <n v="238"/>
    <n v="38"/>
    <s v="ร้านที่2"/>
    <s v="ส** ว***ใส"/>
    <s v="Tak"/>
    <s v="-"/>
    <s v=""/>
    <s v="23/02/2026 14:16"/>
    <s v="-"/>
    <s v="J&amp;T COD"/>
    <s v="Tiktok"/>
    <s v="จ่ายทีหลัง / COD"/>
    <s v=""/>
    <s v="792160359933"/>
    <s v="23/02/2026 14:17"/>
  </r>
  <r>
    <x v="8"/>
    <x v="9"/>
    <n v="159"/>
    <n v="1"/>
    <s v="GVL31"/>
    <n v="132"/>
    <n v="3"/>
    <s v="ร้านที่2"/>
    <s v="ก***รรณ พ***สน"/>
    <s v="อุตรดิตถ์"/>
    <s v="-"/>
    <s v=""/>
    <s v="23/02/2026 14:12"/>
    <s v="-"/>
    <s v="J&amp;T COD"/>
    <s v="Tiktok"/>
    <s v="จ่ายทีหลัง / COD"/>
    <s v=""/>
    <s v="792126707945"/>
    <s v="23/02/2026 14:15"/>
  </r>
  <r>
    <x v="1"/>
    <x v="1"/>
    <n v="66.666666666666671"/>
    <n v="3"/>
    <s v="GVL30"/>
    <n v="100"/>
    <n v="0"/>
    <s v="ร้านที่2"/>
    <s v="อ***ดี  แ***ุข"/>
    <s v="ราชบุรี"/>
    <s v="-"/>
    <s v=""/>
    <s v="23/02/2026 14:06"/>
    <s v="-"/>
    <s v="J&amp;T COD"/>
    <s v="Tiktok"/>
    <s v="จ่ายทีหลัง / COD"/>
    <s v=""/>
    <s v="792176401936"/>
    <s v="23/02/2026 14:12"/>
  </r>
  <r>
    <x v="2"/>
    <x v="2"/>
    <n v="48"/>
    <n v="2"/>
    <s v="GVL29"/>
    <n v="105"/>
    <n v="9"/>
    <s v="ร้านที่1"/>
    <s v="ก******์"/>
    <s v="******.เฝ้าไร่ 043120 ตำบลเฝ้าไร่ อำเภอเฝ้าไร่ จังหวัดหนองคาย 43230"/>
    <s v="43230"/>
    <s v="95"/>
    <s v="23/02/2026 13:50"/>
    <s v="-"/>
    <s v="SPX Express"/>
    <s v="Shopee"/>
    <s v="shopee"/>
    <s v=""/>
    <s v="TH268508613947N"/>
    <s v="23/02/2026 13:50"/>
  </r>
  <r>
    <x v="4"/>
    <x v="4"/>
    <n v="66.333333333333329"/>
    <n v="3"/>
    <s v="GVL28"/>
    <n v="197"/>
    <n v="0"/>
    <s v="ร้านที่2"/>
    <s v="ร***อรุณ ท***์เทียมรัตน์"/>
    <s v="กรุงเทพฯ"/>
    <s v="-"/>
    <s v=""/>
    <s v="23/02/2026 13:42"/>
    <s v="-"/>
    <s v="J&amp;T COD"/>
    <s v="Tiktok"/>
    <s v="จ่ายทีหลัง / COD"/>
    <s v=""/>
    <s v="792152622962"/>
    <s v="23/02/2026 13:42"/>
  </r>
  <r>
    <x v="4"/>
    <x v="4"/>
    <n v="80"/>
    <n v="1"/>
    <s v="GVL26"/>
    <n v="80"/>
    <n v="0"/>
    <s v="ร้านที่1"/>
    <s v="จ******ร"/>
    <s v="******ย์ ตำบลดอนเจดีย์ อำเภอพนมทวน จังหวัดกาญจนบุรี 71140"/>
    <s v="71140"/>
    <s v="23"/>
    <s v="23/02/2026 14:08"/>
    <s v="-"/>
    <s v="SPX Express"/>
    <s v="Shopee"/>
    <s v="shopee"/>
    <s v=""/>
    <s v="TH261601881999K"/>
    <s v="23/02/2026 13:34"/>
  </r>
  <r>
    <x v="11"/>
    <x v="12"/>
    <n v="159"/>
    <n v="1"/>
    <s v="GVL25"/>
    <n v="129"/>
    <n v="0"/>
    <s v="ร้านที่2"/>
    <s v="j***jeab"/>
    <s v="ชลบุรี"/>
    <s v="-"/>
    <s v=""/>
    <s v="23/02/2026 13:31"/>
    <s v="-"/>
    <s v="J&amp;T Express"/>
    <s v="Tiktok"/>
    <s v="tiktok"/>
    <s v=""/>
    <s v="792197114085"/>
    <s v="23/02/2026 13:31"/>
  </r>
  <r>
    <x v="4"/>
    <x v="4"/>
    <n v="80"/>
    <n v="2"/>
    <s v="GVL23"/>
    <n v="160"/>
    <n v="0"/>
    <s v="ร้านที่1"/>
    <s v="น******์"/>
    <s v="******ียง ตำบลเวียง อำเภอเชียงของ จังหวัดเชียงราย 57140"/>
    <s v="57140"/>
    <s v="65"/>
    <s v="23/02/2026 13:28"/>
    <s v="-"/>
    <s v="SPX Express"/>
    <s v="Shopee"/>
    <s v="shopee"/>
    <s v=""/>
    <s v="TH263134867720Y"/>
    <s v="23/02/2026 13:28"/>
  </r>
  <r>
    <x v="0"/>
    <x v="0"/>
    <n v="50"/>
    <n v="6"/>
    <s v="GVL22"/>
    <n v="200"/>
    <n v="0"/>
    <s v="ร้านที่2"/>
    <s v="น***์ ก***ัค"/>
    <s v="ระยอง"/>
    <s v="-"/>
    <s v=""/>
    <s v="23/02/2026 13:16"/>
    <s v="-"/>
    <s v="J&amp;T COD"/>
    <s v="Tiktok"/>
    <s v="จ่ายทีหลัง / COD"/>
    <s v=""/>
    <s v="792171659996"/>
    <s v="23/02/2026 13:16"/>
  </r>
  <r>
    <x v="2"/>
    <x v="2"/>
    <n v="27.5"/>
    <n v="4"/>
    <s v="GVL21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3/02/2026 13:31"/>
    <s v="-"/>
    <s v="Flash Express"/>
    <s v="Shopee"/>
    <s v="shopee"/>
    <s v=""/>
    <s v="TH69018DKFSN0D"/>
    <s v="23/02/2026 13:01"/>
  </r>
  <r>
    <x v="3"/>
    <x v="3"/>
    <n v="159"/>
    <n v="1"/>
    <s v="GVL20"/>
    <n v="129"/>
    <n v="0"/>
    <s v="ร้านที่2"/>
    <s v="น*** ส***นดา ด***ง"/>
    <s v="กาญจนบุรี"/>
    <s v="-"/>
    <s v=""/>
    <s v="23/02/2026 12:56"/>
    <s v="-"/>
    <s v="Flash Express Thailand COD"/>
    <s v="Tiktok"/>
    <s v="จ่ายทีหลัง / COD"/>
    <s v=""/>
    <s v="THT130654HP746Z"/>
    <s v="23/02/2026 12:56"/>
  </r>
  <r>
    <x v="4"/>
    <x v="4"/>
    <n v="66.333333333333329"/>
    <n v="3"/>
    <s v="GVL18"/>
    <n v="1109.9000000000001"/>
    <n v="69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3/02/2026 12:46"/>
    <s v="-"/>
    <s v="Kerry_dropoff"/>
    <s v="Lazada"/>
    <s v="lazada"/>
    <s v=""/>
    <s v="LEXPU0660631754"/>
    <s v="23/02/2026 12:46"/>
  </r>
  <r>
    <x v="4"/>
    <x v="4"/>
    <n v="66.333333333333329"/>
    <n v="3"/>
    <s v="GVL18"/>
    <n v="1109.9000000000001"/>
    <n v="69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3/02/2026 12:46"/>
    <s v="-"/>
    <s v="Kerry_dropoff"/>
    <s v="Lazada"/>
    <s v="lazada"/>
    <s v=""/>
    <s v="LEXPU0660631754"/>
    <s v="23/02/2026 12:46"/>
  </r>
  <r>
    <x v="4"/>
    <x v="4"/>
    <n v="66.333333333333329"/>
    <n v="3"/>
    <s v="GVL18"/>
    <n v="1109.9000000000001"/>
    <n v="69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3/02/2026 12:46"/>
    <s v="-"/>
    <s v="Kerry_dropoff"/>
    <s v="Lazada"/>
    <s v="lazada"/>
    <s v=""/>
    <s v="LEXPU0660631754"/>
    <s v="23/02/2026 12:46"/>
  </r>
  <r>
    <x v="4"/>
    <x v="4"/>
    <n v="66.333333333333329"/>
    <n v="3"/>
    <s v="GVL18"/>
    <n v="1109.9000000000001"/>
    <n v="69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3/02/2026 12:46"/>
    <s v="-"/>
    <s v="Kerry_dropoff"/>
    <s v="Lazada"/>
    <s v="lazada"/>
    <s v=""/>
    <s v="LEXPU0660631754"/>
    <s v="23/02/2026 12:46"/>
  </r>
  <r>
    <x v="4"/>
    <x v="4"/>
    <n v="66.333333333333329"/>
    <n v="3"/>
    <s v="GVL18"/>
    <n v="1109.9000000000001"/>
    <n v="69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3/02/2026 12:46"/>
    <s v="-"/>
    <s v="Kerry_dropoff"/>
    <s v="Lazada"/>
    <s v="lazada"/>
    <s v=""/>
    <s v="LEXPU0660631754"/>
    <s v="23/02/2026 12:46"/>
  </r>
  <r>
    <x v="1"/>
    <x v="1"/>
    <n v="66.666666666666671"/>
    <n v="3"/>
    <s v="GVL17"/>
    <n v="129"/>
    <n v="0"/>
    <s v="ร้านที่2"/>
    <s v="พ***ภา ม***บุญ"/>
    <s v="สมุทรปราการ"/>
    <s v="-"/>
    <s v=""/>
    <s v="23/02/2026 12:42"/>
    <s v="-"/>
    <s v="J&amp;T COD"/>
    <s v="Tiktok"/>
    <s v="จ่ายทีหลัง / COD"/>
    <s v=""/>
    <s v="792160499896"/>
    <s v="23/02/2026 12:42"/>
  </r>
  <r>
    <x v="6"/>
    <x v="7"/>
    <n v="66"/>
    <n v="1"/>
    <s v="GVL16"/>
    <n v="249"/>
    <n v="0"/>
    <s v="ร้านที่1"/>
    <s v="น******ำ"/>
    <s v="******ตำบลเรือง อำเภอเมืองน่าน จังหวัดน่าน 55000"/>
    <s v="55000"/>
    <s v="38"/>
    <s v="23/02/2026 12:51"/>
    <s v="-"/>
    <s v="SPX Express"/>
    <s v="Shopee"/>
    <s v="shopee"/>
    <s v=""/>
    <s v="TH265461404276G"/>
    <s v="23/02/2026 12:42"/>
  </r>
  <r>
    <x v="7"/>
    <x v="8"/>
    <n v="66"/>
    <n v="1"/>
    <s v="GVL16"/>
    <n v="249"/>
    <n v="0"/>
    <s v="ร้านที่1"/>
    <s v="น******ำ"/>
    <s v="******ตำบลเรือง อำเภอเมืองน่าน จังหวัดน่าน 55000"/>
    <s v="55000"/>
    <s v="38"/>
    <s v="23/02/2026 12:51"/>
    <s v="-"/>
    <s v="SPX Express"/>
    <s v="Shopee"/>
    <s v="shopee"/>
    <s v=""/>
    <s v="TH265461404276G"/>
    <s v="23/02/2026 12:42"/>
  </r>
  <r>
    <x v="4"/>
    <x v="4"/>
    <n v="67"/>
    <n v="1"/>
    <s v="GVL16"/>
    <n v="249"/>
    <n v="0"/>
    <s v="ร้านที่1"/>
    <s v="น******ำ"/>
    <s v="******ตำบลเรือง อำเภอเมืองน่าน จังหวัดน่าน 55000"/>
    <s v="55000"/>
    <s v="38"/>
    <s v="23/02/2026 12:51"/>
    <s v="-"/>
    <s v="SPX Express"/>
    <s v="Shopee"/>
    <s v="shopee"/>
    <s v=""/>
    <s v="TH265461404276G"/>
    <s v="23/02/2026 12:42"/>
  </r>
  <r>
    <x v="3"/>
    <x v="3"/>
    <n v="159"/>
    <n v="1"/>
    <s v="GVL15"/>
    <n v="158"/>
    <n v="29"/>
    <s v="ร้านที่2"/>
    <s v="ว***ุดา ผ***"/>
    <s v="นครปฐม"/>
    <s v="-"/>
    <s v=""/>
    <s v="23/02/2026 12:35"/>
    <s v="-"/>
    <s v="J&amp;T COD"/>
    <s v="Tiktok"/>
    <s v="จ่ายทีหลัง / COD"/>
    <s v=""/>
    <s v="792101828055"/>
    <s v="23/02/2026 12:35"/>
  </r>
  <r>
    <x v="1"/>
    <x v="1"/>
    <n v="66.666666666666671"/>
    <n v="3"/>
    <s v="GVL14"/>
    <n v="129"/>
    <n v="0"/>
    <s v="ร้านที่2"/>
    <s v="อ***์นาฎ ฟ***ระไพ"/>
    <s v="ปทุมธานี"/>
    <s v="-"/>
    <s v=""/>
    <s v="23/02/2026 12:27"/>
    <s v="-"/>
    <s v="J&amp;T COD"/>
    <s v="Tiktok"/>
    <s v="จ่ายทีหลัง / COD"/>
    <s v=""/>
    <s v="792107806906"/>
    <s v="23/02/2026 12:27"/>
  </r>
  <r>
    <x v="4"/>
    <x v="4"/>
    <n v="80"/>
    <n v="1"/>
    <s v="GVL13"/>
    <n v="80"/>
    <n v="0"/>
    <s v="ร้านที่1"/>
    <s v="ส******ย"/>
    <s v="******มือง ตำบลทับตีเหล็ก อำเภอเมืองสุพรรณบุรี จังหวัดสุพรรณบุรี 72000"/>
    <s v="72000"/>
    <s v="97"/>
    <s v="23/02/2026 12:24"/>
    <s v="-"/>
    <s v="SPX Express"/>
    <s v="Shopee"/>
    <s v="shopee"/>
    <s v=""/>
    <s v="TH262626096596L"/>
    <s v="23/02/2026 12:24"/>
  </r>
  <r>
    <x v="7"/>
    <x v="8"/>
    <n v="97"/>
    <n v="1"/>
    <s v="GVL12"/>
    <n v="97"/>
    <n v="0"/>
    <s v="ร้านที่1"/>
    <s v="ส******ร"/>
    <s v="****** 8 ถนนติวานนท์, อำเภอปากเกร็ด ตำบลปากเกร็ด อำเภอปากเกร็ด จังหวัดนนทบุรี 11120"/>
    <s v="11120"/>
    <s v="00"/>
    <s v="23/02/2026 12:37"/>
    <s v="-"/>
    <s v="SPX Express"/>
    <s v="Shopee"/>
    <s v="shopee"/>
    <s v=""/>
    <s v="TH267128198502N"/>
    <s v="23/02/2026 12:07"/>
  </r>
  <r>
    <x v="0"/>
    <x v="0"/>
    <n v="50"/>
    <n v="6"/>
    <s v="GVL11"/>
    <n v="200"/>
    <n v="0"/>
    <s v="ร้านที่2"/>
    <s v="H***ar"/>
    <s v="Pathum Thani"/>
    <s v="-"/>
    <s v=""/>
    <s v="23/02/2026 11:54"/>
    <s v="-"/>
    <s v="J&amp;T COD"/>
    <s v="Tiktok"/>
    <s v="จ่ายทีหลัง / COD"/>
    <s v=""/>
    <s v="792125328551"/>
    <s v="23/02/2026 11:54"/>
  </r>
  <r>
    <x v="3"/>
    <x v="3"/>
    <n v="159"/>
    <n v="1"/>
    <s v="GVL10"/>
    <n v="258"/>
    <n v="0"/>
    <s v="ร้านที่2"/>
    <s v="พ***พย์ ส***ีสม"/>
    <s v="กาญจนบุรี"/>
    <s v="-"/>
    <s v=""/>
    <s v="23/02/2026 11:52"/>
    <s v="-"/>
    <s v="J&amp;T COD"/>
    <s v="Tiktok"/>
    <s v="จ่ายทีหลัง / COD"/>
    <s v=""/>
    <s v="792159127502"/>
    <s v="23/02/2026 11:52"/>
  </r>
  <r>
    <x v="8"/>
    <x v="9"/>
    <n v="159"/>
    <n v="1"/>
    <s v="GVL10"/>
    <n v="258"/>
    <n v="0"/>
    <s v="ร้านที่2"/>
    <s v="พ***พย์ ส***ีสม"/>
    <s v="กาญจนบุรี"/>
    <s v="-"/>
    <s v=""/>
    <s v="23/02/2026 11:52"/>
    <s v="-"/>
    <s v="J&amp;T COD"/>
    <s v="Tiktok"/>
    <s v="จ่ายทีหลัง / COD"/>
    <s v=""/>
    <s v="792159127502"/>
    <s v="23/02/2026 11:52"/>
  </r>
  <r>
    <x v="2"/>
    <x v="2"/>
    <n v="33.333333333333336"/>
    <n v="3"/>
    <s v="GVL9"/>
    <n v="135"/>
    <n v="0"/>
    <s v="ร้านที่2"/>
    <s v="ม***ส ร***ร"/>
    <s v="ลำพูน"/>
    <s v="-"/>
    <s v=""/>
    <s v="23/02/2026 11:49"/>
    <s v="-"/>
    <s v="J&amp;T Express"/>
    <s v="Tiktok"/>
    <s v="tiktok"/>
    <s v=""/>
    <s v="792198124572"/>
    <s v="23/02/2026 11:49"/>
  </r>
  <r>
    <x v="4"/>
    <x v="6"/>
    <n v="52.8"/>
    <n v="2"/>
    <s v="GVL8"/>
    <n v="105.6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23/02/2026 11:42"/>
    <s v="-"/>
    <s v="Kerry_dropoff"/>
    <s v="Lazada"/>
    <s v="lazada"/>
    <s v=""/>
    <s v="LEXPU0660635712"/>
    <s v="23/02/2026 11:42"/>
  </r>
  <r>
    <x v="8"/>
    <x v="14"/>
    <n v="81.75"/>
    <n v="1"/>
    <s v="GVL6"/>
    <n v="88.75"/>
    <n v="7"/>
    <s v="ร้านที่3"/>
    <s v="พลวิวัฒน์ บัณฑิตภักดิ์"/>
    <s v="173/1  ม12  บ.ผาสุข · ขนงพระ/ Khanong Phra_x000a__x000a_ปากช่อง/ Pak Chongนครราชสีมา/ Nakhon Ratchasima_x000a_30450"/>
    <s v="30450"/>
    <s v="660927369018"/>
    <s v="23/02/2026 11:21"/>
    <s v="-"/>
    <s v="Kerry_dropoff"/>
    <s v="Lazada"/>
    <s v="lazada"/>
    <s v=""/>
    <s v="LEXPU0660615839"/>
    <s v="23/02/2026 11:21"/>
  </r>
  <r>
    <x v="0"/>
    <x v="0"/>
    <n v="65"/>
    <n v="1"/>
    <s v="GVL4"/>
    <n v="35"/>
    <n v="0"/>
    <s v="ร้านที่2"/>
    <s v="เ***ประภา อ***สร้อย"/>
    <s v="สมุทรปราการ"/>
    <s v="-"/>
    <s v=""/>
    <s v="23/02/2026 11:00"/>
    <s v="-"/>
    <s v="J&amp;T COD"/>
    <s v="Tiktok"/>
    <s v="จ่ายทีหลัง / COD"/>
    <s v=""/>
    <s v="792170122564"/>
    <s v="23/02/2026 11:01"/>
  </r>
  <r>
    <x v="0"/>
    <x v="0"/>
    <n v="50"/>
    <n v="6"/>
    <s v="GVL3"/>
    <n v="200"/>
    <n v="0"/>
    <s v="ร้านที่2"/>
    <s v="น***าตรี เ***ศิป์"/>
    <s v="ศรีสะเกษ"/>
    <s v="-"/>
    <s v=""/>
    <s v="23/02/2026 10:45"/>
    <s v="-"/>
    <s v="J&amp;T COD"/>
    <s v="Tiktok"/>
    <s v="จ่ายทีหลัง / COD"/>
    <s v=""/>
    <s v="792105821592"/>
    <s v="23/02/2026 10:45"/>
  </r>
  <r>
    <x v="2"/>
    <x v="2"/>
    <n v="33.333333333333336"/>
    <n v="3"/>
    <s v="GVL2"/>
    <n v="134.99"/>
    <n v="0"/>
    <s v="ร้านที่2"/>
    <s v="ป***า เ***เครือ"/>
    <s v="สระแก้ว"/>
    <s v="-"/>
    <s v=""/>
    <s v="23/02/2026 10:44"/>
    <s v="-"/>
    <s v="J&amp;T COD"/>
    <s v="Tiktok"/>
    <s v="จ่ายทีหลัง / COD"/>
    <s v=""/>
    <s v="792113323573"/>
    <s v="23/02/2026 10:44"/>
  </r>
  <r>
    <x v="0"/>
    <x v="0"/>
    <n v="33.333333333333336"/>
    <n v="3"/>
    <s v="GVL1"/>
    <n v="314"/>
    <n v="0"/>
    <s v="ร้านที่2"/>
    <s v="น***าวสกาวเดือน  อ***มานะ"/>
    <s v="จันทบุรี"/>
    <s v="-"/>
    <s v=""/>
    <s v="23/02/2026 10:41"/>
    <s v="-"/>
    <s v="J&amp;T COD"/>
    <s v="Tiktok"/>
    <s v="จ่ายทีหลัง / COD"/>
    <s v=""/>
    <s v="792166123534"/>
    <s v="23/02/2026 10:41"/>
  </r>
  <r>
    <x v="3"/>
    <x v="3"/>
    <n v="159"/>
    <n v="1"/>
    <s v="GVL1"/>
    <n v="314"/>
    <n v="0"/>
    <s v="ร้านที่2"/>
    <s v="น***าวสกาวเดือน  อ***มานะ"/>
    <s v="จันทบุรี"/>
    <s v="-"/>
    <s v=""/>
    <s v="23/02/2026 10:41"/>
    <s v="-"/>
    <s v="J&amp;T COD"/>
    <s v="Tiktok"/>
    <s v="จ่ายทีหลัง / COD"/>
    <s v=""/>
    <s v="792166123534"/>
    <s v="23/02/2026 10:41"/>
  </r>
  <r>
    <x v="0"/>
    <x v="0"/>
    <n v="65"/>
    <n v="1"/>
    <s v="GVL1"/>
    <n v="314"/>
    <n v="0"/>
    <s v="ร้านที่2"/>
    <s v="น***าวสกาวเดือน  อ***มานะ"/>
    <s v="จันทบุรี"/>
    <s v="-"/>
    <s v=""/>
    <s v="23/02/2026 10:41"/>
    <s v="-"/>
    <s v="J&amp;T COD"/>
    <s v="Tiktok"/>
    <s v="จ่ายทีหลัง / COD"/>
    <s v=""/>
    <s v="792166123534"/>
    <s v="23/02/2026 10:41"/>
  </r>
  <r>
    <x v="4"/>
    <x v="4"/>
    <n v="120"/>
    <n v="1"/>
    <s v="GVL1"/>
    <n v="314"/>
    <n v="0"/>
    <s v="ร้านที่2"/>
    <s v="น***าวสกาวเดือน  อ***มานะ"/>
    <s v="จันทบุรี"/>
    <s v="-"/>
    <s v=""/>
    <s v="23/02/2026 10:41"/>
    <s v="-"/>
    <s v="J&amp;T COD"/>
    <s v="Tiktok"/>
    <s v="จ่ายทีหลัง / COD"/>
    <s v=""/>
    <s v="792166123534"/>
    <s v="23/02/2026 10:41"/>
  </r>
  <r>
    <x v="1"/>
    <x v="1"/>
    <n v="66.666666666666671"/>
    <n v="6"/>
    <s v="GVK97"/>
    <n v="299"/>
    <n v="0"/>
    <s v="ร้านที่2"/>
    <s v="บ***รียน จ***พ"/>
    <s v="ขอนแก่น"/>
    <s v="-"/>
    <s v=""/>
    <s v="23/02/2026 10:25"/>
    <s v="-"/>
    <s v="J&amp;T Express"/>
    <s v="Tiktok"/>
    <s v="tiktok"/>
    <s v=""/>
    <s v="792147926511"/>
    <s v="23/02/2026 10:25"/>
  </r>
  <r>
    <x v="8"/>
    <x v="9"/>
    <n v="159"/>
    <n v="1"/>
    <s v="GVK97"/>
    <n v="299"/>
    <n v="0"/>
    <s v="ร้านที่2"/>
    <s v="บ***รียน จ***พ"/>
    <s v="ขอนแก่น"/>
    <s v="-"/>
    <s v=""/>
    <s v="23/02/2026 10:25"/>
    <s v="-"/>
    <s v="J&amp;T Express"/>
    <s v="Tiktok"/>
    <s v="tiktok"/>
    <s v=""/>
    <s v="792147926511"/>
    <s v="23/02/2026 10:25"/>
  </r>
  <r>
    <x v="3"/>
    <x v="3"/>
    <n v="159"/>
    <n v="1"/>
    <s v="GVK96"/>
    <n v="129"/>
    <n v="0"/>
    <s v="ร้านที่2"/>
    <s v="C***krit P***ertsang"/>
    <s v="ร้อยเอ็ด"/>
    <s v="-"/>
    <s v=""/>
    <s v="23/02/2026 10:18"/>
    <s v="-"/>
    <s v="J&amp;T COD"/>
    <s v="Tiktok"/>
    <s v="จ่ายทีหลัง / COD"/>
    <s v=""/>
    <s v="792112125501"/>
    <s v="23/02/2026 10:18"/>
  </r>
  <r>
    <x v="7"/>
    <x v="8"/>
    <n v="97"/>
    <n v="3"/>
    <s v="GVK95"/>
    <n v="291"/>
    <n v="0"/>
    <s v="ร้านที่1"/>
    <s v="เ******ญ"/>
    <s v="******ต.ช่องสามหมอ อ.แก้งคร้อ จ.ชัยภูมิ ตำบลช่องสามหมอ อำเภอแก้งคร้อ จังหวัดชัยภูมิ 36150"/>
    <s v="36150"/>
    <s v="73"/>
    <s v="23/02/2026 10:41"/>
    <s v="-"/>
    <s v="SPX Express"/>
    <s v="Shopee"/>
    <s v="shopee"/>
    <s v=""/>
    <s v="TH261903485855J"/>
    <s v="23/02/2026 10:11"/>
  </r>
  <r>
    <x v="1"/>
    <x v="1"/>
    <n v="66.666666666666671"/>
    <n v="3"/>
    <s v="GVK94"/>
    <n v="100"/>
    <n v="0"/>
    <s v="ร้านที่2"/>
    <s v="บ***ำ ร***า"/>
    <s v="เชียงราย"/>
    <s v="-"/>
    <s v=""/>
    <s v="23/02/2026 10:08"/>
    <s v="-"/>
    <s v="J&amp;T Express"/>
    <s v="Tiktok"/>
    <s v="tiktok"/>
    <s v=""/>
    <s v="792187636520"/>
    <s v="23/02/2026 10:08"/>
  </r>
  <r>
    <x v="0"/>
    <x v="0"/>
    <n v="33.333333333333336"/>
    <n v="3"/>
    <s v="GVK93"/>
    <n v="101"/>
    <n v="1"/>
    <s v="ร้านที่2"/>
    <s v="ข***ใจ ว***า"/>
    <s v="นครนายก"/>
    <s v="-"/>
    <s v=""/>
    <s v="23/02/2026 10:07"/>
    <s v="-"/>
    <s v="J&amp;T COD"/>
    <s v="Tiktok"/>
    <s v="จ่ายทีหลัง / COD"/>
    <s v=""/>
    <s v="792170237526"/>
    <s v="23/02/2026 10:07"/>
  </r>
  <r>
    <x v="0"/>
    <x v="0"/>
    <n v="50"/>
    <n v="6"/>
    <s v="GVK92"/>
    <n v="200"/>
    <n v="0"/>
    <s v="ร้านที่2"/>
    <s v="ว***พงษ์  ป***ญาพรกุล"/>
    <s v="สมุทรปราการ"/>
    <s v="-"/>
    <s v=""/>
    <s v="23/02/2026 10:06"/>
    <s v="-"/>
    <s v="J&amp;T COD"/>
    <s v="Tiktok"/>
    <s v="จ่ายทีหลัง / COD"/>
    <s v=""/>
    <s v="792142632503"/>
    <s v="23/02/2026 10:06"/>
  </r>
  <r>
    <x v="0"/>
    <x v="0"/>
    <n v="50"/>
    <n v="6"/>
    <s v="GVK91"/>
    <n v="200"/>
    <n v="0"/>
    <s v="ร้านที่2"/>
    <s v="ศ***พร บ***าน"/>
    <s v="พิจิตร"/>
    <s v="-"/>
    <s v=""/>
    <s v="23/02/2026 10:03"/>
    <s v="-"/>
    <s v="J&amp;T COD"/>
    <s v="Tiktok"/>
    <s v="จ่ายทีหลัง / COD"/>
    <s v=""/>
    <s v="792126523543"/>
    <s v="23/02/2026 10:03"/>
  </r>
  <r>
    <x v="8"/>
    <x v="9"/>
    <n v="159"/>
    <n v="1"/>
    <s v="GVK90"/>
    <n v="129"/>
    <n v="0"/>
    <s v="ร้านที่2"/>
    <s v="ภ***ธิตา ส***วัสดิ์"/>
    <s v="เทศบาลนครสุราษฎร์ธานี"/>
    <s v="-"/>
    <s v=""/>
    <s v="23/02/2026 09:59"/>
    <s v="-"/>
    <s v="J&amp;T COD"/>
    <s v="Tiktok"/>
    <s v="จ่ายทีหลัง / COD"/>
    <s v=""/>
    <s v="792168917595"/>
    <s v="23/02/2026 09:59"/>
  </r>
  <r>
    <x v="1"/>
    <x v="1"/>
    <n v="66.666666666666671"/>
    <n v="3"/>
    <s v="GVK89"/>
    <n v="100"/>
    <n v="0"/>
    <s v="ร้านที่2"/>
    <s v="ก***าภัทร ภ***ี"/>
    <s v="นนทบุรี"/>
    <s v="-"/>
    <s v=""/>
    <s v="23/02/2026 09:48"/>
    <s v="-"/>
    <s v="J&amp;T COD"/>
    <s v="Tiktok"/>
    <s v="จ่ายทีหลัง / COD"/>
    <s v=""/>
    <s v="792175529563"/>
    <s v="23/02/2026 09:48"/>
  </r>
  <r>
    <x v="0"/>
    <x v="0"/>
    <n v="50"/>
    <n v="6"/>
    <s v="GVK88"/>
    <n v="200"/>
    <n v="0"/>
    <s v="ร้านที่2"/>
    <s v="ส***กาญจน์ อ***งษ์"/>
    <s v="สกลนคร"/>
    <s v="-"/>
    <s v=""/>
    <s v="23/02/2026 09:26"/>
    <s v="-"/>
    <s v="J&amp;T COD"/>
    <s v="Tiktok"/>
    <s v="จ่ายทีหลัง / COD"/>
    <s v=""/>
    <s v="792141120540"/>
    <s v="23/02/2026 09:26"/>
  </r>
  <r>
    <x v="0"/>
    <x v="0"/>
    <n v="50"/>
    <n v="6"/>
    <s v="GVK87"/>
    <n v="200"/>
    <n v="0"/>
    <s v="ร้านที่2"/>
    <s v="ร** ม***ภคทรัพย์"/>
    <s v="นครปฐม"/>
    <s v="-"/>
    <s v=""/>
    <s v="23/02/2026 09:13"/>
    <s v="-"/>
    <s v="J&amp;T COD"/>
    <s v="Tiktok"/>
    <s v="จ่ายทีหลัง / COD"/>
    <s v=""/>
    <s v="792162520564"/>
    <s v="23/02/2026 09:14"/>
  </r>
  <r>
    <x v="1"/>
    <x v="1"/>
    <n v="66.666666666666671"/>
    <n v="3"/>
    <s v="GVK86"/>
    <n v="129"/>
    <n v="0"/>
    <s v="ร้านที่1"/>
    <s v="ว***า"/>
    <s v="******ลทุ่งทอง อำเภอทรายทองวัฒนา จังหวัดกำแพงเพชร 62190"/>
    <s v="62190"/>
    <s v="51"/>
    <s v="23/02/2026 09:11"/>
    <s v="-"/>
    <s v="SPX Express"/>
    <s v="Shopee"/>
    <s v="shopee"/>
    <s v=""/>
    <s v="TH268121538127T"/>
    <s v="23/02/2026 09:11"/>
  </r>
  <r>
    <x v="1"/>
    <x v="1"/>
    <n v="66.666666666666671"/>
    <n v="3"/>
    <s v="GVK83"/>
    <n v="0"/>
    <n v="0"/>
    <s v="ร้านที่2"/>
    <s v="ไ***น ห***วล"/>
    <s v="มหาสารคาม"/>
    <s v="-"/>
    <s v=""/>
    <s v="23/02/2026 08:55"/>
    <s v="-"/>
    <s v="J&amp;T Express"/>
    <s v="Tiktok"/>
    <s v="tiktok"/>
    <s v=""/>
    <s v="792115038514"/>
    <s v="23/02/2026 08:55"/>
  </r>
  <r>
    <x v="8"/>
    <x v="14"/>
    <n v="87.2"/>
    <n v="1"/>
    <s v="GVK82"/>
    <n v="87.2"/>
    <n v="0"/>
    <s v="ร้านที่3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23/02/2026 08:52"/>
    <s v="-"/>
    <s v="Kerry_dropoff"/>
    <s v="Lazada"/>
    <s v="lazada"/>
    <s v=""/>
    <s v="TH60018DK4MZ2F"/>
    <s v="23/02/2026 08:52"/>
  </r>
  <r>
    <x v="7"/>
    <x v="15"/>
    <n v="120"/>
    <n v="1"/>
    <s v="GVK81"/>
    <n v="138"/>
    <n v="38"/>
    <s v="ร้านที่2"/>
    <s v="ส***ียรติ ม***กุล"/>
    <s v="บุรีรัมย์"/>
    <s v="-"/>
    <s v=""/>
    <s v="23/02/2026 08:37"/>
    <s v="-"/>
    <s v="J&amp;T COD"/>
    <s v="Tiktok"/>
    <s v="จ่ายทีหลัง / COD"/>
    <s v=""/>
    <s v="792114123500"/>
    <s v="23/02/2026 08:37"/>
  </r>
  <r>
    <x v="2"/>
    <x v="2"/>
    <n v="48"/>
    <n v="1"/>
    <s v="GVK80"/>
    <n v="48"/>
    <n v="0"/>
    <s v="ร้านที่1"/>
    <s v="เ******ิ"/>
    <s v="****** อ.เมือง จ.กำแพงเพชร ตำบลนครชุม อำเภอเมืองกำแพงเพชร จังหวัดกำแพงเพชร 62000"/>
    <s v="62000"/>
    <s v="26"/>
    <s v="23/02/2026 08:27"/>
    <s v="-"/>
    <s v="SPX Express"/>
    <s v="Shopee"/>
    <s v="shopee"/>
    <s v=""/>
    <s v="TH260113940360O"/>
    <s v="23/02/2026 08:27"/>
  </r>
  <r>
    <x v="4"/>
    <x v="4"/>
    <n v="120"/>
    <n v="1"/>
    <s v="GVK79"/>
    <n v="138"/>
    <n v="38"/>
    <s v="ร้านที่2"/>
    <s v="ส***ียรติ ม***กุล"/>
    <s v="บุรีรัมย์"/>
    <s v="-"/>
    <s v=""/>
    <s v="23/02/2026 08:11"/>
    <s v="-"/>
    <s v="J&amp;T COD"/>
    <s v="Tiktok"/>
    <s v="จ่ายทีหลัง / COD"/>
    <s v=""/>
    <s v="792128911593"/>
    <s v="23/02/2026 08:11"/>
  </r>
  <r>
    <x v="1"/>
    <x v="1"/>
    <n v="66.666666666666671"/>
    <n v="3"/>
    <s v="GVK78"/>
    <n v="129"/>
    <n v="0"/>
    <s v="ร้านที่2"/>
    <s v="ส***มา เ***อกูล"/>
    <s v="กาฬสินธุ์"/>
    <s v="-"/>
    <s v=""/>
    <s v="23/02/2026 08:00"/>
    <s v="-"/>
    <s v="J&amp;T Express"/>
    <s v="Tiktok"/>
    <s v="tiktok"/>
    <s v=""/>
    <s v="792139724563"/>
    <s v="23/02/2026 07:59"/>
  </r>
  <r>
    <x v="0"/>
    <x v="0"/>
    <n v="50"/>
    <n v="6"/>
    <s v="GVK77"/>
    <n v="200"/>
    <n v="0"/>
    <s v="ร้านที่2"/>
    <s v="ธ***ลย์ เ***"/>
    <s v="อุดรธานี"/>
    <s v="-"/>
    <s v=""/>
    <s v="23/02/2026 07:57"/>
    <s v="-"/>
    <s v="J&amp;T COD"/>
    <s v="Tiktok"/>
    <s v="จ่ายทีหลัง / COD"/>
    <s v=""/>
    <s v="792144634503"/>
    <s v="23/02/2026 07:57"/>
  </r>
  <r>
    <x v="13"/>
    <x v="16"/>
    <n v="12"/>
    <n v="20"/>
    <s v="GVK74"/>
    <n v="280"/>
    <n v="0"/>
    <s v="ร้านที่1"/>
    <s v="น******์"/>
    <s v="******หมู่บ้าน บ้านห้วยยาง ตำบล บางบุตร ตำบลบางบุตร อำเภอบ้านค่าย จังหวัดระยอง 21120"/>
    <s v="21120"/>
    <s v="51"/>
    <s v="23/02/2026 06:30"/>
    <s v="-"/>
    <s v="SPX Express"/>
    <s v="Shopee"/>
    <s v="shopee"/>
    <s v=""/>
    <s v="TH263667944521S"/>
    <s v="23/02/2026 06:16"/>
  </r>
  <r>
    <x v="0"/>
    <x v="0"/>
    <n v="33.333333333333336"/>
    <n v="3"/>
    <s v="GVK73"/>
    <n v="100"/>
    <n v="0"/>
    <s v="ร้านที่2"/>
    <s v="T***an S*"/>
    <s v="พังงา"/>
    <s v="-"/>
    <s v=""/>
    <s v="23/02/2026 05:01"/>
    <s v="-"/>
    <s v="J&amp;T COD"/>
    <s v="Tiktok"/>
    <s v="จ่ายทีหลัง / COD"/>
    <s v=""/>
    <s v="792157830380"/>
    <s v="23/02/2026 05:01"/>
  </r>
  <r>
    <x v="3"/>
    <x v="3"/>
    <n v="159"/>
    <n v="1"/>
    <s v="GVK72"/>
    <n v="129"/>
    <n v="0"/>
    <s v="ร้านที่2"/>
    <s v="s***ot"/>
    <s v="ฉะเชิงเทรา"/>
    <s v="-"/>
    <s v=""/>
    <s v="23/02/2026 04:38"/>
    <s v="-"/>
    <s v="J&amp;T COD"/>
    <s v="Tiktok"/>
    <s v="จ่ายทีหลัง / COD"/>
    <s v=""/>
    <s v="792123696291"/>
    <s v="23/02/2026 04:38"/>
  </r>
  <r>
    <x v="0"/>
    <x v="0"/>
    <n v="50"/>
    <n v="12"/>
    <s v="GVK71"/>
    <n v="400"/>
    <n v="0"/>
    <s v="ร้านที่2"/>
    <s v="ก***์วรา"/>
    <s v="สิงห์บุรี"/>
    <s v="-"/>
    <s v=""/>
    <s v="23/02/2026 03:27"/>
    <s v="-"/>
    <s v="J&amp;T COD"/>
    <s v="Tiktok"/>
    <s v="จ่ายทีหลัง / COD"/>
    <s v=""/>
    <s v="792145905482"/>
    <s v="23/02/2026 03:27"/>
  </r>
  <r>
    <x v="4"/>
    <x v="4"/>
    <n v="66.333333333333329"/>
    <n v="3"/>
    <s v="GVK70"/>
    <n v="197"/>
    <n v="0"/>
    <s v="ร้านที่2"/>
    <s v="พ***ักษณ์"/>
    <s v="กรุงเทพฯ"/>
    <s v="-"/>
    <s v=""/>
    <s v="23/02/2026 03:27"/>
    <s v="-"/>
    <s v="J&amp;T COD"/>
    <s v="Tiktok"/>
    <s v="จ่ายทีหลัง / COD"/>
    <s v=""/>
    <s v="792155176223"/>
    <s v="23/02/2026 03:27"/>
  </r>
  <r>
    <x v="1"/>
    <x v="1"/>
    <n v="33"/>
    <n v="10"/>
    <s v="GVK69"/>
    <n v="399"/>
    <n v="0"/>
    <s v="ร้านที่1"/>
    <s v="พ******า"/>
    <s v="******ตำบลห้วยหมอนทอง, อำเภอกำแพงแสน ตำบลห้วยหมอนทอง อำเภอกำแพงแสน จังหวัดนครปฐม 73140"/>
    <s v="73140"/>
    <s v="99"/>
    <s v="23/02/2026 01:24"/>
    <s v="-"/>
    <s v="SPX Express"/>
    <s v="Shopee"/>
    <s v="shopee"/>
    <s v=""/>
    <s v="TH263056681815R"/>
    <s v="23/02/2026 01:24"/>
  </r>
  <r>
    <x v="0"/>
    <x v="0"/>
    <n v="65"/>
    <n v="9"/>
    <s v="GVK67"/>
    <n v="315"/>
    <n v="0"/>
    <s v="ร้านที่2"/>
    <s v="พ***ียา ด***ูไทย"/>
    <s v="ขอนแก่น"/>
    <s v="-"/>
    <s v=""/>
    <s v="23/02/2026 00:19"/>
    <s v="-"/>
    <s v="J&amp;T COD"/>
    <s v="Tiktok"/>
    <s v="จ่ายทีหลัง / COD"/>
    <s v=""/>
    <s v="792187316432"/>
    <s v="23/02/2026 00:23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x v="0"/>
    <x v="0"/>
    <n v="159"/>
    <n v="1"/>
    <s v="GVO79"/>
    <n v="109"/>
    <n v="0"/>
    <s v="ร้านที่2"/>
    <s v="น***าวศุภวรรณ บ***กิง"/>
    <s v="กำแพงเพชร"/>
    <s v="-"/>
    <s v=""/>
    <s v="24/02/2026 23:59"/>
    <s v="-"/>
    <s v="J&amp;T COD"/>
    <s v="Tiktok"/>
    <s v="จ่ายทีหลัง / COD"/>
    <s v=""/>
    <s v="792200335684"/>
    <s v="24/02/2026 23:59"/>
  </r>
  <r>
    <x v="1"/>
    <x v="1"/>
    <n v="50"/>
    <n v="6"/>
    <s v="GVO78"/>
    <n v="398"/>
    <n v="0"/>
    <s v="ร้านที่2"/>
    <s v="น***นดร ส***จันทร์"/>
    <s v="สุโขทัย"/>
    <s v="-"/>
    <s v=""/>
    <s v="24/02/2026 23:51"/>
    <s v="-"/>
    <s v="J&amp;T Express"/>
    <s v="Tiktok"/>
    <s v="tiktok"/>
    <s v=""/>
    <s v="792278188553"/>
    <s v="24/02/2026 23:51"/>
  </r>
  <r>
    <x v="2"/>
    <x v="2"/>
    <n v="159"/>
    <n v="1"/>
    <s v="GVO78"/>
    <n v="398"/>
    <n v="0"/>
    <s v="ร้านที่2"/>
    <s v="น***นดร ส***จันทร์"/>
    <s v="สุโขทัย"/>
    <s v="-"/>
    <s v=""/>
    <s v="24/02/2026 23:51"/>
    <s v="-"/>
    <s v="J&amp;T Express"/>
    <s v="Tiktok"/>
    <s v="tiktok"/>
    <s v=""/>
    <s v="792278188553"/>
    <s v="24/02/2026 23:51"/>
  </r>
  <r>
    <x v="3"/>
    <x v="3"/>
    <n v="159"/>
    <n v="1"/>
    <s v="GVO78"/>
    <n v="398"/>
    <n v="0"/>
    <s v="ร้านที่2"/>
    <s v="น***นดร ส***จันทร์"/>
    <s v="สุโขทัย"/>
    <s v="-"/>
    <s v=""/>
    <s v="24/02/2026 23:51"/>
    <s v="-"/>
    <s v="J&amp;T Express"/>
    <s v="Tiktok"/>
    <s v="tiktok"/>
    <s v=""/>
    <s v="792278188553"/>
    <s v="24/02/2026 23:51"/>
  </r>
  <r>
    <x v="0"/>
    <x v="0"/>
    <n v="159"/>
    <n v="1"/>
    <s v="GVO77"/>
    <n v="109"/>
    <n v="0"/>
    <s v="ร้านที่2"/>
    <s v="น***าชันย์ ท***ูล"/>
    <s v="เพชรบูรณ์"/>
    <s v="-"/>
    <s v=""/>
    <s v="24/02/2026 23:40"/>
    <s v="-"/>
    <s v="J&amp;T COD"/>
    <s v="Tiktok"/>
    <s v="จ่ายทีหลัง / COD"/>
    <s v=""/>
    <s v="792209643680"/>
    <s v="24/02/2026 23:40"/>
  </r>
  <r>
    <x v="4"/>
    <x v="4"/>
    <n v="66.333333333333329"/>
    <n v="3"/>
    <s v="GVO76"/>
    <n v="197"/>
    <n v="0"/>
    <s v="ร้านที่2"/>
    <s v="ป***ดา บ***้วม"/>
    <s v="ฉะเชิงเทรา"/>
    <s v="-"/>
    <s v=""/>
    <s v="24/02/2026 23:24"/>
    <s v="-"/>
    <s v="J&amp;T Express"/>
    <s v="Tiktok"/>
    <s v="tiktok"/>
    <s v=""/>
    <s v="792257418643"/>
    <s v="24/02/2026 23:24"/>
  </r>
  <r>
    <x v="5"/>
    <x v="5"/>
    <n v="66.666666666666671"/>
    <n v="3"/>
    <s v="GVO75"/>
    <n v="129"/>
    <n v="0"/>
    <s v="ร้านที่2"/>
    <s v="เ***รัตน์ ส***ิจินดา"/>
    <s v="อุบลราชธานี"/>
    <s v="-"/>
    <s v=""/>
    <s v="24/02/2026 22:52"/>
    <s v="-"/>
    <s v="J&amp;T Express"/>
    <s v="Tiktok"/>
    <s v="tiktok"/>
    <s v=""/>
    <s v="792279410602"/>
    <s v="24/02/2026 22:52"/>
  </r>
  <r>
    <x v="2"/>
    <x v="2"/>
    <n v="159"/>
    <n v="1"/>
    <s v="GVO74"/>
    <n v="108"/>
    <n v="9"/>
    <s v="ร้านที่2"/>
    <s v="พ***ชร"/>
    <s v="พิษณุโลก"/>
    <s v="-"/>
    <s v=""/>
    <s v="24/02/2026 22:42"/>
    <s v="-"/>
    <s v="J&amp;T COD"/>
    <s v="Tiktok"/>
    <s v="จ่ายทีหลัง / COD"/>
    <s v=""/>
    <s v="792262861644"/>
    <s v="24/02/2026 22:42"/>
  </r>
  <r>
    <x v="2"/>
    <x v="2"/>
    <n v="159"/>
    <n v="1"/>
    <s v="GVO73"/>
    <n v="99"/>
    <n v="0"/>
    <s v="ร้านที่2"/>
    <s v="ป***ยามวู๊ดเทค"/>
    <s v="สมุทรสาคร"/>
    <s v="-"/>
    <s v=""/>
    <s v="24/02/2026 22:38"/>
    <s v="-"/>
    <s v="J&amp;T Express"/>
    <s v="Tiktok"/>
    <s v="tiktok"/>
    <s v=""/>
    <s v="792232958602"/>
    <s v="24/02/2026 22:38"/>
  </r>
  <r>
    <x v="3"/>
    <x v="6"/>
    <n v="98.1"/>
    <n v="2"/>
    <s v="GVO72"/>
    <n v="645.6"/>
    <n v="57"/>
    <s v="ร้านที่3"/>
    <s v="สมเกียรติ เลี่ยวเส็ง"/>
    <s v="111 หมู่ 7 บ้านสุขเสงี่ยม   ต.หนองตาแต้ม · หนองตาแต้ม_x000a__x000a_ปราณบุรี/ Pran Buriประจวบคีรีขันธ์/ Prachuap Khiri Khan_x000a_77120"/>
    <s v="77120"/>
    <s v="660655919639"/>
    <s v="24/02/2026 22:14"/>
    <s v="-"/>
    <s v="Kerry_dropoff"/>
    <s v="Lazada"/>
    <s v="lazada"/>
    <s v=""/>
    <s v="LEXPU0661097897"/>
    <s v="24/02/2026 22:14"/>
  </r>
  <r>
    <x v="0"/>
    <x v="6"/>
    <n v="98.1"/>
    <n v="2"/>
    <s v="GVO72"/>
    <n v="645.6"/>
    <n v="57"/>
    <s v="ร้านที่3"/>
    <s v="สมเกียรติ เลี่ยวเส็ง"/>
    <s v="111 หมู่ 7 บ้านสุขเสงี่ยม   ต.หนองตาแต้ม · หนองตาแต้ม_x000a__x000a_ปราณบุรี/ Pran Buriประจวบคีรีขันธ์/ Prachuap Khiri Khan_x000a_77120"/>
    <s v="77120"/>
    <s v="660655919639"/>
    <s v="24/02/2026 22:14"/>
    <s v="-"/>
    <s v="Kerry_dropoff"/>
    <s v="Lazada"/>
    <s v="lazada"/>
    <s v=""/>
    <s v="LEXPU0661097897"/>
    <s v="24/02/2026 22:14"/>
  </r>
  <r>
    <x v="6"/>
    <x v="6"/>
    <n v="98.1"/>
    <n v="1"/>
    <s v="GVO72"/>
    <n v="645.6"/>
    <n v="57"/>
    <s v="ร้านที่3"/>
    <s v="สมเกียรติ เลี่ยวเส็ง"/>
    <s v="111 หมู่ 7 บ้านสุขเสงี่ยม   ต.หนองตาแต้ม · หนองตาแต้ม_x000a__x000a_ปราณบุรี/ Pran Buriประจวบคีรีขันธ์/ Prachuap Khiri Khan_x000a_77120"/>
    <s v="77120"/>
    <s v="660655919639"/>
    <s v="24/02/2026 22:14"/>
    <s v="-"/>
    <s v="Kerry_dropoff"/>
    <s v="Lazada"/>
    <s v="lazada"/>
    <s v=""/>
    <s v="LEXPU0661097897"/>
    <s v="24/02/2026 22:14"/>
  </r>
  <r>
    <x v="2"/>
    <x v="6"/>
    <n v="98.1"/>
    <n v="1"/>
    <s v="GVO72"/>
    <n v="645.6"/>
    <n v="57"/>
    <s v="ร้านที่3"/>
    <s v="สมเกียรติ เลี่ยวเส็ง"/>
    <s v="111 หมู่ 7 บ้านสุขเสงี่ยม   ต.หนองตาแต้ม · หนองตาแต้ม_x000a__x000a_ปราณบุรี/ Pran Buriประจวบคีรีขันธ์/ Prachuap Khiri Khan_x000a_77120"/>
    <s v="77120"/>
    <s v="660655919639"/>
    <s v="24/02/2026 22:14"/>
    <s v="-"/>
    <s v="Kerry_dropoff"/>
    <s v="Lazada"/>
    <s v="lazada"/>
    <s v=""/>
    <s v="LEXPU0661097897"/>
    <s v="24/02/2026 22:14"/>
  </r>
  <r>
    <x v="7"/>
    <x v="7"/>
    <n v="120"/>
    <n v="2"/>
    <s v="GVO71"/>
    <n v="200"/>
    <n v="0"/>
    <s v="ร้านที่2"/>
    <s v="ก***ิรา    น***งษ์"/>
    <s v="ระยอง"/>
    <s v="-"/>
    <s v=""/>
    <s v="24/02/2026 22:12"/>
    <s v="-"/>
    <s v="J&amp;T Express"/>
    <s v="Tiktok"/>
    <s v="tiktok"/>
    <s v=""/>
    <s v="792217895560"/>
    <s v="24/02/2026 22:12"/>
  </r>
  <r>
    <x v="6"/>
    <x v="8"/>
    <n v="159"/>
    <n v="1"/>
    <s v="GVO70"/>
    <n v="109"/>
    <n v="0"/>
    <s v="ร้านที่2"/>
    <s v="ก***นก ว***กดี"/>
    <s v="ราชบุรี"/>
    <s v="-"/>
    <s v=""/>
    <s v="24/02/2026 22:06"/>
    <s v="-"/>
    <s v="J&amp;T Express"/>
    <s v="Tiktok"/>
    <s v="tiktok"/>
    <s v=""/>
    <s v="792292242696"/>
    <s v="24/02/2026 22:06"/>
  </r>
  <r>
    <x v="8"/>
    <x v="9"/>
    <n v="75"/>
    <n v="1"/>
    <s v="GVO69"/>
    <n v="111"/>
    <n v="36"/>
    <s v="ร้านที่1"/>
    <s v="แ******ะ"/>
    <s v="******บลหนองผักนาก อำเภอสามชุก จังหวัดสุพรรณบุรี 72130"/>
    <s v="72130"/>
    <s v="55"/>
    <s v="24/02/2026 22:25"/>
    <s v="-"/>
    <s v="Flash Express"/>
    <s v="Shopee"/>
    <s v="shopee"/>
    <s v=""/>
    <s v="TH14088DSPU28D"/>
    <s v="24/02/2026 21:55"/>
  </r>
  <r>
    <x v="1"/>
    <x v="1"/>
    <n v="50"/>
    <n v="6"/>
    <s v="GVO68"/>
    <n v="200"/>
    <n v="0"/>
    <s v="ร้านที่2"/>
    <s v="อ*** ท***นทร์ดี"/>
    <s v="หนองคาย"/>
    <s v="-"/>
    <s v=""/>
    <s v="24/02/2026 21:54"/>
    <s v="-"/>
    <s v="J&amp;T Express"/>
    <s v="Tiktok"/>
    <s v="tiktok"/>
    <s v=""/>
    <s v="792262998516"/>
    <s v="24/02/2026 21:54"/>
  </r>
  <r>
    <x v="0"/>
    <x v="0"/>
    <n v="159"/>
    <n v="1"/>
    <s v="GVO67"/>
    <n v="109"/>
    <n v="0"/>
    <s v="ร้านที่2"/>
    <s v="ม***วัลย์  แ***มบูรณ์"/>
    <s v="กาญจนบุรี"/>
    <s v="-"/>
    <s v=""/>
    <s v="24/02/2026 21:33"/>
    <s v="-"/>
    <s v="J&amp;T COD"/>
    <s v="Tiktok"/>
    <s v="จ่ายทีหลัง / COD"/>
    <s v=""/>
    <s v="792264842692"/>
    <s v="24/02/2026 21:33"/>
  </r>
  <r>
    <x v="4"/>
    <x v="4"/>
    <n v="66.333333333333329"/>
    <n v="3"/>
    <s v="GVO66"/>
    <n v="197"/>
    <n v="0"/>
    <s v="ร้านที่2"/>
    <s v="ส***ดา เ***อดิน"/>
    <s v="ชัยภูมิ"/>
    <s v="-"/>
    <s v=""/>
    <s v="24/02/2026 21:33"/>
    <s v="-"/>
    <s v="J&amp;T COD"/>
    <s v="Tiktok"/>
    <s v="จ่ายทีหลัง / COD"/>
    <s v=""/>
    <s v="792265306604"/>
    <s v="24/02/2026 21:33"/>
  </r>
  <r>
    <x v="1"/>
    <x v="1"/>
    <n v="50"/>
    <n v="6"/>
    <s v="GVO65"/>
    <n v="200"/>
    <n v="0"/>
    <s v="ร้านที่2"/>
    <s v="น***สงสุรีย์ ข***ยืน"/>
    <s v="นครราชสีมา"/>
    <s v="-"/>
    <s v=""/>
    <s v="24/02/2026 21:31"/>
    <s v="-"/>
    <s v="J&amp;T COD"/>
    <s v="Tiktok"/>
    <s v="จ่ายทีหลัง / COD"/>
    <s v=""/>
    <s v="792210606644"/>
    <s v="24/02/2026 21:31"/>
  </r>
  <r>
    <x v="1"/>
    <x v="1"/>
    <n v="50"/>
    <n v="6"/>
    <s v="GVO64"/>
    <n v="200"/>
    <n v="0"/>
    <s v="ร้านที่2"/>
    <s v="อ***ญา ร***เทพ"/>
    <s v="ร้อยเอ็ด"/>
    <s v="-"/>
    <s v=""/>
    <s v="24/02/2026 21:24"/>
    <s v="-"/>
    <s v="J&amp;T COD"/>
    <s v="Tiktok"/>
    <s v="จ่ายทีหลัง / COD"/>
    <s v=""/>
    <s v="792254381590"/>
    <s v="24/02/2026 21:24"/>
  </r>
  <r>
    <x v="0"/>
    <x v="0"/>
    <n v="159"/>
    <n v="1"/>
    <s v="GVO63"/>
    <n v="109"/>
    <n v="0"/>
    <s v="ร้านที่2"/>
    <s v="ย*** อ***หะ"/>
    <s v="นครปฐม"/>
    <s v="-"/>
    <s v=""/>
    <s v="24/02/2026 21:23"/>
    <s v="-"/>
    <s v="J&amp;T COD"/>
    <s v="Tiktok"/>
    <s v="จ่ายทีหลัง / COD"/>
    <s v=""/>
    <s v="792278935652"/>
    <s v="24/02/2026 21:23"/>
  </r>
  <r>
    <x v="6"/>
    <x v="8"/>
    <n v="159"/>
    <n v="2"/>
    <s v="GVO62"/>
    <n v="218"/>
    <n v="0"/>
    <s v="ร้านที่2"/>
    <s v="อ***ักดิ์ - ง***ล็ก"/>
    <s v="นนทบุรี"/>
    <s v="-"/>
    <s v=""/>
    <s v="24/02/2026 21:17"/>
    <s v="-"/>
    <s v="J&amp;T Express"/>
    <s v="Tiktok"/>
    <s v="tiktok"/>
    <s v=""/>
    <s v="792242224620"/>
    <s v="24/02/2026 21:17"/>
  </r>
  <r>
    <x v="0"/>
    <x v="0"/>
    <n v="159"/>
    <n v="1"/>
    <s v="GVO61"/>
    <n v="119"/>
    <n v="10"/>
    <s v="ร้านที่2"/>
    <s v="ท***์ศรา เ***ศิระทิตย์"/>
    <s v="กาญจนบุรี"/>
    <s v="-"/>
    <s v=""/>
    <s v="24/02/2026 21:12"/>
    <s v="-"/>
    <s v="J&amp;T COD"/>
    <s v="Tiktok"/>
    <s v="จ่ายทีหลัง / COD"/>
    <s v=""/>
    <s v="792267644696"/>
    <s v="24/02/2026 21:12"/>
  </r>
  <r>
    <x v="6"/>
    <x v="8"/>
    <n v="159"/>
    <n v="1"/>
    <s v="GVO60"/>
    <n v="109"/>
    <n v="0"/>
    <s v="ร้านที่2"/>
    <s v="z**"/>
    <s v="Chon Buri"/>
    <s v="-"/>
    <s v=""/>
    <s v="24/02/2026 21:02"/>
    <s v="-"/>
    <s v="J&amp;T COD"/>
    <s v="Tiktok"/>
    <s v="จ่ายทีหลัง / COD"/>
    <s v=""/>
    <s v="792262829632"/>
    <s v="24/02/2026 21:02"/>
  </r>
  <r>
    <x v="3"/>
    <x v="3"/>
    <n v="159"/>
    <n v="1"/>
    <s v="GVO59"/>
    <n v="99"/>
    <n v="0"/>
    <s v="ร้านที่2"/>
    <s v="พ***ข่"/>
    <s v="Bangkok"/>
    <s v="-"/>
    <s v=""/>
    <s v="24/02/2026 20:58"/>
    <s v="-"/>
    <s v="J&amp;T COD"/>
    <s v="Tiktok"/>
    <s v="จ่ายทีหลัง / COD"/>
    <s v=""/>
    <s v="792256852693"/>
    <s v="24/02/2026 20:58"/>
  </r>
  <r>
    <x v="6"/>
    <x v="8"/>
    <n v="159"/>
    <n v="1"/>
    <s v="GVO58"/>
    <n v="109"/>
    <n v="0"/>
    <s v="ร้านที่2"/>
    <s v="พ***ข่"/>
    <s v="Bangkok"/>
    <s v="-"/>
    <s v=""/>
    <s v="24/02/2026 20:57"/>
    <s v="-"/>
    <s v="J&amp;T COD"/>
    <s v="Tiktok"/>
    <s v="จ่ายทีหลัง / COD"/>
    <s v=""/>
    <s v="792286267614"/>
    <s v="24/02/2026 20:57"/>
  </r>
  <r>
    <x v="0"/>
    <x v="0"/>
    <n v="159"/>
    <n v="1"/>
    <s v="GVO57"/>
    <n v="317"/>
    <n v="0"/>
    <s v="ร้านที่2"/>
    <s v="น***ิรัตน์ อ***ดอนไพร"/>
    <s v="สุพรรณบุรี"/>
    <s v="-"/>
    <s v=""/>
    <s v="24/02/2026 20:48"/>
    <s v="-"/>
    <s v="J&amp;T Express"/>
    <s v="Tiktok"/>
    <s v="tiktok"/>
    <s v=""/>
    <s v="792252898581"/>
    <s v="24/02/2026 20:48"/>
  </r>
  <r>
    <x v="2"/>
    <x v="2"/>
    <n v="159"/>
    <n v="1"/>
    <s v="GVO57"/>
    <n v="317"/>
    <n v="0"/>
    <s v="ร้านที่2"/>
    <s v="น***ิรัตน์ อ***ดอนไพร"/>
    <s v="สุพรรณบุรี"/>
    <s v="-"/>
    <s v=""/>
    <s v="24/02/2026 20:48"/>
    <s v="-"/>
    <s v="J&amp;T Express"/>
    <s v="Tiktok"/>
    <s v="tiktok"/>
    <s v=""/>
    <s v="792252898581"/>
    <s v="24/02/2026 20:48"/>
  </r>
  <r>
    <x v="6"/>
    <x v="8"/>
    <n v="159"/>
    <n v="1"/>
    <s v="GVO57"/>
    <n v="317"/>
    <n v="0"/>
    <s v="ร้านที่2"/>
    <s v="น***ิรัตน์ อ***ดอนไพร"/>
    <s v="สุพรรณบุรี"/>
    <s v="-"/>
    <s v=""/>
    <s v="24/02/2026 20:48"/>
    <s v="-"/>
    <s v="J&amp;T Express"/>
    <s v="Tiktok"/>
    <s v="tiktok"/>
    <s v=""/>
    <s v="792252898581"/>
    <s v="24/02/2026 20:48"/>
  </r>
  <r>
    <x v="4"/>
    <x v="4"/>
    <n v="66.333333333333329"/>
    <n v="3"/>
    <s v="GVO55"/>
    <n v="250"/>
    <n v="0"/>
    <s v="ร้านที่1"/>
    <s v="ป******ำ"/>
    <s v="******ก อ.เมือง จ.นครพนม. ตำบลโพธิ์ตาก อำเภอเมืองนครพนม จังหวัดนครพนม 48000"/>
    <s v="48000"/>
    <s v="25"/>
    <s v="24/02/2026 21:11"/>
    <s v="-"/>
    <s v="SPX Express"/>
    <s v="Shopee"/>
    <s v="shopee"/>
    <s v=""/>
    <s v="TH266293601486T"/>
    <s v="24/02/2026 20:39"/>
  </r>
  <r>
    <x v="1"/>
    <x v="1"/>
    <n v="50"/>
    <n v="6"/>
    <s v="GVO54"/>
    <n v="200"/>
    <n v="0"/>
    <s v="ร้านที่2"/>
    <s v="ว***พ็ญ ศ***าลา"/>
    <s v="สมุทรปราการ"/>
    <s v="-"/>
    <s v=""/>
    <s v="24/02/2026 20:36"/>
    <s v="-"/>
    <s v="J&amp;T COD"/>
    <s v="Tiktok"/>
    <s v="จ่ายทีหลัง / COD"/>
    <s v=""/>
    <s v="792222000625"/>
    <s v="24/02/2026 20:36"/>
  </r>
  <r>
    <x v="1"/>
    <x v="1"/>
    <n v="50"/>
    <n v="6"/>
    <s v="GVO53"/>
    <n v="200"/>
    <n v="0"/>
    <s v="ร้านที่2"/>
    <s v="น***า น***อง"/>
    <s v="เพชรบูรณ์"/>
    <s v="-"/>
    <s v=""/>
    <s v="24/02/2026 20:32"/>
    <s v="-"/>
    <s v="J&amp;T COD"/>
    <s v="Tiktok"/>
    <s v="จ่ายทีหลัง / COD"/>
    <s v=""/>
    <s v="792200210686"/>
    <s v="24/02/2026 20:32"/>
  </r>
  <r>
    <x v="1"/>
    <x v="1"/>
    <n v="50"/>
    <n v="6"/>
    <s v="GVO52"/>
    <n v="200"/>
    <n v="0"/>
    <s v="ร้านที่2"/>
    <s v="น***า น***อง"/>
    <s v="เพชรบูรณ์"/>
    <s v="-"/>
    <s v=""/>
    <s v="24/02/2026 20:30"/>
    <s v="-"/>
    <s v="J&amp;T COD"/>
    <s v="Tiktok"/>
    <s v="จ่ายทีหลัง / COD"/>
    <s v=""/>
    <s v="792224601674"/>
    <s v="24/02/2026 20:30"/>
  </r>
  <r>
    <x v="9"/>
    <x v="10"/>
    <n v="33.333333333333336"/>
    <n v="3"/>
    <s v="GVO51"/>
    <n v="134.99"/>
    <n v="0"/>
    <s v="ร้านที่2"/>
    <s v="ต***ตา  ศ***วรรณ"/>
    <s v="แพร่"/>
    <s v="-"/>
    <s v=""/>
    <s v="24/02/2026 20:30"/>
    <s v="-"/>
    <s v="J&amp;T COD"/>
    <s v="Tiktok"/>
    <s v="จ่ายทีหลัง / COD"/>
    <s v=""/>
    <s v="792233295523"/>
    <s v="24/02/2026 20:30"/>
  </r>
  <r>
    <x v="1"/>
    <x v="1"/>
    <n v="50"/>
    <n v="6"/>
    <s v="GVO50"/>
    <n v="200"/>
    <n v="0"/>
    <s v="ร้านที่2"/>
    <s v="K***ae T***aya"/>
    <s v="มหาสารคาม"/>
    <s v="-"/>
    <s v=""/>
    <s v="24/02/2026 20:28"/>
    <s v="-"/>
    <s v="J&amp;T COD"/>
    <s v="Tiktok"/>
    <s v="จ่ายทีหลัง / COD"/>
    <s v=""/>
    <s v="792210597533"/>
    <s v="24/02/2026 20:28"/>
  </r>
  <r>
    <x v="1"/>
    <x v="1"/>
    <n v="50"/>
    <n v="12"/>
    <s v="GVO49"/>
    <n v="400"/>
    <n v="0"/>
    <s v="ร้านที่2"/>
    <s v="J***rong"/>
    <s v="พระนครศรีอยุธยา"/>
    <s v="-"/>
    <s v=""/>
    <s v="24/02/2026 20:28"/>
    <s v="-"/>
    <s v="J&amp;T COD"/>
    <s v="Tiktok"/>
    <s v="จ่ายทีหลัง / COD"/>
    <s v=""/>
    <s v="792256507674"/>
    <s v="24/02/2026 20:28"/>
  </r>
  <r>
    <x v="1"/>
    <x v="1"/>
    <n v="50"/>
    <n v="6"/>
    <s v="GVO48"/>
    <n v="200"/>
    <n v="0"/>
    <s v="ร้านที่2"/>
    <s v="น***า น***อง"/>
    <s v="เพชรบูรณ์"/>
    <s v="-"/>
    <s v=""/>
    <s v="24/02/2026 20:28"/>
    <s v="-"/>
    <s v="J&amp;T COD"/>
    <s v="Tiktok"/>
    <s v="จ่ายทีหลัง / COD"/>
    <s v=""/>
    <s v="792226191503"/>
    <s v="24/02/2026 20:28"/>
  </r>
  <r>
    <x v="0"/>
    <x v="0"/>
    <n v="159"/>
    <n v="1"/>
    <s v="GVO46"/>
    <n v="109"/>
    <n v="0"/>
    <s v="ร้านที่2"/>
    <s v="ไ***ุปต์  ใ***็น"/>
    <s v="กรุงเทพฯ"/>
    <s v="-"/>
    <s v=""/>
    <s v="24/02/2026 20:25"/>
    <s v="-"/>
    <s v="J&amp;T Express"/>
    <s v="Tiktok"/>
    <s v="tiktok"/>
    <s v=""/>
    <s v="792232959615"/>
    <s v="24/02/2026 20:24"/>
  </r>
  <r>
    <x v="1"/>
    <x v="1"/>
    <n v="50"/>
    <n v="6"/>
    <s v="GVO45"/>
    <n v="200"/>
    <n v="0"/>
    <s v="ร้านที่2"/>
    <s v="ช***์นันท์ น***ะ"/>
    <s v="สระบุรี"/>
    <s v="-"/>
    <s v=""/>
    <s v="24/02/2026 20:21"/>
    <s v="-"/>
    <s v="Flash Express Thailand COD"/>
    <s v="Tiktok"/>
    <s v="จ่ายทีหลัง / COD"/>
    <s v=""/>
    <s v="THT100354N0R52Z"/>
    <s v="24/02/2026 20:21"/>
  </r>
  <r>
    <x v="8"/>
    <x v="9"/>
    <n v="75"/>
    <n v="1"/>
    <s v="GVO44"/>
    <n v="112"/>
    <n v="3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24/02/2026 20:38"/>
    <s v="-"/>
    <s v="SPX Express"/>
    <s v="Shopee"/>
    <s v="shopee"/>
    <s v=""/>
    <s v="TH264472265160E"/>
    <s v="24/02/2026 20:08"/>
  </r>
  <r>
    <x v="6"/>
    <x v="8"/>
    <n v="159"/>
    <n v="1"/>
    <s v="GVO42"/>
    <n v="109"/>
    <n v="0"/>
    <s v="ร้านที่2"/>
    <s v="ผ***ี"/>
    <s v="ชลบุรี"/>
    <s v="-"/>
    <s v=""/>
    <s v="24/02/2026 20:02"/>
    <s v="-"/>
    <s v="J&amp;T COD"/>
    <s v="Tiktok"/>
    <s v="จ่ายทีหลัง / COD"/>
    <s v=""/>
    <s v="792213669612"/>
    <s v="24/02/2026 20:02"/>
  </r>
  <r>
    <x v="3"/>
    <x v="3"/>
    <n v="159"/>
    <n v="1"/>
    <s v="GVO41"/>
    <n v="99"/>
    <n v="0"/>
    <s v="ร้านที่2"/>
    <s v="ด**"/>
    <s v="กรุงเทพฯ"/>
    <s v="-"/>
    <s v=""/>
    <s v="24/02/2026 20:01"/>
    <s v="-"/>
    <s v="J&amp;T COD"/>
    <s v="Tiktok"/>
    <s v="จ่ายทีหลัง / COD"/>
    <s v=""/>
    <s v="792298856694"/>
    <s v="24/02/2026 20:01"/>
  </r>
  <r>
    <x v="9"/>
    <x v="10"/>
    <n v="33.333333333333336"/>
    <n v="3"/>
    <s v="GVO39"/>
    <n v="182.99"/>
    <n v="48"/>
    <s v="ร้านที่2"/>
    <s v="น***ณัฐติกานต์ เ***งแก้ว  ป***แป้ง"/>
    <s v="พัทลุง"/>
    <s v="-"/>
    <s v=""/>
    <s v="24/02/2026 19:54"/>
    <s v="-"/>
    <s v="J&amp;T COD"/>
    <s v="Tiktok"/>
    <s v="จ่ายทีหลัง / COD"/>
    <s v=""/>
    <s v="792254770591"/>
    <s v="24/02/2026 19:54"/>
  </r>
  <r>
    <x v="1"/>
    <x v="1"/>
    <n v="65"/>
    <n v="9"/>
    <s v="GVO37"/>
    <n v="315"/>
    <n v="0"/>
    <s v="ร้านที่2"/>
    <s v="ส***รัตน์ จ***วล"/>
    <s v="ฉะเชิงเทรา"/>
    <s v="-"/>
    <s v=""/>
    <s v="24/02/2026 19:53"/>
    <s v="-"/>
    <s v="J&amp;T COD"/>
    <s v="Tiktok"/>
    <s v="จ่ายทีหลัง / COD"/>
    <s v=""/>
    <s v="792236307634"/>
    <s v="24/02/2026 19:53"/>
  </r>
  <r>
    <x v="6"/>
    <x v="8"/>
    <n v="159"/>
    <n v="1"/>
    <s v="GVO36"/>
    <n v="109"/>
    <n v="0"/>
    <s v="ร้านที่2"/>
    <s v="ร***ตังค์​ตังค์​โมบาย​2​"/>
    <s v="ระยอง"/>
    <s v="-"/>
    <s v=""/>
    <s v="24/02/2026 19:53"/>
    <s v="-"/>
    <s v="J&amp;T COD"/>
    <s v="Tiktok"/>
    <s v="จ่ายทีหลัง / COD"/>
    <s v=""/>
    <s v="792241663614"/>
    <s v="24/02/2026 19:53"/>
  </r>
  <r>
    <x v="6"/>
    <x v="11"/>
    <n v="61.42"/>
    <n v="1"/>
    <s v="GVO35"/>
    <n v="61.42"/>
    <n v="0"/>
    <s v="ร้านที่3"/>
    <s v="น้ำผึ้ง. รอดเสียงล้ำ"/>
    <s v="90/1 หมู่11 หมู่บ้านสีฟ้า  1 · เสนา/ Sena_x000a__x000a_เสนา/ Senaพระนครศรีอยุธยา/ Phra Nakhon Si Ayutthaya_x000a_13110"/>
    <s v="13110"/>
    <s v="660808606958"/>
    <s v="24/02/2026 19:47"/>
    <s v="-"/>
    <s v="Kerry_dropoff"/>
    <s v="Lazada"/>
    <s v="lazada"/>
    <s v=""/>
    <s v="LEXPU0661097441"/>
    <s v="24/02/2026 19:47"/>
  </r>
  <r>
    <x v="0"/>
    <x v="0"/>
    <n v="159"/>
    <n v="1"/>
    <s v="GVO34"/>
    <n v="109"/>
    <n v="0"/>
    <s v="ร้านที่2"/>
    <s v="ณ***รรณ จ***ร์วงค์"/>
    <s v="พิจิตร"/>
    <s v="-"/>
    <s v=""/>
    <s v="24/02/2026 19:45"/>
    <s v="-"/>
    <s v="J&amp;T COD"/>
    <s v="Tiktok"/>
    <s v="จ่ายทีหลัง / COD"/>
    <s v=""/>
    <s v="792250864661"/>
    <s v="24/02/2026 19:45"/>
  </r>
  <r>
    <x v="2"/>
    <x v="11"/>
    <n v="0"/>
    <n v="1"/>
    <s v="GVO33"/>
    <n v="0"/>
    <n v="0"/>
    <s v="ร้านที่3"/>
    <s v="นางสาววิไล  จงประสบโชค"/>
    <s v="144/1 ม4ต.ท่าฬ่ออ.เมืองจ.พิจิตร66000 · ท่าฬ่อ/ Tha Lo_x000a__x000a_เมืองพิจิตร/ Mueang Phichitพิจิตร/ Phichit_x000a_66000"/>
    <s v="66000"/>
    <s v="660972376507"/>
    <s v="24/02/2026 19:42"/>
    <s v="-"/>
    <s v="Kerry_dropoff"/>
    <s v="Lazada"/>
    <s v="lazada"/>
    <s v=""/>
    <s v="LEXPU0661097700"/>
    <s v="24/02/2026 19:42"/>
  </r>
  <r>
    <x v="0"/>
    <x v="0"/>
    <n v="159"/>
    <n v="2"/>
    <s v="GVO32"/>
    <n v="218"/>
    <n v="0"/>
    <s v="ร้านที่2"/>
    <s v="น***กษณ์​ ก***​เกตุ​"/>
    <s v="นครพนม"/>
    <s v="-"/>
    <s v=""/>
    <s v="24/02/2026 19:42"/>
    <s v="-"/>
    <s v="J&amp;T COD"/>
    <s v="Tiktok"/>
    <s v="จ่ายทีหลัง / COD"/>
    <s v=""/>
    <s v="792245551613"/>
    <s v="24/02/2026 19:42"/>
  </r>
  <r>
    <x v="10"/>
    <x v="12"/>
    <n v="66.333333333333329"/>
    <n v="3"/>
    <s v="GVO31"/>
    <n v="209.75"/>
    <n v="26"/>
    <s v="ร้านที่9"/>
    <s v="ชนัญญา กู้เจริญศิริสุข"/>
    <s v="ลักซ์ คอนโด 95/34 ม 5 · โคกขาม/ Khok Kham_x000a__x000a_เมืองสมุทรสาคร/ Mueang Samut Sakhonสมุทรสาคร/ Samut Sakhon_x000a_74000"/>
    <s v="74000"/>
    <s v="660898935425"/>
    <s v="24/02/2026 19:34"/>
    <s v="-"/>
    <s v="Kerry_dropoff"/>
    <s v="Lazada"/>
    <s v="lazada"/>
    <s v=""/>
    <s v="LEXPU0661097604"/>
    <s v="24/02/2026 19:34"/>
  </r>
  <r>
    <x v="3"/>
    <x v="3"/>
    <n v="159"/>
    <n v="2"/>
    <s v="GVO30"/>
    <n v="723"/>
    <n v="0"/>
    <s v="ร้านที่2"/>
    <s v="น***าวประภัสสร  ห***เย้ม"/>
    <s v="กรุงเทพฯ"/>
    <s v="-"/>
    <s v=""/>
    <s v="24/02/2026 19:33"/>
    <s v="-"/>
    <s v="J&amp;T Express"/>
    <s v="Tiktok"/>
    <s v="tiktok"/>
    <s v=""/>
    <s v="792278899576"/>
    <s v="24/02/2026 19:32"/>
  </r>
  <r>
    <x v="6"/>
    <x v="8"/>
    <n v="159"/>
    <n v="2"/>
    <s v="GVO30"/>
    <n v="723"/>
    <n v="0"/>
    <s v="ร้านที่2"/>
    <s v="น***าวประภัสสร  ห***เย้ม"/>
    <s v="กรุงเทพฯ"/>
    <s v="-"/>
    <s v=""/>
    <s v="24/02/2026 19:33"/>
    <s v="-"/>
    <s v="J&amp;T Express"/>
    <s v="Tiktok"/>
    <s v="tiktok"/>
    <s v=""/>
    <s v="792278899576"/>
    <s v="24/02/2026 19:32"/>
  </r>
  <r>
    <x v="0"/>
    <x v="0"/>
    <n v="159"/>
    <n v="1"/>
    <s v="GVO30"/>
    <n v="723"/>
    <n v="0"/>
    <s v="ร้านที่2"/>
    <s v="น***าวประภัสสร  ห***เย้ม"/>
    <s v="กรุงเทพฯ"/>
    <s v="-"/>
    <s v=""/>
    <s v="24/02/2026 19:33"/>
    <s v="-"/>
    <s v="J&amp;T Express"/>
    <s v="Tiktok"/>
    <s v="tiktok"/>
    <s v=""/>
    <s v="792278899576"/>
    <s v="24/02/2026 19:32"/>
  </r>
  <r>
    <x v="2"/>
    <x v="2"/>
    <n v="159"/>
    <n v="2"/>
    <s v="GVO30"/>
    <n v="723"/>
    <n v="0"/>
    <s v="ร้านที่2"/>
    <s v="น***าวประภัสสร  ห***เย้ม"/>
    <s v="กรุงเทพฯ"/>
    <s v="-"/>
    <s v=""/>
    <s v="24/02/2026 19:33"/>
    <s v="-"/>
    <s v="J&amp;T Express"/>
    <s v="Tiktok"/>
    <s v="tiktok"/>
    <s v=""/>
    <s v="792278899576"/>
    <s v="24/02/2026 19:32"/>
  </r>
  <r>
    <x v="9"/>
    <x v="10"/>
    <n v="33.333333333333336"/>
    <n v="3"/>
    <s v="GVO29"/>
    <n v="134.99"/>
    <n v="0"/>
    <s v="ร้านที่2"/>
    <s v="ไ***น พ***"/>
    <s v="ชัยภูมิ"/>
    <s v="-"/>
    <s v=""/>
    <s v="24/02/2026 19:29"/>
    <s v="-"/>
    <s v="J&amp;T COD"/>
    <s v="Tiktok"/>
    <s v="จ่ายทีหลัง / COD"/>
    <s v=""/>
    <s v="792297296523"/>
    <s v="24/02/2026 19:30"/>
  </r>
  <r>
    <x v="9"/>
    <x v="10"/>
    <n v="33.333333333333336"/>
    <n v="3"/>
    <s v="GVO27"/>
    <n v="157.99"/>
    <n v="23"/>
    <s v="ร้านที่2"/>
    <s v="i**"/>
    <s v="พะเยา"/>
    <s v="-"/>
    <s v=""/>
    <s v="24/02/2026 19:16"/>
    <s v="-"/>
    <s v="J&amp;T COD"/>
    <s v="Tiktok"/>
    <s v="จ่ายทีหลัง / COD"/>
    <s v=""/>
    <s v="792260178570"/>
    <s v="24/02/2026 19:16"/>
  </r>
  <r>
    <x v="1"/>
    <x v="1"/>
    <n v="65"/>
    <n v="9"/>
    <s v="GVO26"/>
    <n v="444"/>
    <n v="0"/>
    <s v="ร้านที่2"/>
    <s v="I* i*"/>
    <s v="มหาสารคาม"/>
    <s v="-"/>
    <s v=""/>
    <s v="24/02/2026 18:56"/>
    <s v="-"/>
    <s v="J&amp;T COD"/>
    <s v="Tiktok"/>
    <s v="จ่ายทีหลัง / COD"/>
    <s v=""/>
    <s v="792297988510"/>
    <s v="24/02/2026 18:56"/>
  </r>
  <r>
    <x v="5"/>
    <x v="5"/>
    <n v="66.666666666666671"/>
    <n v="3"/>
    <s v="GVO26"/>
    <n v="444"/>
    <n v="0"/>
    <s v="ร้านที่2"/>
    <s v="I* i*"/>
    <s v="มหาสารคาม"/>
    <s v="-"/>
    <s v=""/>
    <s v="24/02/2026 18:56"/>
    <s v="-"/>
    <s v="J&amp;T COD"/>
    <s v="Tiktok"/>
    <s v="จ่ายทีหลัง / COD"/>
    <s v=""/>
    <s v="792297988510"/>
    <s v="24/02/2026 18:56"/>
  </r>
  <r>
    <x v="6"/>
    <x v="8"/>
    <n v="159"/>
    <n v="1"/>
    <s v="GVO24"/>
    <n v="109"/>
    <n v="0"/>
    <s v="ร้านที่2"/>
    <s v="ก***ร ส***วช"/>
    <s v="นครศรีธรรมราช"/>
    <s v="-"/>
    <s v=""/>
    <s v="24/02/2026 18:41"/>
    <s v="-"/>
    <s v="J&amp;T COD"/>
    <s v="Tiktok"/>
    <s v="จ่ายทีหลัง / COD"/>
    <s v=""/>
    <s v="792287266632"/>
    <s v="24/02/2026 18:41"/>
  </r>
  <r>
    <x v="7"/>
    <x v="13"/>
    <n v="37"/>
    <n v="1"/>
    <s v="GVO23"/>
    <n v="37"/>
    <n v="0"/>
    <s v="ร้านที่9"/>
    <s v="อุชุกร  ชัยชาญธิติ"/>
    <s v="52/53 หมู่4 · ท่าตลาด/ Tha Talat_x000a__x000a_สามพราน/ Sam Phranนครปฐม/ Nakhon Pathom_x000a_73110"/>
    <s v="73110"/>
    <s v="660836189644"/>
    <s v="24/02/2026 18:36"/>
    <s v="-"/>
    <s v="Kerry_dropoff"/>
    <s v="Lazada"/>
    <s v="lazada"/>
    <s v=""/>
    <s v="LEXPU0661098106"/>
    <s v="24/02/2026 18:36"/>
  </r>
  <r>
    <x v="0"/>
    <x v="0"/>
    <n v="159"/>
    <n v="2"/>
    <s v="GVO22"/>
    <n v="218"/>
    <n v="0"/>
    <s v="ร้านที่2"/>
    <s v="อ***เปา ธ***ติ"/>
    <s v="จังหวัดนครศรีธรรมราช"/>
    <s v="-"/>
    <s v=""/>
    <s v="24/02/2026 18:25"/>
    <s v="-"/>
    <s v="J&amp;T Express"/>
    <s v="Tiktok"/>
    <s v="tiktok"/>
    <s v=""/>
    <s v="792295062661"/>
    <s v="24/02/2026 18:24"/>
  </r>
  <r>
    <x v="1"/>
    <x v="1"/>
    <n v="50"/>
    <n v="6"/>
    <s v="GVO21"/>
    <n v="200"/>
    <n v="0"/>
    <s v="ร้านที่2"/>
    <s v="ธ***พงษ์  ใ***รีย์"/>
    <s v="นครศรีธรรมราช"/>
    <s v="-"/>
    <s v=""/>
    <s v="24/02/2026 18:23"/>
    <s v="-"/>
    <s v="J&amp;T COD"/>
    <s v="Tiktok"/>
    <s v="จ่ายทีหลัง / COD"/>
    <s v=""/>
    <s v="792225805652"/>
    <s v="24/02/2026 18:23"/>
  </r>
  <r>
    <x v="3"/>
    <x v="3"/>
    <n v="159"/>
    <n v="1"/>
    <s v="GVO20"/>
    <n v="99"/>
    <n v="0"/>
    <s v="ร้านที่2"/>
    <s v="ก***รา อ***ี"/>
    <s v="ฉะเชิงเทรา"/>
    <s v="-"/>
    <s v=""/>
    <s v="24/02/2026 18:21"/>
    <s v="-"/>
    <s v="J&amp;T Express"/>
    <s v="Tiktok"/>
    <s v="tiktok"/>
    <s v=""/>
    <s v="792260061600"/>
    <s v="24/02/2026 18:21"/>
  </r>
  <r>
    <x v="4"/>
    <x v="4"/>
    <n v="66.333333333333329"/>
    <n v="3"/>
    <s v="GVO19"/>
    <n v="197"/>
    <n v="0"/>
    <s v="ร้านที่2"/>
    <s v="เ***นเพ็ญ ท***ิตติกุล"/>
    <s v="เชียงใหม่"/>
    <s v="-"/>
    <s v=""/>
    <s v="24/02/2026 18:18"/>
    <s v="-"/>
    <s v="J&amp;T COD"/>
    <s v="Tiktok"/>
    <s v="จ่ายทีหลัง / COD"/>
    <s v=""/>
    <s v="792200219646"/>
    <s v="24/02/2026 18:18"/>
  </r>
  <r>
    <x v="5"/>
    <x v="5"/>
    <n v="66.666666666666671"/>
    <n v="3"/>
    <s v="GVO18"/>
    <n v="129"/>
    <n v="0"/>
    <s v="ร้านที่2"/>
    <s v="ณ***ุจา"/>
    <s v="ชัยนาท"/>
    <s v="-"/>
    <s v=""/>
    <s v="24/02/2026 18:16"/>
    <s v="-"/>
    <s v="J&amp;T COD"/>
    <s v="Tiktok"/>
    <s v="จ่ายทีหลัง / COD"/>
    <s v=""/>
    <s v="792292990580"/>
    <s v="24/02/2026 18:16"/>
  </r>
  <r>
    <x v="6"/>
    <x v="8"/>
    <n v="159"/>
    <n v="1"/>
    <s v="GVO17"/>
    <n v="109"/>
    <n v="0"/>
    <s v="ร้านที่2"/>
    <s v="ไ***นทร์ ร***พธิ์"/>
    <s v="ปทุมธานี"/>
    <s v="-"/>
    <s v=""/>
    <s v="24/02/2026 18:08"/>
    <s v="-"/>
    <s v="Flash Express Thailand COD"/>
    <s v="Tiktok"/>
    <s v="จ่ายทีหลัง / COD"/>
    <s v=""/>
    <s v="THT040254MTW20Z"/>
    <s v="24/02/2026 18:11"/>
  </r>
  <r>
    <x v="1"/>
    <x v="1"/>
    <n v="33.333333333333336"/>
    <n v="3"/>
    <s v="GVO16"/>
    <n v="100"/>
    <n v="0"/>
    <s v="ร้านที่4"/>
    <s v="ห***ิน"/>
    <s v="หนองบัวลำภู"/>
    <s v="-"/>
    <s v=""/>
    <s v="24/02/2026 17:59"/>
    <s v="-"/>
    <s v="J&amp;T Express"/>
    <s v="Tiktok"/>
    <s v="tiktok"/>
    <s v=""/>
    <s v="792270605604"/>
    <s v="24/02/2026 17:59"/>
  </r>
  <r>
    <x v="1"/>
    <x v="1"/>
    <n v="50"/>
    <n v="6"/>
    <s v="GVO15"/>
    <n v="200"/>
    <n v="0"/>
    <s v="ร้านที่2"/>
    <s v="น**   ร***ี"/>
    <s v="เพชรบูรณ์"/>
    <s v="-"/>
    <s v=""/>
    <s v="24/02/2026 17:55"/>
    <s v="-"/>
    <s v="J&amp;T Express"/>
    <s v="Tiktok"/>
    <s v="tiktok"/>
    <s v=""/>
    <s v="792248214660"/>
    <s v="24/02/2026 17:55"/>
  </r>
  <r>
    <x v="0"/>
    <x v="0"/>
    <n v="159"/>
    <n v="1"/>
    <s v="GVO14"/>
    <n v="119"/>
    <n v="10"/>
    <s v="ร้านที่2"/>
    <s v="ส***รีย์ ฟ***้ง"/>
    <s v="บุรีรัมย์"/>
    <s v="-"/>
    <s v=""/>
    <s v="24/02/2026 17:49"/>
    <s v="-"/>
    <s v="J&amp;T COD"/>
    <s v="Tiktok"/>
    <s v="จ่ายทีหลัง / COD"/>
    <s v=""/>
    <s v="792271459626"/>
    <s v="24/02/2026 17:49"/>
  </r>
  <r>
    <x v="0"/>
    <x v="0"/>
    <n v="159"/>
    <n v="1"/>
    <s v="GVO13"/>
    <n v="109"/>
    <n v="0"/>
    <s v="ร้านที่2"/>
    <s v="ใ***่ม"/>
    <s v="ประจวบคีรีขันธ์"/>
    <s v="-"/>
    <s v=""/>
    <s v="24/02/2026 17:38"/>
    <s v="-"/>
    <s v="J&amp;T COD"/>
    <s v="Tiktok"/>
    <s v="จ่ายทีหลัง / COD"/>
    <s v=""/>
    <s v="792217145646"/>
    <s v="24/02/2026 17:38"/>
  </r>
  <r>
    <x v="8"/>
    <x v="9"/>
    <n v="75"/>
    <n v="1"/>
    <s v="GVO12"/>
    <n v="111"/>
    <n v="36"/>
    <s v="ร้านที่1"/>
    <s v="พ******า"/>
    <s v="******อหมก, อำเภอบางไทร ตำบลห่อหมก อำเภอบางไทร จังหวัดพระนครศรีอยุธยา 13190"/>
    <s v="13190"/>
    <s v="98"/>
    <s v="24/02/2026 17:37"/>
    <s v="-"/>
    <s v="SPX Express"/>
    <s v="Shopee"/>
    <s v="shopee"/>
    <s v=""/>
    <s v="TH264378338385F"/>
    <s v="24/02/2026 17:37"/>
  </r>
  <r>
    <x v="2"/>
    <x v="2"/>
    <n v="159"/>
    <n v="1"/>
    <s v="GVO11"/>
    <n v="134"/>
    <n v="35"/>
    <s v="ร้านที่2"/>
    <s v="อ***รก ค***ม"/>
    <s v="กรุงเทพฯ"/>
    <s v="-"/>
    <s v=""/>
    <s v="24/02/2026 17:35"/>
    <s v="-"/>
    <s v="J&amp;T COD"/>
    <s v="Tiktok"/>
    <s v="จ่ายทีหลัง / COD"/>
    <s v=""/>
    <s v="792264862653"/>
    <s v="24/02/2026 17:35"/>
  </r>
  <r>
    <x v="1"/>
    <x v="1"/>
    <n v="50"/>
    <n v="6"/>
    <s v="GVO10"/>
    <n v="200"/>
    <n v="0"/>
    <s v="ร้านที่2"/>
    <s v="ฟ** ว***ะ"/>
    <s v="เชียงราย"/>
    <s v="-"/>
    <s v=""/>
    <s v="24/02/2026 16:56"/>
    <s v="-"/>
    <s v="J&amp;T COD"/>
    <s v="Tiktok"/>
    <s v="จ่ายทีหลัง / COD"/>
    <s v=""/>
    <s v="792244908626"/>
    <s v="24/02/2026 16:56"/>
  </r>
  <r>
    <x v="4"/>
    <x v="4"/>
    <n v="0"/>
    <n v="3"/>
    <s v="GVO9"/>
    <n v="0"/>
    <n v="0"/>
    <s v="ร้านที่1"/>
    <s v="คุณบาส "/>
    <s v="สตูดิโอไลฟ์สด 24 ชั่วโมงแม่เบิร์ด_x000a_314 ม.1 ต.เกาะพลับพลา อ.เมืองราชบุรี จ.ราชบุรี 70000"/>
    <s v="70000"/>
    <s v="0982545843"/>
    <s v="24/02/2026 16:37"/>
    <s v="t0832622509@gmail.com"/>
    <s v="EMS"/>
    <s v="facebook"/>
    <s v="กสิกร"/>
    <s v="ส่งให้อินฟลู ***"/>
    <s v="WB171196507TH"/>
    <s v="24/02/2026 16:37"/>
  </r>
  <r>
    <x v="2"/>
    <x v="2"/>
    <n v="159"/>
    <n v="1"/>
    <s v="GVO8"/>
    <n v="99"/>
    <n v="0"/>
    <s v="ร้านที่2"/>
    <s v="ส***า เ***พุฒ"/>
    <s v="นครราชสีมา"/>
    <s v="-"/>
    <s v=""/>
    <s v="24/02/2026 16:28"/>
    <s v="-"/>
    <s v="J&amp;T COD"/>
    <s v="Tiktok"/>
    <s v="จ่ายทีหลัง / COD"/>
    <s v=""/>
    <s v="792276660652"/>
    <s v="24/02/2026 16:28"/>
  </r>
  <r>
    <x v="1"/>
    <x v="1"/>
    <n v="50"/>
    <n v="6"/>
    <s v="GVO7"/>
    <n v="200"/>
    <n v="0"/>
    <s v="ร้านที่2"/>
    <s v="ว***ดา   เ***เชื้อ"/>
    <s v="ระยอง"/>
    <s v="-"/>
    <s v=""/>
    <s v="24/02/2026 16:21"/>
    <s v="-"/>
    <s v="J&amp;T COD"/>
    <s v="Tiktok"/>
    <s v="จ่ายทีหลัง / COD"/>
    <s v=""/>
    <s v="792266300626"/>
    <s v="24/02/2026 16:21"/>
  </r>
  <r>
    <x v="1"/>
    <x v="1"/>
    <n v="50"/>
    <n v="6"/>
    <s v="GVO6"/>
    <n v="200"/>
    <n v="0"/>
    <s v="ร้านที่2"/>
    <s v="น***เก่งยายแพง"/>
    <s v="ชุมพร"/>
    <s v="-"/>
    <s v=""/>
    <s v="24/02/2026 16:15"/>
    <s v="-"/>
    <s v="J&amp;T COD"/>
    <s v="Tiktok"/>
    <s v="จ่ายทีหลัง / COD"/>
    <s v=""/>
    <s v="792250614665"/>
    <s v="24/02/2026 16:15"/>
  </r>
  <r>
    <x v="2"/>
    <x v="2"/>
    <n v="159"/>
    <n v="1"/>
    <s v="GVO5"/>
    <n v="100"/>
    <n v="1"/>
    <s v="ร้านที่2"/>
    <s v="ช***ง  ว***ัฒน์"/>
    <s v="พิจิตร"/>
    <s v="-"/>
    <s v=""/>
    <s v="24/02/2026 16:05"/>
    <s v="-"/>
    <s v="J&amp;T COD"/>
    <s v="Tiktok"/>
    <s v="จ่ายทีหลัง / COD"/>
    <s v=""/>
    <s v="792242664651"/>
    <s v="24/02/2026 16:05"/>
  </r>
  <r>
    <x v="6"/>
    <x v="8"/>
    <n v="159"/>
    <n v="1"/>
    <s v="GVO4"/>
    <n v="99"/>
    <n v="0"/>
    <s v="ร้านที่2"/>
    <s v="น***มพงษ์ พ***ก้ว"/>
    <s v="กรุงเทพฯ"/>
    <s v="-"/>
    <s v=""/>
    <s v="24/02/2026 16:03"/>
    <s v="-"/>
    <s v="J&amp;T COD"/>
    <s v="Tiktok"/>
    <s v="จ่ายทีหลัง / COD"/>
    <s v=""/>
    <s v="792244647655"/>
    <s v="24/02/2026 16:03"/>
  </r>
  <r>
    <x v="6"/>
    <x v="8"/>
    <n v="159"/>
    <n v="2"/>
    <s v="GVO3"/>
    <n v="218"/>
    <n v="0"/>
    <s v="ร้านที่2"/>
    <s v="ส***ิง ก***งกระโทก"/>
    <s v="นครราชสีมา"/>
    <s v="-"/>
    <s v=""/>
    <s v="24/02/2026 16:00"/>
    <s v="-"/>
    <s v="J&amp;T Express"/>
    <s v="Tiktok"/>
    <s v="tiktok"/>
    <s v=""/>
    <s v="792282138620"/>
    <s v="24/02/2026 16:00"/>
  </r>
  <r>
    <x v="9"/>
    <x v="10"/>
    <n v="27.5"/>
    <n v="4"/>
    <s v="GVO2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4/02/2026 16:30"/>
    <s v="-"/>
    <s v="Flash Express"/>
    <s v="Shopee"/>
    <s v="shopee"/>
    <s v=""/>
    <s v="TH69018DSMRH4D"/>
    <s v="24/02/2026 16:00"/>
  </r>
  <r>
    <x v="2"/>
    <x v="2"/>
    <n v="99"/>
    <n v="1"/>
    <s v="GVO1"/>
    <n v="198"/>
    <n v="0"/>
    <s v="ร้านที่10"/>
    <s v="คุณฐิติมา  เพชรคำ"/>
    <s v="บริษัทซิสเต็มฟอร์มจำกัด_x000a_28/9 หมู่ 1 คลองอุดมชลจร ถนนสุวินทวงศ์  อำเภอเมือง จังหวัดฉะเชิงเทรา _x000a_ 24000"/>
    <s v="24000"/>
    <s v="0842593421"/>
    <s v="24/02/2026 15:58"/>
    <s v="sompear3955@gmail.com"/>
    <s v="EMS COD"/>
    <s v="facebook"/>
    <s v="กสิกร"/>
    <s v=""/>
    <s v="WA095754193TH"/>
    <s v="24/02/2026 15:58"/>
  </r>
  <r>
    <x v="3"/>
    <x v="3"/>
    <n v="99"/>
    <n v="1"/>
    <s v="GVO1"/>
    <n v="198"/>
    <n v="0"/>
    <s v="ร้านที่10"/>
    <s v="คุณฐิติมา  เพชรคำ"/>
    <s v="บริษัทซิสเต็มฟอร์มจำกัด_x000a_28/9 หมู่ 1 คลองอุดมชลจร ถนนสุวินทวงศ์  อำเภอเมือง จังหวัดฉะเชิงเทรา _x000a_ 24000"/>
    <s v="24000"/>
    <s v="0842593421"/>
    <s v="24/02/2026 15:58"/>
    <s v="sompear3955@gmail.com"/>
    <s v="EMS COD"/>
    <s v="facebook"/>
    <s v="กสิกร"/>
    <s v=""/>
    <s v="WA095754193TH"/>
    <s v="24/02/2026 15:58"/>
  </r>
  <r>
    <x v="1"/>
    <x v="1"/>
    <n v="33.333333333333336"/>
    <n v="3"/>
    <s v="GVO0"/>
    <n v="110"/>
    <n v="10"/>
    <s v="ร้านที่2"/>
    <s v="န*** ဆ***"/>
    <s v="Phuket"/>
    <s v="-"/>
    <s v=""/>
    <s v="24/02/2026 15:49"/>
    <s v="-"/>
    <s v="J&amp;T COD"/>
    <s v="Tiktok"/>
    <s v="จ่ายทีหลัง / COD"/>
    <s v=""/>
    <s v="792291003615"/>
    <s v="24/02/2026 15:50"/>
  </r>
  <r>
    <x v="1"/>
    <x v="1"/>
    <n v="33.333333333333336"/>
    <n v="3"/>
    <s v="GVN99"/>
    <n v="100"/>
    <n v="0"/>
    <s v="ร้านที่2"/>
    <s v="บ***า บ***งศรี"/>
    <s v="นนทบุรี"/>
    <s v="-"/>
    <s v=""/>
    <s v="24/02/2026 15:48"/>
    <s v="-"/>
    <s v="Flash Express Thailand"/>
    <s v="Tiktok"/>
    <s v="tiktok"/>
    <s v=""/>
    <s v="THT030654MHBJ6Z"/>
    <s v="24/02/2026 15:49"/>
  </r>
  <r>
    <x v="6"/>
    <x v="8"/>
    <n v="159"/>
    <n v="1"/>
    <s v="GVN98"/>
    <n v="109"/>
    <n v="0"/>
    <s v="ร้านที่2"/>
    <s v="ร***โอ๊ดโมบาย"/>
    <s v="สกลนคร"/>
    <s v="-"/>
    <s v=""/>
    <s v="24/02/2026 15:46"/>
    <s v="-"/>
    <s v="J&amp;T COD"/>
    <s v="Tiktok"/>
    <s v="จ่ายทีหลัง / COD"/>
    <s v=""/>
    <s v="792235861620"/>
    <s v="24/02/2026 15:46"/>
  </r>
  <r>
    <x v="1"/>
    <x v="1"/>
    <n v="33.333333333333336"/>
    <n v="3"/>
    <s v="GVN97"/>
    <n v="0"/>
    <n v="0"/>
    <s v="ร้านที่2"/>
    <s v="ไ***น ห***วล"/>
    <s v="มหาสารคาม"/>
    <s v="-"/>
    <s v=""/>
    <s v="24/02/2026 15:42"/>
    <s v="-"/>
    <s v="J&amp;T Express"/>
    <s v="Tiktok"/>
    <s v="tiktok"/>
    <s v=""/>
    <s v="792209186565"/>
    <s v="24/02/2026 15:42"/>
  </r>
  <r>
    <x v="1"/>
    <x v="1"/>
    <n v="50"/>
    <n v="6"/>
    <s v="GVN95"/>
    <n v="200"/>
    <n v="0"/>
    <s v="ร้านที่2"/>
    <s v="ศ***ัย ม***ัตน์"/>
    <s v="ยะลา"/>
    <s v="-"/>
    <s v=""/>
    <s v="24/02/2026 15:29"/>
    <s v="-"/>
    <s v="J&amp;T Express"/>
    <s v="Tiktok"/>
    <s v="tiktok"/>
    <s v=""/>
    <s v="792255814652"/>
    <s v="24/02/2026 15:29"/>
  </r>
  <r>
    <x v="6"/>
    <x v="8"/>
    <n v="159"/>
    <n v="1"/>
    <s v="GVN94"/>
    <n v="109"/>
    <n v="0"/>
    <s v="ร้านที่2"/>
    <s v="ซ***ิพลี ว***ะ"/>
    <s v="ปัตตานี"/>
    <s v="-"/>
    <s v=""/>
    <s v="24/02/2026 15:27"/>
    <s v="-"/>
    <s v="J&amp;T COD"/>
    <s v="Tiktok"/>
    <s v="จ่ายทีหลัง / COD"/>
    <s v=""/>
    <s v="792299946675"/>
    <s v="24/02/2026 15:27"/>
  </r>
  <r>
    <x v="1"/>
    <x v="1"/>
    <n v="65"/>
    <n v="1"/>
    <s v="GVN93"/>
    <n v="35"/>
    <n v="0"/>
    <s v="ร้านที่2"/>
    <s v="ด*** แ***กระจ่าง"/>
    <s v="เพชรบุรี"/>
    <s v="-"/>
    <s v=""/>
    <s v="24/02/2026 15:20"/>
    <s v="-"/>
    <s v="J&amp;T COD"/>
    <s v="Tiktok"/>
    <s v="จ่ายทีหลัง / COD"/>
    <s v=""/>
    <s v="792273408695"/>
    <s v="24/02/2026 15:21"/>
  </r>
  <r>
    <x v="2"/>
    <x v="2"/>
    <n v="159"/>
    <n v="1"/>
    <s v="GVN92"/>
    <n v="99"/>
    <n v="0"/>
    <s v="ร้านที่2"/>
    <s v="น***เพชรรัตน์  เ***งรอง"/>
    <s v="สมุทรปราการ"/>
    <s v="-"/>
    <s v=""/>
    <s v="24/02/2026 15:20"/>
    <s v="-"/>
    <s v="J&amp;T Express"/>
    <s v="Tiktok"/>
    <s v="tiktok"/>
    <s v=""/>
    <s v="792277752604"/>
    <s v="24/02/2026 15:19"/>
  </r>
  <r>
    <x v="6"/>
    <x v="8"/>
    <n v="159"/>
    <n v="1"/>
    <s v="GVN91"/>
    <n v="99"/>
    <n v="0"/>
    <s v="ร้านที่2"/>
    <s v="ก***ฟิลด์  ต***"/>
    <s v="กรุงเทพฯ"/>
    <s v="-"/>
    <s v=""/>
    <s v="24/02/2026 15:16"/>
    <s v="-"/>
    <s v="J&amp;T COD"/>
    <s v="Tiktok"/>
    <s v="จ่ายทีหลัง / COD"/>
    <s v=""/>
    <s v="792253825646"/>
    <s v="24/02/2026 15:17"/>
  </r>
  <r>
    <x v="3"/>
    <x v="3"/>
    <n v="159"/>
    <n v="1"/>
    <s v="GVN90"/>
    <n v="139"/>
    <n v="40"/>
    <s v="ร้านที่2"/>
    <s v="แ***ร"/>
    <s v="นครพนม"/>
    <s v="-"/>
    <s v=""/>
    <s v="24/02/2026 15:16"/>
    <s v="-"/>
    <s v="J&amp;T COD"/>
    <s v="Tiktok"/>
    <s v="จ่ายทีหลัง / COD"/>
    <s v=""/>
    <s v="792291740660"/>
    <s v="24/02/2026 15:16"/>
  </r>
  <r>
    <x v="5"/>
    <x v="5"/>
    <n v="33"/>
    <n v="10"/>
    <s v="GVN89"/>
    <n v="399"/>
    <n v="0"/>
    <s v="ร้านที่1"/>
    <s v="ว******ส"/>
    <s v="******ิมพระเกียรติ ถนน ชาญอุทิศ ตำบลบางนาค ตำบลบางนาค อำเภอเมืองนราธิวาส จังหวัดนราธิวาส 96000"/>
    <s v="96000"/>
    <s v="31"/>
    <s v="24/02/2026 15:10"/>
    <s v="-"/>
    <s v="SPX Express"/>
    <s v="Shopee"/>
    <s v="shopee"/>
    <s v=""/>
    <s v="TH268329177027D"/>
    <s v="24/02/2026 15:10"/>
  </r>
  <r>
    <x v="3"/>
    <x v="3"/>
    <n v="159"/>
    <n v="1"/>
    <s v="GVN88"/>
    <n v="99"/>
    <n v="0"/>
    <s v="ร้านที่2"/>
    <s v="พ***ข่"/>
    <s v="Bangkok"/>
    <s v="-"/>
    <s v=""/>
    <s v="24/02/2026 15:09"/>
    <s v="-"/>
    <s v="J&amp;T COD"/>
    <s v="Tiktok"/>
    <s v="จ่ายทีหลัง / COD"/>
    <s v=""/>
    <s v="792211149660"/>
    <s v="24/02/2026 15:09"/>
  </r>
  <r>
    <x v="6"/>
    <x v="8"/>
    <n v="159"/>
    <n v="1"/>
    <s v="GVN87"/>
    <n v="109"/>
    <n v="0"/>
    <s v="ร้านที่2"/>
    <s v="พ***ข่"/>
    <s v="Bangkok"/>
    <s v="-"/>
    <s v=""/>
    <s v="24/02/2026 15:09"/>
    <s v="-"/>
    <s v="J&amp;T COD"/>
    <s v="Tiktok"/>
    <s v="จ่ายทีหลัง / COD"/>
    <s v=""/>
    <s v="792247331610"/>
    <s v="24/02/2026 15:09"/>
  </r>
  <r>
    <x v="1"/>
    <x v="1"/>
    <n v="33.333333333333336"/>
    <n v="3"/>
    <s v="GVN85"/>
    <n v="100"/>
    <n v="0"/>
    <s v="ร้านที่2"/>
    <s v="ณ***ดี จ***ร์ศรี"/>
    <s v="กระบี่"/>
    <s v="-"/>
    <s v=""/>
    <s v="24/02/2026 15:06"/>
    <s v="-"/>
    <s v="J&amp;T COD"/>
    <s v="Tiktok"/>
    <s v="จ่ายทีหลัง / COD"/>
    <s v="อยากได้ฝอยทอง 1 กล่อง ที่เหลือคละได้เลยแต่ไม่เอากาแฟ ขอบคุณค่ะ"/>
    <s v="792290099565"/>
    <s v="24/02/2026 15:06"/>
  </r>
  <r>
    <x v="4"/>
    <x v="4"/>
    <n v="66.333333333333329"/>
    <n v="3"/>
    <s v="GVN84"/>
    <n v="197"/>
    <n v="0"/>
    <s v="ร้านที่2"/>
    <s v="น** ว***พ็ญ ส***ี"/>
    <s v="สุรินทร์"/>
    <s v="-"/>
    <s v=""/>
    <s v="24/02/2026 15:05"/>
    <s v="-"/>
    <s v="J&amp;T COD"/>
    <s v="Tiktok"/>
    <s v="จ่ายทีหลัง / COD"/>
    <s v=""/>
    <s v="792283393591"/>
    <s v="24/02/2026 15:05"/>
  </r>
  <r>
    <x v="5"/>
    <x v="5"/>
    <n v="66.666666666666671"/>
    <n v="3"/>
    <s v="GVN81"/>
    <n v="100"/>
    <n v="0"/>
    <s v="ร้านที่2"/>
    <s v="น***รณ เ***วสกุล"/>
    <s v="อุตรดิตถ์"/>
    <s v="-"/>
    <s v=""/>
    <s v="24/02/2026 15:01"/>
    <s v="-"/>
    <s v="J&amp;T Express"/>
    <s v="Tiktok"/>
    <s v="tiktok"/>
    <s v=""/>
    <s v="792252013615"/>
    <s v="24/02/2026 15:01"/>
  </r>
  <r>
    <x v="5"/>
    <x v="5"/>
    <n v="66.666666666666671"/>
    <n v="3"/>
    <s v="GVN79"/>
    <n v="100"/>
    <n v="0"/>
    <s v="ร้านที่2"/>
    <s v="ด** ด***า"/>
    <s v="พิษณุโลก"/>
    <s v="-"/>
    <s v=""/>
    <s v="24/02/2026 14:56"/>
    <s v="-"/>
    <s v="J&amp;T Express"/>
    <s v="Tiktok"/>
    <s v="tiktok"/>
    <s v=""/>
    <s v="792215196581"/>
    <s v="24/02/2026 14:56"/>
  </r>
  <r>
    <x v="0"/>
    <x v="0"/>
    <n v="159"/>
    <n v="1"/>
    <s v="GVN78"/>
    <n v="99"/>
    <n v="0"/>
    <s v="ร้านที่2"/>
    <s v="ศ***ักษณ์  เ***ญพันธ์"/>
    <s v="กรุงเทพมหานคร"/>
    <s v="-"/>
    <s v=""/>
    <s v="24/02/2026 14:55"/>
    <s v="-"/>
    <s v="J&amp;T COD"/>
    <s v="Tiktok"/>
    <s v="จ่ายทีหลัง / COD"/>
    <s v=""/>
    <s v="792281738662"/>
    <s v="24/02/2026 14:56"/>
  </r>
  <r>
    <x v="1"/>
    <x v="1"/>
    <n v="65"/>
    <n v="1"/>
    <s v="GVN77"/>
    <n v="35"/>
    <n v="0"/>
    <s v="ร้านที่2"/>
    <s v="พ***พร เ***มุก"/>
    <s v="ประจวบคีรีขันธ์"/>
    <s v="-"/>
    <s v=""/>
    <s v="24/02/2026 14:55"/>
    <s v="-"/>
    <s v="J&amp;T COD"/>
    <s v="Tiktok"/>
    <s v="จ่ายทีหลัง / COD"/>
    <s v=""/>
    <s v="792231794561"/>
    <s v="24/02/2026 14:55"/>
  </r>
  <r>
    <x v="2"/>
    <x v="2"/>
    <n v="159"/>
    <n v="1"/>
    <s v="GVN75"/>
    <n v="102"/>
    <n v="3"/>
    <s v="ร้านที่2"/>
    <s v="น***น"/>
    <s v="ชลบุรี"/>
    <s v="-"/>
    <s v=""/>
    <s v="24/02/2026 14:43"/>
    <s v="-"/>
    <s v="J&amp;T COD"/>
    <s v="Tiktok"/>
    <s v="จ่ายทีหลัง / COD"/>
    <s v=""/>
    <s v="792213460640"/>
    <s v="24/02/2026 14:43"/>
  </r>
  <r>
    <x v="1"/>
    <x v="1"/>
    <n v="50"/>
    <n v="6"/>
    <s v="GVN74"/>
    <n v="200"/>
    <n v="0"/>
    <s v="ร้านที่2"/>
    <s v="ศ***ิ์ครินทร์ ด***ี"/>
    <s v="สมุทรปราการ"/>
    <s v="-"/>
    <s v=""/>
    <s v="24/02/2026 14:39"/>
    <s v="-"/>
    <s v="J&amp;T Express"/>
    <s v="Tiktok"/>
    <s v="tiktok"/>
    <s v=""/>
    <s v="792210302660"/>
    <s v="24/02/2026 14:39"/>
  </r>
  <r>
    <x v="6"/>
    <x v="8"/>
    <n v="159"/>
    <n v="1"/>
    <s v="GVN73"/>
    <n v="99"/>
    <n v="0"/>
    <s v="ร้านที่2"/>
    <s v="ส***ด บ***าค"/>
    <s v="ปทุมธานี"/>
    <s v="-"/>
    <s v=""/>
    <s v="24/02/2026 14:34"/>
    <s v="-"/>
    <s v="J&amp;T Express"/>
    <s v="Tiktok"/>
    <s v="tiktok"/>
    <s v=""/>
    <s v="792272068630"/>
    <s v="24/02/2026 14:34"/>
  </r>
  <r>
    <x v="11"/>
    <x v="14"/>
    <n v="12"/>
    <n v="10"/>
    <s v="GVN72"/>
    <n v="140"/>
    <n v="0"/>
    <s v="ร้านที่1"/>
    <s v="ด******น"/>
    <s v="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"/>
    <s v="10170"/>
    <s v="37"/>
    <s v="24/02/2026 14:33"/>
    <s v="-"/>
    <s v="SPX Express"/>
    <s v="Shopee"/>
    <s v="shopee"/>
    <s v=""/>
    <s v="TH261306852613F"/>
    <s v="24/02/2026 14:33"/>
  </r>
  <r>
    <x v="2"/>
    <x v="2"/>
    <n v="99"/>
    <n v="1"/>
    <s v="GVN71"/>
    <n v="198"/>
    <n v="0"/>
    <s v="ร้านที่10"/>
    <s v="กาญจนา จีนขุ้ย"/>
    <s v="145 ม.2 ต.ลำภู อ.เมือง จ.นราธิวาส 96000"/>
    <s v="96000"/>
    <s v="0869614738"/>
    <s v="24/02/2026 14:29"/>
    <s v="sompear3955@gmail.com"/>
    <s v="EMS"/>
    <s v="facebook"/>
    <s v="กสิกร"/>
    <s v=""/>
    <s v="WB171196498TH"/>
    <s v="24/02/2026 14:32"/>
  </r>
  <r>
    <x v="3"/>
    <x v="3"/>
    <n v="99"/>
    <n v="1"/>
    <s v="GVN71"/>
    <n v="198"/>
    <n v="0"/>
    <s v="ร้านที่10"/>
    <s v="กาญจนา จีนขุ้ย"/>
    <s v="145 ม.2 ต.ลำภู อ.เมือง จ.นราธิวาส 96000"/>
    <s v="96000"/>
    <s v="0869614738"/>
    <s v="24/02/2026 14:29"/>
    <s v="sompear3955@gmail.com"/>
    <s v="EMS"/>
    <s v="facebook"/>
    <s v="กสิกร"/>
    <s v=""/>
    <s v="WB171196498TH"/>
    <s v="24/02/2026 14:32"/>
  </r>
  <r>
    <x v="1"/>
    <x v="1"/>
    <n v="50"/>
    <n v="6"/>
    <s v="GVN70"/>
    <n v="181"/>
    <n v="0"/>
    <s v="ร้านที่2"/>
    <s v="N***hakan "/>
    <s v="Samut Prakan"/>
    <s v="-"/>
    <s v=""/>
    <s v="24/02/2026 14:31"/>
    <s v="-"/>
    <s v="J&amp;T Express"/>
    <s v="Tiktok"/>
    <s v="tiktok"/>
    <s v=""/>
    <s v="792286706610"/>
    <s v="24/02/2026 14:31"/>
  </r>
  <r>
    <x v="6"/>
    <x v="8"/>
    <n v="159"/>
    <n v="1"/>
    <s v="GVN69"/>
    <n v="99"/>
    <n v="0"/>
    <s v="ร้านที่2"/>
    <s v="น** จ***ศักดิ์ ธ***ม"/>
    <s v="อุบลราชธานี"/>
    <s v="-"/>
    <s v=""/>
    <s v="24/02/2026 14:28"/>
    <s v="-"/>
    <s v="J&amp;T Express"/>
    <s v="Tiktok"/>
    <s v="tiktok"/>
    <s v=""/>
    <s v="792248469622"/>
    <s v="24/02/2026 14:28"/>
  </r>
  <r>
    <x v="6"/>
    <x v="8"/>
    <n v="139"/>
    <n v="1"/>
    <s v="GVN67"/>
    <n v="215"/>
    <n v="0"/>
    <s v="ร้านที่10"/>
    <s v="ชมคณา จ้าวเวคิน"/>
    <s v="เลขที่ 93 ถนนเฉลิมพระเกียรติ ร.9 ซอย 14 เปรมฤทัยล้อก17 ตำบลดอกไม้ เขตประเวศ กทม เบอร์โทร 10250"/>
    <s v="10250"/>
    <s v="0870507362"/>
    <s v="24/02/2026 14:27"/>
    <s v="sompear3955@gmail.com"/>
    <s v="EMS COD"/>
    <s v="facebook"/>
    <s v="กสิกร"/>
    <s v=""/>
    <s v="WA095754180TH"/>
    <s v="24/02/2026 14:26"/>
  </r>
  <r>
    <x v="2"/>
    <x v="2"/>
    <n v="139"/>
    <n v="1"/>
    <s v="GVN67"/>
    <n v="215"/>
    <n v="0"/>
    <s v="ร้านที่10"/>
    <s v="ชมคณา จ้าวเวคิน"/>
    <s v="เลขที่ 93 ถนนเฉลิมพระเกียรติ ร.9 ซอย 14 เปรมฤทัยล้อก17 ตำบลดอกไม้ เขตประเวศ กทม เบอร์โทร 10250"/>
    <s v="10250"/>
    <s v="0870507362"/>
    <s v="24/02/2026 14:27"/>
    <s v="sompear3955@gmail.com"/>
    <s v="EMS COD"/>
    <s v="facebook"/>
    <s v="กสิกร"/>
    <s v=""/>
    <s v="WA095754180TH"/>
    <s v="24/02/2026 14:26"/>
  </r>
  <r>
    <x v="2"/>
    <x v="2"/>
    <n v="99"/>
    <n v="1"/>
    <s v="GVN66"/>
    <n v="198"/>
    <n v="0"/>
    <s v="ร้านที่10"/>
    <s v="ขนิษฐา ฤทธิ์รายา"/>
    <s v="48/3  หมู่ 9   ต ลำไทร อ.ลำลูกกา  จ.ปทุทธานี  _x000a_ 12150"/>
    <s v="12150"/>
    <s v="0967798974"/>
    <s v="24/02/2026 14:24"/>
    <s v="sompear3955@gmail.com"/>
    <s v="EMS COD"/>
    <s v="facebook"/>
    <s v="กสิกร"/>
    <s v=""/>
    <s v="WA095754176TH"/>
    <s v="24/02/2026 14:24"/>
  </r>
  <r>
    <x v="3"/>
    <x v="3"/>
    <n v="99"/>
    <n v="1"/>
    <s v="GVN66"/>
    <n v="198"/>
    <n v="0"/>
    <s v="ร้านที่10"/>
    <s v="ขนิษฐา ฤทธิ์รายา"/>
    <s v="48/3  หมู่ 9   ต ลำไทร อ.ลำลูกกา  จ.ปทุทธานี  _x000a_ 12150"/>
    <s v="12150"/>
    <s v="0967798974"/>
    <s v="24/02/2026 14:24"/>
    <s v="sompear3955@gmail.com"/>
    <s v="EMS COD"/>
    <s v="facebook"/>
    <s v="กสิกร"/>
    <s v=""/>
    <s v="WA095754176TH"/>
    <s v="24/02/2026 14:24"/>
  </r>
  <r>
    <x v="1"/>
    <x v="1"/>
    <n v="65"/>
    <n v="1"/>
    <s v="GVN65"/>
    <n v="35"/>
    <n v="0"/>
    <s v="ร้านที่2"/>
    <s v="ไ***ล  พ***ุรัตน์"/>
    <s v="จันทบุรี"/>
    <s v="-"/>
    <s v=""/>
    <s v="24/02/2026 14:23"/>
    <s v="-"/>
    <s v="J&amp;T COD"/>
    <s v="Tiktok"/>
    <s v="จ่ายทีหลัง / COD"/>
    <s v=""/>
    <s v="792247609694"/>
    <s v="24/02/2026 14:24"/>
  </r>
  <r>
    <x v="0"/>
    <x v="0"/>
    <n v="159"/>
    <n v="1"/>
    <s v="GVN64"/>
    <n v="99"/>
    <n v="0"/>
    <s v="ร้านที่2"/>
    <s v="เ***"/>
    <s v="นครสวรรค์"/>
    <s v="-"/>
    <s v=""/>
    <s v="24/02/2026 14:23"/>
    <s v="-"/>
    <s v="J&amp;T COD"/>
    <s v="Tiktok"/>
    <s v="จ่ายทีหลัง / COD"/>
    <s v=""/>
    <s v="792244050614"/>
    <s v="24/02/2026 14:23"/>
  </r>
  <r>
    <x v="6"/>
    <x v="8"/>
    <n v="159"/>
    <n v="1"/>
    <s v="GVN63"/>
    <n v="99"/>
    <n v="0"/>
    <s v="ร้านที่2"/>
    <s v="ข*** ว***ขวัญเมือง"/>
    <s v="กรุงเทพฯ"/>
    <s v="-"/>
    <s v=""/>
    <s v="24/02/2026 14:23"/>
    <s v="-"/>
    <s v="J&amp;T COD"/>
    <s v="Tiktok"/>
    <s v="จ่ายทีหลัง / COD"/>
    <s v=""/>
    <s v="792252424644"/>
    <s v="24/02/2026 14:23"/>
  </r>
  <r>
    <x v="0"/>
    <x v="0"/>
    <n v="159"/>
    <n v="1"/>
    <s v="GVN62"/>
    <n v="99"/>
    <n v="0"/>
    <s v="ร้านที่2"/>
    <s v="บ***รา  เ***มซา"/>
    <s v="ปทุมธานี"/>
    <s v="-"/>
    <s v=""/>
    <s v="24/02/2026 14:20"/>
    <s v="-"/>
    <s v="J&amp;T COD"/>
    <s v="Tiktok"/>
    <s v="จ่ายทีหลัง / COD"/>
    <s v=""/>
    <s v="792261931672"/>
    <s v="24/02/2026 14:21"/>
  </r>
  <r>
    <x v="0"/>
    <x v="0"/>
    <n v="159"/>
    <n v="1"/>
    <s v="GVN61"/>
    <n v="99"/>
    <n v="0"/>
    <s v="ร้านที่2"/>
    <s v="จ***พัต บ***ง"/>
    <s v="นครปฐม"/>
    <s v="-"/>
    <s v=""/>
    <s v="24/02/2026 14:20"/>
    <s v="-"/>
    <s v="J&amp;T Express"/>
    <s v="Tiktok"/>
    <s v="tiktok"/>
    <s v=""/>
    <s v="792239937661"/>
    <s v="24/02/2026 14:20"/>
  </r>
  <r>
    <x v="4"/>
    <x v="15"/>
    <n v="48.2"/>
    <n v="1"/>
    <s v="GVN60"/>
    <n v="48.2"/>
    <n v="0"/>
    <s v="ร้านที่3"/>
    <s v="ส้ำเถา รอดเสียงล้ำ"/>
    <s v="33หมู่3  ตรงแท่งน้ำ หมู่บ้านทองขาหยั่ง · องครักษ์/ Ongkharak_x000a__x000a_บางปลาม้า/ Bang Pla Maสุพรรณบุรี/ Suphanburi_x000a_72150"/>
    <s v="72150"/>
    <s v="660953747982"/>
    <s v="24/02/2026 14:12"/>
    <s v="-"/>
    <s v="Kerry_dropoff"/>
    <s v="Lazada"/>
    <s v="lazada"/>
    <s v=""/>
    <s v="LEXPU0661097967"/>
    <s v="24/02/2026 14:12"/>
  </r>
  <r>
    <x v="4"/>
    <x v="4"/>
    <n v="66.333333333333329"/>
    <n v="3"/>
    <s v="GVN59"/>
    <n v="250"/>
    <n v="0"/>
    <s v="ร้านที่1"/>
    <s v="ว******์"/>
    <s v="******อย พัฒนาสุข, ตำบล บางเมือง, อำเภอเมืองสมุทรปราการ ตำบลบางเมือง อำเภอเมืองสมุทรปราการ จังหวัดสมุทรปราการ 10270"/>
    <s v="10270"/>
    <s v="81"/>
    <s v="24/02/2026 14:12"/>
    <s v="-"/>
    <s v="SPX Express"/>
    <s v="Shopee"/>
    <s v="shopee"/>
    <s v=""/>
    <s v="TH260632657699R"/>
    <s v="24/02/2026 14:12"/>
  </r>
  <r>
    <x v="2"/>
    <x v="11"/>
    <n v="87.2"/>
    <n v="1"/>
    <s v="GVN58"/>
    <n v="219.4"/>
    <n v="45"/>
    <s v="ร้านที่3"/>
    <s v="แม่อรุณ พรมวงษา"/>
    <s v="ทมนาดี · ทมนางาม/ Thom Na Ngam_x000a__x000a_โนนสะอาด/ Non Sa-atอุดรธานี/ Udon Thani_x000a_41240"/>
    <s v="41240"/>
    <s v="660825489197"/>
    <s v="24/02/2026 14:09"/>
    <s v="-"/>
    <s v="Kerry_dropoff"/>
    <s v="Lazada"/>
    <s v="lazada"/>
    <s v=""/>
    <s v="TH38058DSP6S1D"/>
    <s v="24/02/2026 14:09"/>
  </r>
  <r>
    <x v="6"/>
    <x v="11"/>
    <n v="87.2"/>
    <n v="1"/>
    <s v="GVN58"/>
    <n v="219.4"/>
    <n v="45"/>
    <s v="ร้านที่3"/>
    <s v="แม่อรุณ พรมวงษา"/>
    <s v="ทมนาดี · ทมนางาม/ Thom Na Ngam_x000a__x000a_โนนสะอาด/ Non Sa-atอุดรธานี/ Udon Thani_x000a_41240"/>
    <s v="41240"/>
    <s v="660825489197"/>
    <s v="24/02/2026 14:09"/>
    <s v="-"/>
    <s v="Kerry_dropoff"/>
    <s v="Lazada"/>
    <s v="lazada"/>
    <s v=""/>
    <s v="TH38058DSP6S1D"/>
    <s v="24/02/2026 14:09"/>
  </r>
  <r>
    <x v="5"/>
    <x v="5"/>
    <n v="66.666666666666671"/>
    <n v="3"/>
    <s v="GVN57"/>
    <n v="129"/>
    <n v="0"/>
    <s v="ร้านที่1"/>
    <s v="ส******์"/>
    <s v="******นคา, อำเภอบางแพ จ.ราชบุรี ตำบลดอนคา อำเภอบางแพ จังหวัดราชบุรี 70160"/>
    <s v="70160"/>
    <s v="13"/>
    <s v="24/02/2026 14:00"/>
    <s v="-"/>
    <s v="SPX Express"/>
    <s v="Shopee"/>
    <s v="shopee"/>
    <s v=""/>
    <s v="TH262524954905T"/>
    <s v="24/02/2026 14:00"/>
  </r>
  <r>
    <x v="4"/>
    <x v="4"/>
    <n v="90"/>
    <n v="1"/>
    <s v="GVN56"/>
    <n v="152"/>
    <n v="8"/>
    <s v="ร้านที่3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4/02/2026 13:55"/>
    <s v="-"/>
    <s v="Kerry_dropoff"/>
    <s v="Lazada"/>
    <s v="lazada"/>
    <s v=""/>
    <s v="LEXPU0661097628"/>
    <s v="24/02/2026 13:55"/>
  </r>
  <r>
    <x v="10"/>
    <x v="16"/>
    <n v="90"/>
    <n v="1"/>
    <s v="GVN56"/>
    <n v="152"/>
    <n v="8"/>
    <s v="ร้านที่3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4/02/2026 13:55"/>
    <s v="-"/>
    <s v="Kerry_dropoff"/>
    <s v="Lazada"/>
    <s v="lazada"/>
    <s v=""/>
    <s v="LEXPU0661097628"/>
    <s v="24/02/2026 13:55"/>
  </r>
  <r>
    <x v="1"/>
    <x v="1"/>
    <n v="50"/>
    <n v="6"/>
    <s v="GVN55"/>
    <n v="240"/>
    <n v="40"/>
    <s v="ร้านที่2"/>
    <s v="ป***พร. ช***าช"/>
    <s v="หนองคาย"/>
    <s v="-"/>
    <s v=""/>
    <s v="24/02/2026 13:55"/>
    <s v="-"/>
    <s v="J&amp;T COD"/>
    <s v="Tiktok"/>
    <s v="จ่ายทีหลัง / COD"/>
    <s v=""/>
    <s v="792278307645"/>
    <s v="24/02/2026 13:55"/>
  </r>
  <r>
    <x v="2"/>
    <x v="2"/>
    <n v="119"/>
    <n v="1"/>
    <s v="GVN53"/>
    <n v="499"/>
    <n v="0"/>
    <s v="ร้านที่1"/>
    <s v="เ******า"/>
    <s v="******สาธุประดิษฐ์ แขวงทุ่งวัดดอน  แขวงทุ่งวัดดอน เขตสาทร จังหวัดกรุงเทพมหานคร 10120"/>
    <s v="10120"/>
    <s v="21"/>
    <s v="24/02/2026 13:51"/>
    <s v="-"/>
    <s v="SPX Express"/>
    <s v="Shopee"/>
    <s v="shopee"/>
    <s v=""/>
    <s v="TH269712059480D"/>
    <s v="24/02/2026 13:50"/>
  </r>
  <r>
    <x v="0"/>
    <x v="0"/>
    <n v="119"/>
    <n v="1"/>
    <s v="GVN53"/>
    <n v="499"/>
    <n v="0"/>
    <s v="ร้านที่1"/>
    <s v="เ******า"/>
    <s v="******สาธุประดิษฐ์ แขวงทุ่งวัดดอน  แขวงทุ่งวัดดอน เขตสาทร จังหวัดกรุงเทพมหานคร 10120"/>
    <s v="10120"/>
    <s v="21"/>
    <s v="24/02/2026 13:51"/>
    <s v="-"/>
    <s v="SPX Express"/>
    <s v="Shopee"/>
    <s v="shopee"/>
    <s v=""/>
    <s v="TH269712059480D"/>
    <s v="24/02/2026 13:50"/>
  </r>
  <r>
    <x v="3"/>
    <x v="3"/>
    <n v="119"/>
    <n v="1"/>
    <s v="GVN53"/>
    <n v="499"/>
    <n v="0"/>
    <s v="ร้านที่1"/>
    <s v="เ******า"/>
    <s v="******สาธุประดิษฐ์ แขวงทุ่งวัดดอน  แขวงทุ่งวัดดอน เขตสาทร จังหวัดกรุงเทพมหานคร 10120"/>
    <s v="10120"/>
    <s v="21"/>
    <s v="24/02/2026 13:51"/>
    <s v="-"/>
    <s v="SPX Express"/>
    <s v="Shopee"/>
    <s v="shopee"/>
    <s v=""/>
    <s v="TH269712059480D"/>
    <s v="24/02/2026 13:50"/>
  </r>
  <r>
    <x v="6"/>
    <x v="8"/>
    <n v="120"/>
    <n v="1"/>
    <s v="GVN53"/>
    <n v="499"/>
    <n v="0"/>
    <s v="ร้านที่1"/>
    <s v="เ******า"/>
    <s v="******สาธุประดิษฐ์ แขวงทุ่งวัดดอน  แขวงทุ่งวัดดอน เขตสาทร จังหวัดกรุงเทพมหานคร 10120"/>
    <s v="10120"/>
    <s v="21"/>
    <s v="24/02/2026 13:51"/>
    <s v="-"/>
    <s v="SPX Express"/>
    <s v="Shopee"/>
    <s v="shopee"/>
    <s v=""/>
    <s v="TH269712059480D"/>
    <s v="24/02/2026 13:50"/>
  </r>
  <r>
    <x v="1"/>
    <x v="1"/>
    <n v="50"/>
    <n v="6"/>
    <s v="GVN52"/>
    <n v="200"/>
    <n v="0"/>
    <s v="ร้านที่2"/>
    <s v="ส***พร  ต***ินชัย"/>
    <s v="ประจวบคีรีขันธ์"/>
    <s v="-"/>
    <s v=""/>
    <s v="24/02/2026 13:50"/>
    <s v="-"/>
    <s v="J&amp;T COD"/>
    <s v="Tiktok"/>
    <s v="จ่ายทีหลัง / COD"/>
    <s v=""/>
    <s v="792213700633"/>
    <s v="24/02/2026 13:50"/>
  </r>
  <r>
    <x v="4"/>
    <x v="4"/>
    <n v="66.333333333333329"/>
    <n v="3"/>
    <s v="GVN51"/>
    <n v="197"/>
    <n v="0"/>
    <s v="ร้านที่2"/>
    <s v="ส***พร W*"/>
    <s v="เชียงราย"/>
    <s v="-"/>
    <s v=""/>
    <s v="24/02/2026 13:46"/>
    <s v="-"/>
    <s v="J&amp;T COD"/>
    <s v="Tiktok"/>
    <s v="จ่ายทีหลัง / COD"/>
    <s v=""/>
    <s v="792278214630"/>
    <s v="24/02/2026 13:46"/>
  </r>
  <r>
    <x v="6"/>
    <x v="8"/>
    <n v="0"/>
    <n v="1"/>
    <s v="GVN50"/>
    <n v="0"/>
    <n v="0"/>
    <s v="ร้านที่2"/>
    <s v="ม**"/>
    <s v="สมุทรปราการ"/>
    <s v="-"/>
    <s v=""/>
    <s v="24/02/2026 13:41"/>
    <s v="-"/>
    <s v="J&amp;T Express"/>
    <s v="Tiktok"/>
    <s v="tiktok"/>
    <s v=""/>
    <s v="792297029624"/>
    <s v="24/02/2026 13:41"/>
  </r>
  <r>
    <x v="4"/>
    <x v="4"/>
    <n v="69.900000000000006"/>
    <n v="10"/>
    <s v="GVN49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24/02/2026 14:13"/>
    <s v="-"/>
    <s v="SPX Express"/>
    <s v="Shopee"/>
    <s v="shopee"/>
    <s v=""/>
    <s v="TH264592487823E"/>
    <s v="24/02/2026 13:38"/>
  </r>
  <r>
    <x v="1"/>
    <x v="1"/>
    <n v="50"/>
    <n v="6"/>
    <s v="GVN48"/>
    <n v="0"/>
    <n v="0"/>
    <s v="ร้านที่2"/>
    <s v="ค***นน"/>
    <s v="อุบลราชธานี"/>
    <s v="-"/>
    <s v=""/>
    <s v="24/02/2026 13:37"/>
    <s v="-"/>
    <s v="J&amp;T Express"/>
    <s v="Tiktok"/>
    <s v="tiktok"/>
    <s v=""/>
    <s v="792282415680"/>
    <s v="24/02/2026 13:37"/>
  </r>
  <r>
    <x v="5"/>
    <x v="5"/>
    <n v="66.666666666666671"/>
    <n v="3"/>
    <s v="GVN47"/>
    <n v="0"/>
    <n v="0"/>
    <s v="ร้านที่2"/>
    <s v="ว***ี แ***ึง"/>
    <s v="กาญจนบุรี"/>
    <s v="-"/>
    <s v=""/>
    <s v="24/02/2026 13:37"/>
    <s v="-"/>
    <s v="Flash Express Thailand"/>
    <s v="Tiktok"/>
    <s v="tiktok"/>
    <s v=""/>
    <s v="THT130654MK1R2Z"/>
    <s v="24/02/2026 13:37"/>
  </r>
  <r>
    <x v="1"/>
    <x v="1"/>
    <n v="33.333333333333336"/>
    <n v="3"/>
    <s v="GVN46"/>
    <n v="479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24/02/2026 13:34"/>
    <s v="-"/>
    <s v="SPX Express"/>
    <s v="Shopee"/>
    <s v="shopee"/>
    <s v=""/>
    <s v="TH268859751844D"/>
    <s v="24/02/2026 13:34"/>
  </r>
  <r>
    <x v="4"/>
    <x v="4"/>
    <n v="66.333333333333329"/>
    <n v="3"/>
    <s v="GVN46"/>
    <n v="479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24/02/2026 13:34"/>
    <s v="-"/>
    <s v="SPX Express"/>
    <s v="Shopee"/>
    <s v="shopee"/>
    <s v=""/>
    <s v="TH268859751844D"/>
    <s v="24/02/2026 13:34"/>
  </r>
  <r>
    <x v="4"/>
    <x v="4"/>
    <n v="80"/>
    <n v="1"/>
    <s v="GVN46"/>
    <n v="479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24/02/2026 13:34"/>
    <s v="-"/>
    <s v="SPX Express"/>
    <s v="Shopee"/>
    <s v="shopee"/>
    <s v=""/>
    <s v="TH268859751844D"/>
    <s v="24/02/2026 13:34"/>
  </r>
  <r>
    <x v="1"/>
    <x v="1"/>
    <n v="33.333333333333336"/>
    <n v="3"/>
    <s v="GVN45"/>
    <n v="200"/>
    <n v="0"/>
    <s v="ร้านที่2"/>
    <s v="น** อ***ญา ส***ดิ์สุขข"/>
    <s v="ชลบุรี"/>
    <s v="-"/>
    <s v=""/>
    <s v="24/02/2026 13:34"/>
    <s v="-"/>
    <s v="J&amp;T COD"/>
    <s v="Tiktok"/>
    <s v="จ่ายทีหลัง / COD"/>
    <s v=""/>
    <s v="792211784560"/>
    <s v="24/02/2026 13:34"/>
  </r>
  <r>
    <x v="1"/>
    <x v="1"/>
    <n v="50"/>
    <n v="6"/>
    <s v="GVN44"/>
    <n v="200"/>
    <n v="0"/>
    <s v="ร้านที่2"/>
    <s v="ช***ิป ส***ำราญ"/>
    <s v="กรุงเทพฯ"/>
    <s v="-"/>
    <s v=""/>
    <s v="24/02/2026 13:34"/>
    <s v="-"/>
    <s v="J&amp;T COD"/>
    <s v="Tiktok"/>
    <s v="จ่ายทีหลัง / COD"/>
    <s v=""/>
    <s v="792220413655"/>
    <s v="24/02/2026 13:34"/>
  </r>
  <r>
    <x v="3"/>
    <x v="3"/>
    <n v="0"/>
    <n v="1"/>
    <s v="GVN43"/>
    <n v="0"/>
    <n v="0"/>
    <s v="ร้านที่2"/>
    <s v="น***รณ  ศ***ัย"/>
    <s v="เทศบาลนครสกลนคร"/>
    <s v="-"/>
    <s v=""/>
    <s v="24/02/2026 13:31"/>
    <s v="-"/>
    <s v="J&amp;T Express"/>
    <s v="Tiktok"/>
    <s v="tiktok"/>
    <s v=""/>
    <s v="792221257693"/>
    <s v="24/02/2026 13:31"/>
  </r>
  <r>
    <x v="0"/>
    <x v="0"/>
    <n v="0"/>
    <n v="1"/>
    <s v="GVN42"/>
    <n v="0"/>
    <n v="0"/>
    <s v="ร้านที่2"/>
    <s v="แ***"/>
    <s v="สระบุรี"/>
    <s v="-"/>
    <s v=""/>
    <s v="24/02/2026 13:29"/>
    <s v="-"/>
    <s v="J&amp;T Express"/>
    <s v="Tiktok"/>
    <s v="tiktok"/>
    <s v=""/>
    <s v="792298754612"/>
    <s v="24/02/2026 13:29"/>
  </r>
  <r>
    <x v="3"/>
    <x v="3"/>
    <n v="99"/>
    <n v="2"/>
    <s v="GVN40"/>
    <n v="198"/>
    <n v="0"/>
    <s v="ร้านที่10"/>
    <s v="เพ็ญ หลากสี"/>
    <s v="201/560 ซ.9(ร้านข้าวสาร)_x000a_เคหะเมืองใหม่บางพลี_x000a_บางเสาธง_x000a_สมุทรปราการ_x000a_ 10570"/>
    <s v="10570"/>
    <s v="0894828390"/>
    <s v="24/02/2026 13:19"/>
    <s v="sompear3955@gmail.com"/>
    <s v="EMS COD"/>
    <s v="facebook"/>
    <s v="กสิกร"/>
    <s v=""/>
    <s v="WA095754162TH"/>
    <s v="24/02/2026 13:19"/>
  </r>
  <r>
    <x v="2"/>
    <x v="2"/>
    <n v="99"/>
    <n v="2"/>
    <s v="GVN39"/>
    <n v="198"/>
    <n v="0"/>
    <s v="ร้านที่10"/>
    <s v="ปราณี,สัตตะรัตน"/>
    <s v="264หม่4ตำบลเขาครามอำเภอเมืองจังหวัดกระบี่_x000a_ 81000"/>
    <s v="81000"/>
    <s v="0611745199"/>
    <s v="24/02/2026 13:18"/>
    <s v="sompear3955@gmail.com"/>
    <s v="EMS COD"/>
    <s v="facebook"/>
    <s v="กสิกร"/>
    <s v=""/>
    <s v="WA095754159TH"/>
    <s v="24/02/2026 13:18"/>
  </r>
  <r>
    <x v="2"/>
    <x v="2"/>
    <n v="139"/>
    <n v="1"/>
    <s v="GVN38"/>
    <n v="215"/>
    <n v="0"/>
    <s v="ร้านที่10"/>
    <s v="ประวัติ ถาวรวรานนท์"/>
    <s v="29/60 ม.5 ม. สรานนท์ ซ.7 ถ. ติวานนท์_x000a_ต. ปากเกร็ด อ. ปากเกร็ด จ. นนทบุรี_x000a_ 11120"/>
    <s v="11120"/>
    <s v="0847213216"/>
    <s v="24/02/2026 13:17"/>
    <s v="sompear3955@gmail.com"/>
    <s v="EMS COD"/>
    <s v="facebook"/>
    <s v="กสิกร"/>
    <s v=""/>
    <s v="WA095754131TH"/>
    <s v="24/02/2026 13:17"/>
  </r>
  <r>
    <x v="6"/>
    <x v="8"/>
    <n v="139"/>
    <n v="1"/>
    <s v="GVN38"/>
    <n v="215"/>
    <n v="0"/>
    <s v="ร้านที่10"/>
    <s v="ประวัติ ถาวรวรานนท์"/>
    <s v="29/60 ม.5 ม. สรานนท์ ซ.7 ถ. ติวานนท์_x000a_ต. ปากเกร็ด อ. ปากเกร็ด จ. นนทบุรี_x000a_ 11120"/>
    <s v="11120"/>
    <s v="0847213216"/>
    <s v="24/02/2026 13:17"/>
    <s v="sompear3955@gmail.com"/>
    <s v="EMS COD"/>
    <s v="facebook"/>
    <s v="กสิกร"/>
    <s v=""/>
    <s v="WA095754131TH"/>
    <s v="24/02/2026 13:17"/>
  </r>
  <r>
    <x v="2"/>
    <x v="2"/>
    <n v="99"/>
    <n v="2"/>
    <s v="GVN37"/>
    <n v="198"/>
    <n v="0"/>
    <s v="ร้านที่10"/>
    <s v="วิไลวรรณ  ไทยใหม่"/>
    <s v="45/17 ม.6 ถ.อัมพวัน ต.คลองแห อ.หาดใหญ่ จ.สงขลา 90110"/>
    <s v="90110"/>
    <s v="0969279003"/>
    <s v="24/02/2026 13:17"/>
    <s v="sompear3955@gmail.com"/>
    <s v="EMS COD"/>
    <s v="facebook"/>
    <s v="กสิกร"/>
    <s v=""/>
    <s v="WA095754145TH"/>
    <s v="24/02/2026 13:16"/>
  </r>
  <r>
    <x v="0"/>
    <x v="11"/>
    <n v="85.98"/>
    <n v="1"/>
    <s v="GVN36"/>
    <n v="92.98"/>
    <n v="7"/>
    <s v="ร้านที่3"/>
    <s v="อานน รักภูมิ"/>
    <s v="ซอยสุขสวัสดื์60 150/1 · ราษฎร์บูรณะ/ Rat Burana_x000a__x000a_ราษฎร์บูรณะ/ Rat Buranaกรุงเทพมหานคร/ Bangkok_x000a_10140"/>
    <s v="10140"/>
    <s v="660839978103"/>
    <s v="24/02/2026 13:16"/>
    <s v="-"/>
    <s v="Kerry_dropoff"/>
    <s v="Lazada"/>
    <s v="lazada"/>
    <s v=""/>
    <s v="LEXPU0661098457"/>
    <s v="24/02/2026 13:16"/>
  </r>
  <r>
    <x v="2"/>
    <x v="2"/>
    <n v="99"/>
    <n v="1"/>
    <s v="GVN35"/>
    <n v="198"/>
    <n v="0"/>
    <s v="ร้านที่10"/>
    <s v="อภินันท์ อุดมอานุภาพสุข "/>
    <s v="95/124หมู่บ้านบัวทอง ซ.13/11 ถ.กาญจนาภิเษก ต.บางรักพัฒนา อ.บางบัวทอง นนทบุรี _x000a_ 11110"/>
    <s v="11110"/>
    <s v="0814530647"/>
    <s v="24/02/2026 13:16"/>
    <s v="sompear3955@gmail.com"/>
    <s v="EMS COD"/>
    <s v="facebook"/>
    <s v="กสิกร"/>
    <s v=""/>
    <s v="WA095754202TH"/>
    <s v="24/02/2026 13:15"/>
  </r>
  <r>
    <x v="3"/>
    <x v="3"/>
    <n v="99"/>
    <n v="1"/>
    <s v="GVN35"/>
    <n v="198"/>
    <n v="0"/>
    <s v="ร้านที่10"/>
    <s v="อภินันท์ อุดมอานุภาพสุข "/>
    <s v="95/124หมู่บ้านบัวทอง ซ.13/11 ถ.กาญจนาภิเษก ต.บางรักพัฒนา อ.บางบัวทอง นนทบุรี _x000a_ 11110"/>
    <s v="11110"/>
    <s v="0814530647"/>
    <s v="24/02/2026 13:16"/>
    <s v="sompear3955@gmail.com"/>
    <s v="EMS COD"/>
    <s v="facebook"/>
    <s v="กสิกร"/>
    <s v=""/>
    <s v="WA095754202TH"/>
    <s v="24/02/2026 13:15"/>
  </r>
  <r>
    <x v="5"/>
    <x v="5"/>
    <n v="66.666666666666671"/>
    <n v="9"/>
    <s v="GVN34"/>
    <n v="387"/>
    <n v="0"/>
    <s v="ร้านที่2"/>
    <s v="ม**"/>
    <s v="เชียงใหม่"/>
    <s v="-"/>
    <s v=""/>
    <s v="24/02/2026 12:56"/>
    <s v="-"/>
    <s v="J&amp;T Express"/>
    <s v="Tiktok"/>
    <s v="tiktok"/>
    <s v=""/>
    <s v="792286795543"/>
    <s v="24/02/2026 12:55"/>
  </r>
  <r>
    <x v="2"/>
    <x v="2"/>
    <n v="159"/>
    <n v="2"/>
    <s v="GVN33"/>
    <n v="198"/>
    <n v="0"/>
    <s v="ร้านที่2"/>
    <s v="น***วี ส***วัสดิ์"/>
    <s v="บุรีรัมย์"/>
    <s v="-"/>
    <s v=""/>
    <s v="24/02/2026 12:52"/>
    <s v="-"/>
    <s v="J&amp;T COD"/>
    <s v="Tiktok"/>
    <s v="จ่ายทีหลัง / COD"/>
    <s v=""/>
    <s v="792236465646"/>
    <s v="24/02/2026 12:52"/>
  </r>
  <r>
    <x v="5"/>
    <x v="5"/>
    <n v="66.666666666666671"/>
    <n v="3"/>
    <s v="GVN32"/>
    <n v="129"/>
    <n v="0"/>
    <s v="ร้านที่2"/>
    <s v="โ***ง"/>
    <s v="เชียงใหม่"/>
    <s v="-"/>
    <s v=""/>
    <s v="24/02/2026 12:52"/>
    <s v="-"/>
    <s v="J&amp;T Express"/>
    <s v="Tiktok"/>
    <s v="tiktok"/>
    <s v=""/>
    <s v="792236195586"/>
    <s v="24/02/2026 12:52"/>
  </r>
  <r>
    <x v="1"/>
    <x v="1"/>
    <n v="50"/>
    <n v="6"/>
    <s v="GVN31"/>
    <n v="200"/>
    <n v="0"/>
    <s v="ร้านที่2"/>
    <s v="จ***ร์ทนา ต***ประโคน"/>
    <s v="บุรีรัมย์"/>
    <s v="-"/>
    <s v=""/>
    <s v="24/02/2026 12:51"/>
    <s v="-"/>
    <s v="J&amp;T Express"/>
    <s v="Tiktok"/>
    <s v="tiktok"/>
    <s v="ไม่เอารสกาแฟนะคะ"/>
    <s v="792241180500"/>
    <s v="24/02/2026 12:51"/>
  </r>
  <r>
    <x v="3"/>
    <x v="11"/>
    <n v="64.83"/>
    <n v="1"/>
    <s v="GVN30"/>
    <n v="129.66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24/02/2026 12:48"/>
    <s v="-"/>
    <s v="Kerry_dropoff"/>
    <s v="Lazada"/>
    <s v="lazada"/>
    <s v=""/>
    <s v="LEXPU0661098347"/>
    <s v="24/02/2026 12:48"/>
  </r>
  <r>
    <x v="6"/>
    <x v="11"/>
    <n v="64.83"/>
    <n v="1"/>
    <s v="GVN30"/>
    <n v="129.66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24/02/2026 12:48"/>
    <s v="-"/>
    <s v="Kerry_dropoff"/>
    <s v="Lazada"/>
    <s v="lazada"/>
    <s v=""/>
    <s v="LEXPU0661098347"/>
    <s v="24/02/2026 12:48"/>
  </r>
  <r>
    <x v="4"/>
    <x v="15"/>
    <n v="52"/>
    <n v="2"/>
    <s v="GVN29"/>
    <n v="111.5"/>
    <n v="7.5"/>
    <s v="ร้านที่3"/>
    <s v="พิกุล ทองฤกษ์"/>
    <s v="หมู่บ้านพฤกษาC เลจที่43/121 ซอย12/2 หมู่4 ถนนเลียบคลองสาม ตำบลคลองสาม อำเภอคลองหลวง ปทุมธานี_x000a__x000a_คลองหลวง/ Khlong Luangปทุมธานี/ Pathum Thani_x000a_12120"/>
    <s v="12120"/>
    <s v="660928191529"/>
    <s v="24/02/2026 12:41"/>
    <s v="-"/>
    <s v="Kerry_dropoff"/>
    <s v="Lazada"/>
    <s v="lazada"/>
    <s v=""/>
    <s v="LEXPU0661098251"/>
    <s v="24/02/2026 12:41"/>
  </r>
  <r>
    <x v="1"/>
    <x v="1"/>
    <n v="50"/>
    <n v="6"/>
    <s v="GVN28"/>
    <n v="200"/>
    <n v="0"/>
    <s v="ร้านที่2"/>
    <s v="จ***า ก***ย"/>
    <s v="สมุทรปราการ"/>
    <s v="-"/>
    <s v=""/>
    <s v="24/02/2026 12:37"/>
    <s v="-"/>
    <s v="J&amp;T Express"/>
    <s v="Tiktok"/>
    <s v="tiktok"/>
    <s v=""/>
    <s v="792280813682"/>
    <s v="24/02/2026 12:36"/>
  </r>
  <r>
    <x v="3"/>
    <x v="3"/>
    <n v="159"/>
    <n v="1"/>
    <s v="GVN27"/>
    <n v="208"/>
    <n v="0"/>
    <s v="ร้านที่2"/>
    <s v="น***ิมลรัตน์   ร***ัตนา"/>
    <s v="ชลบุรี"/>
    <s v="-"/>
    <s v=""/>
    <s v="24/02/2026 12:35"/>
    <s v="-"/>
    <s v="J&amp;T COD"/>
    <s v="Tiktok"/>
    <s v="จ่ายทีหลัง / COD"/>
    <s v=""/>
    <s v="792238096580"/>
    <s v="24/02/2026 12:35"/>
  </r>
  <r>
    <x v="6"/>
    <x v="8"/>
    <n v="159"/>
    <n v="1"/>
    <s v="GVN27"/>
    <n v="208"/>
    <n v="0"/>
    <s v="ร้านที่2"/>
    <s v="น***ิมลรัตน์   ร***ัตนา"/>
    <s v="ชลบุรี"/>
    <s v="-"/>
    <s v=""/>
    <s v="24/02/2026 12:35"/>
    <s v="-"/>
    <s v="J&amp;T COD"/>
    <s v="Tiktok"/>
    <s v="จ่ายทีหลัง / COD"/>
    <s v=""/>
    <s v="792238096580"/>
    <s v="24/02/2026 12:35"/>
  </r>
  <r>
    <x v="3"/>
    <x v="3"/>
    <n v="159"/>
    <n v="1"/>
    <s v="GVN26"/>
    <n v="99"/>
    <n v="0"/>
    <s v="ร้านที่2"/>
    <s v="ว***า"/>
    <s v="สระบุรี"/>
    <s v="-"/>
    <s v=""/>
    <s v="24/02/2026 12:35"/>
    <s v="-"/>
    <s v="Flash Express Thailand COD"/>
    <s v="Tiktok"/>
    <s v="จ่ายทีหลัง / COD"/>
    <s v=""/>
    <s v="THT100354MCJZ5Z"/>
    <s v="24/02/2026 12:35"/>
  </r>
  <r>
    <x v="1"/>
    <x v="1"/>
    <n v="50"/>
    <n v="6"/>
    <s v="GVN25"/>
    <n v="200"/>
    <n v="0"/>
    <s v="ร้านที่2"/>
    <s v="โ***ศ  พ***สวัสดิ์"/>
    <s v="สมุทรปราการ"/>
    <s v="-"/>
    <s v=""/>
    <s v="24/02/2026 12:30"/>
    <s v="-"/>
    <s v="J&amp;T Express"/>
    <s v="Tiktok"/>
    <s v="tiktok"/>
    <s v=""/>
    <s v="792293303653"/>
    <s v="24/02/2026 12:29"/>
  </r>
  <r>
    <x v="10"/>
    <x v="17"/>
    <n v="93"/>
    <n v="1"/>
    <s v="GVN24"/>
    <n v="190"/>
    <n v="0"/>
    <s v="ร้านที่1"/>
    <s v="น******ม"/>
    <s v="****** ตำบลตลุกดู่ อำเภอทัพทัน จังหวัดอุทัยธานี 61120"/>
    <s v="61120"/>
    <s v="69"/>
    <s v="24/02/2026 12:28"/>
    <s v="-"/>
    <s v="SPX Express"/>
    <s v="Shopee"/>
    <s v="shopee"/>
    <s v=""/>
    <s v="TH2672372498728"/>
    <s v="24/02/2026 12:28"/>
  </r>
  <r>
    <x v="7"/>
    <x v="18"/>
    <n v="97"/>
    <n v="1"/>
    <s v="GVN24"/>
    <n v="190"/>
    <n v="0"/>
    <s v="ร้านที่1"/>
    <s v="น******ม"/>
    <s v="****** ตำบลตลุกดู่ อำเภอทัพทัน จังหวัดอุทัยธานี 61120"/>
    <s v="61120"/>
    <s v="69"/>
    <s v="24/02/2026 12:28"/>
    <s v="-"/>
    <s v="SPX Express"/>
    <s v="Shopee"/>
    <s v="shopee"/>
    <s v=""/>
    <s v="TH2672372498728"/>
    <s v="24/02/2026 12:28"/>
  </r>
  <r>
    <x v="2"/>
    <x v="11"/>
    <n v="87.2"/>
    <n v="1"/>
    <s v="GVN23"/>
    <n v="94.2"/>
    <n v="7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24/02/2026 12:29"/>
    <s v="-"/>
    <s v="Kerry_dropoff"/>
    <s v="Lazada"/>
    <s v="lazada"/>
    <s v=""/>
    <s v="LEXPU0661097988"/>
    <s v="24/02/2026 12:28"/>
  </r>
  <r>
    <x v="4"/>
    <x v="4"/>
    <n v="80"/>
    <n v="1"/>
    <s v="GVN22"/>
    <n v="80"/>
    <n v="0"/>
    <s v="ร้านที่1"/>
    <s v="น******า"/>
    <s v="****** 7 ตำบลลอ ตำบลลอ อำเภอจุน จังหวัดพะเยา 56150"/>
    <s v="56150"/>
    <s v="83"/>
    <s v="24/02/2026 12:41"/>
    <s v="-"/>
    <s v="SPX Express"/>
    <s v="Shopee"/>
    <s v="shopee"/>
    <s v=""/>
    <s v="TH269279770199H"/>
    <s v="24/02/2026 12:11"/>
  </r>
  <r>
    <x v="4"/>
    <x v="4"/>
    <n v="66.333333333333329"/>
    <n v="6"/>
    <s v="GVN20"/>
    <n v="394"/>
    <n v="0"/>
    <s v="ร้านที่2"/>
    <s v="ก***า ศ***ะนัน"/>
    <s v="กรุงเทพฯ"/>
    <s v="-"/>
    <s v=""/>
    <s v="24/02/2026 12:07"/>
    <s v="-"/>
    <s v="J&amp;T COD"/>
    <s v="Tiktok"/>
    <s v="จ่ายทีหลัง / COD"/>
    <s v=""/>
    <s v="792275983520"/>
    <s v="24/02/2026 12:07"/>
  </r>
  <r>
    <x v="2"/>
    <x v="2"/>
    <n v="159"/>
    <n v="1"/>
    <s v="GVN19"/>
    <n v="100"/>
    <n v="1"/>
    <s v="ร้านที่2"/>
    <s v="น** ร***เดชประทีป"/>
    <s v="สระบุรี"/>
    <s v="-"/>
    <s v=""/>
    <s v="24/02/2026 12:00"/>
    <s v="-"/>
    <s v="J&amp;T Express"/>
    <s v="Tiktok"/>
    <s v="tiktok"/>
    <s v=""/>
    <s v="792288267632"/>
    <s v="24/02/2026 12:00"/>
  </r>
  <r>
    <x v="2"/>
    <x v="2"/>
    <n v="99"/>
    <n v="3"/>
    <s v="GVN18"/>
    <n v="297"/>
    <n v="0"/>
    <s v="ร้านที่10"/>
    <s v="วิรัตน์"/>
    <s v="วัดป่าอรัญญาวิเวกธรรม ม.4 บ้านสงเปลือย ต.จำปี อ.ศรีธาตุ จ.อดรธานี  41230"/>
    <s v="41230"/>
    <s v="0934381161"/>
    <s v="24/02/2026 11:50"/>
    <s v="sompear3955@gmail.com"/>
    <s v="EMS COD"/>
    <s v="facebook"/>
    <s v="กสิกร"/>
    <s v=""/>
    <s v="WA095600988TH"/>
    <s v="24/02/2026 11:49"/>
  </r>
  <r>
    <x v="3"/>
    <x v="3"/>
    <n v="99"/>
    <n v="1"/>
    <s v="GVN17"/>
    <n v="99"/>
    <n v="0"/>
    <s v="ร้านที่10"/>
    <s v="นาย อภินันต์ บุญวิจิตร"/>
    <s v="179 หมู่4 ต.รังงาม อ.เนินสง่า จ.ชัยภูมิ_x000a_ 36130"/>
    <s v="36130"/>
    <s v="0842210948"/>
    <s v="24/02/2026 11:38"/>
    <s v="sompear3955@gmail.com"/>
    <s v="EMS"/>
    <s v="facebook"/>
    <s v="กสิกร"/>
    <s v=""/>
    <s v="WB171132002TH"/>
    <s v="24/02/2026 11:44"/>
  </r>
  <r>
    <x v="2"/>
    <x v="2"/>
    <n v="99"/>
    <n v="1"/>
    <s v="GVN16"/>
    <n v="198"/>
    <n v="0"/>
    <s v="ร้านที่10"/>
    <s v="K สุดใจ ทันกลาง"/>
    <s v="หมู่บ้าน มอตโต้_x000a_บ้านเลขที่ 5/12 ซอย A_x000a_ถ. กาญจนาพิเศษ_x000a_แขวง บางบอนใต้ เขต บางบอน_x000a_กทม _x000a_ 10150"/>
    <s v="10150"/>
    <s v="0948242636"/>
    <s v="24/02/2026 11:38"/>
    <s v="sompear3955@gmail.com"/>
    <s v="EMS"/>
    <s v="facebook"/>
    <s v="กสิกร"/>
    <s v=""/>
    <s v="WB171131996TH"/>
    <s v="24/02/2026 11:41"/>
  </r>
  <r>
    <x v="3"/>
    <x v="3"/>
    <n v="99"/>
    <n v="1"/>
    <s v="GVN16"/>
    <n v="198"/>
    <n v="0"/>
    <s v="ร้านที่10"/>
    <s v="K สุดใจ ทันกลาง"/>
    <s v="หมู่บ้าน มอตโต้_x000a_บ้านเลขที่ 5/12 ซอย A_x000a_ถ. กาญจนาพิเศษ_x000a_แขวง บางบอนใต้ เขต บางบอน_x000a_กทม _x000a_ 10150"/>
    <s v="10150"/>
    <s v="0948242636"/>
    <s v="24/02/2026 11:38"/>
    <s v="sompear3955@gmail.com"/>
    <s v="EMS"/>
    <s v="facebook"/>
    <s v="กสิกร"/>
    <s v=""/>
    <s v="WB171131996TH"/>
    <s v="24/02/2026 11:41"/>
  </r>
  <r>
    <x v="3"/>
    <x v="3"/>
    <n v="99"/>
    <n v="2"/>
    <s v="GVN15"/>
    <n v="198"/>
    <n v="0"/>
    <s v="ร้านที่10"/>
    <s v="น.ส.อลิษา รัตนถาวร"/>
    <s v="บ้านเลขที่ 339 หมู่ 8 ตำบลวังตะกออำเภอหลังสวนจังหวัดชุมพรรหัสไปรษณีย์  86110"/>
    <s v="86110"/>
    <s v="0881298621"/>
    <s v="24/02/2026 11:40"/>
    <s v="sompear3955@gmail.com"/>
    <s v="EMS COD"/>
    <s v="facebook"/>
    <s v="กสิกร"/>
    <s v=""/>
    <s v="WA095601008TH"/>
    <s v="24/02/2026 11:40"/>
  </r>
  <r>
    <x v="1"/>
    <x v="1"/>
    <n v="50"/>
    <n v="6"/>
    <s v="GVN14"/>
    <n v="200"/>
    <n v="0"/>
    <s v="ร้านที่2"/>
    <s v="ม** ม***"/>
    <s v="ตาก"/>
    <s v="-"/>
    <s v=""/>
    <s v="24/02/2026 11:39"/>
    <s v="-"/>
    <s v="J&amp;T Express"/>
    <s v="Tiktok"/>
    <s v="tiktok"/>
    <s v=""/>
    <s v="792289202132"/>
    <s v="24/02/2026 11:39"/>
  </r>
  <r>
    <x v="7"/>
    <x v="18"/>
    <n v="100"/>
    <n v="1"/>
    <s v="GVN13"/>
    <n v="444"/>
    <n v="0"/>
    <s v="ร้านที่10"/>
    <s v="วัสสิกา รัตนขวัญ"/>
    <s v=" 27 หมู่3 ต.ท่ามิหรำ อ.เมือง จ.พัทลุง  93000"/>
    <s v="93000"/>
    <s v="0908814643"/>
    <s v="24/02/2026 11:37"/>
    <s v="sompear3955@gmail.com"/>
    <s v="EMS COD"/>
    <s v="facebook"/>
    <s v="กสิกร"/>
    <s v=""/>
    <s v="WA095600991TH"/>
    <s v="24/02/2026 11:37"/>
  </r>
  <r>
    <x v="2"/>
    <x v="2"/>
    <n v="139"/>
    <n v="1"/>
    <s v="GVN13"/>
    <n v="444"/>
    <n v="0"/>
    <s v="ร้านที่10"/>
    <s v="วัสสิกา รัตนขวัญ"/>
    <s v=" 27 หมู่3 ต.ท่ามิหรำ อ.เมือง จ.พัทลุง  93000"/>
    <s v="93000"/>
    <s v="0908814643"/>
    <s v="24/02/2026 11:37"/>
    <s v="sompear3955@gmail.com"/>
    <s v="EMS COD"/>
    <s v="facebook"/>
    <s v="กสิกร"/>
    <s v=""/>
    <s v="WA095600991TH"/>
    <s v="24/02/2026 11:37"/>
  </r>
  <r>
    <x v="0"/>
    <x v="0"/>
    <n v="139"/>
    <n v="2"/>
    <s v="GVN13"/>
    <n v="444"/>
    <n v="0"/>
    <s v="ร้านที่10"/>
    <s v="วัสสิกา รัตนขวัญ"/>
    <s v=" 27 หมู่3 ต.ท่ามิหรำ อ.เมือง จ.พัทลุง  93000"/>
    <s v="93000"/>
    <s v="0908814643"/>
    <s v="24/02/2026 11:37"/>
    <s v="sompear3955@gmail.com"/>
    <s v="EMS COD"/>
    <s v="facebook"/>
    <s v="กสิกร"/>
    <s v=""/>
    <s v="WA095600991TH"/>
    <s v="24/02/2026 11:37"/>
  </r>
  <r>
    <x v="6"/>
    <x v="8"/>
    <n v="159"/>
    <n v="1"/>
    <s v="GVN12"/>
    <n v="99"/>
    <n v="0"/>
    <s v="ร้านที่2"/>
    <s v="น***ิยา  บ***ิตย์"/>
    <s v="สระแก้ว"/>
    <s v="-"/>
    <s v=""/>
    <s v="24/02/2026 11:32"/>
    <s v="-"/>
    <s v="J&amp;T COD"/>
    <s v="Tiktok"/>
    <s v="จ่ายทีหลัง / COD"/>
    <s v=""/>
    <s v="792153693004"/>
    <s v="24/02/2026 11:32"/>
  </r>
  <r>
    <x v="3"/>
    <x v="3"/>
    <n v="99"/>
    <n v="1"/>
    <s v="GVN11"/>
    <n v="99"/>
    <n v="0"/>
    <s v="ร้านที่10"/>
    <s v="กระแต"/>
    <s v="21/1ม.3 ซุ้มกาแฟสด ต.บางแก้ว อ.เมือง จ.ฉะเชิงเทรา 24000"/>
    <s v="24000"/>
    <s v="0864969616"/>
    <s v="24/02/2026 11:30"/>
    <s v="sompear3955@gmail.com"/>
    <s v="EMS COD"/>
    <s v="facebook"/>
    <s v="กสิกร"/>
    <s v=""/>
    <s v="WA095601056TH"/>
    <s v="24/02/2026 11:30"/>
  </r>
  <r>
    <x v="2"/>
    <x v="2"/>
    <n v="99"/>
    <n v="1"/>
    <s v="GVN10"/>
    <n v="99"/>
    <n v="0"/>
    <s v="ร้านที่10"/>
    <s v="จุไรรัตน์"/>
    <s v="149 ม.1 บ้านสบาย ต.แม่คือ อ.ดอยสะเก็ด จ.เชียงใหม่  50220"/>
    <s v="50220"/>
    <s v="0837742639"/>
    <s v="24/02/2026 11:29"/>
    <s v="sompear3955@gmail.com"/>
    <s v="EMS COD"/>
    <s v="facebook"/>
    <s v="กสิกร"/>
    <s v=""/>
    <s v="WA095601042TH"/>
    <s v="24/02/2026 11:28"/>
  </r>
  <r>
    <x v="4"/>
    <x v="15"/>
    <n v="64"/>
    <n v="2"/>
    <s v="GVN9"/>
    <n v="128"/>
    <n v="0"/>
    <s v="ร้านที่3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24/02/2026 11:22"/>
    <s v="-"/>
    <s v="Kerry_dropoff"/>
    <s v="Lazada"/>
    <s v="lazada"/>
    <s v=""/>
    <s v="LEXPU0661097273"/>
    <s v="24/02/2026 11:21"/>
  </r>
  <r>
    <x v="10"/>
    <x v="12"/>
    <n v="66.333333333333329"/>
    <n v="3"/>
    <s v="GVN8"/>
    <n v="249"/>
    <n v="0"/>
    <s v="ร้านที่1"/>
    <s v="ส******ิ"/>
    <s v="****** พระราม3 แขวง บางโพงพาง แขวงบางโพงพาง เขตยานนาวา จังหวัดกรุงเทพมหานคร 10120"/>
    <s v="10120"/>
    <s v="26"/>
    <s v="24/02/2026 11:18"/>
    <s v="-"/>
    <s v="SPX Express"/>
    <s v="Shopee"/>
    <s v="shopee"/>
    <s v=""/>
    <s v="TH269791057797E"/>
    <s v="24/02/2026 11:18"/>
  </r>
  <r>
    <x v="2"/>
    <x v="2"/>
    <n v="99"/>
    <n v="2"/>
    <s v="GVN7"/>
    <n v="396"/>
    <n v="0"/>
    <s v="ร้านที่10"/>
    <s v="นิติพง นามจันทร์"/>
    <s v="58/21ม.3_x000a_ต.ตาขัน_x000a_อ.บ้านค่าย_x000a_จ.ระยอง_x000a_Thailand 21120"/>
    <s v="21120"/>
    <s v="66660731385"/>
    <s v="24/02/2026 11:12"/>
    <s v="sompear3955@gmail.com"/>
    <s v="EMS COD"/>
    <s v="facebook"/>
    <s v="กสิกร"/>
    <s v=""/>
    <s v="WA095601039TH"/>
    <s v="24/02/2026 11:11"/>
  </r>
  <r>
    <x v="3"/>
    <x v="3"/>
    <n v="99"/>
    <n v="2"/>
    <s v="GVN7"/>
    <n v="396"/>
    <n v="0"/>
    <s v="ร้านที่10"/>
    <s v="นิติพง นามจันทร์"/>
    <s v="58/21ม.3_x000a_ต.ตาขัน_x000a_อ.บ้านค่าย_x000a_จ.ระยอง_x000a_Thailand 21120"/>
    <s v="21120"/>
    <s v="66660731385"/>
    <s v="24/02/2026 11:12"/>
    <s v="sompear3955@gmail.com"/>
    <s v="EMS COD"/>
    <s v="facebook"/>
    <s v="กสิกร"/>
    <s v=""/>
    <s v="WA095601039TH"/>
    <s v="24/02/2026 11:11"/>
  </r>
  <r>
    <x v="1"/>
    <x v="1"/>
    <n v="33.333333333333336"/>
    <n v="3"/>
    <s v="GVN6"/>
    <n v="100"/>
    <n v="0"/>
    <s v="ร้านที่2"/>
    <s v="พ***าภรณ์ เ***มสมบูรณ์"/>
    <s v="กรุงเทพมหานคร"/>
    <s v="-"/>
    <s v=""/>
    <s v="24/02/2026 11:10"/>
    <s v="-"/>
    <s v="J&amp;T Express"/>
    <s v="Tiktok"/>
    <s v="tiktok"/>
    <s v="ขอ ฝอย1 เนย1 เผือก1 ขอบคุณค่ะ"/>
    <s v="792135196016"/>
    <s v="24/02/2026 11:11"/>
  </r>
  <r>
    <x v="5"/>
    <x v="5"/>
    <n v="66.666666666666671"/>
    <n v="3"/>
    <s v="GVN5"/>
    <n v="100"/>
    <n v="0"/>
    <s v="ร้านที่2"/>
    <s v="อ***ญา เ***ศิริ"/>
    <s v="ชลบุรี"/>
    <s v="-"/>
    <s v=""/>
    <s v="24/02/2026 11:10"/>
    <s v="-"/>
    <s v="J&amp;T COD"/>
    <s v="Tiktok"/>
    <s v="จ่ายทีหลัง / COD"/>
    <s v=""/>
    <s v="792111577095"/>
    <s v="24/02/2026 11:10"/>
  </r>
  <r>
    <x v="2"/>
    <x v="2"/>
    <n v="139"/>
    <n v="2"/>
    <s v="GVN3"/>
    <n v="199"/>
    <n v="0"/>
    <s v="ร้านที่10"/>
    <s v="ทิพย์วรรณ. คันคิลา"/>
    <s v="6ม.4 ต.ท่าถ่าน_x000a_อ.พนมสารคาม_x000a_จ.ฉะเชิงเทรา 24120"/>
    <s v="24120"/>
    <s v="0950723966"/>
    <s v="24/02/2026 11:08"/>
    <s v="sompear3955@gmail.com"/>
    <s v="EMS COD"/>
    <s v="facebook"/>
    <s v="กสิกร"/>
    <s v=""/>
    <s v="WA095601025TH"/>
    <s v="24/02/2026 11:08"/>
  </r>
  <r>
    <x v="4"/>
    <x v="4"/>
    <n v="66.333333333333329"/>
    <n v="3"/>
    <s v="GVN2"/>
    <n v="197"/>
    <n v="0"/>
    <s v="ร้านที่2"/>
    <s v="ป***รี้ยว"/>
    <s v="พิษณุโลก"/>
    <s v="-"/>
    <s v=""/>
    <s v="24/02/2026 11:07"/>
    <s v="-"/>
    <s v="J&amp;T COD"/>
    <s v="Tiktok"/>
    <s v="จ่ายทีหลัง / COD"/>
    <s v=""/>
    <s v="792297442156"/>
    <s v="24/02/2026 11:08"/>
  </r>
  <r>
    <x v="2"/>
    <x v="2"/>
    <n v="139"/>
    <n v="1"/>
    <s v="GVN1"/>
    <n v="215"/>
    <n v="0"/>
    <s v="ร้านที่10"/>
    <s v="ดุจชญา. ภู่ประดับ"/>
    <s v=". บมจ.โทรคมนาคมแห่งชาติ. ศูนย์บริการลูกค้าเลขที่4/1ซ.ลาดพร้าว90ถ.ลาดพร้าว แขวงพลับพลา เขตวังทองหลาง กทม 10310"/>
    <s v="10310"/>
    <s v="0885156645"/>
    <s v="24/02/2026 11:07"/>
    <s v="sompear3955@gmail.com"/>
    <s v="EMS COD"/>
    <s v="facebook"/>
    <s v="กสิกร"/>
    <s v=""/>
    <s v="WA095601011TH"/>
    <s v="24/02/2026 11:06"/>
  </r>
  <r>
    <x v="6"/>
    <x v="8"/>
    <n v="139"/>
    <n v="1"/>
    <s v="GVN1"/>
    <n v="215"/>
    <n v="0"/>
    <s v="ร้านที่10"/>
    <s v="ดุจชญา. ภู่ประดับ"/>
    <s v=". บมจ.โทรคมนาคมแห่งชาติ. ศูนย์บริการลูกค้าเลขที่4/1ซ.ลาดพร้าว90ถ.ลาดพร้าว แขวงพลับพลา เขตวังทองหลาง กทม 10310"/>
    <s v="10310"/>
    <s v="0885156645"/>
    <s v="24/02/2026 11:07"/>
    <s v="sompear3955@gmail.com"/>
    <s v="EMS COD"/>
    <s v="facebook"/>
    <s v="กสิกร"/>
    <s v=""/>
    <s v="WA095601011TH"/>
    <s v="24/02/2026 11:06"/>
  </r>
  <r>
    <x v="2"/>
    <x v="2"/>
    <n v="159"/>
    <n v="1"/>
    <s v="GVN0"/>
    <n v="297"/>
    <n v="0"/>
    <s v="ร้านที่2"/>
    <s v="เ***ม  ส***อน "/>
    <s v="ตาก"/>
    <s v="-"/>
    <s v=""/>
    <s v="24/02/2026 10:58"/>
    <s v="-"/>
    <s v="J&amp;T Express"/>
    <s v="Tiktok"/>
    <s v="tiktok"/>
    <s v=""/>
    <s v="792113982004"/>
    <s v="24/02/2026 10:57"/>
  </r>
  <r>
    <x v="6"/>
    <x v="8"/>
    <n v="159"/>
    <n v="1"/>
    <s v="GVN0"/>
    <n v="297"/>
    <n v="0"/>
    <s v="ร้านที่2"/>
    <s v="เ***ม  ส***อน "/>
    <s v="ตาก"/>
    <s v="-"/>
    <s v=""/>
    <s v="24/02/2026 10:58"/>
    <s v="-"/>
    <s v="J&amp;T Express"/>
    <s v="Tiktok"/>
    <s v="tiktok"/>
    <s v=""/>
    <s v="792113982004"/>
    <s v="24/02/2026 10:57"/>
  </r>
  <r>
    <x v="0"/>
    <x v="0"/>
    <n v="159"/>
    <n v="1"/>
    <s v="GVN0"/>
    <n v="297"/>
    <n v="0"/>
    <s v="ร้านที่2"/>
    <s v="เ***ม  ส***อน "/>
    <s v="ตาก"/>
    <s v="-"/>
    <s v=""/>
    <s v="24/02/2026 10:58"/>
    <s v="-"/>
    <s v="J&amp;T Express"/>
    <s v="Tiktok"/>
    <s v="tiktok"/>
    <s v=""/>
    <s v="792113982004"/>
    <s v="24/02/2026 10:57"/>
  </r>
  <r>
    <x v="2"/>
    <x v="2"/>
    <n v="99"/>
    <n v="1"/>
    <s v="GVM99"/>
    <n v="297"/>
    <n v="0"/>
    <s v="ร้านที่10"/>
    <s v="สุวรรณา ครูยานนท์"/>
    <s v="189ซอยอ่อนนุช27 แขวง/เขตสวนหลวง กทม. 10250"/>
    <s v="10250"/>
    <s v="0865222099"/>
    <s v="24/02/2026 10:54"/>
    <s v="sompear3955@gmail.com"/>
    <s v="EMS"/>
    <s v="facebook"/>
    <s v="กสิกร"/>
    <s v=""/>
    <s v="WB171132020TH"/>
    <s v="24/02/2026 10:56"/>
  </r>
  <r>
    <x v="3"/>
    <x v="3"/>
    <n v="99"/>
    <n v="2"/>
    <s v="GVM99"/>
    <n v="297"/>
    <n v="0"/>
    <s v="ร้านที่10"/>
    <s v="สุวรรณา ครูยานนท์"/>
    <s v="189ซอยอ่อนนุช27 แขวง/เขตสวนหลวง กทม. 10250"/>
    <s v="10250"/>
    <s v="0865222099"/>
    <s v="24/02/2026 10:54"/>
    <s v="sompear3955@gmail.com"/>
    <s v="EMS"/>
    <s v="facebook"/>
    <s v="กสิกร"/>
    <s v=""/>
    <s v="WB171132020TH"/>
    <s v="24/02/2026 10:56"/>
  </r>
  <r>
    <x v="2"/>
    <x v="2"/>
    <n v="139"/>
    <n v="1"/>
    <s v="GVM98"/>
    <n v="198"/>
    <n v="0"/>
    <s v="ร้านที่10"/>
    <s v="สมบัติ เลิศหิรัญวงศ์"/>
    <s v="236/4 ซอย 36 ถนนเทศบาลนิมิตรเหนือ   ลาดยาว  จตุจักร_x000a_กทม._x000a_ 10900"/>
    <s v="10900"/>
    <s v="0886848085"/>
    <s v="24/02/2026 10:53"/>
    <s v="sompear3955@gmail.com"/>
    <s v="EMS COD"/>
    <s v="facebook"/>
    <s v="กสิกร"/>
    <s v=""/>
    <s v="WA095601073TH"/>
    <s v="24/02/2026 10:52"/>
  </r>
  <r>
    <x v="3"/>
    <x v="3"/>
    <n v="139"/>
    <n v="1"/>
    <s v="GVM98"/>
    <n v="198"/>
    <n v="0"/>
    <s v="ร้านที่10"/>
    <s v="สมบัติ เลิศหิรัญวงศ์"/>
    <s v="236/4 ซอย 36 ถนนเทศบาลนิมิตรเหนือ   ลาดยาว  จตุจักร_x000a_กทม._x000a_ 10900"/>
    <s v="10900"/>
    <s v="0886848085"/>
    <s v="24/02/2026 10:53"/>
    <s v="sompear3955@gmail.com"/>
    <s v="EMS COD"/>
    <s v="facebook"/>
    <s v="กสิกร"/>
    <s v=""/>
    <s v="WA095601073TH"/>
    <s v="24/02/2026 10:52"/>
  </r>
  <r>
    <x v="3"/>
    <x v="3"/>
    <n v="139"/>
    <n v="2"/>
    <s v="GVM97"/>
    <n v="198"/>
    <n v="0"/>
    <s v="ร้านที่10"/>
    <s v="สุมิตรา  เจริญพร"/>
    <s v="92 หมู่ 3 ป่าสักน้อย_x000a_ต.ป่าสัก_x000a_อ.เชียงแสน_x000a_จ.เชียงราย 57150"/>
    <s v="57150"/>
    <s v="0612780139"/>
    <s v="24/02/2026 10:48"/>
    <s v="sompear3955@gmail.com"/>
    <s v="EMS"/>
    <s v="facebook"/>
    <s v="กสิกร"/>
    <s v=""/>
    <s v="WB171132016TH"/>
    <s v="24/02/2026 10:52"/>
  </r>
  <r>
    <x v="1"/>
    <x v="1"/>
    <n v="50"/>
    <n v="6"/>
    <s v="GVM96"/>
    <n v="200"/>
    <n v="0"/>
    <s v="ร้านที่2"/>
    <s v="ว***รา ล***นี"/>
    <s v="ร้อยเอ็ด"/>
    <s v="-"/>
    <s v=""/>
    <s v="24/02/2026 10:50"/>
    <s v="-"/>
    <s v="J&amp;T COD"/>
    <s v="Tiktok"/>
    <s v="จ่ายทีหลัง / COD"/>
    <s v=""/>
    <s v="792184595053"/>
    <s v="24/02/2026 10:50"/>
  </r>
  <r>
    <x v="2"/>
    <x v="11"/>
    <n v="71.94"/>
    <n v="1"/>
    <s v="GVM95"/>
    <n v="78.94"/>
    <n v="7"/>
    <s v="ร้านที่3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24/02/2026 10:47"/>
    <s v="-"/>
    <s v="Kerry_dropoff"/>
    <s v="Lazada"/>
    <s v="lazada"/>
    <s v=""/>
    <s v="LEXPU0661097233"/>
    <s v="24/02/2026 10:47"/>
  </r>
  <r>
    <x v="10"/>
    <x v="12"/>
    <n v="66"/>
    <n v="1"/>
    <s v="GVM94"/>
    <n v="249"/>
    <n v="0"/>
    <s v="ร้านที่1"/>
    <s v="ส******ง"/>
    <s v="******7/196 หมู่3 ตำบลบางพูน อำเภอเมืองปทุมธานี จังหวัดปทุมธานี 12000"/>
    <s v="12000"/>
    <s v="68"/>
    <s v="24/02/2026 11:16"/>
    <s v="-"/>
    <s v="SPX Express"/>
    <s v="Shopee"/>
    <s v="shopee"/>
    <s v=""/>
    <s v="TH266525330797D"/>
    <s v="24/02/2026 10:46"/>
  </r>
  <r>
    <x v="7"/>
    <x v="18"/>
    <n v="66"/>
    <n v="1"/>
    <s v="GVM94"/>
    <n v="249"/>
    <n v="0"/>
    <s v="ร้านที่1"/>
    <s v="ส******ง"/>
    <s v="******7/196 หมู่3 ตำบลบางพูน อำเภอเมืองปทุมธานี จังหวัดปทุมธานี 12000"/>
    <s v="12000"/>
    <s v="68"/>
    <s v="24/02/2026 11:16"/>
    <s v="-"/>
    <s v="SPX Express"/>
    <s v="Shopee"/>
    <s v="shopee"/>
    <s v=""/>
    <s v="TH266525330797D"/>
    <s v="24/02/2026 10:46"/>
  </r>
  <r>
    <x v="4"/>
    <x v="4"/>
    <n v="67"/>
    <n v="1"/>
    <s v="GVM94"/>
    <n v="249"/>
    <n v="0"/>
    <s v="ร้านที่1"/>
    <s v="ส******ง"/>
    <s v="******7/196 หมู่3 ตำบลบางพูน อำเภอเมืองปทุมธานี จังหวัดปทุมธานี 12000"/>
    <s v="12000"/>
    <s v="68"/>
    <s v="24/02/2026 11:16"/>
    <s v="-"/>
    <s v="SPX Express"/>
    <s v="Shopee"/>
    <s v="shopee"/>
    <s v=""/>
    <s v="TH266525330797D"/>
    <s v="24/02/2026 10:46"/>
  </r>
  <r>
    <x v="0"/>
    <x v="0"/>
    <n v="139"/>
    <n v="1"/>
    <s v="GVM93"/>
    <n v="199"/>
    <n v="0"/>
    <s v="ร้านที่10"/>
    <s v="เกียง "/>
    <s v="115/7พระราม6 ซอย7  แขวงรองเมือง เขตปทุมวันกรุงเทพ 10330"/>
    <s v="10330"/>
    <s v="0892031928"/>
    <s v="24/02/2026 10:42"/>
    <s v="sompear3955@gmail.com"/>
    <s v="EMS COD"/>
    <s v="facebook"/>
    <s v="กสิกร"/>
    <s v=""/>
    <s v="WA095601060TH"/>
    <s v="24/02/2026 10:42"/>
  </r>
  <r>
    <x v="6"/>
    <x v="8"/>
    <n v="139"/>
    <n v="1"/>
    <s v="GVM93"/>
    <n v="199"/>
    <n v="0"/>
    <s v="ร้านที่10"/>
    <s v="เกียง "/>
    <s v="115/7พระราม6 ซอย7  แขวงรองเมือง เขตปทุมวันกรุงเทพ 10330"/>
    <s v="10330"/>
    <s v="0892031928"/>
    <s v="24/02/2026 10:42"/>
    <s v="sompear3955@gmail.com"/>
    <s v="EMS COD"/>
    <s v="facebook"/>
    <s v="กสิกร"/>
    <s v=""/>
    <s v="WA095601060TH"/>
    <s v="24/02/2026 10:42"/>
  </r>
  <r>
    <x v="12"/>
    <x v="19"/>
    <n v="50"/>
    <n v="1"/>
    <s v="GVM92"/>
    <n v="150"/>
    <n v="0"/>
    <s v="ร้านที่10"/>
    <s v="พี่เจี๊ยบ #10"/>
    <s v="3337/24 ม.3 _x000a_บ้านดีแฮล์ม กม23  333/14 _x000a_บางเสาธง _x000a_บางเสาธง_x000a_สมุทรปราการ_x000a_ 10540"/>
    <s v="10540"/>
    <s v="0905615698"/>
    <s v="24/02/2026 10:39"/>
    <s v="sompear3955@gmail.com"/>
    <s v="EMS COD"/>
    <s v="facebook"/>
    <s v="กสิกร"/>
    <s v=""/>
    <s v="WA095601113TH"/>
    <s v="24/02/2026 10:38"/>
  </r>
  <r>
    <x v="13"/>
    <x v="20"/>
    <n v="50"/>
    <n v="2"/>
    <s v="GVM92"/>
    <n v="150"/>
    <n v="0"/>
    <s v="ร้านที่10"/>
    <s v="พี่เจี๊ยบ #10"/>
    <s v="3337/24 ม.3 _x000a_บ้านดีแฮล์ม กม23  333/14 _x000a_บางเสาธง _x000a_บางเสาธง_x000a_สมุทรปราการ_x000a_ 10540"/>
    <s v="10540"/>
    <s v="0905615698"/>
    <s v="24/02/2026 10:39"/>
    <s v="sompear3955@gmail.com"/>
    <s v="EMS COD"/>
    <s v="facebook"/>
    <s v="กสิกร"/>
    <s v=""/>
    <s v="WA095601113TH"/>
    <s v="24/02/2026 10:38"/>
  </r>
  <r>
    <x v="3"/>
    <x v="3"/>
    <n v="99"/>
    <n v="1"/>
    <s v="GVM91"/>
    <n v="99"/>
    <n v="0"/>
    <s v="ร้านที่10"/>
    <s v="เสาวนีย์ รุ่งเรือง"/>
    <s v="300/402ตึกจี_x000a_สุขสวัสดิ์38_x000a_แขวงบางปะกอก_x000a_เขตราษฎร์บูรณะ_x000a_กรุงเทพฯ _x000a_ 10140"/>
    <s v="10140"/>
    <s v="0815619596"/>
    <s v="24/02/2026 10:38"/>
    <s v="sompear3955@gmail.com"/>
    <s v="EMS COD"/>
    <s v="facebook"/>
    <s v="กสิกร"/>
    <s v=""/>
    <s v="WA095601100TH"/>
    <s v="24/02/2026 10:37"/>
  </r>
  <r>
    <x v="2"/>
    <x v="2"/>
    <n v="99"/>
    <n v="1"/>
    <s v="GVM90"/>
    <n v="99"/>
    <n v="0"/>
    <s v="ร้านที่10"/>
    <s v="ภาพิมล. วรสุข"/>
    <s v="82/324. ชิเมนต์ไทย 20 ถ.ประชาชื่น เขตจตุจักร แขวงลาดยาว กรุงเทพ 10900"/>
    <s v="10900"/>
    <s v="0891585536"/>
    <s v="24/02/2026 10:37"/>
    <s v="sompear3955@gmail.com"/>
    <s v="EMS COD"/>
    <s v="facebook"/>
    <s v="กสิกร"/>
    <s v=""/>
    <s v="WA095601095TH"/>
    <s v="24/02/2026 10:36"/>
  </r>
  <r>
    <x v="3"/>
    <x v="3"/>
    <n v="159"/>
    <n v="1"/>
    <s v="GVM89"/>
    <n v="99"/>
    <n v="0"/>
    <s v="ร้านที่2"/>
    <s v="ภ***  ห***ให้สุข"/>
    <s v="กรุงเทพฯ"/>
    <s v="-"/>
    <s v=""/>
    <s v="24/02/2026 10:31"/>
    <s v="-"/>
    <s v="J&amp;T Express"/>
    <s v="Tiktok"/>
    <s v="tiktok"/>
    <s v=""/>
    <s v="792105984014"/>
    <s v="24/02/2026 10:30"/>
  </r>
  <r>
    <x v="1"/>
    <x v="1"/>
    <n v="65"/>
    <n v="12"/>
    <s v="GVM88"/>
    <n v="400"/>
    <n v="0"/>
    <s v="ร้านที่2"/>
    <s v="ต** ว***ลิน"/>
    <s v="นครปฐม"/>
    <s v="-"/>
    <s v=""/>
    <s v="24/02/2026 10:26"/>
    <s v="-"/>
    <s v="J&amp;T COD"/>
    <s v="Tiktok"/>
    <s v="จ่ายทีหลัง / COD"/>
    <s v=""/>
    <s v="792188596054"/>
    <s v="24/02/2026 10:27"/>
  </r>
  <r>
    <x v="6"/>
    <x v="8"/>
    <n v="159"/>
    <n v="1"/>
    <s v="GVM86"/>
    <n v="99"/>
    <n v="0"/>
    <s v="ร้านที่2"/>
    <s v="ไ***ณ​ ท***พง"/>
    <s v="กรุงเทพฯ"/>
    <s v="-"/>
    <s v=""/>
    <s v="24/02/2026 10:25"/>
    <s v="-"/>
    <s v="J&amp;T COD"/>
    <s v="Tiktok"/>
    <s v="จ่ายทีหลัง / COD"/>
    <s v=""/>
    <s v="792134683093"/>
    <s v="24/02/2026 10:25"/>
  </r>
  <r>
    <x v="4"/>
    <x v="4"/>
    <n v="66.333333333333329"/>
    <n v="15"/>
    <s v="GVM85"/>
    <n v="985"/>
    <n v="0"/>
    <s v="ร้านที่2"/>
    <s v="แ** น***รพงศ์"/>
    <s v="กรุงเทพฯ"/>
    <s v="-"/>
    <s v=""/>
    <s v="24/02/2026 10:24"/>
    <s v="-"/>
    <s v="J&amp;T COD"/>
    <s v="Tiktok"/>
    <s v="จ่ายทีหลัง / COD"/>
    <s v=""/>
    <s v="792270847185"/>
    <s v="24/02/2026 10:24"/>
  </r>
  <r>
    <x v="2"/>
    <x v="2"/>
    <n v="139"/>
    <n v="1"/>
    <s v="GVM84"/>
    <n v="198"/>
    <n v="0"/>
    <s v="ร้านที่10"/>
    <s v="จารุวรรณ  สุขสำเภา"/>
    <s v="ที่ว่าการอำเภอท่าแซะ _x000a_ตำบลท่าแซะ อำเภอท่าแซะ_x000a_จังหวัดชุมพร 86140"/>
    <s v="86140"/>
    <s v="0817283651"/>
    <s v="24/02/2026 10:20"/>
    <s v="sompear3955@gmail.com"/>
    <s v="EMS COD"/>
    <s v="facebook"/>
    <s v="กสิกร"/>
    <s v=""/>
    <s v="WA095601087TH"/>
    <s v="24/02/2026 10:19"/>
  </r>
  <r>
    <x v="3"/>
    <x v="3"/>
    <n v="139"/>
    <n v="1"/>
    <s v="GVM84"/>
    <n v="198"/>
    <n v="0"/>
    <s v="ร้านที่10"/>
    <s v="จารุวรรณ  สุขสำเภา"/>
    <s v="ที่ว่าการอำเภอท่าแซะ _x000a_ตำบลท่าแซะ อำเภอท่าแซะ_x000a_จังหวัดชุมพร 86140"/>
    <s v="86140"/>
    <s v="0817283651"/>
    <s v="24/02/2026 10:20"/>
    <s v="sompear3955@gmail.com"/>
    <s v="EMS COD"/>
    <s v="facebook"/>
    <s v="กสิกร"/>
    <s v=""/>
    <s v="WA095601087TH"/>
    <s v="24/02/2026 10:19"/>
  </r>
  <r>
    <x v="5"/>
    <x v="5"/>
    <n v="66.666666666666671"/>
    <n v="3"/>
    <s v="GVM83"/>
    <n v="100"/>
    <n v="0"/>
    <s v="ร้านที่2"/>
    <s v="ด***ี ม***ริบูรณ์"/>
    <s v="ปทุมธานี"/>
    <s v="-"/>
    <s v=""/>
    <s v="24/02/2026 10:17"/>
    <s v="-"/>
    <s v="J&amp;T COD"/>
    <s v="Tiktok"/>
    <s v="จ่ายทีหลัง / COD"/>
    <s v=""/>
    <s v="792152684083"/>
    <s v="24/02/2026 10:17"/>
  </r>
  <r>
    <x v="5"/>
    <x v="5"/>
    <n v="66.666666666666671"/>
    <n v="3"/>
    <s v="GVM82"/>
    <n v="100"/>
    <n v="0"/>
    <s v="ร้านที่2"/>
    <s v="น***้ม ส***้านบูม"/>
    <s v="พัทลุง"/>
    <s v="-"/>
    <s v=""/>
    <s v="24/02/2026 10:17"/>
    <s v="-"/>
    <s v="J&amp;T Express"/>
    <s v="Tiktok"/>
    <s v="tiktok"/>
    <s v=""/>
    <s v="792100881095"/>
    <s v="24/02/2026 10:17"/>
  </r>
  <r>
    <x v="6"/>
    <x v="8"/>
    <n v="139"/>
    <n v="2"/>
    <s v="GVM81"/>
    <n v="215"/>
    <n v="0"/>
    <s v="ร้านที่10"/>
    <s v="ส่ง เสมอเทพ เสมอตน"/>
    <s v=" 100 ม.7 บ้านเสม็ด ต.เชื้อเพลิง อ.ปราสาท จ.สุรินทร์  32140"/>
    <s v="32140"/>
    <s v="0927823748"/>
    <s v="24/02/2026 10:17"/>
    <s v="sompear3955@gmail.com"/>
    <s v="EMS COD"/>
    <s v="facebook"/>
    <s v="กสิกร"/>
    <s v=""/>
    <s v="WA095601144TH"/>
    <s v="24/02/2026 10:16"/>
  </r>
  <r>
    <x v="2"/>
    <x v="2"/>
    <n v="119"/>
    <n v="1"/>
    <s v="GVM80"/>
    <n v="499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24/02/2026 10:13"/>
    <s v="-"/>
    <s v="SPX Express"/>
    <s v="Shopee"/>
    <s v="shopee"/>
    <s v=""/>
    <s v="TH264994372965N"/>
    <s v="24/02/2026 10:13"/>
  </r>
  <r>
    <x v="0"/>
    <x v="0"/>
    <n v="119"/>
    <n v="1"/>
    <s v="GVM80"/>
    <n v="499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24/02/2026 10:13"/>
    <s v="-"/>
    <s v="SPX Express"/>
    <s v="Shopee"/>
    <s v="shopee"/>
    <s v=""/>
    <s v="TH264994372965N"/>
    <s v="24/02/2026 10:13"/>
  </r>
  <r>
    <x v="3"/>
    <x v="3"/>
    <n v="119"/>
    <n v="1"/>
    <s v="GVM80"/>
    <n v="499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24/02/2026 10:13"/>
    <s v="-"/>
    <s v="SPX Express"/>
    <s v="Shopee"/>
    <s v="shopee"/>
    <s v=""/>
    <s v="TH264994372965N"/>
    <s v="24/02/2026 10:13"/>
  </r>
  <r>
    <x v="6"/>
    <x v="8"/>
    <n v="120"/>
    <n v="1"/>
    <s v="GVM80"/>
    <n v="499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24/02/2026 10:13"/>
    <s v="-"/>
    <s v="SPX Express"/>
    <s v="Shopee"/>
    <s v="shopee"/>
    <s v=""/>
    <s v="TH264994372965N"/>
    <s v="24/02/2026 10:13"/>
  </r>
  <r>
    <x v="1"/>
    <x v="1"/>
    <n v="50"/>
    <n v="6"/>
    <s v="GVM79"/>
    <n v="181"/>
    <n v="0"/>
    <s v="ร้านที่2"/>
    <s v="จ***า ร***าญ  น**"/>
    <s v="ราชบุรี"/>
    <s v="-"/>
    <s v=""/>
    <s v="24/02/2026 10:13"/>
    <s v="-"/>
    <s v="J&amp;T COD"/>
    <s v="Tiktok"/>
    <s v="จ่ายทีหลัง / COD"/>
    <s v=""/>
    <s v="792225200141"/>
    <s v="24/02/2026 10:13"/>
  </r>
  <r>
    <x v="5"/>
    <x v="5"/>
    <n v="50"/>
    <n v="10"/>
    <s v="GVM77"/>
    <n v="399"/>
    <n v="0"/>
    <s v="ร้านที่10"/>
    <s v="สกาวเดือน ระวังสำโรง"/>
    <s v="บ.PEC 64/29 ม.4 ซอย 5_x000a_ต.ปลวกแดง อ.ปลวกแดง_x000a_จ.ระยอง  _x000a__x000a_ 21140"/>
    <s v="21140"/>
    <s v="0939701002"/>
    <s v="24/02/2026 10:03"/>
    <s v="sompear3955@gmail.com"/>
    <s v="EMS"/>
    <s v="facebook"/>
    <s v="กสิกร"/>
    <s v=""/>
    <s v="WB171132047TH"/>
    <s v="24/02/2026 10:07"/>
  </r>
  <r>
    <x v="2"/>
    <x v="2"/>
    <n v="139"/>
    <n v="1"/>
    <s v="GVM76"/>
    <n v="99"/>
    <n v="0"/>
    <s v="ร้านที่10"/>
    <s v="นายเชาวน์ ลิขนะจุล"/>
    <s v="บ้านเลขที่ 9/177 หมู่บ้านลลิลอินเดอร์พาร์ค ซอยวัชรพล 3 แขวงคลองถนน กทม. 10220"/>
    <s v="10220"/>
    <s v="0832607260"/>
    <s v="24/02/2026 10:06"/>
    <s v="sompear3955@gmail.com"/>
    <s v="EMS COD"/>
    <s v="facebook"/>
    <s v="กสิกร"/>
    <s v=""/>
    <s v="WA095601135TH"/>
    <s v="24/02/2026 10:06"/>
  </r>
  <r>
    <x v="1"/>
    <x v="1"/>
    <n v="33.333333333333336"/>
    <n v="3"/>
    <s v="GVM75"/>
    <n v="100"/>
    <n v="0"/>
    <s v="ร้านที่2"/>
    <s v="ส***พร ห***นรัตน์"/>
    <s v="ชุมพร"/>
    <s v="-"/>
    <s v=""/>
    <s v="24/02/2026 10:05"/>
    <s v="-"/>
    <s v="J&amp;T COD"/>
    <s v="Tiktok"/>
    <s v="จ่ายทีหลัง / COD"/>
    <s v="เอา กาแฟ เนยนม  เผือก"/>
    <s v="792283600102"/>
    <s v="24/02/2026 10:05"/>
  </r>
  <r>
    <x v="1"/>
    <x v="1"/>
    <n v="33.333333333333336"/>
    <n v="3"/>
    <s v="GVM74"/>
    <n v="100"/>
    <n v="0"/>
    <s v="ร้านที่2"/>
    <s v="ม***ยา แ***ิรุณ"/>
    <s v="นครราชสีมา"/>
    <s v="-"/>
    <s v=""/>
    <s v="24/02/2026 10:04"/>
    <s v="-"/>
    <s v="J&amp;T Express"/>
    <s v="Tiktok"/>
    <s v="tiktok"/>
    <s v=""/>
    <s v="792247006106"/>
    <s v="24/02/2026 10:03"/>
  </r>
  <r>
    <x v="1"/>
    <x v="1"/>
    <n v="33.333333333333336"/>
    <n v="3"/>
    <s v="GVM73"/>
    <n v="100"/>
    <n v="0"/>
    <s v="ร้านที่2"/>
    <s v="ก***ร โ***"/>
    <s v="อุตรดิตถ์"/>
    <s v="-"/>
    <s v=""/>
    <s v="24/02/2026 10:00"/>
    <s v="-"/>
    <s v="J&amp;T COD"/>
    <s v="Tiktok"/>
    <s v="จ่ายทีหลัง / COD"/>
    <s v=" กาแฟ เนยนม ละ ฝอยทอง นะคะ"/>
    <s v="792240607104"/>
    <s v="24/02/2026 10:00"/>
  </r>
  <r>
    <x v="6"/>
    <x v="8"/>
    <n v="159"/>
    <n v="1"/>
    <s v="GVM72"/>
    <n v="99"/>
    <n v="0"/>
    <s v="ร้านที่2"/>
    <s v="ป***ชาต."/>
    <s v="กรุงเทพฯ"/>
    <s v="-"/>
    <s v=""/>
    <s v="24/02/2026 09:59"/>
    <s v="-"/>
    <s v="J&amp;T COD"/>
    <s v="Tiktok"/>
    <s v="จ่ายทีหลัง / COD"/>
    <s v=""/>
    <s v="792156981000"/>
    <s v="24/02/2026 10:00"/>
  </r>
  <r>
    <x v="2"/>
    <x v="2"/>
    <n v="139"/>
    <n v="1"/>
    <s v="GVM71"/>
    <n v="198"/>
    <n v="0"/>
    <s v="ร้านที่10"/>
    <s v="อรนภา เนาว์สา"/>
    <s v="63/1 ม.11 ต.หนองรี  อ.ลำสนธิ จ.ลพบุรี  15190_x000a_หนองรี_x000a_ลพบุรี_x000a_ 15190"/>
    <s v="15190"/>
    <s v="0828712691"/>
    <s v="24/02/2026 10:00"/>
    <s v="sompear3955@gmail.com"/>
    <s v="EMS COD"/>
    <s v="facebook"/>
    <s v="กสิกร"/>
    <s v=""/>
    <s v="WA095601127TH"/>
    <s v="24/02/2026 09:59"/>
  </r>
  <r>
    <x v="3"/>
    <x v="3"/>
    <n v="139"/>
    <n v="1"/>
    <s v="GVM71"/>
    <n v="198"/>
    <n v="0"/>
    <s v="ร้านที่10"/>
    <s v="อรนภา เนาว์สา"/>
    <s v="63/1 ม.11 ต.หนองรี  อ.ลำสนธิ จ.ลพบุรี  15190_x000a_หนองรี_x000a_ลพบุรี_x000a_ 15190"/>
    <s v="15190"/>
    <s v="0828712691"/>
    <s v="24/02/2026 10:00"/>
    <s v="sompear3955@gmail.com"/>
    <s v="EMS COD"/>
    <s v="facebook"/>
    <s v="กสิกร"/>
    <s v=""/>
    <s v="WA095601127TH"/>
    <s v="24/02/2026 09:59"/>
  </r>
  <r>
    <x v="2"/>
    <x v="2"/>
    <n v="159"/>
    <n v="1"/>
    <s v="GVM69"/>
    <n v="99"/>
    <n v="0"/>
    <s v="ร้านที่2"/>
    <s v="อ***ัตน์ ฉ***แก้วสมบูรณ์"/>
    <s v="กรุงเทพฯ"/>
    <s v="-"/>
    <s v=""/>
    <s v="24/02/2026 09:49"/>
    <s v="-"/>
    <s v="J&amp;T COD"/>
    <s v="Tiktok"/>
    <s v="จ่ายทีหลัง / COD"/>
    <s v=""/>
    <s v="792157187010"/>
    <s v="24/02/2026 09:49"/>
  </r>
  <r>
    <x v="2"/>
    <x v="2"/>
    <n v="159"/>
    <n v="1"/>
    <s v="GVM68"/>
    <n v="99"/>
    <n v="0"/>
    <s v="ร้านที่2"/>
    <s v="ศ***ล บ***ับ"/>
    <s v="พระนครศรีอยุธยา"/>
    <s v="-"/>
    <s v=""/>
    <s v="24/02/2026 09:48"/>
    <s v="-"/>
    <s v="J&amp;T Express"/>
    <s v="Tiktok"/>
    <s v="tiktok"/>
    <s v=""/>
    <s v="792110583025"/>
    <s v="24/02/2026 09:47"/>
  </r>
  <r>
    <x v="3"/>
    <x v="3"/>
    <n v="159"/>
    <n v="1"/>
    <s v="GVM67"/>
    <n v="99"/>
    <n v="0"/>
    <s v="ร้านที่2"/>
    <s v="ศ***ล บ***ับ"/>
    <s v="พระนครศรีอยุธยา"/>
    <s v="-"/>
    <s v=""/>
    <s v="24/02/2026 09:47"/>
    <s v="-"/>
    <s v="J&amp;T Express"/>
    <s v="Tiktok"/>
    <s v="tiktok"/>
    <s v=""/>
    <s v="792105691005"/>
    <s v="24/02/2026 09:46"/>
  </r>
  <r>
    <x v="1"/>
    <x v="1"/>
    <n v="33.333333333333336"/>
    <n v="3"/>
    <s v="GVM66"/>
    <n v="100"/>
    <n v="0"/>
    <s v="ร้านที่2"/>
    <s v="อ***ัตน์ น***าน"/>
    <s v="ปทุมธานี"/>
    <s v="-"/>
    <s v=""/>
    <s v="24/02/2026 09:44"/>
    <s v="-"/>
    <s v="J&amp;T COD"/>
    <s v="Tiktok"/>
    <s v="จ่ายทีหลัง / COD"/>
    <s v=""/>
    <s v="792285408106"/>
    <s v="24/02/2026 09:44"/>
  </r>
  <r>
    <x v="3"/>
    <x v="3"/>
    <n v="159"/>
    <n v="1"/>
    <s v="GVM65"/>
    <n v="99"/>
    <n v="0"/>
    <s v="ร้านที่2"/>
    <s v="ส***ตน์ ว***ธนู"/>
    <s v="ปราจีนบุรี"/>
    <s v="-"/>
    <s v=""/>
    <s v="24/02/2026 09:43"/>
    <s v="-"/>
    <s v="J&amp;T COD"/>
    <s v="Tiktok"/>
    <s v="จ่ายทีหลัง / COD"/>
    <s v=""/>
    <s v="792161988015"/>
    <s v="24/02/2026 09:43"/>
  </r>
  <r>
    <x v="2"/>
    <x v="2"/>
    <n v="139"/>
    <n v="1"/>
    <s v="GVM64"/>
    <n v="199"/>
    <n v="0"/>
    <s v="ร้านที่10"/>
    <s v="รุ่งอรุณ ปรีประเสริฐ"/>
    <s v="116/1หมู่6_x000a_ซ่อนกลิ่นอพาทเมนท์_x000a_ต.บางพลีน้อย_x000a_อ.บางบ่อ_x000a_จ สมุทรปราการ 10560"/>
    <s v="10560"/>
    <s v="0983290089"/>
    <s v="15/02/2026 17:13"/>
    <s v="sompear3955@gmail.com"/>
    <s v="EMS"/>
    <s v="facebook"/>
    <s v="กสิกร"/>
    <s v=""/>
    <s v="WB171132033TH"/>
    <s v="24/02/2026 09:38"/>
  </r>
  <r>
    <x v="3"/>
    <x v="3"/>
    <n v="139"/>
    <n v="1"/>
    <s v="GVM64"/>
    <n v="199"/>
    <n v="0"/>
    <s v="ร้านที่10"/>
    <s v="รุ่งอรุณ ปรีประเสริฐ"/>
    <s v="116/1หมู่6_x000a_ซ่อนกลิ่นอพาทเมนท์_x000a_ต.บางพลีน้อย_x000a_อ.บางบ่อ_x000a_จ สมุทรปราการ 10560"/>
    <s v="10560"/>
    <s v="0983290089"/>
    <s v="15/02/2026 17:13"/>
    <s v="sompear3955@gmail.com"/>
    <s v="EMS"/>
    <s v="facebook"/>
    <s v="กสิกร"/>
    <s v=""/>
    <s v="WB171132033TH"/>
    <s v="24/02/2026 09:38"/>
  </r>
  <r>
    <x v="5"/>
    <x v="5"/>
    <n v="66.666666666666671"/>
    <n v="3"/>
    <s v="GVM63"/>
    <n v="100"/>
    <n v="0"/>
    <s v="ร้านที่2"/>
    <s v="ส***ช"/>
    <s v="สุรินทร์"/>
    <s v="-"/>
    <s v=""/>
    <s v="24/02/2026 09:29"/>
    <s v="-"/>
    <s v="J&amp;T COD"/>
    <s v="Tiktok"/>
    <s v="จ่ายทีหลัง / COD"/>
    <s v=""/>
    <s v="792126977095"/>
    <s v="24/02/2026 09:29"/>
  </r>
  <r>
    <x v="4"/>
    <x v="4"/>
    <n v="120"/>
    <n v="1"/>
    <s v="GVM62"/>
    <n v="129"/>
    <n v="29"/>
    <s v="ร้านที่2"/>
    <s v="น***ังอร  ช***บุดดา"/>
    <s v="เพชรบูรณ์"/>
    <s v="-"/>
    <s v=""/>
    <s v="24/02/2026 09:17"/>
    <s v="-"/>
    <s v="J&amp;T COD"/>
    <s v="Tiktok"/>
    <s v="จ่ายทีหลัง / COD"/>
    <s v=""/>
    <s v="792246319104"/>
    <s v="24/02/2026 09:17"/>
  </r>
  <r>
    <x v="5"/>
    <x v="5"/>
    <n v="66.666666666666671"/>
    <n v="3"/>
    <s v="GVM61"/>
    <n v="268"/>
    <n v="0"/>
    <s v="ร้านที่1"/>
    <s v="น******3"/>
    <s v="******ถนน พหลโยธิน, แขวง คลองถนน, เขตสายไหม แขวงคลองถนน เขตสายไหม จังหวัดกรุงเทพมหานคร 10220"/>
    <s v="10220"/>
    <s v="44"/>
    <s v="24/02/2026 09:14"/>
    <s v="-"/>
    <s v="SPX Express"/>
    <s v="Shopee"/>
    <s v="shopee"/>
    <s v=""/>
    <s v="TH266112215566Z"/>
    <s v="24/02/2026 09:13"/>
  </r>
  <r>
    <x v="2"/>
    <x v="2"/>
    <n v="139"/>
    <n v="1"/>
    <s v="GVM61"/>
    <n v="268"/>
    <n v="0"/>
    <s v="ร้านที่1"/>
    <s v="น******3"/>
    <s v="******ถนน พหลโยธิน, แขวง คลองถนน, เขตสายไหม แขวงคลองถนน เขตสายไหม จังหวัดกรุงเทพมหานคร 10220"/>
    <s v="10220"/>
    <s v="44"/>
    <s v="24/02/2026 09:14"/>
    <s v="-"/>
    <s v="SPX Express"/>
    <s v="Shopee"/>
    <s v="shopee"/>
    <s v=""/>
    <s v="TH266112215566Z"/>
    <s v="24/02/2026 09:13"/>
  </r>
  <r>
    <x v="14"/>
    <x v="21"/>
    <n v="0"/>
    <n v="5"/>
    <s v="GVM60"/>
    <n v="0"/>
    <n v="0"/>
    <s v="ร้านที่1"/>
    <s v="พรทิพย์ สะศรีสม"/>
    <s v="30/1 หมู่1_x000a_ไทรโยค กาญจนบุรี_x000a_71150_x000a_"/>
    <s v="71150"/>
    <s v="0972423262"/>
    <s v="24/02/2026 09:10"/>
    <s v="sompear3955@gmail.com"/>
    <s v="EMS"/>
    <s v="facebook"/>
    <s v="กสิกร"/>
    <s v="เคลม Tiktok  เลขออเดอร์ 582625833828714329 เนื่องจากกล่องขนมเสียหายระหว่างขนส่ง"/>
    <s v="WB171132078TH"/>
    <s v="24/02/2026 09:10"/>
  </r>
  <r>
    <x v="1"/>
    <x v="1"/>
    <n v="50"/>
    <n v="6"/>
    <s v="GVM59"/>
    <n v="200"/>
    <n v="0"/>
    <s v="ร้านที่2"/>
    <s v="ม*** ภ***ง"/>
    <s v="นครราชสีมา"/>
    <s v="-"/>
    <s v=""/>
    <s v="24/02/2026 09:08"/>
    <s v="-"/>
    <s v="J&amp;T COD"/>
    <s v="Tiktok"/>
    <s v="จ่ายทีหลัง / COD"/>
    <s v=""/>
    <s v="792202005151"/>
    <s v="24/02/2026 09:08"/>
  </r>
  <r>
    <x v="15"/>
    <x v="22"/>
    <n v="0"/>
    <n v="4"/>
    <s v="GVM58"/>
    <n v="0"/>
    <n v="0"/>
    <s v="ร้านที่1"/>
    <s v="อ๋อ"/>
    <s v="(ร้านชิฟฟ่อน)ปากซอยวังหลัง5 ถนนวังหลัง แขวงศิริราช เขตบางกอกน้อย กทม.10700_x000a_"/>
    <s v="10700"/>
    <s v="0917959292"/>
    <s v="24/02/2026 09:08"/>
    <s v="sompear3955@gmail.com"/>
    <s v="EMS"/>
    <s v="facebook"/>
    <s v="กสิกร"/>
    <s v="เคลม ปณ กล่องบุบ GUT57"/>
    <s v="WB171132064TH"/>
    <s v="24/02/2026 09:08"/>
  </r>
  <r>
    <x v="2"/>
    <x v="2"/>
    <n v="139"/>
    <n v="1"/>
    <s v="GVM57"/>
    <n v="215"/>
    <n v="0"/>
    <s v="ร้านที่10"/>
    <s v="ฟองเพียร  ใจติ๊บ"/>
    <s v="135 หมู่ 9  ต.แม่สุก อ.แม่ใจ_x000a_จ.พะเยา_x000a_ 56130"/>
    <s v="56130"/>
    <s v="0898532258"/>
    <s v="18/02/2026 12:02"/>
    <s v="sompear3955@gmail.com"/>
    <s v="EMS"/>
    <s v="facebook"/>
    <s v="กสิกร"/>
    <s v=""/>
    <s v="WB171132055TH"/>
    <s v="24/02/2026 09:05"/>
  </r>
  <r>
    <x v="3"/>
    <x v="3"/>
    <n v="139"/>
    <n v="1"/>
    <s v="GVM57"/>
    <n v="215"/>
    <n v="0"/>
    <s v="ร้านที่10"/>
    <s v="ฟองเพียร  ใจติ๊บ"/>
    <s v="135 หมู่ 9  ต.แม่สุก อ.แม่ใจ_x000a_จ.พะเยา_x000a_ 56130"/>
    <s v="56130"/>
    <s v="0898532258"/>
    <s v="18/02/2026 12:02"/>
    <s v="sompear3955@gmail.com"/>
    <s v="EMS"/>
    <s v="facebook"/>
    <s v="กสิกร"/>
    <s v=""/>
    <s v="WB171132055TH"/>
    <s v="24/02/2026 09:05"/>
  </r>
  <r>
    <x v="3"/>
    <x v="3"/>
    <n v="139"/>
    <n v="2"/>
    <s v="GVM56"/>
    <n v="215"/>
    <n v="0"/>
    <s v="ร้านที่10"/>
    <s v="ญาตินันท์ เวียงทองชุติไชย"/>
    <s v="38/3 หมู่ที่ 5 ตำบลแพรกศรีราชา อำเภอสรรคบุรี จังหวัดชัยนาท _x000a_ 17140"/>
    <s v="17140"/>
    <s v="0819718244"/>
    <s v="24/02/2026 09:04"/>
    <s v="sompear3955@gmail.com"/>
    <s v="EMS COD"/>
    <s v="facebook"/>
    <s v="กสิกร"/>
    <s v=""/>
    <s v="WA095601158TH"/>
    <s v="24/02/2026 09:03"/>
  </r>
  <r>
    <x v="1"/>
    <x v="1"/>
    <n v="50"/>
    <n v="6"/>
    <s v="GVM55"/>
    <n v="200"/>
    <n v="0"/>
    <s v="ร้านที่2"/>
    <s v="ส***ษ์ ช***"/>
    <s v="สมุทรปราการ"/>
    <s v="-"/>
    <s v=""/>
    <s v="24/02/2026 19:15"/>
    <s v="-"/>
    <s v="J&amp;T Express"/>
    <s v="Tiktok"/>
    <s v="tiktok"/>
    <s v=""/>
    <s v="792250700651"/>
    <s v="24/02/2026 09:02"/>
  </r>
  <r>
    <x v="2"/>
    <x v="2"/>
    <n v="139"/>
    <n v="2"/>
    <s v="GVM54"/>
    <n v="215"/>
    <n v="0"/>
    <s v="ร้านที่10"/>
    <s v="กันยา  อ่อนอินทร์"/>
    <s v="147/209หมู่บ้านรุ่งอรุณ3 หมู่2 ซ.14 ต.หางดง อ.หางดง จ.เชียงใหม่  50230"/>
    <s v="50230"/>
    <s v="0819846265"/>
    <s v="24/02/2026 09:01"/>
    <s v="sompear3955@gmail.com"/>
    <s v="EMS COD"/>
    <s v="facebook"/>
    <s v="กสิกร"/>
    <s v=""/>
    <s v="WA095601189TH"/>
    <s v="24/02/2026 09:01"/>
  </r>
  <r>
    <x v="2"/>
    <x v="2"/>
    <n v="139"/>
    <n v="1"/>
    <s v="GVM53"/>
    <n v="215"/>
    <n v="0"/>
    <s v="ร้านที่10"/>
    <s v="คุณสุทธิศักดิ์ เลี่ยวเส็ง"/>
    <s v="68/290 มบ.เพอร์เฟคเพลส ซ.12 ถ.รามคำแหง164 _x000a_แขวงมีนบุรี เขตมีนบุรี _x000a_กทม. _x000a_ 10510"/>
    <s v="10510"/>
    <s v="0863056886"/>
    <s v="24/02/2026 09:00"/>
    <s v="sompear3955@gmail.com"/>
    <s v="EMS COD"/>
    <s v="facebook"/>
    <s v="กสิกร"/>
    <s v=""/>
    <s v="WA095601175TH"/>
    <s v="24/02/2026 09:00"/>
  </r>
  <r>
    <x v="3"/>
    <x v="3"/>
    <n v="139"/>
    <n v="1"/>
    <s v="GVM53"/>
    <n v="215"/>
    <n v="0"/>
    <s v="ร้านที่10"/>
    <s v="คุณสุทธิศักดิ์ เลี่ยวเส็ง"/>
    <s v="68/290 มบ.เพอร์เฟคเพลส ซ.12 ถ.รามคำแหง164 _x000a_แขวงมีนบุรี เขตมีนบุรี _x000a_กทม. _x000a_ 10510"/>
    <s v="10510"/>
    <s v="0863056886"/>
    <s v="24/02/2026 09:00"/>
    <s v="sompear3955@gmail.com"/>
    <s v="EMS COD"/>
    <s v="facebook"/>
    <s v="กสิกร"/>
    <s v=""/>
    <s v="WA095601175TH"/>
    <s v="24/02/2026 09:00"/>
  </r>
  <r>
    <x v="1"/>
    <x v="1"/>
    <n v="50"/>
    <n v="6"/>
    <s v="GVM52"/>
    <n v="278"/>
    <n v="0"/>
    <s v="ร้านที่2"/>
    <s v="พ***า ส***่ำ"/>
    <s v="พิษณุโลก"/>
    <s v="-"/>
    <s v=""/>
    <s v="24/02/2026 08:49"/>
    <s v="-"/>
    <s v="J&amp;T COD"/>
    <s v="Tiktok"/>
    <s v="จ่ายทีหลัง / COD"/>
    <s v=""/>
    <s v="792166782061"/>
    <s v="24/02/2026 08:49"/>
  </r>
  <r>
    <x v="16"/>
    <x v="23"/>
    <n v="39"/>
    <n v="2"/>
    <s v="GVM52"/>
    <n v="278"/>
    <n v="0"/>
    <s v="ร้านที่2"/>
    <s v="พ***า ส***่ำ"/>
    <s v="พิษณุโลก"/>
    <s v="-"/>
    <s v=""/>
    <s v="24/02/2026 08:49"/>
    <s v="-"/>
    <s v="J&amp;T COD"/>
    <s v="Tiktok"/>
    <s v="จ่ายทีหลัง / COD"/>
    <s v=""/>
    <s v="792166782061"/>
    <s v="24/02/2026 08:49"/>
  </r>
  <r>
    <x v="2"/>
    <x v="11"/>
    <n v="87.2"/>
    <n v="1"/>
    <s v="GVM51"/>
    <n v="95.2"/>
    <n v="8"/>
    <s v="ร้านที่3"/>
    <s v="รัสสิภรณ์ พิมพ์วิมล"/>
    <s v="99/19  ซ.ท่าล้อ 18 ม. 2 ต. ท่าล้อ_x000a__x000a_ท่าม่วง/ Tha Muangกาญจนบุรี/ Kanchanaburi_x000a_71000"/>
    <s v="71000"/>
    <s v="660988259677"/>
    <s v="24/02/2026 08:41"/>
    <s v="-"/>
    <s v="Kerry_dropoff"/>
    <s v="Lazada"/>
    <s v="lazada"/>
    <s v=""/>
    <s v="LEXPU0661097401"/>
    <s v="24/02/2026 08:41"/>
  </r>
  <r>
    <x v="4"/>
    <x v="4"/>
    <n v="66.333333333333329"/>
    <n v="3"/>
    <s v="GVM50"/>
    <n v="197"/>
    <n v="0"/>
    <s v="ร้านที่2"/>
    <s v="จ***  ช***ะชา"/>
    <s v="นครปฐม"/>
    <s v="-"/>
    <s v=""/>
    <s v="24/02/2026 08:39"/>
    <s v="-"/>
    <s v="J&amp;T COD"/>
    <s v="Tiktok"/>
    <s v="จ่ายทีหลัง / COD"/>
    <s v=""/>
    <s v="792267339135"/>
    <s v="24/02/2026 08:39"/>
  </r>
  <r>
    <x v="1"/>
    <x v="1"/>
    <n v="50"/>
    <n v="30"/>
    <s v="GVM49"/>
    <n v="1000"/>
    <n v="0"/>
    <s v="ร้านที่2"/>
    <s v="น***ัฐพงษ์ ศ***วัสดิ์"/>
    <s v="ระยอง"/>
    <s v="-"/>
    <s v=""/>
    <s v="24/02/2026 08:38"/>
    <s v="-"/>
    <s v="J&amp;T Express"/>
    <s v="Tiktok"/>
    <s v="tiktok"/>
    <s v="ฝอยทอง  10_x000a_เนยนม 10_x000a_รวม 10"/>
    <s v="792149291080"/>
    <s v="24/02/2026 08:37"/>
  </r>
  <r>
    <x v="1"/>
    <x v="1"/>
    <n v="50"/>
    <n v="6"/>
    <s v="GVM48"/>
    <n v="200"/>
    <n v="0"/>
    <s v="ร้านที่2"/>
    <s v="จ***  ช***ะชา"/>
    <s v="นครปฐม"/>
    <s v="-"/>
    <s v=""/>
    <s v="24/02/2026 08:37"/>
    <s v="-"/>
    <s v="J&amp;T COD"/>
    <s v="Tiktok"/>
    <s v="จ่ายทีหลัง / COD"/>
    <s v=""/>
    <s v="792287004143"/>
    <s v="24/02/2026 08:37"/>
  </r>
  <r>
    <x v="3"/>
    <x v="11"/>
    <n v="70.849999999999994"/>
    <n v="1"/>
    <s v="GVM47"/>
    <n v="78.349999999999994"/>
    <n v="7.5"/>
    <s v="ร้านที่3"/>
    <s v="อัศรี มงคล"/>
    <s v="1/140 หมู่บ้านโกสุม2 โกสุมรวมใจ 40 แขวงดอนเมือง_x000a__x000a_ดอนเมือง/ Don Mueangกรุงเทพมหานคร/ Bangkok_x000a_10210"/>
    <s v="10210"/>
    <s v="660902569005"/>
    <s v="24/02/2026 08:33"/>
    <s v="-"/>
    <s v="Kerry_dropoff"/>
    <s v="Lazada"/>
    <s v="lazada"/>
    <s v=""/>
    <s v="LEXPU0661098366"/>
    <s v="24/02/2026 08:33"/>
  </r>
  <r>
    <x v="3"/>
    <x v="3"/>
    <n v="139"/>
    <n v="2"/>
    <s v="GVM46"/>
    <n v="215"/>
    <n v="0"/>
    <s v="ร้านที่10"/>
    <s v="สาลี่_เกิดเทศ"/>
    <s v="25/20ซส,อุดมทรัพย์7ตบางเสาธงอบางเสาธงจสมุทรปราการ 10570"/>
    <s v="10570"/>
    <s v="0894101726"/>
    <s v="24/02/2026 08:31"/>
    <s v="sompear3955@gmail.com"/>
    <s v="EMS COD"/>
    <s v="facebook"/>
    <s v="กสิกร"/>
    <s v=""/>
    <s v="WA095601161TH"/>
    <s v="24/02/2026 08:30"/>
  </r>
  <r>
    <x v="4"/>
    <x v="4"/>
    <n v="80"/>
    <n v="1"/>
    <s v="GVM45"/>
    <n v="80"/>
    <n v="0"/>
    <s v="ร้านที่1"/>
    <s v="พ******์"/>
    <s v="******าส่งสินค้ากรุณาโทรแจ้งก่อนด้วยนะค่ะ ขอบคุณมากค่ะ) ตำบลบ้านสวน อำเภอเมืองชลบุรี จังหวัดชลบุรี 20000"/>
    <s v="20000"/>
    <s v="02"/>
    <s v="24/02/2026 08:29"/>
    <s v="-"/>
    <s v="SPX Express"/>
    <s v="Shopee"/>
    <s v="shopee"/>
    <s v=""/>
    <s v="TH2655801696378"/>
    <s v="24/02/2026 08:29"/>
  </r>
  <r>
    <x v="2"/>
    <x v="2"/>
    <n v="139"/>
    <n v="1"/>
    <s v="GVM44"/>
    <n v="215"/>
    <n v="0"/>
    <s v="ร้านที่10"/>
    <s v="ส่งที่ วัลภา รักกตัญญู "/>
    <s v="60/14 ม.3 มบ.พฤกษา14 ซอย วัดลาดปลาดุก บางคูรัด บางบัวทอง นนทบุรี 11110"/>
    <s v="11110"/>
    <s v="0868887866"/>
    <s v="23/02/2026 08:48"/>
    <s v="sompear3955@gmail.com"/>
    <s v="EMS"/>
    <s v="facebook"/>
    <s v="กสิกร"/>
    <s v=""/>
    <s v="WB171132095TH"/>
    <s v="24/02/2026 08:29"/>
  </r>
  <r>
    <x v="3"/>
    <x v="3"/>
    <n v="139"/>
    <n v="1"/>
    <s v="GVM44"/>
    <n v="215"/>
    <n v="0"/>
    <s v="ร้านที่10"/>
    <s v="ส่งที่ วัลภา รักกตัญญู "/>
    <s v="60/14 ม.3 มบ.พฤกษา14 ซอย วัดลาดปลาดุก บางคูรัด บางบัวทอง นนทบุรี 11110"/>
    <s v="11110"/>
    <s v="0868887866"/>
    <s v="23/02/2026 08:48"/>
    <s v="sompear3955@gmail.com"/>
    <s v="EMS"/>
    <s v="facebook"/>
    <s v="กสิกร"/>
    <s v=""/>
    <s v="WB171132095TH"/>
    <s v="24/02/2026 08:29"/>
  </r>
  <r>
    <x v="1"/>
    <x v="1"/>
    <n v="50"/>
    <n v="6"/>
    <s v="GVM43"/>
    <n v="200"/>
    <n v="0"/>
    <s v="ร้านที่2"/>
    <s v="ณ***ชา"/>
    <s v="นครปฐม"/>
    <s v="-"/>
    <s v=""/>
    <s v="24/02/2026 08:28"/>
    <s v="-"/>
    <s v="J&amp;T COD"/>
    <s v="Tiktok"/>
    <s v="จ่ายทีหลัง / COD"/>
    <s v=""/>
    <s v="792280604146"/>
    <s v="24/02/2026 08:28"/>
  </r>
  <r>
    <x v="5"/>
    <x v="5"/>
    <n v="65"/>
    <n v="10"/>
    <s v="GVM41"/>
    <n v="650"/>
    <n v="0"/>
    <s v="ร้านที่10"/>
    <s v="ศุลีวรรณ "/>
    <s v="  481/739  จรัญ37  จรัญสนิทวงศ์บางขุนศรี  บางกอกน้อย  กทม  10700"/>
    <s v="10700"/>
    <s v="0934426466"/>
    <s v="23/02/2026 09:58"/>
    <s v="sompear3955@gmail.com"/>
    <s v="EMS"/>
    <s v="facebook"/>
    <s v="กสิกร"/>
    <s v=""/>
    <s v="WB171132081TH"/>
    <s v="24/02/2026 08:28"/>
  </r>
  <r>
    <x v="9"/>
    <x v="10"/>
    <n v="35"/>
    <n v="8"/>
    <s v="GVM39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24/02/2026 08:43"/>
    <s v="-"/>
    <s v="SPX Express"/>
    <s v="Shopee"/>
    <s v="shopee"/>
    <s v=""/>
    <s v="TH266485033635A"/>
    <s v="24/02/2026 08:13"/>
  </r>
  <r>
    <x v="4"/>
    <x v="4"/>
    <n v="120"/>
    <n v="10"/>
    <s v="GVM38"/>
    <n v="1040"/>
    <n v="40"/>
    <s v="ร้านที่2"/>
    <s v="ศ***วัฒน์ ณ ศ***ต"/>
    <s v="กรุงเทพมหานคร"/>
    <s v="-"/>
    <s v=""/>
    <s v="24/02/2026 08:01"/>
    <s v="-"/>
    <s v="Flash Express Thailand COD"/>
    <s v="Tiktok"/>
    <s v="จ่ายทีหลัง / COD"/>
    <s v=""/>
    <s v="THT012054J5EP7Z"/>
    <s v="24/02/2026 08:01"/>
  </r>
  <r>
    <x v="4"/>
    <x v="4"/>
    <n v="66.333333333333329"/>
    <n v="3"/>
    <s v="GVM37"/>
    <n v="220"/>
    <n v="0"/>
    <s v="ร้านที่4"/>
    <s v="บ***ัท ภ***ร ล***นา เ***ดิ้ง จ***ด"/>
    <s v="ลำปาง"/>
    <s v="-"/>
    <s v=""/>
    <s v="24/02/2026 07:56"/>
    <s v="-"/>
    <s v="J&amp;T COD"/>
    <s v="Tiktok"/>
    <s v="จ่ายทีหลัง / COD"/>
    <s v=""/>
    <s v="792238530134"/>
    <s v="24/02/2026 07:56"/>
  </r>
  <r>
    <x v="4"/>
    <x v="4"/>
    <n v="80"/>
    <n v="1"/>
    <s v="GVM36"/>
    <n v="80"/>
    <n v="0"/>
    <s v="ร้านที่1"/>
    <s v="S******k"/>
    <s v="******์ค ซอย 3 ตำบลหนองบัวศาลา ตำบลหนองบัวศาลา อำเภอเมืองนครราชสีมา จังหวัดนครราชสีมา 30000"/>
    <s v="30000"/>
    <s v="08"/>
    <s v="24/02/2026 06:49"/>
    <s v="-"/>
    <s v="SPX Express"/>
    <s v="Shopee"/>
    <s v="shopee"/>
    <s v=""/>
    <s v="TH2630966285062"/>
    <s v="24/02/2026 06:48"/>
  </r>
  <r>
    <x v="1"/>
    <x v="1"/>
    <n v="33.333333333333336"/>
    <n v="3"/>
    <s v="GVM35"/>
    <n v="100"/>
    <n v="0"/>
    <s v="ร้านที่2"/>
    <s v="ม***งค์ ส***์สุดี"/>
    <s v="สกลนคร"/>
    <s v="-"/>
    <s v=""/>
    <s v="24/02/2026 05:05"/>
    <s v="-"/>
    <s v="J&amp;T COD"/>
    <s v="Tiktok"/>
    <s v="จ่ายทีหลัง / COD"/>
    <s v=""/>
    <s v="792172052980"/>
    <s v="24/02/2026 05:05"/>
  </r>
  <r>
    <x v="1"/>
    <x v="1"/>
    <n v="50"/>
    <n v="6"/>
    <s v="GVM34"/>
    <n v="200"/>
    <n v="0"/>
    <s v="ร้านที่2"/>
    <s v="เ***ตา เ***มพรสกุล"/>
    <s v="กรุงเทพฯ"/>
    <s v="-"/>
    <s v=""/>
    <s v="24/02/2026 04:47"/>
    <s v="-"/>
    <s v="J&amp;T COD"/>
    <s v="Tiktok"/>
    <s v="จ่ายทีหลัง / COD"/>
    <s v="รับเป็นเนยนม3กล่อง_x000a_  ฝอยทอง3กล่อง_x000a_ได้มั้ยค่ะเพราะทานแต่2รสนี้ค่ะ_x000a_ถ้าได้ก็รับค่ะ"/>
    <s v="792178497865"/>
    <s v="24/02/2026 04:47"/>
  </r>
  <r>
    <x v="1"/>
    <x v="1"/>
    <n v="50"/>
    <n v="6"/>
    <s v="GVM33"/>
    <n v="238"/>
    <n v="38"/>
    <s v="ร้านที่2"/>
    <s v="ก*** ม***องทอง"/>
    <s v="บึงกาฬ"/>
    <s v="-"/>
    <s v=""/>
    <s v="24/02/2026 04:35"/>
    <s v="-"/>
    <s v="J&amp;T COD"/>
    <s v="Tiktok"/>
    <s v="จ่ายทีหลัง / COD"/>
    <s v=""/>
    <s v="792177067942"/>
    <s v="24/02/2026 04:36"/>
  </r>
  <r>
    <x v="1"/>
    <x v="1"/>
    <n v="50"/>
    <n v="6"/>
    <s v="GVM32"/>
    <n v="352"/>
    <n v="64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24/02/2026 03:39"/>
    <s v="-"/>
    <s v="Kerry_dropoff"/>
    <s v="Lazada"/>
    <s v="lazada"/>
    <s v=""/>
    <s v="LEXPU0660617282"/>
    <s v="24/02/2026 03:39"/>
  </r>
  <r>
    <x v="1"/>
    <x v="1"/>
    <n v="50"/>
    <n v="18"/>
    <s v="GVM31"/>
    <n v="600"/>
    <n v="0"/>
    <s v="ร้านที่2"/>
    <s v="ร***ิยากร เ***งทอง"/>
    <s v="ลำปาง"/>
    <s v="-"/>
    <s v=""/>
    <s v="24/02/2026 03:26"/>
    <s v="-"/>
    <s v="J&amp;T COD"/>
    <s v="Tiktok"/>
    <s v="จ่ายทีหลัง / COD"/>
    <s v=""/>
    <s v="792152380891"/>
    <s v="24/02/2026 03:26"/>
  </r>
  <r>
    <x v="2"/>
    <x v="11"/>
    <n v="70.849999999999994"/>
    <n v="1"/>
    <s v="GVM30"/>
    <n v="77.849999999999994"/>
    <n v="7"/>
    <s v="ร้านที่3"/>
    <s v="sirirak siripong"/>
    <s v="11 ม.8 ต.อิสาณ_x000a__x000a_เมืองบุรีรัมย์/ Mueang Buri Ramบุรีรัมย์/ Buriram_x000a_31000"/>
    <s v="31000"/>
    <s v="660986603566"/>
    <s v="24/02/2026 01:38"/>
    <s v="-"/>
    <s v="Kerry_dropoff"/>
    <s v="Lazada"/>
    <s v="lazada"/>
    <s v=""/>
    <s v="LEXPU0660616874"/>
    <s v="24/02/2026 01:38"/>
  </r>
  <r>
    <x v="2"/>
    <x v="2"/>
    <n v="159"/>
    <n v="1"/>
    <s v="GVM29"/>
    <n v="139"/>
    <n v="10"/>
    <s v="ร้านที่2"/>
    <s v="เ***า ร***เรือง"/>
    <s v="ระยอง"/>
    <s v="-"/>
    <s v=""/>
    <s v="24/02/2026 01:03"/>
    <s v="-"/>
    <s v="J&amp;T COD"/>
    <s v="Tiktok"/>
    <s v="จ่ายทีหลัง / COD"/>
    <s v=""/>
    <s v="792100228043"/>
    <s v="24/02/2026 01:05"/>
  </r>
  <r>
    <x v="3"/>
    <x v="3"/>
    <n v="159"/>
    <n v="1"/>
    <s v="GVM28"/>
    <n v="129"/>
    <n v="0"/>
    <s v="ร้านที่2"/>
    <s v="ร***ียบ   ค***น"/>
    <s v="สมุทรสงคราม"/>
    <s v="-"/>
    <s v=""/>
    <s v="24/02/2026 00:10"/>
    <s v="-"/>
    <s v="J&amp;T COD"/>
    <s v="Tiktok"/>
    <s v="จ่ายทีหลัง / COD"/>
    <s v=""/>
    <s v="792160417941"/>
    <s v="24/02/2026 00:2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n v="66"/>
    <n v="2"/>
    <s v="GVQ94"/>
    <n v="498"/>
    <n v="0"/>
    <s v="ร้านที่1"/>
    <s v="น******ค"/>
    <s v="****** รามอินทรา เขต คันนายาว กทม. 10230 แขวงรามอินทรา เขตคันนายาว จังหวัดกรุงเทพมหานคร 10230"/>
    <s v="10230"/>
    <s v="99"/>
    <s v="26/02/2026 00:22"/>
    <s v="-"/>
    <s v="Flash Express"/>
    <s v="Shopee"/>
    <s v="shopee"/>
    <s v=""/>
    <s v="-"/>
    <s v="25/02/2026 23:51"/>
  </r>
  <r>
    <x v="1"/>
    <x v="1"/>
    <n v="66"/>
    <n v="2"/>
    <s v="GVQ94"/>
    <n v="498"/>
    <n v="0"/>
    <s v="ร้านที่1"/>
    <s v="น******ค"/>
    <s v="****** รามอินทรา เขต คันนายาว กทม. 10230 แขวงรามอินทรา เขตคันนายาว จังหวัดกรุงเทพมหานคร 10230"/>
    <s v="10230"/>
    <s v="99"/>
    <s v="26/02/2026 00:22"/>
    <s v="-"/>
    <s v="Flash Express"/>
    <s v="Shopee"/>
    <s v="shopee"/>
    <s v=""/>
    <s v="-"/>
    <s v="25/02/2026 23:51"/>
  </r>
  <r>
    <x v="2"/>
    <x v="2"/>
    <n v="67"/>
    <n v="2"/>
    <s v="GVQ94"/>
    <n v="498"/>
    <n v="0"/>
    <s v="ร้านที่1"/>
    <s v="น******ค"/>
    <s v="****** รามอินทรา เขต คันนายาว กทม. 10230 แขวงรามอินทรา เขตคันนายาว จังหวัดกรุงเทพมหานคร 10230"/>
    <s v="10230"/>
    <s v="99"/>
    <s v="26/02/2026 00:22"/>
    <s v="-"/>
    <s v="Flash Express"/>
    <s v="Shopee"/>
    <s v="shopee"/>
    <s v=""/>
    <s v="-"/>
    <s v="25/02/2026 23:51"/>
  </r>
  <r>
    <x v="3"/>
    <x v="3"/>
    <n v="87.2"/>
    <n v="1"/>
    <s v="GVQ93"/>
    <n v="98.7"/>
    <n v="11.5"/>
    <s v="ร้านที่3"/>
    <s v="จันจิรา บุญมานัส"/>
    <s v="46 ถนนสิทธิวงศ์ · ช้างม่อย/ Chang Moi_x000a__x000a_เมืองเชียงใหม่/ Mueang Chiang Maiเชียงใหม่/ Chiang Mai_x000a_50300"/>
    <s v="50300"/>
    <s v="660814686499"/>
    <s v="25/02/2026 23:44"/>
    <s v="-"/>
    <s v="Kerry_dropoff"/>
    <s v="Lazada"/>
    <s v="lazada"/>
    <s v=""/>
    <s v="-"/>
    <s v="25/02/2026 23:44"/>
  </r>
  <r>
    <x v="4"/>
    <x v="4"/>
    <n v="159"/>
    <n v="1"/>
    <s v="GVQ92"/>
    <n v="110"/>
    <n v="1"/>
    <s v="ร้านที่2"/>
    <s v=""/>
    <s v=""/>
    <s v="-"/>
    <s v=""/>
    <s v="-"/>
    <s v="-"/>
    <s v="Next-day delivery"/>
    <s v="Tiktok"/>
    <s v="-"/>
    <s v=""/>
    <s v="-"/>
    <s v="25/02/2026 23:34"/>
  </r>
  <r>
    <x v="5"/>
    <x v="5"/>
    <n v="162"/>
    <n v="1"/>
    <s v="GVQ91"/>
    <n v="229"/>
    <n v="0"/>
    <s v="ร้านที่2"/>
    <s v="S***hai"/>
    <s v="กรุงเทพฯ"/>
    <s v="-"/>
    <s v=""/>
    <s v="25/02/2026 23:32"/>
    <s v="-"/>
    <s v="J&amp;T Express"/>
    <s v="Tiktok"/>
    <s v="tiktok"/>
    <s v=""/>
    <s v="-"/>
    <s v="25/02/2026 23:32"/>
  </r>
  <r>
    <x v="1"/>
    <x v="1"/>
    <n v="117"/>
    <n v="1"/>
    <s v="GVQ91"/>
    <n v="229"/>
    <n v="0"/>
    <s v="ร้านที่2"/>
    <s v="S***hai"/>
    <s v="กรุงเทพฯ"/>
    <s v="-"/>
    <s v=""/>
    <s v="25/02/2026 23:32"/>
    <s v="-"/>
    <s v="J&amp;T Express"/>
    <s v="Tiktok"/>
    <s v="tiktok"/>
    <s v=""/>
    <s v="-"/>
    <s v="25/02/2026 23:32"/>
  </r>
  <r>
    <x v="6"/>
    <x v="6"/>
    <n v="50"/>
    <n v="6"/>
    <s v="GVQ89"/>
    <n v="240"/>
    <n v="40"/>
    <s v="ร้านที่2"/>
    <s v="อ***อาสัน ม***็ง"/>
    <s v="นราธิวาส"/>
    <s v="-"/>
    <s v=""/>
    <s v="25/02/2026 23:13"/>
    <s v="-"/>
    <s v="J&amp;T COD"/>
    <s v="Tiktok"/>
    <s v="จ่ายทีหลัง / COD"/>
    <s v=""/>
    <s v="-"/>
    <s v="25/02/2026 23:13"/>
  </r>
  <r>
    <x v="6"/>
    <x v="6"/>
    <n v="50"/>
    <n v="6"/>
    <s v="GVQ88"/>
    <n v="200"/>
    <n v="0"/>
    <s v="ร้านที่2"/>
    <s v=""/>
    <s v=""/>
    <s v="-"/>
    <s v=""/>
    <s v="-"/>
    <s v="-"/>
    <s v="Next-day delivery"/>
    <s v="Tiktok"/>
    <s v="-"/>
    <s v=""/>
    <s v="-"/>
    <s v="25/02/2026 23:03"/>
  </r>
  <r>
    <x v="4"/>
    <x v="4"/>
    <n v="159"/>
    <n v="1"/>
    <s v="GVQ87"/>
    <n v="109"/>
    <n v="0"/>
    <s v="ร้านที่2"/>
    <s v="ส***ลี ต***วงศ์"/>
    <s v="กรุงเทพฯ"/>
    <s v="-"/>
    <s v=""/>
    <s v="25/02/2026 22:52"/>
    <s v="-"/>
    <s v="J&amp;T COD"/>
    <s v="Tiktok"/>
    <s v="จ่ายทีหลัง / COD"/>
    <s v=""/>
    <s v="-"/>
    <s v="25/02/2026 22:52"/>
  </r>
  <r>
    <x v="6"/>
    <x v="6"/>
    <n v="50"/>
    <n v="12"/>
    <s v="GVQ86"/>
    <n v="400"/>
    <n v="0"/>
    <s v="ร้านที่2"/>
    <s v="ค***อ๋"/>
    <s v="ปทุมธานี"/>
    <s v="-"/>
    <s v=""/>
    <s v="25/02/2026 22:40"/>
    <s v="-"/>
    <s v="Flash Express Thailand COD"/>
    <s v="Tiktok"/>
    <s v="จ่ายทีหลัง / COD"/>
    <s v=""/>
    <s v="-"/>
    <s v="25/02/2026 22:40"/>
  </r>
  <r>
    <x v="6"/>
    <x v="6"/>
    <n v="50"/>
    <n v="6"/>
    <s v="GVQ85"/>
    <n v="200"/>
    <n v="0"/>
    <s v="ร้านที่2"/>
    <s v="A***u"/>
    <s v="นครปฐม"/>
    <s v="-"/>
    <s v=""/>
    <s v="25/02/2026 22:31"/>
    <s v="-"/>
    <s v="J&amp;T COD"/>
    <s v="Tiktok"/>
    <s v="จ่ายทีหลัง / COD"/>
    <s v=""/>
    <s v="-"/>
    <s v="25/02/2026 22:31"/>
  </r>
  <r>
    <x v="2"/>
    <x v="2"/>
    <n v="66.333333333333329"/>
    <n v="3"/>
    <s v="GVQ84"/>
    <n v="349"/>
    <n v="9"/>
    <s v="ร้านที่3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5/02/2026 22:27"/>
    <s v="-"/>
    <s v="Kerry_dropoff"/>
    <s v="Lazada"/>
    <s v="lazada"/>
    <s v=""/>
    <s v="-"/>
    <s v="25/02/2026 22:27"/>
  </r>
  <r>
    <x v="2"/>
    <x v="2"/>
    <n v="66.333333333333329"/>
    <n v="3"/>
    <s v="GVQ84"/>
    <n v="349"/>
    <n v="9"/>
    <s v="ร้านที่3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5/02/2026 22:27"/>
    <s v="-"/>
    <s v="Kerry_dropoff"/>
    <s v="Lazada"/>
    <s v="lazada"/>
    <s v=""/>
    <s v="-"/>
    <s v="25/02/2026 22:27"/>
  </r>
  <r>
    <x v="3"/>
    <x v="7"/>
    <n v="159"/>
    <n v="1"/>
    <s v="GVQ82"/>
    <n v="99"/>
    <n v="0"/>
    <s v="ร้านที่2"/>
    <s v="ก***ณี  ก***ระบี่"/>
    <s v="นนทบุรี"/>
    <s v="-"/>
    <s v=""/>
    <s v="25/02/2026 22:23"/>
    <s v="-"/>
    <s v="J&amp;T COD"/>
    <s v="Tiktok"/>
    <s v="จ่ายทีหลัง / COD"/>
    <s v=""/>
    <s v="-"/>
    <s v="25/02/2026 22:24"/>
  </r>
  <r>
    <x v="4"/>
    <x v="4"/>
    <n v="159"/>
    <n v="1"/>
    <s v="GVQ81"/>
    <n v="109"/>
    <n v="0"/>
    <s v="ร้านที่2"/>
    <s v="บ***หรียญ ด***ุยาวัตร"/>
    <s v="สุรินทร์"/>
    <s v="-"/>
    <s v=""/>
    <s v="25/02/2026 22:16"/>
    <s v="-"/>
    <s v="J&amp;T COD"/>
    <s v="Tiktok"/>
    <s v="จ่ายทีหลัง / COD"/>
    <s v=""/>
    <s v="-"/>
    <s v="25/02/2026 22:16"/>
  </r>
  <r>
    <x v="2"/>
    <x v="2"/>
    <n v="66.333333333333329"/>
    <n v="3"/>
    <s v="GVQ80"/>
    <n v="197"/>
    <n v="0"/>
    <s v="ร้านที่2"/>
    <s v="ส*** เ***หนองคู่"/>
    <s v="เพชรบูรณ์"/>
    <s v="-"/>
    <s v=""/>
    <s v="25/02/2026 22:14"/>
    <s v="-"/>
    <s v="J&amp;T Express"/>
    <s v="Tiktok"/>
    <s v="tiktok"/>
    <s v=""/>
    <s v="-"/>
    <s v="25/02/2026 22:14"/>
  </r>
  <r>
    <x v="2"/>
    <x v="2"/>
    <n v="66.333333333333329"/>
    <n v="3"/>
    <s v="GVQ79"/>
    <n v="197"/>
    <n v="0"/>
    <s v="ร้านที่2"/>
    <s v="จ***ิรา ไ***ชติ"/>
    <s v="ศรีสะเกษ"/>
    <s v="-"/>
    <s v=""/>
    <s v="25/02/2026 22:09"/>
    <s v="-"/>
    <s v="J&amp;T Express"/>
    <s v="Tiktok"/>
    <s v="tiktok"/>
    <s v=""/>
    <s v="-"/>
    <s v="25/02/2026 22:08"/>
  </r>
  <r>
    <x v="6"/>
    <x v="6"/>
    <n v="50"/>
    <n v="6"/>
    <s v="GVQ77"/>
    <n v="200"/>
    <n v="0"/>
    <s v="ร้านที่2"/>
    <s v="ณ***ิชา"/>
    <s v="พระนครศรีอยุธยา"/>
    <s v="-"/>
    <s v=""/>
    <s v="25/02/2026 22:02"/>
    <s v="-"/>
    <s v="J&amp;T COD"/>
    <s v="Tiktok"/>
    <s v="จ่ายทีหลัง / COD"/>
    <s v=""/>
    <s v="-"/>
    <s v="25/02/2026 22:02"/>
  </r>
  <r>
    <x v="2"/>
    <x v="2"/>
    <n v="66.333333333333329"/>
    <n v="3"/>
    <s v="GVQ75"/>
    <n v="197"/>
    <n v="0"/>
    <s v="ร้านที่2"/>
    <s v="ศ***รรณ  น***ช้าง"/>
    <s v="สมุทรปราการ"/>
    <s v="-"/>
    <s v=""/>
    <s v="25/02/2026 21:50"/>
    <s v="-"/>
    <s v="J&amp;T Express"/>
    <s v="Tiktok"/>
    <s v="tiktok"/>
    <s v=""/>
    <s v="-"/>
    <s v="25/02/2026 21:50"/>
  </r>
  <r>
    <x v="5"/>
    <x v="5"/>
    <n v="159"/>
    <n v="1"/>
    <s v="GVQ74"/>
    <n v="109"/>
    <n v="0"/>
    <s v="ร้านที่2"/>
    <s v="ม***ส  ศ***งคล"/>
    <s v="นครราชสีมา"/>
    <s v="-"/>
    <s v=""/>
    <s v="25/02/2026 21:45"/>
    <s v="-"/>
    <s v="J&amp;T Express"/>
    <s v="Tiktok"/>
    <s v="tiktok"/>
    <s v=""/>
    <s v="-"/>
    <s v="25/02/2026 21:45"/>
  </r>
  <r>
    <x v="6"/>
    <x v="6"/>
    <n v="50"/>
    <n v="6"/>
    <s v="GVQ73"/>
    <n v="200"/>
    <n v="0"/>
    <s v="ร้านที่2"/>
    <s v="จ***รรณ ท***สม"/>
    <s v="ชัยภูมิ"/>
    <s v="-"/>
    <s v=""/>
    <s v="25/02/2026 21:36"/>
    <s v="-"/>
    <s v="J&amp;T COD"/>
    <s v="Tiktok"/>
    <s v="จ่ายทีหลัง / COD"/>
    <s v=""/>
    <s v="-"/>
    <s v="25/02/2026 21:37"/>
  </r>
  <r>
    <x v="5"/>
    <x v="5"/>
    <n v="159"/>
    <n v="1"/>
    <s v="GVQ72"/>
    <n v="109"/>
    <n v="0"/>
    <s v="ร้านที่2"/>
    <s v="ว***พร ส***ยิ่ง"/>
    <s v="ปทุมธานี"/>
    <s v="-"/>
    <s v=""/>
    <s v="25/02/2026 21:35"/>
    <s v="-"/>
    <s v="J&amp;T COD"/>
    <s v="Tiktok"/>
    <s v="จ่ายทีหลัง / COD"/>
    <s v=""/>
    <s v="-"/>
    <s v="25/02/2026 21:35"/>
  </r>
  <r>
    <x v="6"/>
    <x v="6"/>
    <n v="50"/>
    <n v="6"/>
    <s v="GVQ71"/>
    <n v="200"/>
    <n v="0"/>
    <s v="ร้านที่2"/>
    <s v="น***าวโชติกา ธ***ยประดิษฐ์"/>
    <s v="พิษณุโลก"/>
    <s v="-"/>
    <s v=""/>
    <s v="25/02/2026 21:35"/>
    <s v="-"/>
    <s v="J&amp;T Express"/>
    <s v="Tiktok"/>
    <s v="tiktok"/>
    <s v=""/>
    <s v="-"/>
    <s v="25/02/2026 21:34"/>
  </r>
  <r>
    <x v="4"/>
    <x v="4"/>
    <n v="159"/>
    <n v="1"/>
    <s v="GVQ70"/>
    <n v="109"/>
    <n v="0"/>
    <s v="ร้านที่2"/>
    <s v="ก***ง โ***ลาย"/>
    <s v="กำแพงเพชร"/>
    <s v="-"/>
    <s v=""/>
    <s v="25/02/2026 21:34"/>
    <s v="-"/>
    <s v="J&amp;T COD"/>
    <s v="Tiktok"/>
    <s v="จ่ายทีหลัง / COD"/>
    <s v=""/>
    <s v="-"/>
    <s v="25/02/2026 21:34"/>
  </r>
  <r>
    <x v="6"/>
    <x v="6"/>
    <n v="50"/>
    <n v="6"/>
    <s v="GVQ69"/>
    <n v="200"/>
    <n v="0"/>
    <s v="ร้านที่2"/>
    <s v="จ***ิรา ไ***ชติ"/>
    <s v="ศรีสะเกษ"/>
    <s v="-"/>
    <s v=""/>
    <s v="25/02/2026 21:34"/>
    <s v="-"/>
    <s v="J&amp;T Express"/>
    <s v="Tiktok"/>
    <s v="tiktok"/>
    <s v=""/>
    <s v="-"/>
    <s v="25/02/2026 21:33"/>
  </r>
  <r>
    <x v="4"/>
    <x v="4"/>
    <n v="159"/>
    <n v="1"/>
    <s v="GVQ68"/>
    <n v="109"/>
    <n v="0"/>
    <s v="ร้านที่2"/>
    <s v="ภ***ณี"/>
    <s v="กรุงเทพฯ"/>
    <s v="-"/>
    <s v=""/>
    <s v="25/02/2026 21:32"/>
    <s v="-"/>
    <s v="J&amp;T COD"/>
    <s v="Tiktok"/>
    <s v="จ่ายทีหลัง / COD"/>
    <s v=""/>
    <s v="-"/>
    <s v="25/02/2026 21:32"/>
  </r>
  <r>
    <x v="6"/>
    <x v="6"/>
    <n v="50"/>
    <n v="18"/>
    <s v="GVQ67"/>
    <n v="600"/>
    <n v="0"/>
    <s v="ร้านที่2"/>
    <s v="จ***นา จ***"/>
    <s v="ลำพูน"/>
    <s v="-"/>
    <s v=""/>
    <s v="25/02/2026 21:32"/>
    <s v="-"/>
    <s v="J&amp;T COD"/>
    <s v="Tiktok"/>
    <s v="จ่ายทีหลัง / COD"/>
    <s v=""/>
    <s v="-"/>
    <s v="25/02/2026 21:32"/>
  </r>
  <r>
    <x v="7"/>
    <x v="8"/>
    <n v="66.666666666666671"/>
    <n v="3"/>
    <s v="GVQ66"/>
    <n v="197"/>
    <n v="68"/>
    <s v="ร้านที่2"/>
    <s v="อ***อาสัน ม***็ง"/>
    <s v="นราธิวาส"/>
    <s v="-"/>
    <s v=""/>
    <s v="25/02/2026 21:32"/>
    <s v="-"/>
    <s v="J&amp;T COD"/>
    <s v="Tiktok"/>
    <s v="จ่ายทีหลัง / COD"/>
    <s v=""/>
    <s v="-"/>
    <s v="25/02/2026 21:32"/>
  </r>
  <r>
    <x v="6"/>
    <x v="6"/>
    <n v="50"/>
    <n v="6"/>
    <s v="GVQ65"/>
    <n v="208"/>
    <n v="8"/>
    <s v="ร้านที่2"/>
    <s v="อ***อาสัน ม***็ง"/>
    <s v="นราธิวาส"/>
    <s v="-"/>
    <s v=""/>
    <s v="25/02/2026 21:31"/>
    <s v="-"/>
    <s v="J&amp;T COD"/>
    <s v="Tiktok"/>
    <s v="จ่ายทีหลัง / COD"/>
    <s v=""/>
    <s v="-"/>
    <s v="25/02/2026 21:31"/>
  </r>
  <r>
    <x v="4"/>
    <x v="4"/>
    <n v="159"/>
    <n v="1"/>
    <s v="GVQ64"/>
    <n v="109"/>
    <n v="0"/>
    <s v="ร้านที่2"/>
    <s v="อ***ญา พ***านนท์"/>
    <s v="เทศบาลเมืองจันทบุรี"/>
    <s v="-"/>
    <s v=""/>
    <s v="25/02/2026 21:29"/>
    <s v="-"/>
    <s v="J&amp;T COD"/>
    <s v="Tiktok"/>
    <s v="จ่ายทีหลัง / COD"/>
    <s v=""/>
    <s v="-"/>
    <s v="25/02/2026 21:29"/>
  </r>
  <r>
    <x v="6"/>
    <x v="6"/>
    <n v="50"/>
    <n v="6"/>
    <s v="GVQ63"/>
    <n v="200"/>
    <n v="0"/>
    <s v="ร้านที่2"/>
    <s v="พ***น ท***นานุรัตน์"/>
    <s v="กรุงเทพฯ"/>
    <s v="-"/>
    <s v=""/>
    <s v="25/02/2026 21:28"/>
    <s v="-"/>
    <s v="J&amp;T Express"/>
    <s v="Tiktok"/>
    <s v="tiktok"/>
    <s v=""/>
    <s v="-"/>
    <s v="25/02/2026 21:28"/>
  </r>
  <r>
    <x v="3"/>
    <x v="7"/>
    <n v="159"/>
    <n v="1"/>
    <s v="GVQ62"/>
    <n v="99"/>
    <n v="0"/>
    <s v="ร้านที่2"/>
    <s v="อ***ญา พ***านนท์"/>
    <s v="เทศบาลเมืองจันทบุรี"/>
    <s v="-"/>
    <s v=""/>
    <s v="25/02/2026 21:28"/>
    <s v="-"/>
    <s v="J&amp;T COD"/>
    <s v="Tiktok"/>
    <s v="จ่ายทีหลัง / COD"/>
    <s v=""/>
    <s v="-"/>
    <s v="25/02/2026 21:28"/>
  </r>
  <r>
    <x v="6"/>
    <x v="6"/>
    <n v="50"/>
    <n v="6"/>
    <s v="GVQ60"/>
    <n v="200"/>
    <n v="0"/>
    <s v="ร้านที่2"/>
    <s v="น***ุญล้วน  พ***ช"/>
    <s v="นครราชสีมา"/>
    <s v="-"/>
    <s v=""/>
    <s v="25/02/2026 21:15"/>
    <s v="-"/>
    <s v="J&amp;T Express"/>
    <s v="Tiktok"/>
    <s v="tiktok"/>
    <s v=""/>
    <s v="-"/>
    <s v="25/02/2026 21:15"/>
  </r>
  <r>
    <x v="5"/>
    <x v="5"/>
    <n v="159"/>
    <n v="1"/>
    <s v="GVQ59"/>
    <n v="109"/>
    <n v="0"/>
    <s v="ร้านที่2"/>
    <s v="พ***าภา ส***รณ์จันทร์"/>
    <s v="เทศบาลนครเชียงราย"/>
    <s v="-"/>
    <s v=""/>
    <s v="25/02/2026 21:08"/>
    <s v="-"/>
    <s v="J&amp;T COD"/>
    <s v="Tiktok"/>
    <s v="จ่ายทีหลัง / COD"/>
    <s v=""/>
    <s v="-"/>
    <s v="25/02/2026 21:10"/>
  </r>
  <r>
    <x v="2"/>
    <x v="9"/>
    <n v="64"/>
    <n v="1"/>
    <s v="GVQ58"/>
    <n v="71.5"/>
    <n v="7.5"/>
    <s v="ร้านที่3"/>
    <s v="หวาน บ้านห้วยขี้เหล็กใหม่"/>
    <s v="บ้านห้วยขี้เหล็กใหม่ (ร้านกาแฟ)ม.6 ต.วาวี อ.แม่สรวย จ.เชียงราย · ห้วยชมภู/ Huai Chomphu_x000a__x000a_เมืองเชียงราย/ Mueang Chiang Raiเชียงราย/ Chiang Rai_x000a_57000"/>
    <s v="57000"/>
    <s v="660631075437"/>
    <s v="25/02/2026 20:55"/>
    <s v="-"/>
    <s v="Kerry_dropoff"/>
    <s v="Lazada"/>
    <s v="lazada"/>
    <s v=""/>
    <s v="-"/>
    <s v="25/02/2026 20:55"/>
  </r>
  <r>
    <x v="6"/>
    <x v="6"/>
    <n v="50"/>
    <n v="6"/>
    <s v="GVQ57"/>
    <n v="200"/>
    <n v="0"/>
    <s v="ร้านที่2"/>
    <s v="ศ***เกตุ ม***"/>
    <s v="ลพบุรี"/>
    <s v="-"/>
    <s v=""/>
    <s v="25/02/2026 20:55"/>
    <s v="-"/>
    <s v="J&amp;T COD"/>
    <s v="Tiktok"/>
    <s v="จ่ายทีหลัง / COD"/>
    <s v=""/>
    <s v="-"/>
    <s v="25/02/2026 20:55"/>
  </r>
  <r>
    <x v="6"/>
    <x v="6"/>
    <n v="50"/>
    <n v="6"/>
    <s v="GVQ56"/>
    <n v="200"/>
    <n v="0"/>
    <s v="ร้านที่2"/>
    <s v="ป***า ช***รงค์"/>
    <s v="ชลบุรี"/>
    <s v="-"/>
    <s v=""/>
    <s v="25/02/2026 20:41"/>
    <s v="-"/>
    <s v="J&amp;T COD"/>
    <s v="Tiktok"/>
    <s v="จ่ายทีหลัง / COD"/>
    <s v="ฝอยทอง3กล้วยหอม2เผือก1"/>
    <s v="-"/>
    <s v="25/02/2026 20:41"/>
  </r>
  <r>
    <x v="8"/>
    <x v="10"/>
    <n v="27.5"/>
    <n v="4"/>
    <s v="GVQ55"/>
    <n v="165"/>
    <n v="0"/>
    <s v="ร้านที่1"/>
    <s v="S*M"/>
    <s v="******ว่างแดนดิน, อำเภอสว่างแดนดิน ตำบลสว่างแดนดิน อำเภอสว่างแดนดิน จังหวัดสกลนคร 47110"/>
    <s v="47110"/>
    <s v="74"/>
    <s v="25/02/2026 21:11"/>
    <s v="-"/>
    <s v="Flash Express"/>
    <s v="Shopee"/>
    <s v="shopee"/>
    <s v=""/>
    <s v="-"/>
    <s v="25/02/2026 20:39"/>
  </r>
  <r>
    <x v="2"/>
    <x v="2"/>
    <n v="120"/>
    <n v="2"/>
    <s v="GVQ54"/>
    <n v="200"/>
    <n v="0"/>
    <s v="ร้านที่2"/>
    <s v="ย***้อย น***าวทองหมาย  ช***ูอินทร์"/>
    <s v="พะเยา"/>
    <s v="-"/>
    <s v=""/>
    <s v="25/02/2026 20:29"/>
    <s v="-"/>
    <s v="J&amp;T COD"/>
    <s v="Tiktok"/>
    <s v="จ่ายทีหลัง / COD"/>
    <s v=""/>
    <s v="-"/>
    <s v="25/02/2026 20:29"/>
  </r>
  <r>
    <x v="6"/>
    <x v="6"/>
    <n v="33.333333333333336"/>
    <n v="3"/>
    <s v="GVQ53"/>
    <n v="100"/>
    <n v="0"/>
    <s v="ร้านที่2"/>
    <s v="ก***ัฐฐ์  แ***เพชร"/>
    <s v="สุพรรณบุรี"/>
    <s v="-"/>
    <s v=""/>
    <s v="25/02/2026 20:27"/>
    <s v="-"/>
    <s v="J&amp;T COD"/>
    <s v="Tiktok"/>
    <s v="จ่ายทีหลัง / COD"/>
    <s v=""/>
    <s v="-"/>
    <s v="25/02/2026 20:27"/>
  </r>
  <r>
    <x v="7"/>
    <x v="8"/>
    <n v="66.666666666666671"/>
    <n v="3"/>
    <s v="GVQ51"/>
    <n v="225"/>
    <n v="38"/>
    <s v="ร้านที่1"/>
    <s v="ว******ิ"/>
    <s v="******่ จังหวัดนครศรีธรรมราช 80240 ตำบลกรุงหยัน อำเภอทุ่งใหญ่ จังหวัดนครศรีธรรมราช 80240"/>
    <s v="80240"/>
    <s v="76"/>
    <s v="25/02/2026 20:11"/>
    <s v="-"/>
    <s v="SPX Express"/>
    <s v="Shopee"/>
    <s v="shopee"/>
    <s v=""/>
    <s v="-"/>
    <s v="25/02/2026 20:11"/>
  </r>
  <r>
    <x v="9"/>
    <x v="11"/>
    <n v="59"/>
    <n v="1"/>
    <s v="GVQ51"/>
    <n v="225"/>
    <n v="38"/>
    <s v="ร้านที่1"/>
    <s v="ว******ิ"/>
    <s v="******่ จังหวัดนครศรีธรรมราช 80240 ตำบลกรุงหยัน อำเภอทุ่งใหญ่ จังหวัดนครศรีธรรมราช 80240"/>
    <s v="80240"/>
    <s v="76"/>
    <s v="25/02/2026 20:11"/>
    <s v="-"/>
    <s v="SPX Express"/>
    <s v="Shopee"/>
    <s v="shopee"/>
    <s v=""/>
    <s v="-"/>
    <s v="25/02/2026 20:11"/>
  </r>
  <r>
    <x v="3"/>
    <x v="7"/>
    <n v="159"/>
    <n v="1"/>
    <s v="GVQ49"/>
    <n v="99"/>
    <n v="0"/>
    <s v="ร้านที่2"/>
    <s v="ส***าร ช***ัตน์"/>
    <s v="สงขลา"/>
    <s v="-"/>
    <s v=""/>
    <s v="25/02/2026 20:05"/>
    <s v="-"/>
    <s v="J&amp;T COD"/>
    <s v="Tiktok"/>
    <s v="จ่ายทีหลัง / COD"/>
    <s v=""/>
    <s v="-"/>
    <s v="25/02/2026 20:06"/>
  </r>
  <r>
    <x v="6"/>
    <x v="6"/>
    <n v="50"/>
    <n v="6"/>
    <s v="GVQ48"/>
    <n v="200"/>
    <n v="0"/>
    <s v="ร้านที่2"/>
    <s v="เ***วี โ***าง"/>
    <s v="พิจิตร"/>
    <s v="-"/>
    <s v=""/>
    <s v="25/02/2026 19:48"/>
    <s v="-"/>
    <s v="J&amp;T Express"/>
    <s v="Tiktok"/>
    <s v="tiktok"/>
    <s v=""/>
    <s v="-"/>
    <s v="25/02/2026 19:48"/>
  </r>
  <r>
    <x v="6"/>
    <x v="6"/>
    <n v="50"/>
    <n v="6"/>
    <s v="GVQ47"/>
    <n v="224"/>
    <n v="24"/>
    <s v="ร้านที่2"/>
    <s v="จ***า น***ีย์"/>
    <s v="นนทบุรี"/>
    <s v="-"/>
    <s v=""/>
    <s v="25/02/2026 19:48"/>
    <s v="-"/>
    <s v="Flash Express Thailand COD"/>
    <s v="Tiktok"/>
    <s v="จ่ายทีหลัง / COD"/>
    <s v=""/>
    <s v="-"/>
    <s v="25/02/2026 19:48"/>
  </r>
  <r>
    <x v="6"/>
    <x v="6"/>
    <n v="65"/>
    <n v="9"/>
    <s v="GVQ46"/>
    <n v="315"/>
    <n v="0"/>
    <s v="ร้านที่2"/>
    <s v="อ***รัตน์ บ***ันทร์"/>
    <s v="ศรีสะเกษ"/>
    <s v="-"/>
    <s v=""/>
    <s v="25/02/2026 19:42"/>
    <s v="-"/>
    <s v="J&amp;T Express"/>
    <s v="Tiktok"/>
    <s v="tiktok"/>
    <s v=""/>
    <s v="-"/>
    <s v="25/02/2026 19:42"/>
  </r>
  <r>
    <x v="4"/>
    <x v="4"/>
    <n v="159"/>
    <n v="1"/>
    <s v="GVQ45"/>
    <n v="109"/>
    <n v="0"/>
    <s v="ร้านที่2"/>
    <s v="ม*** เ***อพิมาย"/>
    <s v="กาญจนบุรี"/>
    <s v="-"/>
    <s v=""/>
    <s v="25/02/2026 19:36"/>
    <s v="-"/>
    <s v="J&amp;T COD"/>
    <s v="Tiktok"/>
    <s v="จ่ายทีหลัง / COD"/>
    <s v=""/>
    <s v="-"/>
    <s v="25/02/2026 19:36"/>
  </r>
  <r>
    <x v="3"/>
    <x v="7"/>
    <n v="159"/>
    <n v="1"/>
    <s v="GVQ44"/>
    <n v="133"/>
    <n v="34"/>
    <s v="ร้านที่2"/>
    <s v="ส***ธ์ช่วยคำ้"/>
    <s v="กระบี่"/>
    <s v="-"/>
    <s v=""/>
    <s v="25/02/2026 19:35"/>
    <s v="-"/>
    <s v="J&amp;T COD"/>
    <s v="Tiktok"/>
    <s v="จ่ายทีหลัง / COD"/>
    <s v=""/>
    <s v="-"/>
    <s v="25/02/2026 19:35"/>
  </r>
  <r>
    <x v="6"/>
    <x v="6"/>
    <n v="50"/>
    <n v="6"/>
    <s v="GVQ43"/>
    <n v="200"/>
    <n v="0"/>
    <s v="ร้านที่2"/>
    <s v="ช***ร ค***กระโทก"/>
    <s v="บุรีรัมย์"/>
    <s v="-"/>
    <s v=""/>
    <s v="25/02/2026 19:15"/>
    <s v="-"/>
    <s v="J&amp;T COD"/>
    <s v="Tiktok"/>
    <s v="จ่ายทีหลัง / COD"/>
    <s v=""/>
    <s v="-"/>
    <s v="25/02/2026 19:16"/>
  </r>
  <r>
    <x v="4"/>
    <x v="4"/>
    <n v="159"/>
    <n v="1"/>
    <s v="GVQ42"/>
    <n v="109"/>
    <n v="0"/>
    <s v="ร้านที่2"/>
    <s v="V***ee C***kota"/>
    <s v="ขอนแก่น"/>
    <s v="-"/>
    <s v=""/>
    <s v="25/02/2026 18:54"/>
    <s v="-"/>
    <s v="J&amp;T COD"/>
    <s v="Tiktok"/>
    <s v="จ่ายทีหลัง / COD"/>
    <s v=""/>
    <s v="-"/>
    <s v="25/02/2026 18:54"/>
  </r>
  <r>
    <x v="4"/>
    <x v="4"/>
    <n v="159"/>
    <n v="1"/>
    <s v="GVQ40"/>
    <n v="109"/>
    <n v="0"/>
    <s v="ร้านที่2"/>
    <s v="ก***ก้ว"/>
    <s v="นนทบุรี"/>
    <s v="-"/>
    <s v=""/>
    <s v="25/02/2026 18:43"/>
    <s v="-"/>
    <s v="Flash Express Thailand"/>
    <s v="Tiktok"/>
    <s v="tiktok"/>
    <s v=""/>
    <s v="-"/>
    <s v="25/02/2026 18:44"/>
  </r>
  <r>
    <x v="4"/>
    <x v="4"/>
    <n v="159"/>
    <n v="1"/>
    <s v="GVQ39"/>
    <n v="121"/>
    <n v="12"/>
    <s v="ร้านที่2"/>
    <s v="พ***พัฒน์ ว***ากร"/>
    <s v="ประจวบคีรีขันธ์"/>
    <s v="-"/>
    <s v=""/>
    <s v="25/02/2026 18:35"/>
    <s v="-"/>
    <s v="J&amp;T COD"/>
    <s v="Tiktok"/>
    <s v="จ่ายทีหลัง / COD"/>
    <s v=""/>
    <s v="-"/>
    <s v="25/02/2026 18:35"/>
  </r>
  <r>
    <x v="6"/>
    <x v="6"/>
    <n v="50"/>
    <n v="6"/>
    <s v="GVQ38"/>
    <n v="200"/>
    <n v="0"/>
    <s v="ร้านที่2"/>
    <s v="เ***า เ***รหม"/>
    <s v="นครราชสีมา"/>
    <s v="-"/>
    <s v=""/>
    <s v="25/02/2026 18:25"/>
    <s v="-"/>
    <s v="J&amp;T COD"/>
    <s v="Tiktok"/>
    <s v="จ่ายทีหลัง / COD"/>
    <s v=""/>
    <s v="-"/>
    <s v="25/02/2026 18:26"/>
  </r>
  <r>
    <x v="6"/>
    <x v="6"/>
    <n v="50"/>
    <n v="6"/>
    <s v="GVQ37"/>
    <n v="200"/>
    <n v="0"/>
    <s v="ร้านที่2"/>
    <s v="K*** S***nta"/>
    <s v="กรุงเทพฯ"/>
    <s v="-"/>
    <s v=""/>
    <s v="25/02/2026 18:18"/>
    <s v="-"/>
    <s v="J&amp;T COD"/>
    <s v="Tiktok"/>
    <s v="จ่ายทีหลัง / COD"/>
    <s v=""/>
    <s v="-"/>
    <s v="25/02/2026 18:19"/>
  </r>
  <r>
    <x v="3"/>
    <x v="7"/>
    <n v="159"/>
    <n v="1"/>
    <s v="GVQ36"/>
    <n v="99"/>
    <n v="0"/>
    <s v="ร้านที่2"/>
    <s v="น***รัตน์"/>
    <s v="อุตรดิตถ์"/>
    <s v="-"/>
    <s v=""/>
    <s v="25/02/2026 18:11"/>
    <s v="-"/>
    <s v="J&amp;T COD"/>
    <s v="Tiktok"/>
    <s v="จ่ายทีหลัง / COD"/>
    <s v=""/>
    <s v="-"/>
    <s v="25/02/2026 18:11"/>
  </r>
  <r>
    <x v="10"/>
    <x v="12"/>
    <n v="139"/>
    <n v="1"/>
    <s v="GVQ34"/>
    <n v="403"/>
    <n v="42"/>
    <s v="ร้านที่1"/>
    <s v="ช****ก"/>
    <s v="******ภอคลองลาน จังหวัดกำแพงเพชร 62180"/>
    <s v="62180"/>
    <s v="57"/>
    <s v="25/02/2026 17:47"/>
    <s v="-"/>
    <s v="SPX Express"/>
    <s v="Shopee"/>
    <s v="shopee"/>
    <s v=""/>
    <s v="-"/>
    <s v="25/02/2026 17:47"/>
  </r>
  <r>
    <x v="3"/>
    <x v="7"/>
    <n v="139"/>
    <n v="1"/>
    <s v="GVQ34"/>
    <n v="403"/>
    <n v="42"/>
    <s v="ร้านที่1"/>
    <s v="ช****ก"/>
    <s v="******ภอคลองลาน จังหวัดกำแพงเพชร 62180"/>
    <s v="62180"/>
    <s v="57"/>
    <s v="25/02/2026 17:47"/>
    <s v="-"/>
    <s v="SPX Express"/>
    <s v="Shopee"/>
    <s v="shopee"/>
    <s v=""/>
    <s v="-"/>
    <s v="25/02/2026 17:47"/>
  </r>
  <r>
    <x v="0"/>
    <x v="13"/>
    <n v="83"/>
    <n v="1"/>
    <s v="GVQ34"/>
    <n v="403"/>
    <n v="42"/>
    <s v="ร้านที่1"/>
    <s v="ช****ก"/>
    <s v="******ภอคลองลาน จังหวัดกำแพงเพชร 62180"/>
    <s v="62180"/>
    <s v="57"/>
    <s v="25/02/2026 17:47"/>
    <s v="-"/>
    <s v="SPX Express"/>
    <s v="Shopee"/>
    <s v="shopee"/>
    <s v=""/>
    <s v="-"/>
    <s v="25/02/2026 17:47"/>
  </r>
  <r>
    <x v="6"/>
    <x v="6"/>
    <n v="50"/>
    <n v="6"/>
    <s v="GVQ33"/>
    <n v="200"/>
    <n v="0"/>
    <s v="ร้านที่2"/>
    <s v="อ***ลักษณ์ แ***ุขอนันท์"/>
    <s v="บุรีรัมย์"/>
    <s v="-"/>
    <s v=""/>
    <s v="25/02/2026 17:41"/>
    <s v="-"/>
    <s v="J&amp;T COD"/>
    <s v="Tiktok"/>
    <s v="จ่ายทีหลัง / COD"/>
    <s v="ขอฝอยทอง 3 อีก3 คละให้ค่ะ"/>
    <s v="-"/>
    <s v="25/02/2026 17:41"/>
  </r>
  <r>
    <x v="3"/>
    <x v="7"/>
    <n v="159"/>
    <n v="1"/>
    <s v="GVQ30"/>
    <n v="99"/>
    <n v="0"/>
    <s v="ร้านที่2"/>
    <s v="อ***์ อ***"/>
    <s v="สมุทรปราการ"/>
    <s v="-"/>
    <s v=""/>
    <s v="25/02/2026 17:21"/>
    <s v="-"/>
    <s v="Flash Express Thailand COD"/>
    <s v="Tiktok"/>
    <s v="จ่ายทีหลัง / COD"/>
    <s v=""/>
    <s v="-"/>
    <s v="25/02/2026 17:21"/>
  </r>
  <r>
    <x v="6"/>
    <x v="6"/>
    <n v="50"/>
    <n v="6"/>
    <s v="GVQ29"/>
    <n v="200"/>
    <n v="0"/>
    <s v="ร้านที่2"/>
    <s v="ส***นา.เหมะ"/>
    <s v="อุทัยธานี"/>
    <s v="-"/>
    <s v=""/>
    <s v="25/02/2026 17:18"/>
    <s v="-"/>
    <s v="J&amp;T COD"/>
    <s v="Tiktok"/>
    <s v="จ่ายทีหลัง / COD"/>
    <s v=""/>
    <s v="-"/>
    <s v="25/02/2026 17:18"/>
  </r>
  <r>
    <x v="4"/>
    <x v="4"/>
    <n v="159"/>
    <n v="1"/>
    <s v="GVQ28"/>
    <n v="109"/>
    <n v="0"/>
    <s v="ร้านที่2"/>
    <s v="ธ***ญา"/>
    <s v="หนองคาย"/>
    <s v="-"/>
    <s v=""/>
    <s v="25/02/2026 17:15"/>
    <s v="-"/>
    <s v="J&amp;T COD"/>
    <s v="Tiktok"/>
    <s v="จ่ายทีหลัง / COD"/>
    <s v=""/>
    <s v="-"/>
    <s v="25/02/2026 17:16"/>
  </r>
  <r>
    <x v="7"/>
    <x v="8"/>
    <n v="66.666666666666671"/>
    <n v="3"/>
    <s v="GVQ27"/>
    <n v="129"/>
    <n v="0"/>
    <s v="ร้านที่2"/>
    <s v="D** S***it"/>
    <s v="กรุงเทพฯ"/>
    <s v="-"/>
    <s v=""/>
    <s v="25/02/2026 17:15"/>
    <s v="-"/>
    <s v="J&amp;T Express"/>
    <s v="Tiktok"/>
    <s v="tiktok"/>
    <s v=""/>
    <s v="-"/>
    <s v="25/02/2026 17:15"/>
  </r>
  <r>
    <x v="7"/>
    <x v="8"/>
    <n v="33"/>
    <n v="10"/>
    <s v="GVQ26"/>
    <n v="399"/>
    <n v="0"/>
    <s v="ร้านที่1"/>
    <s v="ส******ว"/>
    <s v="******ง ตำบล ทุ่งฝน ตำบลทุ่งฝน อำเภอทุ่งฝน จังหวัดอุดรธานี 41310"/>
    <s v="41310"/>
    <s v="53"/>
    <s v="25/02/2026 17:14"/>
    <s v="-"/>
    <s v="SPX Express"/>
    <s v="Shopee"/>
    <s v="shopee"/>
    <s v=""/>
    <s v="-"/>
    <s v="25/02/2026 17:14"/>
  </r>
  <r>
    <x v="7"/>
    <x v="8"/>
    <n v="33"/>
    <n v="10"/>
    <s v="GVQ25"/>
    <n v="399"/>
    <n v="0"/>
    <s v="ร้านที่1"/>
    <s v="ส******ว"/>
    <s v="******ง ตำบล ทุ่งฝน ตำบลทุ่งฝน อำเภอทุ่งฝน จังหวัดอุดรธานี 41310"/>
    <s v="41310"/>
    <s v="53"/>
    <s v="25/02/2026 17:13"/>
    <s v="-"/>
    <s v="SPX Express"/>
    <s v="Shopee"/>
    <s v="shopee"/>
    <s v=""/>
    <s v="-"/>
    <s v="25/02/2026 17:13"/>
  </r>
  <r>
    <x v="7"/>
    <x v="8"/>
    <n v="33"/>
    <n v="10"/>
    <s v="GVQ24"/>
    <n v="399"/>
    <n v="0"/>
    <s v="ร้านที่1"/>
    <s v="ส******ว"/>
    <s v="******ง ตำบล ทุ่งฝน ตำบลทุ่งฝน อำเภอทุ่งฝน จังหวัดอุดรธานี 41310"/>
    <s v="41310"/>
    <s v="53"/>
    <s v="25/02/2026 17:12"/>
    <s v="-"/>
    <s v="SPX Express"/>
    <s v="Shopee"/>
    <s v="shopee"/>
    <s v=""/>
    <s v="-"/>
    <s v="25/02/2026 17:12"/>
  </r>
  <r>
    <x v="5"/>
    <x v="5"/>
    <n v="159"/>
    <n v="1"/>
    <s v="GVQ23"/>
    <n v="109"/>
    <n v="0"/>
    <s v="ร้านที่2"/>
    <s v="ร***ิมา    โ***์ซิโรจน์"/>
    <s v="กรุงเทพฯ"/>
    <s v="-"/>
    <s v=""/>
    <s v="25/02/2026 17:09"/>
    <s v="-"/>
    <s v="J&amp;T Express"/>
    <s v="Tiktok"/>
    <s v="tiktok"/>
    <s v=""/>
    <s v="-"/>
    <s v="25/02/2026 17:09"/>
  </r>
  <r>
    <x v="5"/>
    <x v="5"/>
    <n v="159"/>
    <n v="1"/>
    <s v="GVQ22"/>
    <n v="218"/>
    <n v="0"/>
    <s v="ร้านที่2"/>
    <s v="ว***วรรณ ห***ทอง"/>
    <s v="กรุงเทพฯ"/>
    <s v="-"/>
    <s v=""/>
    <s v="25/02/2026 16:54"/>
    <s v="-"/>
    <s v="J&amp;T Express"/>
    <s v="Tiktok"/>
    <s v="tiktok"/>
    <s v=""/>
    <s v="-"/>
    <s v="25/02/2026 16:54"/>
  </r>
  <r>
    <x v="4"/>
    <x v="4"/>
    <n v="159"/>
    <n v="1"/>
    <s v="GVQ22"/>
    <n v="218"/>
    <n v="0"/>
    <s v="ร้านที่2"/>
    <s v="ว***วรรณ ห***ทอง"/>
    <s v="กรุงเทพฯ"/>
    <s v="-"/>
    <s v=""/>
    <s v="25/02/2026 16:54"/>
    <s v="-"/>
    <s v="J&amp;T Express"/>
    <s v="Tiktok"/>
    <s v="tiktok"/>
    <s v=""/>
    <s v="-"/>
    <s v="25/02/2026 16:54"/>
  </r>
  <r>
    <x v="10"/>
    <x v="12"/>
    <n v="159"/>
    <n v="1"/>
    <s v="GVQ21"/>
    <n v="99"/>
    <n v="0"/>
    <s v="ร้านที่2"/>
    <s v="P  P***"/>
    <s v="กรุงเทพฯ"/>
    <s v="-"/>
    <s v=""/>
    <s v="25/02/2026 16:44"/>
    <s v="-"/>
    <s v="J&amp;T COD"/>
    <s v="Tiktok"/>
    <s v="จ่ายทีหลัง / COD"/>
    <s v=""/>
    <s v="-"/>
    <s v="25/02/2026 16:44"/>
  </r>
  <r>
    <x v="8"/>
    <x v="10"/>
    <n v="33.333333333333336"/>
    <n v="3"/>
    <s v="GVQ20"/>
    <n v="134.99"/>
    <n v="0"/>
    <s v="ร้านที่2"/>
    <s v="ล***ณ ก***มาย"/>
    <s v="นครราชสีมา"/>
    <s v="-"/>
    <s v=""/>
    <s v="25/02/2026 16:28"/>
    <s v="-"/>
    <s v="J&amp;T COD"/>
    <s v="Tiktok"/>
    <s v="จ่ายทีหลัง / COD"/>
    <s v=""/>
    <s v="-"/>
    <s v="25/02/2026 16:28"/>
  </r>
  <r>
    <x v="6"/>
    <x v="6"/>
    <n v="33.333333333333336"/>
    <n v="3"/>
    <s v="GVQ19"/>
    <n v="100"/>
    <n v="0"/>
    <s v="ร้านที่2"/>
    <s v=""/>
    <s v=""/>
    <s v="-"/>
    <s v=""/>
    <s v="-"/>
    <s v="-"/>
    <s v="Next-day delivery"/>
    <s v="Tiktok"/>
    <s v="-"/>
    <s v=""/>
    <s v="-"/>
    <s v="25/02/2026 16:25"/>
  </r>
  <r>
    <x v="4"/>
    <x v="4"/>
    <n v="159"/>
    <n v="2"/>
    <s v="GVQ18"/>
    <n v="218"/>
    <n v="0"/>
    <s v="ร้านที่2"/>
    <s v="ส***ศา ถ***ลกรัง"/>
    <s v="สมุทรปราการ"/>
    <s v="-"/>
    <s v=""/>
    <s v="25/02/2026 16:00"/>
    <s v="-"/>
    <s v="J&amp;T COD"/>
    <s v="Tiktok"/>
    <s v="จ่ายทีหลัง / COD"/>
    <s v=""/>
    <s v="-"/>
    <s v="25/02/2026 16:00"/>
  </r>
  <r>
    <x v="0"/>
    <x v="13"/>
    <n v="83"/>
    <n v="1"/>
    <s v="GVQ17"/>
    <n v="163"/>
    <n v="0"/>
    <s v="ร้านที่1"/>
    <s v="ส******า"/>
    <s v="******าสะแก ตำบลท่าสะแก อำเภอชาติตระการ จังหวัดพิษณุโลก 65170"/>
    <s v="65170"/>
    <s v="18"/>
    <s v="25/02/2026 16:28"/>
    <s v="-"/>
    <s v="SPX Express"/>
    <s v="Shopee"/>
    <s v="shopee"/>
    <s v=""/>
    <s v="-"/>
    <s v="25/02/2026 15:58"/>
  </r>
  <r>
    <x v="1"/>
    <x v="1"/>
    <n v="80"/>
    <n v="1"/>
    <s v="GVQ17"/>
    <n v="163"/>
    <n v="0"/>
    <s v="ร้านที่1"/>
    <s v="ส******า"/>
    <s v="******าสะแก ตำบลท่าสะแก อำเภอชาติตระการ จังหวัดพิษณุโลก 65170"/>
    <s v="65170"/>
    <s v="18"/>
    <s v="25/02/2026 16:28"/>
    <s v="-"/>
    <s v="SPX Express"/>
    <s v="Shopee"/>
    <s v="shopee"/>
    <s v=""/>
    <s v="-"/>
    <s v="25/02/2026 15:58"/>
  </r>
  <r>
    <x v="6"/>
    <x v="6"/>
    <n v="50"/>
    <n v="6"/>
    <s v="GVQ16"/>
    <n v="200"/>
    <n v="0"/>
    <s v="ร้านที่2"/>
    <s v="ฐ***รัพ"/>
    <s v="กรุงเทพฯ"/>
    <s v="-"/>
    <s v=""/>
    <s v="25/02/2026 15:58"/>
    <s v="-"/>
    <s v="J&amp;T COD"/>
    <s v="Tiktok"/>
    <s v="จ่ายทีหลัง / COD"/>
    <s v=""/>
    <s v="-"/>
    <s v="25/02/2026 15:58"/>
  </r>
  <r>
    <x v="3"/>
    <x v="7"/>
    <n v="159"/>
    <n v="2"/>
    <s v="GVQ14"/>
    <n v="1070"/>
    <n v="0"/>
    <s v="ร้านที่2"/>
    <s v="บ***ร้านค้าซอยวัดซ้ายมือป้าดา"/>
    <s v="กำแพงเพชร"/>
    <s v="-"/>
    <s v=""/>
    <s v="25/02/2026 15:47"/>
    <s v="-"/>
    <s v="J&amp;T COD"/>
    <s v="Tiktok"/>
    <s v="จ่ายทีหลัง / COD"/>
    <s v=""/>
    <s v="-"/>
    <s v="25/02/2026 15:48"/>
  </r>
  <r>
    <x v="4"/>
    <x v="4"/>
    <n v="159"/>
    <n v="1"/>
    <s v="GVQ14"/>
    <n v="1070"/>
    <n v="0"/>
    <s v="ร้านที่2"/>
    <s v="บ***ร้านค้าซอยวัดซ้ายมือป้าดา"/>
    <s v="กำแพงเพชร"/>
    <s v="-"/>
    <s v=""/>
    <s v="25/02/2026 15:47"/>
    <s v="-"/>
    <s v="J&amp;T COD"/>
    <s v="Tiktok"/>
    <s v="จ่ายทีหลัง / COD"/>
    <s v=""/>
    <s v="-"/>
    <s v="25/02/2026 15:48"/>
  </r>
  <r>
    <x v="5"/>
    <x v="5"/>
    <n v="159"/>
    <n v="7"/>
    <s v="GVQ14"/>
    <n v="1070"/>
    <n v="0"/>
    <s v="ร้านที่2"/>
    <s v="บ***ร้านค้าซอยวัดซ้ายมือป้าดา"/>
    <s v="กำแพงเพชร"/>
    <s v="-"/>
    <s v=""/>
    <s v="25/02/2026 15:47"/>
    <s v="-"/>
    <s v="J&amp;T COD"/>
    <s v="Tiktok"/>
    <s v="จ่ายทีหลัง / COD"/>
    <s v=""/>
    <s v="-"/>
    <s v="25/02/2026 15:48"/>
  </r>
  <r>
    <x v="2"/>
    <x v="2"/>
    <n v="69.900000000000006"/>
    <n v="10"/>
    <s v="GVQ13"/>
    <n v="800"/>
    <n v="0"/>
    <s v="ร้านที่1"/>
    <s v="ไ******)"/>
    <s v="******ิมิต อ.เมืองจันทบุรี ตำบลจันทนิมิต อำเภอเมืองจันทบุรี จังหวัดจันทบุรี 22000"/>
    <s v="22000"/>
    <s v="39"/>
    <s v="25/02/2026 15:43"/>
    <s v="-"/>
    <s v="SPX Express"/>
    <s v="Shopee"/>
    <s v="shopee"/>
    <s v=""/>
    <s v="-"/>
    <s v="25/02/2026 15:43"/>
  </r>
  <r>
    <x v="6"/>
    <x v="6"/>
    <n v="50"/>
    <n v="6"/>
    <s v="GVQ12"/>
    <n v="200"/>
    <n v="0"/>
    <s v="ร้านที่2"/>
    <s v="ม***วรรณ"/>
    <s v="นนทบุรี"/>
    <s v="-"/>
    <s v=""/>
    <s v="25/02/2026 15:32"/>
    <s v="-"/>
    <s v="J&amp;T COD"/>
    <s v="Tiktok"/>
    <s v="จ่ายทีหลัง / COD"/>
    <s v=""/>
    <s v="-"/>
    <s v="25/02/2026 15:32"/>
  </r>
  <r>
    <x v="6"/>
    <x v="6"/>
    <n v="50"/>
    <n v="6"/>
    <s v="GVQ11"/>
    <n v="200"/>
    <n v="0"/>
    <s v="ร้านที่2"/>
    <s v="แ***ดือน  ค***"/>
    <s v="ลำปาง"/>
    <s v="-"/>
    <s v=""/>
    <s v="25/02/2026 15:27"/>
    <s v="-"/>
    <s v="J&amp;T COD"/>
    <s v="Tiktok"/>
    <s v="จ่ายทีหลัง / COD"/>
    <s v=""/>
    <s v="-"/>
    <s v="25/02/2026 15:29"/>
  </r>
  <r>
    <x v="6"/>
    <x v="6"/>
    <n v="50"/>
    <n v="6"/>
    <s v="GVQ10"/>
    <n v="200"/>
    <n v="0"/>
    <s v="ร้านที่2"/>
    <s v="เ***่ยม ศ***ม"/>
    <s v="อุดรธานี"/>
    <s v="-"/>
    <s v=""/>
    <s v="25/02/2026 15:22"/>
    <s v="-"/>
    <s v="J&amp;T COD"/>
    <s v="Tiktok"/>
    <s v="จ่ายทีหลัง / COD"/>
    <s v=""/>
    <s v="-"/>
    <s v="25/02/2026 15:22"/>
  </r>
  <r>
    <x v="7"/>
    <x v="8"/>
    <n v="66.666666666666671"/>
    <n v="3"/>
    <s v="GVQ8"/>
    <n v="129"/>
    <n v="0"/>
    <s v="ร้านที่2"/>
    <s v="น***อุทัย.ตะไลชั่ง"/>
    <s v="อุดรธานี"/>
    <s v="-"/>
    <s v=""/>
    <s v="25/02/2026 15:07"/>
    <s v="-"/>
    <s v="J&amp;T COD"/>
    <s v="Tiktok"/>
    <s v="จ่ายทีหลัง / COD"/>
    <s v=""/>
    <s v="-"/>
    <s v="25/02/2026 15:07"/>
  </r>
  <r>
    <x v="5"/>
    <x v="3"/>
    <n v="70.849999999999994"/>
    <n v="1"/>
    <s v="GVQ7"/>
    <n v="70.849999999999994"/>
    <n v="0"/>
    <s v="ร้านที่3"/>
    <s v="สมบัติ สิริพัลลภ"/>
    <s v="ร้านกันเอง 301 ถนนจรดวิถีถ่อง ตำบลธานี_x000a__x000a_เมืองสุโขทัย/ Mueang Sukhothaiสุโขทัย/ Sukhothai_x000a_64000"/>
    <s v="64000"/>
    <s v="660881535565"/>
    <s v="25/02/2026 15:04"/>
    <s v="-"/>
    <s v="Kerry_dropoff"/>
    <s v="Lazada"/>
    <s v="lazada"/>
    <s v=""/>
    <s v="-"/>
    <s v="25/02/2026 15:04"/>
  </r>
  <r>
    <x v="3"/>
    <x v="7"/>
    <n v="159"/>
    <n v="1"/>
    <s v="GVQ6"/>
    <n v="106"/>
    <n v="7"/>
    <s v="ร้านที่2"/>
    <s v="ญ***ิภา  ห***บัว"/>
    <s v="สกลนคร"/>
    <s v="-"/>
    <s v=""/>
    <s v="25/02/2026 14:56"/>
    <s v="-"/>
    <s v="J&amp;T COD"/>
    <s v="Tiktok"/>
    <s v="จ่ายทีหลัง / COD"/>
    <s v=""/>
    <s v="-"/>
    <s v="25/02/2026 14:56"/>
  </r>
  <r>
    <x v="5"/>
    <x v="5"/>
    <n v="159"/>
    <n v="1"/>
    <s v="GVQ5"/>
    <n v="99"/>
    <n v="0"/>
    <s v="ร้านที่2"/>
    <s v="ท***ิจ ก***หาญ"/>
    <s v="ศรีสะเกษ"/>
    <s v="-"/>
    <s v=""/>
    <s v="25/02/2026 14:53"/>
    <s v="-"/>
    <s v="J&amp;T COD"/>
    <s v="Tiktok"/>
    <s v="จ่ายทีหลัง / COD"/>
    <s v=""/>
    <s v="-"/>
    <s v="25/02/2026 14:53"/>
  </r>
  <r>
    <x v="5"/>
    <x v="5"/>
    <n v="159"/>
    <n v="1"/>
    <s v="GVQ4"/>
    <n v="109"/>
    <n v="0"/>
    <s v="ร้านที่2"/>
    <s v="ค***ิมลศิริ ม***ย"/>
    <s v="น่าน"/>
    <s v="-"/>
    <s v=""/>
    <s v="25/02/2026 14:51"/>
    <s v="-"/>
    <s v="J&amp;T COD"/>
    <s v="Tiktok"/>
    <s v="จ่ายทีหลัง / COD"/>
    <s v=""/>
    <s v="-"/>
    <s v="25/02/2026 14:51"/>
  </r>
  <r>
    <x v="5"/>
    <x v="5"/>
    <n v="159"/>
    <n v="1"/>
    <s v="GVQ3"/>
    <n v="109"/>
    <n v="0"/>
    <s v="ร้านที่2"/>
    <s v="ธ***วัฒน์"/>
    <s v="นครศรีธรรมราช"/>
    <s v="-"/>
    <s v=""/>
    <s v="25/02/2026 14:51"/>
    <s v="-"/>
    <s v="J&amp;T COD"/>
    <s v="Tiktok"/>
    <s v="จ่ายทีหลัง / COD"/>
    <s v=""/>
    <s v="-"/>
    <s v="25/02/2026 14:51"/>
  </r>
  <r>
    <x v="4"/>
    <x v="4"/>
    <n v="159"/>
    <n v="1"/>
    <s v="GVQ2"/>
    <n v="99"/>
    <n v="0"/>
    <s v="ร้านที่2"/>
    <s v="พ***า  เ***อคนแข็ง"/>
    <s v="อ่างทอง"/>
    <s v="-"/>
    <s v=""/>
    <s v="25/02/2026 14:51"/>
    <s v="-"/>
    <s v="J&amp;T COD"/>
    <s v="Tiktok"/>
    <s v="จ่ายทีหลัง / COD"/>
    <s v=""/>
    <s v="-"/>
    <s v="25/02/2026 14:51"/>
  </r>
  <r>
    <x v="5"/>
    <x v="5"/>
    <n v="159"/>
    <n v="1"/>
    <s v="GVQ1"/>
    <n v="99"/>
    <n v="0"/>
    <s v="ร้านที่2"/>
    <s v="ส***กษณ์​       ส***ิลา"/>
    <s v="กรุงเทพมหานคร"/>
    <s v="-"/>
    <s v=""/>
    <s v="25/02/2026 14:50"/>
    <s v="-"/>
    <s v="J&amp;T COD"/>
    <s v="Tiktok"/>
    <s v="จ่ายทีหลัง / COD"/>
    <s v=""/>
    <s v="-"/>
    <s v="25/02/2026 14:50"/>
  </r>
  <r>
    <x v="8"/>
    <x v="10"/>
    <n v="35"/>
    <n v="8"/>
    <s v="GVQ0"/>
    <n v="328"/>
    <n v="0"/>
    <s v="ร้านที่1"/>
    <s v="ธ******ง"/>
    <s v="******7  ต.พรสำราญ ตำบลพรสำราญ อำเภอคูเมือง จังหวัดบุรีรัมย์ 31190"/>
    <s v="31190"/>
    <s v="97"/>
    <s v="25/02/2026 14:49"/>
    <s v="-"/>
    <s v="SPX Express"/>
    <s v="Shopee"/>
    <s v="shopee"/>
    <s v=""/>
    <s v="-"/>
    <s v="25/02/2026 14:49"/>
  </r>
  <r>
    <x v="6"/>
    <x v="6"/>
    <n v="33.333333333333336"/>
    <n v="3"/>
    <s v="GVP99"/>
    <n v="0"/>
    <n v="0"/>
    <s v="ร้านที่2"/>
    <s v="ส***า ว***ุญคง"/>
    <s v="สุราษฎร์ธานี"/>
    <s v="-"/>
    <s v=""/>
    <s v="25/02/2026 14:48"/>
    <s v="-"/>
    <s v="J&amp;T Express"/>
    <s v="Tiktok"/>
    <s v="tiktok"/>
    <s v=""/>
    <s v="-"/>
    <s v="25/02/2026 14:48"/>
  </r>
  <r>
    <x v="6"/>
    <x v="6"/>
    <n v="50"/>
    <n v="6"/>
    <s v="GVP98"/>
    <n v="200"/>
    <n v="0"/>
    <s v="ร้านที่2"/>
    <s v="B***e11 ท***์วรรณ บ***รหม"/>
    <s v="ลพบุรี"/>
    <s v="-"/>
    <s v=""/>
    <s v="25/02/2026 14:46"/>
    <s v="-"/>
    <s v="J&amp;T COD"/>
    <s v="Tiktok"/>
    <s v="จ่ายทีหลัง / COD"/>
    <s v=""/>
    <s v="-"/>
    <s v="25/02/2026 14:46"/>
  </r>
  <r>
    <x v="4"/>
    <x v="4"/>
    <n v="159"/>
    <n v="1"/>
    <s v="GVP97"/>
    <n v="99"/>
    <n v="0"/>
    <s v="ร้านที่2"/>
    <s v="เ***อวัลย์  ส***ณี"/>
    <s v="สุราษฎร์ธานี"/>
    <s v="-"/>
    <s v=""/>
    <s v="25/02/2026 14:46"/>
    <s v="-"/>
    <s v="J&amp;T COD"/>
    <s v="Tiktok"/>
    <s v="จ่ายทีหลัง / COD"/>
    <s v=""/>
    <s v="-"/>
    <s v="25/02/2026 14:46"/>
  </r>
  <r>
    <x v="8"/>
    <x v="10"/>
    <n v="33.333333333333336"/>
    <n v="3"/>
    <s v="GVP95"/>
    <n v="134.99"/>
    <n v="0"/>
    <s v="ร้านที่2"/>
    <s v="ว***ากร"/>
    <s v="พระนครศรีอยุธยา"/>
    <s v="-"/>
    <s v=""/>
    <s v="25/02/2026 14:42"/>
    <s v="-"/>
    <s v="J&amp;T COD"/>
    <s v="Tiktok"/>
    <s v="จ่ายทีหลัง / COD"/>
    <s v=""/>
    <s v="-"/>
    <s v="25/02/2026 14:42"/>
  </r>
  <r>
    <x v="1"/>
    <x v="14"/>
    <n v="120"/>
    <n v="1"/>
    <s v="GVP94"/>
    <n v="89"/>
    <n v="0"/>
    <s v="ร้านที่2"/>
    <s v="ณ***ิดา ม***บูรณ์"/>
    <s v="Bangkok"/>
    <s v="-"/>
    <s v=""/>
    <s v="25/02/2026 14:40"/>
    <s v="-"/>
    <s v="J&amp;T COD"/>
    <s v="Tiktok"/>
    <s v="จ่ายทีหลัง / COD"/>
    <s v=""/>
    <s v="-"/>
    <s v="25/02/2026 14:40"/>
  </r>
  <r>
    <x v="7"/>
    <x v="8"/>
    <n v="66.666666666666671"/>
    <n v="3"/>
    <s v="GVP93"/>
    <n v="200"/>
    <n v="0"/>
    <s v="ร้านที่2"/>
    <s v="ก***ัธน์   แ***ระสิทธิ์"/>
    <s v="พิษณุโลก"/>
    <s v="-"/>
    <s v=""/>
    <s v="25/02/2026 14:39"/>
    <s v="-"/>
    <s v="J&amp;T COD"/>
    <s v="Tiktok"/>
    <s v="จ่ายทีหลัง / COD"/>
    <s v=""/>
    <s v="-"/>
    <s v="25/02/2026 14:39"/>
  </r>
  <r>
    <x v="6"/>
    <x v="6"/>
    <n v="33.333333333333336"/>
    <n v="3"/>
    <s v="GVP93"/>
    <n v="200"/>
    <n v="0"/>
    <s v="ร้านที่2"/>
    <s v="ก***ัธน์   แ***ระสิทธิ์"/>
    <s v="พิษณุโลก"/>
    <s v="-"/>
    <s v=""/>
    <s v="25/02/2026 14:39"/>
    <s v="-"/>
    <s v="J&amp;T COD"/>
    <s v="Tiktok"/>
    <s v="จ่ายทีหลัง / COD"/>
    <s v=""/>
    <s v="-"/>
    <s v="25/02/2026 14:39"/>
  </r>
  <r>
    <x v="3"/>
    <x v="7"/>
    <n v="159"/>
    <n v="1"/>
    <s v="GVP92"/>
    <n v="99"/>
    <n v="0"/>
    <s v="ร้านที่2"/>
    <s v="ว***ลย์ศยา​ โ***า​"/>
    <s v="ประจวบคีรีขันธ์"/>
    <s v="-"/>
    <s v=""/>
    <s v="25/02/2026 14:37"/>
    <s v="-"/>
    <s v="J&amp;T COD"/>
    <s v="Tiktok"/>
    <s v="จ่ายทีหลัง / COD"/>
    <s v=""/>
    <s v="-"/>
    <s v="25/02/2026 14:38"/>
  </r>
  <r>
    <x v="6"/>
    <x v="6"/>
    <n v="50"/>
    <n v="6"/>
    <s v="GVP91"/>
    <n v="200"/>
    <n v="0"/>
    <s v="ร้านที่2"/>
    <s v="ก***ิพย์"/>
    <s v="ตรัง"/>
    <s v="-"/>
    <s v=""/>
    <s v="25/02/2026 14:37"/>
    <s v="-"/>
    <s v="J&amp;T Express"/>
    <s v="Tiktok"/>
    <s v="tiktok"/>
    <s v=""/>
    <s v="-"/>
    <s v="25/02/2026 14:36"/>
  </r>
  <r>
    <x v="7"/>
    <x v="8"/>
    <n v="66.666666666666671"/>
    <n v="3"/>
    <s v="GVP90"/>
    <n v="100"/>
    <n v="0"/>
    <s v="ร้านที่2"/>
    <s v="น***าญจนาภา เ***ระสิทธิ์"/>
    <s v="Lop Buri"/>
    <s v="-"/>
    <s v=""/>
    <s v="25/02/2026 14:35"/>
    <s v="-"/>
    <s v="J&amp;T Express"/>
    <s v="Tiktok"/>
    <s v="tiktok"/>
    <s v=""/>
    <s v="-"/>
    <s v="25/02/2026 14:35"/>
  </r>
  <r>
    <x v="6"/>
    <x v="6"/>
    <n v="33.333333333333336"/>
    <n v="3"/>
    <s v="GVP88"/>
    <n v="100"/>
    <n v="0"/>
    <s v="ร้านที่2"/>
    <s v="จ***รัตน์ ว***อ้ายตาล"/>
    <s v="กรุงเทพฯ"/>
    <s v="-"/>
    <s v=""/>
    <s v="25/02/2026 14:26"/>
    <s v="-"/>
    <s v="J&amp;T COD"/>
    <s v="Tiktok"/>
    <s v="จ่ายทีหลัง / COD"/>
    <s v=""/>
    <s v="-"/>
    <s v="25/02/2026 14:26"/>
  </r>
  <r>
    <x v="6"/>
    <x v="6"/>
    <n v="33.333333333333336"/>
    <n v="3"/>
    <s v="GVP87"/>
    <n v="199"/>
    <n v="0"/>
    <s v="ร้านที่2"/>
    <s v="้***ฐพงษ์ ล***กุล"/>
    <s v="สมุทรสาคร"/>
    <s v="-"/>
    <s v=""/>
    <s v="25/02/2026 14:28"/>
    <s v="-"/>
    <s v="J&amp;T Express"/>
    <s v="Tiktok"/>
    <s v="tiktok"/>
    <s v=""/>
    <s v="-"/>
    <s v="25/02/2026 14:24"/>
  </r>
  <r>
    <x v="10"/>
    <x v="12"/>
    <n v="159"/>
    <n v="1"/>
    <s v="GVP87"/>
    <n v="199"/>
    <n v="0"/>
    <s v="ร้านที่2"/>
    <s v="้***ฐพงษ์ ล***กุล"/>
    <s v="สมุทรสาคร"/>
    <s v="-"/>
    <s v=""/>
    <s v="25/02/2026 14:28"/>
    <s v="-"/>
    <s v="J&amp;T Express"/>
    <s v="Tiktok"/>
    <s v="tiktok"/>
    <s v=""/>
    <s v="-"/>
    <s v="25/02/2026 14:24"/>
  </r>
  <r>
    <x v="0"/>
    <x v="13"/>
    <n v="150"/>
    <n v="1"/>
    <s v="GVP84"/>
    <n v="100"/>
    <n v="0"/>
    <s v="ร้านที่2"/>
    <s v="น***าวสุนิตา ข***ันเทียะ"/>
    <s v="นครราชสีมา"/>
    <s v="-"/>
    <s v=""/>
    <s v="25/02/2026 14:16"/>
    <s v="-"/>
    <s v="J&amp;T Express"/>
    <s v="Tiktok"/>
    <s v="tiktok"/>
    <s v=""/>
    <s v="-"/>
    <s v="25/02/2026 14:17"/>
  </r>
  <r>
    <x v="2"/>
    <x v="2"/>
    <n v="120"/>
    <n v="1"/>
    <s v="GVP83"/>
    <n v="89"/>
    <n v="0"/>
    <s v="ร้านที่2"/>
    <s v="พ***าภรณ์ เ***มสมบูรณ์"/>
    <s v="กรุงเทพมหานคร"/>
    <s v="-"/>
    <s v=""/>
    <s v="25/02/2026 14:13"/>
    <s v="-"/>
    <s v="J&amp;T Express"/>
    <s v="Tiktok"/>
    <s v="tiktok"/>
    <s v=""/>
    <s v="-"/>
    <s v="25/02/2026 14:15"/>
  </r>
  <r>
    <x v="4"/>
    <x v="4"/>
    <n v="159"/>
    <n v="1"/>
    <s v="GVP82"/>
    <n v="109"/>
    <n v="0"/>
    <s v="ร้านที่2"/>
    <s v="W***ai w***aya จ** ใ***ัว"/>
    <s v="เชียงใหม่"/>
    <s v="-"/>
    <s v=""/>
    <s v="25/02/2026 14:11"/>
    <s v="-"/>
    <s v="J&amp;T COD"/>
    <s v="Tiktok"/>
    <s v="จ่ายทีหลัง / COD"/>
    <s v=""/>
    <s v="-"/>
    <s v="25/02/2026 14:14"/>
  </r>
  <r>
    <x v="6"/>
    <x v="6"/>
    <n v="50"/>
    <n v="6"/>
    <s v="GVP81"/>
    <n v="200"/>
    <n v="0"/>
    <s v="ร้านที่2"/>
    <s v="ป***ี แ***แท้"/>
    <s v="ราชบุรี"/>
    <s v="-"/>
    <s v=""/>
    <s v="25/02/2026 14:09"/>
    <s v="-"/>
    <s v="J&amp;T COD"/>
    <s v="Tiktok"/>
    <s v="จ่ายทีหลัง / COD"/>
    <s v=""/>
    <s v="-"/>
    <s v="25/02/2026 14:14"/>
  </r>
  <r>
    <x v="5"/>
    <x v="5"/>
    <n v="159"/>
    <n v="1"/>
    <s v="GVP80"/>
    <n v="99"/>
    <n v="0"/>
    <s v="ร้านที่2"/>
    <s v="น***ี้ ส** ช***3"/>
    <s v="กรุงเทพฯ"/>
    <s v="-"/>
    <s v=""/>
    <s v="25/02/2026 14:09"/>
    <s v="-"/>
    <s v="J&amp;T COD"/>
    <s v="Tiktok"/>
    <s v="จ่ายทีหลัง / COD"/>
    <s v=""/>
    <s v="-"/>
    <s v="25/02/2026 14:13"/>
  </r>
  <r>
    <x v="3"/>
    <x v="7"/>
    <n v="159"/>
    <n v="1"/>
    <s v="GVP79"/>
    <n v="465"/>
    <n v="0"/>
    <s v="ร้านที่2"/>
    <s v="ส***พร ป***านสุข"/>
    <s v="แม่ฮ่องสอน"/>
    <s v="-"/>
    <s v=""/>
    <s v="25/02/2026 14:07"/>
    <s v="-"/>
    <s v="J&amp;T Express"/>
    <s v="Tiktok"/>
    <s v="tiktok"/>
    <s v=""/>
    <s v="-"/>
    <s v="25/02/2026 14:12"/>
  </r>
  <r>
    <x v="2"/>
    <x v="2"/>
    <n v="120"/>
    <n v="1"/>
    <s v="GVP79"/>
    <n v="465"/>
    <n v="0"/>
    <s v="ร้านที่2"/>
    <s v="ส***พร ป***านสุข"/>
    <s v="แม่ฮ่องสอน"/>
    <s v="-"/>
    <s v=""/>
    <s v="25/02/2026 14:07"/>
    <s v="-"/>
    <s v="J&amp;T Express"/>
    <s v="Tiktok"/>
    <s v="tiktok"/>
    <s v=""/>
    <s v="-"/>
    <s v="25/02/2026 14:12"/>
  </r>
  <r>
    <x v="1"/>
    <x v="14"/>
    <n v="120"/>
    <n v="2"/>
    <s v="GVP79"/>
    <n v="465"/>
    <n v="0"/>
    <s v="ร้านที่2"/>
    <s v="ส***พร ป***านสุข"/>
    <s v="แม่ฮ่องสอน"/>
    <s v="-"/>
    <s v=""/>
    <s v="25/02/2026 14:07"/>
    <s v="-"/>
    <s v="J&amp;T Express"/>
    <s v="Tiktok"/>
    <s v="tiktok"/>
    <s v=""/>
    <s v="-"/>
    <s v="25/02/2026 14:12"/>
  </r>
  <r>
    <x v="5"/>
    <x v="5"/>
    <n v="159"/>
    <n v="1"/>
    <s v="GVP79"/>
    <n v="465"/>
    <n v="0"/>
    <s v="ร้านที่2"/>
    <s v="ส***พร ป***านสุข"/>
    <s v="แม่ฮ่องสอน"/>
    <s v="-"/>
    <s v=""/>
    <s v="25/02/2026 14:07"/>
    <s v="-"/>
    <s v="J&amp;T Express"/>
    <s v="Tiktok"/>
    <s v="tiktok"/>
    <s v=""/>
    <s v="-"/>
    <s v="25/02/2026 14:12"/>
  </r>
  <r>
    <x v="2"/>
    <x v="2"/>
    <n v="120"/>
    <n v="2"/>
    <s v="GVP78"/>
    <n v="178"/>
    <n v="0"/>
    <s v="ร้านที่2"/>
    <s v="พ***นทร์ พ***าภรณ์"/>
    <s v="กรุงเทพฯ"/>
    <s v="-"/>
    <s v=""/>
    <s v="25/02/2026 14:05"/>
    <s v="-"/>
    <s v="J&amp;T COD"/>
    <s v="Tiktok"/>
    <s v="จ่ายทีหลัง / COD"/>
    <s v=""/>
    <s v="-"/>
    <s v="25/02/2026 14:09"/>
  </r>
  <r>
    <x v="6"/>
    <x v="6"/>
    <n v="65"/>
    <n v="2"/>
    <s v="GVP77"/>
    <n v="70"/>
    <n v="0"/>
    <s v="ร้านที่2"/>
    <s v="น***า พ***ดี"/>
    <s v="นครสวรรค์"/>
    <s v="-"/>
    <s v=""/>
    <s v="25/02/2026 14:04"/>
    <s v="-"/>
    <s v="J&amp;T Express"/>
    <s v="Tiktok"/>
    <s v="tiktok"/>
    <s v=""/>
    <s v="-"/>
    <s v="25/02/2026 14:07"/>
  </r>
  <r>
    <x v="6"/>
    <x v="6"/>
    <n v="50"/>
    <n v="6"/>
    <s v="GVP76"/>
    <n v="200"/>
    <n v="0"/>
    <s v="ร้านที่2"/>
    <s v="ด* ด*"/>
    <s v="ตาก"/>
    <s v="-"/>
    <s v=""/>
    <s v="25/02/2026 14:03"/>
    <s v="-"/>
    <s v="J&amp;T COD"/>
    <s v="Tiktok"/>
    <s v="จ่ายทีหลัง / COD"/>
    <s v=""/>
    <s v="-"/>
    <s v="25/02/2026 14:05"/>
  </r>
  <r>
    <x v="3"/>
    <x v="7"/>
    <n v="159"/>
    <n v="1"/>
    <s v="GVP75"/>
    <n v="99"/>
    <n v="0"/>
    <s v="ร้านที่2"/>
    <s v="จ***ร์จิรา   บ***าใจ"/>
    <s v="สมุทรปราการ"/>
    <s v="-"/>
    <s v=""/>
    <s v="25/02/2026 14:01"/>
    <s v="-"/>
    <s v="J&amp;T COD"/>
    <s v="Tiktok"/>
    <s v="จ่ายทีหลัง / COD"/>
    <s v=""/>
    <s v="-"/>
    <s v="25/02/2026 14:01"/>
  </r>
  <r>
    <x v="5"/>
    <x v="5"/>
    <n v="159"/>
    <n v="1"/>
    <s v="GVP74"/>
    <n v="99"/>
    <n v="0"/>
    <s v="ร้านที่2"/>
    <s v="เ*** เ***วุฒิชัย"/>
    <s v="ปทุมธานี"/>
    <s v="-"/>
    <s v=""/>
    <s v="25/02/2026 14:01"/>
    <s v="-"/>
    <s v="J&amp;T COD"/>
    <s v="Tiktok"/>
    <s v="จ่ายทีหลัง / COD"/>
    <s v=""/>
    <s v="-"/>
    <s v="25/02/2026 14:01"/>
  </r>
  <r>
    <x v="5"/>
    <x v="5"/>
    <n v="159"/>
    <n v="1"/>
    <s v="GVP73"/>
    <n v="99"/>
    <n v="0"/>
    <s v="ร้านที่2"/>
    <s v="ธ***ักดิ์ ธ***ุกิจ"/>
    <s v="กรุงเทพฯ"/>
    <s v="-"/>
    <s v=""/>
    <s v="25/02/2026 13:59"/>
    <s v="-"/>
    <s v="J&amp;T COD"/>
    <s v="Tiktok"/>
    <s v="จ่ายทีหลัง / COD"/>
    <s v=""/>
    <s v="-"/>
    <s v="25/02/2026 14:00"/>
  </r>
  <r>
    <x v="5"/>
    <x v="5"/>
    <n v="159"/>
    <n v="1"/>
    <s v="GVP72"/>
    <n v="99"/>
    <n v="0"/>
    <s v="ร้านที่2"/>
    <s v="เ***นีย์  ศ***ัว"/>
    <s v="ชัยนาท"/>
    <s v="-"/>
    <s v=""/>
    <s v="25/02/2026 13:58"/>
    <s v="-"/>
    <s v="J&amp;T COD"/>
    <s v="Tiktok"/>
    <s v="จ่ายทีหลัง / COD"/>
    <s v=""/>
    <s v="-"/>
    <s v="25/02/2026 13:58"/>
  </r>
  <r>
    <x v="6"/>
    <x v="6"/>
    <n v="65"/>
    <n v="1"/>
    <s v="GVP71"/>
    <n v="35"/>
    <n v="0"/>
    <s v="ร้านที่2"/>
    <s v="เ***พิชชา พ***พวง"/>
    <s v="กรุงเทพฯ"/>
    <s v="-"/>
    <s v=""/>
    <s v="25/02/2026 13:56"/>
    <s v="-"/>
    <s v="J&amp;T COD"/>
    <s v="Tiktok"/>
    <s v="จ่ายทีหลัง / COD"/>
    <s v=""/>
    <s v="-"/>
    <s v="25/02/2026 13:56"/>
  </r>
  <r>
    <x v="7"/>
    <x v="8"/>
    <n v="66.666666666666671"/>
    <n v="3"/>
    <s v="GVP69"/>
    <n v="110"/>
    <n v="10"/>
    <s v="ร้านที่2"/>
    <s v="ผ***าว ข***หล้า"/>
    <s v="สระแก้ว"/>
    <s v="-"/>
    <s v=""/>
    <s v="25/02/2026 13:45"/>
    <s v="-"/>
    <s v="J&amp;T COD"/>
    <s v="Tiktok"/>
    <s v="จ่ายทีหลัง / COD"/>
    <s v=""/>
    <s v="-"/>
    <s v="25/02/2026 13:45"/>
  </r>
  <r>
    <x v="6"/>
    <x v="6"/>
    <n v="50"/>
    <n v="6"/>
    <s v="GVP68"/>
    <n v="200"/>
    <n v="0"/>
    <s v="ร้านที่2"/>
    <s v="เ**"/>
    <s v="กรุงเทพฯ"/>
    <s v="-"/>
    <s v=""/>
    <s v="25/02/2026 13:30"/>
    <s v="-"/>
    <s v="J&amp;T Express"/>
    <s v="Tiktok"/>
    <s v="tiktok"/>
    <s v=""/>
    <s v="-"/>
    <s v="25/02/2026 13:30"/>
  </r>
  <r>
    <x v="3"/>
    <x v="7"/>
    <n v="99"/>
    <n v="2"/>
    <s v="GVP67"/>
    <n v="198"/>
    <n v="0"/>
    <s v="ร้านที่10"/>
    <s v="วศธร เข็มทอง"/>
    <s v="(บ้านข้างร้านมอเตอร์ไซค์ )_x000a_69/5 ม.3 ต.ทุ่งสุขลา อ.ศรีราชาจ.ชลบุรี 20230"/>
    <s v="20230"/>
    <s v="0811766616"/>
    <s v="25/02/2026 13:27"/>
    <s v="t0832622509@gmail.com"/>
    <s v="EMS COD"/>
    <s v="facebook"/>
    <s v="กสิกร"/>
    <s v=""/>
    <s v="-"/>
    <s v="25/02/2026 13:27"/>
  </r>
  <r>
    <x v="2"/>
    <x v="2"/>
    <n v="80"/>
    <n v="7"/>
    <s v="GVP66"/>
    <n v="56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5/02/2026 13:16"/>
    <s v="-"/>
    <s v="SPX Express"/>
    <s v="Shopee"/>
    <s v="shopee"/>
    <s v=""/>
    <s v="-"/>
    <s v="25/02/2026 13:16"/>
  </r>
  <r>
    <x v="4"/>
    <x v="4"/>
    <n v="159"/>
    <n v="1"/>
    <s v="GVP65"/>
    <n v="109"/>
    <n v="0"/>
    <s v="ร้านที่2"/>
    <s v="ส***ล พ***พทย์"/>
    <s v="สุราษฎร์ธานี"/>
    <s v="-"/>
    <s v=""/>
    <s v="25/02/2026 13:00"/>
    <s v="-"/>
    <s v="J&amp;T COD"/>
    <s v="Tiktok"/>
    <s v="จ่ายทีหลัง / COD"/>
    <s v=""/>
    <s v="-"/>
    <s v="25/02/2026 13:00"/>
  </r>
  <r>
    <x v="10"/>
    <x v="12"/>
    <n v="159"/>
    <n v="1"/>
    <s v="GVP64"/>
    <n v="99"/>
    <n v="0"/>
    <s v="ร้านที่2"/>
    <s v="พ***พร ช***"/>
    <s v="ขอนแก่น"/>
    <s v="-"/>
    <s v=""/>
    <s v="25/02/2026 12:56"/>
    <s v="-"/>
    <s v="J&amp;T Express"/>
    <s v="Tiktok"/>
    <s v="tiktok"/>
    <s v=""/>
    <s v="-"/>
    <s v="25/02/2026 12:55"/>
  </r>
  <r>
    <x v="6"/>
    <x v="6"/>
    <n v="65"/>
    <n v="2"/>
    <s v="GVP63"/>
    <n v="120.98"/>
    <n v="3"/>
    <s v="ร้านที่2"/>
    <s v="ส*** เ***พินิจ"/>
    <s v="บุรีรัมย์"/>
    <s v="-"/>
    <s v=""/>
    <s v="25/02/2026 12:52"/>
    <s v="-"/>
    <s v="J&amp;T Express"/>
    <s v="Tiktok"/>
    <s v="tiktok"/>
    <s v=""/>
    <s v="792277811754"/>
    <s v="25/02/2026 12:50"/>
  </r>
  <r>
    <x v="6"/>
    <x v="6"/>
    <n v="50"/>
    <n v="6"/>
    <s v="GVP62"/>
    <n v="200"/>
    <n v="0"/>
    <s v="ร้านที่2"/>
    <s v="น***า  จ***ียรการ"/>
    <s v="ตาก"/>
    <s v="-"/>
    <s v=""/>
    <s v="25/02/2026 12:50"/>
    <s v="-"/>
    <s v="J&amp;T COD"/>
    <s v="Tiktok"/>
    <s v="จ่ายทีหลัง / COD"/>
    <s v=""/>
    <s v="792240813744"/>
    <s v="25/02/2026 12:50"/>
  </r>
  <r>
    <x v="6"/>
    <x v="6"/>
    <n v="50"/>
    <n v="6"/>
    <s v="GVP61"/>
    <n v="200"/>
    <n v="0"/>
    <s v="ร้านที่2"/>
    <s v="แ**"/>
    <s v="ระยอง"/>
    <s v="-"/>
    <s v=""/>
    <s v="25/02/2026 12:49"/>
    <s v="-"/>
    <s v="J&amp;T COD"/>
    <s v="Tiktok"/>
    <s v="จ่ายทีหลัง / COD"/>
    <s v=""/>
    <s v="792287594685"/>
    <s v="25/02/2026 12:49"/>
  </r>
  <r>
    <x v="2"/>
    <x v="2"/>
    <n v="66.333333333333329"/>
    <n v="3"/>
    <s v="GVP60"/>
    <n v="197"/>
    <n v="0"/>
    <s v="ร้านที่2"/>
    <s v="ส***พร W*"/>
    <s v="เชียงราย"/>
    <s v="-"/>
    <s v=""/>
    <s v="25/02/2026 12:46"/>
    <s v="-"/>
    <s v="J&amp;T COD"/>
    <s v="Tiktok"/>
    <s v="จ่ายทีหลัง / COD"/>
    <s v=""/>
    <s v="792218612710"/>
    <s v="25/02/2026 12:46"/>
  </r>
  <r>
    <x v="6"/>
    <x v="6"/>
    <n v="65"/>
    <n v="2"/>
    <s v="GVP59"/>
    <n v="120.98"/>
    <n v="3"/>
    <s v="ร้านที่2"/>
    <s v="จ***วัฒน์ ป***ตัง"/>
    <s v="อุดรธานี"/>
    <s v="-"/>
    <s v=""/>
    <s v="25/02/2026 12:47"/>
    <s v="-"/>
    <s v="J&amp;T Express"/>
    <s v="Tiktok"/>
    <s v="tiktok"/>
    <s v=""/>
    <s v="792238811755"/>
    <s v="25/02/2026 12:46"/>
  </r>
  <r>
    <x v="6"/>
    <x v="6"/>
    <n v="50"/>
    <n v="6"/>
    <s v="GVP58"/>
    <n v="200"/>
    <n v="0"/>
    <s v="ร้านที่2"/>
    <s v="ป*** ส***้านาง"/>
    <s v="ชัยภูมิ"/>
    <s v="-"/>
    <s v=""/>
    <s v="25/02/2026 12:45"/>
    <s v="-"/>
    <s v="J&amp;T Express"/>
    <s v="Tiktok"/>
    <s v="tiktok"/>
    <s v=""/>
    <s v="792276017735"/>
    <s v="25/02/2026 12:45"/>
  </r>
  <r>
    <x v="6"/>
    <x v="6"/>
    <n v="50"/>
    <n v="12"/>
    <s v="GVP57"/>
    <n v="400"/>
    <n v="0"/>
    <s v="ร้านที่2"/>
    <s v="ล* ค***เศษ"/>
    <s v="พิจิตร"/>
    <s v="-"/>
    <s v=""/>
    <s v="25/02/2026 12:42"/>
    <s v="-"/>
    <s v="J&amp;T Express"/>
    <s v="Tiktok"/>
    <s v="tiktok"/>
    <s v=""/>
    <s v="792298902710"/>
    <s v="25/02/2026 12:42"/>
  </r>
  <r>
    <x v="5"/>
    <x v="5"/>
    <n v="159"/>
    <n v="1"/>
    <s v="GVP56"/>
    <n v="109"/>
    <n v="0"/>
    <s v="ร้านที่2"/>
    <s v="น***น อ***ปัต"/>
    <s v="พังงา"/>
    <s v="-"/>
    <s v=""/>
    <s v="25/02/2026 12:40"/>
    <s v="-"/>
    <s v="J&amp;T COD"/>
    <s v="Tiktok"/>
    <s v="จ่ายทีหลัง / COD"/>
    <s v=""/>
    <s v="792212213704"/>
    <s v="25/02/2026 12:40"/>
  </r>
  <r>
    <x v="6"/>
    <x v="6"/>
    <n v="50"/>
    <n v="6"/>
    <s v="GVP55"/>
    <n v="200"/>
    <n v="0"/>
    <s v="ร้านที่2"/>
    <s v="ค** บ***  แ*** Q*"/>
    <s v="ระยอง"/>
    <s v="-"/>
    <s v=""/>
    <s v="25/02/2026 12:39"/>
    <s v="-"/>
    <s v="J&amp;T Express"/>
    <s v="Tiktok"/>
    <s v="tiktok"/>
    <s v=""/>
    <s v="792216818735"/>
    <s v="25/02/2026 12:39"/>
  </r>
  <r>
    <x v="5"/>
    <x v="5"/>
    <n v="159"/>
    <n v="1"/>
    <s v="GVP54"/>
    <n v="109"/>
    <n v="0"/>
    <s v="ร้านที่2"/>
    <s v="แ**"/>
    <s v="จันทบุรี"/>
    <s v="-"/>
    <s v=""/>
    <s v="25/02/2026 12:38"/>
    <s v="-"/>
    <s v="J&amp;T COD"/>
    <s v="Tiktok"/>
    <s v="จ่ายทีหลัง / COD"/>
    <s v=""/>
    <s v="792201614702"/>
    <s v="25/02/2026 12:38"/>
  </r>
  <r>
    <x v="8"/>
    <x v="10"/>
    <n v="33.333333333333336"/>
    <n v="6"/>
    <s v="GVP53"/>
    <n v="269.98"/>
    <n v="0"/>
    <s v="ร้านที่2"/>
    <s v="ท***ิม เ***พลับ"/>
    <s v="ชุมพร"/>
    <s v="-"/>
    <s v=""/>
    <s v="25/02/2026 12:28"/>
    <s v="-"/>
    <s v="J&amp;T COD"/>
    <s v="Tiktok"/>
    <s v="จ่ายทีหลัง / COD"/>
    <s v=""/>
    <s v="792287524755"/>
    <s v="25/02/2026 12:28"/>
  </r>
  <r>
    <x v="7"/>
    <x v="8"/>
    <n v="66.666666666666671"/>
    <n v="6"/>
    <s v="GVP52"/>
    <n v="200"/>
    <n v="0"/>
    <s v="ร้านที่4"/>
    <s v="ส***กดิ์  ร***ค้า"/>
    <s v="นครราชสีมา"/>
    <s v="-"/>
    <s v=""/>
    <s v="25/02/2026 12:26"/>
    <s v="-"/>
    <s v="J&amp;T COD"/>
    <s v="Tiktok"/>
    <s v="จ่ายทีหลัง / COD"/>
    <s v=""/>
    <s v="792221109713"/>
    <s v="25/02/2026 12:26"/>
  </r>
  <r>
    <x v="6"/>
    <x v="6"/>
    <n v="50"/>
    <n v="6"/>
    <s v="GVP51"/>
    <n v="200"/>
    <n v="0"/>
    <s v="ร้านที่2"/>
    <s v="R***e K***kiew"/>
    <s v="กรุงเทพฯ"/>
    <s v="-"/>
    <s v=""/>
    <s v="25/02/2026 12:23"/>
    <s v="-"/>
    <s v="J&amp;T COD"/>
    <s v="Tiktok"/>
    <s v="จ่ายทีหลัง / COD"/>
    <s v=""/>
    <s v="792246706705"/>
    <s v="25/02/2026 12:23"/>
  </r>
  <r>
    <x v="11"/>
    <x v="15"/>
    <n v="74"/>
    <n v="1"/>
    <s v="GVP50"/>
    <n v="110"/>
    <n v="36"/>
    <s v="ร้านที่1"/>
    <s v="ณ****า"/>
    <s v="****** (เข้าทางระหว่างตึก2ตึก ทางเข้ามองที่เสารั้วติดป้าย137 /ไม่มีหมา) ตำบลในเมือง อำเภอเมืองพิษณุโลก จังหวัดพิษณุโลก 65000"/>
    <s v="65000"/>
    <s v="56"/>
    <s v="25/02/2026 12:50"/>
    <s v="-"/>
    <s v="SPX Express"/>
    <s v="Shopee"/>
    <s v="shopee"/>
    <s v=""/>
    <s v="TH2699996957133"/>
    <s v="25/02/2026 12:11"/>
  </r>
  <r>
    <x v="7"/>
    <x v="8"/>
    <n v="66.666666666666671"/>
    <n v="3"/>
    <s v="GVP49"/>
    <n v="129"/>
    <n v="0"/>
    <s v="ร้านที่2"/>
    <s v="d***i"/>
    <s v="สมุทรสาคร"/>
    <s v="-"/>
    <s v=""/>
    <s v="25/02/2026 12:09"/>
    <s v="-"/>
    <s v="J&amp;T COD"/>
    <s v="Tiktok"/>
    <s v="จ่ายทีหลัง / COD"/>
    <s v=""/>
    <s v="792297214763"/>
    <s v="25/02/2026 12:09"/>
  </r>
  <r>
    <x v="0"/>
    <x v="0"/>
    <n v="66.333333333333329"/>
    <n v="3"/>
    <s v="GVP48"/>
    <n v="207"/>
    <n v="0"/>
    <s v="ร้านที่1"/>
    <s v="ใ******ี"/>
    <s v="******ซอย อยู่วิทยา16 แขวงกระทุ่มราย แขวงกระทุ่มราย เขตหนองจอก จังหวัดกรุงเทพมหานคร 10530"/>
    <s v="10530"/>
    <s v="60"/>
    <s v="25/02/2026 11:53"/>
    <s v="-"/>
    <s v="SPX Express"/>
    <s v="Shopee"/>
    <s v="shopee"/>
    <s v=""/>
    <s v="TH2605562674589"/>
    <s v="25/02/2026 11:53"/>
  </r>
  <r>
    <x v="7"/>
    <x v="8"/>
    <n v="66.666666666666671"/>
    <n v="3"/>
    <s v="GVP47"/>
    <n v="129"/>
    <n v="0"/>
    <s v="ร้านที่2"/>
    <s v="ว***า เ***่ยมกลาง"/>
    <s v="กรุงเทพฯ"/>
    <s v="-"/>
    <s v=""/>
    <s v="25/02/2026 11:53"/>
    <s v="-"/>
    <s v="J&amp;T COD"/>
    <s v="Tiktok"/>
    <s v="จ่ายทีหลัง / COD"/>
    <s v=""/>
    <s v="792273906712"/>
    <s v="25/02/2026 11:53"/>
  </r>
  <r>
    <x v="10"/>
    <x v="12"/>
    <n v="159"/>
    <n v="1"/>
    <s v="GVP46"/>
    <n v="99"/>
    <n v="0"/>
    <s v="ร้านที่2"/>
    <s v="ณ***  ส***ก"/>
    <s v="ชลบุรี"/>
    <s v="-"/>
    <s v=""/>
    <s v="25/02/2026 11:47"/>
    <s v="-"/>
    <s v="J&amp;T COD"/>
    <s v="Tiktok"/>
    <s v="จ่ายทีหลัง / COD"/>
    <s v=""/>
    <s v="792220999662"/>
    <s v="25/02/2026 11:47"/>
  </r>
  <r>
    <x v="3"/>
    <x v="7"/>
    <n v="159"/>
    <n v="2"/>
    <s v="GVP45"/>
    <n v="198"/>
    <n v="0"/>
    <s v="ร้านที่2"/>
    <s v="น***าวสาวิตรี  เ***เล"/>
    <s v="เพชรบุรี"/>
    <s v="-"/>
    <s v=""/>
    <s v="25/02/2026 11:45"/>
    <s v="-"/>
    <s v="J&amp;T Express"/>
    <s v="Tiktok"/>
    <s v="tiktok"/>
    <s v=""/>
    <s v="792272191653"/>
    <s v="25/02/2026 11:45"/>
  </r>
  <r>
    <x v="6"/>
    <x v="6"/>
    <n v="50"/>
    <n v="12"/>
    <s v="GVP44"/>
    <n v="400"/>
    <n v="0"/>
    <s v="ร้านที่2"/>
    <s v="จ***นันท์ ศ***ุพรรณ์"/>
    <s v="นครราชสีมา"/>
    <s v="-"/>
    <s v=""/>
    <s v="25/02/2026 11:35"/>
    <s v="-"/>
    <s v="J&amp;T Express"/>
    <s v="Tiktok"/>
    <s v="tiktok"/>
    <s v=""/>
    <s v="792229103713"/>
    <s v="25/02/2026 11:35"/>
  </r>
  <r>
    <x v="6"/>
    <x v="6"/>
    <n v="50"/>
    <n v="6"/>
    <s v="GVP43"/>
    <n v="206"/>
    <n v="6"/>
    <s v="ร้านที่2"/>
    <s v="จ***ร์เพ็ญ ค***"/>
    <s v="กระบี่"/>
    <s v="-"/>
    <s v=""/>
    <s v="25/02/2026 11:13"/>
    <s v="-"/>
    <s v="J&amp;T COD"/>
    <s v="Tiktok"/>
    <s v="จ่ายทีหลัง / COD"/>
    <s v=""/>
    <s v="792240105705"/>
    <s v="25/02/2026 11:13"/>
  </r>
  <r>
    <x v="6"/>
    <x v="6"/>
    <n v="50"/>
    <n v="6"/>
    <s v="GVP42"/>
    <n v="200"/>
    <n v="0"/>
    <s v="ร้านที่2"/>
    <s v="อ***ี แ***ล้า"/>
    <s v="ระยอง"/>
    <s v="-"/>
    <s v=""/>
    <s v="25/02/2026 11:05"/>
    <s v="-"/>
    <s v="J&amp;T COD"/>
    <s v="Tiktok"/>
    <s v="จ่ายทีหลัง / COD"/>
    <s v=""/>
    <s v="792224390694"/>
    <s v="25/02/2026 11:05"/>
  </r>
  <r>
    <x v="6"/>
    <x v="6"/>
    <n v="50"/>
    <n v="6"/>
    <s v="GVP41"/>
    <n v="200"/>
    <n v="0"/>
    <s v="ร้านที่2"/>
    <s v="ส***ง ห***ิจ"/>
    <s v="ปทุมธานี"/>
    <s v="-"/>
    <s v=""/>
    <s v="25/02/2026 11:00"/>
    <s v="-"/>
    <s v="J&amp;T COD"/>
    <s v="Tiktok"/>
    <s v="จ่ายทีหลัง / COD"/>
    <s v=""/>
    <s v="792299991696"/>
    <s v="25/02/2026 11:00"/>
  </r>
  <r>
    <x v="7"/>
    <x v="8"/>
    <n v="66.666666666666671"/>
    <n v="3"/>
    <s v="GVP40"/>
    <n v="129"/>
    <n v="0"/>
    <s v="ร้านที่2"/>
    <s v="ต*** น***ก้ว"/>
    <s v="กรุงเทพฯ"/>
    <s v="-"/>
    <s v=""/>
    <s v="25/02/2026 10:58"/>
    <s v="-"/>
    <s v="J&amp;T COD"/>
    <s v="Tiktok"/>
    <s v="จ่ายทีหลัง / COD"/>
    <s v=""/>
    <s v="792205304715"/>
    <s v="25/02/2026 10:59"/>
  </r>
  <r>
    <x v="8"/>
    <x v="10"/>
    <n v="27.5"/>
    <n v="4"/>
    <s v="GVP39"/>
    <n v="131.69999999999999"/>
    <n v="27"/>
    <s v="ร้านที่10"/>
    <s v="รัชนา  รอดเกิด"/>
    <s v="293/1 หมู่10 บ้านจอมทองพัฒนา ต  หินดาต อ ปางศิลาทอง จกำแพงเพชร62120 · หินดาต/ Hin Dat_x000a__x000a_ปางศิลาทอง/ Pang Sila Thongกำแพงเพชร/ Kamphaeng Phet_x000a_62120"/>
    <s v="62120"/>
    <s v="660829707768"/>
    <s v="25/02/2026 10:53"/>
    <s v="-"/>
    <s v="Kerry_dropoff"/>
    <s v="Lazada"/>
    <s v="lazada"/>
    <s v=""/>
    <s v="-"/>
    <s v="25/02/2026 10:53"/>
  </r>
  <r>
    <x v="3"/>
    <x v="7"/>
    <n v="159"/>
    <n v="1"/>
    <s v="GVP38"/>
    <n v="99"/>
    <n v="0"/>
    <s v="ร้านที่2"/>
    <s v="เ***นรุ่ง เ***พค"/>
    <s v="Samut Prakan"/>
    <s v="-"/>
    <s v=""/>
    <s v="25/02/2026 10:36"/>
    <s v="-"/>
    <s v="J&amp;T Express"/>
    <s v="Tiktok"/>
    <s v="tiktok"/>
    <s v=""/>
    <s v="792258991646"/>
    <s v="25/02/2026 10:36"/>
  </r>
  <r>
    <x v="5"/>
    <x v="5"/>
    <n v="159"/>
    <n v="1"/>
    <s v="GVP37"/>
    <n v="208"/>
    <n v="0"/>
    <s v="ร้านที่2"/>
    <s v="พ***พ็ญ ส**"/>
    <s v="สิงห์บุรี"/>
    <s v="-"/>
    <s v=""/>
    <s v="25/02/2026 10:35"/>
    <s v="-"/>
    <s v="J&amp;T COD"/>
    <s v="Tiktok"/>
    <s v="จ่ายทีหลัง / COD"/>
    <s v=""/>
    <s v="792286812715"/>
    <s v="25/02/2026 10:35"/>
  </r>
  <r>
    <x v="10"/>
    <x v="12"/>
    <n v="159"/>
    <n v="1"/>
    <s v="GVP37"/>
    <n v="208"/>
    <n v="0"/>
    <s v="ร้านที่2"/>
    <s v="พ***พ็ญ ส**"/>
    <s v="สิงห์บุรี"/>
    <s v="-"/>
    <s v=""/>
    <s v="25/02/2026 10:35"/>
    <s v="-"/>
    <s v="J&amp;T COD"/>
    <s v="Tiktok"/>
    <s v="จ่ายทีหลัง / COD"/>
    <s v=""/>
    <s v="792286812715"/>
    <s v="25/02/2026 10:35"/>
  </r>
  <r>
    <x v="3"/>
    <x v="7"/>
    <n v="159"/>
    <n v="2"/>
    <s v="GVP36"/>
    <n v="198"/>
    <n v="0"/>
    <s v="ร้านที่2"/>
    <s v="ป***ิทธิ์ ท***วัสดิ์"/>
    <s v="เลย"/>
    <s v="-"/>
    <s v=""/>
    <s v="25/02/2026 10:32"/>
    <s v="-"/>
    <s v="J&amp;T Express"/>
    <s v="Tiktok"/>
    <s v="tiktok"/>
    <s v=""/>
    <s v="792214007793"/>
    <s v="25/02/2026 10:31"/>
  </r>
  <r>
    <x v="12"/>
    <x v="16"/>
    <n v="50"/>
    <n v="10"/>
    <s v="GVP35"/>
    <n v="460"/>
    <n v="0"/>
    <s v="ร้านที่1"/>
    <s v="อ******ง"/>
    <s v="******ุรี แขวงทุ่งพญาไท แขวงทุ่งพญาไท เขตราชเทวี จังหวัดกรุงเทพมหานคร 10400"/>
    <s v="10400"/>
    <s v="63"/>
    <s v="25/02/2026 10:50"/>
    <s v="-"/>
    <s v="Flash Express"/>
    <s v="Shopee"/>
    <s v="shopee"/>
    <s v=""/>
    <s v="TH01378DSNET5C"/>
    <s v="25/02/2026 10:31"/>
  </r>
  <r>
    <x v="6"/>
    <x v="6"/>
    <n v="50"/>
    <n v="6"/>
    <s v="GVP34"/>
    <n v="181"/>
    <n v="0"/>
    <s v="ร้านที่2"/>
    <s v="พ***ศรา ส***์ทอง"/>
    <s v="นครศรีธรรมราช"/>
    <s v="-"/>
    <s v=""/>
    <s v="25/02/2026 10:26"/>
    <s v="-"/>
    <s v="J&amp;T COD"/>
    <s v="Tiktok"/>
    <s v="จ่ายทีหลัง / COD"/>
    <s v=""/>
    <s v="792262817754"/>
    <s v="25/02/2026 10:26"/>
  </r>
  <r>
    <x v="2"/>
    <x v="2"/>
    <n v="66.333333333333329"/>
    <n v="3"/>
    <s v="GVP33"/>
    <n v="197"/>
    <n v="0"/>
    <s v="ร้านที่2"/>
    <s v="ก***า"/>
    <s v="เพชรบูรณ์"/>
    <s v="-"/>
    <s v=""/>
    <s v="25/02/2026 10:25"/>
    <s v="-"/>
    <s v="J&amp;T COD"/>
    <s v="Tiktok"/>
    <s v="จ่ายทีหลัง / COD"/>
    <s v=""/>
    <s v="792209394664"/>
    <s v="25/02/2026 10:25"/>
  </r>
  <r>
    <x v="0"/>
    <x v="0"/>
    <n v="66.333333333333329"/>
    <n v="3"/>
    <s v="GVP32"/>
    <n v="207"/>
    <n v="0"/>
    <s v="ร้านที่1"/>
    <s v="บ******บ"/>
    <s v="******่านทับตะโก ตำบลด่านทับตะโก อำเภอจอมบึง จังหวัดราชบุรี 70150"/>
    <s v="70150"/>
    <s v="59"/>
    <s v="25/02/2026 10:25"/>
    <s v="-"/>
    <s v="SPX Express"/>
    <s v="Shopee"/>
    <s v="shopee"/>
    <s v=""/>
    <s v="TH2621175657621"/>
    <s v="25/02/2026 10:25"/>
  </r>
  <r>
    <x v="0"/>
    <x v="17"/>
    <n v="114"/>
    <n v="1"/>
    <s v="GVP29"/>
    <n v="211.5"/>
    <n v="7.5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25/02/2026 10:00"/>
    <s v="-"/>
    <s v="Kerry_dropoff"/>
    <s v="Lazada"/>
    <s v="lazada"/>
    <s v=""/>
    <s v="-"/>
    <s v="25/02/2026 10:01"/>
  </r>
  <r>
    <x v="1"/>
    <x v="18"/>
    <n v="90"/>
    <n v="1"/>
    <s v="GVP29"/>
    <n v="211.5"/>
    <n v="7.5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25/02/2026 10:00"/>
    <s v="-"/>
    <s v="Kerry_dropoff"/>
    <s v="Lazada"/>
    <s v="lazada"/>
    <s v=""/>
    <s v="-"/>
    <s v="25/02/2026 10:00"/>
  </r>
  <r>
    <x v="11"/>
    <x v="15"/>
    <n v="74"/>
    <n v="1"/>
    <s v="GVP28"/>
    <n v="110"/>
    <n v="36"/>
    <s v="ร้านที่1"/>
    <s v="แ******ะ"/>
    <s v="******บลหนองผักนาก อำเภอสามชุก จังหวัดสุพรรณบุรี 72130"/>
    <s v="72130"/>
    <s v="55"/>
    <s v="25/02/2026 10:28"/>
    <s v="-"/>
    <s v="SPX Express"/>
    <s v="Shopee"/>
    <s v="shopee"/>
    <s v=""/>
    <s v="TH2621998571727"/>
    <s v="25/02/2026 09:58"/>
  </r>
  <r>
    <x v="4"/>
    <x v="4"/>
    <n v="159"/>
    <n v="1"/>
    <s v="GVP27"/>
    <n v="99"/>
    <n v="0"/>
    <s v="ร้านที่2"/>
    <s v="ว***ค์ ท***รจน์ขจร"/>
    <s v="สมุทรสาคร"/>
    <s v="-"/>
    <s v=""/>
    <s v="25/02/2026 09:42"/>
    <s v="-"/>
    <s v="J&amp;T COD"/>
    <s v="Tiktok"/>
    <s v="จ่ายทีหลัง / COD"/>
    <s v=""/>
    <s v="792267591651"/>
    <s v="25/02/2026 09:42"/>
  </r>
  <r>
    <x v="6"/>
    <x v="6"/>
    <n v="50"/>
    <n v="6"/>
    <s v="GVP26"/>
    <n v="200"/>
    <n v="0"/>
    <s v="ร้านที่2"/>
    <s v="ท***รรณ พ***พวง"/>
    <s v="นครนายก"/>
    <s v="-"/>
    <s v=""/>
    <s v="25/02/2026 09:40"/>
    <s v="-"/>
    <s v="J&amp;T COD"/>
    <s v="Tiktok"/>
    <s v="จ่ายทีหลัง / COD"/>
    <s v=""/>
    <s v="792209393684"/>
    <s v="25/02/2026 09:40"/>
  </r>
  <r>
    <x v="6"/>
    <x v="6"/>
    <n v="50"/>
    <n v="6"/>
    <s v="GVP25"/>
    <n v="200"/>
    <n v="0"/>
    <s v="ร้านที่2"/>
    <s v="ว***ิสา จ***ร์เรือง"/>
    <s v="สุพรรณบุรี"/>
    <s v="-"/>
    <s v=""/>
    <s v="25/02/2026 09:38"/>
    <s v="-"/>
    <s v="J&amp;T COD"/>
    <s v="Tiktok"/>
    <s v="จ่ายทีหลัง / COD"/>
    <s v=""/>
    <s v="792269614754"/>
    <s v="25/02/2026 09:38"/>
  </r>
  <r>
    <x v="6"/>
    <x v="6"/>
    <n v="50"/>
    <n v="6"/>
    <s v="GVP24"/>
    <n v="181"/>
    <n v="0"/>
    <s v="ร้านที่2"/>
    <s v="อ**   อ***เมือง"/>
    <s v="กรุงเทพฯ"/>
    <s v="-"/>
    <s v=""/>
    <s v="25/02/2026 09:29"/>
    <s v="-"/>
    <s v="J&amp;T Express"/>
    <s v="Tiktok"/>
    <s v="tiktok"/>
    <s v=""/>
    <s v="792254016750"/>
    <s v="25/02/2026 09:29"/>
  </r>
  <r>
    <x v="5"/>
    <x v="5"/>
    <n v="159"/>
    <n v="1"/>
    <s v="GVP23"/>
    <n v="99"/>
    <n v="0"/>
    <s v="ร้านที่2"/>
    <s v="พ***ะ น***อี่ยม"/>
    <s v="ปทุมธานี"/>
    <s v="-"/>
    <s v=""/>
    <s v="25/02/2026 09:29"/>
    <s v="-"/>
    <s v="J&amp;T Express"/>
    <s v="Tiktok"/>
    <s v="tiktok"/>
    <s v=""/>
    <s v="792288610702"/>
    <s v="25/02/2026 09:29"/>
  </r>
  <r>
    <x v="5"/>
    <x v="5"/>
    <n v="159"/>
    <n v="1"/>
    <s v="GVP22"/>
    <n v="99"/>
    <n v="0"/>
    <s v="ร้านที่2"/>
    <s v="น** ฐ***กานต์ ป***วิชิต"/>
    <s v="ชลบุรี"/>
    <s v="-"/>
    <s v=""/>
    <s v="25/02/2026 09:28"/>
    <s v="-"/>
    <s v="J&amp;T Express"/>
    <s v="Tiktok"/>
    <s v="tiktok"/>
    <s v=""/>
    <s v="792231017712"/>
    <s v="25/02/2026 09:28"/>
  </r>
  <r>
    <x v="6"/>
    <x v="6"/>
    <n v="33.333333333333336"/>
    <n v="3"/>
    <s v="GVP21"/>
    <n v="100"/>
    <n v="0"/>
    <s v="ร้านที่2"/>
    <s v="จ***ิรา ผ***ันทร์"/>
    <s v="นครราชสีมา"/>
    <s v="-"/>
    <s v=""/>
    <s v="25/02/2026 09:26"/>
    <s v="-"/>
    <s v="J&amp;T COD"/>
    <s v="Tiktok"/>
    <s v="จ่ายทีหลัง / COD"/>
    <s v="เผือก 2 ฝอยทอง 1"/>
    <s v="792244102705"/>
    <s v="25/02/2026 09:26"/>
  </r>
  <r>
    <x v="6"/>
    <x v="6"/>
    <n v="65"/>
    <n v="2"/>
    <s v="GVP20"/>
    <n v="70"/>
    <n v="0"/>
    <s v="ร้านที่2"/>
    <s v=""/>
    <s v=""/>
    <s v="-"/>
    <s v=""/>
    <s v="-"/>
    <s v="-"/>
    <s v="Standard shipping"/>
    <s v="Tiktok"/>
    <s v="-"/>
    <s v=""/>
    <s v="-"/>
    <s v="25/02/2026 09:23"/>
  </r>
  <r>
    <x v="5"/>
    <x v="5"/>
    <n v="159"/>
    <n v="1"/>
    <s v="GVP19"/>
    <n v="99"/>
    <n v="0"/>
    <s v="ร้านที่2"/>
    <s v=""/>
    <s v=""/>
    <s v="-"/>
    <s v=""/>
    <s v="-"/>
    <s v="-"/>
    <s v="Standard shipping"/>
    <s v="Tiktok"/>
    <s v="-"/>
    <s v=""/>
    <s v="-"/>
    <s v="25/02/2026 09:20"/>
  </r>
  <r>
    <x v="7"/>
    <x v="8"/>
    <n v="66.666666666666671"/>
    <n v="3"/>
    <s v="GVP18"/>
    <n v="100"/>
    <n v="0"/>
    <s v="ร้านที่2"/>
    <s v="ค***นุสรณ์ ด***ข   ป*"/>
    <s v="กรุงเทพฯ"/>
    <s v="-"/>
    <s v=""/>
    <s v="25/02/2026 09:19"/>
    <s v="-"/>
    <s v="J&amp;T Express"/>
    <s v="Tiktok"/>
    <s v="tiktok"/>
    <s v=""/>
    <s v="792219211766"/>
    <s v="25/02/2026 09:19"/>
  </r>
  <r>
    <x v="5"/>
    <x v="5"/>
    <n v="139"/>
    <n v="1"/>
    <s v="GVP17"/>
    <n v="215"/>
    <n v="0"/>
    <s v="ร้านที่10"/>
    <s v="นายศักดิ์ชัย โพธิพิทักษ์"/>
    <s v="175 ม.4 ซอย8 _x000a_บ้านทุ่งดินดำ_x000a_ต.บ้านโข้ง อ.อู่ทอง _x000a_จ.สุพรรณบุรี 72160"/>
    <s v="72160"/>
    <s v="0815159643"/>
    <s v="25/02/2026 09:16"/>
    <s v="t0832622509@gmail.com"/>
    <s v="EMS COD"/>
    <s v="facebook"/>
    <s v="กสิกร"/>
    <s v=""/>
    <s v="-"/>
    <s v="25/02/2026 09:16"/>
  </r>
  <r>
    <x v="4"/>
    <x v="4"/>
    <n v="139"/>
    <n v="1"/>
    <s v="GVP17"/>
    <n v="215"/>
    <n v="0"/>
    <s v="ร้านที่10"/>
    <s v="นายศักดิ์ชัย โพธิพิทักษ์"/>
    <s v="175 ม.4 ซอย8 _x000a_บ้านทุ่งดินดำ_x000a_ต.บ้านโข้ง อ.อู่ทอง _x000a_จ.สุพรรณบุรี 72160"/>
    <s v="72160"/>
    <s v="0815159643"/>
    <s v="25/02/2026 09:16"/>
    <s v="t0832622509@gmail.com"/>
    <s v="EMS COD"/>
    <s v="facebook"/>
    <s v="กสิกร"/>
    <s v=""/>
    <s v="-"/>
    <s v="25/02/2026 09:16"/>
  </r>
  <r>
    <x v="5"/>
    <x v="5"/>
    <n v="159"/>
    <n v="1"/>
    <s v="GVP16"/>
    <n v="99"/>
    <n v="0"/>
    <s v="ร้านที่2"/>
    <s v="ม***พงษ์ ค***็ง ต***ห้อง1"/>
    <s v="สระบุรี"/>
    <s v="-"/>
    <s v=""/>
    <s v="25/02/2026 09:17"/>
    <s v="-"/>
    <s v="J&amp;T Express"/>
    <s v="Tiktok"/>
    <s v="tiktok"/>
    <s v=""/>
    <s v="792205992653"/>
    <s v="25/02/2026 09:16"/>
  </r>
  <r>
    <x v="5"/>
    <x v="5"/>
    <n v="159"/>
    <n v="1"/>
    <s v="GVP15"/>
    <n v="218"/>
    <n v="0"/>
    <s v="ร้านที่2"/>
    <s v="บ***ักษา ค***นเมือง"/>
    <s v="ฉะเชิงเทรา"/>
    <s v="-"/>
    <s v=""/>
    <s v="25/02/2026 09:14"/>
    <s v="-"/>
    <s v="J&amp;T COD"/>
    <s v="Tiktok"/>
    <s v="จ่ายทีหลัง / COD"/>
    <s v=""/>
    <s v="792229399651"/>
    <s v="25/02/2026 09:14"/>
  </r>
  <r>
    <x v="4"/>
    <x v="4"/>
    <n v="159"/>
    <n v="1"/>
    <s v="GVP15"/>
    <n v="218"/>
    <n v="0"/>
    <s v="ร้านที่2"/>
    <s v="บ***ักษา ค***นเมือง"/>
    <s v="ฉะเชิงเทรา"/>
    <s v="-"/>
    <s v=""/>
    <s v="25/02/2026 09:14"/>
    <s v="-"/>
    <s v="J&amp;T COD"/>
    <s v="Tiktok"/>
    <s v="จ่ายทีหลัง / COD"/>
    <s v=""/>
    <s v="792229399651"/>
    <s v="25/02/2026 09:14"/>
  </r>
  <r>
    <x v="6"/>
    <x v="6"/>
    <n v="50"/>
    <n v="6"/>
    <s v="GVP14"/>
    <n v="200"/>
    <n v="0"/>
    <s v="ร้านที่2"/>
    <s v="พ***ี แ***บาง"/>
    <s v="มหาสารคาม"/>
    <s v="-"/>
    <s v=""/>
    <s v="25/02/2026 09:09"/>
    <s v="-"/>
    <s v="J&amp;T COD"/>
    <s v="Tiktok"/>
    <s v="จ่ายทีหลัง / COD"/>
    <s v=""/>
    <s v="792286615746"/>
    <s v="25/02/2026 09:09"/>
  </r>
  <r>
    <x v="3"/>
    <x v="3"/>
    <n v="93.64"/>
    <n v="1"/>
    <s v="GVP13"/>
    <n v="102.64"/>
    <n v="9"/>
    <s v="ร้านที่3"/>
    <s v="ณชญาดา พรรัตนอุดม"/>
    <s v="อภิญญาเรสซิเดนซ์ พะเยา ห้อง 211 · ท่าวังทอง/ Tha Wang Thong_x000a__x000a_เมืองพะเยา/ Mueang Phayaoพะเยา/ Phayao_x000a_56000"/>
    <s v="56000"/>
    <s v="660618928223"/>
    <s v="25/02/2026 08:57"/>
    <s v="-"/>
    <s v="Kerry_dropoff"/>
    <s v="Lazada"/>
    <s v="lazada"/>
    <s v=""/>
    <s v="-"/>
    <s v="25/02/2026 08:57"/>
  </r>
  <r>
    <x v="6"/>
    <x v="6"/>
    <n v="50"/>
    <n v="6"/>
    <s v="GVP12"/>
    <n v="200"/>
    <n v="0"/>
    <s v="ร้านที่2"/>
    <s v="ว** ช***ศรี"/>
    <s v="ราชบุรี"/>
    <s v="-"/>
    <s v=""/>
    <s v="25/02/2026 08:54"/>
    <s v="-"/>
    <s v="J&amp;T Express"/>
    <s v="Tiktok"/>
    <s v="tiktok"/>
    <s v=""/>
    <s v="792290591691"/>
    <s v="25/02/2026 08:51"/>
  </r>
  <r>
    <x v="1"/>
    <x v="1"/>
    <n v="90"/>
    <n v="2"/>
    <s v="GVP11"/>
    <n v="131.5"/>
    <n v="7.5"/>
    <s v="ร้านที่8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25/02/2026 08:50"/>
    <s v="-"/>
    <s v="Kerry_dropoff"/>
    <s v="Lazada"/>
    <s v="lazada"/>
    <s v=""/>
    <s v="-"/>
    <s v="25/02/2026 08:50"/>
  </r>
  <r>
    <x v="5"/>
    <x v="3"/>
    <n v="109"/>
    <n v="1"/>
    <s v="GVP9"/>
    <n v="117"/>
    <n v="8"/>
    <s v="ร้านที่3"/>
    <s v="นฤบล ยิ้มนิยม"/>
    <s v="ซอย ช่างอากาศอุทิศ 27 แยก 2 ซอย ช่างอากาศอุทิศ 27 แยก 2 110/58 · ดอนเมือง/ Don Mueang_x000a__x000a_ดอนเมือง/ Don Mueangกรุงเทพมหานคร/ Bangkok_x000a_10210"/>
    <s v="10210"/>
    <s v="660980608399"/>
    <s v="25/02/2026 08:29"/>
    <s v="-"/>
    <s v="Kerry_dropoff"/>
    <s v="Lazada"/>
    <s v="lazada"/>
    <s v=""/>
    <s v="-"/>
    <s v="25/02/2026 08:29"/>
  </r>
  <r>
    <x v="2"/>
    <x v="2"/>
    <n v="66.333333333333329"/>
    <n v="3"/>
    <s v="GVP8"/>
    <n v="197"/>
    <n v="0"/>
    <s v="ร้านที่2"/>
    <s v="น***  จ***ส"/>
    <s v="พะเยา"/>
    <s v="-"/>
    <s v=""/>
    <s v="25/02/2026 08:25"/>
    <s v="-"/>
    <s v="J&amp;T COD"/>
    <s v="Tiktok"/>
    <s v="จ่ายทีหลัง / COD"/>
    <s v=""/>
    <s v="792229413710"/>
    <s v="25/02/2026 08:25"/>
  </r>
  <r>
    <x v="2"/>
    <x v="2"/>
    <n v="69.900000000000006"/>
    <n v="10"/>
    <s v="GVP7"/>
    <n v="800"/>
    <n v="0"/>
    <s v="ร้านที่1"/>
    <s v="น******ย"/>
    <s v="******ิ์ แขวงราษฎร์บูรณะ แขวงราษฎร์บูรณะ เขตราษฎร์บูรณะ จังหวัดกรุงเทพมหานคร 10140"/>
    <s v="10140"/>
    <s v="49"/>
    <s v="25/02/2026 08:25"/>
    <s v="-"/>
    <s v="Flash Express"/>
    <s v="Shopee"/>
    <s v="shopee"/>
    <s v=""/>
    <s v="TH01388DSPCP6B"/>
    <s v="25/02/2026 08:25"/>
  </r>
  <r>
    <x v="10"/>
    <x v="12"/>
    <n v="99"/>
    <n v="1"/>
    <s v="GVP6"/>
    <n v="198"/>
    <n v="0"/>
    <s v="ร้านที่10"/>
    <s v="จารุณี สมน้อย "/>
    <s v="344 ถ.โพธิ์กลาง ต.ในเมือง อ.เมือง จ.นครราชสีมา_x000a_ 30000"/>
    <s v="30000"/>
    <s v="0933296490"/>
    <s v="25/02/2026 08:23"/>
    <s v="sompear3955@gmail.com"/>
    <s v="EMS COD"/>
    <s v="facebook"/>
    <s v="กสิกร"/>
    <s v=""/>
    <s v="-"/>
    <s v="25/02/2026 08:23"/>
  </r>
  <r>
    <x v="3"/>
    <x v="7"/>
    <n v="99"/>
    <n v="1"/>
    <s v="GVP6"/>
    <n v="198"/>
    <n v="0"/>
    <s v="ร้านที่10"/>
    <s v="จารุณี สมน้อย "/>
    <s v="344 ถ.โพธิ์กลาง ต.ในเมือง อ.เมือง จ.นครราชสีมา_x000a_ 30000"/>
    <s v="30000"/>
    <s v="0933296490"/>
    <s v="25/02/2026 08:23"/>
    <s v="sompear3955@gmail.com"/>
    <s v="EMS COD"/>
    <s v="facebook"/>
    <s v="กสิกร"/>
    <s v=""/>
    <s v="-"/>
    <s v="25/02/2026 08:23"/>
  </r>
  <r>
    <x v="3"/>
    <x v="7"/>
    <n v="99"/>
    <n v="1"/>
    <s v="GVP5"/>
    <n v="99"/>
    <n v="0"/>
    <s v="ร้านที่10"/>
    <s v="ปัญญา กฤตหัสต์"/>
    <s v="75ม.13บ้านสันหนองเขียวต.สันทราย_x000a_อ.ฝางจ.เชียงใหม่_x000a_ 50110"/>
    <s v="50110"/>
    <s v="0857229857"/>
    <s v="25/02/2026 08:23"/>
    <s v="sompear3955@gmail.com"/>
    <s v="EMS COD"/>
    <s v="facebook"/>
    <s v="กสิกร"/>
    <s v=""/>
    <s v="-"/>
    <s v="25/02/2026 08:22"/>
  </r>
  <r>
    <x v="10"/>
    <x v="3"/>
    <n v="87.2"/>
    <n v="1"/>
    <s v="GVP4"/>
    <n v="94.2"/>
    <n v="7"/>
    <s v="ร้านที่3"/>
    <s v="รุ้งฟ้า หอมภู่"/>
    <s v="78หมู่8 ต.นาพันสาม · นาพันสาม/ Na Phan Sam_x000a__x000a_เมืองเพชรบุรี/ Mueang Phetchaburiเพชรบุรี/ Phetchaburi_x000a_76000"/>
    <s v="76000"/>
    <s v="660802215402"/>
    <s v="25/02/2026 08:08"/>
    <s v="-"/>
    <s v="Kerry_dropoff"/>
    <s v="Lazada"/>
    <s v="lazada"/>
    <s v=""/>
    <s v="-"/>
    <s v="25/02/2026 08:08"/>
  </r>
  <r>
    <x v="3"/>
    <x v="7"/>
    <n v="159"/>
    <n v="1"/>
    <s v="GVP3"/>
    <n v="99"/>
    <n v="0"/>
    <s v="ร้านที่2"/>
    <s v="พ*** โ***ง"/>
    <s v="นนทบุรี"/>
    <s v="-"/>
    <s v=""/>
    <s v="25/02/2026 08:05"/>
    <s v="-"/>
    <s v="Flash Express Thailand"/>
    <s v="Tiktok"/>
    <s v="tiktok"/>
    <s v=""/>
    <s v="THT030654MK971Z"/>
    <s v="25/02/2026 08:05"/>
  </r>
  <r>
    <x v="6"/>
    <x v="6"/>
    <n v="50"/>
    <n v="6"/>
    <s v="GVP2"/>
    <n v="200"/>
    <n v="0"/>
    <s v="ร้านที่2"/>
    <s v="ม*** ​***​ทะ​มูล​"/>
    <s v="กาญจนบุรี"/>
    <s v="-"/>
    <s v=""/>
    <s v="25/02/2026 07:56"/>
    <s v="-"/>
    <s v="J&amp;T Express"/>
    <s v="Tiktok"/>
    <s v="tiktok"/>
    <s v=""/>
    <s v="792268798694"/>
    <s v="25/02/2026 07:56"/>
  </r>
  <r>
    <x v="11"/>
    <x v="15"/>
    <n v="74"/>
    <n v="1"/>
    <s v="GVP1"/>
    <n v="110"/>
    <n v="36"/>
    <s v="ร้านที่1"/>
    <s v="ณ******ว"/>
    <s v="******รเคหะ ตำบลหันตรา ตำบลหันตรา อำเภอพระนครศรีอยุธยา จังหวัดพระนครศรีอยุธยา 13000"/>
    <s v="13000"/>
    <s v="31"/>
    <s v="25/02/2026 07:41"/>
    <s v="-"/>
    <s v="Flash Express"/>
    <s v="Shopee"/>
    <s v="shopee"/>
    <s v=""/>
    <s v="TH05018DSPNH9M"/>
    <s v="25/02/2026 07:40"/>
  </r>
  <r>
    <x v="4"/>
    <x v="3"/>
    <n v="82.82"/>
    <n v="1"/>
    <s v="GVP0"/>
    <n v="82.82"/>
    <n v="0"/>
    <s v="ร้านที่3"/>
    <s v="บี"/>
    <s v="99/190 หมู่1 หมู่บ้านสิวารัตน์10 ตำบลบางภาษี · บางภาษี/ Bang Phasi_x000a__x000a_บางเลน/ Bang Lenนครปฐม/ Nakhon Pathom_x000a_73130"/>
    <s v="73130"/>
    <s v="660632642936"/>
    <s v="25/02/2026 07:40"/>
    <s v="-"/>
    <s v="Kerry_dropoff"/>
    <s v="Lazada"/>
    <s v="lazada"/>
    <s v=""/>
    <s v="-"/>
    <s v="25/02/2026 07:39"/>
  </r>
  <r>
    <x v="2"/>
    <x v="2"/>
    <n v="66.333333333333329"/>
    <n v="3"/>
    <s v="GVO99"/>
    <n v="197"/>
    <n v="0"/>
    <s v="ร้านที่2"/>
    <s v="ส***าย ค***ยโพธิ์ศรี"/>
    <s v="นครปฐม"/>
    <s v="-"/>
    <s v=""/>
    <s v="25/02/2026 07:24"/>
    <s v="-"/>
    <s v="J&amp;T COD"/>
    <s v="Tiktok"/>
    <s v="จ่ายทีหลัง / COD"/>
    <s v=""/>
    <s v="792241610720"/>
    <s v="25/02/2026 07:24"/>
  </r>
  <r>
    <x v="5"/>
    <x v="3"/>
    <n v="63.06"/>
    <n v="1"/>
    <s v="GVO98"/>
    <n v="63.06"/>
    <n v="0"/>
    <s v="ร้านที่3"/>
    <s v="คุณ​ ธนวินต์  สุกิจประภานนท์"/>
    <s v="149 ม.2 ต.หนองแขม อ.พรหมพิราม_x000a__x000a_พรหมพิราม/ Phrom Phiramพิษณุโลก/ Phitsanulok_x000a_65150"/>
    <s v="65150"/>
    <s v="660931925792"/>
    <s v="25/02/2026 07:16"/>
    <s v="-"/>
    <s v="Kerry_dropoff"/>
    <s v="Lazada"/>
    <s v="lazada"/>
    <s v=""/>
    <s v="-"/>
    <s v="25/02/2026 07:16"/>
  </r>
  <r>
    <x v="5"/>
    <x v="5"/>
    <n v="159"/>
    <n v="1"/>
    <s v="GVO97"/>
    <n v="109"/>
    <n v="0"/>
    <s v="ร้านที่2"/>
    <s v="a**"/>
    <s v="พะเยา"/>
    <s v="-"/>
    <s v=""/>
    <s v="25/02/2026 07:11"/>
    <s v="-"/>
    <s v="J&amp;T Express"/>
    <s v="Tiktok"/>
    <s v="tiktok"/>
    <s v=""/>
    <s v="792205009794"/>
    <s v="25/02/2026 07:11"/>
  </r>
  <r>
    <x v="6"/>
    <x v="6"/>
    <n v="50"/>
    <n v="6"/>
    <s v="GVO96"/>
    <n v="200"/>
    <n v="0"/>
    <s v="ร้านที่2"/>
    <s v="ส***ย พ***รขา"/>
    <s v="พิจิตร"/>
    <s v="-"/>
    <s v=""/>
    <s v="25/02/2026 06:47"/>
    <s v="-"/>
    <s v="J&amp;T Express"/>
    <s v="Tiktok"/>
    <s v="tiktok"/>
    <s v=""/>
    <s v="792268194535"/>
    <s v="25/02/2026 06:47"/>
  </r>
  <r>
    <x v="8"/>
    <x v="10"/>
    <n v="27.5"/>
    <n v="4"/>
    <s v="GVO95"/>
    <n v="165"/>
    <n v="0"/>
    <s v="ร้านที่1"/>
    <s v="ว******น"/>
    <s v="******อ.ท่าตูม จ.สุรินทร์ 32120 ตำบลเมืองแก อำเภอท่าตูม จังหวัดสุรินทร์ 32120"/>
    <s v="32120"/>
    <s v="20"/>
    <s v="25/02/2026 06:46"/>
    <s v="-"/>
    <s v="SPX Express"/>
    <s v="Shopee"/>
    <s v="shopee"/>
    <s v=""/>
    <s v="TH261740905691B"/>
    <s v="25/02/2026 06:46"/>
  </r>
  <r>
    <x v="6"/>
    <x v="6"/>
    <n v="50"/>
    <n v="6"/>
    <s v="GVO94"/>
    <n v="200"/>
    <n v="0"/>
    <s v="ร้านที่2"/>
    <s v="ภ***ินทร์ เ***ใจ"/>
    <s v="พิจิตร"/>
    <s v="-"/>
    <s v=""/>
    <s v="25/02/2026 06:46"/>
    <s v="-"/>
    <s v="J&amp;T Express"/>
    <s v="Tiktok"/>
    <s v="tiktok"/>
    <s v=""/>
    <s v="792251592506"/>
    <s v="25/02/2026 06:46"/>
  </r>
  <r>
    <x v="6"/>
    <x v="6"/>
    <n v="50"/>
    <n v="6"/>
    <s v="GVO93"/>
    <n v="200"/>
    <n v="0"/>
    <s v="ร้านที่2"/>
    <s v="พ***งิน ช***ุทรา"/>
    <s v="นครราชสีมา"/>
    <s v="-"/>
    <s v=""/>
    <s v="25/02/2026 06:13"/>
    <s v="-"/>
    <s v="J&amp;T Express"/>
    <s v="Tiktok"/>
    <s v="tiktok"/>
    <s v=""/>
    <s v="792268781592"/>
    <s v="25/02/2026 06:13"/>
  </r>
  <r>
    <x v="4"/>
    <x v="3"/>
    <n v="70.849999999999994"/>
    <n v="1"/>
    <s v="GVO92"/>
    <n v="148.69999999999999"/>
    <n v="7"/>
    <s v="ร้านที่3"/>
    <s v="คิมนิ๊ก"/>
    <s v="286/2 ถนน สันโค้งน้อย ซอย3 · รอบเวียง/ Rop Wiang_x000a__x000a_เมืองเชียงราย/ Mueang Chiang Raiเชียงราย/ Chiang Rai_x000a_57000"/>
    <s v="57000"/>
    <s v="660943267198"/>
    <s v="25/02/2026 05:58"/>
    <s v="-"/>
    <s v="Kerry_dropoff"/>
    <s v="Lazada"/>
    <s v="lazada"/>
    <s v=""/>
    <s v="LEXPU0661097417"/>
    <s v="25/02/2026 05:58"/>
  </r>
  <r>
    <x v="5"/>
    <x v="3"/>
    <n v="70.849999999999994"/>
    <n v="1"/>
    <s v="GVO92"/>
    <n v="148.69999999999999"/>
    <n v="7"/>
    <s v="ร้านที่3"/>
    <s v="คิมนิ๊ก"/>
    <s v="286/2 ถนน สันโค้งน้อย ซอย3 · รอบเวียง/ Rop Wiang_x000a__x000a_เมืองเชียงราย/ Mueang Chiang Raiเชียงราย/ Chiang Rai_x000a_57000"/>
    <s v="57000"/>
    <s v="660943267198"/>
    <s v="25/02/2026 05:58"/>
    <s v="-"/>
    <s v="Kerry_dropoff"/>
    <s v="Lazada"/>
    <s v="lazada"/>
    <s v=""/>
    <s v="LEXPU0661097417"/>
    <s v="25/02/2026 05:58"/>
  </r>
  <r>
    <x v="7"/>
    <x v="8"/>
    <n v="66.666666666666671"/>
    <n v="3"/>
    <s v="GVO91"/>
    <n v="136"/>
    <n v="7"/>
    <s v="ร้านที่2"/>
    <s v="ศ***วรรณ ศ***กดิ์วนิช"/>
    <s v="กรุงเทพฯ"/>
    <s v="-"/>
    <s v=""/>
    <s v="25/02/2026 05:36"/>
    <s v="-"/>
    <s v="J&amp;T COD"/>
    <s v="Tiktok"/>
    <s v="จ่ายทีหลัง / COD"/>
    <s v=""/>
    <s v="792293818621"/>
    <s v="25/02/2026 05:36"/>
  </r>
  <r>
    <x v="6"/>
    <x v="6"/>
    <n v="50"/>
    <n v="6"/>
    <s v="GVO90"/>
    <n v="200"/>
    <n v="0"/>
    <s v="ร้านที่2"/>
    <s v="ส***,จิตรีงาม"/>
    <s v="พระนครศรีอยุธยา"/>
    <s v="-"/>
    <s v=""/>
    <s v="25/02/2026 05:30"/>
    <s v="-"/>
    <s v="J&amp;T COD"/>
    <s v="Tiktok"/>
    <s v="จ่ายทีหลัง / COD"/>
    <s v=""/>
    <s v="792266231794"/>
    <s v="25/02/2026 05:31"/>
  </r>
  <r>
    <x v="2"/>
    <x v="2"/>
    <n v="66.333333333333329"/>
    <n v="3"/>
    <s v="GVO89"/>
    <n v="197"/>
    <n v="0"/>
    <s v="ร้านที่2"/>
    <s v="น***า แ***ิ้ม"/>
    <s v="สมุทรปราการ"/>
    <s v="-"/>
    <s v=""/>
    <s v="25/02/2026 05:16"/>
    <s v="-"/>
    <s v="J&amp;T COD"/>
    <s v="Tiktok"/>
    <s v="จ่ายทีหลัง / COD"/>
    <s v=""/>
    <s v="792228397590"/>
    <s v="25/02/2026 05:17"/>
  </r>
  <r>
    <x v="2"/>
    <x v="2"/>
    <n v="66.333333333333329"/>
    <n v="3"/>
    <s v="GVO88"/>
    <n v="197"/>
    <n v="0"/>
    <s v="ร้านที่2"/>
    <s v="A** C*** M***t M*"/>
    <s v="Kanchanaburi"/>
    <s v="-"/>
    <s v=""/>
    <s v="25/02/2026 05:12"/>
    <s v="-"/>
    <s v="J&amp;T COD"/>
    <s v="Tiktok"/>
    <s v="จ่ายทีหลัง / COD"/>
    <s v=""/>
    <s v="792232011631"/>
    <s v="25/02/2026 05:12"/>
  </r>
  <r>
    <x v="4"/>
    <x v="4"/>
    <n v="159"/>
    <n v="1"/>
    <s v="GVO87"/>
    <n v="109"/>
    <n v="0"/>
    <s v="ร้านที่2"/>
    <s v="ท***พร ด***ศาสตร์"/>
    <s v="สมุทรปราการ"/>
    <s v="-"/>
    <s v=""/>
    <s v="25/02/2026 04:58"/>
    <s v="-"/>
    <s v="J&amp;T COD"/>
    <s v="Tiktok"/>
    <s v="จ่ายทีหลัง / COD"/>
    <s v=""/>
    <s v="792266101690"/>
    <s v="25/02/2026 04:58"/>
  </r>
  <r>
    <x v="7"/>
    <x v="8"/>
    <n v="66.666666666666671"/>
    <n v="3"/>
    <s v="GVO85"/>
    <n v="129"/>
    <n v="0"/>
    <s v="ร้านที่2"/>
    <s v="น** อ***ลี แ***ักดี"/>
    <s v="ปัตตานี"/>
    <s v="-"/>
    <s v=""/>
    <s v="25/02/2026 03:17"/>
    <s v="-"/>
    <s v="J&amp;T COD"/>
    <s v="Tiktok"/>
    <s v="จ่ายทีหลัง / COD"/>
    <s v=""/>
    <s v="792215615623"/>
    <s v="25/02/2026 03:17"/>
  </r>
  <r>
    <x v="6"/>
    <x v="6"/>
    <n v="50"/>
    <n v="6"/>
    <s v="GVO84"/>
    <n v="200"/>
    <n v="0"/>
    <s v="ร้านที่2"/>
    <s v="R***hicha S***et"/>
    <s v="ปราจีนบุรี"/>
    <s v="-"/>
    <s v=""/>
    <s v="25/02/2026 03:04"/>
    <s v="-"/>
    <s v="J&amp;T COD"/>
    <s v="Tiktok"/>
    <s v="จ่ายทีหลัง / COD"/>
    <s v="ฝอยทอง 3 มะพร้าว 2 กล้วยหอม 1"/>
    <s v="792295981503"/>
    <s v="25/02/2026 03:04"/>
  </r>
  <r>
    <x v="6"/>
    <x v="6"/>
    <n v="50"/>
    <n v="6"/>
    <s v="GVO83"/>
    <n v="200"/>
    <n v="0"/>
    <s v="ร้านที่2"/>
    <s v="R***hicha S***et"/>
    <s v="ปราจีนบุรี"/>
    <s v="-"/>
    <s v=""/>
    <s v="25/02/2026 02:58"/>
    <s v="-"/>
    <s v="J&amp;T COD"/>
    <s v="Tiktok"/>
    <s v="จ่ายทีหลัง / COD"/>
    <s v="ขอฝอยทอง 3 มะพร้าว 2 กล้วยหอม 1 ค่ะ"/>
    <s v="792204988514"/>
    <s v="25/02/2026 02:58"/>
  </r>
  <r>
    <x v="1"/>
    <x v="1"/>
    <n v="80"/>
    <n v="3"/>
    <s v="GVO82"/>
    <n v="240"/>
    <n v="0"/>
    <s v="ร้านที่1"/>
    <s v="ย******ช"/>
    <s v="****** ถ.แจ้งวัฒนะ14 แขวงทุ่งสองห้อง เขตหลักสี่ จังหวัดกรุงเทพมหานคร 10210"/>
    <s v="10210"/>
    <s v="27"/>
    <s v="25/02/2026 02:44"/>
    <s v="-"/>
    <s v="SPX Express"/>
    <s v="Shopee"/>
    <s v="shopee"/>
    <s v=""/>
    <s v="TH263322447037A"/>
    <s v="25/02/2026 02:43"/>
  </r>
  <r>
    <x v="13"/>
    <x v="19"/>
    <n v="50"/>
    <n v="5"/>
    <s v="GVO81"/>
    <n v="23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25/02/2026 11:44"/>
    <s v="-"/>
    <s v="SPX Express"/>
    <s v="Shopee"/>
    <s v="shopee"/>
    <s v=""/>
    <s v="TH2642544607120"/>
    <s v="25/02/2026 00:18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n v="159"/>
    <n v="2"/>
    <s v="GVS76"/>
    <n v="258"/>
    <n v="0"/>
    <s v="ร้านที่2"/>
    <s v="ว***าภรณ์"/>
    <s v="ขอนแก่น"/>
    <s v="-"/>
    <s v=""/>
    <s v="26/02/2026 23:51"/>
    <s v="-"/>
    <s v="J&amp;T COD"/>
    <s v="Tiktok"/>
    <s v="จ่ายทีหลัง / COD"/>
    <s v=""/>
    <s v="792376583600"/>
    <s v="26/02/2026 23:51"/>
  </r>
  <r>
    <x v="1"/>
    <x v="1"/>
    <n v="66.666666666666671"/>
    <n v="3"/>
    <s v="GVS75"/>
    <n v="167"/>
    <n v="38"/>
    <s v="ร้านที่1"/>
    <s v="เ*"/>
    <s v="******ลองหิน, อำเภออ่าวลึก ตำบลคลองหิน อำเภออ่าวลึก จังหวัดกระบี่ 81110"/>
    <s v="81110"/>
    <s v="42"/>
    <s v="26/02/2026 23:19"/>
    <s v="-"/>
    <s v="Flash Express"/>
    <s v="Shopee"/>
    <s v="shopee"/>
    <s v=""/>
    <s v="-"/>
    <s v="26/02/2026 22:49"/>
  </r>
  <r>
    <x v="0"/>
    <x v="2"/>
    <n v="87.2"/>
    <n v="1"/>
    <s v="GVS74"/>
    <n v="87.2"/>
    <n v="0"/>
    <s v="ร้านที่3"/>
    <s v="นางสาวบังอร เศรฐธัญกิจ"/>
    <s v="128/9 ม.9 ต.ทุ่งโพ · ทุ่งโพ/ Thung Pho_x000a__x000a_หนองฉาง/ Nong Changอุทัยธานี/ Uthai Thani_x000a_61110"/>
    <s v="61110"/>
    <s v="660614470541"/>
    <s v="26/02/2026 22:40"/>
    <s v="-"/>
    <s v="Kerry_dropoff"/>
    <s v="Lazada"/>
    <s v="lazada"/>
    <s v=""/>
    <s v="-"/>
    <s v="26/02/2026 22:40"/>
  </r>
  <r>
    <x v="2"/>
    <x v="2"/>
    <n v="87.2"/>
    <n v="1"/>
    <s v="GVS73"/>
    <n v="87.2"/>
    <n v="0"/>
    <s v="ร้านที่3"/>
    <s v="นางสาวบังอร เศรฐธัญกิจ"/>
    <s v="128/9 ม.9 ต.ทุ่งโพ · ทุ่งโพ/ Thung Pho_x000a__x000a_หนองฉาง/ Nong Changอุทัยธานี/ Uthai Thani_x000a_61110"/>
    <s v="61110"/>
    <s v="660614470541"/>
    <s v="26/02/2026 22:38"/>
    <s v="-"/>
    <s v="Kerry_dropoff"/>
    <s v="Lazada"/>
    <s v="lazada"/>
    <s v=""/>
    <s v="-"/>
    <s v="26/02/2026 22:38"/>
  </r>
  <r>
    <x v="3"/>
    <x v="3"/>
    <n v="109"/>
    <n v="1"/>
    <s v="GVS72"/>
    <n v="154.5"/>
    <n v="45.5"/>
    <s v="ร้านที่1"/>
    <s v="กฤษณะ  ถนอมญาติ  แนนนี่"/>
    <s v="176 ม.6 อ.เมืองระยอง   ต.แกลง · แกลง_x000a__x000a_เมืองระยอง/ Mueang Rayongระยอง/ Rayong_x000a_21160"/>
    <s v="21160"/>
    <s v="660962657961"/>
    <s v="26/02/2026 22:30"/>
    <s v="-"/>
    <s v="Kerry_dropoff"/>
    <s v="Lazada"/>
    <s v="lazada"/>
    <s v=""/>
    <s v="LEXPU0661632266"/>
    <s v="26/02/2026 22:30"/>
  </r>
  <r>
    <x v="4"/>
    <x v="4"/>
    <n v="50"/>
    <n v="6"/>
    <s v="GVS71"/>
    <n v="200"/>
    <n v="0"/>
    <s v="ร้านที่2"/>
    <s v="ท***ำ ศ***น"/>
    <s v="ศรีสะเกษ"/>
    <s v="-"/>
    <s v=""/>
    <s v="26/02/2026 22:28"/>
    <s v="-"/>
    <s v="J&amp;T Express"/>
    <s v="Tiktok"/>
    <s v="tiktok"/>
    <s v=""/>
    <s v="792360712636"/>
    <s v="26/02/2026 22:28"/>
  </r>
  <r>
    <x v="1"/>
    <x v="1"/>
    <n v="66.666666666666671"/>
    <n v="3"/>
    <s v="GVS70"/>
    <n v="129"/>
    <n v="0"/>
    <s v="ร้านที่2"/>
    <s v="ป***พัฒน์  เ***นาเจริญวงศ์"/>
    <s v="เพชรบูรณ์"/>
    <s v="-"/>
    <s v=""/>
    <s v="26/02/2026 22:27"/>
    <s v="-"/>
    <s v="J&amp;T Express"/>
    <s v="Tiktok"/>
    <s v="tiktok"/>
    <s v=""/>
    <s v="-"/>
    <s v="26/02/2026 22:27"/>
  </r>
  <r>
    <x v="0"/>
    <x v="0"/>
    <n v="159"/>
    <n v="1"/>
    <s v="GVS69"/>
    <n v="258"/>
    <n v="0"/>
    <s v="ร้านที่2"/>
    <s v="ม***ร    ห***จีน"/>
    <s v="ประจวบคีรีขันธ์"/>
    <s v="-"/>
    <s v=""/>
    <s v="26/02/2026 22:25"/>
    <s v="-"/>
    <s v="J&amp;T COD"/>
    <s v="Tiktok"/>
    <s v="จ่ายทีหลัง / COD"/>
    <s v=""/>
    <s v="792399979641"/>
    <s v="26/02/2026 22:25"/>
  </r>
  <r>
    <x v="3"/>
    <x v="5"/>
    <n v="159"/>
    <n v="1"/>
    <s v="GVS69"/>
    <n v="258"/>
    <n v="0"/>
    <s v="ร้านที่2"/>
    <s v="ม***ร    ห***จีน"/>
    <s v="ประจวบคีรีขันธ์"/>
    <s v="-"/>
    <s v=""/>
    <s v="26/02/2026 22:25"/>
    <s v="-"/>
    <s v="J&amp;T COD"/>
    <s v="Tiktok"/>
    <s v="จ่ายทีหลัง / COD"/>
    <s v=""/>
    <s v="792399979641"/>
    <s v="26/02/2026 22:25"/>
  </r>
  <r>
    <x v="0"/>
    <x v="2"/>
    <n v="77.2"/>
    <n v="1"/>
    <s v="GVS67"/>
    <n v="154.4"/>
    <n v="0"/>
    <s v="ร้านที่3"/>
    <s v="สมชาย ชาตะวนิช"/>
    <s v="136/84 ม.6 ต.คลองมะเดื่อ อ.กระทุ่มแบน จ.สมุทรสาคร · คลองมะเดื่อ/ Khlong Ma Duea_x000a__x000a_กระทุ่มแบน/ Krathum Baenสมุทรสาคร/ Samut Sakhon_x000a_74110"/>
    <s v="74110"/>
    <s v="660894355998"/>
    <s v="26/02/2026 22:18"/>
    <s v="-"/>
    <s v="Kerry_dropoff"/>
    <s v="Lazada"/>
    <s v="lazada"/>
    <s v=""/>
    <s v="-"/>
    <s v="26/02/2026 22:18"/>
  </r>
  <r>
    <x v="3"/>
    <x v="2"/>
    <n v="77.2"/>
    <n v="1"/>
    <s v="GVS67"/>
    <n v="154.4"/>
    <n v="0"/>
    <s v="ร้านที่3"/>
    <s v="สมชาย ชาตะวนิช"/>
    <s v="136/84 ม.6 ต.คลองมะเดื่อ อ.กระทุ่มแบน จ.สมุทรสาคร · คลองมะเดื่อ/ Khlong Ma Duea_x000a__x000a_กระทุ่มแบน/ Krathum Baenสมุทรสาคร/ Samut Sakhon_x000a_74110"/>
    <s v="74110"/>
    <s v="660894355998"/>
    <s v="26/02/2026 22:18"/>
    <s v="-"/>
    <s v="Kerry_dropoff"/>
    <s v="Lazada"/>
    <s v="lazada"/>
    <s v=""/>
    <s v="-"/>
    <s v="26/02/2026 22:18"/>
  </r>
  <r>
    <x v="4"/>
    <x v="4"/>
    <n v="50"/>
    <n v="6"/>
    <s v="GVS66"/>
    <n v="200"/>
    <n v="0"/>
    <s v="ร้านที่2"/>
    <s v="ส***า พ***เสน"/>
    <s v="เชียงใหม่"/>
    <s v="-"/>
    <s v=""/>
    <s v="26/02/2026 22:14"/>
    <s v="-"/>
    <s v="J&amp;T COD"/>
    <s v="Tiktok"/>
    <s v="จ่ายทีหลัง / COD"/>
    <s v=""/>
    <s v="792389315664"/>
    <s v="26/02/2026 22:14"/>
  </r>
  <r>
    <x v="4"/>
    <x v="4"/>
    <n v="50"/>
    <n v="6"/>
    <s v="GVS65"/>
    <n v="200"/>
    <n v="0"/>
    <s v="ร้านที่2"/>
    <s v="K***ana K"/>
    <s v="นนทบุรี"/>
    <s v="-"/>
    <s v=""/>
    <s v="26/02/2026 21:57"/>
    <s v="-"/>
    <s v="J&amp;T Express"/>
    <s v="Tiktok"/>
    <s v="tiktok"/>
    <s v=""/>
    <s v="792341037633"/>
    <s v="26/02/2026 21:57"/>
  </r>
  <r>
    <x v="3"/>
    <x v="2"/>
    <n v="87.2"/>
    <n v="1"/>
    <s v="GVS64"/>
    <n v="174.4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26/02/2026 21:34"/>
    <s v="-"/>
    <s v="Kerry_dropoff"/>
    <s v="Lazada"/>
    <s v="lazada"/>
    <s v=""/>
    <s v="-"/>
    <s v="26/02/2026 21:34"/>
  </r>
  <r>
    <x v="5"/>
    <x v="2"/>
    <n v="87.2"/>
    <n v="1"/>
    <s v="GVS64"/>
    <n v="174.4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26/02/2026 21:34"/>
    <s v="-"/>
    <s v="Kerry_dropoff"/>
    <s v="Lazada"/>
    <s v="lazada"/>
    <s v=""/>
    <s v="-"/>
    <s v="26/02/2026 21:34"/>
  </r>
  <r>
    <x v="4"/>
    <x v="4"/>
    <n v="33.333333333333336"/>
    <n v="3"/>
    <s v="GVS63"/>
    <n v="100"/>
    <n v="0"/>
    <s v="ร้านที่4"/>
    <s v="ศ***าภรณ์ ม***ธิ์"/>
    <s v="เทศบาลนครนครศรีธรรมราช"/>
    <s v="-"/>
    <s v=""/>
    <s v="26/02/2026 21:22"/>
    <s v="-"/>
    <s v="J&amp;T COD"/>
    <s v="Tiktok"/>
    <s v="จ่ายทีหลัง / COD"/>
    <s v=""/>
    <s v="792391644682"/>
    <s v="26/02/2026 21:23"/>
  </r>
  <r>
    <x v="4"/>
    <x v="4"/>
    <n v="50"/>
    <n v="6"/>
    <s v="GVS62"/>
    <n v="200"/>
    <n v="0"/>
    <s v="ร้านที่2"/>
    <s v="ม***ีย ย***"/>
    <s v="ยะลา"/>
    <s v="-"/>
    <s v=""/>
    <s v="26/02/2026 20:59"/>
    <s v="-"/>
    <s v="J&amp;T COD"/>
    <s v="Tiktok"/>
    <s v="จ่ายทีหลัง / COD"/>
    <s v=""/>
    <s v="792357630680"/>
    <s v="26/02/2026 20:59"/>
  </r>
  <r>
    <x v="1"/>
    <x v="1"/>
    <n v="66.666666666666671"/>
    <n v="3"/>
    <s v="GVS61"/>
    <n v="188"/>
    <n v="0"/>
    <s v="ร้านที่1"/>
    <s v="พ******ศ"/>
    <s v="******ชียงยืน ตำบลเชียงยืน อำเภอเชียงยืน จังหวัดมหาสารคาม 44160"/>
    <s v="44160"/>
    <s v="26"/>
    <s v="26/02/2026 20:39"/>
    <s v="-"/>
    <s v="SPX Express"/>
    <s v="Shopee"/>
    <s v="shopee"/>
    <s v=""/>
    <s v="-"/>
    <s v="26/02/2026 20:39"/>
  </r>
  <r>
    <x v="6"/>
    <x v="6"/>
    <n v="59"/>
    <n v="1"/>
    <s v="GVS61"/>
    <n v="188"/>
    <n v="0"/>
    <s v="ร้านที่1"/>
    <s v="พ******ศ"/>
    <s v="******ชียงยืน ตำบลเชียงยืน อำเภอเชียงยืน จังหวัดมหาสารคาม 44160"/>
    <s v="44160"/>
    <s v="26"/>
    <s v="26/02/2026 20:39"/>
    <s v="-"/>
    <s v="SPX Express"/>
    <s v="Shopee"/>
    <s v="shopee"/>
    <s v=""/>
    <s v="-"/>
    <s v="26/02/2026 20:39"/>
  </r>
  <r>
    <x v="7"/>
    <x v="7"/>
    <n v="33.333333333333336"/>
    <n v="3"/>
    <s v="GVS60"/>
    <n v="134.99"/>
    <n v="0"/>
    <s v="ร้านที่2"/>
    <s v="ไ***น พ***"/>
    <s v="ชัยภูมิ"/>
    <s v="-"/>
    <s v=""/>
    <s v="26/02/2026 20:24"/>
    <s v="-"/>
    <s v="J&amp;T COD"/>
    <s v="Tiktok"/>
    <s v="จ่ายทีหลัง / COD"/>
    <s v=""/>
    <s v="792369854603"/>
    <s v="26/02/2026 20:24"/>
  </r>
  <r>
    <x v="8"/>
    <x v="8"/>
    <n v="66.333333333333329"/>
    <n v="3"/>
    <s v="GVS59"/>
    <n v="207"/>
    <n v="0"/>
    <s v="ร้านที่1"/>
    <s v="ศ******์"/>
    <s v="******งขุนศรี แขวงบางขุนศรี เขตบางกอกน้อย จังหวัดกรุงเทพมหานคร 10700"/>
    <s v="10700"/>
    <s v="58"/>
    <s v="-"/>
    <s v="-"/>
    <s v=""/>
    <s v="Shopee"/>
    <s v="-"/>
    <s v=""/>
    <s v="-"/>
    <s v="26/02/2026 20:13"/>
  </r>
  <r>
    <x v="2"/>
    <x v="9"/>
    <n v="159"/>
    <n v="1"/>
    <s v="GVS58"/>
    <n v="129"/>
    <n v="0"/>
    <s v="ร้านที่2"/>
    <s v="  T***at"/>
    <s v="อุทัยธานี"/>
    <s v="-"/>
    <s v=""/>
    <s v="26/02/2026 20:08"/>
    <s v="-"/>
    <s v="J&amp;T COD"/>
    <s v="Tiktok"/>
    <s v="จ่ายทีหลัง / COD"/>
    <s v=""/>
    <s v="792372165664"/>
    <s v="26/02/2026 20:08"/>
  </r>
  <r>
    <x v="1"/>
    <x v="1"/>
    <n v="66.666666666666671"/>
    <n v="3"/>
    <s v="GVS57"/>
    <n v="294"/>
    <n v="0"/>
    <s v="ร้านที่1"/>
    <s v="น******า"/>
    <s v="****** เลขที่ 406 ชั้น 4 ถนน พระราม 4 แขวงมหาพฤฒาราม แขวงมหาพฤฒาราม เขตบางรัก จังหวัดกรุงเทพมหานคร 10500"/>
    <s v="10500"/>
    <s v="38"/>
    <s v="26/02/2026 20:03"/>
    <s v="-"/>
    <s v="SPX Express"/>
    <s v="Shopee"/>
    <s v="shopee"/>
    <s v=""/>
    <s v="-"/>
    <s v="26/02/2026 20:03"/>
  </r>
  <r>
    <x v="1"/>
    <x v="1"/>
    <n v="55"/>
    <n v="3"/>
    <s v="GVS57"/>
    <n v="294"/>
    <n v="0"/>
    <s v="ร้านที่1"/>
    <s v="น******า"/>
    <s v="****** เลขที่ 406 ชั้น 4 ถนน พระราม 4 แขวงมหาพฤฒาราม แขวงมหาพฤฒาราม เขตบางรัก จังหวัดกรุงเทพมหานคร 10500"/>
    <s v="10500"/>
    <s v="38"/>
    <s v="26/02/2026 20:03"/>
    <s v="-"/>
    <s v="SPX Express"/>
    <s v="Shopee"/>
    <s v="shopee"/>
    <s v=""/>
    <s v="-"/>
    <s v="26/02/2026 20:03"/>
  </r>
  <r>
    <x v="7"/>
    <x v="7"/>
    <n v="48"/>
    <n v="1"/>
    <s v="GVS56"/>
    <n v="48"/>
    <n v="0"/>
    <s v="ร้านที่1"/>
    <s v="ค******)"/>
    <s v="******ังแดง, อำเภอท่าเรือ ตำบลวังแดง อำเภอท่าเรือ จังหวัดพระนครศรีอยุธยา 13130"/>
    <s v="13130"/>
    <s v="34"/>
    <s v="27/02/2026 06:57"/>
    <s v="-"/>
    <s v="SPX Express"/>
    <s v="Shopee"/>
    <s v="shopee"/>
    <s v=""/>
    <s v="TH2682239926395"/>
    <s v="26/02/2026 19:58"/>
  </r>
  <r>
    <x v="4"/>
    <x v="4"/>
    <n v="50"/>
    <n v="6"/>
    <s v="GVS55"/>
    <n v="200"/>
    <n v="0"/>
    <s v="ร้านที่2"/>
    <s v="ม***ี เ***ใจ"/>
    <s v="ลำปาง"/>
    <s v="-"/>
    <s v=""/>
    <s v="26/02/2026 19:48"/>
    <s v="-"/>
    <s v="J&amp;T Express"/>
    <s v="Tiktok"/>
    <s v="tiktok"/>
    <s v=""/>
    <s v="792322538615"/>
    <s v="26/02/2026 19:48"/>
  </r>
  <r>
    <x v="9"/>
    <x v="10"/>
    <n v="120"/>
    <n v="1"/>
    <s v="GVS52"/>
    <n v="89"/>
    <n v="0"/>
    <s v="ร้านที่2"/>
    <s v="W*** W***"/>
    <s v="Chiang Mai"/>
    <s v="-"/>
    <s v=""/>
    <s v="26/02/2026 19:00"/>
    <s v="-"/>
    <s v="J&amp;T COD"/>
    <s v="Tiktok"/>
    <s v="จ่ายทีหลัง / COD"/>
    <s v=""/>
    <s v="-"/>
    <s v="26/02/2026 19:00"/>
  </r>
  <r>
    <x v="9"/>
    <x v="10"/>
    <n v="120"/>
    <n v="1"/>
    <s v="GVS51"/>
    <n v="89"/>
    <n v="0"/>
    <s v="ร้านที่2"/>
    <s v="ค***ุภสชา ต***รัพย์"/>
    <s v="ชลบุรี"/>
    <s v="-"/>
    <s v=""/>
    <s v="26/02/2026 18:59"/>
    <s v="-"/>
    <s v="J&amp;T COD"/>
    <s v="Tiktok"/>
    <s v="จ่ายทีหลัง / COD"/>
    <s v=""/>
    <s v="-"/>
    <s v="26/02/2026 18:59"/>
  </r>
  <r>
    <x v="0"/>
    <x v="0"/>
    <n v="159"/>
    <n v="1"/>
    <s v="GVS50"/>
    <n v="129"/>
    <n v="0"/>
    <s v="ร้านที่2"/>
    <s v="ธ***ร โ***รี"/>
    <s v="นนทบุรี"/>
    <s v="-"/>
    <s v=""/>
    <s v="26/02/2026 18:52"/>
    <s v="-"/>
    <s v="Flash Express Thailand COD"/>
    <s v="Tiktok"/>
    <s v="จ่ายทีหลัง / COD"/>
    <s v=""/>
    <s v="THT030654S8BZ4Z"/>
    <s v="26/02/2026 18:52"/>
  </r>
  <r>
    <x v="10"/>
    <x v="11"/>
    <n v="64"/>
    <n v="1"/>
    <s v="GVS49"/>
    <n v="64"/>
    <n v="0"/>
    <s v="ร้านที่9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26/02/2026 18:19"/>
    <s v="-"/>
    <s v="Kerry_dropoff"/>
    <s v="Lazada"/>
    <s v="lazada"/>
    <s v=""/>
    <s v="-"/>
    <s v="26/02/2026 18:18"/>
  </r>
  <r>
    <x v="7"/>
    <x v="7"/>
    <n v="33.333333333333336"/>
    <n v="3"/>
    <s v="GVS48"/>
    <n v="134.99"/>
    <n v="0"/>
    <s v="ร้านที่2"/>
    <s v="ส***ดิ์ ย***ิด"/>
    <s v="ปราจีนบุรี"/>
    <s v="-"/>
    <s v=""/>
    <s v="26/02/2026 18:17"/>
    <s v="-"/>
    <s v="J&amp;T COD"/>
    <s v="Tiktok"/>
    <s v="จ่ายทีหลัง / COD"/>
    <s v=""/>
    <s v="792371657630"/>
    <s v="26/02/2026 18:18"/>
  </r>
  <r>
    <x v="9"/>
    <x v="10"/>
    <n v="120"/>
    <n v="2"/>
    <s v="GVS47"/>
    <n v="218"/>
    <n v="18"/>
    <s v="ร้านที่2"/>
    <s v="ส***ญญา"/>
    <s v="ระยอง"/>
    <s v="-"/>
    <s v=""/>
    <s v="26/02/2026 18:15"/>
    <s v="-"/>
    <s v="J&amp;T Express"/>
    <s v="Tiktok"/>
    <s v="tiktok"/>
    <s v=""/>
    <s v="-"/>
    <s v="26/02/2026 18:15"/>
  </r>
  <r>
    <x v="3"/>
    <x v="5"/>
    <n v="159"/>
    <n v="1"/>
    <s v="GVS46"/>
    <n v="129"/>
    <n v="0"/>
    <s v="ร้านที่2"/>
    <s v="ป***ริม"/>
    <s v="นครศรีธรรมราช"/>
    <s v="-"/>
    <s v=""/>
    <s v="26/02/2026 18:14"/>
    <s v="-"/>
    <s v="J&amp;T COD"/>
    <s v="Tiktok"/>
    <s v="จ่ายทีหลัง / COD"/>
    <s v=""/>
    <s v="792368794582"/>
    <s v="26/02/2026 18:14"/>
  </r>
  <r>
    <x v="7"/>
    <x v="7"/>
    <n v="33.333333333333336"/>
    <n v="3"/>
    <s v="GVS45"/>
    <n v="134.99"/>
    <n v="0"/>
    <s v="ร้านที่2"/>
    <s v="น***ชคชัย ค***นจะ"/>
    <s v="นครปฐม"/>
    <s v="-"/>
    <s v=""/>
    <s v="26/02/2026 18:09"/>
    <s v="-"/>
    <s v="J&amp;T Express"/>
    <s v="Tiktok"/>
    <s v="tiktok"/>
    <s v=""/>
    <s v="792394054653"/>
    <s v="26/02/2026 18:09"/>
  </r>
  <r>
    <x v="0"/>
    <x v="0"/>
    <n v="159"/>
    <n v="1"/>
    <s v="GVS44"/>
    <n v="129"/>
    <n v="0"/>
    <s v="ร้านที่2"/>
    <s v="ว***ภา โ***กุล"/>
    <s v="ระยอง"/>
    <s v="-"/>
    <s v=""/>
    <s v="26/02/2026 17:56"/>
    <s v="-"/>
    <s v="J&amp;T COD"/>
    <s v="Tiktok"/>
    <s v="จ่ายทีหลัง / COD"/>
    <s v=""/>
    <s v="-"/>
    <s v="26/02/2026 17:56"/>
  </r>
  <r>
    <x v="4"/>
    <x v="4"/>
    <n v="33.333333333333336"/>
    <n v="3"/>
    <s v="GVS43"/>
    <n v="200"/>
    <n v="0"/>
    <s v="ร้านที่2"/>
    <s v="น** อ***าติ แ***แสง"/>
    <s v="นครสวรรค์"/>
    <s v="-"/>
    <s v=""/>
    <s v="26/02/2026 17:52"/>
    <s v="-"/>
    <s v="J&amp;T COD"/>
    <s v="Tiktok"/>
    <s v="จ่ายทีหลัง / COD"/>
    <s v=""/>
    <s v="792305245690"/>
    <s v="26/02/2026 17:52"/>
  </r>
  <r>
    <x v="2"/>
    <x v="9"/>
    <n v="159"/>
    <n v="1"/>
    <s v="GVS42"/>
    <n v="167"/>
    <n v="38"/>
    <s v="ร้านที่2"/>
    <s v="ม***ศวินะ"/>
    <s v="จันทบุรี"/>
    <s v="-"/>
    <s v=""/>
    <s v="26/02/2026 17:51"/>
    <s v="-"/>
    <s v="J&amp;T COD"/>
    <s v="Tiktok"/>
    <s v="จ่ายทีหลัง / COD"/>
    <s v=""/>
    <s v="792334965671"/>
    <s v="26/02/2026 17:51"/>
  </r>
  <r>
    <x v="11"/>
    <x v="12"/>
    <n v="74"/>
    <n v="1"/>
    <s v="GVS41"/>
    <n v="134"/>
    <n v="60"/>
    <s v="ร้านที่1"/>
    <s v="โ*"/>
    <s v="****** แขวง วัดพระยาไกร, เขตบางคอแหลม แขวงวัดพระยาไกร เขตบางคอแหลม จังหวัดกรุงเทพมหานคร 10120"/>
    <s v="10120"/>
    <s v="27"/>
    <s v="26/02/2026 17:47"/>
    <s v="-"/>
    <s v="SPX Express"/>
    <s v="Shopee"/>
    <s v="shopee"/>
    <s v=""/>
    <s v="-"/>
    <s v="26/02/2026 17:47"/>
  </r>
  <r>
    <x v="9"/>
    <x v="13"/>
    <n v="45.33"/>
    <n v="1"/>
    <s v="GVS39"/>
    <n v="102"/>
    <n v="0"/>
    <s v="ร้านที่3"/>
    <s v="พัชรา  ปัญญาสิทธิ์"/>
    <s v="หมู่บ้านอยู่สบาย 3  57/170ต.ห้วยขมิ้น · ห้วยขมิ้น/ Huai Khamin_x000a__x000a_หนองแค/ Nong Khaeสระบุรี/ Saraburi_x000a_18230"/>
    <s v="18230"/>
    <s v="660898212301"/>
    <s v="26/02/2026 17:37"/>
    <s v="-"/>
    <s v="Kerry_dropoff"/>
    <s v="Lazada"/>
    <s v="lazada"/>
    <s v=""/>
    <s v="-"/>
    <s v="26/02/2026 17:37"/>
  </r>
  <r>
    <x v="10"/>
    <x v="14"/>
    <n v="56.67"/>
    <n v="1"/>
    <s v="GVS39"/>
    <n v="102"/>
    <n v="0"/>
    <s v="ร้านที่3"/>
    <s v="พัชรา  ปัญญาสิทธิ์"/>
    <s v="หมู่บ้านอยู่สบาย 3  57/170ต.ห้วยขมิ้น · ห้วยขมิ้น/ Huai Khamin_x000a__x000a_หนองแค/ Nong Khaeสระบุรี/ Saraburi_x000a_18230"/>
    <s v="18230"/>
    <s v="660898212301"/>
    <s v="26/02/2026 17:37"/>
    <s v="-"/>
    <s v="Kerry_dropoff"/>
    <s v="Lazada"/>
    <s v="lazada"/>
    <s v=""/>
    <s v="-"/>
    <s v="26/02/2026 17:37"/>
  </r>
  <r>
    <x v="5"/>
    <x v="15"/>
    <n v="159"/>
    <n v="1"/>
    <s v="GVS38"/>
    <n v="129"/>
    <n v="0"/>
    <s v="ร้านที่2"/>
    <s v="ส***ง"/>
    <s v="กรุงเทพฯ"/>
    <s v="-"/>
    <s v=""/>
    <s v="26/02/2026 17:33"/>
    <s v="-"/>
    <s v="J&amp;T COD"/>
    <s v="Tiktok"/>
    <s v="จ่ายทีหลัง / COD"/>
    <s v=""/>
    <s v="792370606613"/>
    <s v="26/02/2026 17:33"/>
  </r>
  <r>
    <x v="2"/>
    <x v="9"/>
    <n v="159"/>
    <n v="1"/>
    <s v="GVS37"/>
    <n v="139"/>
    <n v="10"/>
    <s v="ร้านที่2"/>
    <s v="u***9770559188561"/>
    <s v="นครศรีธรรมราช"/>
    <s v="-"/>
    <s v=""/>
    <s v="26/02/2026 17:18"/>
    <s v="-"/>
    <s v="J&amp;T COD"/>
    <s v="Tiktok"/>
    <s v="จ่ายทีหลัง / COD"/>
    <s v=""/>
    <s v="792378665691"/>
    <s v="26/02/2026 17:18"/>
  </r>
  <r>
    <x v="9"/>
    <x v="10"/>
    <n v="0"/>
    <n v="1"/>
    <s v="GVS36"/>
    <n v="0"/>
    <n v="0"/>
    <s v="ร้านที่2"/>
    <s v="ไ***ง ป***น"/>
    <s v="ระยอง"/>
    <s v="-"/>
    <s v=""/>
    <s v="26/02/2026 17:17"/>
    <s v="-"/>
    <s v="J&amp;T Express"/>
    <s v="Tiktok"/>
    <s v="tiktok"/>
    <s v=""/>
    <s v="-"/>
    <s v="26/02/2026 17:17"/>
  </r>
  <r>
    <x v="0"/>
    <x v="0"/>
    <n v="0"/>
    <n v="1"/>
    <s v="GVS35"/>
    <n v="0"/>
    <n v="0"/>
    <s v="ร้านที่2"/>
    <s v="ณ***ุฒิ จ***ุเรือง"/>
    <s v="เทศบาลนครเชียงราย"/>
    <s v="-"/>
    <s v=""/>
    <s v="26/02/2026 17:16"/>
    <s v="-"/>
    <s v="J&amp;T Express"/>
    <s v="Tiktok"/>
    <s v="tiktok"/>
    <s v=""/>
    <s v="-"/>
    <s v="26/02/2026 17:16"/>
  </r>
  <r>
    <x v="4"/>
    <x v="4"/>
    <n v="50"/>
    <n v="6"/>
    <s v="GVS34"/>
    <n v="200"/>
    <n v="0"/>
    <s v="ร้านที่2"/>
    <s v="J***a K***hong"/>
    <s v="นครราชสีมา"/>
    <s v="-"/>
    <s v=""/>
    <s v="26/02/2026 17:15"/>
    <s v="-"/>
    <s v="J&amp;T COD"/>
    <s v="Tiktok"/>
    <s v="จ่ายทีหลัง / COD"/>
    <s v=""/>
    <s v="792392738664"/>
    <s v="26/02/2026 17:15"/>
  </r>
  <r>
    <x v="7"/>
    <x v="7"/>
    <n v="33.333333333333336"/>
    <n v="3"/>
    <s v="GVS33"/>
    <n v="134.99"/>
    <n v="0"/>
    <s v="ร้านที่2"/>
    <s v="จ***พร ท***ัยเจริญ"/>
    <s v="พิษณุโลก"/>
    <s v="-"/>
    <s v=""/>
    <s v="26/02/2026 16:58"/>
    <s v="-"/>
    <s v="J&amp;T COD"/>
    <s v="Tiktok"/>
    <s v="จ่ายทีหลัง / COD"/>
    <s v=""/>
    <s v="792378256666"/>
    <s v="26/02/2026 16:59"/>
  </r>
  <r>
    <x v="7"/>
    <x v="7"/>
    <n v="33.333333333333336"/>
    <n v="3"/>
    <s v="GVS32"/>
    <n v="134.99"/>
    <n v="0"/>
    <s v="ร้านที่2"/>
    <s v="พ***า ป***าร"/>
    <s v="ศรีสะเกษ"/>
    <s v="-"/>
    <s v=""/>
    <s v="26/02/2026 16:48"/>
    <s v="-"/>
    <s v="J&amp;T Express"/>
    <s v="Tiktok"/>
    <s v="tiktok"/>
    <s v=""/>
    <s v="792346548674"/>
    <s v="26/02/2026 16:48"/>
  </r>
  <r>
    <x v="0"/>
    <x v="0"/>
    <n v="139"/>
    <n v="1"/>
    <s v="GVS31"/>
    <n v="215"/>
    <n v="0"/>
    <s v="ร้านที่10"/>
    <s v="แสงดาว  ละเมิด "/>
    <s v="129 ม 7 ต บ้านขอ อ เมืองปาน จ ลำปาง เบอร์ 52240"/>
    <s v="52240"/>
    <s v="0849483928"/>
    <s v="26/02/2026 16:34"/>
    <s v="t0832622509@gmail.com"/>
    <s v="EMS COD"/>
    <s v="facebook"/>
    <s v="กสิกร"/>
    <s v=""/>
    <s v="-"/>
    <s v="26/02/2026 16:34"/>
  </r>
  <r>
    <x v="5"/>
    <x v="15"/>
    <n v="139"/>
    <n v="1"/>
    <s v="GVS31"/>
    <n v="215"/>
    <n v="0"/>
    <s v="ร้านที่10"/>
    <s v="แสงดาว  ละเมิด "/>
    <s v="129 ม 7 ต บ้านขอ อ เมืองปาน จ ลำปาง เบอร์ 52240"/>
    <s v="52240"/>
    <s v="0849483928"/>
    <s v="26/02/2026 16:34"/>
    <s v="t0832622509@gmail.com"/>
    <s v="EMS COD"/>
    <s v="facebook"/>
    <s v="กสิกร"/>
    <s v=""/>
    <s v="-"/>
    <s v="26/02/2026 16:34"/>
  </r>
  <r>
    <x v="3"/>
    <x v="5"/>
    <n v="99"/>
    <n v="1"/>
    <s v="GVS30"/>
    <n v="297"/>
    <n v="0"/>
    <s v="ร้านที่10"/>
    <s v="สุพันธ์ โฆษา"/>
    <s v="24/141หมู่3ถนนสหกรณ์_x000a_บางหญ้าแพรก_x000a_อำเภอเมือง_x000a_สมุทรสาคร_x000a_Thailand 74000"/>
    <s v="74000"/>
    <s v="66620089044"/>
    <s v="26/02/2026 12:50"/>
    <s v="t0832622509@gmail.com"/>
    <s v="EMS"/>
    <s v="facebook"/>
    <s v="กสิกร"/>
    <s v=""/>
    <s v="-"/>
    <s v="26/02/2026 16:31"/>
  </r>
  <r>
    <x v="5"/>
    <x v="15"/>
    <n v="99"/>
    <n v="2"/>
    <s v="GVS30"/>
    <n v="297"/>
    <n v="0"/>
    <s v="ร้านที่10"/>
    <s v="สุพันธ์ โฆษา"/>
    <s v="24/141หมู่3ถนนสหกรณ์_x000a_บางหญ้าแพรก_x000a_อำเภอเมือง_x000a_สมุทรสาคร_x000a_Thailand 74000"/>
    <s v="74000"/>
    <s v="66620089044"/>
    <s v="26/02/2026 12:50"/>
    <s v="t0832622509@gmail.com"/>
    <s v="EMS"/>
    <s v="facebook"/>
    <s v="กสิกร"/>
    <s v=""/>
    <s v="-"/>
    <s v="26/02/2026 16:31"/>
  </r>
  <r>
    <x v="5"/>
    <x v="15"/>
    <n v="139"/>
    <n v="1"/>
    <s v="GVS29"/>
    <n v="215"/>
    <n v="0"/>
    <s v="ร้านที่10"/>
    <s v="ศศิกานต์  พรหมมี"/>
    <s v="84/138 หมู่ 1 _x000a_หมู่บ้านรพีร์นคร ซอย 2 _x000a_บางกรวย-ไทรน้อย 48_x000a_ตำบลบางกร่าง อำเภอเมืองนนทบุรี จังหวัดนนทบุรี _x000a_โทร 11000"/>
    <s v="11000"/>
    <s v="0843616703"/>
    <s v="26/02/2026 16:29"/>
    <s v="t0832622509@gmail.com"/>
    <s v="EMS COD"/>
    <s v="facebook"/>
    <s v="กสิกร"/>
    <s v=""/>
    <s v="-"/>
    <s v="26/02/2026 16:29"/>
  </r>
  <r>
    <x v="0"/>
    <x v="0"/>
    <n v="139"/>
    <n v="1"/>
    <s v="GVS29"/>
    <n v="215"/>
    <n v="0"/>
    <s v="ร้านที่10"/>
    <s v="ศศิกานต์  พรหมมี"/>
    <s v="84/138 หมู่ 1 _x000a_หมู่บ้านรพีร์นคร ซอย 2 _x000a_บางกรวย-ไทรน้อย 48_x000a_ตำบลบางกร่าง อำเภอเมืองนนทบุรี จังหวัดนนทบุรี _x000a_โทร 11000"/>
    <s v="11000"/>
    <s v="0843616703"/>
    <s v="26/02/2026 16:29"/>
    <s v="t0832622509@gmail.com"/>
    <s v="EMS COD"/>
    <s v="facebook"/>
    <s v="กสิกร"/>
    <s v=""/>
    <s v="-"/>
    <s v="26/02/2026 16:29"/>
  </r>
  <r>
    <x v="3"/>
    <x v="5"/>
    <n v="139"/>
    <n v="1"/>
    <s v="GVS28"/>
    <n v="215"/>
    <n v="0"/>
    <s v="ร้านที่10"/>
    <s v="น.ส.สุพรรษา ปิยะวงษ์"/>
    <s v="ที่อยู่จัดส่ง _x000a_(หจก.ท่าทรายพนมศักดิ์ ราษีสินฯ)_x000a_3-3/1 ม.1 ถ.บริหาร ต.เมืองคง อ.ราษีไศล จ.ศรีสะเกษ _x000a_โทร. 33160"/>
    <s v="33160"/>
    <s v="0930748806"/>
    <s v="26/02/2026 16:28"/>
    <s v="t0832622509@gmail.com"/>
    <s v="EMS COD"/>
    <s v="facebook"/>
    <s v="กสิกร"/>
    <s v=""/>
    <s v="-"/>
    <s v="26/02/2026 16:27"/>
  </r>
  <r>
    <x v="0"/>
    <x v="0"/>
    <n v="139"/>
    <n v="1"/>
    <s v="GVS28"/>
    <n v="215"/>
    <n v="0"/>
    <s v="ร้านที่10"/>
    <s v="น.ส.สุพรรษา ปิยะวงษ์"/>
    <s v="ที่อยู่จัดส่ง _x000a_(หจก.ท่าทรายพนมศักดิ์ ราษีสินฯ)_x000a_3-3/1 ม.1 ถ.บริหาร ต.เมืองคง อ.ราษีไศล จ.ศรีสะเกษ _x000a_โทร. 33160"/>
    <s v="33160"/>
    <s v="0930748806"/>
    <s v="26/02/2026 16:28"/>
    <s v="t0832622509@gmail.com"/>
    <s v="EMS COD"/>
    <s v="facebook"/>
    <s v="กสิกร"/>
    <s v=""/>
    <s v="-"/>
    <s v="26/02/2026 16:27"/>
  </r>
  <r>
    <x v="0"/>
    <x v="0"/>
    <n v="99"/>
    <n v="1"/>
    <s v="GVS27"/>
    <n v="198"/>
    <n v="0"/>
    <s v="ร้านที่10"/>
    <s v="จิตติมา กุลกั้ง"/>
    <s v="19ม.4บ้านคำกั้งต.เหล่าใหญ่อ.กุฉินารายณ์จ.กาฬสินธุ์ 46110"/>
    <s v="46110"/>
    <s v="0910640843"/>
    <s v="26/02/2026 16:26"/>
    <s v="t0832622509@gmail.com"/>
    <s v="EMS COD"/>
    <s v="facebook"/>
    <s v="กสิกร"/>
    <s v=""/>
    <s v="-"/>
    <s v="26/02/2026 16:26"/>
  </r>
  <r>
    <x v="3"/>
    <x v="5"/>
    <n v="99"/>
    <n v="1"/>
    <s v="GVS27"/>
    <n v="198"/>
    <n v="0"/>
    <s v="ร้านที่10"/>
    <s v="จิตติมา กุลกั้ง"/>
    <s v="19ม.4บ้านคำกั้งต.เหล่าใหญ่อ.กุฉินารายณ์จ.กาฬสินธุ์ 46110"/>
    <s v="46110"/>
    <s v="0910640843"/>
    <s v="26/02/2026 16:26"/>
    <s v="t0832622509@gmail.com"/>
    <s v="EMS COD"/>
    <s v="facebook"/>
    <s v="กสิกร"/>
    <s v=""/>
    <s v="-"/>
    <s v="26/02/2026 16:26"/>
  </r>
  <r>
    <x v="0"/>
    <x v="0"/>
    <n v="139"/>
    <n v="2"/>
    <s v="GVS26"/>
    <n v="215"/>
    <n v="0"/>
    <s v="ร้านที่10"/>
    <s v="Nit Joเรณู.อยู่สบาย"/>
    <s v="36/1ม.7 ถ.ระแงะมรรคา36_x000a_กรีนสกายค้าเหล็ก&amp;รีไซเคิล_x000a_ต.ตันหยงมัส_x000a_อ.ระแงะ_x000a_จ.นราธิวาส 96130"/>
    <s v="96130"/>
    <s v="66959957358"/>
    <s v="26/02/2026 16:25"/>
    <s v="t0832622509@gmail.com"/>
    <s v="EMS COD"/>
    <s v="facebook"/>
    <s v="กสิกร"/>
    <s v=""/>
    <s v="-"/>
    <s v="26/02/2026 16:25"/>
  </r>
  <r>
    <x v="3"/>
    <x v="5"/>
    <n v="139"/>
    <n v="4"/>
    <s v="GVS25"/>
    <n v="430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26/02/2026 16:25"/>
    <s v="t0832622509@gmail.com"/>
    <s v="EMS COD"/>
    <s v="facebook"/>
    <s v="กสิกร"/>
    <s v=""/>
    <s v="WA096397833TH"/>
    <s v="26/02/2026 16:25"/>
  </r>
  <r>
    <x v="0"/>
    <x v="0"/>
    <n v="139"/>
    <n v="1"/>
    <s v="GVS24"/>
    <n v="215"/>
    <n v="0"/>
    <s v="ร้านที่10"/>
    <s v="รุ่งทิวา  ถาวร"/>
    <s v="4 ซ.อนุศาสตร์ประดิษฐ์ ต.ในเมือง อ.เมือง จ.นครพนม โทร. 48000"/>
    <s v="48000"/>
    <s v="0803959354"/>
    <s v="26/02/2026 16:24"/>
    <s v="t0832622509@gmail.com"/>
    <s v="EMS COD"/>
    <s v="facebook"/>
    <s v="กสิกร"/>
    <s v=""/>
    <s v="-"/>
    <s v="26/02/2026 16:24"/>
  </r>
  <r>
    <x v="5"/>
    <x v="15"/>
    <n v="139"/>
    <n v="1"/>
    <s v="GVS24"/>
    <n v="215"/>
    <n v="0"/>
    <s v="ร้านที่10"/>
    <s v="รุ่งทิวา  ถาวร"/>
    <s v="4 ซ.อนุศาสตร์ประดิษฐ์ ต.ในเมือง อ.เมือง จ.นครพนม โทร. 48000"/>
    <s v="48000"/>
    <s v="0803959354"/>
    <s v="26/02/2026 16:24"/>
    <s v="t0832622509@gmail.com"/>
    <s v="EMS COD"/>
    <s v="facebook"/>
    <s v="กสิกร"/>
    <s v=""/>
    <s v="-"/>
    <s v="26/02/2026 16:24"/>
  </r>
  <r>
    <x v="7"/>
    <x v="7"/>
    <n v="48"/>
    <n v="2"/>
    <s v="GVS23"/>
    <n v="96"/>
    <n v="0"/>
    <s v="ร้านที่1"/>
    <s v="ส******น"/>
    <s v="******ำบล พุขาม, อำเภอวิเชียรบุรี ตำบลพุขาม อำเภอวิเชียรบุรี จังหวัดเพชรบูรณ์ 67180"/>
    <s v="67180"/>
    <s v="34"/>
    <s v="26/02/2026 16:23"/>
    <s v="-"/>
    <s v="SPX Express"/>
    <s v="Shopee"/>
    <s v="shopee"/>
    <s v=""/>
    <s v="TH267002158396V"/>
    <s v="26/02/2026 16:23"/>
  </r>
  <r>
    <x v="5"/>
    <x v="15"/>
    <n v="99"/>
    <n v="2"/>
    <s v="GVS22"/>
    <n v="396"/>
    <n v="0"/>
    <s v="ร้านที่10"/>
    <s v="คุณพรรณี"/>
    <s v="55/58 ซ.วัดโพธิ์วนาราม ต.หมากแข้ง อ.เมือง จ.อุดรธานี 41000"/>
    <s v="41000"/>
    <s v="0832865027"/>
    <s v="25/02/2026 16:10"/>
    <s v="t0832622509@gmail.com"/>
    <s v="EMS"/>
    <s v="facebook"/>
    <s v="กสิกร"/>
    <s v=""/>
    <s v="-"/>
    <s v="26/02/2026 16:20"/>
  </r>
  <r>
    <x v="2"/>
    <x v="9"/>
    <n v="99"/>
    <n v="2"/>
    <s v="GVS22"/>
    <n v="396"/>
    <n v="0"/>
    <s v="ร้านที่10"/>
    <s v="คุณพรรณี"/>
    <s v="55/58 ซ.วัดโพธิ์วนาราม ต.หมากแข้ง อ.เมือง จ.อุดรธานี 41000"/>
    <s v="41000"/>
    <s v="0832865027"/>
    <s v="25/02/2026 16:10"/>
    <s v="t0832622509@gmail.com"/>
    <s v="EMS"/>
    <s v="facebook"/>
    <s v="กสิกร"/>
    <s v=""/>
    <s v="-"/>
    <s v="26/02/2026 16:20"/>
  </r>
  <r>
    <x v="4"/>
    <x v="4"/>
    <n v="33.333333333333336"/>
    <n v="3"/>
    <s v="GVS21"/>
    <n v="100"/>
    <n v="0"/>
    <s v="ร้านที่2"/>
    <s v="K***ไร"/>
    <s v="เพชรบูรณ์"/>
    <s v="-"/>
    <s v=""/>
    <s v="26/02/2026 16:20"/>
    <s v="-"/>
    <s v="J&amp;T Express"/>
    <s v="Tiktok"/>
    <s v="tiktok"/>
    <s v=""/>
    <s v="792397340626"/>
    <s v="26/02/2026 16:19"/>
  </r>
  <r>
    <x v="5"/>
    <x v="15"/>
    <n v="99"/>
    <n v="1"/>
    <s v="GVS20"/>
    <n v="99"/>
    <n v="0"/>
    <s v="ร้านที่10"/>
    <s v="แพรวพรรณ  มณีโชติ"/>
    <s v="59หมู่5  ต.บางขนาก  อ.บางน้ำเปรี้ยว  จ.ฉะเชิงเทรา    24150"/>
    <s v="24150"/>
    <s v="0658969109"/>
    <s v="26/02/2026 16:19"/>
    <s v="t0832622509@gmail.com"/>
    <s v="EMS COD"/>
    <s v="facebook"/>
    <s v="กสิกร"/>
    <s v=""/>
    <s v="WA096397780TH"/>
    <s v="26/02/2026 16:19"/>
  </r>
  <r>
    <x v="7"/>
    <x v="7"/>
    <n v="27.5"/>
    <n v="4"/>
    <s v="GVS19"/>
    <n v="269"/>
    <n v="104"/>
    <s v="ร้านที่1"/>
    <s v="C******o"/>
    <s v="****** 6, Doi Lo ตำบลดอยหล่อ อำเภอดอยหล่อ จังหวัดเชียงใหม่ 50160"/>
    <s v="50160"/>
    <s v="76"/>
    <s v="26/02/2026 16:13"/>
    <s v="-"/>
    <s v="Flash Express"/>
    <s v="Shopee"/>
    <s v="shopee"/>
    <s v=""/>
    <s v="TH47248DZQKH6A"/>
    <s v="26/02/2026 16:12"/>
  </r>
  <r>
    <x v="0"/>
    <x v="0"/>
    <n v="159"/>
    <n v="1"/>
    <s v="GVS18"/>
    <n v="99"/>
    <n v="0"/>
    <s v="ร้านที่2"/>
    <s v="ล** ส***สุนทร"/>
    <s v="กรุงเทพฯ"/>
    <s v="-"/>
    <s v=""/>
    <s v="26/02/2026 16:10"/>
    <s v="-"/>
    <s v="J&amp;T COD"/>
    <s v="Tiktok"/>
    <s v="จ่ายทีหลัง / COD"/>
    <s v=""/>
    <s v="-"/>
    <s v="26/02/2026 16:10"/>
  </r>
  <r>
    <x v="9"/>
    <x v="10"/>
    <n v="120"/>
    <n v="2"/>
    <s v="GVS16"/>
    <n v="200"/>
    <n v="0"/>
    <s v="ร้านที่2"/>
    <s v="ช***า อ***ตีบ"/>
    <s v="กาญจนบุรี"/>
    <s v="-"/>
    <s v=""/>
    <s v="26/02/2026 16:08"/>
    <s v="-"/>
    <s v="J&amp;T Express"/>
    <s v="Tiktok"/>
    <s v="tiktok"/>
    <s v=""/>
    <s v="-"/>
    <s v="26/02/2026 16:03"/>
  </r>
  <r>
    <x v="9"/>
    <x v="10"/>
    <n v="66.333333333333329"/>
    <n v="3"/>
    <s v="GVS15"/>
    <n v="197"/>
    <n v="0"/>
    <s v="ร้านที่2"/>
    <s v="เ***เนียร์"/>
    <s v="ชลบุรี"/>
    <s v="-"/>
    <s v=""/>
    <s v="26/02/2026 15:54"/>
    <s v="-"/>
    <s v="J&amp;T COD"/>
    <s v="Tiktok"/>
    <s v="จ่ายทีหลัง / COD"/>
    <s v=""/>
    <s v="-"/>
    <s v="26/02/2026 15:54"/>
  </r>
  <r>
    <x v="4"/>
    <x v="4"/>
    <n v="50"/>
    <n v="6"/>
    <s v="GVS14"/>
    <n v="200"/>
    <n v="0"/>
    <s v="ร้านที่2"/>
    <s v="จ***นา จ***"/>
    <s v="ลำพูน"/>
    <s v="-"/>
    <s v=""/>
    <s v="26/02/2026 15:53"/>
    <s v="-"/>
    <s v="J&amp;T COD"/>
    <s v="Tiktok"/>
    <s v="จ่ายทีหลัง / COD"/>
    <s v=""/>
    <s v="792335728660"/>
    <s v="26/02/2026 15:53"/>
  </r>
  <r>
    <x v="3"/>
    <x v="5"/>
    <n v="159"/>
    <n v="1"/>
    <s v="GVS13"/>
    <n v="129"/>
    <n v="0"/>
    <s v="ร้านที่2"/>
    <s v="M***644"/>
    <s v="นครสวรรค์"/>
    <s v="-"/>
    <s v=""/>
    <s v="26/02/2026 15:50"/>
    <s v="-"/>
    <s v="J&amp;T COD"/>
    <s v="Tiktok"/>
    <s v="จ่ายทีหลัง / COD"/>
    <s v=""/>
    <s v="792398304633"/>
    <s v="26/02/2026 15:50"/>
  </r>
  <r>
    <x v="10"/>
    <x v="16"/>
    <n v="120"/>
    <n v="1"/>
    <s v="GVS12"/>
    <n v="100"/>
    <n v="0"/>
    <s v="ร้านที่2"/>
    <s v="เ***พยอม ก***กลา"/>
    <s v="ราชบุรี"/>
    <s v="-"/>
    <s v=""/>
    <s v="26/02/2026 15:50"/>
    <s v="-"/>
    <s v="J&amp;T Express"/>
    <s v="Tiktok"/>
    <s v="tiktok"/>
    <s v=""/>
    <s v="-"/>
    <s v="26/02/2026 15:50"/>
  </r>
  <r>
    <x v="9"/>
    <x v="10"/>
    <n v="66.333333333333329"/>
    <n v="3"/>
    <s v="GVS11"/>
    <n v="197"/>
    <n v="0"/>
    <s v="ร้านที่2"/>
    <s v="ต***าม ต***ำนา"/>
    <s v="อุตรดิตถ์"/>
    <s v="-"/>
    <s v=""/>
    <s v="26/02/2026 15:42"/>
    <s v="-"/>
    <s v="J&amp;T Express"/>
    <s v="Tiktok"/>
    <s v="tiktok"/>
    <s v=""/>
    <s v="-"/>
    <s v="26/02/2026 15:40"/>
  </r>
  <r>
    <x v="3"/>
    <x v="2"/>
    <n v="87.2"/>
    <n v="1"/>
    <s v="GVS10"/>
    <n v="174.4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26/02/2026 15:39"/>
    <s v="-"/>
    <s v="Kerry_dropoff"/>
    <s v="Lazada"/>
    <s v="lazada"/>
    <s v=""/>
    <s v="-"/>
    <s v="26/02/2026 15:39"/>
  </r>
  <r>
    <x v="5"/>
    <x v="2"/>
    <n v="87.2"/>
    <n v="1"/>
    <s v="GVS10"/>
    <n v="174.4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26/02/2026 15:39"/>
    <s v="-"/>
    <s v="Kerry_dropoff"/>
    <s v="Lazada"/>
    <s v="lazada"/>
    <s v=""/>
    <s v="-"/>
    <s v="26/02/2026 15:39"/>
  </r>
  <r>
    <x v="3"/>
    <x v="5"/>
    <n v="159"/>
    <n v="1"/>
    <s v="GVS9"/>
    <n v="115"/>
    <n v="16"/>
    <s v="ร้านที่2"/>
    <s v="ส***ลุย"/>
    <s v="ชุมพร"/>
    <s v="-"/>
    <s v=""/>
    <s v="26/02/2026 15:32"/>
    <s v="-"/>
    <s v="J&amp;T COD"/>
    <s v="Tiktok"/>
    <s v="จ่ายทีหลัง / COD"/>
    <s v=""/>
    <s v="792334707625"/>
    <s v="26/02/2026 15:32"/>
  </r>
  <r>
    <x v="0"/>
    <x v="0"/>
    <n v="159"/>
    <n v="1"/>
    <s v="GVS8"/>
    <n v="99"/>
    <n v="0"/>
    <s v="ร้านที่2"/>
    <s v="ค***สงรุ่ง ป***ีบุตร"/>
    <s v="ชัยภูมิ"/>
    <s v="-"/>
    <s v=""/>
    <s v="26/02/2026 15:23"/>
    <s v="-"/>
    <s v="J&amp;T COD"/>
    <s v="Tiktok"/>
    <s v="จ่ายทีหลัง / COD"/>
    <s v=""/>
    <s v="-"/>
    <s v="26/02/2026 15:23"/>
  </r>
  <r>
    <x v="5"/>
    <x v="15"/>
    <n v="159"/>
    <n v="1"/>
    <s v="GVS7"/>
    <n v="297"/>
    <n v="0"/>
    <s v="ร้านที่2"/>
    <s v="น***นดร์พร ส***รณศรี"/>
    <s v="กำแพงเพชร"/>
    <s v="-"/>
    <s v=""/>
    <s v="26/02/2026 15:23"/>
    <s v="-"/>
    <s v="J&amp;T COD"/>
    <s v="Tiktok"/>
    <s v="จ่ายทีหลัง / COD"/>
    <s v=""/>
    <s v="792395575650"/>
    <s v="26/02/2026 15:23"/>
  </r>
  <r>
    <x v="0"/>
    <x v="0"/>
    <n v="159"/>
    <n v="1"/>
    <s v="GVS7"/>
    <n v="297"/>
    <n v="0"/>
    <s v="ร้านที่2"/>
    <s v="น***นดร์พร ส***รณศรี"/>
    <s v="กำแพงเพชร"/>
    <s v="-"/>
    <s v=""/>
    <s v="26/02/2026 15:23"/>
    <s v="-"/>
    <s v="J&amp;T COD"/>
    <s v="Tiktok"/>
    <s v="จ่ายทีหลัง / COD"/>
    <s v=""/>
    <s v="792395575650"/>
    <s v="26/02/2026 15:23"/>
  </r>
  <r>
    <x v="2"/>
    <x v="9"/>
    <n v="159"/>
    <n v="1"/>
    <s v="GVS7"/>
    <n v="297"/>
    <n v="0"/>
    <s v="ร้านที่2"/>
    <s v="น***นดร์พร ส***รณศรี"/>
    <s v="กำแพงเพชร"/>
    <s v="-"/>
    <s v=""/>
    <s v="26/02/2026 15:23"/>
    <s v="-"/>
    <s v="J&amp;T COD"/>
    <s v="Tiktok"/>
    <s v="จ่ายทีหลัง / COD"/>
    <s v=""/>
    <s v="792395575650"/>
    <s v="26/02/2026 15:23"/>
  </r>
  <r>
    <x v="4"/>
    <x v="4"/>
    <n v="50"/>
    <n v="6"/>
    <s v="GVS6"/>
    <n v="397"/>
    <n v="0"/>
    <s v="ร้านที่2"/>
    <s v="ร***ี ไ***องพันธ์"/>
    <s v="สกลนคร"/>
    <s v="-"/>
    <s v=""/>
    <s v="26/02/2026 15:15"/>
    <s v="-"/>
    <s v="J&amp;T Express"/>
    <s v="Tiktok"/>
    <s v="tiktok"/>
    <s v=""/>
    <s v="-"/>
    <s v="26/02/2026 15:14"/>
  </r>
  <r>
    <x v="9"/>
    <x v="10"/>
    <n v="66.333333333333329"/>
    <n v="3"/>
    <s v="GVS6"/>
    <n v="397"/>
    <n v="0"/>
    <s v="ร้านที่2"/>
    <s v="ร***ี ไ***องพันธ์"/>
    <s v="สกลนคร"/>
    <s v="-"/>
    <s v=""/>
    <s v="26/02/2026 15:15"/>
    <s v="-"/>
    <s v="J&amp;T Express"/>
    <s v="Tiktok"/>
    <s v="tiktok"/>
    <s v=""/>
    <s v="-"/>
    <s v="26/02/2026 15:14"/>
  </r>
  <r>
    <x v="3"/>
    <x v="2"/>
    <n v="56.83"/>
    <n v="1"/>
    <s v="GVS5"/>
    <n v="64.83"/>
    <n v="8"/>
    <s v="ร้านที่3"/>
    <s v="บุศรา​ คงนิ่ม"/>
    <s v="ซอยสุขสวัสดิ์60 150/1ซอยาุขสวัสดิ์60 · ราษฎร์บูรณะ/ Rat Burana_x000a__x000a_ราษฎร์บูรณะ/ Rat Buranaกรุงเทพมหานคร/ Bangkok_x000a_10140"/>
    <s v="10140"/>
    <s v="660839978103"/>
    <s v="26/02/2026 15:14"/>
    <s v="-"/>
    <s v="Kerry_dropoff"/>
    <s v="Lazada"/>
    <s v="lazada"/>
    <s v=""/>
    <s v="LEXPU0661633613"/>
    <s v="26/02/2026 15:14"/>
  </r>
  <r>
    <x v="9"/>
    <x v="10"/>
    <n v="69.900000000000006"/>
    <n v="10"/>
    <s v="GVS4"/>
    <n v="800"/>
    <n v="0"/>
    <s v="ร้านที่1"/>
    <s v="ว******า"/>
    <s v="******งจิก, ตำบลชุมแพ, อำเภอชุมแพ ตำบลชุมแพ อำเภอชุมแพ จังหวัดขอนแก่น 40130"/>
    <s v="40130"/>
    <s v="15"/>
    <s v="26/02/2026 15:11"/>
    <s v="-"/>
    <s v="SPX Express"/>
    <s v="Shopee"/>
    <s v="shopee"/>
    <s v=""/>
    <s v="-"/>
    <s v="26/02/2026 15:11"/>
  </r>
  <r>
    <x v="4"/>
    <x v="4"/>
    <n v="50"/>
    <n v="6"/>
    <s v="GVS3"/>
    <n v="200"/>
    <n v="0"/>
    <s v="ร้านที่2"/>
    <s v="ว***า เ***งฤทธิ์"/>
    <s v="ขอนแก่น"/>
    <s v="-"/>
    <s v=""/>
    <s v="26/02/2026 14:58"/>
    <s v="-"/>
    <s v="J&amp;T COD"/>
    <s v="Tiktok"/>
    <s v="จ่ายทีหลัง / COD"/>
    <s v=""/>
    <s v="792398231612"/>
    <s v="26/02/2026 14:58"/>
  </r>
  <r>
    <x v="3"/>
    <x v="17"/>
    <n v="108.45"/>
    <n v="2"/>
    <s v="GVS2"/>
    <n v="266.89999999999998"/>
    <n v="50"/>
    <s v="ร้านที่1"/>
    <s v="เบญจมาศ จันทคุปต์"/>
    <s v="98 ซอยสุขุมวิท 66/1 อัคนาท พลาซ่า ห้อง 11 ชั้น ร้านเบทซาลอน · บางนาเหนือ/ Bang Na Nuea_x000a__x000a_บางนา/ Bang Naกรุงเทพมหานคร/ Bangkok_x000a_10260"/>
    <s v="10260"/>
    <s v="660824474979"/>
    <s v="26/02/2026 14:57"/>
    <s v="-"/>
    <s v="Kerry_dropoff"/>
    <s v="Lazada"/>
    <s v="lazada"/>
    <s v=""/>
    <s v="LEXPU0661634786"/>
    <s v="26/02/2026 14:56"/>
  </r>
  <r>
    <x v="9"/>
    <x v="10"/>
    <n v="66.333333333333329"/>
    <n v="3"/>
    <s v="GVS1"/>
    <n v="197"/>
    <n v="0"/>
    <s v="ร้านที่2"/>
    <s v="ป***า"/>
    <s v="สุโขทัย"/>
    <s v="-"/>
    <s v=""/>
    <s v="26/02/2026 14:54"/>
    <s v="-"/>
    <s v="J&amp;T COD"/>
    <s v="Tiktok"/>
    <s v="จ่ายทีหลัง / COD"/>
    <s v=""/>
    <s v="-"/>
    <s v="26/02/2026 14:54"/>
  </r>
  <r>
    <x v="1"/>
    <x v="1"/>
    <n v="66.666666666666671"/>
    <n v="3"/>
    <s v="GVR98"/>
    <n v="129"/>
    <n v="0"/>
    <s v="ร้านที่2"/>
    <s v="n***h126"/>
    <s v="ปทุมธานี"/>
    <s v="-"/>
    <s v=""/>
    <s v="26/02/2026 14:41"/>
    <s v="-"/>
    <s v="J&amp;T COD"/>
    <s v="Tiktok"/>
    <s v="จ่ายทีหลัง / COD"/>
    <s v=""/>
    <s v="-"/>
    <s v="26/02/2026 14:41"/>
  </r>
  <r>
    <x v="9"/>
    <x v="10"/>
    <n v="66.333333333333329"/>
    <n v="3"/>
    <s v="GVR97"/>
    <n v="197"/>
    <n v="0"/>
    <s v="ร้านที่2"/>
    <s v="ส***าย ค***ยโพธิ์ศรี"/>
    <s v="สุพรรณบุรี"/>
    <s v="-"/>
    <s v=""/>
    <s v="26/02/2026 14:28"/>
    <s v="-"/>
    <s v="J&amp;T COD"/>
    <s v="Tiktok"/>
    <s v="จ่ายทีหลัง / COD"/>
    <s v=""/>
    <s v="-"/>
    <s v="26/02/2026 14:28"/>
  </r>
  <r>
    <x v="9"/>
    <x v="10"/>
    <n v="66.333333333333329"/>
    <n v="3"/>
    <s v="GVR96"/>
    <n v="197"/>
    <n v="0"/>
    <s v="ร้านที่2"/>
    <s v="ส***าย ค***ยโพธิ์ศรี"/>
    <s v="สุพรรณบุรี"/>
    <s v="-"/>
    <s v=""/>
    <s v="26/02/2026 14:22"/>
    <s v="-"/>
    <s v="J&amp;T COD"/>
    <s v="Tiktok"/>
    <s v="จ่ายทีหลัง / COD"/>
    <s v=""/>
    <s v="-"/>
    <s v="26/02/2026 14:22"/>
  </r>
  <r>
    <x v="9"/>
    <x v="10"/>
    <n v="66.333333333333329"/>
    <n v="3"/>
    <s v="GVR94"/>
    <n v="197"/>
    <n v="0"/>
    <s v="ร้านที่2"/>
    <s v="เ***ฤทัยแก้วเจือ"/>
    <s v="สุราษฎร์ธานี"/>
    <s v="-"/>
    <s v=""/>
    <s v="26/02/2026 14:09"/>
    <s v="-"/>
    <s v="J&amp;T COD"/>
    <s v="Tiktok"/>
    <s v="จ่ายทีหลัง / COD"/>
    <s v=""/>
    <s v="-"/>
    <s v="26/02/2026 14:13"/>
  </r>
  <r>
    <x v="0"/>
    <x v="0"/>
    <n v="159"/>
    <n v="1"/>
    <s v="GVR93"/>
    <n v="99"/>
    <n v="0"/>
    <s v="ร้านที่2"/>
    <s v="ล***า อ***วัง"/>
    <s v="นครราชสีมา"/>
    <s v="-"/>
    <s v=""/>
    <s v="26/02/2026 14:06"/>
    <s v="-"/>
    <s v="J&amp;T COD"/>
    <s v="Tiktok"/>
    <s v="จ่ายทีหลัง / COD"/>
    <s v=""/>
    <s v="-"/>
    <s v="26/02/2026 14:10"/>
  </r>
  <r>
    <x v="4"/>
    <x v="4"/>
    <n v="50"/>
    <n v="6"/>
    <s v="GVR92"/>
    <n v="200"/>
    <n v="0"/>
    <s v="ร้านที่2"/>
    <s v="อ***ตตญา ส***ย์"/>
    <s v="เลย"/>
    <s v="-"/>
    <s v=""/>
    <s v="26/02/2026 14:00"/>
    <s v="-"/>
    <s v="J&amp;T Express"/>
    <s v="Tiktok"/>
    <s v="tiktok"/>
    <s v=""/>
    <s v="792323930672"/>
    <s v="26/02/2026 14:00"/>
  </r>
  <r>
    <x v="1"/>
    <x v="1"/>
    <n v="66.666666666666671"/>
    <n v="3"/>
    <s v="GVR91"/>
    <n v="129"/>
    <n v="0"/>
    <s v="ร้านที่2"/>
    <s v="ป***พัฒน์  เ***นาเจริญวงศ์"/>
    <s v="เพชรบูรณ์"/>
    <s v="-"/>
    <s v=""/>
    <s v="26/02/2026 13:57"/>
    <s v="-"/>
    <s v="J&amp;T Express"/>
    <s v="Tiktok"/>
    <s v="tiktok"/>
    <s v=""/>
    <s v="-"/>
    <s v="26/02/2026 13:57"/>
  </r>
  <r>
    <x v="9"/>
    <x v="10"/>
    <n v="66.333333333333329"/>
    <n v="3"/>
    <s v="GVR90"/>
    <n v="197"/>
    <n v="0"/>
    <s v="ร้านที่2"/>
    <s v="อ***จ แ***ยาง"/>
    <s v="พิษณุโลก"/>
    <s v="-"/>
    <s v=""/>
    <s v="26/02/2026 13:56"/>
    <s v="-"/>
    <s v="J&amp;T COD"/>
    <s v="Tiktok"/>
    <s v="จ่ายทีหลัง / COD"/>
    <s v=""/>
    <s v="-"/>
    <s v="26/02/2026 13:56"/>
  </r>
  <r>
    <x v="9"/>
    <x v="10"/>
    <n v="66.333333333333329"/>
    <n v="3"/>
    <s v="GVR89"/>
    <n v="197"/>
    <n v="0"/>
    <s v="ร้านที่2"/>
    <s v="ท***รรณ   ม***เจริญ"/>
    <s v="ปทุมธานี"/>
    <s v="-"/>
    <s v=""/>
    <s v="26/02/2026 13:51"/>
    <s v="-"/>
    <s v="J&amp;T COD"/>
    <s v="Tiktok"/>
    <s v="จ่ายทีหลัง / COD"/>
    <s v=""/>
    <s v="-"/>
    <s v="26/02/2026 13:51"/>
  </r>
  <r>
    <x v="10"/>
    <x v="18"/>
    <n v="83.333333333333329"/>
    <n v="3"/>
    <s v="GVR88"/>
    <n v="250"/>
    <n v="0"/>
    <s v="ร้านที่1"/>
    <s v="ข******ย"/>
    <s v="******องสามวัง อ.หนองเสือ จ.ปทุมธานี 12170 ตำบลหนองสามวัง อำเภอหนองเสือ จังหวัดปทุมธานี 12170"/>
    <s v="12170"/>
    <s v="21"/>
    <s v="26/02/2026 13:42"/>
    <s v="-"/>
    <s v="SPX Express"/>
    <s v="Shopee"/>
    <s v="shopee"/>
    <s v=""/>
    <s v="-"/>
    <s v="26/02/2026 13:42"/>
  </r>
  <r>
    <x v="4"/>
    <x v="4"/>
    <n v="50"/>
    <n v="6"/>
    <s v="GVR86"/>
    <n v="200"/>
    <n v="0"/>
    <s v="ร้านที่2"/>
    <s v="ข***ฐา  ง***ถื่อน"/>
    <s v="ราชบุรี"/>
    <s v="-"/>
    <s v=""/>
    <s v="26/02/2026 13:39"/>
    <s v="-"/>
    <s v="J&amp;T COD"/>
    <s v="Tiktok"/>
    <s v="จ่ายทีหลัง / COD"/>
    <s v=""/>
    <s v="792373443665"/>
    <s v="26/02/2026 13:39"/>
  </r>
  <r>
    <x v="4"/>
    <x v="4"/>
    <n v="33.333333333333336"/>
    <n v="3"/>
    <s v="GVR85"/>
    <n v="100"/>
    <n v="0"/>
    <s v="ร้านที่2"/>
    <s v="เ***ี ร***์อารี"/>
    <s v="กรุงเทพฯ"/>
    <s v="-"/>
    <s v=""/>
    <s v="26/02/2026 13:36"/>
    <s v="-"/>
    <s v="J&amp;T COD"/>
    <s v="Tiktok"/>
    <s v="จ่ายทีหลัง / COD"/>
    <s v=""/>
    <s v="792331251600"/>
    <s v="26/02/2026 13:36"/>
  </r>
  <r>
    <x v="4"/>
    <x v="4"/>
    <n v="33.333333333333336"/>
    <n v="3"/>
    <s v="GVR84"/>
    <n v="100"/>
    <n v="0"/>
    <s v="ร้านที่2"/>
    <s v="ม***รชัย โ***า"/>
    <s v="กาฬสินธุ์"/>
    <s v="-"/>
    <s v=""/>
    <s v="26/02/2026 13:34"/>
    <s v="-"/>
    <s v="J&amp;T Express"/>
    <s v="Tiktok"/>
    <s v="tiktok"/>
    <s v="เผือกมะพร้าวอ่อน มะพร้าวน้ำหอม "/>
    <s v="792359609661"/>
    <s v="26/02/2026 13:34"/>
  </r>
  <r>
    <x v="12"/>
    <x v="19"/>
    <n v="29"/>
    <n v="1"/>
    <s v="GVR81"/>
    <n v="77"/>
    <n v="0"/>
    <s v="ร้านที่1"/>
    <s v="น******ล"/>
    <s v="******ินสอ, ตำบลเนินทราย, อำเภอเมืองตราด ตำบลเนินทราย อำเภอเมืองตราด จังหวัดตราด 23000"/>
    <s v="23000"/>
    <s v="74"/>
    <s v="26/02/2026 14:01"/>
    <s v="-"/>
    <s v="SPX Express"/>
    <s v="Shopee"/>
    <s v="shopee"/>
    <s v=""/>
    <s v="TH269353602465B"/>
    <s v="26/02/2026 13:31"/>
  </r>
  <r>
    <x v="7"/>
    <x v="7"/>
    <n v="48"/>
    <n v="1"/>
    <s v="GVR81"/>
    <n v="77"/>
    <n v="0"/>
    <s v="ร้านที่1"/>
    <s v="น******ล"/>
    <s v="******ินสอ, ตำบลเนินทราย, อำเภอเมืองตราด ตำบลเนินทราย อำเภอเมืองตราด จังหวัดตราด 23000"/>
    <s v="23000"/>
    <s v="74"/>
    <s v="26/02/2026 14:01"/>
    <s v="-"/>
    <s v="SPX Express"/>
    <s v="Shopee"/>
    <s v="shopee"/>
    <s v=""/>
    <s v="TH269353602465B"/>
    <s v="26/02/2026 13:31"/>
  </r>
  <r>
    <x v="4"/>
    <x v="4"/>
    <n v="65"/>
    <n v="1"/>
    <s v="GVR80"/>
    <n v="164"/>
    <n v="0"/>
    <s v="ร้านที่2"/>
    <s v="จ***ร์ทิมา แ***จันทร์"/>
    <s v="กรุงเทพมหานคร"/>
    <s v="-"/>
    <s v=""/>
    <s v="26/02/2026 13:30"/>
    <s v="-"/>
    <s v="J&amp;T COD"/>
    <s v="Tiktok"/>
    <s v="จ่ายทีหลัง / COD"/>
    <s v=""/>
    <s v="792381806683"/>
    <s v="26/02/2026 13:30"/>
  </r>
  <r>
    <x v="3"/>
    <x v="5"/>
    <n v="159"/>
    <n v="1"/>
    <s v="GVR80"/>
    <n v="164"/>
    <n v="0"/>
    <s v="ร้านที่2"/>
    <s v="จ***ร์ทิมา แ***จันทร์"/>
    <s v="กรุงเทพมหานคร"/>
    <s v="-"/>
    <s v=""/>
    <s v="26/02/2026 13:30"/>
    <s v="-"/>
    <s v="J&amp;T COD"/>
    <s v="Tiktok"/>
    <s v="จ่ายทีหลัง / COD"/>
    <s v=""/>
    <s v="792381806683"/>
    <s v="26/02/2026 13:30"/>
  </r>
  <r>
    <x v="9"/>
    <x v="10"/>
    <n v="66.333333333333329"/>
    <n v="9"/>
    <s v="GVR78"/>
    <n v="591"/>
    <n v="0"/>
    <s v="ร้านที่2"/>
    <s v="ส***สรา ม***"/>
    <s v="ขอนแก่น"/>
    <s v="-"/>
    <s v=""/>
    <s v="26/02/2026 13:25"/>
    <s v="-"/>
    <s v="J&amp;T COD"/>
    <s v="Tiktok"/>
    <s v="จ่ายทีหลัง / COD"/>
    <s v=""/>
    <s v="-"/>
    <s v="26/02/2026 13:25"/>
  </r>
  <r>
    <x v="5"/>
    <x v="2"/>
    <n v="84.2"/>
    <n v="1"/>
    <s v="GVR77"/>
    <n v="91.7"/>
    <n v="7.5"/>
    <s v="ร้านที่3"/>
    <s v="นครินทร์ หัสดินทร ณ อยุธยา"/>
    <s v="41/108 ซอยนวลจันทร์ 27 41/108 · นวลจันทร์/ Nuan Chan_x000a__x000a_บึงกุ่ม/ Bueng Kumกรุงเทพมหานคร/ Bangkok_x000a_10230"/>
    <s v="10230"/>
    <s v="660863800784"/>
    <s v="26/02/2026 13:23"/>
    <s v="-"/>
    <s v="Kerry_dropoff"/>
    <s v="Lazada"/>
    <s v="lazada"/>
    <s v=""/>
    <s v="LEXPU0661633171"/>
    <s v="26/02/2026 13:23"/>
  </r>
  <r>
    <x v="13"/>
    <x v="20"/>
    <n v="8"/>
    <n v="250"/>
    <s v="GVR76"/>
    <n v="2000"/>
    <n v="0"/>
    <s v="ร้านที่1"/>
    <s v="แจ๋วมณี ชานุชิต"/>
    <s v="384/12 ต.บึงโขงหลง _x000a_อ.บึงโขงหลง_x000a_จ.บึงกาฬ _x000a_38230 _x000a_"/>
    <s v="38230"/>
    <s v="0897154471"/>
    <s v="26/02/2026 11:12"/>
    <s v="sompear3955@gmail.com"/>
    <s v="EMS"/>
    <s v="facebook"/>
    <s v="กสิกร"/>
    <s v=""/>
    <s v="-"/>
    <s v="26/02/2026 13:15"/>
  </r>
  <r>
    <x v="9"/>
    <x v="10"/>
    <n v="66.333333333333329"/>
    <n v="15"/>
    <s v="GVR75"/>
    <n v="985"/>
    <n v="0"/>
    <s v="ร้านที่2"/>
    <s v="ป***ี"/>
    <s v="Bangkok"/>
    <s v="-"/>
    <s v=""/>
    <s v="26/02/2026 12:43"/>
    <s v="-"/>
    <s v="J&amp;T COD"/>
    <s v="Tiktok"/>
    <s v="จ่ายทีหลัง / COD"/>
    <s v=""/>
    <s v="-"/>
    <s v="26/02/2026 12:43"/>
  </r>
  <r>
    <x v="4"/>
    <x v="4"/>
    <n v="65"/>
    <n v="9"/>
    <s v="GVR74"/>
    <n v="315"/>
    <n v="0"/>
    <s v="ร้านที่2"/>
    <s v="ส***นดา ส***ารัตน์"/>
    <s v="พังงา"/>
    <s v="-"/>
    <s v=""/>
    <s v="26/02/2026 12:40"/>
    <s v="-"/>
    <s v="J&amp;T COD"/>
    <s v="Tiktok"/>
    <s v="จ่ายทีหลัง / COD"/>
    <s v=""/>
    <s v="792397107666"/>
    <s v="26/02/2026 12:40"/>
  </r>
  <r>
    <x v="14"/>
    <x v="21"/>
    <n v="54"/>
    <n v="1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6"/>
    <x v="6"/>
    <n v="55"/>
    <n v="1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1"/>
    <x v="1"/>
    <n v="66.666666666666671"/>
    <n v="3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1"/>
    <x v="1"/>
    <n v="66.666666666666671"/>
    <n v="3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1"/>
    <x v="1"/>
    <n v="66.666666666666671"/>
    <n v="3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1"/>
    <x v="1"/>
    <n v="66.666666666666671"/>
    <n v="3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1"/>
    <x v="1"/>
    <n v="66.666666666666671"/>
    <n v="3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1"/>
    <x v="1"/>
    <n v="66.666666666666671"/>
    <n v="3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1"/>
    <x v="1"/>
    <n v="66.666666666666671"/>
    <n v="3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9"/>
    <x v="10"/>
    <n v="69.900000000000006"/>
    <n v="10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9"/>
    <x v="10"/>
    <n v="69.900000000000006"/>
    <n v="10"/>
    <s v="GVR73"/>
    <n v="2919"/>
    <n v="170"/>
    <s v="ร้านที่1"/>
    <s v="บุญธรรม อุปจันทร์"/>
    <s v="วัดไร่สีสุก 205 ม.1 · ไร่สีสุก/ Rai Si Suk_x000a__x000a_เสนางคนิคม/ Senangkhanikhomอำนาจเจริญ/ Amnat Charoen_x000a_37290"/>
    <s v="37290"/>
    <s v="660804876979"/>
    <s v="26/02/2026 12:33"/>
    <s v="-"/>
    <s v="Kerry_dropoff"/>
    <s v="Lazada"/>
    <s v="lazada"/>
    <s v=""/>
    <s v="-"/>
    <s v="26/02/2026 12:32"/>
  </r>
  <r>
    <x v="9"/>
    <x v="13"/>
    <n v="64"/>
    <n v="2"/>
    <s v="GVR72"/>
    <n v="128"/>
    <n v="0"/>
    <s v="ร้านที่3"/>
    <s v="รุ่งฤดี โพธิ์ตะวัฒน์"/>
    <s v="1133/8 หมู่4 ถนนประจักษ์ · ในเมือง/ Nai Mueang_x000a__x000a_เมืองหนองคาย/ Mueang Nong Khaiหนองคาย/ Nong Khai_x000a_43000"/>
    <s v="43000"/>
    <s v="660629399486"/>
    <s v="26/02/2026 12:28"/>
    <s v="-"/>
    <s v="Kerry_dropoff"/>
    <s v="Lazada"/>
    <s v="lazada"/>
    <s v=""/>
    <s v="-"/>
    <s v="26/02/2026 12:28"/>
  </r>
  <r>
    <x v="0"/>
    <x v="0"/>
    <n v="159"/>
    <n v="1"/>
    <s v="GVR71"/>
    <n v="129"/>
    <n v="0"/>
    <s v="ร้านที่2"/>
    <s v="น*** ก***ัว"/>
    <s v="ร้อยเอ็ด"/>
    <s v="-"/>
    <s v=""/>
    <s v="26/02/2026 12:22"/>
    <s v="-"/>
    <s v="J&amp;T COD"/>
    <s v="Tiktok"/>
    <s v="จ่ายทีหลัง / COD"/>
    <s v=""/>
    <s v="-"/>
    <s v="26/02/2026 12:22"/>
  </r>
  <r>
    <x v="9"/>
    <x v="13"/>
    <n v="63.81"/>
    <n v="1"/>
    <s v="GVR70"/>
    <n v="72.81"/>
    <n v="9"/>
    <s v="ร้านที่3"/>
    <s v="อำไพ แซ่เล้า"/>
    <s v="131 ม.5 · ประสาทสิทธิ์/ Prasat Sit_x000a__x000a_ดำเนินสะดวก/ Damnoen Saduakราชบุรี/ Ratchaburi_x000a_70210"/>
    <s v="70210"/>
    <s v="660958356905"/>
    <s v="26/02/2026 12:21"/>
    <s v="-"/>
    <s v="Kerry_dropoff"/>
    <s v="Lazada"/>
    <s v="lazada"/>
    <s v=""/>
    <s v="-"/>
    <s v="26/02/2026 12:21"/>
  </r>
  <r>
    <x v="4"/>
    <x v="4"/>
    <n v="50"/>
    <n v="6"/>
    <s v="GVR69"/>
    <n v="200"/>
    <n v="0"/>
    <s v="ร้านที่2"/>
    <s v="ร***ิกาล จ***พราหมณ์"/>
    <s v="สุราษฎร์ธานี"/>
    <s v="-"/>
    <s v=""/>
    <s v="26/02/2026 12:15"/>
    <s v="-"/>
    <s v="J&amp;T COD"/>
    <s v="Tiktok"/>
    <s v="จ่ายทีหลัง / COD"/>
    <s v=""/>
    <s v="792340337681"/>
    <s v="26/02/2026 12:15"/>
  </r>
  <r>
    <x v="9"/>
    <x v="10"/>
    <n v="66.333333333333329"/>
    <n v="6"/>
    <s v="GVR68"/>
    <n v="594"/>
    <n v="0"/>
    <s v="ร้านที่2"/>
    <s v="ส***ศา เ***ชิต"/>
    <s v="บุรีรัมย์"/>
    <s v="-"/>
    <s v=""/>
    <s v="26/02/2026 11:50"/>
    <s v="-"/>
    <s v="J&amp;T Express"/>
    <s v="Tiktok"/>
    <s v="tiktok"/>
    <s v=""/>
    <s v="792360713244"/>
    <s v="26/02/2026 11:50"/>
  </r>
  <r>
    <x v="10"/>
    <x v="16"/>
    <n v="120"/>
    <n v="2"/>
    <s v="GVR68"/>
    <n v="594"/>
    <n v="0"/>
    <s v="ร้านที่2"/>
    <s v="ส***ศา เ***ชิต"/>
    <s v="บุรีรัมย์"/>
    <s v="-"/>
    <s v=""/>
    <s v="26/02/2026 11:50"/>
    <s v="-"/>
    <s v="J&amp;T Express"/>
    <s v="Tiktok"/>
    <s v="tiktok"/>
    <s v=""/>
    <s v="792360713244"/>
    <s v="26/02/2026 11:50"/>
  </r>
  <r>
    <x v="4"/>
    <x v="4"/>
    <n v="33.333333333333336"/>
    <n v="3"/>
    <s v="GVR67"/>
    <n v="100"/>
    <n v="0"/>
    <s v="ร้านที่2"/>
    <s v="ว***ญาภรณ์ ส***นัส"/>
    <s v="ปราจีนบุรี"/>
    <s v="-"/>
    <s v=""/>
    <s v="26/02/2026 11:48"/>
    <s v="-"/>
    <s v="J&amp;T COD"/>
    <s v="Tiktok"/>
    <s v="จ่ายทีหลัง / COD"/>
    <s v="ขอเป็นฝอยทอง 2 เผือกมะพร้าว 1 ค่ะขอบคุณค่ะ"/>
    <s v="792316012294"/>
    <s v="26/02/2026 11:48"/>
  </r>
  <r>
    <x v="4"/>
    <x v="4"/>
    <n v="33.333333333333336"/>
    <n v="3"/>
    <s v="GVR66"/>
    <n v="209"/>
    <n v="0"/>
    <s v="ร้านที่2"/>
    <s v="น***ลวัฒน์ ข***ำ"/>
    <s v="อุดรธานี"/>
    <s v="-"/>
    <s v=""/>
    <s v="26/02/2026 15:05"/>
    <s v="-"/>
    <s v="J&amp;T Express"/>
    <s v="Tiktok"/>
    <s v="tiktok"/>
    <s v="มะพร้าวน้ำหอม,ฝอยทอง,เผือกมะพร้าวอ่อน"/>
    <s v="792306277674"/>
    <s v="26/02/2026 11:48"/>
  </r>
  <r>
    <x v="0"/>
    <x v="0"/>
    <n v="159"/>
    <n v="1"/>
    <s v="GVR66"/>
    <n v="209"/>
    <n v="0"/>
    <s v="ร้านที่2"/>
    <s v="น***ลวัฒน์ ข***ำ"/>
    <s v="อุดรธานี"/>
    <s v="-"/>
    <s v=""/>
    <s v="26/02/2026 15:05"/>
    <s v="-"/>
    <s v="J&amp;T Express"/>
    <s v="Tiktok"/>
    <s v="tiktok"/>
    <s v="มะพร้าวน้ำหอม,ฝอยทอง,เผือกมะพร้าวอ่อน"/>
    <s v="792306277674"/>
    <s v="26/02/2026 11:48"/>
  </r>
  <r>
    <x v="4"/>
    <x v="4"/>
    <n v="50"/>
    <n v="6"/>
    <s v="GVR65"/>
    <n v="200"/>
    <n v="0"/>
    <s v="ร้านที่2"/>
    <s v="ส***ง"/>
    <s v="กรุงเทพฯ"/>
    <s v="-"/>
    <s v=""/>
    <s v="26/02/2026 11:46"/>
    <s v="-"/>
    <s v="J&amp;T COD"/>
    <s v="Tiktok"/>
    <s v="จ่ายทีหลัง / COD"/>
    <s v=""/>
    <s v="792328514235"/>
    <s v="26/02/2026 11:46"/>
  </r>
  <r>
    <x v="9"/>
    <x v="10"/>
    <n v="66.333333333333329"/>
    <n v="3"/>
    <s v="GVR64"/>
    <n v="192"/>
    <n v="0"/>
    <s v="ร้านที่2"/>
    <s v="น***"/>
    <s v="นนทบุรี"/>
    <s v="-"/>
    <s v=""/>
    <s v="26/02/2026 11:43"/>
    <s v="-"/>
    <s v="J&amp;T Express"/>
    <s v="Tiktok"/>
    <s v="tiktok"/>
    <s v=""/>
    <s v="792321864261"/>
    <s v="26/02/2026 11:44"/>
  </r>
  <r>
    <x v="9"/>
    <x v="10"/>
    <n v="66.333333333333329"/>
    <n v="3"/>
    <s v="GVR63"/>
    <n v="192"/>
    <n v="0"/>
    <s v="ร้านที่2"/>
    <s v=" อ***ทิพย์. ป***ังสิต"/>
    <s v="เทศบาลนครนครราชสีมา"/>
    <s v="-"/>
    <s v=""/>
    <s v="26/02/2026 11:43"/>
    <s v="-"/>
    <s v="J&amp;T COD"/>
    <s v="Tiktok"/>
    <s v="จ่ายทีหลัง / COD"/>
    <s v=""/>
    <s v="792325663264"/>
    <s v="26/02/2026 11:43"/>
  </r>
  <r>
    <x v="4"/>
    <x v="4"/>
    <n v="50"/>
    <n v="6"/>
    <s v="GVR62"/>
    <n v="200"/>
    <n v="0"/>
    <s v="ร้านที่2"/>
    <s v="ย***คงเจริญโภค"/>
    <s v="พระนครศรีอยุธยา"/>
    <s v="-"/>
    <s v=""/>
    <s v="26/02/2026 11:43"/>
    <s v="-"/>
    <s v="J&amp;T COD"/>
    <s v="Tiktok"/>
    <s v="จ่ายทีหลัง / COD"/>
    <s v=""/>
    <s v="792335428253"/>
    <s v="26/02/2026 11:43"/>
  </r>
  <r>
    <x v="9"/>
    <x v="10"/>
    <n v="66.333333333333329"/>
    <n v="3"/>
    <s v="GVR61"/>
    <n v="192"/>
    <n v="0"/>
    <s v="ร้านที่2"/>
    <s v=" อ***ทิพย์. ป***ังสิต"/>
    <s v="เทศบาลนครนครราชสีมา"/>
    <s v="-"/>
    <s v=""/>
    <s v="26/02/2026 11:40"/>
    <s v="-"/>
    <s v="J&amp;T COD"/>
    <s v="Tiktok"/>
    <s v="จ่ายทีหลัง / COD"/>
    <s v=""/>
    <s v="792333956245"/>
    <s v="26/02/2026 11:40"/>
  </r>
  <r>
    <x v="1"/>
    <x v="1"/>
    <n v="66.666666666666671"/>
    <n v="3"/>
    <s v="GVR59"/>
    <n v="100"/>
    <n v="0"/>
    <s v="ร้านที่2"/>
    <s v="N***iporn"/>
    <s v="ชลบุรี"/>
    <s v="-"/>
    <s v=""/>
    <s v="26/02/2026 11:20"/>
    <s v="-"/>
    <s v="J&amp;T Express"/>
    <s v="Tiktok"/>
    <s v="tiktok"/>
    <s v=""/>
    <s v="792377243291"/>
    <s v="26/02/2026 11:20"/>
  </r>
  <r>
    <x v="1"/>
    <x v="1"/>
    <n v="66.666666666666671"/>
    <n v="3"/>
    <s v="GVR58"/>
    <n v="100"/>
    <n v="0"/>
    <s v="ร้านที่2"/>
    <s v="ร***ี ธ***กุล"/>
    <s v="ชลบุรี"/>
    <s v="-"/>
    <s v=""/>
    <s v="26/02/2026 11:19"/>
    <s v="-"/>
    <s v="J&amp;T COD"/>
    <s v="Tiktok"/>
    <s v="จ่ายทีหลัง / COD"/>
    <s v=""/>
    <s v="792364338290"/>
    <s v="26/02/2026 11:19"/>
  </r>
  <r>
    <x v="1"/>
    <x v="1"/>
    <n v="66.666666666666671"/>
    <n v="3"/>
    <s v="GVR57"/>
    <n v="100"/>
    <n v="0"/>
    <s v="ร้านที่2"/>
    <s v="ก***นา ภ***าสิทธิ์"/>
    <s v="สุราษฎร์ธานี"/>
    <s v="-"/>
    <s v=""/>
    <s v="26/02/2026 11:16"/>
    <s v="-"/>
    <s v="J&amp;T COD"/>
    <s v="Tiktok"/>
    <s v="จ่ายทีหลัง / COD"/>
    <s v=""/>
    <s v="792323946212"/>
    <s v="26/02/2026 11:16"/>
  </r>
  <r>
    <x v="3"/>
    <x v="5"/>
    <n v="159"/>
    <n v="1"/>
    <s v="GVR56"/>
    <n v="109"/>
    <n v="0"/>
    <s v="ร้านที่2"/>
    <s v="ล***ย ส***ญรอด"/>
    <s v="หนองบัวลำภู"/>
    <s v="-"/>
    <s v=""/>
    <s v="26/02/2026 11:14"/>
    <s v="-"/>
    <s v="J&amp;T COD"/>
    <s v="Tiktok"/>
    <s v="จ่ายทีหลัง / COD"/>
    <s v=""/>
    <s v="792338300283"/>
    <s v="26/02/2026 11:14"/>
  </r>
  <r>
    <x v="9"/>
    <x v="13"/>
    <n v="61.5"/>
    <n v="2"/>
    <s v="GVR55"/>
    <n v="123"/>
    <n v="0"/>
    <s v="ร้านที่3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26/02/2026 11:12"/>
    <s v="-"/>
    <s v="Kerry_dropoff"/>
    <s v="Lazada"/>
    <s v="lazada"/>
    <s v=""/>
    <s v="-"/>
    <s v="26/02/2026 11:11"/>
  </r>
  <r>
    <x v="0"/>
    <x v="0"/>
    <n v="159"/>
    <n v="1"/>
    <s v="GVR54"/>
    <n v="99"/>
    <n v="0"/>
    <s v="ร้านที่2"/>
    <s v="น***ุ่น"/>
    <s v="กรุงเทพมหานคร"/>
    <s v="-"/>
    <s v=""/>
    <s v="26/02/2026 11:10"/>
    <s v="-"/>
    <s v="J&amp;T COD"/>
    <s v="Tiktok"/>
    <s v="จ่ายทีหลัง / COD"/>
    <s v=""/>
    <s v="792379908294"/>
    <s v="26/02/2026 11:10"/>
  </r>
  <r>
    <x v="9"/>
    <x v="10"/>
    <n v="80"/>
    <n v="2"/>
    <s v="GVR53"/>
    <n v="198"/>
    <n v="38"/>
    <s v="ร้านที่1"/>
    <s v="ม******ย"/>
    <s v="******ล่า ตำบลหนองเหล่า อำเภอเขื่องใน จังหวัดอุบลราชธานี 34150"/>
    <s v="34150"/>
    <s v="21"/>
    <s v="26/02/2026 11:04"/>
    <s v="-"/>
    <s v="SPX Express"/>
    <s v="Shopee"/>
    <s v="shopee"/>
    <s v=""/>
    <s v="-"/>
    <s v="26/02/2026 11:04"/>
  </r>
  <r>
    <x v="3"/>
    <x v="5"/>
    <n v="159"/>
    <n v="1"/>
    <s v="GVR52"/>
    <n v="109"/>
    <n v="0"/>
    <s v="ร้านที่2"/>
    <s v="แ**"/>
    <s v="กำแพงเพชร"/>
    <s v="-"/>
    <s v=""/>
    <s v="26/02/2026 10:48"/>
    <s v="-"/>
    <s v="J&amp;T COD"/>
    <s v="Tiktok"/>
    <s v="จ่ายทีหลัง / COD"/>
    <s v=""/>
    <s v="792349303281"/>
    <s v="26/02/2026 10:48"/>
  </r>
  <r>
    <x v="4"/>
    <x v="4"/>
    <n v="50"/>
    <n v="6"/>
    <s v="GVR51"/>
    <n v="360"/>
    <n v="0"/>
    <s v="ร้านที่1"/>
    <s v="อ******์"/>
    <s v="******าดี อำเภอเมืองสมุทรสาคร จังหวัดสมุทรสาคร 74000"/>
    <s v="74000"/>
    <s v="90"/>
    <s v="26/02/2026 11:11"/>
    <s v="-"/>
    <s v="SPX Express"/>
    <s v="Shopee"/>
    <s v="shopee"/>
    <s v=""/>
    <s v="TH268429637330Z"/>
    <s v="26/02/2026 10:41"/>
  </r>
  <r>
    <x v="2"/>
    <x v="9"/>
    <n v="159"/>
    <n v="1"/>
    <s v="GVR50"/>
    <n v="99"/>
    <n v="0"/>
    <s v="ร้านที่2"/>
    <s v="เ***ก๋"/>
    <s v="เทศบาลเมืองจันทบุรี"/>
    <s v="-"/>
    <s v=""/>
    <s v="26/02/2026 10:35"/>
    <s v="-"/>
    <s v="J&amp;T Express"/>
    <s v="Tiktok"/>
    <s v="tiktok"/>
    <s v=""/>
    <s v="792351882206"/>
    <s v="26/02/2026 10:35"/>
  </r>
  <r>
    <x v="4"/>
    <x v="4"/>
    <n v="50"/>
    <n v="6"/>
    <s v="GVR49"/>
    <n v="200"/>
    <n v="0"/>
    <s v="ร้านที่2"/>
    <s v="ท***ิจ"/>
    <s v="นครราชสีมา"/>
    <s v="-"/>
    <s v=""/>
    <s v="26/02/2026 10:34"/>
    <s v="-"/>
    <s v="J&amp;T Express"/>
    <s v="Tiktok"/>
    <s v="tiktok"/>
    <s v=""/>
    <s v="792306110212"/>
    <s v="26/02/2026 10:34"/>
  </r>
  <r>
    <x v="9"/>
    <x v="10"/>
    <n v="66.333333333333329"/>
    <n v="3"/>
    <s v="GVR48"/>
    <n v="197"/>
    <n v="0"/>
    <s v="ร้านที่2"/>
    <s v="ส***ตรา ผ***องหลาง"/>
    <s v="นครราชสีมา"/>
    <s v="-"/>
    <s v=""/>
    <s v="26/02/2026 10:32"/>
    <s v="-"/>
    <s v="J&amp;T COD"/>
    <s v="Tiktok"/>
    <s v="จ่ายทีหลัง / COD"/>
    <s v=""/>
    <s v="792359556236"/>
    <s v="26/02/2026 10:32"/>
  </r>
  <r>
    <x v="9"/>
    <x v="10"/>
    <n v="66.333333333333329"/>
    <n v="3"/>
    <s v="GVR46"/>
    <n v="197"/>
    <n v="0"/>
    <s v="ร้านที่2"/>
    <s v="ค***ดง"/>
    <s v="ปทุมธานี"/>
    <s v="-"/>
    <s v=""/>
    <s v="26/02/2026 10:31"/>
    <s v="-"/>
    <s v="J&amp;T Express"/>
    <s v="Tiktok"/>
    <s v="tiktok"/>
    <s v=""/>
    <s v="792382063266"/>
    <s v="26/02/2026 10:31"/>
  </r>
  <r>
    <x v="4"/>
    <x v="4"/>
    <n v="50"/>
    <n v="6"/>
    <s v="GVR45"/>
    <n v="181"/>
    <n v="0"/>
    <s v="ร้านที่2"/>
    <s v="ส***ยา ล***กนสัน"/>
    <s v="กรุงเทพฯ"/>
    <s v="-"/>
    <s v=""/>
    <s v="26/02/2026 10:30"/>
    <s v="-"/>
    <s v="J&amp;T COD"/>
    <s v="Tiktok"/>
    <s v="จ่ายทีหลัง / COD"/>
    <s v=""/>
    <s v="792348718206"/>
    <s v="26/02/2026 10:31"/>
  </r>
  <r>
    <x v="4"/>
    <x v="4"/>
    <n v="50"/>
    <n v="6"/>
    <s v="GVR44"/>
    <n v="181"/>
    <n v="0"/>
    <s v="ร้านที่2"/>
    <s v="พ***ร จ***น์หอม"/>
    <s v="สมุทรสาคร"/>
    <s v="-"/>
    <s v=""/>
    <s v="26/02/2026 10:30"/>
    <s v="-"/>
    <s v="J&amp;T COD"/>
    <s v="Tiktok"/>
    <s v="จ่ายทีหลัง / COD"/>
    <s v=""/>
    <s v="792369620232"/>
    <s v="26/02/2026 10:30"/>
  </r>
  <r>
    <x v="0"/>
    <x v="0"/>
    <n v="159"/>
    <n v="1"/>
    <s v="GVR43"/>
    <n v="109"/>
    <n v="0"/>
    <s v="ร้านที่2"/>
    <s v="ฟ**"/>
    <s v="สงขลา"/>
    <s v="-"/>
    <s v=""/>
    <s v="26/02/2026 10:19"/>
    <s v="-"/>
    <s v="J&amp;T COD"/>
    <s v="Tiktok"/>
    <s v="จ่ายทีหลัง / COD"/>
    <s v=""/>
    <s v="792308225214"/>
    <s v="26/02/2026 10:19"/>
  </r>
  <r>
    <x v="4"/>
    <x v="4"/>
    <n v="33.333333333333336"/>
    <n v="3"/>
    <s v="GVR42"/>
    <n v="100"/>
    <n v="0"/>
    <s v="ร้านที่2"/>
    <s v="ส*** ป***ันเทียะ"/>
    <s v="นครราชสีมา"/>
    <s v="-"/>
    <s v=""/>
    <s v="26/02/2026 15:06"/>
    <s v="-"/>
    <s v="J&amp;T Express"/>
    <s v="Tiktok"/>
    <s v="tiktok"/>
    <s v="มะพร้าวน้ำหอม,เผือกมะพร้าวอ่อน,ฝอยทอง"/>
    <s v="792385795574"/>
    <s v="26/02/2026 10:18"/>
  </r>
  <r>
    <x v="4"/>
    <x v="4"/>
    <n v="33.333333333333336"/>
    <n v="6"/>
    <s v="GVR40"/>
    <n v="200"/>
    <n v="0"/>
    <s v="ร้านที่2"/>
    <s v="ร***ี เ***บุญ"/>
    <s v="ปทุมธานี"/>
    <s v="-"/>
    <s v=""/>
    <s v="26/02/2026 10:14"/>
    <s v="-"/>
    <s v="J&amp;T Express"/>
    <s v="Tiktok"/>
    <s v="tiktok"/>
    <s v=""/>
    <s v="792379714210"/>
    <s v="26/02/2026 10:13"/>
  </r>
  <r>
    <x v="4"/>
    <x v="4"/>
    <n v="33.333333333333336"/>
    <n v="3"/>
    <s v="GVR39"/>
    <n v="100"/>
    <n v="0"/>
    <s v="ร้านที่2"/>
    <s v="ว***า น***ท้"/>
    <s v="กระบี่"/>
    <s v="-"/>
    <s v=""/>
    <s v="26/02/2026 10:10"/>
    <s v="-"/>
    <s v="J&amp;T COD"/>
    <s v="Tiktok"/>
    <s v="จ่ายทีหลัง / COD"/>
    <s v="เผือกมะพร้าวอ่อน3เลยค่ะ"/>
    <s v="792322011294"/>
    <s v="26/02/2026 10:10"/>
  </r>
  <r>
    <x v="4"/>
    <x v="4"/>
    <n v="50"/>
    <n v="6"/>
    <s v="GVR38"/>
    <n v="200"/>
    <n v="0"/>
    <s v="ร้านที่2"/>
    <s v="พ***ล บ***ง"/>
    <s v="สมุทรปราการ"/>
    <s v="-"/>
    <s v=""/>
    <s v="26/02/2026 10:08"/>
    <s v="-"/>
    <s v="Flash Express Thailand COD"/>
    <s v="Tiktok"/>
    <s v="จ่ายทีหลัง / COD"/>
    <s v=""/>
    <s v="THT020354Q6XT4Z"/>
    <s v="26/02/2026 10:08"/>
  </r>
  <r>
    <x v="3"/>
    <x v="5"/>
    <n v="159"/>
    <n v="1"/>
    <s v="GVR37"/>
    <n v="109"/>
    <n v="0"/>
    <s v="ร้านที่2"/>
    <s v="ท*** น***"/>
    <s v="ฉะเชิงเทรา"/>
    <s v="-"/>
    <s v=""/>
    <s v="26/02/2026 10:08"/>
    <s v="-"/>
    <s v="J&amp;T Express"/>
    <s v="Tiktok"/>
    <s v="tiktok"/>
    <s v=""/>
    <s v="792398228204"/>
    <s v="26/02/2026 10:08"/>
  </r>
  <r>
    <x v="4"/>
    <x v="4"/>
    <n v="50"/>
    <n v="6"/>
    <s v="GVR36"/>
    <n v="200"/>
    <n v="0"/>
    <s v="ร้านที่2"/>
    <s v="น***าว ศ***พร ล***ตี้"/>
    <s v="ตรัง"/>
    <s v="-"/>
    <s v=""/>
    <s v="26/02/2026 10:06"/>
    <s v="-"/>
    <s v="J&amp;T COD"/>
    <s v="Tiktok"/>
    <s v="จ่ายทีหลัง / COD"/>
    <s v=""/>
    <s v="792338027224"/>
    <s v="26/02/2026 10:06"/>
  </r>
  <r>
    <x v="4"/>
    <x v="4"/>
    <n v="65"/>
    <n v="1"/>
    <s v="GVR35"/>
    <n v="35"/>
    <n v="0"/>
    <s v="ร้านที่2"/>
    <s v="ภ***วดี"/>
    <s v="สกลนคร"/>
    <s v="-"/>
    <s v=""/>
    <s v="26/02/2026 10:05"/>
    <s v="-"/>
    <s v="J&amp;T COD"/>
    <s v="Tiktok"/>
    <s v="จ่ายทีหลัง / COD"/>
    <s v=""/>
    <s v="792385826245"/>
    <s v="26/02/2026 10:05"/>
  </r>
  <r>
    <x v="0"/>
    <x v="0"/>
    <n v="159"/>
    <n v="1"/>
    <s v="GVR34"/>
    <n v="109"/>
    <n v="0"/>
    <s v="ร้านที่2"/>
    <s v="ส***ุธ"/>
    <s v="สงขลา"/>
    <s v="-"/>
    <s v=""/>
    <s v="26/02/2026 10:01"/>
    <s v="-"/>
    <s v="J&amp;T COD"/>
    <s v="Tiktok"/>
    <s v="จ่ายทีหลัง / COD"/>
    <s v=""/>
    <s v="792302223226"/>
    <s v="26/02/2026 10:01"/>
  </r>
  <r>
    <x v="4"/>
    <x v="4"/>
    <n v="50"/>
    <n v="6"/>
    <s v="GVR33"/>
    <n v="200"/>
    <n v="0"/>
    <s v="ร้านที่2"/>
    <s v="น** ภ***า ม***เมือง"/>
    <s v="ปทุมธานี"/>
    <s v="-"/>
    <s v=""/>
    <s v="26/02/2026 10:00"/>
    <s v="-"/>
    <s v="J&amp;T Express"/>
    <s v="Tiktok"/>
    <s v="tiktok"/>
    <s v=""/>
    <s v="792356220224"/>
    <s v="26/02/2026 10:00"/>
  </r>
  <r>
    <x v="4"/>
    <x v="4"/>
    <n v="33.333333333333336"/>
    <n v="3"/>
    <s v="GVR32"/>
    <n v="309"/>
    <n v="0"/>
    <s v="ร้านที่1"/>
    <s v="ส******า"/>
    <s v="******ง ตำบลหัวดง อำเภอนาดูน จังหวัดมหาสารคาม 44180"/>
    <s v="44180"/>
    <s v="94"/>
    <s v="26/02/2026 19:47"/>
    <s v="-"/>
    <s v="SPX Express"/>
    <s v="Shopee"/>
    <s v="shopee"/>
    <s v=""/>
    <s v="-"/>
    <s v="26/02/2026 10:00"/>
  </r>
  <r>
    <x v="10"/>
    <x v="18"/>
    <n v="80"/>
    <n v="1"/>
    <s v="GVR32"/>
    <n v="309"/>
    <n v="0"/>
    <s v="ร้านที่1"/>
    <s v="ส******า"/>
    <s v="******ง ตำบลหัวดง อำเภอนาดูน จังหวัดมหาสารคาม 44180"/>
    <s v="44180"/>
    <s v="94"/>
    <s v="26/02/2026 19:47"/>
    <s v="-"/>
    <s v="SPX Express"/>
    <s v="Shopee"/>
    <s v="shopee"/>
    <s v=""/>
    <s v="-"/>
    <s v="26/02/2026 10:00"/>
  </r>
  <r>
    <x v="9"/>
    <x v="10"/>
    <n v="80"/>
    <n v="1"/>
    <s v="GVR32"/>
    <n v="309"/>
    <n v="0"/>
    <s v="ร้านที่1"/>
    <s v="ส******า"/>
    <s v="******ง ตำบลหัวดง อำเภอนาดูน จังหวัดมหาสารคาม 44180"/>
    <s v="44180"/>
    <s v="94"/>
    <s v="26/02/2026 19:47"/>
    <s v="-"/>
    <s v="SPX Express"/>
    <s v="Shopee"/>
    <s v="shopee"/>
    <s v=""/>
    <s v="-"/>
    <s v="26/02/2026 10:00"/>
  </r>
  <r>
    <x v="0"/>
    <x v="0"/>
    <n v="159"/>
    <n v="1"/>
    <s v="GVR31"/>
    <n v="109"/>
    <n v="0"/>
    <s v="ร้านที่2"/>
    <s v="พ***ณ ฉ***รูญ"/>
    <s v="นครพนม"/>
    <s v="-"/>
    <s v=""/>
    <s v="26/02/2026 09:58"/>
    <s v="-"/>
    <s v="J&amp;T COD"/>
    <s v="Tiktok"/>
    <s v="จ่ายทีหลัง / COD"/>
    <s v=""/>
    <s v="792319829243"/>
    <s v="26/02/2026 09:58"/>
  </r>
  <r>
    <x v="3"/>
    <x v="5"/>
    <n v="159"/>
    <n v="1"/>
    <s v="GVR30"/>
    <n v="147"/>
    <n v="38"/>
    <s v="ร้านที่2"/>
    <s v="ศ***ินทร์ น***ิเศษ"/>
    <s v="เชียงใหม่"/>
    <s v="-"/>
    <s v=""/>
    <s v="26/02/2026 09:57"/>
    <s v="-"/>
    <s v="J&amp;T COD"/>
    <s v="Tiktok"/>
    <s v="จ่ายทีหลัง / COD"/>
    <s v=""/>
    <s v="792355106292"/>
    <s v="26/02/2026 09:57"/>
  </r>
  <r>
    <x v="4"/>
    <x v="4"/>
    <n v="50"/>
    <n v="6"/>
    <s v="GVR29"/>
    <n v="200"/>
    <n v="0"/>
    <s v="ร้านที่2"/>
    <s v="เ***แข ส***ทอง"/>
    <s v="ยโสธร"/>
    <s v="-"/>
    <s v=""/>
    <s v="26/02/2026 09:49"/>
    <s v="-"/>
    <s v="J&amp;T COD"/>
    <s v="Tiktok"/>
    <s v="จ่ายทีหลัง / COD"/>
    <s v=""/>
    <s v="792323422240"/>
    <s v="26/02/2026 09:49"/>
  </r>
  <r>
    <x v="9"/>
    <x v="10"/>
    <n v="66.333333333333329"/>
    <n v="3"/>
    <s v="GVR28"/>
    <n v="197"/>
    <n v="0"/>
    <s v="ร้านที่2"/>
    <s v="ส*** พ***าลา"/>
    <s v="สระบุรี"/>
    <s v="-"/>
    <s v=""/>
    <s v="26/02/2026 09:46"/>
    <s v="-"/>
    <s v="Flash Express Thailand COD"/>
    <s v="Tiktok"/>
    <s v="จ่ายทีหลัง / COD"/>
    <s v=""/>
    <s v="THT100454Q6SZ6Z"/>
    <s v="26/02/2026 09:46"/>
  </r>
  <r>
    <x v="4"/>
    <x v="4"/>
    <n v="50"/>
    <n v="6"/>
    <s v="GVR27"/>
    <n v="200"/>
    <n v="0"/>
    <s v="ร้านที่2"/>
    <s v="จ***รรณ ท***สม"/>
    <s v="ชัยภูมิ"/>
    <s v="-"/>
    <s v=""/>
    <s v="26/02/2026 09:40"/>
    <s v="-"/>
    <s v="J&amp;T COD"/>
    <s v="Tiktok"/>
    <s v="จ่ายทีหลัง / COD"/>
    <s v=""/>
    <s v="792315715240"/>
    <s v="26/02/2026 09:40"/>
  </r>
  <r>
    <x v="8"/>
    <x v="8"/>
    <n v="66"/>
    <n v="1"/>
    <s v="GVR25"/>
    <n v="249"/>
    <n v="0"/>
    <s v="ร้านที่1"/>
    <s v="น******า"/>
    <s v="******ลแก้วแสน อำเภอนาบอน จังหวัดนครศรีธรรมราช 80220"/>
    <s v="80220"/>
    <s v="56"/>
    <s v="26/02/2026 09:20"/>
    <s v="-"/>
    <s v="SPX Express"/>
    <s v="Shopee"/>
    <s v="shopee"/>
    <s v=""/>
    <s v="-"/>
    <s v="26/02/2026 09:20"/>
  </r>
  <r>
    <x v="10"/>
    <x v="18"/>
    <n v="66"/>
    <n v="1"/>
    <s v="GVR25"/>
    <n v="249"/>
    <n v="0"/>
    <s v="ร้านที่1"/>
    <s v="น******า"/>
    <s v="******ลแก้วแสน อำเภอนาบอน จังหวัดนครศรีธรรมราช 80220"/>
    <s v="80220"/>
    <s v="56"/>
    <s v="26/02/2026 09:20"/>
    <s v="-"/>
    <s v="SPX Express"/>
    <s v="Shopee"/>
    <s v="shopee"/>
    <s v=""/>
    <s v="-"/>
    <s v="26/02/2026 09:20"/>
  </r>
  <r>
    <x v="9"/>
    <x v="10"/>
    <n v="67"/>
    <n v="1"/>
    <s v="GVR25"/>
    <n v="249"/>
    <n v="0"/>
    <s v="ร้านที่1"/>
    <s v="น******า"/>
    <s v="******ลแก้วแสน อำเภอนาบอน จังหวัดนครศรีธรรมราช 80220"/>
    <s v="80220"/>
    <s v="56"/>
    <s v="26/02/2026 09:20"/>
    <s v="-"/>
    <s v="SPX Express"/>
    <s v="Shopee"/>
    <s v="shopee"/>
    <s v=""/>
    <s v="-"/>
    <s v="26/02/2026 09:20"/>
  </r>
  <r>
    <x v="7"/>
    <x v="7"/>
    <n v="27.5"/>
    <n v="4"/>
    <s v="GVR24"/>
    <n v="165"/>
    <n v="0"/>
    <s v="ร้านที่1"/>
    <s v="น******ณ"/>
    <s v="******.เมือง จ.แพร่ 54000 ตำบลทุ่งโฮ้ง อำเภอเมืองแพร่ จังหวัดแพร่ 54000"/>
    <s v="54000"/>
    <s v="66"/>
    <s v="26/02/2026 09:17"/>
    <s v="-"/>
    <s v="SPX Express"/>
    <s v="Shopee"/>
    <s v="shopee"/>
    <s v=""/>
    <s v="TH260340289835Y"/>
    <s v="26/02/2026 09:17"/>
  </r>
  <r>
    <x v="1"/>
    <x v="1"/>
    <n v="66.666666666666671"/>
    <n v="6"/>
    <s v="GVR23"/>
    <n v="258"/>
    <n v="0"/>
    <s v="ร้านที่2"/>
    <s v="ร***อรุณ ท***์เทียมรัตน์"/>
    <s v="กรุงเทพฯ"/>
    <s v="-"/>
    <s v=""/>
    <s v="26/02/2026 09:15"/>
    <s v="-"/>
    <s v="J&amp;T COD"/>
    <s v="Tiktok"/>
    <s v="จ่ายทีหลัง / COD"/>
    <s v=""/>
    <s v="792334721205"/>
    <s v="26/02/2026 09:15"/>
  </r>
  <r>
    <x v="8"/>
    <x v="8"/>
    <n v="66"/>
    <n v="1"/>
    <s v="GVR22"/>
    <n v="287"/>
    <n v="38"/>
    <s v="ร้านที่1"/>
    <s v="น******ี"/>
    <s v="******ขัน อำเภอ บางขัน ตำบลบางขัน อำเภอบางขัน จังหวัดนครศรีธรรมราช 80360"/>
    <s v="80360"/>
    <s v="49"/>
    <s v="26/02/2026 09:14"/>
    <s v="-"/>
    <s v="SPX Express"/>
    <s v="Shopee"/>
    <s v="shopee"/>
    <s v=""/>
    <s v="-"/>
    <s v="26/02/2026 09:13"/>
  </r>
  <r>
    <x v="10"/>
    <x v="18"/>
    <n v="66"/>
    <n v="1"/>
    <s v="GVR22"/>
    <n v="287"/>
    <n v="38"/>
    <s v="ร้านที่1"/>
    <s v="น******ี"/>
    <s v="******ขัน อำเภอ บางขัน ตำบลบางขัน อำเภอบางขัน จังหวัดนครศรีธรรมราช 80360"/>
    <s v="80360"/>
    <s v="49"/>
    <s v="26/02/2026 09:14"/>
    <s v="-"/>
    <s v="SPX Express"/>
    <s v="Shopee"/>
    <s v="shopee"/>
    <s v=""/>
    <s v="-"/>
    <s v="26/02/2026 09:13"/>
  </r>
  <r>
    <x v="9"/>
    <x v="10"/>
    <n v="67"/>
    <n v="1"/>
    <s v="GVR22"/>
    <n v="287"/>
    <n v="38"/>
    <s v="ร้านที่1"/>
    <s v="น******ี"/>
    <s v="******ขัน อำเภอ บางขัน ตำบลบางขัน อำเภอบางขัน จังหวัดนครศรีธรรมราช 80360"/>
    <s v="80360"/>
    <s v="49"/>
    <s v="26/02/2026 09:14"/>
    <s v="-"/>
    <s v="SPX Express"/>
    <s v="Shopee"/>
    <s v="shopee"/>
    <s v=""/>
    <s v="-"/>
    <s v="26/02/2026 09:13"/>
  </r>
  <r>
    <x v="1"/>
    <x v="1"/>
    <n v="66.666666666666671"/>
    <n v="3"/>
    <s v="GVR21"/>
    <n v="129"/>
    <n v="0"/>
    <s v="ร้านที่2"/>
    <s v="ก***แก้ว โ***กุล - ค***องคำ ว***ด 1*"/>
    <s v="กรุงเทพฯ"/>
    <s v="-"/>
    <s v=""/>
    <s v="26/02/2026 09:11"/>
    <s v="-"/>
    <s v="J&amp;T Express"/>
    <s v="Tiktok"/>
    <s v="tiktok"/>
    <s v=""/>
    <s v="792302454215"/>
    <s v="26/02/2026 09:10"/>
  </r>
  <r>
    <x v="0"/>
    <x v="0"/>
    <n v="159"/>
    <n v="1"/>
    <s v="GVR19"/>
    <n v="109"/>
    <n v="0"/>
    <s v="ร้านที่2"/>
    <s v="น***"/>
    <s v="สงขลา"/>
    <s v="-"/>
    <s v=""/>
    <s v="26/02/2026 08:32"/>
    <s v="-"/>
    <s v="J&amp;T COD"/>
    <s v="Tiktok"/>
    <s v="จ่ายทีหลัง / COD"/>
    <s v=""/>
    <s v="792370711204"/>
    <s v="26/02/2026 08:33"/>
  </r>
  <r>
    <x v="3"/>
    <x v="5"/>
    <n v="159"/>
    <n v="1"/>
    <s v="GVR17"/>
    <n v="109"/>
    <n v="0"/>
    <s v="ร้านที่2"/>
    <s v="ห***"/>
    <s v="กรุงเทพฯ"/>
    <s v="-"/>
    <s v=""/>
    <s v="26/02/2026 08:23"/>
    <s v="-"/>
    <s v="J&amp;T COD"/>
    <s v="Tiktok"/>
    <s v="จ่ายทีหลัง / COD"/>
    <s v=""/>
    <s v="792330629204"/>
    <s v="26/02/2026 08:23"/>
  </r>
  <r>
    <x v="3"/>
    <x v="5"/>
    <n v="159"/>
    <n v="1"/>
    <s v="GVR16"/>
    <n v="109"/>
    <n v="0"/>
    <s v="ร้านที่2"/>
    <s v="น***ันทร์ ญ***รณศรี"/>
    <s v="เชียงใหม่"/>
    <s v="-"/>
    <s v=""/>
    <s v="26/02/2026 08:06"/>
    <s v="-"/>
    <s v="J&amp;T COD"/>
    <s v="Tiktok"/>
    <s v="จ่ายทีหลัง / COD"/>
    <s v=""/>
    <s v="792324824211"/>
    <s v="26/02/2026 08:06"/>
  </r>
  <r>
    <x v="6"/>
    <x v="6"/>
    <n v="59"/>
    <n v="1"/>
    <s v="GVR15"/>
    <n v="59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26/02/2026 08:05"/>
    <s v="-"/>
    <s v="SPX Express"/>
    <s v="Shopee"/>
    <s v="shopee"/>
    <s v=""/>
    <s v="TH2646217403265"/>
    <s v="26/02/2026 08:05"/>
  </r>
  <r>
    <x v="0"/>
    <x v="0"/>
    <n v="159"/>
    <n v="1"/>
    <s v="GVR14"/>
    <n v="109"/>
    <n v="0"/>
    <s v="ร้านที่2"/>
    <s v="ส***ันธ์ น***้อย"/>
    <s v="ฉะเชิงเทรา"/>
    <s v="-"/>
    <s v=""/>
    <s v="26/02/2026 07:49"/>
    <s v="-"/>
    <s v="J&amp;T COD"/>
    <s v="Tiktok"/>
    <s v="จ่ายทีหลัง / COD"/>
    <s v=""/>
    <s v="792312823256"/>
    <s v="26/02/2026 07:49"/>
  </r>
  <r>
    <x v="9"/>
    <x v="10"/>
    <n v="80"/>
    <n v="1"/>
    <s v="GVR13"/>
    <n v="80"/>
    <n v="0"/>
    <s v="ร้านที่1"/>
    <s v="แ******)"/>
    <s v="******ู่ที่ 23, ตำบลเหนือเมือง, อำเภอเมืองร้อยเอ็ด ตำบลในเมือง อำเภอเมืองร้อยเอ็ด จังหวัดร้อยเอ็ด 45000"/>
    <s v="45000"/>
    <s v="42"/>
    <s v="26/02/2026 07:57"/>
    <s v="-"/>
    <s v="SPX Express"/>
    <s v="Shopee"/>
    <s v="shopee"/>
    <s v=""/>
    <s v="-"/>
    <s v="26/02/2026 07:28"/>
  </r>
  <r>
    <x v="9"/>
    <x v="10"/>
    <n v="116"/>
    <n v="1"/>
    <s v="GVR12"/>
    <n v="239"/>
    <n v="0"/>
    <s v="ร้านที่1"/>
    <s v="พ******)"/>
    <s v="******้ เขต/แขวงหนองแขม แขวงหนองแขม เขตหนองแขม จังหวัดกรุงเทพมหานคร 10160"/>
    <s v="10160"/>
    <s v="13"/>
    <s v="26/02/2026 06:52"/>
    <s v="-"/>
    <s v="SPX Express"/>
    <s v="Shopee"/>
    <s v="shopee"/>
    <s v=""/>
    <s v="TH267960067767L"/>
    <s v="26/02/2026 06:52"/>
  </r>
  <r>
    <x v="3"/>
    <x v="5"/>
    <n v="163"/>
    <n v="1"/>
    <s v="GVR12"/>
    <n v="239"/>
    <n v="0"/>
    <s v="ร้านที่1"/>
    <s v="พ******)"/>
    <s v="******้ เขต/แขวงหนองแขม แขวงหนองแขม เขตหนองแขม จังหวัดกรุงเทพมหานคร 10160"/>
    <s v="10160"/>
    <s v="13"/>
    <s v="26/02/2026 06:52"/>
    <s v="-"/>
    <s v="SPX Express"/>
    <s v="Shopee"/>
    <s v="shopee"/>
    <s v=""/>
    <s v="TH267960067767L"/>
    <s v="26/02/2026 06:52"/>
  </r>
  <r>
    <x v="11"/>
    <x v="12"/>
    <n v="74"/>
    <n v="1"/>
    <s v="GVR11"/>
    <n v="140"/>
    <n v="66"/>
    <s v="ร้านที่1"/>
    <s v="ช******น"/>
    <s v="****** ตำบลบ่อยาง อำเภอเมืองสงขลา จังหวัดสงขลา 90000"/>
    <s v="90000"/>
    <s v="13"/>
    <s v="26/02/2026 06:53"/>
    <s v="-"/>
    <s v="SPX Express"/>
    <s v="Shopee"/>
    <s v="shopee"/>
    <s v=""/>
    <s v="TH261467429565L"/>
    <s v="26/02/2026 06:52"/>
  </r>
  <r>
    <x v="4"/>
    <x v="4"/>
    <n v="50"/>
    <n v="6"/>
    <s v="GVR10"/>
    <n v="200"/>
    <n v="0"/>
    <s v="ร้านที่2"/>
    <s v="บ***ี่"/>
    <s v="สระบุรี"/>
    <s v="-"/>
    <s v=""/>
    <s v="26/02/2026 05:57"/>
    <s v="-"/>
    <s v="J&amp;T COD"/>
    <s v="Tiktok"/>
    <s v="จ่ายทีหลัง / COD"/>
    <s v=""/>
    <s v="792228887015"/>
    <s v="26/02/2026 05:57"/>
  </r>
  <r>
    <x v="9"/>
    <x v="10"/>
    <n v="66.333333333333329"/>
    <n v="3"/>
    <s v="GVR9"/>
    <n v="197"/>
    <n v="0"/>
    <s v="ร้านที่2"/>
    <s v="บ***ี่"/>
    <s v="สระบุรี"/>
    <s v="-"/>
    <s v=""/>
    <s v="26/02/2026 05:42"/>
    <s v="-"/>
    <s v="J&amp;T COD"/>
    <s v="Tiktok"/>
    <s v="จ่ายทีหลัง / COD"/>
    <s v=""/>
    <s v="792374717105"/>
    <s v="26/02/2026 05:43"/>
  </r>
  <r>
    <x v="4"/>
    <x v="4"/>
    <n v="50"/>
    <n v="6"/>
    <s v="GVR8"/>
    <n v="200"/>
    <n v="0"/>
    <s v="ร้านที่2"/>
    <s v="ส***ญญา  ช***ำราญ"/>
    <s v="ชลบุรี"/>
    <s v="-"/>
    <s v=""/>
    <s v="26/02/2026 05:12"/>
    <s v="-"/>
    <s v="J&amp;T Express"/>
    <s v="Tiktok"/>
    <s v="tiktok"/>
    <s v=""/>
    <s v="792236489052"/>
    <s v="26/02/2026 05:12"/>
  </r>
  <r>
    <x v="5"/>
    <x v="15"/>
    <n v="159"/>
    <n v="1"/>
    <s v="GVR7"/>
    <n v="99"/>
    <n v="0"/>
    <s v="ร้านที่2"/>
    <s v="ฟ**"/>
    <s v="สมุทรปราการ"/>
    <s v="-"/>
    <s v=""/>
    <s v="26/02/2026 04:02"/>
    <s v="-"/>
    <s v="J&amp;T COD"/>
    <s v="Tiktok"/>
    <s v="จ่ายทีหลัง / COD"/>
    <s v=""/>
    <s v="792275067006"/>
    <s v="26/02/2026 04:02"/>
  </r>
  <r>
    <x v="5"/>
    <x v="3"/>
    <n v="106.5"/>
    <n v="1"/>
    <s v="GVR6"/>
    <n v="258.5"/>
    <n v="45.5"/>
    <s v="ร้านที่1"/>
    <s v="คมสัน ฤทธิไชย"/>
    <s v="20/1 หมู่ 7 ต มะกอกเหนือ_x000a__x000a_ควนขนุน/ Khuan Khanunพัทลุง/ Phatthalung_x000a_93110"/>
    <s v="93110"/>
    <s v="660943037653"/>
    <s v="26/02/2026 03:00"/>
    <s v="-"/>
    <s v="Kerry_dropoff"/>
    <s v="Lazada"/>
    <s v="lazada"/>
    <s v=""/>
    <s v="LEXPU0661359276"/>
    <s v="26/02/2026 03:00"/>
  </r>
  <r>
    <x v="0"/>
    <x v="3"/>
    <n v="106.5"/>
    <n v="1"/>
    <s v="GVR6"/>
    <n v="258.5"/>
    <n v="45.5"/>
    <s v="ร้านที่1"/>
    <s v="คมสัน ฤทธิไชย"/>
    <s v="20/1 หมู่ 7 ต มะกอกเหนือ_x000a__x000a_ควนขนุน/ Khuan Khanunพัทลุง/ Phatthalung_x000a_93110"/>
    <s v="93110"/>
    <s v="660943037653"/>
    <s v="26/02/2026 03:00"/>
    <s v="-"/>
    <s v="Kerry_dropoff"/>
    <s v="Lazada"/>
    <s v="lazada"/>
    <s v=""/>
    <s v="LEXPU0661359276"/>
    <s v="26/02/2026 03:00"/>
  </r>
  <r>
    <x v="4"/>
    <x v="4"/>
    <n v="50"/>
    <n v="6"/>
    <s v="GVR5"/>
    <n v="200"/>
    <n v="0"/>
    <s v="ร้านที่2"/>
    <s v="บ***ักษ์ ค***เสน"/>
    <s v="ระนอง"/>
    <s v="-"/>
    <s v=""/>
    <s v="26/02/2026 02:40"/>
    <s v="-"/>
    <s v="J&amp;T COD"/>
    <s v="Tiktok"/>
    <s v="จ่ายทีหลัง / COD"/>
    <s v=""/>
    <s v="792214979043"/>
    <s v="26/02/2026 02:40"/>
  </r>
  <r>
    <x v="4"/>
    <x v="4"/>
    <n v="50"/>
    <n v="12"/>
    <s v="GVR4"/>
    <n v="400"/>
    <n v="0"/>
    <s v="ร้านที่2"/>
    <s v="ป***ฉัตร ห***งลำปาง"/>
    <s v="เทศบาลนครลำปาง"/>
    <s v="-"/>
    <s v=""/>
    <s v="26/02/2026 02:35"/>
    <s v="-"/>
    <s v="J&amp;T COD"/>
    <s v="Tiktok"/>
    <s v="จ่ายทีหลัง / COD"/>
    <s v=""/>
    <s v="792285657026"/>
    <s v="26/02/2026 02:35"/>
  </r>
  <r>
    <x v="9"/>
    <x v="10"/>
    <n v="69.900000000000006"/>
    <n v="10"/>
    <s v="GVR3"/>
    <n v="8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6/02/2026 02:21"/>
    <s v="-"/>
    <s v="SPX Express"/>
    <s v="Shopee"/>
    <s v="shopee"/>
    <s v=""/>
    <s v="TH261011227064V"/>
    <s v="26/02/2026 01:51"/>
  </r>
  <r>
    <x v="4"/>
    <x v="4"/>
    <n v="50"/>
    <n v="6"/>
    <s v="GVR2"/>
    <n v="200"/>
    <n v="0"/>
    <s v="ร้านที่2"/>
    <s v="ว***"/>
    <s v="กรุงเทพฯ"/>
    <s v="-"/>
    <s v=""/>
    <s v="26/02/2026 01:42"/>
    <s v="-"/>
    <s v="J&amp;T COD"/>
    <s v="Tiktok"/>
    <s v="จ่ายทีหลัง / COD"/>
    <s v=""/>
    <s v="792298179035"/>
    <s v="26/02/2026 01:42"/>
  </r>
  <r>
    <x v="4"/>
    <x v="4"/>
    <n v="50"/>
    <n v="6"/>
    <s v="GVR1"/>
    <n v="200"/>
    <n v="0"/>
    <s v="ร้านที่2"/>
    <s v="ว***"/>
    <s v="กรุงเทพฯ"/>
    <s v="-"/>
    <s v=""/>
    <s v="26/02/2026 01:41"/>
    <s v="-"/>
    <s v="J&amp;T COD"/>
    <s v="Tiktok"/>
    <s v="จ่ายทีหลัง / COD"/>
    <s v=""/>
    <s v="792276077040"/>
    <s v="26/02/2026 01:41"/>
  </r>
  <r>
    <x v="9"/>
    <x v="10"/>
    <n v="66.333333333333329"/>
    <n v="3"/>
    <s v="GVR0"/>
    <n v="197"/>
    <n v="0"/>
    <s v="ร้านที่2"/>
    <s v="ท***ย์สิริ"/>
    <s v="นครศรีธรรมราช"/>
    <s v="-"/>
    <s v=""/>
    <s v="26/02/2026 01:41"/>
    <s v="-"/>
    <s v="J&amp;T COD"/>
    <s v="Tiktok"/>
    <s v="จ่ายทีหลัง / COD"/>
    <s v=""/>
    <s v="792346427154"/>
    <s v="26/02/2026 01:41"/>
  </r>
  <r>
    <x v="4"/>
    <x v="4"/>
    <n v="50"/>
    <n v="6"/>
    <s v="GVQ99"/>
    <n v="200"/>
    <n v="0"/>
    <s v="ร้านที่2"/>
    <s v="น***ักคเดช ก***า"/>
    <s v="สกลนคร"/>
    <s v="-"/>
    <s v=""/>
    <s v="26/02/2026 01:39"/>
    <s v="-"/>
    <s v="J&amp;T COD"/>
    <s v="Tiktok"/>
    <s v="จ่ายทีหลัง / COD"/>
    <s v=""/>
    <s v="792217168046"/>
    <s v="26/02/2026 01:39"/>
  </r>
  <r>
    <x v="9"/>
    <x v="10"/>
    <n v="66.333333333333329"/>
    <n v="6"/>
    <s v="GVQ97"/>
    <n v="394"/>
    <n v="0"/>
    <s v="ร้านที่2"/>
    <s v="u***9390990738100"/>
    <s v="นครนายก"/>
    <s v="-"/>
    <s v=""/>
    <s v="26/02/2026 00:13"/>
    <s v="-"/>
    <s v="Flash Express Thailand COD"/>
    <s v="Tiktok"/>
    <s v="จ่ายทีหลัง / COD"/>
    <s v=""/>
    <s v="THT110154PUR00Z"/>
    <s v="26/02/2026 00:23"/>
  </r>
  <r>
    <x v="9"/>
    <x v="10"/>
    <n v="66.333333333333329"/>
    <n v="3"/>
    <s v="GVQ96"/>
    <n v="177"/>
    <n v="7"/>
    <s v="ร้านที่3"/>
    <s v="วิชัย วงศ์น้ำเงิน"/>
    <s v="81 หมู่ 10 ถ.กกบกเก่า · ในเมือง/ Nai Mueang_x000a__x000a_เมืองชัยภูมิ/ Mueang Chaiyaphumชัยภูมิ/ Chaiyaphum_x000a_36000"/>
    <s v="36000"/>
    <s v="660933453215"/>
    <s v="26/02/2026 00:20"/>
    <s v="-"/>
    <s v="Kerry_dropoff"/>
    <s v="Lazada"/>
    <s v="lazada"/>
    <s v=""/>
    <s v="LEXPU0661363183"/>
    <s v="26/02/2026 00:20"/>
  </r>
  <r>
    <x v="1"/>
    <x v="1"/>
    <n v="66.666666666666671"/>
    <n v="3"/>
    <s v="GVQ95"/>
    <n v="129"/>
    <n v="0"/>
    <s v="ร้านที่1"/>
    <s v="น******า"/>
    <s v="******กล้า 54 ถนนร่มเกล้า แขวงคลองสามประเวศ เขตลาดกระบัง จังหวัดกรุงเทพมหานคร 10520"/>
    <s v="10520"/>
    <s v="29"/>
    <s v="26/02/2026 00:02"/>
    <s v="-"/>
    <s v="Flash Express"/>
    <s v="Shopee"/>
    <s v="shopee"/>
    <s v=""/>
    <s v="TH01398DVYKC9G"/>
    <s v="26/02/2026 00:02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x v="0"/>
    <n v="50"/>
    <n v="6"/>
    <s v="GVU80"/>
    <n v="200"/>
    <n v="0"/>
    <s v="ร้านที่2"/>
    <s v="ส***ิทย์ แ***ำ"/>
    <s v="สมุทรปราการ"/>
    <s v="-"/>
    <s v=""/>
    <s v="27/02/2026 23:48"/>
    <s v="-"/>
    <s v="J&amp;T Express"/>
    <s v="Tiktok"/>
    <s v="tiktok"/>
    <s v=""/>
    <s v="792431592223"/>
    <s v="27/02/2026 23:48"/>
  </r>
  <r>
    <x v="0"/>
    <x v="0"/>
    <n v="50"/>
    <n v="6"/>
    <s v="GVU79"/>
    <n v="200"/>
    <n v="0"/>
    <s v="ร้านที่2"/>
    <s v="ร***า  ย***"/>
    <s v="ลำพูน"/>
    <s v="-"/>
    <s v=""/>
    <s v="27/02/2026 23:48"/>
    <s v="-"/>
    <s v="J&amp;T COD"/>
    <s v="Tiktok"/>
    <s v="จ่ายทีหลัง / COD"/>
    <s v=""/>
    <s v="792424495295"/>
    <s v="27/02/2026 23:48"/>
  </r>
  <r>
    <x v="0"/>
    <x v="0"/>
    <n v="40"/>
    <n v="30"/>
    <s v="GVU78"/>
    <n v="1470"/>
    <n v="0"/>
    <s v="ร้านที่1"/>
    <s v="ร******ิ"/>
    <s v="******รนด้ารามคำแหง แขวงหัวหมาก เขตบางกะปิ จังหวัดกรุงเทพมหานคร 10240"/>
    <s v="10240"/>
    <s v="99"/>
    <s v="27/02/2026 23:31"/>
    <s v="-"/>
    <s v="Flash Express"/>
    <s v="Shopee"/>
    <s v="shopee"/>
    <s v=""/>
    <s v="TH01168E53N73B2"/>
    <s v="27/02/2026 23:31"/>
  </r>
  <r>
    <x v="1"/>
    <x v="1"/>
    <n v="139"/>
    <n v="1"/>
    <s v="GVU77"/>
    <n v="139"/>
    <n v="0"/>
    <s v="ร้านที่1"/>
    <s v="ย******ณ"/>
    <s v="******ยกกระบัตร, อำเภอสามเงา ตำบลยกกระบัตร อำเภอสามเงา จังหวัดตาก 63130"/>
    <s v="63130"/>
    <s v="04"/>
    <s v="27/02/2026 23:36"/>
    <s v="-"/>
    <s v="Flash Express"/>
    <s v="Shopee"/>
    <s v="shopee"/>
    <s v=""/>
    <s v="TH59038E3YQB8C"/>
    <s v="27/02/2026 23:06"/>
  </r>
  <r>
    <x v="0"/>
    <x v="0"/>
    <n v="40"/>
    <n v="10"/>
    <s v="GVU76"/>
    <n v="350"/>
    <n v="0"/>
    <s v="ร้านที่4"/>
    <s v="ก***ะ  ส***วงค์"/>
    <s v="ชลบุรี"/>
    <s v="-"/>
    <s v=""/>
    <s v="27/02/2026 23:05"/>
    <s v="-"/>
    <s v="J&amp;T COD"/>
    <s v="Tiktok"/>
    <s v="จ่ายทีหลัง / COD"/>
    <s v=""/>
    <s v="792420483201"/>
    <s v="27/02/2026 23:05"/>
  </r>
  <r>
    <x v="2"/>
    <x v="2"/>
    <n v="139"/>
    <n v="1"/>
    <s v="GVU75"/>
    <n v="139"/>
    <n v="0"/>
    <s v="ร้านที่1"/>
    <s v="ส******ง"/>
    <s v="******ิลล่า8 ตำบลดอนหัวฬ่อ อำเภอเมืองชลบุรี จังหวัดชลบุรี 20000"/>
    <s v="20000"/>
    <s v="28"/>
    <s v="27/02/2026 22:47"/>
    <s v="-"/>
    <s v="SPX Express"/>
    <s v="Shopee"/>
    <s v="shopee"/>
    <s v=""/>
    <s v="TH2635363234579"/>
    <s v="27/02/2026 22:47"/>
  </r>
  <r>
    <x v="0"/>
    <x v="0"/>
    <n v="50"/>
    <n v="6"/>
    <s v="GVU74"/>
    <n v="200"/>
    <n v="0"/>
    <s v="ร้านที่2"/>
    <s v="ว***ิศา โ***"/>
    <s v="ชลบุรี"/>
    <s v="-"/>
    <s v=""/>
    <s v="27/02/2026 22:45"/>
    <s v="-"/>
    <s v="J&amp;T COD"/>
    <s v="Tiktok"/>
    <s v="จ่ายทีหลัง / COD"/>
    <s v=""/>
    <s v="792449192205"/>
    <s v="27/02/2026 22:45"/>
  </r>
  <r>
    <x v="3"/>
    <x v="3"/>
    <n v="66.333333333333329"/>
    <n v="3"/>
    <s v="GVU73"/>
    <n v="197"/>
    <n v="0"/>
    <s v="ร้านที่2"/>
    <s v="s***hanee42"/>
    <s v="กรุงเทพฯ"/>
    <s v="-"/>
    <s v=""/>
    <s v="27/02/2026 22:36"/>
    <s v="-"/>
    <s v="J&amp;T COD"/>
    <s v="Tiktok"/>
    <s v="จ่ายทีหลัง / COD"/>
    <s v=""/>
    <s v="792420740355"/>
    <s v="27/02/2026 22:36"/>
  </r>
  <r>
    <x v="4"/>
    <x v="4"/>
    <n v="159"/>
    <n v="1"/>
    <s v="GVU72"/>
    <n v="175"/>
    <n v="46"/>
    <s v="ร้านที่2"/>
    <s v="น** ช***ิทย์ ช***ต"/>
    <s v="อุดรธานี"/>
    <s v="-"/>
    <s v=""/>
    <s v="27/02/2026 22:33"/>
    <s v="-"/>
    <s v="J&amp;T Express"/>
    <s v="Tiktok"/>
    <s v="tiktok"/>
    <s v=""/>
    <s v="792460772261"/>
    <s v="27/02/2026 22:33"/>
  </r>
  <r>
    <x v="5"/>
    <x v="5"/>
    <n v="80"/>
    <n v="2"/>
    <s v="GVU71"/>
    <n v="198"/>
    <n v="38"/>
    <s v="ร้านที่1"/>
    <s v="บ******ส"/>
    <s v="******-Am ATV Park ซอย บ้านอัญมณี ต.ชะอำ อ.ชะอำ จ.เพชรบุรี 76120 al : 0837787829 ตำบลชะอำ อำเภอชะอำ จังหวัดเพชรบุรี 76120"/>
    <s v="76120"/>
    <s v="29"/>
    <s v="27/02/2026 22:58"/>
    <s v="-"/>
    <s v="SPX Express"/>
    <s v="Shopee"/>
    <s v="shopee"/>
    <s v=""/>
    <s v="TH268862315098J"/>
    <s v="27/02/2026 22:28"/>
  </r>
  <r>
    <x v="6"/>
    <x v="6"/>
    <n v="27.5"/>
    <n v="4"/>
    <s v="GVU70"/>
    <n v="165"/>
    <n v="0"/>
    <s v="ร้านที่1"/>
    <s v="ส******์"/>
    <s v="******.หนองวัวซอ จ.อุดรธานี ตำบลโนนหวาย อำเภอหนองวัวซอ จังหวัดอุดรธานี 41220"/>
    <s v="41220"/>
    <s v="73"/>
    <s v="27/02/2026 22:21"/>
    <s v="-"/>
    <s v="SPX Express"/>
    <s v="Shopee"/>
    <s v="shopee"/>
    <s v=""/>
    <s v="TH266883928163D"/>
    <s v="27/02/2026 22:21"/>
  </r>
  <r>
    <x v="7"/>
    <x v="7"/>
    <n v="66"/>
    <n v="1"/>
    <s v="GVU69"/>
    <n v="249"/>
    <n v="0"/>
    <s v="ร้านที่1"/>
    <s v="พ******ง"/>
    <s v="******ปี อำเภอกุมภวาปี จังหวัดอุดรธานี 41110"/>
    <s v="41110"/>
    <s v="93"/>
    <s v="27/02/2026 22:19"/>
    <s v="-"/>
    <s v="SPX Express"/>
    <s v="Shopee"/>
    <s v="shopee"/>
    <s v=""/>
    <s v="TH266902067900F"/>
    <s v="27/02/2026 22:18"/>
  </r>
  <r>
    <x v="5"/>
    <x v="5"/>
    <n v="66"/>
    <n v="1"/>
    <s v="GVU69"/>
    <n v="249"/>
    <n v="0"/>
    <s v="ร้านที่1"/>
    <s v="พ******ง"/>
    <s v="******ปี อำเภอกุมภวาปี จังหวัดอุดรธานี 41110"/>
    <s v="41110"/>
    <s v="93"/>
    <s v="27/02/2026 22:19"/>
    <s v="-"/>
    <s v="SPX Express"/>
    <s v="Shopee"/>
    <s v="shopee"/>
    <s v=""/>
    <s v="TH266902067900F"/>
    <s v="27/02/2026 22:18"/>
  </r>
  <r>
    <x v="3"/>
    <x v="3"/>
    <n v="67"/>
    <n v="1"/>
    <s v="GVU69"/>
    <n v="249"/>
    <n v="0"/>
    <s v="ร้านที่1"/>
    <s v="พ******ง"/>
    <s v="******ปี อำเภอกุมภวาปี จังหวัดอุดรธานี 41110"/>
    <s v="41110"/>
    <s v="93"/>
    <s v="27/02/2026 22:19"/>
    <s v="-"/>
    <s v="SPX Express"/>
    <s v="Shopee"/>
    <s v="shopee"/>
    <s v=""/>
    <s v="TH266902067900F"/>
    <s v="27/02/2026 22:18"/>
  </r>
  <r>
    <x v="3"/>
    <x v="3"/>
    <n v="80"/>
    <n v="3"/>
    <s v="GVU68"/>
    <n v="24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27/02/2026 22:11"/>
    <s v="-"/>
    <s v="SPX Express"/>
    <s v="Shopee"/>
    <s v="shopee"/>
    <s v=""/>
    <s v="TH264516517962I"/>
    <s v="27/02/2026 22:10"/>
  </r>
  <r>
    <x v="0"/>
    <x v="0"/>
    <n v="50"/>
    <n v="6"/>
    <s v="GVU67"/>
    <n v="200"/>
    <n v="0"/>
    <s v="ร้านที่2"/>
    <s v="P***an C***oensuk"/>
    <s v="กรุงเทพฯ"/>
    <s v="-"/>
    <s v=""/>
    <s v="27/02/2026 22:05"/>
    <s v="-"/>
    <s v="J&amp;T COD"/>
    <s v="Tiktok"/>
    <s v="จ่ายทีหลัง / COD"/>
    <s v=""/>
    <s v="792483996231"/>
    <s v="27/02/2026 22:05"/>
  </r>
  <r>
    <x v="0"/>
    <x v="0"/>
    <n v="65"/>
    <n v="9"/>
    <s v="GVU66"/>
    <n v="272.08999999999997"/>
    <n v="0"/>
    <s v="ร้านที่2"/>
    <s v="น***มาน เ***วารี"/>
    <s v="สระแก้ว"/>
    <s v="-"/>
    <s v=""/>
    <s v="27/02/2026 21:06"/>
    <s v="-"/>
    <s v="J&amp;T Express"/>
    <s v="Tiktok"/>
    <s v="tiktok"/>
    <s v=""/>
    <s v="792467386270"/>
    <s v="27/02/2026 21:11"/>
  </r>
  <r>
    <x v="0"/>
    <x v="0"/>
    <n v="50"/>
    <n v="6"/>
    <s v="GVU65"/>
    <n v="200"/>
    <n v="0"/>
    <s v="ร้านที่2"/>
    <s v="อ***รัตน์  ช***ริญ"/>
    <s v="นราธิวาส"/>
    <s v="-"/>
    <s v=""/>
    <s v="27/02/2026 21:05"/>
    <s v="-"/>
    <s v="J&amp;T COD"/>
    <s v="Tiktok"/>
    <s v="จ่ายทีหลัง / COD"/>
    <s v=""/>
    <s v="792440605316"/>
    <s v="27/02/2026 21:10"/>
  </r>
  <r>
    <x v="1"/>
    <x v="1"/>
    <n v="159"/>
    <n v="2"/>
    <s v="GVU64"/>
    <n v="272.77999999999997"/>
    <n v="38"/>
    <s v="ร้านที่2"/>
    <s v="แ** ว***นทร์"/>
    <s v="ฉะเชิงเทรา"/>
    <s v="-"/>
    <s v=""/>
    <s v="27/02/2026 20:56"/>
    <s v="-"/>
    <s v="J&amp;T Express"/>
    <s v="Tiktok"/>
    <s v="tiktok"/>
    <s v=""/>
    <s v="792405899235"/>
    <s v="27/02/2026 20:55"/>
  </r>
  <r>
    <x v="1"/>
    <x v="1"/>
    <n v="159"/>
    <n v="1"/>
    <s v="GVU63"/>
    <n v="129"/>
    <n v="0"/>
    <s v="ร้านที่2"/>
    <s v="ย*** บ***ึก"/>
    <s v="ประจวบคีรีขันธ์"/>
    <s v="-"/>
    <s v=""/>
    <s v="27/02/2026 20:47"/>
    <s v="-"/>
    <s v="J&amp;T COD"/>
    <s v="Tiktok"/>
    <s v="จ่ายทีหลัง / COD"/>
    <s v=""/>
    <s v="792426596275"/>
    <s v="27/02/2026 20:47"/>
  </r>
  <r>
    <x v="3"/>
    <x v="3"/>
    <n v="66.333333333333329"/>
    <n v="3"/>
    <s v="GVU62"/>
    <n v="197"/>
    <n v="0"/>
    <s v="ร้านที่2"/>
    <s v="ก***ร์ ค***ภัย"/>
    <s v="กรุงเทพมหานคร"/>
    <s v="-"/>
    <s v=""/>
    <s v="27/02/2026 20:44"/>
    <s v="-"/>
    <s v="J&amp;T Express"/>
    <s v="Tiktok"/>
    <s v="tiktok"/>
    <s v=""/>
    <s v="792448534382"/>
    <s v="27/02/2026 20:43"/>
  </r>
  <r>
    <x v="6"/>
    <x v="6"/>
    <n v="33.333333333333336"/>
    <n v="3"/>
    <s v="GVU61"/>
    <n v="134.99"/>
    <n v="0"/>
    <s v="ร้านที่2"/>
    <s v="อ***ร พ***นองนาง"/>
    <s v="หนองบัวลำภู"/>
    <s v="-"/>
    <s v=""/>
    <s v="27/02/2026 20:41"/>
    <s v="-"/>
    <s v="J&amp;T Express"/>
    <s v="Tiktok"/>
    <s v="tiktok"/>
    <s v=""/>
    <s v="792468150331"/>
    <s v="27/02/2026 20:40"/>
  </r>
  <r>
    <x v="6"/>
    <x v="6"/>
    <n v="48"/>
    <n v="1"/>
    <s v="GVU60"/>
    <n v="48"/>
    <n v="0"/>
    <s v="ร้านที่1"/>
    <s v="แ*น"/>
    <s v="******กสลุง, อำเภอพัฒนานิคม ตำบลโคกสลุง อำเภอพัฒนานิคม จังหวัดลพบุรี 15140"/>
    <s v="15140"/>
    <s v="22"/>
    <s v="27/02/2026 20:40"/>
    <s v="-"/>
    <s v="SPX Express"/>
    <s v="Shopee"/>
    <s v="shopee"/>
    <s v=""/>
    <s v="TH2635007597619"/>
    <s v="27/02/2026 20:39"/>
  </r>
  <r>
    <x v="8"/>
    <x v="8"/>
    <n v="87.2"/>
    <n v="1"/>
    <s v="GVU59"/>
    <n v="87.2"/>
    <n v="0"/>
    <s v="ร้านที่3"/>
    <s v="ปัทมา งามสมศรี"/>
    <s v="คลองหกตัน 8/1 ม.4ต.หนองแขม อ.กนองแค จ.สระบุรี · หนองแขม/ Nong Khaem_x000a__x000a_หนองแค/ Nong Khaeสระบุรี/ Saraburi_x000a_18140"/>
    <s v="18140"/>
    <s v="660928896318"/>
    <s v="27/02/2026 20:37"/>
    <s v="-"/>
    <s v="Kerry_dropoff"/>
    <s v="Lazada"/>
    <s v="lazada"/>
    <s v=""/>
    <s v="LEXPU0661963846"/>
    <s v="27/02/2026 20:37"/>
  </r>
  <r>
    <x v="3"/>
    <x v="3"/>
    <n v="120"/>
    <n v="1"/>
    <s v="GVU58"/>
    <n v="100"/>
    <n v="0"/>
    <s v="ร้านที่2"/>
    <s v="h***thaisanthitip"/>
    <s v="พระนครศรีอยุธยา"/>
    <s v="-"/>
    <s v=""/>
    <s v="27/02/2026 20:26"/>
    <s v="-"/>
    <s v="J&amp;T COD"/>
    <s v="Tiktok"/>
    <s v="จ่ายทีหลัง / COD"/>
    <s v=""/>
    <s v="792456137395"/>
    <s v="27/02/2026 20:26"/>
  </r>
  <r>
    <x v="1"/>
    <x v="1"/>
    <n v="159"/>
    <n v="1"/>
    <s v="GVU57"/>
    <n v="129"/>
    <n v="0"/>
    <s v="ร้านที่2"/>
    <s v="แ**"/>
    <s v="กรุงเทพฯ"/>
    <s v="-"/>
    <s v=""/>
    <s v="27/02/2026 20:24"/>
    <s v="-"/>
    <s v="J&amp;T COD"/>
    <s v="Tiktok"/>
    <s v="จ่ายทีหลัง / COD"/>
    <s v=""/>
    <s v="792474406360"/>
    <s v="27/02/2026 20:24"/>
  </r>
  <r>
    <x v="0"/>
    <x v="0"/>
    <n v="50"/>
    <n v="6"/>
    <s v="GVU56"/>
    <n v="200"/>
    <n v="0"/>
    <s v="ร้านที่2"/>
    <s v="น*** แ***พินิจ"/>
    <s v="นครสวรรค์"/>
    <s v="-"/>
    <s v=""/>
    <s v="27/02/2026 20:23"/>
    <s v="-"/>
    <s v="J&amp;T Express"/>
    <s v="Tiktok"/>
    <s v="tiktok"/>
    <s v=""/>
    <s v="792448301385"/>
    <s v="27/02/2026 20:22"/>
  </r>
  <r>
    <x v="0"/>
    <x v="0"/>
    <n v="50"/>
    <n v="6"/>
    <s v="GVU55"/>
    <n v="200"/>
    <n v="0"/>
    <s v="ร้านที่2"/>
    <s v="อ***พล ส***บุญญาพร"/>
    <s v="สกลนคร"/>
    <s v="-"/>
    <s v=""/>
    <s v="27/02/2026 20:22"/>
    <s v="-"/>
    <s v="J&amp;T COD"/>
    <s v="Tiktok"/>
    <s v="จ่ายทีหลัง / COD"/>
    <s v=""/>
    <s v="792459209312"/>
    <s v="27/02/2026 20:22"/>
  </r>
  <r>
    <x v="9"/>
    <x v="9"/>
    <n v="66.666666666666671"/>
    <n v="3"/>
    <s v="GVU54"/>
    <n v="130"/>
    <n v="1"/>
    <s v="ร้านที่2"/>
    <s v="ธ** ค***ยประยูร"/>
    <s v="พระนครศรีอยุธยา"/>
    <s v="-"/>
    <s v=""/>
    <s v="27/02/2026 20:06"/>
    <s v="-"/>
    <s v="J&amp;T Express"/>
    <s v="Tiktok"/>
    <s v="tiktok"/>
    <s v=""/>
    <s v="792427113376"/>
    <s v="27/02/2026 20:06"/>
  </r>
  <r>
    <x v="6"/>
    <x v="6"/>
    <n v="48"/>
    <n v="1"/>
    <s v="GVU53"/>
    <n v="48"/>
    <n v="0"/>
    <s v="ร้านที่1"/>
    <s v="A*g"/>
    <s v="******ู่ที่5 ต ยะรัง จ ปัตตานี(ตั้งหน้าศาลา) ตำบลยะรัง อำเภอยะรัง จังหวัดปัตตานี 94160"/>
    <s v="94160"/>
    <s v="60"/>
    <s v="27/02/2026 19:42"/>
    <s v="-"/>
    <s v="SPX Express"/>
    <s v="Shopee"/>
    <s v="shopee"/>
    <s v=""/>
    <s v="TH267998859416S"/>
    <s v="27/02/2026 19:41"/>
  </r>
  <r>
    <x v="3"/>
    <x v="3"/>
    <n v="120"/>
    <n v="1"/>
    <s v="GVU52"/>
    <n v="100"/>
    <n v="0"/>
    <s v="ร้านที่2"/>
    <s v="ส***ตต์ น***ันธุ์"/>
    <s v="สงขลา"/>
    <s v="-"/>
    <s v=""/>
    <s v="27/02/2026 19:41"/>
    <s v="-"/>
    <s v="J&amp;T COD"/>
    <s v="Tiktok"/>
    <s v="จ่ายทีหลัง / COD"/>
    <s v=""/>
    <s v="792467042371"/>
    <s v="27/02/2026 19:41"/>
  </r>
  <r>
    <x v="0"/>
    <x v="0"/>
    <n v="50"/>
    <n v="6"/>
    <s v="GVU51"/>
    <n v="329"/>
    <n v="0"/>
    <s v="ร้านที่2"/>
    <s v="อ***ุอร แ***ึง"/>
    <s v="ชลบุรี"/>
    <s v="-"/>
    <s v=""/>
    <s v="27/02/2026 19:37"/>
    <s v="-"/>
    <s v="J&amp;T COD"/>
    <s v="Tiktok"/>
    <s v="จ่ายทีหลัง / COD"/>
    <s v=""/>
    <s v="792403326330"/>
    <s v="27/02/2026 19:37"/>
  </r>
  <r>
    <x v="9"/>
    <x v="9"/>
    <n v="66.666666666666671"/>
    <n v="3"/>
    <s v="GVU51"/>
    <n v="329"/>
    <n v="0"/>
    <s v="ร้านที่2"/>
    <s v="อ***ุอร แ***ึง"/>
    <s v="ชลบุรี"/>
    <s v="-"/>
    <s v=""/>
    <s v="27/02/2026 19:37"/>
    <s v="-"/>
    <s v="J&amp;T COD"/>
    <s v="Tiktok"/>
    <s v="จ่ายทีหลัง / COD"/>
    <s v=""/>
    <s v="792403326330"/>
    <s v="27/02/2026 19:37"/>
  </r>
  <r>
    <x v="10"/>
    <x v="10"/>
    <n v="50"/>
    <n v="5"/>
    <s v="GVU50"/>
    <n v="268"/>
    <n v="38"/>
    <s v="ร้านที่1"/>
    <s v="ธ******ง"/>
    <s v="******มู่ที่2 ตำบลเวียง ตำบลเวียง อำเภอไชยา จังหวัดสุราษฎร์ธานี 84110"/>
    <s v="84110"/>
    <s v="85"/>
    <s v="27/02/2026 20:06"/>
    <s v="-"/>
    <s v="SPX Express"/>
    <s v="Shopee"/>
    <s v="shopee"/>
    <s v=""/>
    <s v="TH261370966234T"/>
    <s v="27/02/2026 19:36"/>
  </r>
  <r>
    <x v="5"/>
    <x v="11"/>
    <n v="120"/>
    <n v="1"/>
    <s v="GVU49"/>
    <n v="100"/>
    <n v="0"/>
    <s v="ร้านที่2"/>
    <s v="ส**"/>
    <s v="เชียงใหม่"/>
    <s v="-"/>
    <s v=""/>
    <s v="27/02/2026 19:34"/>
    <s v="-"/>
    <s v="J&amp;T COD"/>
    <s v="Tiktok"/>
    <s v="จ่ายทีหลัง / COD"/>
    <s v=""/>
    <s v="792441112315"/>
    <s v="27/02/2026 19:34"/>
  </r>
  <r>
    <x v="0"/>
    <x v="0"/>
    <n v="50"/>
    <n v="6"/>
    <s v="GVU48"/>
    <n v="200"/>
    <n v="0"/>
    <s v="ร้านที่2"/>
    <s v="ส***มาศ"/>
    <s v="เลย"/>
    <s v="-"/>
    <s v=""/>
    <s v="27/02/2026 19:34"/>
    <s v="-"/>
    <s v="J&amp;T COD"/>
    <s v="Tiktok"/>
    <s v="จ่ายทีหลัง / COD"/>
    <s v=""/>
    <s v="792441614370"/>
    <s v="27/02/2026 19:34"/>
  </r>
  <r>
    <x v="11"/>
    <x v="12"/>
    <n v="74"/>
    <n v="1"/>
    <s v="GVU46"/>
    <n v="141"/>
    <n v="67"/>
    <s v="ร้านที่1"/>
    <s v="ณ******ม"/>
    <s v="******ต.บางริ้น อ.เมือง จ.ระนอง 85000 ตำบลบางริ้น อำเภอเมืองระนอง จังหวัดระนอง 85000"/>
    <s v="85000"/>
    <s v="78"/>
    <s v="27/02/2026 19:20"/>
    <s v="-"/>
    <s v="Flash Express"/>
    <s v="Shopee"/>
    <s v="shopee"/>
    <s v=""/>
    <s v="TH69018E55VG3D"/>
    <s v="27/02/2026 19:20"/>
  </r>
  <r>
    <x v="1"/>
    <x v="1"/>
    <n v="159"/>
    <n v="2"/>
    <s v="GVU45"/>
    <n v="258"/>
    <n v="0"/>
    <s v="ร้านที่2"/>
    <s v="ส***รษา ศ***ศัลย์"/>
    <s v="เชียงใหม่"/>
    <s v="-"/>
    <s v=""/>
    <s v="27/02/2026 19:14"/>
    <s v="-"/>
    <s v="J&amp;T COD"/>
    <s v="Tiktok"/>
    <s v="จ่ายทีหลัง / COD"/>
    <s v=""/>
    <s v="792459389260"/>
    <s v="27/02/2026 19:14"/>
  </r>
  <r>
    <x v="1"/>
    <x v="1"/>
    <n v="159"/>
    <n v="1"/>
    <s v="GVU44"/>
    <n v="129"/>
    <n v="0"/>
    <s v="ร้านที่2"/>
    <s v="ป***า พ***ัสดิ์"/>
    <s v="กรุงเทพฯ"/>
    <s v="-"/>
    <s v=""/>
    <s v="27/02/2026 19:01"/>
    <s v="-"/>
    <s v="J&amp;T COD"/>
    <s v="Tiktok"/>
    <s v="จ่ายทีหลัง / COD"/>
    <s v=""/>
    <s v="792480194273"/>
    <s v="27/02/2026 19:01"/>
  </r>
  <r>
    <x v="3"/>
    <x v="3"/>
    <n v="66.333333333333329"/>
    <n v="3"/>
    <s v="GVU43"/>
    <n v="197"/>
    <n v="0"/>
    <s v="ร้านที่2"/>
    <s v="ร***า ห***ครือ"/>
    <s v="ลำพูน"/>
    <s v="-"/>
    <s v=""/>
    <s v="27/02/2026 18:56"/>
    <s v="-"/>
    <s v="J&amp;T COD"/>
    <s v="Tiktok"/>
    <s v="จ่ายทีหลัง / COD"/>
    <s v=""/>
    <s v="792447857305"/>
    <s v="27/02/2026 18:56"/>
  </r>
  <r>
    <x v="3"/>
    <x v="3"/>
    <n v="120"/>
    <n v="1"/>
    <s v="GVU42"/>
    <n v="100"/>
    <n v="0"/>
    <s v="ร้านที่2"/>
    <s v="พ***์นิภา"/>
    <s v="ชลบุรี"/>
    <s v="-"/>
    <s v=""/>
    <s v="27/02/2026 18:45"/>
    <s v="-"/>
    <s v="J&amp;T COD"/>
    <s v="Tiktok"/>
    <s v="จ่ายทีหลัง / COD"/>
    <s v=""/>
    <s v="792476848380"/>
    <s v="27/02/2026 18:45"/>
  </r>
  <r>
    <x v="0"/>
    <x v="0"/>
    <n v="50"/>
    <n v="6"/>
    <s v="GVU41"/>
    <n v="200"/>
    <n v="0"/>
    <s v="ร้านที่2"/>
    <s v="น*** ช***ัญ"/>
    <s v="กรุงเทพฯ"/>
    <s v="-"/>
    <s v=""/>
    <s v="27/02/2026 18:44"/>
    <s v="-"/>
    <s v="J&amp;T COD"/>
    <s v="Tiktok"/>
    <s v="จ่ายทีหลัง / COD"/>
    <s v=""/>
    <s v="792454307385"/>
    <s v="27/02/2026 18:44"/>
  </r>
  <r>
    <x v="1"/>
    <x v="1"/>
    <n v="139"/>
    <n v="1"/>
    <s v="GVU40"/>
    <n v="139"/>
    <n v="0"/>
    <s v="ร้านที่1"/>
    <s v="อ******ก"/>
    <s v="******วนถานี92110,กันตัง,ตรัง,ไทย ตำบลควนธานี อำเภอกันตัง จังหวัดตรัง 92110"/>
    <s v="92110"/>
    <s v="45"/>
    <s v="27/02/2026 19:13"/>
    <s v="-"/>
    <s v="SPX Express"/>
    <s v="Shopee"/>
    <s v="shopee"/>
    <s v=""/>
    <s v="TH268598026927T"/>
    <s v="27/02/2026 18:43"/>
  </r>
  <r>
    <x v="9"/>
    <x v="9"/>
    <n v="66.666666666666671"/>
    <n v="3"/>
    <s v="GVU39"/>
    <n v="129"/>
    <n v="0"/>
    <s v="ร้านที่1"/>
    <s v="ส******น"/>
    <s v="****** ตำบล ปลาโหล ตำบลปลาโหล อำเภอวาริชภูมิ จังหวัดสกลนคร 47150"/>
    <s v="47150"/>
    <s v="09"/>
    <s v="27/02/2026 18:32"/>
    <s v="-"/>
    <s v="SPX Express"/>
    <s v="Shopee"/>
    <s v="shopee"/>
    <s v=""/>
    <s v="TH2682990454690"/>
    <s v="27/02/2026 18:29"/>
  </r>
  <r>
    <x v="0"/>
    <x v="0"/>
    <n v="50"/>
    <n v="6"/>
    <s v="GVU38"/>
    <n v="200"/>
    <n v="0"/>
    <s v="ร้านที่2"/>
    <s v="จ***ร์แก้ว"/>
    <s v="ลำปาง"/>
    <s v="-"/>
    <s v=""/>
    <s v="27/02/2026 18:30"/>
    <s v="-"/>
    <s v="J&amp;T Express"/>
    <s v="Tiktok"/>
    <s v="tiktok"/>
    <s v=""/>
    <s v="792434700385"/>
    <s v="27/02/2026 18:29"/>
  </r>
  <r>
    <x v="3"/>
    <x v="3"/>
    <n v="120"/>
    <n v="1"/>
    <s v="GVU37"/>
    <n v="100"/>
    <n v="0"/>
    <s v="ร้านที่2"/>
    <s v="ว***พ็ญ จ***จักกฤษ"/>
    <s v="ปราจีนบุรี"/>
    <s v="-"/>
    <s v=""/>
    <s v="27/02/2026 18:27"/>
    <s v="-"/>
    <s v="J&amp;T COD"/>
    <s v="Tiktok"/>
    <s v="จ่ายทีหลัง / COD"/>
    <s v=""/>
    <s v="792475137366"/>
    <s v="27/02/2026 18:27"/>
  </r>
  <r>
    <x v="9"/>
    <x v="9"/>
    <n v="66.666666666666671"/>
    <n v="3"/>
    <s v="GVU36"/>
    <n v="129"/>
    <n v="0"/>
    <s v="ร้านที่2"/>
    <s v="เ***โน ย***น"/>
    <s v="อุบลราชธานี"/>
    <s v="-"/>
    <s v=""/>
    <s v="27/02/2026 18:27"/>
    <s v="-"/>
    <s v="J&amp;T COD"/>
    <s v="Tiktok"/>
    <s v="จ่ายทีหลัง / COD"/>
    <s v=""/>
    <s v="792431912381"/>
    <s v="27/02/2026 18:27"/>
  </r>
  <r>
    <x v="0"/>
    <x v="0"/>
    <n v="50"/>
    <n v="6"/>
    <s v="GVU35"/>
    <n v="200"/>
    <n v="0"/>
    <s v="ร้านที่2"/>
    <s v="เ***โน ย***น"/>
    <s v="อุบลราชธานี"/>
    <s v="-"/>
    <s v=""/>
    <s v="27/02/2026 18:26"/>
    <s v="-"/>
    <s v="J&amp;T COD"/>
    <s v="Tiktok"/>
    <s v="จ่ายทีหลัง / COD"/>
    <s v=""/>
    <s v="792426828336"/>
    <s v="27/02/2026 18:26"/>
  </r>
  <r>
    <x v="0"/>
    <x v="0"/>
    <n v="65"/>
    <n v="9"/>
    <s v="GVU34"/>
    <n v="299"/>
    <n v="0"/>
    <s v="ร้านที่2"/>
    <s v="f***nutida"/>
    <s v="สุรินทร์"/>
    <s v="-"/>
    <s v=""/>
    <s v="27/02/2026 18:13"/>
    <s v="-"/>
    <s v="J&amp;T Express"/>
    <s v="Tiktok"/>
    <s v="tiktok"/>
    <s v=""/>
    <s v="792471883280"/>
    <s v="27/02/2026 18:12"/>
  </r>
  <r>
    <x v="3"/>
    <x v="13"/>
    <n v="64"/>
    <n v="2"/>
    <s v="GVU32"/>
    <n v="135"/>
    <n v="7"/>
    <s v="ร้านที่3"/>
    <s v="พิเศษ เรืองวงค์"/>
    <s v="236/264 ซ.สรนคมน์13แขวงสีกัน_x000a__x000a_ดอนเมือง/ Don Mueangกรุงเทพมหานคร/ Bangkok_x000a_10210"/>
    <s v="10210"/>
    <s v="660892331819"/>
    <s v="27/02/2026 17:49"/>
    <s v="-"/>
    <s v="Kerry_dropoff"/>
    <s v="Lazada"/>
    <s v="lazada"/>
    <s v=""/>
    <s v="LEXPU0661921120"/>
    <s v="27/02/2026 17:47"/>
  </r>
  <r>
    <x v="0"/>
    <x v="0"/>
    <n v="50"/>
    <n v="6"/>
    <s v="GVU31"/>
    <n v="200"/>
    <n v="0"/>
    <s v="ร้านที่2"/>
    <s v="น***รัตน์ ข***หลิม"/>
    <s v="สระแก้ว"/>
    <s v="-"/>
    <s v=""/>
    <s v="27/02/2026 17:45"/>
    <s v="-"/>
    <s v="J&amp;T COD"/>
    <s v="Tiktok"/>
    <s v="จ่ายทีหลัง / COD"/>
    <s v=""/>
    <s v="792455503335"/>
    <s v="27/02/2026 17:45"/>
  </r>
  <r>
    <x v="0"/>
    <x v="0"/>
    <n v="50"/>
    <n v="6"/>
    <s v="GVU30"/>
    <n v="200"/>
    <n v="0"/>
    <s v="ร้านที่2"/>
    <s v="โ***เอ"/>
    <s v="กรุงเทพฯ"/>
    <s v="-"/>
    <s v=""/>
    <s v="27/02/2026 17:44"/>
    <s v="-"/>
    <s v="J&amp;T COD"/>
    <s v="Tiktok"/>
    <s v="จ่ายทีหลัง / COD"/>
    <s v=""/>
    <s v="792422825331"/>
    <s v="27/02/2026 17:44"/>
  </r>
  <r>
    <x v="0"/>
    <x v="0"/>
    <n v="50"/>
    <n v="6"/>
    <s v="GVU29"/>
    <n v="200"/>
    <n v="0"/>
    <s v="ร้านที่2"/>
    <s v="ก***า ส***ิสงคราม"/>
    <s v="พระนครศรีอยุธยา"/>
    <s v="-"/>
    <s v=""/>
    <s v="27/02/2026 17:42"/>
    <s v="-"/>
    <s v="J&amp;T COD"/>
    <s v="Tiktok"/>
    <s v="จ่ายทีหลัง / COD"/>
    <s v=""/>
    <s v="792437710326"/>
    <s v="27/02/2026 17:42"/>
  </r>
  <r>
    <x v="9"/>
    <x v="9"/>
    <n v="66.666666666666671"/>
    <n v="3"/>
    <s v="GVU28"/>
    <n v="129"/>
    <n v="0"/>
    <s v="ร้านที่1"/>
    <s v="พ******ข"/>
    <s v="******ีด, อำเภอบรรพตพิสัย ตำบลตาขีด อำเภอบรรพตพิสัย จังหวัดนครสวรรค์ 60180"/>
    <s v="60180"/>
    <s v="51"/>
    <s v="27/02/2026 17:37"/>
    <s v="-"/>
    <s v="SPX Express"/>
    <s v="Shopee"/>
    <s v="shopee"/>
    <s v=""/>
    <s v="TH265660625397J"/>
    <s v="27/02/2026 17:37"/>
  </r>
  <r>
    <x v="1"/>
    <x v="1"/>
    <n v="159"/>
    <n v="1"/>
    <s v="GVU27"/>
    <n v="130"/>
    <n v="1"/>
    <s v="ร้านที่2"/>
    <s v="น***ลิง เ***์สไตล์"/>
    <s v="นครสวรรค์"/>
    <s v="-"/>
    <s v=""/>
    <s v="27/02/2026 17:35"/>
    <s v="-"/>
    <s v="J&amp;T COD"/>
    <s v="Tiktok"/>
    <s v="จ่ายทีหลัง / COD"/>
    <s v=""/>
    <s v="792467008373"/>
    <s v="27/02/2026 17:35"/>
  </r>
  <r>
    <x v="0"/>
    <x v="0"/>
    <n v="50"/>
    <n v="6"/>
    <s v="GVU26"/>
    <n v="200"/>
    <n v="0"/>
    <s v="ร้านที่2"/>
    <s v="R***hicha S***et"/>
    <s v="ปราจีนบุรี"/>
    <s v="-"/>
    <s v=""/>
    <s v="27/02/2026 17:22"/>
    <s v="-"/>
    <s v="J&amp;T COD"/>
    <s v="Tiktok"/>
    <s v="จ่ายทีหลัง / COD"/>
    <s v="ฝอยทอง 3 กาแฟ 1 กล้วยหอม 1 มะพร้าว 1"/>
    <s v="792493243231"/>
    <s v="27/02/2026 17:22"/>
  </r>
  <r>
    <x v="1"/>
    <x v="1"/>
    <n v="159"/>
    <n v="2"/>
    <s v="GVU25"/>
    <n v="258"/>
    <n v="0"/>
    <s v="ร้านที่2"/>
    <s v="ก***ัย  ว***พันธุ์"/>
    <s v="ชลบุรี"/>
    <s v="-"/>
    <s v=""/>
    <s v="27/02/2026 17:20"/>
    <s v="-"/>
    <s v="J&amp;T Express"/>
    <s v="Tiktok"/>
    <s v="tiktok"/>
    <s v=""/>
    <s v="792463492240"/>
    <s v="27/02/2026 17:20"/>
  </r>
  <r>
    <x v="0"/>
    <x v="0"/>
    <n v="50"/>
    <n v="6"/>
    <s v="GVU24"/>
    <n v="200"/>
    <n v="0"/>
    <s v="ร้านที่2"/>
    <s v="เ***"/>
    <s v="สระบุรี"/>
    <s v="-"/>
    <s v=""/>
    <s v="27/02/2026 17:18"/>
    <s v="-"/>
    <s v="Flash Express Thailand"/>
    <s v="Tiktok"/>
    <s v="tiktok"/>
    <s v=""/>
    <s v="THT100354U7YH5Z"/>
    <s v="27/02/2026 17:17"/>
  </r>
  <r>
    <x v="6"/>
    <x v="6"/>
    <n v="33.333333333333336"/>
    <n v="3"/>
    <s v="GVU23"/>
    <n v="135"/>
    <n v="0"/>
    <s v="ร้านที่2"/>
    <s v="ธ***ฒน์ แ***ล้า"/>
    <s v="ชลบุรี"/>
    <s v="-"/>
    <s v=""/>
    <s v="27/02/2026 16:47"/>
    <s v="-"/>
    <s v="J&amp;T Express"/>
    <s v="Tiktok"/>
    <s v="tiktok"/>
    <s v=""/>
    <s v="792401466360"/>
    <s v="27/02/2026 16:47"/>
  </r>
  <r>
    <x v="0"/>
    <x v="0"/>
    <n v="33.333333333333336"/>
    <n v="3"/>
    <s v="GVU22"/>
    <n v="100"/>
    <n v="0"/>
    <s v="ร้านที่2"/>
    <s v="อ***า ด***้ำแก้ว"/>
    <s v="กระบี่"/>
    <s v="-"/>
    <s v=""/>
    <s v="27/02/2026 16:46"/>
    <s v="-"/>
    <s v="J&amp;T COD"/>
    <s v="Tiktok"/>
    <s v="จ่ายทีหลัง / COD"/>
    <s v=""/>
    <s v="792488226342"/>
    <s v="27/02/2026 16:46"/>
  </r>
  <r>
    <x v="3"/>
    <x v="3"/>
    <n v="66.333333333333329"/>
    <n v="3"/>
    <s v="GVU21"/>
    <n v="197"/>
    <n v="0"/>
    <s v="ร้านที่2"/>
    <s v="ส***พร W*"/>
    <s v="เชียงราย"/>
    <s v="-"/>
    <s v=""/>
    <s v="27/02/2026 16:45"/>
    <s v="-"/>
    <s v="J&amp;T COD"/>
    <s v="Tiktok"/>
    <s v="จ่ายทีหลัง / COD"/>
    <s v=""/>
    <s v="792474930391"/>
    <s v="27/02/2026 16:45"/>
  </r>
  <r>
    <x v="8"/>
    <x v="14"/>
    <n v="139"/>
    <n v="2"/>
    <s v="GVU20"/>
    <n v="215"/>
    <n v="0"/>
    <s v="ร้านที่10"/>
    <s v="ฉันทนา วิริยะสัจจะ"/>
    <s v="111/118 หมู่4 _x000a_หมู่บ้านเดอะพราว ซอย5/8_x000a_ต.โคกขาม_x000a_อ.เมืองสมุทรสาคร_x000a_จ.สมุทรสาคร 74000"/>
    <s v="74000"/>
    <s v="0863862812"/>
    <s v="27/02/2026 11:22"/>
    <s v="t0832622509@gmail.com"/>
    <s v="EMS"/>
    <s v="facebook"/>
    <s v="กสิกร"/>
    <s v=""/>
    <s v="WB171537245TH"/>
    <s v="27/02/2026 16:42"/>
  </r>
  <r>
    <x v="0"/>
    <x v="0"/>
    <n v="50"/>
    <n v="6"/>
    <s v="GVU19"/>
    <n v="200"/>
    <n v="0"/>
    <s v="ร้านที่2"/>
    <s v="ส***ยา เ***ขุนทด"/>
    <s v="จังหวัดนครราชสีมา"/>
    <s v="-"/>
    <s v=""/>
    <s v="27/02/2026 16:40"/>
    <s v="-"/>
    <s v="J&amp;T COD"/>
    <s v="Tiktok"/>
    <s v="จ่ายทีหลัง / COD"/>
    <s v="ฝอยทอง3กล่อง/เผือก3 ค่ะ"/>
    <s v="792420244232"/>
    <s v="27/02/2026 16:41"/>
  </r>
  <r>
    <x v="8"/>
    <x v="14"/>
    <n v="139"/>
    <n v="2"/>
    <s v="GVU18"/>
    <n v="215"/>
    <n v="0"/>
    <s v="ร้านที่10"/>
    <s v="เดชา เชื้อบุญมี"/>
    <s v="ตลาดนัดชุมชนบ้านกลาง ม.4_x000a_ต.บ้านกลาง อ.วังทอง จ.พิษณุโลก_x000a_โทร  65220"/>
    <s v="65220"/>
    <s v="0924826111"/>
    <s v="27/02/2026 16:40"/>
    <s v="t0832622509@gmail.com"/>
    <s v="EMS COD"/>
    <s v="facebook"/>
    <s v="กสิกร"/>
    <s v=""/>
    <s v="WA096677921TH"/>
    <s v="27/02/2026 16:40"/>
  </r>
  <r>
    <x v="0"/>
    <x v="0"/>
    <n v="33.333333333333336"/>
    <n v="3"/>
    <s v="GVU17"/>
    <n v="100"/>
    <n v="0"/>
    <s v="ร้านที่2"/>
    <s v="เ***งสวรรค์ จ***ะวงศ์"/>
    <s v="ขอนแก่น"/>
    <s v="-"/>
    <s v=""/>
    <s v="27/02/2026 16:40"/>
    <s v="-"/>
    <s v="J&amp;T Express"/>
    <s v="Tiktok"/>
    <s v="tiktok"/>
    <s v="รสชาติกาแฟ  เผือกมะพร้าวอ่อน กล้วยหอมมะพร้าวเผา"/>
    <s v="792426240222"/>
    <s v="27/02/2026 16:40"/>
  </r>
  <r>
    <x v="2"/>
    <x v="2"/>
    <n v="139"/>
    <n v="1"/>
    <s v="GVU16"/>
    <n v="215"/>
    <n v="0"/>
    <s v="ร้านที่10"/>
    <s v="ปราโมทย์ บุญเขต"/>
    <s v="52/2หมู่4 ต.อมฤต_x000a_อ.ผักไห่ จ.อยุธยา _x000a_โทร. 13120"/>
    <s v="13120"/>
    <s v="0951638809"/>
    <s v="27/02/2026 16:39"/>
    <s v="t0832622509@gmail.com"/>
    <s v="EMS COD"/>
    <s v="facebook"/>
    <s v="กสิกร"/>
    <s v=""/>
    <s v="WA096677918TH"/>
    <s v="27/02/2026 16:38"/>
  </r>
  <r>
    <x v="8"/>
    <x v="14"/>
    <n v="139"/>
    <n v="1"/>
    <s v="GVU16"/>
    <n v="215"/>
    <n v="0"/>
    <s v="ร้านที่10"/>
    <s v="ปราโมทย์ บุญเขต"/>
    <s v="52/2หมู่4 ต.อมฤต_x000a_อ.ผักไห่ จ.อยุธยา _x000a_โทร. 13120"/>
    <s v="13120"/>
    <s v="0951638809"/>
    <s v="27/02/2026 16:39"/>
    <s v="t0832622509@gmail.com"/>
    <s v="EMS COD"/>
    <s v="facebook"/>
    <s v="กสิกร"/>
    <s v=""/>
    <s v="WA096677918TH"/>
    <s v="27/02/2026 16:38"/>
  </r>
  <r>
    <x v="2"/>
    <x v="2"/>
    <n v="139"/>
    <n v="1"/>
    <s v="GVU13"/>
    <n v="215"/>
    <n v="0"/>
    <s v="ร้านที่10"/>
    <s v="Sirawut Sarai"/>
    <s v="6หมู่3_x000a_หนองม่วงไข่_x000a_หนองม่วงไข่_x000a_แพร่_x000a_Thailand 54170"/>
    <s v="54170"/>
    <s v="66813874019"/>
    <s v="27/02/2026 08:51"/>
    <s v="t0832622509@gmail.com"/>
    <s v="EMS"/>
    <s v="facebook"/>
    <s v="กสิกร"/>
    <s v=""/>
    <s v="WB171537237TH"/>
    <s v="27/02/2026 16:36"/>
  </r>
  <r>
    <x v="8"/>
    <x v="14"/>
    <n v="139"/>
    <n v="1"/>
    <s v="GVU13"/>
    <n v="215"/>
    <n v="0"/>
    <s v="ร้านที่10"/>
    <s v="Sirawut Sarai"/>
    <s v="6หมู่3_x000a_หนองม่วงไข่_x000a_หนองม่วงไข่_x000a_แพร่_x000a_Thailand 54170"/>
    <s v="54170"/>
    <s v="66813874019"/>
    <s v="27/02/2026 08:51"/>
    <s v="t0832622509@gmail.com"/>
    <s v="EMS"/>
    <s v="facebook"/>
    <s v="กสิกร"/>
    <s v=""/>
    <s v="WB171537237TH"/>
    <s v="27/02/2026 16:36"/>
  </r>
  <r>
    <x v="8"/>
    <x v="14"/>
    <n v="139"/>
    <n v="1"/>
    <s v="GVU12"/>
    <n v="215"/>
    <n v="0"/>
    <s v="ร้านที่10"/>
    <s v=" ศิราภรณ์ผิวงาม"/>
    <s v="90 หมู่ 1 ตำบลดอนกระเบื้อง อำเภอโพธาราม จังหวัดราชบุรี 70120"/>
    <s v="70120"/>
    <s v="0847073987"/>
    <s v="27/02/2026 16:36"/>
    <s v="t0832622509@gmail.com"/>
    <s v="EMS COD"/>
    <s v="facebook"/>
    <s v="กสิกร"/>
    <s v=""/>
    <s v="WA096677895TH"/>
    <s v="27/02/2026 16:35"/>
  </r>
  <r>
    <x v="2"/>
    <x v="2"/>
    <n v="139"/>
    <n v="1"/>
    <s v="GVU12"/>
    <n v="215"/>
    <n v="0"/>
    <s v="ร้านที่10"/>
    <s v=" ศิราภรณ์ผิวงาม"/>
    <s v="90 หมู่ 1 ตำบลดอนกระเบื้อง อำเภอโพธาราม จังหวัดราชบุรี 70120"/>
    <s v="70120"/>
    <s v="0847073987"/>
    <s v="27/02/2026 16:36"/>
    <s v="t0832622509@gmail.com"/>
    <s v="EMS COD"/>
    <s v="facebook"/>
    <s v="กสิกร"/>
    <s v=""/>
    <s v="WA096677895TH"/>
    <s v="27/02/2026 16:35"/>
  </r>
  <r>
    <x v="5"/>
    <x v="11"/>
    <n v="120"/>
    <n v="1"/>
    <s v="GVU11"/>
    <n v="100"/>
    <n v="0"/>
    <s v="ร้านที่2"/>
    <s v="พ** โ***รัตนางกูร"/>
    <s v="กรุงเทพฯ"/>
    <s v="-"/>
    <s v=""/>
    <s v="27/02/2026 16:35"/>
    <s v="-"/>
    <s v="J&amp;T Express"/>
    <s v="Tiktok"/>
    <s v="tiktok"/>
    <s v=""/>
    <s v="792436625315"/>
    <s v="27/02/2026 16:35"/>
  </r>
  <r>
    <x v="0"/>
    <x v="0"/>
    <n v="33.333333333333336"/>
    <n v="3"/>
    <s v="GVU10"/>
    <n v="100"/>
    <n v="0"/>
    <s v="ร้านที่2"/>
    <s v="เ***"/>
    <s v="พระนครศรีอยุธยา"/>
    <s v="-"/>
    <s v=""/>
    <s v="27/02/2026 16:36"/>
    <s v="-"/>
    <s v="J&amp;T Express"/>
    <s v="Tiktok"/>
    <s v="tiktok"/>
    <s v="เอาเนยมน3กล่องคะ"/>
    <s v="792458848215"/>
    <s v="27/02/2026 16:34"/>
  </r>
  <r>
    <x v="0"/>
    <x v="0"/>
    <n v="33.333333333333336"/>
    <n v="3"/>
    <s v="GVU8"/>
    <n v="100"/>
    <n v="0"/>
    <s v="ร้านที่2"/>
    <s v="ณ***์ ป***ะจินดา"/>
    <s v="พิษณุโลก"/>
    <s v="-"/>
    <s v=""/>
    <s v="27/02/2026 16:30"/>
    <s v="-"/>
    <s v="J&amp;T Express"/>
    <s v="Tiktok"/>
    <s v="tiktok"/>
    <s v=""/>
    <s v="792497518341"/>
    <s v="27/02/2026 16:30"/>
  </r>
  <r>
    <x v="3"/>
    <x v="3"/>
    <n v="120"/>
    <n v="2"/>
    <s v="GVU6"/>
    <n v="200"/>
    <n v="0"/>
    <s v="ร้านที่2"/>
    <s v="N***n R***ung"/>
    <s v="กรุงเทพฯ"/>
    <s v="-"/>
    <s v=""/>
    <s v="27/02/2026 16:22"/>
    <s v="-"/>
    <s v="J&amp;T COD"/>
    <s v="Tiktok"/>
    <s v="จ่ายทีหลัง / COD"/>
    <s v=""/>
    <s v="792404647381"/>
    <s v="27/02/2026 16:22"/>
  </r>
  <r>
    <x v="3"/>
    <x v="3"/>
    <n v="66.333333333333329"/>
    <n v="6"/>
    <s v="GVU5"/>
    <n v="394"/>
    <n v="0"/>
    <s v="ร้านที่2"/>
    <s v="ธ***รัตน์ โ***"/>
    <s v="กรุงเทพมหานคร"/>
    <s v="-"/>
    <s v=""/>
    <s v="27/02/2026 16:22"/>
    <s v="-"/>
    <s v="J&amp;T Express"/>
    <s v="Tiktok"/>
    <s v="tiktok"/>
    <s v=""/>
    <s v="792415347360"/>
    <s v="27/02/2026 16:22"/>
  </r>
  <r>
    <x v="1"/>
    <x v="1"/>
    <n v="159"/>
    <n v="1"/>
    <s v="GVU4"/>
    <n v="99"/>
    <n v="0"/>
    <s v="ร้านที่2"/>
    <s v="อ**"/>
    <s v="กรุงเทพฯ"/>
    <s v="-"/>
    <s v=""/>
    <s v="27/02/2026 16:20"/>
    <s v="-"/>
    <s v="J&amp;T Express"/>
    <s v="Tiktok"/>
    <s v="tiktok"/>
    <s v=""/>
    <s v="792411796282"/>
    <s v="27/02/2026 16:20"/>
  </r>
  <r>
    <x v="9"/>
    <x v="9"/>
    <n v="66.666666666666671"/>
    <n v="3"/>
    <s v="GVU3"/>
    <n v="129"/>
    <n v="0"/>
    <s v="ร้านที่2"/>
    <s v="ช***ร ฆ***เนียม"/>
    <s v="ฉะเชิงเทรา"/>
    <s v="-"/>
    <s v=""/>
    <s v="27/02/2026 16:13"/>
    <s v="-"/>
    <s v="J&amp;T COD"/>
    <s v="Tiktok"/>
    <s v="จ่ายทีหลัง / COD"/>
    <s v=""/>
    <s v="792467513364"/>
    <s v="27/02/2026 16:13"/>
  </r>
  <r>
    <x v="3"/>
    <x v="3"/>
    <n v="66.333333333333329"/>
    <n v="3"/>
    <s v="GVU2"/>
    <n v="197"/>
    <n v="0"/>
    <s v="ร้านที่2"/>
    <s v="ว***พร น***พชร"/>
    <s v="สมุทรปราการ"/>
    <s v="-"/>
    <s v=""/>
    <s v="27/02/2026 16:15"/>
    <s v="-"/>
    <s v="Flash Express Thailand"/>
    <s v="Tiktok"/>
    <s v="tiktok"/>
    <s v=""/>
    <s v="THT020354UM3V8Z"/>
    <s v="27/02/2026 16:13"/>
  </r>
  <r>
    <x v="9"/>
    <x v="9"/>
    <n v="66.666666666666671"/>
    <n v="3"/>
    <s v="GVU0"/>
    <n v="100"/>
    <n v="0"/>
    <s v="ร้านที่2"/>
    <s v="ก***มา เ***ญดง"/>
    <s v="ระยอง"/>
    <s v="-"/>
    <s v=""/>
    <s v="27/02/2026 16:07"/>
    <s v="-"/>
    <s v="J&amp;T COD"/>
    <s v="Tiktok"/>
    <s v="จ่ายทีหลัง / COD"/>
    <s v=""/>
    <s v="792463314366"/>
    <s v="27/02/2026 16:08"/>
  </r>
  <r>
    <x v="1"/>
    <x v="1"/>
    <n v="159"/>
    <n v="1"/>
    <s v="GVT99"/>
    <n v="99"/>
    <n v="0"/>
    <s v="ร้านที่2"/>
    <s v="N** D**"/>
    <s v="Chon Buri"/>
    <s v="-"/>
    <s v=""/>
    <s v="27/02/2026 16:03"/>
    <s v="-"/>
    <s v="J&amp;T COD"/>
    <s v="Tiktok"/>
    <s v="จ่ายทีหลัง / COD"/>
    <s v=""/>
    <s v="792417405382"/>
    <s v="27/02/2026 16:04"/>
  </r>
  <r>
    <x v="1"/>
    <x v="1"/>
    <n v="159"/>
    <n v="1"/>
    <s v="GVT98"/>
    <n v="99"/>
    <n v="0"/>
    <s v="ร้านที่2"/>
    <s v="ป***ดา  จ***งาม"/>
    <s v="สุรินทร์"/>
    <s v="-"/>
    <s v=""/>
    <s v="27/02/2026 16:02"/>
    <s v="-"/>
    <s v="J&amp;T COD"/>
    <s v="Tiktok"/>
    <s v="จ่ายทีหลัง / COD"/>
    <s v=""/>
    <s v="792432003392"/>
    <s v="27/02/2026 16:02"/>
  </r>
  <r>
    <x v="1"/>
    <x v="1"/>
    <n v="159"/>
    <n v="1"/>
    <s v="GVT97"/>
    <n v="99"/>
    <n v="0"/>
    <s v="ร้านที่2"/>
    <s v="น***ปลา"/>
    <s v="นครปฐม"/>
    <s v="-"/>
    <s v=""/>
    <s v="27/02/2026 16:00"/>
    <s v="-"/>
    <s v="J&amp;T COD"/>
    <s v="Tiktok"/>
    <s v="จ่ายทีหลัง / COD"/>
    <s v="ไส้ถั่วฝอยทองไข่เค็ม"/>
    <s v="792463904304"/>
    <s v="27/02/2026 16:00"/>
  </r>
  <r>
    <x v="1"/>
    <x v="1"/>
    <n v="159"/>
    <n v="1"/>
    <s v="GVT96"/>
    <n v="99"/>
    <n v="0"/>
    <s v="ร้านที่2"/>
    <s v="แ**"/>
    <s v="ชัยภูมิ"/>
    <s v="-"/>
    <s v=""/>
    <s v="27/02/2026 15:56"/>
    <s v="-"/>
    <s v="J&amp;T COD"/>
    <s v="Tiktok"/>
    <s v="จ่ายทีหลัง / COD"/>
    <s v=""/>
    <s v="792488417346"/>
    <s v="27/02/2026 15:57"/>
  </r>
  <r>
    <x v="1"/>
    <x v="1"/>
    <n v="159"/>
    <n v="1"/>
    <s v="GVT95"/>
    <n v="99"/>
    <n v="0"/>
    <s v="ร้านที่2"/>
    <s v="อ**"/>
    <s v="กรุงเทพฯ"/>
    <s v="-"/>
    <s v=""/>
    <s v="27/02/2026 15:56"/>
    <s v="-"/>
    <s v="J&amp;T Express"/>
    <s v="Tiktok"/>
    <s v="tiktok"/>
    <s v=""/>
    <s v="792488709320"/>
    <s v="27/02/2026 15:56"/>
  </r>
  <r>
    <x v="1"/>
    <x v="1"/>
    <n v="159"/>
    <n v="1"/>
    <s v="GVT94"/>
    <n v="99"/>
    <n v="0"/>
    <s v="ร้านที่2"/>
    <s v="ภ***์ชลินทร์  ผ***กิจ"/>
    <s v="นครนายก"/>
    <s v="-"/>
    <s v=""/>
    <s v="27/02/2026 15:53"/>
    <s v="-"/>
    <s v="J&amp;T COD"/>
    <s v="Tiktok"/>
    <s v="จ่ายทีหลัง / COD"/>
    <s v=""/>
    <s v="792434905360"/>
    <s v="27/02/2026 15:53"/>
  </r>
  <r>
    <x v="3"/>
    <x v="3"/>
    <n v="66.333333333333329"/>
    <n v="3"/>
    <s v="GVT93"/>
    <n v="197"/>
    <n v="0"/>
    <s v="ร้านที่2"/>
    <s v="p***anmathawong"/>
    <s v="สุพรรณบุรี"/>
    <s v="-"/>
    <s v=""/>
    <s v="27/02/2026 15:52"/>
    <s v="-"/>
    <s v="J&amp;T COD"/>
    <s v="Tiktok"/>
    <s v="จ่ายทีหลัง / COD"/>
    <s v=""/>
    <s v="792434135382"/>
    <s v="27/02/2026 15:53"/>
  </r>
  <r>
    <x v="0"/>
    <x v="0"/>
    <n v="33.333333333333336"/>
    <n v="3"/>
    <s v="GVT92"/>
    <n v="200"/>
    <n v="0"/>
    <s v="ร้านที่2"/>
    <s v="จ***ศักดิ์ ว***ระทุม"/>
    <s v="พิษณุโลก"/>
    <s v="-"/>
    <s v=""/>
    <s v="27/02/2026 15:52"/>
    <s v="-"/>
    <s v="J&amp;T COD"/>
    <s v="Tiktok"/>
    <s v="จ่ายทีหลัง / COD"/>
    <s v=""/>
    <s v="792415027353"/>
    <s v="27/02/2026 15:52"/>
  </r>
  <r>
    <x v="3"/>
    <x v="3"/>
    <n v="66.333333333333329"/>
    <n v="3"/>
    <s v="GVT91"/>
    <n v="197"/>
    <n v="0"/>
    <s v="ร้านที่2"/>
    <s v="p***anmathawong"/>
    <s v="สุพรรณบุรี"/>
    <s v="-"/>
    <s v=""/>
    <s v="27/02/2026 15:50"/>
    <s v="-"/>
    <s v="J&amp;T COD"/>
    <s v="Tiktok"/>
    <s v="จ่ายทีหลัง / COD"/>
    <s v=""/>
    <s v="792498536362"/>
    <s v="27/02/2026 15:50"/>
  </r>
  <r>
    <x v="9"/>
    <x v="9"/>
    <n v="66.666666666666671"/>
    <n v="3"/>
    <s v="GVT90"/>
    <n v="100"/>
    <n v="0"/>
    <s v="ร้านที่2"/>
    <s v="ร***ุฒิ พ***ตุ้ย"/>
    <s v="เชียงราย"/>
    <s v="-"/>
    <s v=""/>
    <s v="27/02/2026 15:45"/>
    <s v="-"/>
    <s v="J&amp;T Express"/>
    <s v="Tiktok"/>
    <s v="tiktok"/>
    <s v=""/>
    <s v="792469418370"/>
    <s v="27/02/2026 15:45"/>
  </r>
  <r>
    <x v="9"/>
    <x v="9"/>
    <n v="66.666666666666671"/>
    <n v="3"/>
    <s v="GVT89"/>
    <n v="100"/>
    <n v="0"/>
    <s v="ร้านที่2"/>
    <s v="น***ย์     ม***"/>
    <s v="พะเยา"/>
    <s v="-"/>
    <s v=""/>
    <s v="27/02/2026 15:44"/>
    <s v="-"/>
    <s v="J&amp;T COD"/>
    <s v="Tiktok"/>
    <s v="จ่ายทีหลัง / COD"/>
    <s v=""/>
    <s v="792425917360"/>
    <s v="27/02/2026 15:44"/>
  </r>
  <r>
    <x v="5"/>
    <x v="11"/>
    <n v="120"/>
    <n v="1"/>
    <s v="GVT88"/>
    <n v="100"/>
    <n v="0"/>
    <s v="ร้านที่2"/>
    <s v="น***พนิดา ท***ี"/>
    <s v="เพชรบุรี"/>
    <s v="-"/>
    <s v=""/>
    <s v="27/02/2026 15:44"/>
    <s v="-"/>
    <s v="J&amp;T Express"/>
    <s v="Tiktok"/>
    <s v="tiktok"/>
    <s v=""/>
    <s v="792431717324"/>
    <s v="27/02/2026 15:43"/>
  </r>
  <r>
    <x v="0"/>
    <x v="0"/>
    <n v="65"/>
    <n v="24"/>
    <s v="GVT87"/>
    <n v="1000"/>
    <n v="0"/>
    <s v="ร้านที่2"/>
    <s v="K***๊"/>
    <s v="นครศรีธรรมราช"/>
    <s v="-"/>
    <s v=""/>
    <s v="27/02/2026 15:36"/>
    <s v="-"/>
    <s v="J&amp;T COD"/>
    <s v="Tiktok"/>
    <s v="จ่ายทีหลัง / COD"/>
    <s v=""/>
    <s v="792436858231"/>
    <s v="27/02/2026 15:36"/>
  </r>
  <r>
    <x v="0"/>
    <x v="0"/>
    <n v="33.333333333333336"/>
    <n v="3"/>
    <s v="GVT86"/>
    <n v="100"/>
    <n v="0"/>
    <s v="ร้านที่2"/>
    <s v="ก***ร ส***พิมพ์"/>
    <s v="นครพนม"/>
    <s v="-"/>
    <s v=""/>
    <s v="27/02/2026 15:32"/>
    <s v="-"/>
    <s v="J&amp;T COD"/>
    <s v="Tiktok"/>
    <s v="จ่ายทีหลัง / COD"/>
    <s v=""/>
    <s v="792437113355"/>
    <s v="27/02/2026 15:32"/>
  </r>
  <r>
    <x v="1"/>
    <x v="1"/>
    <n v="159"/>
    <n v="1"/>
    <s v="GVT85"/>
    <n v="99"/>
    <n v="0"/>
    <s v="ร้านที่2"/>
    <s v="ป***วรรณ"/>
    <s v="สงขลา"/>
    <s v="-"/>
    <s v=""/>
    <s v="27/02/2026 15:24"/>
    <s v="-"/>
    <s v="J&amp;T Express"/>
    <s v="Tiktok"/>
    <s v="tiktok"/>
    <s v=""/>
    <s v="792450397292"/>
    <s v="27/02/2026 15:23"/>
  </r>
  <r>
    <x v="4"/>
    <x v="4"/>
    <n v="159"/>
    <n v="1"/>
    <s v="GVT84"/>
    <n v="99"/>
    <n v="0"/>
    <s v="ร้านที่2"/>
    <s v="ค***้ำฝน"/>
    <s v="กาญจนบุรี"/>
    <s v="-"/>
    <s v=""/>
    <s v="27/02/2026 15:21"/>
    <s v="-"/>
    <s v="J&amp;T Express"/>
    <s v="Tiktok"/>
    <s v="tiktok"/>
    <s v=""/>
    <s v="792441080244"/>
    <s v="27/02/2026 15:21"/>
  </r>
  <r>
    <x v="3"/>
    <x v="3"/>
    <n v="80"/>
    <n v="2"/>
    <s v="GVT83"/>
    <n v="160"/>
    <n v="0"/>
    <s v="ร้านที่1"/>
    <s v="ก*"/>
    <s v="******ลแม่วิน อำเภอแม่วาง จังหวัดเชียงใหม่ 50360"/>
    <s v="50360"/>
    <s v="03"/>
    <s v="27/02/2026 15:47"/>
    <s v="-"/>
    <s v="SPX Express"/>
    <s v="Shopee"/>
    <s v="shopee"/>
    <s v=""/>
    <s v="TH2640686442238"/>
    <s v="27/02/2026 15:17"/>
  </r>
  <r>
    <x v="3"/>
    <x v="3"/>
    <n v="120"/>
    <n v="1"/>
    <s v="GVT82"/>
    <n v="100"/>
    <n v="0"/>
    <s v="ร้านที่2"/>
    <s v="น***นูญ"/>
    <s v="Songkhla"/>
    <s v="-"/>
    <s v=""/>
    <s v="27/02/2026 15:08"/>
    <s v="-"/>
    <s v="J&amp;T Express"/>
    <s v="Tiktok"/>
    <s v="tiktok"/>
    <s v=""/>
    <s v="792478245366"/>
    <s v="27/02/2026 15:08"/>
  </r>
  <r>
    <x v="3"/>
    <x v="3"/>
    <n v="66.333333333333329"/>
    <n v="3"/>
    <s v="GVT80"/>
    <n v="197"/>
    <n v="0"/>
    <s v="ร้านที่2"/>
    <s v="ค***มู"/>
    <s v="สมุทรปราการ"/>
    <s v="-"/>
    <s v=""/>
    <s v="27/02/2026 14:56"/>
    <s v="-"/>
    <s v="J&amp;T COD"/>
    <s v="Tiktok"/>
    <s v="จ่ายทีหลัง / COD"/>
    <s v=""/>
    <s v="792451334393"/>
    <s v="27/02/2026 14:56"/>
  </r>
  <r>
    <x v="4"/>
    <x v="4"/>
    <n v="159"/>
    <n v="1"/>
    <s v="GVT79"/>
    <n v="297"/>
    <n v="0"/>
    <s v="ร้านที่2"/>
    <s v="น***เพชรรัตน์  เ***งรอง"/>
    <s v="สมุทรปราการ"/>
    <s v="-"/>
    <s v=""/>
    <s v="27/02/2026 14:52"/>
    <s v="-"/>
    <s v="J&amp;T Express"/>
    <s v="Tiktok"/>
    <s v="tiktok"/>
    <s v=""/>
    <s v="792495776236"/>
    <s v="27/02/2026 14:51"/>
  </r>
  <r>
    <x v="2"/>
    <x v="2"/>
    <n v="159"/>
    <n v="1"/>
    <s v="GVT79"/>
    <n v="297"/>
    <n v="0"/>
    <s v="ร้านที่2"/>
    <s v="น***เพชรรัตน์  เ***งรอง"/>
    <s v="สมุทรปราการ"/>
    <s v="-"/>
    <s v=""/>
    <s v="27/02/2026 14:52"/>
    <s v="-"/>
    <s v="J&amp;T Express"/>
    <s v="Tiktok"/>
    <s v="tiktok"/>
    <s v=""/>
    <s v="792495776236"/>
    <s v="27/02/2026 14:51"/>
  </r>
  <r>
    <x v="1"/>
    <x v="1"/>
    <n v="159"/>
    <n v="1"/>
    <s v="GVT79"/>
    <n v="297"/>
    <n v="0"/>
    <s v="ร้านที่2"/>
    <s v="น***เพชรรัตน์  เ***งรอง"/>
    <s v="สมุทรปราการ"/>
    <s v="-"/>
    <s v=""/>
    <s v="27/02/2026 14:52"/>
    <s v="-"/>
    <s v="J&amp;T Express"/>
    <s v="Tiktok"/>
    <s v="tiktok"/>
    <s v=""/>
    <s v="792495776236"/>
    <s v="27/02/2026 14:51"/>
  </r>
  <r>
    <x v="3"/>
    <x v="3"/>
    <n v="66.333333333333329"/>
    <n v="6"/>
    <s v="GVT77"/>
    <n v="394"/>
    <n v="0"/>
    <s v="ร้านที่2"/>
    <s v="ด***ันทร์​ โ***ชาติ"/>
    <s v="สมุทรปราการ"/>
    <s v="-"/>
    <s v=""/>
    <s v="27/02/2026 14:45"/>
    <s v="-"/>
    <s v="J&amp;T COD"/>
    <s v="Tiktok"/>
    <s v="จ่ายทีหลัง / COD"/>
    <s v=""/>
    <s v="792466452363"/>
    <s v="27/02/2026 14:45"/>
  </r>
  <r>
    <x v="3"/>
    <x v="3"/>
    <n v="80"/>
    <n v="2"/>
    <s v="GVT76"/>
    <n v="160"/>
    <n v="0"/>
    <s v="ร้านที่1"/>
    <s v="น******์"/>
    <s v="******บลมะขุนหวาน ตำบลมะขุนหวาน อำเภอสันป่าตอง จังหวัดเชียงใหม่ 50120"/>
    <s v="50120"/>
    <s v="97"/>
    <s v="27/02/2026 14:46"/>
    <s v="-"/>
    <s v="SPX Express"/>
    <s v="Shopee"/>
    <s v="shopee"/>
    <s v=""/>
    <s v="TH2669142805357"/>
    <s v="27/02/2026 14:44"/>
  </r>
  <r>
    <x v="9"/>
    <x v="9"/>
    <n v="66.666666666666671"/>
    <n v="3"/>
    <s v="GVT74"/>
    <n v="100"/>
    <n v="0"/>
    <s v="ร้านที่4"/>
    <s v="จ***ภา"/>
    <s v="สมุทรสาคร"/>
    <s v="-"/>
    <s v=""/>
    <s v="27/02/2026 14:30"/>
    <s v="-"/>
    <s v="J&amp;T COD"/>
    <s v="Tiktok"/>
    <s v="จ่ายทีหลัง / COD"/>
    <s v=""/>
    <s v="792437319332"/>
    <s v="27/02/2026 14:30"/>
  </r>
  <r>
    <x v="3"/>
    <x v="3"/>
    <n v="66.333333333333329"/>
    <n v="3"/>
    <s v="GVT73"/>
    <n v="197"/>
    <n v="0"/>
    <s v="ร้านที่2"/>
    <s v="ส***พร W*"/>
    <s v="เชียงราย"/>
    <s v="-"/>
    <s v=""/>
    <s v="27/02/2026 14:21"/>
    <s v="-"/>
    <s v="J&amp;T COD"/>
    <s v="Tiktok"/>
    <s v="จ่ายทีหลัง / COD"/>
    <s v=""/>
    <s v="792463249395"/>
    <s v="27/02/2026 14:21"/>
  </r>
  <r>
    <x v="3"/>
    <x v="3"/>
    <n v="66.333333333333329"/>
    <n v="3"/>
    <s v="GVT72"/>
    <n v="197"/>
    <n v="0"/>
    <s v="ร้านที่2"/>
    <s v="พ***า  ก***ธร ป*"/>
    <s v="เลย"/>
    <s v="-"/>
    <s v=""/>
    <s v="27/02/2026 14:14"/>
    <s v="-"/>
    <s v="J&amp;T COD"/>
    <s v="Tiktok"/>
    <s v="จ่ายทีหลัง / COD"/>
    <s v=""/>
    <s v="792490042396"/>
    <s v="27/02/2026 14:16"/>
  </r>
  <r>
    <x v="6"/>
    <x v="6"/>
    <n v="48"/>
    <n v="1"/>
    <s v="GVT71"/>
    <n v="48"/>
    <n v="0"/>
    <s v="ร้านที่1"/>
    <s v="แ*น"/>
    <s v="******กสลุง, อำเภอพัฒนานิคม ตำบลโคกสลุง อำเภอพัฒนานิคม จังหวัดลพบุรี 15140"/>
    <s v="15140"/>
    <s v="22"/>
    <s v="27/02/2026 14:15"/>
    <s v="-"/>
    <s v="SPX Express"/>
    <s v="Shopee"/>
    <s v="shopee"/>
    <s v=""/>
    <s v="TH2642000953431"/>
    <s v="27/02/2026 14:15"/>
  </r>
  <r>
    <x v="3"/>
    <x v="3"/>
    <n v="120"/>
    <n v="1"/>
    <s v="GVT70"/>
    <n v="100"/>
    <n v="0"/>
    <s v="ร้านที่2"/>
    <s v="ร***อรุณ ท***์เทียมรัตน์"/>
    <s v="กรุงเทพฯ"/>
    <s v="-"/>
    <s v=""/>
    <s v="27/02/2026 14:07"/>
    <s v="-"/>
    <s v="J&amp;T COD"/>
    <s v="Tiktok"/>
    <s v="จ่ายทีหลัง / COD"/>
    <s v=""/>
    <s v="792480333385"/>
    <s v="27/02/2026 14:12"/>
  </r>
  <r>
    <x v="0"/>
    <x v="0"/>
    <n v="33.333333333333336"/>
    <n v="6"/>
    <s v="GVT69"/>
    <n v="210"/>
    <n v="10"/>
    <s v="ร้านที่2"/>
    <s v="c***g555สมชาย"/>
    <s v="สุรินทร์"/>
    <s v="-"/>
    <s v=""/>
    <s v="27/02/2026 14:03"/>
    <s v="-"/>
    <s v="J&amp;T COD"/>
    <s v="Tiktok"/>
    <s v="จ่ายทีหลัง / COD"/>
    <s v=""/>
    <s v="792480615312"/>
    <s v="27/02/2026 14:03"/>
  </r>
  <r>
    <x v="0"/>
    <x v="0"/>
    <n v="33.333333333333336"/>
    <n v="3"/>
    <s v="GVT68"/>
    <n v="100"/>
    <n v="0"/>
    <s v="ร้านที่2"/>
    <s v="ต**"/>
    <s v="สุราษฎร์ธานี"/>
    <s v="-"/>
    <s v=""/>
    <s v="27/02/2026 13:38"/>
    <s v="-"/>
    <s v="J&amp;T COD"/>
    <s v="Tiktok"/>
    <s v="จ่ายทีหลัง / COD"/>
    <s v=""/>
    <s v="792479625350"/>
    <s v="27/02/2026 13:38"/>
  </r>
  <r>
    <x v="0"/>
    <x v="0"/>
    <n v="50"/>
    <n v="6"/>
    <s v="GVT67"/>
    <n v="200"/>
    <n v="0"/>
    <s v="ร้านที่2"/>
    <s v="บ***ิตา ภ***ศรี"/>
    <s v="กาฬสินธุ์"/>
    <s v="-"/>
    <s v=""/>
    <s v="27/02/2026 13:37"/>
    <s v="-"/>
    <s v="J&amp;T COD"/>
    <s v="Tiktok"/>
    <s v="จ่ายทีหลัง / COD"/>
    <s v=""/>
    <s v="792446016353"/>
    <s v="27/02/2026 13:37"/>
  </r>
  <r>
    <x v="12"/>
    <x v="15"/>
    <n v="59"/>
    <n v="1"/>
    <s v="GVT66"/>
    <n v="59"/>
    <n v="0"/>
    <s v="ร้านที่1"/>
    <s v="น******ย"/>
    <s v="******.แม่ทะ จ.ลำปาง ตำบลบ้านบอม อำเภอแม่ทะ จังหวัดลำปาง 52150"/>
    <s v="52150"/>
    <s v="61"/>
    <s v="27/02/2026 13:50"/>
    <s v="-"/>
    <s v="SPX Express"/>
    <s v="Shopee"/>
    <s v="shopee"/>
    <s v=""/>
    <s v="TH268678530104O"/>
    <s v="27/02/2026 13:27"/>
  </r>
  <r>
    <x v="0"/>
    <x v="0"/>
    <n v="50"/>
    <n v="6"/>
    <s v="GVT65"/>
    <n v="200"/>
    <n v="0"/>
    <s v="ร้านที่2"/>
    <s v="ค***สรี ป***"/>
    <s v="สงขลา"/>
    <s v="-"/>
    <s v=""/>
    <s v="27/02/2026 13:22"/>
    <s v="-"/>
    <s v="J&amp;T Express"/>
    <s v="Tiktok"/>
    <s v="tiktok"/>
    <s v=""/>
    <s v="792440018344"/>
    <s v="27/02/2026 13:21"/>
  </r>
  <r>
    <x v="3"/>
    <x v="3"/>
    <n v="66.333333333333329"/>
    <n v="3"/>
    <s v="GVT64"/>
    <n v="197"/>
    <n v="0"/>
    <s v="ร้านที่2"/>
    <s v="g***06160"/>
    <s v="อำนาจเจริญ"/>
    <s v="-"/>
    <s v=""/>
    <s v="27/02/2026 13:16"/>
    <s v="-"/>
    <s v="J&amp;T COD"/>
    <s v="Tiktok"/>
    <s v="จ่ายทีหลัง / COD"/>
    <s v=""/>
    <s v="792427339395"/>
    <s v="27/02/2026 13:16"/>
  </r>
  <r>
    <x v="9"/>
    <x v="9"/>
    <n v="66.666666666666671"/>
    <n v="3"/>
    <s v="GVT63"/>
    <n v="130"/>
    <n v="1"/>
    <s v="ร้านที่2"/>
    <s v="ป***รี้ยว"/>
    <s v="พิษณุโลก"/>
    <s v="-"/>
    <s v=""/>
    <s v="27/02/2026 12:56"/>
    <s v="-"/>
    <s v="J&amp;T COD"/>
    <s v="Tiktok"/>
    <s v="จ่ายทีหลัง / COD"/>
    <s v=""/>
    <s v="792423112342"/>
    <s v="27/02/2026 12:56"/>
  </r>
  <r>
    <x v="3"/>
    <x v="3"/>
    <n v="66.333333333333329"/>
    <n v="6"/>
    <s v="GVT62"/>
    <n v="394"/>
    <n v="0"/>
    <s v="ร้านที่2"/>
    <s v="ป***รี้ยว"/>
    <s v="พิษณุโลก"/>
    <s v="-"/>
    <s v=""/>
    <s v="27/02/2026 12:55"/>
    <s v="-"/>
    <s v="J&amp;T COD"/>
    <s v="Tiktok"/>
    <s v="จ่ายทีหลัง / COD"/>
    <s v=""/>
    <s v="792434656366"/>
    <s v="27/02/2026 12:55"/>
  </r>
  <r>
    <x v="7"/>
    <x v="16"/>
    <n v="83"/>
    <n v="1"/>
    <s v="GVT61"/>
    <n v="83"/>
    <n v="0"/>
    <s v="ร้านที่1"/>
    <s v="พ******์"/>
    <s v="******าส่งสินค้ากรุณาโทรแจ้งก่อนด้วยนะค่ะ ขอบคุณมากค่ะ) ตำบลบ้านสวน อำเภอเมืองชลบุรี จังหวัดชลบุรี 20000"/>
    <s v="20000"/>
    <s v="02"/>
    <s v="27/02/2026 12:50"/>
    <s v="-"/>
    <s v="SPX Express"/>
    <s v="Shopee"/>
    <s v="shopee"/>
    <s v=""/>
    <s v="TH264685698721I"/>
    <s v="27/02/2026 12:49"/>
  </r>
  <r>
    <x v="3"/>
    <x v="3"/>
    <n v="66.333333333333329"/>
    <n v="3"/>
    <s v="GVT60"/>
    <n v="197"/>
    <n v="0"/>
    <s v="ร้านที่2"/>
    <s v="ร***ี ไ***ลย์"/>
    <s v="ตราด"/>
    <s v="-"/>
    <s v=""/>
    <s v="27/02/2026 12:37"/>
    <s v="-"/>
    <s v="J&amp;T COD"/>
    <s v="Tiktok"/>
    <s v="จ่ายทีหลัง / COD"/>
    <s v=""/>
    <s v="792442840383"/>
    <s v="27/02/2026 12:37"/>
  </r>
  <r>
    <x v="3"/>
    <x v="3"/>
    <n v="66.333333333333329"/>
    <n v="15"/>
    <s v="GVT59"/>
    <n v="985"/>
    <n v="0"/>
    <s v="ร้านที่2"/>
    <s v="p***"/>
    <s v="กรุงเทพฯ"/>
    <s v="-"/>
    <s v=""/>
    <s v="27/02/2026 12:36"/>
    <s v="-"/>
    <s v="J&amp;T COD"/>
    <s v="Tiktok"/>
    <s v="จ่ายทีหลัง / COD"/>
    <s v=""/>
    <s v="792428451382"/>
    <s v="27/02/2026 12:36"/>
  </r>
  <r>
    <x v="1"/>
    <x v="1"/>
    <n v="159"/>
    <n v="1"/>
    <s v="GVT57"/>
    <n v="129"/>
    <n v="0"/>
    <s v="ร้านที่2"/>
    <s v="ไ***า ก***รมมา"/>
    <s v="สกลนคร"/>
    <s v="-"/>
    <s v=""/>
    <s v="27/02/2026 12:16"/>
    <s v="-"/>
    <s v="J&amp;T COD"/>
    <s v="Tiktok"/>
    <s v="จ่ายทีหลัง / COD"/>
    <s v=""/>
    <s v="792405018370"/>
    <s v="27/02/2026 12:16"/>
  </r>
  <r>
    <x v="3"/>
    <x v="3"/>
    <n v="66.333333333333329"/>
    <n v="6"/>
    <s v="GVT54"/>
    <n v="394"/>
    <n v="0"/>
    <s v="ร้านที่2"/>
    <s v="ด***ี ม***ริบูรณ์"/>
    <s v="ปทุมธานี"/>
    <s v="-"/>
    <s v=""/>
    <s v="27/02/2026 12:05"/>
    <s v="-"/>
    <s v="J&amp;T COD"/>
    <s v="Tiktok"/>
    <s v="จ่ายทีหลัง / COD"/>
    <s v=""/>
    <s v="792423451385"/>
    <s v="27/02/2026 12:05"/>
  </r>
  <r>
    <x v="0"/>
    <x v="0"/>
    <n v="50"/>
    <n v="6"/>
    <s v="GVT53"/>
    <n v="0"/>
    <n v="0"/>
    <s v="ร้านที่2"/>
    <s v="พ***มล พ***กทม"/>
    <s v="กรุงเทพมหานคร"/>
    <s v="-"/>
    <s v=""/>
    <s v="27/02/2026 12:02"/>
    <s v="-"/>
    <s v="J&amp;T Express"/>
    <s v="Tiktok"/>
    <s v="tiktok"/>
    <s v=""/>
    <s v="792479900310"/>
    <s v="27/02/2026 12:02"/>
  </r>
  <r>
    <x v="9"/>
    <x v="9"/>
    <n v="55"/>
    <n v="1"/>
    <s v="GVT52"/>
    <n v="114"/>
    <n v="0"/>
    <s v="ร้านที่1"/>
    <s v="ท******์"/>
    <s v="******ยาบาลบรมราชชนนี) ต.ปากนคร อ.เมือง ตำบลปากนคร อำเภอเมืองนครศรีธรรมราช จังหวัดนครศรีธรรมราช 80000"/>
    <s v="80000"/>
    <s v="33"/>
    <s v="27/02/2026 11:59"/>
    <s v="-"/>
    <s v="SPX Express"/>
    <s v="Shopee"/>
    <s v="shopee"/>
    <s v=""/>
    <s v="TH268557216313T"/>
    <s v="27/02/2026 11:59"/>
  </r>
  <r>
    <x v="12"/>
    <x v="15"/>
    <n v="59"/>
    <n v="1"/>
    <s v="GVT52"/>
    <n v="114"/>
    <n v="0"/>
    <s v="ร้านที่1"/>
    <s v="ท******์"/>
    <s v="******ยาบาลบรมราชชนนี) ต.ปากนคร อ.เมือง ตำบลปากนคร อำเภอเมืองนครศรีธรรมราช จังหวัดนครศรีธรรมราช 80000"/>
    <s v="80000"/>
    <s v="33"/>
    <s v="27/02/2026 11:59"/>
    <s v="-"/>
    <s v="SPX Express"/>
    <s v="Shopee"/>
    <s v="shopee"/>
    <s v=""/>
    <s v="TH268557216313T"/>
    <s v="27/02/2026 11:59"/>
  </r>
  <r>
    <x v="0"/>
    <x v="0"/>
    <n v="50"/>
    <n v="6"/>
    <s v="GVT51"/>
    <n v="200"/>
    <n v="0"/>
    <s v="ร้านที่2"/>
    <s v="บ***ิชา ค***ภัย"/>
    <s v="เทศบาลนครนครสวรรค์"/>
    <s v="-"/>
    <s v=""/>
    <s v="27/02/2026 11:45"/>
    <s v="-"/>
    <s v="J&amp;T Express"/>
    <s v="Tiktok"/>
    <s v="tiktok"/>
    <s v=""/>
    <s v="792307890791"/>
    <s v="27/02/2026 11:45"/>
  </r>
  <r>
    <x v="6"/>
    <x v="6"/>
    <n v="33.333333333333336"/>
    <n v="3"/>
    <s v="GVT50"/>
    <n v="135"/>
    <n v="0"/>
    <s v="ร้านที่2"/>
    <s v="ม***ย ไ***ร"/>
    <s v="สมุทรปราการ"/>
    <s v="-"/>
    <s v=""/>
    <s v="27/02/2026 11:21"/>
    <s v="-"/>
    <s v="Flash Express Thailand"/>
    <s v="Tiktok"/>
    <s v="tiktok"/>
    <s v=""/>
    <s v="THT020354SQ1J2Z"/>
    <s v="27/02/2026 11:20"/>
  </r>
  <r>
    <x v="3"/>
    <x v="3"/>
    <n v="66.333333333333329"/>
    <n v="6"/>
    <s v="GVT49"/>
    <n v="394"/>
    <n v="0"/>
    <s v="ร้านที่2"/>
    <s v="อ***ญา เ***ระทุมมา"/>
    <s v="กาญจนบุรี"/>
    <s v="-"/>
    <s v=""/>
    <s v="27/02/2026 11:16"/>
    <s v="-"/>
    <s v="J&amp;T COD"/>
    <s v="Tiktok"/>
    <s v="จ่ายทีหลัง / COD"/>
    <s v=""/>
    <s v="792325218845"/>
    <s v="27/02/2026 11:16"/>
  </r>
  <r>
    <x v="3"/>
    <x v="3"/>
    <n v="66.333333333333329"/>
    <n v="6"/>
    <s v="GVT48"/>
    <n v="394"/>
    <n v="0"/>
    <s v="ร้านที่2"/>
    <s v="ก***า ศ***ะนัน"/>
    <s v="กรุงเทพฯ"/>
    <s v="-"/>
    <s v=""/>
    <s v="27/02/2026 11:10"/>
    <s v="-"/>
    <s v="J&amp;T COD"/>
    <s v="Tiktok"/>
    <s v="จ่ายทีหลัง / COD"/>
    <s v=""/>
    <s v="792309117810"/>
    <s v="27/02/2026 11:10"/>
  </r>
  <r>
    <x v="0"/>
    <x v="0"/>
    <n v="33.333333333333336"/>
    <n v="3"/>
    <s v="GVT47"/>
    <n v="100"/>
    <n v="0"/>
    <s v="ร้านที่2"/>
    <s v="น***ันท์ ส***หลี"/>
    <s v="ตรัง"/>
    <s v="-"/>
    <s v=""/>
    <s v="27/02/2026 11:10"/>
    <s v="-"/>
    <s v="J&amp;T COD"/>
    <s v="Tiktok"/>
    <s v="จ่ายทีหลัง / COD"/>
    <s v="นับฝอยทอง​ เผือกมะพร้าวอ่อน​ กาแฟ"/>
    <s v="792331896753"/>
    <s v="27/02/2026 11:10"/>
  </r>
  <r>
    <x v="0"/>
    <x v="0"/>
    <n v="33.333333333333336"/>
    <n v="3"/>
    <s v="GVT46"/>
    <n v="100"/>
    <n v="0"/>
    <s v="ร้านที่2"/>
    <s v="น** จ***ง แ***เขียว"/>
    <s v="สุโขทัย"/>
    <s v="-"/>
    <s v=""/>
    <s v="27/02/2026 11:10"/>
    <s v="-"/>
    <s v="J&amp;T COD"/>
    <s v="Tiktok"/>
    <s v="จ่ายทีหลัง / COD"/>
    <s v=""/>
    <s v="792381301806"/>
    <s v="27/02/2026 11:10"/>
  </r>
  <r>
    <x v="0"/>
    <x v="0"/>
    <n v="33.333333333333336"/>
    <n v="3"/>
    <s v="GVT45"/>
    <n v="100"/>
    <n v="0"/>
    <s v="ร้านที่2"/>
    <s v="ร***นก ม***ีน"/>
    <s v="เทศบาลเมืองจันทบุรี"/>
    <s v="-"/>
    <s v=""/>
    <s v="27/02/2026 11:10"/>
    <s v="-"/>
    <s v="J&amp;T COD"/>
    <s v="Tiktok"/>
    <s v="จ่ายทีหลัง / COD"/>
    <s v=""/>
    <s v="792339790771"/>
    <s v="27/02/2026 11:10"/>
  </r>
  <r>
    <x v="6"/>
    <x v="6"/>
    <n v="35"/>
    <n v="8"/>
    <s v="GVT44"/>
    <n v="328"/>
    <n v="0"/>
    <s v="ร้านที่1"/>
    <s v="ศ******ส"/>
    <s v="******ชรบูรณ์ 67180 (ฟาร์มวิเชียรบุรี) ตำบลพุขาม อำเภอวิเชียรบุรี จังหวัดเพชรบูรณ์ 67180"/>
    <s v="67180"/>
    <s v="86"/>
    <s v="27/02/2026 11:08"/>
    <s v="-"/>
    <s v="SPX Express"/>
    <s v="Shopee"/>
    <s v="shopee"/>
    <s v=""/>
    <s v="TH261360093819Z"/>
    <s v="27/02/2026 11:08"/>
  </r>
  <r>
    <x v="6"/>
    <x v="6"/>
    <n v="27.5"/>
    <n v="4"/>
    <s v="GVT42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7/02/2026 11:29"/>
    <s v="-"/>
    <s v="Flash Express"/>
    <s v="Shopee"/>
    <s v="shopee"/>
    <s v=""/>
    <s v="TH69018E4SYR1D"/>
    <s v="27/02/2026 10:59"/>
  </r>
  <r>
    <x v="0"/>
    <x v="0"/>
    <n v="33.333333333333336"/>
    <n v="3"/>
    <s v="GVT41"/>
    <n v="200"/>
    <n v="0"/>
    <s v="ร้านที่2"/>
    <s v="ช***ภา บ***าญ"/>
    <s v="สุพรรณบุรี"/>
    <s v="-"/>
    <s v=""/>
    <s v="27/02/2026 10:53"/>
    <s v="-"/>
    <s v="J&amp;T Express"/>
    <s v="Tiktok"/>
    <s v="tiktok"/>
    <s v=""/>
    <s v="792324212816"/>
    <s v="27/02/2026 10:53"/>
  </r>
  <r>
    <x v="5"/>
    <x v="11"/>
    <n v="120"/>
    <n v="1"/>
    <s v="GVT41"/>
    <n v="200"/>
    <n v="0"/>
    <s v="ร้านที่2"/>
    <s v="ช***ภา บ***าญ"/>
    <s v="สุพรรณบุรี"/>
    <s v="-"/>
    <s v=""/>
    <s v="27/02/2026 10:53"/>
    <s v="-"/>
    <s v="J&amp;T Express"/>
    <s v="Tiktok"/>
    <s v="tiktok"/>
    <s v=""/>
    <s v="792324212816"/>
    <s v="27/02/2026 10:53"/>
  </r>
  <r>
    <x v="0"/>
    <x v="0"/>
    <n v="33.333333333333336"/>
    <n v="3"/>
    <s v="GVT37"/>
    <n v="100"/>
    <n v="0"/>
    <s v="ร้านที่2"/>
    <s v="เ***รร อ***าค"/>
    <s v="ปทุมธานี"/>
    <s v="-"/>
    <s v=""/>
    <s v="27/02/2026 10:42"/>
    <s v="-"/>
    <s v="J&amp;T COD"/>
    <s v="Tiktok"/>
    <s v="จ่ายทีหลัง / COD"/>
    <s v=""/>
    <s v="792335000833"/>
    <s v="27/02/2026 10:42"/>
  </r>
  <r>
    <x v="0"/>
    <x v="0"/>
    <n v="50"/>
    <n v="6"/>
    <s v="GVT36"/>
    <n v="200"/>
    <n v="0"/>
    <s v="ร้านที่2"/>
    <s v="ร***ต.สถิต อ***ิ"/>
    <s v="บุรีรัมย์"/>
    <s v="-"/>
    <s v=""/>
    <s v="27/02/2026 10:42"/>
    <s v="-"/>
    <s v="J&amp;T COD"/>
    <s v="Tiktok"/>
    <s v="จ่ายทีหลัง / COD"/>
    <s v=""/>
    <s v="792339497795"/>
    <s v="27/02/2026 10:42"/>
  </r>
  <r>
    <x v="1"/>
    <x v="1"/>
    <n v="159"/>
    <n v="1"/>
    <s v="GVT34"/>
    <n v="99"/>
    <n v="0"/>
    <s v="ร้านที่2"/>
    <s v="น***สุกัญญา พ***า"/>
    <s v="ปราจีนบุรี"/>
    <s v="-"/>
    <s v=""/>
    <s v="27/02/2026 10:30"/>
    <s v="-"/>
    <s v="J&amp;T Express"/>
    <s v="Tiktok"/>
    <s v="tiktok"/>
    <s v=""/>
    <s v="792394114890"/>
    <s v="27/02/2026 10:29"/>
  </r>
  <r>
    <x v="1"/>
    <x v="8"/>
    <n v="57.2"/>
    <n v="1"/>
    <s v="GVT33"/>
    <n v="57.2"/>
    <n v="0"/>
    <s v="ร้านที่3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27/02/2026 10:27"/>
    <s v="-"/>
    <s v="Kerry_dropoff"/>
    <s v="Lazada"/>
    <s v="lazada"/>
    <s v=""/>
    <s v="LEXPU0661920675"/>
    <s v="27/02/2026 10:27"/>
  </r>
  <r>
    <x v="6"/>
    <x v="6"/>
    <n v="48"/>
    <n v="1"/>
    <s v="GVT30"/>
    <n v="77"/>
    <n v="29"/>
    <s v="ร้านที่1"/>
    <s v="ว******า"/>
    <s v="******ัยมงคล ตำบลชัยมงคล อำเภอเมืองสมุทรสาคร จังหวัดสมุทรสาคร 74000"/>
    <s v="74000"/>
    <s v="73"/>
    <s v="27/02/2026 10:46"/>
    <s v="-"/>
    <s v="SPX Express"/>
    <s v="Shopee"/>
    <s v="shopee"/>
    <s v=""/>
    <s v="TH265187853882Y"/>
    <s v="27/02/2026 10:16"/>
  </r>
  <r>
    <x v="0"/>
    <x v="0"/>
    <n v="40"/>
    <n v="10"/>
    <s v="GVT29"/>
    <n v="330"/>
    <n v="0"/>
    <s v="ร้านที่2"/>
    <s v="อ***รนด์Coffee 6* ม** ต***านนอก"/>
    <s v="นครราชสีมา"/>
    <s v="-"/>
    <s v=""/>
    <s v="27/02/2026 10:15"/>
    <s v="-"/>
    <s v="J&amp;T COD"/>
    <s v="Tiktok"/>
    <s v="จ่ายทีหลัง / COD"/>
    <s v="ไม่รับกาแฟ"/>
    <s v="792343091746"/>
    <s v="27/02/2026 10:15"/>
  </r>
  <r>
    <x v="9"/>
    <x v="9"/>
    <n v="66.666666666666671"/>
    <n v="3"/>
    <s v="GVT28"/>
    <n v="129"/>
    <n v="0"/>
    <s v="ร้านที่1"/>
    <s v="ค******ร"/>
    <s v="******2 แขวง แสนแสบ ถ.ร่มเกล้า แขวงแสนแสบ เขตมีนบุรี จังหวัดกรุงเทพมหานคร 10510"/>
    <s v="10510"/>
    <s v="69"/>
    <s v="27/02/2026 10:12"/>
    <s v="-"/>
    <s v="SPX Express"/>
    <s v="Shopee"/>
    <s v="shopee"/>
    <s v=""/>
    <s v="TH2680456798260"/>
    <s v="27/02/2026 09:57"/>
  </r>
  <r>
    <x v="9"/>
    <x v="9"/>
    <n v="66.666666666666671"/>
    <n v="3"/>
    <s v="GVT27"/>
    <n v="100"/>
    <n v="0"/>
    <s v="ร้านที่2"/>
    <s v="ธ***า      จ***ร์หอม"/>
    <s v="ราชบุรี"/>
    <s v="-"/>
    <s v=""/>
    <s v="27/02/2026 09:55"/>
    <s v="-"/>
    <s v="J&amp;T COD"/>
    <s v="Tiktok"/>
    <s v="จ่ายทีหลัง / COD"/>
    <s v=""/>
    <s v="792343808804"/>
    <s v="27/02/2026 09:55"/>
  </r>
  <r>
    <x v="9"/>
    <x v="9"/>
    <n v="66.666666666666671"/>
    <n v="6"/>
    <s v="GVT25"/>
    <n v="200"/>
    <n v="0"/>
    <s v="ร้านที่4"/>
    <s v="อ***วรรณ์ ป***ะเสาร์"/>
    <s v="หนองคาย"/>
    <s v="-"/>
    <s v=""/>
    <s v="27/02/2026 09:40"/>
    <s v="-"/>
    <s v="J&amp;T COD"/>
    <s v="Tiktok"/>
    <s v="จ่ายทีหลัง / COD"/>
    <s v=""/>
    <s v="792385208801"/>
    <s v="27/02/2026 09:40"/>
  </r>
  <r>
    <x v="9"/>
    <x v="9"/>
    <n v="66.666666666666671"/>
    <n v="3"/>
    <s v="GVT24"/>
    <n v="100"/>
    <n v="0"/>
    <s v="ร้านที่2"/>
    <s v="ช***ุช  ล***ตั้ง"/>
    <s v="เชียงใหม่"/>
    <s v="-"/>
    <s v=""/>
    <s v="27/02/2026 09:33"/>
    <s v="-"/>
    <s v="J&amp;T COD"/>
    <s v="Tiktok"/>
    <s v="จ่ายทีหลัง / COD"/>
    <s v=""/>
    <s v="792397201820"/>
    <s v="27/02/2026 09:33"/>
  </r>
  <r>
    <x v="3"/>
    <x v="3"/>
    <n v="80"/>
    <n v="1"/>
    <s v="GVT23"/>
    <n v="80"/>
    <n v="0"/>
    <s v="ร้านที่1"/>
    <s v="S******A"/>
    <s v="******ญ, แขวงสามเสนนอก, เขตห้วยขวาง แขวงสามเสนนอก เขตห้วยขวาง จังหวัดกรุงเทพมหานคร 10310"/>
    <s v="10310"/>
    <s v="05"/>
    <s v="27/02/2026 09:33"/>
    <s v="-"/>
    <s v="Flash Express"/>
    <s v="Shopee"/>
    <s v="shopee"/>
    <s v=""/>
    <s v="TH01518E4DHH6B"/>
    <s v="27/02/2026 09:33"/>
  </r>
  <r>
    <x v="0"/>
    <x v="0"/>
    <n v="65"/>
    <n v="9"/>
    <s v="GVT22"/>
    <n v="315"/>
    <n v="0"/>
    <s v="ร้านที่2"/>
    <s v="ส***"/>
    <s v="นครราชสีมา"/>
    <s v="-"/>
    <s v=""/>
    <s v="27/02/2026 09:33"/>
    <s v="-"/>
    <s v="J&amp;T COD"/>
    <s v="Tiktok"/>
    <s v="จ่ายทีหลัง / COD"/>
    <s v=""/>
    <s v="792330193734"/>
    <s v="27/02/2026 09:33"/>
  </r>
  <r>
    <x v="8"/>
    <x v="14"/>
    <n v="159"/>
    <n v="1"/>
    <s v="GVT21"/>
    <n v="99"/>
    <n v="0"/>
    <s v="ร้านที่2"/>
    <s v="ป***ี เ***อร่าม"/>
    <s v="อุตรดิตถ์"/>
    <s v="-"/>
    <s v=""/>
    <s v="27/02/2026 09:26"/>
    <s v="-"/>
    <s v="J&amp;T COD"/>
    <s v="Tiktok"/>
    <s v="จ่ายทีหลัง / COD"/>
    <s v=""/>
    <s v="792341408854"/>
    <s v="27/02/2026 09:27"/>
  </r>
  <r>
    <x v="0"/>
    <x v="0"/>
    <n v="50"/>
    <n v="6"/>
    <s v="GVT20"/>
    <n v="200"/>
    <n v="0"/>
    <s v="ร้านที่2"/>
    <s v="โ***น"/>
    <s v="นนทบุรี"/>
    <s v="-"/>
    <s v=""/>
    <s v="27/02/2026 09:26"/>
    <s v="-"/>
    <s v="J&amp;T COD"/>
    <s v="Tiktok"/>
    <s v="จ่ายทีหลัง / COD"/>
    <s v=""/>
    <s v="792377399763"/>
    <s v="27/02/2026 09:26"/>
  </r>
  <r>
    <x v="3"/>
    <x v="3"/>
    <n v="66.333333333333329"/>
    <n v="3"/>
    <s v="GVT19"/>
    <n v="197"/>
    <n v="0"/>
    <s v="ร้านที่2"/>
    <s v="พ***ักษณ์"/>
    <s v="กรุงเทพฯ"/>
    <s v="-"/>
    <s v=""/>
    <s v="27/02/2026 09:24"/>
    <s v="-"/>
    <s v="J&amp;T COD"/>
    <s v="Tiktok"/>
    <s v="จ่ายทีหลัง / COD"/>
    <s v=""/>
    <s v="792361618834"/>
    <s v="27/02/2026 09:24"/>
  </r>
  <r>
    <x v="1"/>
    <x v="1"/>
    <n v="159"/>
    <n v="1"/>
    <s v="GVT18"/>
    <n v="158"/>
    <n v="29"/>
    <s v="ร้านที่2"/>
    <s v="พ***ศักดิ์ น***แก้ว"/>
    <s v="เทศบาลนครนครสวรรค์"/>
    <s v="-"/>
    <s v=""/>
    <s v="27/02/2026 09:20"/>
    <s v="-"/>
    <s v="J&amp;T COD"/>
    <s v="Tiktok"/>
    <s v="จ่ายทีหลัง / COD"/>
    <s v=""/>
    <s v="792317229826"/>
    <s v="27/02/2026 09:20"/>
  </r>
  <r>
    <x v="3"/>
    <x v="3"/>
    <n v="66.333333333333329"/>
    <n v="3"/>
    <s v="GVT16"/>
    <n v="227"/>
    <n v="30"/>
    <s v="ร้านที่2"/>
    <s v="u***2582856255122"/>
    <s v="บุรีรัมย์"/>
    <s v="-"/>
    <s v=""/>
    <s v="27/02/2026 08:22"/>
    <s v="-"/>
    <s v="J&amp;T COD"/>
    <s v="Tiktok"/>
    <s v="จ่ายทีหลัง / COD"/>
    <s v=""/>
    <s v="792344517801"/>
    <s v="27/02/2026 08:22"/>
  </r>
  <r>
    <x v="0"/>
    <x v="0"/>
    <n v="50"/>
    <n v="6"/>
    <s v="GVT14"/>
    <n v="200"/>
    <n v="0"/>
    <s v="ร้านที่2"/>
    <s v="จ***ภรณ์  บ***ูรณ์"/>
    <s v="ขอนแก่น"/>
    <s v="-"/>
    <s v=""/>
    <s v="27/02/2026 08:20"/>
    <s v="-"/>
    <s v="J&amp;T COD"/>
    <s v="Tiktok"/>
    <s v="จ่ายทีหลัง / COD"/>
    <s v=""/>
    <s v="792365593784"/>
    <s v="27/02/2026 08:20"/>
  </r>
  <r>
    <x v="0"/>
    <x v="0"/>
    <n v="33.333333333333336"/>
    <n v="3"/>
    <s v="GVT13"/>
    <n v="200"/>
    <n v="0"/>
    <s v="ร้านที่2"/>
    <s v="น***ข็มพร ค***ียร"/>
    <s v="ชัยภูมิ"/>
    <s v="-"/>
    <s v=""/>
    <s v="27/02/2026 08:17"/>
    <s v="-"/>
    <s v="J&amp;T Express"/>
    <s v="Tiktok"/>
    <s v="tiktok"/>
    <s v=""/>
    <s v="792361804835"/>
    <s v="27/02/2026 08:17"/>
  </r>
  <r>
    <x v="6"/>
    <x v="6"/>
    <n v="33.333333333333336"/>
    <n v="3"/>
    <s v="GVT12"/>
    <n v="134.99"/>
    <n v="0"/>
    <s v="ร้านที่2"/>
    <s v="ร*** ค***ข"/>
    <s v="สุรินทร์"/>
    <s v="-"/>
    <s v=""/>
    <s v="27/02/2026 08:14"/>
    <s v="-"/>
    <s v="J&amp;T COD"/>
    <s v="Tiktok"/>
    <s v="จ่ายทีหลัง / COD"/>
    <s v=""/>
    <s v="792319694725"/>
    <s v="27/02/2026 08:14"/>
  </r>
  <r>
    <x v="0"/>
    <x v="0"/>
    <n v="33.333333333333336"/>
    <n v="3"/>
    <s v="GVT10"/>
    <n v="229"/>
    <n v="0"/>
    <s v="ร้านที่1"/>
    <s v="ส******ี"/>
    <s v="******านวังบ่อ, ตำบลวังบ่อ, อำเภอหนองบัว ตำบลวังบ่อ อำเภอหนองบัว จังหวัดนครสวรรค์ 60110"/>
    <s v="60110"/>
    <s v="78"/>
    <s v="27/02/2026 08:08"/>
    <s v="-"/>
    <s v="SPX Express"/>
    <s v="Shopee"/>
    <s v="shopee"/>
    <s v=""/>
    <s v="TH2620888817538"/>
    <s v="27/02/2026 08:08"/>
  </r>
  <r>
    <x v="3"/>
    <x v="3"/>
    <n v="80"/>
    <n v="1"/>
    <s v="GVT10"/>
    <n v="229"/>
    <n v="0"/>
    <s v="ร้านที่1"/>
    <s v="ส******ี"/>
    <s v="******านวังบ่อ, ตำบลวังบ่อ, อำเภอหนองบัว ตำบลวังบ่อ อำเภอหนองบัว จังหวัดนครสวรรค์ 60110"/>
    <s v="60110"/>
    <s v="78"/>
    <s v="27/02/2026 08:08"/>
    <s v="-"/>
    <s v="SPX Express"/>
    <s v="Shopee"/>
    <s v="shopee"/>
    <s v=""/>
    <s v="TH2620888817538"/>
    <s v="27/02/2026 08:08"/>
  </r>
  <r>
    <x v="3"/>
    <x v="3"/>
    <n v="80"/>
    <n v="3"/>
    <s v="GVT9"/>
    <n v="240"/>
    <n v="0"/>
    <s v="ร้านที่1"/>
    <s v="พ******ง"/>
    <s v="******ชวิถี  แขวงทุ่งพญาไท แขวงทุ่งพญาไท เขตราชเทวี จังหวัดกรุงเทพมหานคร 10400"/>
    <s v="10400"/>
    <s v="80"/>
    <s v="27/02/2026 08:02"/>
    <s v="-"/>
    <s v="Flash Express"/>
    <s v="Shopee"/>
    <s v="shopee"/>
    <s v=""/>
    <s v="TH01378E4BW76C"/>
    <s v="27/02/2026 08:01"/>
  </r>
  <r>
    <x v="0"/>
    <x v="0"/>
    <n v="50"/>
    <n v="6"/>
    <s v="GVT8"/>
    <n v="200"/>
    <n v="0"/>
    <s v="ร้านที่2"/>
    <s v="ย***ดา  ป***ันธ์"/>
    <s v="ขอนแก่น"/>
    <s v="-"/>
    <s v=""/>
    <s v="27/02/2026 07:56"/>
    <s v="-"/>
    <s v="J&amp;T COD"/>
    <s v="Tiktok"/>
    <s v="จ่ายทีหลัง / COD"/>
    <s v=""/>
    <s v="792340209813"/>
    <s v="27/02/2026 07:56"/>
  </r>
  <r>
    <x v="1"/>
    <x v="1"/>
    <n v="159"/>
    <n v="1"/>
    <s v="GVT7"/>
    <n v="129"/>
    <n v="0"/>
    <s v="ร้านที่2"/>
    <s v="น*** ว***กรรณ์"/>
    <s v="อำนาจเจริญ"/>
    <s v="-"/>
    <s v=""/>
    <s v="27/02/2026 07:19"/>
    <s v="-"/>
    <s v="J&amp;T Express"/>
    <s v="Tiktok"/>
    <s v="tiktok"/>
    <s v=""/>
    <s v="792398329800"/>
    <s v="27/02/2026 07:19"/>
  </r>
  <r>
    <x v="11"/>
    <x v="12"/>
    <n v="74"/>
    <n v="1"/>
    <s v="GVT6"/>
    <n v="140"/>
    <n v="66"/>
    <s v="ร้านที่1"/>
    <s v="ช******น"/>
    <s v="****** ตำบลบ่อยาง อำเภอเมืองสงขลา จังหวัดสงขลา 90000"/>
    <s v="90000"/>
    <s v="13"/>
    <s v="28/02/2026 06:57"/>
    <s v="-"/>
    <s v="SPX Express"/>
    <s v="Shopee"/>
    <s v="shopee"/>
    <s v=""/>
    <s v="TH266409527740Q"/>
    <s v="27/02/2026 07:16"/>
  </r>
  <r>
    <x v="0"/>
    <x v="0"/>
    <n v="50"/>
    <n v="6"/>
    <s v="GVT5"/>
    <n v="200"/>
    <n v="0"/>
    <s v="ร้านที่2"/>
    <s v="ท***์กมล ก***ร้าง"/>
    <s v="บุรีรัมย์"/>
    <s v="-"/>
    <s v=""/>
    <s v="27/02/2026 06:58"/>
    <s v="-"/>
    <s v="J&amp;T COD"/>
    <s v="Tiktok"/>
    <s v="จ่ายทีหลัง / COD"/>
    <s v=""/>
    <s v="792388010665"/>
    <s v="27/02/2026 06:58"/>
  </r>
  <r>
    <x v="0"/>
    <x v="0"/>
    <n v="50"/>
    <n v="6"/>
    <s v="GVT4"/>
    <n v="200"/>
    <n v="0"/>
    <s v="ร้านที่2"/>
    <s v="ด***จ จ***ะพิมพ์"/>
    <s v="เลย"/>
    <s v="-"/>
    <s v=""/>
    <s v="27/02/2026 06:48"/>
    <s v="-"/>
    <s v="J&amp;T Express"/>
    <s v="Tiktok"/>
    <s v="tiktok"/>
    <s v=""/>
    <s v="792322427676"/>
    <s v="27/02/2026 06:48"/>
  </r>
  <r>
    <x v="3"/>
    <x v="3"/>
    <n v="80"/>
    <n v="2"/>
    <s v="GVT3"/>
    <n v="160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27/02/2026 06:39"/>
    <s v="-"/>
    <s v="SPX Express"/>
    <s v="Shopee"/>
    <s v="shopee"/>
    <s v=""/>
    <s v="TH262914195695P"/>
    <s v="27/02/2026 06:39"/>
  </r>
  <r>
    <x v="0"/>
    <x v="0"/>
    <n v="50"/>
    <n v="6"/>
    <s v="GVT2"/>
    <n v="200"/>
    <n v="0"/>
    <s v="ร้านที่2"/>
    <s v="แ***"/>
    <s v="จังหวัดระยอง"/>
    <s v="-"/>
    <s v=""/>
    <s v="27/02/2026 06:36"/>
    <s v="-"/>
    <s v="J&amp;T COD"/>
    <s v="Tiktok"/>
    <s v="จ่ายทีหลัง / COD"/>
    <s v=""/>
    <s v="792384521622"/>
    <s v="27/02/2026 06:36"/>
  </r>
  <r>
    <x v="3"/>
    <x v="3"/>
    <n v="80"/>
    <n v="1"/>
    <s v="GVT1"/>
    <n v="80"/>
    <n v="0"/>
    <s v="ร้านที่1"/>
    <s v="อ******ู"/>
    <s v="******จ.สระแก้ว 27260 ตำบลคลองหาด อำเภอคลองหาด จังหวัดสระแก้ว 27260"/>
    <s v="27260"/>
    <s v="51"/>
    <s v="27/02/2026 06:36"/>
    <s v="-"/>
    <s v="SPX Express"/>
    <s v="Shopee"/>
    <s v="shopee"/>
    <s v=""/>
    <s v="TH267159225939Q"/>
    <s v="27/02/2026 06:36"/>
  </r>
  <r>
    <x v="0"/>
    <x v="0"/>
    <n v="50"/>
    <n v="6"/>
    <s v="GVT0"/>
    <n v="300"/>
    <n v="0"/>
    <s v="ร้านที่2"/>
    <s v="น*** ล***ดี"/>
    <s v="สระแก้ว"/>
    <s v="-"/>
    <s v=""/>
    <s v="27/02/2026 06:18"/>
    <s v="-"/>
    <s v="J&amp;T Express"/>
    <s v="Tiktok"/>
    <s v="tiktok"/>
    <s v=""/>
    <s v="792324829774"/>
    <s v="27/02/2026 06:18"/>
  </r>
  <r>
    <x v="3"/>
    <x v="3"/>
    <n v="120"/>
    <n v="1"/>
    <s v="GVT0"/>
    <n v="300"/>
    <n v="0"/>
    <s v="ร้านที่2"/>
    <s v="น*** ล***ดี"/>
    <s v="สระแก้ว"/>
    <s v="-"/>
    <s v=""/>
    <s v="27/02/2026 06:18"/>
    <s v="-"/>
    <s v="J&amp;T Express"/>
    <s v="Tiktok"/>
    <s v="tiktok"/>
    <s v=""/>
    <s v="792324829774"/>
    <s v="27/02/2026 06:18"/>
  </r>
  <r>
    <x v="11"/>
    <x v="12"/>
    <n v="74"/>
    <n v="1"/>
    <s v="GVS99"/>
    <n v="101"/>
    <n v="27"/>
    <s v="ร้านที่1"/>
    <s v="ส******า"/>
    <s v="******อง จ.พิษณุโลก ตำบลบ้านกลาง อำเภอวังทอง จังหวัดพิษณุโลก 65220"/>
    <s v="65220"/>
    <s v="48"/>
    <s v="27/02/2026 06:32"/>
    <s v="-"/>
    <s v="Flash Express"/>
    <s v="Shopee"/>
    <s v="shopee"/>
    <s v=""/>
    <s v="TH61088E06PC6D"/>
    <s v="27/02/2026 06:02"/>
  </r>
  <r>
    <x v="0"/>
    <x v="0"/>
    <n v="50"/>
    <n v="6"/>
    <s v="GVS98"/>
    <n v="200"/>
    <n v="0"/>
    <s v="ร้านที่2"/>
    <s v="u***3280541595708"/>
    <s v="สมุทรปราการ"/>
    <s v="-"/>
    <s v=""/>
    <s v="27/02/2026 05:27"/>
    <s v="-"/>
    <s v="Flash Express Thailand COD"/>
    <s v="Tiktok"/>
    <s v="จ่ายทีหลัง / COD"/>
    <s v=""/>
    <s v="THT020354RSZD1Z"/>
    <s v="27/02/2026 05:27"/>
  </r>
  <r>
    <x v="0"/>
    <x v="0"/>
    <n v="50"/>
    <n v="6"/>
    <s v="GVS97"/>
    <n v="200"/>
    <n v="0"/>
    <s v="ร้านที่2"/>
    <s v="ธ***ัย ป***ามา"/>
    <s v="กรุงเทพฯ"/>
    <s v="-"/>
    <s v=""/>
    <s v="27/02/2026 05:27"/>
    <s v="-"/>
    <s v="J&amp;T Express"/>
    <s v="Tiktok"/>
    <s v="tiktok"/>
    <s v=""/>
    <s v="792363628652"/>
    <s v="27/02/2026 05:27"/>
  </r>
  <r>
    <x v="9"/>
    <x v="9"/>
    <n v="66.666666666666671"/>
    <n v="3"/>
    <s v="GVS95"/>
    <n v="129"/>
    <n v="0"/>
    <s v="ร้านที่2"/>
    <s v="ส***ี แ***โชติ"/>
    <s v="กรุงเทพฯ"/>
    <s v="-"/>
    <s v=""/>
    <s v="27/02/2026 04:13"/>
    <s v="-"/>
    <s v="J&amp;T COD"/>
    <s v="Tiktok"/>
    <s v="จ่ายทีหลัง / COD"/>
    <s v=""/>
    <s v="792391893786"/>
    <s v="27/02/2026 04:14"/>
  </r>
  <r>
    <x v="0"/>
    <x v="0"/>
    <n v="33.333333333333336"/>
    <n v="3"/>
    <s v="GVS93"/>
    <n v="278"/>
    <n v="0"/>
    <s v="ร้านที่1"/>
    <s v="พ******์"/>
    <s v="******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42"/>
    <s v="27/02/2026 04:00"/>
    <s v="-"/>
    <s v="SPX Express"/>
    <s v="Shopee"/>
    <s v="shopee"/>
    <s v=""/>
    <s v="TH264580595482O"/>
    <s v="27/02/2026 04:00"/>
  </r>
  <r>
    <x v="9"/>
    <x v="9"/>
    <n v="66.666666666666671"/>
    <n v="3"/>
    <s v="GVS93"/>
    <n v="278"/>
    <n v="0"/>
    <s v="ร้านที่1"/>
    <s v="พ******์"/>
    <s v="******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42"/>
    <s v="27/02/2026 04:00"/>
    <s v="-"/>
    <s v="SPX Express"/>
    <s v="Shopee"/>
    <s v="shopee"/>
    <s v=""/>
    <s v="TH264580595482O"/>
    <s v="27/02/2026 04:00"/>
  </r>
  <r>
    <x v="3"/>
    <x v="3"/>
    <n v="90"/>
    <n v="1"/>
    <s v="GVS92"/>
    <n v="279.5"/>
    <n v="26.5"/>
    <s v="ร้านที่3"/>
    <s v="ลัดดาวัลย์ รุ่งอรุณศรีสุข"/>
    <s v="113/9..ช.เอกชัย8 · บางขุนเทียน/ Bang Khun Thian_x000a__x000a_จอมทอง/ Chom Thongกรุงเทพมหานคร/ Bangkok_x000a_10150"/>
    <s v="10150"/>
    <s v="660997340521"/>
    <s v="27/02/2026 03:52"/>
    <s v="-"/>
    <s v="Kerry_dropoff"/>
    <s v="Lazada"/>
    <s v="lazada"/>
    <s v=""/>
    <s v="LEXPU0661697363"/>
    <s v="27/02/2026 03:52"/>
  </r>
  <r>
    <x v="7"/>
    <x v="17"/>
    <n v="90"/>
    <n v="1"/>
    <s v="GVS92"/>
    <n v="279.5"/>
    <n v="26.5"/>
    <s v="ร้านที่3"/>
    <s v="ลัดดาวัลย์ รุ่งอรุณศรีสุข"/>
    <s v="113/9..ช.เอกชัย8 · บางขุนเทียน/ Bang Khun Thian_x000a__x000a_จอมทอง/ Chom Thongกรุงเทพมหานคร/ Bangkok_x000a_10150"/>
    <s v="10150"/>
    <s v="660997340521"/>
    <s v="27/02/2026 03:52"/>
    <s v="-"/>
    <s v="Kerry_dropoff"/>
    <s v="Lazada"/>
    <s v="lazada"/>
    <s v=""/>
    <s v="LEXPU0661697363"/>
    <s v="27/02/2026 03:52"/>
  </r>
  <r>
    <x v="3"/>
    <x v="3"/>
    <n v="90"/>
    <n v="1"/>
    <s v="GVS92"/>
    <n v="279.5"/>
    <n v="26.5"/>
    <s v="ร้านที่3"/>
    <s v="ลัดดาวัลย์ รุ่งอรุณศรีสุข"/>
    <s v="113/9..ช.เอกชัย8 · บางขุนเทียน/ Bang Khun Thian_x000a__x000a_จอมทอง/ Chom Thongกรุงเทพมหานคร/ Bangkok_x000a_10150"/>
    <s v="10150"/>
    <s v="660997340521"/>
    <s v="27/02/2026 03:52"/>
    <s v="-"/>
    <s v="Kerry_dropoff"/>
    <s v="Lazada"/>
    <s v="lazada"/>
    <s v=""/>
    <s v="LEXPU0661697363"/>
    <s v="27/02/2026 03:52"/>
  </r>
  <r>
    <x v="7"/>
    <x v="17"/>
    <n v="90"/>
    <n v="1"/>
    <s v="GVS92"/>
    <n v="279.5"/>
    <n v="26.5"/>
    <s v="ร้านที่3"/>
    <s v="ลัดดาวัลย์ รุ่งอรุณศรีสุข"/>
    <s v="113/9..ช.เอกชัย8 · บางขุนเทียน/ Bang Khun Thian_x000a__x000a_จอมทอง/ Chom Thongกรุงเทพมหานคร/ Bangkok_x000a_10150"/>
    <s v="10150"/>
    <s v="660997340521"/>
    <s v="27/02/2026 03:52"/>
    <s v="-"/>
    <s v="Kerry_dropoff"/>
    <s v="Lazada"/>
    <s v="lazada"/>
    <s v=""/>
    <s v="LEXPU0661697363"/>
    <s v="27/02/2026 03:52"/>
  </r>
  <r>
    <x v="0"/>
    <x v="0"/>
    <n v="50"/>
    <n v="6"/>
    <s v="GVS91"/>
    <n v="200"/>
    <n v="0"/>
    <s v="ร้านที่2"/>
    <s v="จ***จ  ร***ันเทียะ"/>
    <s v="ระยอง"/>
    <s v="-"/>
    <s v=""/>
    <s v="27/02/2026 03:39"/>
    <s v="-"/>
    <s v="J&amp;T COD"/>
    <s v="Tiktok"/>
    <s v="จ่ายทีหลัง / COD"/>
    <s v=""/>
    <s v="792371627644"/>
    <s v="27/02/2026 03:39"/>
  </r>
  <r>
    <x v="1"/>
    <x v="1"/>
    <n v="139"/>
    <n v="2"/>
    <s v="GVS90"/>
    <n v="278"/>
    <n v="0"/>
    <s v="ร้านที่1"/>
    <s v="ป******ร"/>
    <s v="******ำปาดง, ตำบล กุดเรือคำ, อำเภอวานรนิวาส ตำบลกุดเรือคำ อำเภอวานรนิวาส จังหวัดสกลนคร 47120"/>
    <s v="47120"/>
    <s v="87"/>
    <s v="27/02/2026 03:36"/>
    <s v="-"/>
    <s v="SPX Express"/>
    <s v="Shopee"/>
    <s v="shopee"/>
    <s v=""/>
    <s v="TH263161782332W"/>
    <s v="27/02/2026 03:35"/>
  </r>
  <r>
    <x v="3"/>
    <x v="3"/>
    <n v="69.900000000000006"/>
    <n v="10"/>
    <s v="GVS89"/>
    <n v="1200"/>
    <n v="0"/>
    <s v="ร้านที่1"/>
    <s v="ค******์"/>
    <s v="******ุมวิทพัทยา 75 ถนน พัทยาใต้ ตำบลหนองปรือ อำเภอบางละมุง จังหวัดชลบุรี 20150"/>
    <s v="20150"/>
    <s v="35"/>
    <s v="27/02/2026 20:10"/>
    <s v="-"/>
    <s v="SPX Express"/>
    <s v="Shopee"/>
    <s v="shopee"/>
    <s v=""/>
    <s v="TH265314990021K"/>
    <s v="27/02/2026 02:59"/>
  </r>
  <r>
    <x v="3"/>
    <x v="3"/>
    <n v="80"/>
    <n v="5"/>
    <s v="GVS89"/>
    <n v="1200"/>
    <n v="0"/>
    <s v="ร้านที่1"/>
    <s v="ค******์"/>
    <s v="******ุมวิทพัทยา 75 ถนน พัทยาใต้ ตำบลหนองปรือ อำเภอบางละมุง จังหวัดชลบุรี 20150"/>
    <s v="20150"/>
    <s v="35"/>
    <s v="27/02/2026 20:10"/>
    <s v="-"/>
    <s v="SPX Express"/>
    <s v="Shopee"/>
    <s v="shopee"/>
    <s v=""/>
    <s v="TH265314990021K"/>
    <s v="27/02/2026 02:59"/>
  </r>
  <r>
    <x v="6"/>
    <x v="6"/>
    <n v="48"/>
    <n v="2"/>
    <s v="GVS88"/>
    <n v="106"/>
    <n v="10"/>
    <s v="ร้านที่1"/>
    <s v="บ******า"/>
    <s v="******ะชาอุทิศ 2 ซ. 5 ตำบลในคลองบางปลากด อำเภอพระสมุทรเจดีย์ จังหวัดสมุทรปราการ 10290"/>
    <s v="10290"/>
    <s v="40"/>
    <s v="27/02/2026 03:11"/>
    <s v="-"/>
    <s v="SPX Express"/>
    <s v="Shopee"/>
    <s v="shopee"/>
    <s v=""/>
    <s v="TH269982869675O"/>
    <s v="27/02/2026 02:41"/>
  </r>
  <r>
    <x v="0"/>
    <x v="0"/>
    <n v="50"/>
    <n v="6"/>
    <s v="GVS87"/>
    <n v="200"/>
    <n v="0"/>
    <s v="ร้านที่2"/>
    <s v="ส***ิโชค ค***วร"/>
    <s v="นครสวรรค์"/>
    <s v="-"/>
    <s v=""/>
    <s v="27/02/2026 02:31"/>
    <s v="-"/>
    <s v="J&amp;T COD"/>
    <s v="Tiktok"/>
    <s v="จ่ายทีหลัง / COD"/>
    <s v=""/>
    <s v="792379917674"/>
    <s v="27/02/2026 02:31"/>
  </r>
  <r>
    <x v="0"/>
    <x v="0"/>
    <n v="50"/>
    <n v="6"/>
    <s v="GVS86"/>
    <n v="200"/>
    <n v="0"/>
    <s v="ร้านที่2"/>
    <s v="W**"/>
    <s v="กรุงเทพฯ"/>
    <s v="-"/>
    <s v=""/>
    <s v="27/02/2026 02:06"/>
    <s v="-"/>
    <s v="J&amp;T Express"/>
    <s v="Tiktok"/>
    <s v="tiktok"/>
    <s v=""/>
    <s v="792355110632"/>
    <s v="27/02/2026 02:06"/>
  </r>
  <r>
    <x v="0"/>
    <x v="0"/>
    <n v="33.333333333333336"/>
    <n v="6"/>
    <s v="GVS85"/>
    <n v="427"/>
    <n v="0"/>
    <s v="ร้านที่1"/>
    <s v="ศ******ษ"/>
    <s v="******ลเขาน้อย ตำบลเขาน้อย อำเภอเวียงเก่า จังหวัดขอนแก่น 40150"/>
    <s v="40150"/>
    <s v="66"/>
    <s v="27/02/2026 01:39"/>
    <s v="-"/>
    <s v="Flash Express"/>
    <s v="Shopee"/>
    <s v="shopee"/>
    <s v=""/>
    <s v="TH37268E0YQU9C"/>
    <s v="27/02/2026 01:39"/>
  </r>
  <r>
    <x v="9"/>
    <x v="9"/>
    <n v="66.666666666666671"/>
    <n v="3"/>
    <s v="GVS85"/>
    <n v="427"/>
    <n v="0"/>
    <s v="ร้านที่1"/>
    <s v="ศ******ษ"/>
    <s v="******ลเขาน้อย ตำบลเขาน้อย อำเภอเวียงเก่า จังหวัดขอนแก่น 40150"/>
    <s v="40150"/>
    <s v="66"/>
    <s v="27/02/2026 01:39"/>
    <s v="-"/>
    <s v="Flash Express"/>
    <s v="Shopee"/>
    <s v="shopee"/>
    <s v=""/>
    <s v="TH37268E0YQU9C"/>
    <s v="27/02/2026 01:39"/>
  </r>
  <r>
    <x v="4"/>
    <x v="4"/>
    <n v="159"/>
    <n v="1"/>
    <s v="GVS84"/>
    <n v="130"/>
    <n v="1"/>
    <s v="ร้านที่2"/>
    <s v="ช***อั้ม อ***ล่ซิ่งงง"/>
    <s v="ลพบุรี"/>
    <s v="-"/>
    <s v=""/>
    <s v="27/02/2026 01:34"/>
    <s v="-"/>
    <s v="J&amp;T Express"/>
    <s v="Tiktok"/>
    <s v="tiktok"/>
    <s v=""/>
    <s v="792358485881"/>
    <s v="27/02/2026 01:34"/>
  </r>
  <r>
    <x v="3"/>
    <x v="3"/>
    <n v="80"/>
    <n v="1"/>
    <s v="GVS83"/>
    <n v="80"/>
    <n v="0"/>
    <s v="ร้านที่1"/>
    <s v="พ******ง"/>
    <s v="******เจริญ ตำบลคำนาดี อำเภอเมืองบึงกาฬ จังหวัดบึงกาฬ 38000"/>
    <s v="38000"/>
    <s v="54"/>
    <s v="27/02/2026 01:19"/>
    <s v="-"/>
    <s v="SPX Express"/>
    <s v="Shopee"/>
    <s v="shopee"/>
    <s v=""/>
    <s v="TH2696469515098"/>
    <s v="27/02/2026 01:19"/>
  </r>
  <r>
    <x v="3"/>
    <x v="3"/>
    <n v="80"/>
    <n v="1"/>
    <s v="GVS82"/>
    <n v="80"/>
    <n v="0"/>
    <s v="ร้านที่1"/>
    <s v="พ******ง"/>
    <s v="******เจริญ ตำบลคำนาดี อำเภอเมืองบึงกาฬ จังหวัดบึงกาฬ 38000"/>
    <s v="38000"/>
    <s v="54"/>
    <s v="27/02/2026 01:17"/>
    <s v="-"/>
    <s v="SPX Express"/>
    <s v="Shopee"/>
    <s v="shopee"/>
    <s v=""/>
    <s v="TH2632554997148"/>
    <s v="27/02/2026 01:17"/>
  </r>
  <r>
    <x v="3"/>
    <x v="3"/>
    <n v="66.333333333333329"/>
    <n v="3"/>
    <s v="GVS81"/>
    <n v="247"/>
    <n v="50"/>
    <s v="ร้านที่2"/>
    <s v="อ***อาสัน ม***็ง"/>
    <s v="นราธิวาส"/>
    <s v="-"/>
    <s v=""/>
    <s v="27/02/2026 01:16"/>
    <s v="-"/>
    <s v="J&amp;T COD"/>
    <s v="Tiktok"/>
    <s v="จ่ายทีหลัง / COD"/>
    <s v=""/>
    <s v="792397218771"/>
    <s v="27/02/2026 01:16"/>
  </r>
  <r>
    <x v="0"/>
    <x v="0"/>
    <n v="33.333333333333336"/>
    <n v="3"/>
    <s v="GVS80"/>
    <n v="149"/>
    <n v="0"/>
    <s v="ร้านที่1"/>
    <s v="ศ******ง"/>
    <s v="******อง ต.ตราด ตำบลวังกระแจะ อำเภอเมืองตราด จังหวัดตราด 23000"/>
    <s v="23000"/>
    <s v="91"/>
    <s v="27/02/2026 00:30"/>
    <s v="-"/>
    <s v="SPX Express"/>
    <s v="Shopee"/>
    <s v="shopee"/>
    <s v=""/>
    <s v="TH2690380728117"/>
    <s v="27/02/2026 00:30"/>
  </r>
  <r>
    <x v="0"/>
    <x v="0"/>
    <n v="50"/>
    <n v="6"/>
    <s v="GVS79"/>
    <n v="200"/>
    <n v="0"/>
    <s v="ร้านที่2"/>
    <s v="R***hicha S***et"/>
    <s v="ปราจีนบุรี"/>
    <s v="-"/>
    <s v=""/>
    <s v="27/02/2026 00:25"/>
    <s v="-"/>
    <s v="J&amp;T COD"/>
    <s v="Tiktok"/>
    <s v="จ่ายทีหลัง / COD"/>
    <s v="ฝอยทอง 3 มะพร้าว 2 กล้วยหอม 1"/>
    <s v="792377610625"/>
    <s v="27/02/2026 00:25"/>
  </r>
  <r>
    <x v="2"/>
    <x v="8"/>
    <n v="84.7"/>
    <n v="1"/>
    <s v="GVS78"/>
    <n v="214.9"/>
    <n v="45.5"/>
    <s v="ร้านที่3"/>
    <s v="จันทร์จีรา ปิยทัศสี"/>
    <s v="159 ม.9 คูลลิ่งฮอร์สเฮ้าส์ บ้านป่าครองชีพ เทพกระษัตรี ห้อง 3 ฝั่งหน้า_x000a__x000a_ถลาง/ Thalangภูเก็ต/ Phuket_x000a_83110"/>
    <s v="83110"/>
    <s v="660855753927"/>
    <s v="27/02/2026 00:23"/>
    <s v="-"/>
    <s v="Kerry_dropoff"/>
    <s v="Lazada"/>
    <s v="lazada"/>
    <s v=""/>
    <s v="LEXPU0661677229"/>
    <s v="27/02/2026 00:23"/>
  </r>
  <r>
    <x v="1"/>
    <x v="8"/>
    <n v="84.7"/>
    <n v="1"/>
    <s v="GVS78"/>
    <n v="214.9"/>
    <n v="45.5"/>
    <s v="ร้านที่3"/>
    <s v="จันทร์จีรา ปิยทัศสี"/>
    <s v="159 ม.9 คูลลิ่งฮอร์สเฮ้าส์ บ้านป่าครองชีพ เทพกระษัตรี ห้อง 3 ฝั่งหน้า_x000a__x000a_ถลาง/ Thalangภูเก็ต/ Phuket_x000a_83110"/>
    <s v="83110"/>
    <s v="660855753927"/>
    <s v="27/02/2026 00:23"/>
    <s v="-"/>
    <s v="Kerry_dropoff"/>
    <s v="Lazada"/>
    <s v="lazada"/>
    <s v=""/>
    <s v="LEXPU0661677229"/>
    <s v="27/02/2026 00:23"/>
  </r>
  <r>
    <x v="12"/>
    <x v="15"/>
    <n v="59"/>
    <n v="3"/>
    <s v="GVS77"/>
    <n v="177"/>
    <n v="0"/>
    <s v="ร้านที่1"/>
    <s v="บ******ก"/>
    <s v="******บลตากูก อำเภอเขวาสินรินทร์ จังหวัดสุรินทร์ 32000"/>
    <s v="32000"/>
    <s v="79"/>
    <s v="27/02/2026 00:22"/>
    <s v="-"/>
    <s v="SPX Express"/>
    <s v="Shopee"/>
    <s v="shopee"/>
    <s v=""/>
    <s v="TH2670453044894"/>
    <s v="27/02/2026 00:00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x v="0"/>
    <x v="0"/>
    <n v="159"/>
    <n v="1"/>
    <s v="GVW75"/>
    <n v="129"/>
    <n v="0"/>
    <s v="ร้านที่2"/>
    <s v="ก***รรณ บ***ินทร์"/>
    <s v="ปทุมธานี"/>
    <s v="-"/>
    <s v=""/>
    <s v="28/02/2026 23:50"/>
    <s v="-"/>
    <s v="Flash Express Thailand"/>
    <s v="Tiktok"/>
    <s v="tiktok"/>
    <s v=""/>
    <s v="THT040654WR6S9Z"/>
    <s v="28/02/2026 23:50"/>
  </r>
  <r>
    <x v="1"/>
    <x v="1"/>
    <n v="65"/>
    <n v="9"/>
    <s v="GVW74"/>
    <n v="299"/>
    <n v="0"/>
    <s v="ร้านที่2"/>
    <s v="ส***ิกานต์ ส***ยี่ยม"/>
    <s v="ตำบล กาฬสินธุ์"/>
    <s v="-"/>
    <s v=""/>
    <s v="28/02/2026 23:32"/>
    <s v="-"/>
    <s v="J&amp;T Express"/>
    <s v="Tiktok"/>
    <s v="tiktok"/>
    <s v=""/>
    <s v="792472287795"/>
    <s v="28/02/2026 23:32"/>
  </r>
  <r>
    <x v="2"/>
    <x v="2"/>
    <n v="66.333333333333329"/>
    <n v="3"/>
    <s v="GVW73"/>
    <n v="197"/>
    <n v="0"/>
    <s v="ร้านที่2"/>
    <s v="ก***ต"/>
    <s v="ปทุมธานี"/>
    <s v="-"/>
    <s v=""/>
    <s v="28/02/2026 23:31"/>
    <s v="-"/>
    <s v="J&amp;T COD"/>
    <s v="Tiktok"/>
    <s v="จ่ายทีหลัง / COD"/>
    <s v=""/>
    <s v="792434710826"/>
    <s v="28/02/2026 23:31"/>
  </r>
  <r>
    <x v="3"/>
    <x v="3"/>
    <n v="33.333333333333336"/>
    <n v="3"/>
    <s v="GVW72"/>
    <n v="134.99"/>
    <n v="0"/>
    <s v="ร้านที่2"/>
    <s v="น***รวุฒิ  ม***ค์"/>
    <s v="แพร่"/>
    <s v="-"/>
    <s v=""/>
    <s v="28/02/2026 23:20"/>
    <s v="-"/>
    <s v="J&amp;T Express"/>
    <s v="Tiktok"/>
    <s v="tiktok"/>
    <s v=""/>
    <s v="792492368835"/>
    <s v="28/02/2026 23:20"/>
  </r>
  <r>
    <x v="4"/>
    <x v="4"/>
    <n v="159"/>
    <n v="1"/>
    <s v="GVW71"/>
    <n v="164"/>
    <n v="35"/>
    <s v="ร้านที่2"/>
    <s v="ส***ยากร ส***รณฤทธิ์"/>
    <s v="กรุงเทพฯ"/>
    <s v="-"/>
    <s v=""/>
    <s v="28/02/2026 23:18"/>
    <s v="-"/>
    <s v="J&amp;T COD"/>
    <s v="Tiktok"/>
    <s v="จ่ายทีหลัง / COD"/>
    <s v=""/>
    <s v="792440852884"/>
    <s v="28/02/2026 23:18"/>
  </r>
  <r>
    <x v="1"/>
    <x v="1"/>
    <n v="50"/>
    <n v="6"/>
    <s v="GVW70"/>
    <n v="200"/>
    <n v="0"/>
    <s v="ร้านที่2"/>
    <s v="S***ASEXX"/>
    <s v="ขอนแก่น"/>
    <s v="-"/>
    <s v=""/>
    <s v="28/02/2026 23:15"/>
    <s v="-"/>
    <s v="J&amp;T Express"/>
    <s v="Tiktok"/>
    <s v="tiktok"/>
    <s v=""/>
    <s v="792425406824"/>
    <s v="28/02/2026 23:15"/>
  </r>
  <r>
    <x v="5"/>
    <x v="5"/>
    <n v="159"/>
    <n v="1"/>
    <s v="GVW68"/>
    <n v="129"/>
    <n v="0"/>
    <s v="ร้านที่2"/>
    <s v="ฉ***ชัย ค***"/>
    <s v="สุราษฎร์ธานี"/>
    <s v="-"/>
    <s v=""/>
    <s v="28/02/2026 23:09"/>
    <s v="-"/>
    <s v="J&amp;T COD"/>
    <s v="Tiktok"/>
    <s v="จ่ายทีหลัง / COD"/>
    <s v=""/>
    <s v="792434263865"/>
    <s v="28/02/2026 23:10"/>
  </r>
  <r>
    <x v="5"/>
    <x v="5"/>
    <n v="159"/>
    <n v="1"/>
    <s v="GVW67"/>
    <n v="129"/>
    <n v="0"/>
    <s v="ร้านที่2"/>
    <s v="ธ***า เ***รละออ"/>
    <s v="เทศบาลนครนครปฐม"/>
    <s v="-"/>
    <s v=""/>
    <s v="28/02/2026 23:03"/>
    <s v="-"/>
    <s v="J&amp;T Express"/>
    <s v="Tiktok"/>
    <s v="tiktok"/>
    <s v=""/>
    <s v="792438963805"/>
    <s v="28/02/2026 23:03"/>
  </r>
  <r>
    <x v="6"/>
    <x v="6"/>
    <n v="66.666666666666671"/>
    <n v="3"/>
    <s v="GVW66"/>
    <n v="209"/>
    <n v="0"/>
    <s v="ร้านที่1"/>
    <s v="ฝ******า"/>
    <s v="******ตย อ.กุดรัง ตำบลห้วยเตย อำเภอกุดรัง จังหวัดมหาสารคาม 44130"/>
    <s v="44130"/>
    <s v="83"/>
    <s v="28/02/2026 22:24"/>
    <s v="-"/>
    <s v="Flash Express"/>
    <s v="Shopee"/>
    <s v="shopee"/>
    <s v=""/>
    <s v="TH41128E7Q5Z9E"/>
    <s v="28/02/2026 22:23"/>
  </r>
  <r>
    <x v="2"/>
    <x v="2"/>
    <n v="80"/>
    <n v="1"/>
    <s v="GVW66"/>
    <n v="209"/>
    <n v="0"/>
    <s v="ร้านที่1"/>
    <s v="ฝ******า"/>
    <s v="******ตย อ.กุดรัง ตำบลห้วยเตย อำเภอกุดรัง จังหวัดมหาสารคาม 44130"/>
    <s v="44130"/>
    <s v="83"/>
    <s v="28/02/2026 22:24"/>
    <s v="-"/>
    <s v="Flash Express"/>
    <s v="Shopee"/>
    <s v="shopee"/>
    <s v=""/>
    <s v="TH41128E7Q5Z9E"/>
    <s v="28/02/2026 22:23"/>
  </r>
  <r>
    <x v="6"/>
    <x v="6"/>
    <n v="66.666666666666671"/>
    <n v="3"/>
    <s v="GVW65"/>
    <n v="100"/>
    <n v="0"/>
    <s v="ร้านที่4"/>
    <s v="ก***า เ***ยมสมบูรณ์"/>
    <s v="พระนครศรีอยุธยา"/>
    <s v="-"/>
    <s v=""/>
    <s v="28/02/2026 22:08"/>
    <s v="-"/>
    <s v="J&amp;T COD"/>
    <s v="Tiktok"/>
    <s v="จ่ายทีหลัง / COD"/>
    <s v=""/>
    <s v="792440408885"/>
    <s v="28/02/2026 22:08"/>
  </r>
  <r>
    <x v="2"/>
    <x v="2"/>
    <n v="66.333333333333329"/>
    <n v="3"/>
    <s v="GVW64"/>
    <n v="197"/>
    <n v="0"/>
    <s v="ร้านที่2"/>
    <s v="Z** Z** H***"/>
    <s v="Kanchanaburi"/>
    <s v="-"/>
    <s v=""/>
    <s v="28/02/2026 21:58"/>
    <s v="-"/>
    <s v="J&amp;T COD"/>
    <s v="Tiktok"/>
    <s v="จ่ายทีหลัง / COD"/>
    <s v=""/>
    <s v="792444817824"/>
    <s v="28/02/2026 21:58"/>
  </r>
  <r>
    <x v="1"/>
    <x v="1"/>
    <n v="50"/>
    <n v="6"/>
    <s v="GVW63"/>
    <n v="200"/>
    <n v="0"/>
    <s v="ร้านที่2"/>
    <s v="ส***ดา พ***ขียว"/>
    <s v="นครราชสีมา"/>
    <s v="-"/>
    <s v=""/>
    <s v="28/02/2026 21:55"/>
    <s v="-"/>
    <s v="J&amp;T COD"/>
    <s v="Tiktok"/>
    <s v="จ่ายทีหลัง / COD"/>
    <s v=""/>
    <s v="792445991746"/>
    <s v="28/02/2026 21:55"/>
  </r>
  <r>
    <x v="2"/>
    <x v="2"/>
    <n v="66.333333333333329"/>
    <n v="3"/>
    <s v="GVW62"/>
    <n v="250"/>
    <n v="0"/>
    <s v="ร้านที่1"/>
    <s v="ช******์"/>
    <s v="******rand Indeed Condo , ถ.สุขุมวิท ตำบลสุรศักดิ์ อำเภอศรีราชา จังหวัดชลบุรี 20110"/>
    <s v="20110"/>
    <s v="07"/>
    <s v="28/02/2026 21:48"/>
    <s v="-"/>
    <s v="SPX Express"/>
    <s v="Shopee"/>
    <s v="shopee"/>
    <s v=""/>
    <s v="TH269209334242G"/>
    <s v="28/02/2026 21:44"/>
  </r>
  <r>
    <x v="7"/>
    <x v="7"/>
    <n v="59"/>
    <n v="3"/>
    <s v="GVW61"/>
    <n v="177"/>
    <n v="0"/>
    <s v="ร้านที่1"/>
    <s v="อ******์"/>
    <s v="******าดี อำเภอเมืองสมุทรสาคร จังหวัดสมุทรสาคร 74000"/>
    <s v="74000"/>
    <s v="90"/>
    <s v="28/02/2026 22:12"/>
    <s v="-"/>
    <s v="Flash Express"/>
    <s v="Shopee"/>
    <s v="shopee"/>
    <s v=""/>
    <s v="TH16018E7EAU7I"/>
    <s v="28/02/2026 21:42"/>
  </r>
  <r>
    <x v="2"/>
    <x v="8"/>
    <n v="76"/>
    <n v="1"/>
    <s v="GVW59"/>
    <n v="186.55"/>
    <n v="7"/>
    <s v="ร้านที่3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28/02/2026 21:32"/>
    <s v="-"/>
    <s v="Kerry_dropoff"/>
    <s v="Lazada"/>
    <s v="lazada"/>
    <s v=""/>
    <s v="LEXPU0662170114"/>
    <s v="28/02/2026 21:31"/>
  </r>
  <r>
    <x v="5"/>
    <x v="9"/>
    <n v="103.55"/>
    <n v="1"/>
    <s v="GVW59"/>
    <n v="186.55"/>
    <n v="7"/>
    <s v="ร้านที่3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28/02/2026 21:32"/>
    <s v="-"/>
    <s v="Kerry_dropoff"/>
    <s v="Lazada"/>
    <s v="lazada"/>
    <s v=""/>
    <s v="LEXPU0662170114"/>
    <s v="28/02/2026 21:31"/>
  </r>
  <r>
    <x v="8"/>
    <x v="9"/>
    <n v="62.58"/>
    <n v="1"/>
    <s v="GVW58"/>
    <n v="70.58"/>
    <n v="8"/>
    <s v="ร้านที่3"/>
    <s v="นุชจรี-เอี่ยองค์"/>
    <s v="1594 สุรชาติคอทร์ ซอย สมานมิตร ถนน  สุทธิสารวินิจฉัย,  -_x000a__x000a_ห้วยขวาง/ Huai Khwangกรุงเทพมหานคร/ Bangkok_x000a_10310"/>
    <s v="10310"/>
    <s v="660949575796"/>
    <s v="28/02/2026 21:26"/>
    <s v="-"/>
    <s v="Kerry_dropoff"/>
    <s v="Lazada"/>
    <s v="lazada"/>
    <s v=""/>
    <s v="LEXPU0662173141"/>
    <s v="28/02/2026 21:26"/>
  </r>
  <r>
    <x v="1"/>
    <x v="1"/>
    <n v="65"/>
    <n v="9"/>
    <s v="GVW57"/>
    <n v="272.08999999999997"/>
    <n v="0"/>
    <s v="ร้านที่2"/>
    <s v="ท*** เ***ะผาบ"/>
    <s v="สระบุรี"/>
    <s v="-"/>
    <s v=""/>
    <s v="28/02/2026 21:26"/>
    <s v="-"/>
    <s v="Flash Express Thailand"/>
    <s v="Tiktok"/>
    <s v="tiktok"/>
    <s v=""/>
    <s v="THT100354X36C8Z"/>
    <s v="28/02/2026 21:26"/>
  </r>
  <r>
    <x v="1"/>
    <x v="1"/>
    <n v="33.333333333333336"/>
    <n v="3"/>
    <s v="GVW56"/>
    <n v="778"/>
    <n v="0"/>
    <s v="ร้านที่1"/>
    <s v="บ******อ"/>
    <s v="****** อ.แม่ลาว  จ.เชียงราย 57250 ตำบลดงมะดะ อำเภอแม่ลาว จังหวัดเชียงราย 57250"/>
    <s v="57250"/>
    <s v="04"/>
    <s v="28/02/2026 21:25"/>
    <s v="-"/>
    <s v="SPX Express"/>
    <s v="Shopee"/>
    <s v="shopee"/>
    <s v=""/>
    <s v="TH2622393628417"/>
    <s v="28/02/2026 21:25"/>
  </r>
  <r>
    <x v="6"/>
    <x v="6"/>
    <n v="66.666666666666671"/>
    <n v="3"/>
    <s v="GVW56"/>
    <n v="778"/>
    <n v="0"/>
    <s v="ร้านที่1"/>
    <s v="บ******อ"/>
    <s v="****** อ.แม่ลาว  จ.เชียงราย 57250 ตำบลดงมะดะ อำเภอแม่ลาว จังหวัดเชียงราย 57250"/>
    <s v="57250"/>
    <s v="04"/>
    <s v="28/02/2026 21:25"/>
    <s v="-"/>
    <s v="SPX Express"/>
    <s v="Shopee"/>
    <s v="shopee"/>
    <s v=""/>
    <s v="TH2622393628417"/>
    <s v="28/02/2026 21:25"/>
  </r>
  <r>
    <x v="2"/>
    <x v="2"/>
    <n v="66.333333333333329"/>
    <n v="6"/>
    <s v="GVW56"/>
    <n v="778"/>
    <n v="0"/>
    <s v="ร้านที่1"/>
    <s v="บ******อ"/>
    <s v="****** อ.แม่ลาว  จ.เชียงราย 57250 ตำบลดงมะดะ อำเภอแม่ลาว จังหวัดเชียงราย 57250"/>
    <s v="57250"/>
    <s v="04"/>
    <s v="28/02/2026 21:25"/>
    <s v="-"/>
    <s v="SPX Express"/>
    <s v="Shopee"/>
    <s v="shopee"/>
    <s v=""/>
    <s v="TH2622393628417"/>
    <s v="28/02/2026 21:25"/>
  </r>
  <r>
    <x v="2"/>
    <x v="2"/>
    <n v="66.333333333333329"/>
    <n v="3"/>
    <s v="GVW55"/>
    <n v="232"/>
    <n v="35"/>
    <s v="ร้านที่2"/>
    <s v="น***กษณ์ เ***พรหม"/>
    <s v="นครนายก"/>
    <s v="-"/>
    <s v=""/>
    <s v="28/02/2026 21:18"/>
    <s v="-"/>
    <s v="Flash Express Thailand"/>
    <s v="Tiktok"/>
    <s v="tiktok"/>
    <s v=""/>
    <s v="THT110154WR5R9Z"/>
    <s v="28/02/2026 21:18"/>
  </r>
  <r>
    <x v="1"/>
    <x v="1"/>
    <n v="65"/>
    <n v="9"/>
    <s v="GVW54"/>
    <n v="272.08999999999997"/>
    <n v="0"/>
    <s v="ร้านที่2"/>
    <s v="ป***ร"/>
    <s v="กรุงเทพฯ"/>
    <s v="-"/>
    <s v=""/>
    <s v="28/02/2026 21:14"/>
    <s v="-"/>
    <s v="J&amp;T Express"/>
    <s v="Tiktok"/>
    <s v="tiktok"/>
    <s v="ขอเนยนม3 กาแฟ3 กล่องค่ะ อย่างอื่นแล้วจัดให้ค่ะ ขอบคุณค่ะ"/>
    <s v="792484878765"/>
    <s v="28/02/2026 21:14"/>
  </r>
  <r>
    <x v="1"/>
    <x v="1"/>
    <n v="50"/>
    <n v="6"/>
    <s v="GVW53"/>
    <n v="200"/>
    <n v="0"/>
    <s v="ร้านที่2"/>
    <s v="ม***า ก***่อน"/>
    <s v="เชียงใหม่"/>
    <s v="-"/>
    <s v=""/>
    <s v="28/02/2026 21:07"/>
    <s v="-"/>
    <s v="J&amp;T Express"/>
    <s v="Tiktok"/>
    <s v="tiktok"/>
    <s v=""/>
    <s v="792464807831"/>
    <s v="28/02/2026 21:07"/>
  </r>
  <r>
    <x v="2"/>
    <x v="2"/>
    <n v="80"/>
    <n v="1"/>
    <s v="GVW52"/>
    <n v="80"/>
    <n v="0"/>
    <s v="ร้านที่1"/>
    <s v="เ******ง"/>
    <s v="******น์ ตำบลพงศ์ประศาสน์ อำเภอบางสะพาน จังหวัดประจวบคีรีขันธ์ 77140"/>
    <s v="77140"/>
    <s v="73"/>
    <s v="28/02/2026 21:01"/>
    <s v="-"/>
    <s v="SPX Express"/>
    <s v="Shopee"/>
    <s v="shopee"/>
    <s v=""/>
    <s v="TH2670017554820"/>
    <s v="28/02/2026 21:01"/>
  </r>
  <r>
    <x v="5"/>
    <x v="5"/>
    <n v="159"/>
    <n v="2"/>
    <s v="GVW51"/>
    <n v="441"/>
    <n v="0"/>
    <s v="ร้านที่2"/>
    <s v="ก***ุงกะหนิง"/>
    <s v="นนทบุรี"/>
    <s v="-"/>
    <s v=""/>
    <s v="28/02/2026 20:51"/>
    <s v="-"/>
    <s v="J&amp;T Express"/>
    <s v="Tiktok"/>
    <s v="tiktok"/>
    <s v=""/>
    <s v="792452571805"/>
    <s v="28/02/2026 20:51"/>
  </r>
  <r>
    <x v="0"/>
    <x v="0"/>
    <n v="159"/>
    <n v="1"/>
    <s v="GVW51"/>
    <n v="441"/>
    <n v="0"/>
    <s v="ร้านที่2"/>
    <s v="ก***ุงกะหนิง"/>
    <s v="นนทบุรี"/>
    <s v="-"/>
    <s v=""/>
    <s v="28/02/2026 20:51"/>
    <s v="-"/>
    <s v="J&amp;T Express"/>
    <s v="Tiktok"/>
    <s v="tiktok"/>
    <s v=""/>
    <s v="792452571805"/>
    <s v="28/02/2026 20:51"/>
  </r>
  <r>
    <x v="4"/>
    <x v="4"/>
    <n v="159"/>
    <n v="1"/>
    <s v="GVW51"/>
    <n v="441"/>
    <n v="0"/>
    <s v="ร้านที่2"/>
    <s v="ก***ุงกะหนิง"/>
    <s v="นนทบุรี"/>
    <s v="-"/>
    <s v=""/>
    <s v="28/02/2026 20:51"/>
    <s v="-"/>
    <s v="J&amp;T Express"/>
    <s v="Tiktok"/>
    <s v="tiktok"/>
    <s v=""/>
    <s v="792452571805"/>
    <s v="28/02/2026 20:51"/>
  </r>
  <r>
    <x v="1"/>
    <x v="1"/>
    <n v="50"/>
    <n v="6"/>
    <s v="GVW50"/>
    <n v="489"/>
    <n v="0"/>
    <s v="ร้านที่1"/>
    <s v="ส******ม"/>
    <s v="******ตำบลโพธิ์ชัย, อำเภอพนมไพร ตำบลโพธิ์ชัย อำเภอพนมไพร จังหวัดร้อยเอ็ด 45140"/>
    <s v="45140"/>
    <s v="24"/>
    <s v="28/02/2026 20:33"/>
    <s v="-"/>
    <s v="SPX Express"/>
    <s v="Shopee"/>
    <s v="shopee"/>
    <s v=""/>
    <s v="TH2627613566043"/>
    <s v="28/02/2026 20:31"/>
  </r>
  <r>
    <x v="6"/>
    <x v="6"/>
    <n v="66.666666666666671"/>
    <n v="3"/>
    <s v="GVW50"/>
    <n v="489"/>
    <n v="0"/>
    <s v="ร้านที่1"/>
    <s v="ส******ม"/>
    <s v="******ตำบลโพธิ์ชัย, อำเภอพนมไพร ตำบลโพธิ์ชัย อำเภอพนมไพร จังหวัดร้อยเอ็ด 45140"/>
    <s v="45140"/>
    <s v="24"/>
    <s v="28/02/2026 20:33"/>
    <s v="-"/>
    <s v="SPX Express"/>
    <s v="Shopee"/>
    <s v="shopee"/>
    <s v=""/>
    <s v="TH2627613566043"/>
    <s v="28/02/2026 20:31"/>
  </r>
  <r>
    <x v="8"/>
    <x v="9"/>
    <n v="14.8"/>
    <n v="1"/>
    <s v="GVW48"/>
    <n v="23.3"/>
    <n v="8.5"/>
    <s v="ร้านที่3"/>
    <s v="รินทร์รวี​ ล้อตระกูลนุกิจ​"/>
    <s v="516/5   ถนนบ้านค่าย-บ้านบึง ม.1 ต.ละหาร_x000a__x000a_ปลวกแดง/ Pluak Daengระยอง/ Rayong_x000a_21140"/>
    <s v="21140"/>
    <s v="660829796678"/>
    <s v="28/02/2026 20:24"/>
    <s v="-"/>
    <s v="Kerry_dropoff"/>
    <s v="Lazada"/>
    <s v="lazada"/>
    <s v=""/>
    <s v="LEXPU0662173765"/>
    <s v="28/02/2026 20:24"/>
  </r>
  <r>
    <x v="2"/>
    <x v="2"/>
    <n v="80"/>
    <n v="2"/>
    <s v="GVW47"/>
    <n v="195"/>
    <n v="35"/>
    <s v="ร้านที่1"/>
    <s v="ง*ม"/>
    <s v="******ผ่ทองอพาร์ตเม้นส์2 แขวงอนุสาวรีย์ เขตบางเขน จังหวัดกรุงเทพมหานคร 10220"/>
    <s v="10220"/>
    <s v="63"/>
    <s v="28/02/2026 20:44"/>
    <s v="-"/>
    <s v="SPX Express"/>
    <s v="Shopee"/>
    <s v="shopee"/>
    <s v=""/>
    <s v="TH2651910582487"/>
    <s v="28/02/2026 20:14"/>
  </r>
  <r>
    <x v="2"/>
    <x v="2"/>
    <n v="80"/>
    <n v="1"/>
    <s v="GVW46"/>
    <n v="80"/>
    <n v="0"/>
    <s v="ร้านที่1"/>
    <s v="ส******ง"/>
    <s v="******ขีด, อำเภอบรรพตพิสัย ตำบลตาขีด อำเภอบรรพตพิสัย จังหวัดนครสวรรค์ 60180"/>
    <s v="60180"/>
    <s v="73"/>
    <s v="28/02/2026 20:42"/>
    <s v="-"/>
    <s v="SPX Express"/>
    <s v="Shopee"/>
    <s v="shopee"/>
    <s v=""/>
    <s v="TH261340529575R"/>
    <s v="28/02/2026 20:12"/>
  </r>
  <r>
    <x v="5"/>
    <x v="5"/>
    <n v="159"/>
    <n v="1"/>
    <s v="GVW45"/>
    <n v="129"/>
    <n v="0"/>
    <s v="ร้านที่2"/>
    <s v="พ***ุญเตียง  พ***ินิจ"/>
    <s v="อุดรธานี"/>
    <s v="-"/>
    <s v=""/>
    <s v="28/02/2026 20:01"/>
    <s v="-"/>
    <s v="J&amp;T Express"/>
    <s v="Tiktok"/>
    <s v="tiktok"/>
    <s v=""/>
    <s v="792409158892"/>
    <s v="28/02/2026 20:01"/>
  </r>
  <r>
    <x v="3"/>
    <x v="3"/>
    <n v="27.5"/>
    <n v="4"/>
    <s v="GVW44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28/02/2026 20:30"/>
    <s v="-"/>
    <s v="Flash Express"/>
    <s v="Shopee"/>
    <s v="shopee"/>
    <s v=""/>
    <s v="TH69018E7RQA1D"/>
    <s v="28/02/2026 20:00"/>
  </r>
  <r>
    <x v="2"/>
    <x v="8"/>
    <n v="64"/>
    <n v="2"/>
    <s v="GVW43"/>
    <n v="135.5"/>
    <n v="7.5"/>
    <s v="ร้านที่3"/>
    <s v="นาถินี เวชมี"/>
    <s v="หมู่บ้านพฤกษา20 หมู่บ้านพฤษา20 53/970 ม.2 ซอย 4/3 ต.คูคต อ.ลำลูกกา จ.ปทุมธานี 12130    0983236824 · คูคต/ Khu Khot_x000a__x000a_ลำลูกกา/ Lam Luk Kaปทุมธานี/ Pathum Thani_x000a_12130"/>
    <s v="12130"/>
    <s v="660983236824"/>
    <s v="28/02/2026 19:54"/>
    <s v="-"/>
    <s v="Kerry_dropoff"/>
    <s v="Lazada"/>
    <s v="lazada"/>
    <s v=""/>
    <s v="LEXPU0662150531"/>
    <s v="28/02/2026 19:54"/>
  </r>
  <r>
    <x v="2"/>
    <x v="2"/>
    <n v="120"/>
    <n v="1"/>
    <s v="GVW42"/>
    <n v="100"/>
    <n v="0"/>
    <s v="ร้านที่2"/>
    <s v="แ***พียงใจ พ***์กว้าง"/>
    <s v="อุบลราชธานี"/>
    <s v="-"/>
    <s v=""/>
    <s v="28/02/2026 19:44"/>
    <s v="-"/>
    <s v="J&amp;T Express"/>
    <s v="Tiktok"/>
    <s v="tiktok"/>
    <s v=""/>
    <s v="792467914814"/>
    <s v="28/02/2026 19:43"/>
  </r>
  <r>
    <x v="2"/>
    <x v="8"/>
    <n v="10"/>
    <n v="1"/>
    <s v="GVW41"/>
    <n v="10"/>
    <n v="0"/>
    <s v="ร้านที่3"/>
    <s v="ร้านคค้ารอนรดา"/>
    <s v="ม...ที่..9กงตอ · คลองสระ/ Khlong Sa_x000a__x000a_กาญจนดิษฐ์/ Kanchanaditสุราษฎร์ธานี/ Surat Thani_x000a_84160"/>
    <s v="84160"/>
    <s v="660984564658"/>
    <s v="28/02/2026 19:36"/>
    <s v="-"/>
    <s v="Kerry_dropoff"/>
    <s v="Lazada"/>
    <s v="lazada"/>
    <s v=""/>
    <s v="TH68028E7EE08M"/>
    <s v="28/02/2026 19:36"/>
  </r>
  <r>
    <x v="2"/>
    <x v="2"/>
    <n v="66.333333333333329"/>
    <n v="3"/>
    <s v="GVW40"/>
    <n v="197"/>
    <n v="0"/>
    <s v="ร้านที่2"/>
    <s v="ส***รัตน์ น***์ธนะวานิช"/>
    <s v="สมุทรสงคราม"/>
    <s v="-"/>
    <s v=""/>
    <s v="28/02/2026 19:31"/>
    <s v="-"/>
    <s v="J&amp;T Express"/>
    <s v="Tiktok"/>
    <s v="tiktok"/>
    <s v=""/>
    <s v="792430014832"/>
    <s v="28/02/2026 19:30"/>
  </r>
  <r>
    <x v="8"/>
    <x v="10"/>
    <n v="139"/>
    <n v="1"/>
    <s v="GVW39"/>
    <n v="139"/>
    <n v="0"/>
    <s v="ร้านที่1"/>
    <s v="น******ร"/>
    <s v="******รพนม ตำบลนาคู่ อำเภอนาแก จังหวัดนครพนม 48130"/>
    <s v="48130"/>
    <s v="29"/>
    <s v="28/02/2026 19:29"/>
    <s v="-"/>
    <s v="SPX Express"/>
    <s v="Shopee"/>
    <s v="shopee"/>
    <s v=""/>
    <s v="TH2620977259275"/>
    <s v="28/02/2026 19:29"/>
  </r>
  <r>
    <x v="5"/>
    <x v="9"/>
    <n v="109"/>
    <n v="2"/>
    <s v="GVW38"/>
    <n v="489.95"/>
    <n v="53.95"/>
    <s v="ร้านที่3"/>
    <s v="เด็กชาย ณัฐวัฒน์ พลวาปี"/>
    <s v="บ้านเลขที่ 38 หมู่ที่ 2 บ้านดอนคง ต.อุ่มจาน · อุ่มจาน/ Um Chan_x000a__x000a_ประจักษ์ศิลปาคม/ Prachaksinlapakhomอุดรธานี/ Udon Thani_x000a_41110"/>
    <s v="41110"/>
    <s v="660655973078"/>
    <s v="28/02/2026 19:26"/>
    <s v="-"/>
    <s v="Kerry_dropoff"/>
    <s v="Lazada"/>
    <s v="lazada"/>
    <s v=""/>
    <s v="TH38208E7TQ28C"/>
    <s v="28/02/2026 19:26"/>
  </r>
  <r>
    <x v="4"/>
    <x v="9"/>
    <n v="109"/>
    <n v="2"/>
    <s v="GVW38"/>
    <n v="489.95"/>
    <n v="53.95"/>
    <s v="ร้านที่3"/>
    <s v="เด็กชาย ณัฐวัฒน์ พลวาปี"/>
    <s v="บ้านเลขที่ 38 หมู่ที่ 2 บ้านดอนคง ต.อุ่มจาน · อุ่มจาน/ Um Chan_x000a__x000a_ประจักษ์ศิลปาคม/ Prachaksinlapakhomอุดรธานี/ Udon Thani_x000a_41110"/>
    <s v="41110"/>
    <s v="660655973078"/>
    <s v="28/02/2026 19:26"/>
    <s v="-"/>
    <s v="Kerry_dropoff"/>
    <s v="Lazada"/>
    <s v="lazada"/>
    <s v=""/>
    <s v="TH38208E7TQ28C"/>
    <s v="28/02/2026 19:26"/>
  </r>
  <r>
    <x v="6"/>
    <x v="6"/>
    <n v="66.666666666666671"/>
    <n v="3"/>
    <s v="GVW37"/>
    <n v="129"/>
    <n v="0"/>
    <s v="ร้านที่2"/>
    <s v="อ***ตรา แ***ัก"/>
    <s v="สระแก้ว"/>
    <s v="-"/>
    <s v=""/>
    <s v="28/02/2026 19:26"/>
    <s v="-"/>
    <s v="J&amp;T Express"/>
    <s v="Tiktok"/>
    <s v="tiktok"/>
    <s v=""/>
    <s v="792410103800"/>
    <s v="28/02/2026 19:24"/>
  </r>
  <r>
    <x v="8"/>
    <x v="10"/>
    <n v="139"/>
    <n v="1"/>
    <s v="GVW36"/>
    <n v="288"/>
    <n v="10"/>
    <s v="ร้านที่1"/>
    <s v="น******์"/>
    <s v="******รูณ์ ตำบล หนองหญ้าไซ ตำบลหนองหญ้าไซ อำเภอวังสามหมอ จังหวัดอุดรธานี 41280"/>
    <s v="41280"/>
    <s v="90"/>
    <s v="28/02/2026 19:22"/>
    <s v="-"/>
    <s v="SPX Express"/>
    <s v="Shopee"/>
    <s v="shopee"/>
    <s v=""/>
    <s v="TH263447195278A"/>
    <s v="28/02/2026 19:21"/>
  </r>
  <r>
    <x v="4"/>
    <x v="4"/>
    <n v="139"/>
    <n v="1"/>
    <s v="GVW36"/>
    <n v="288"/>
    <n v="10"/>
    <s v="ร้านที่1"/>
    <s v="น******์"/>
    <s v="******รูณ์ ตำบล หนองหญ้าไซ ตำบลหนองหญ้าไซ อำเภอวังสามหมอ จังหวัดอุดรธานี 41280"/>
    <s v="41280"/>
    <s v="90"/>
    <s v="28/02/2026 19:22"/>
    <s v="-"/>
    <s v="SPX Express"/>
    <s v="Shopee"/>
    <s v="shopee"/>
    <s v=""/>
    <s v="TH263447195278A"/>
    <s v="28/02/2026 19:21"/>
  </r>
  <r>
    <x v="4"/>
    <x v="9"/>
    <n v="103.3"/>
    <n v="1"/>
    <s v="GVW35"/>
    <n v="110.3"/>
    <n v="7"/>
    <s v="ร้านที่3"/>
    <s v="ธันย์สิตา ปภัสร์กาญจนนท์"/>
    <s v="125/10 มบ.บัวแก้ว ถ.ศูนย์ศิลปชีพบางไทร ต.บ้านปทุม_x000a__x000a_สามโคก/ Sam Khokปทุมธานี/ Pathum Thani_x000a_12160"/>
    <s v="12160"/>
    <s v="660640768479"/>
    <s v="28/02/2026 19:20"/>
    <s v="-"/>
    <s v="Kerry_dropoff"/>
    <s v="Lazada"/>
    <s v="lazada"/>
    <s v=""/>
    <s v="LEXPU0662173880"/>
    <s v="28/02/2026 19:20"/>
  </r>
  <r>
    <x v="5"/>
    <x v="5"/>
    <n v="159"/>
    <n v="1"/>
    <s v="GVW34"/>
    <n v="129"/>
    <n v="0"/>
    <s v="ร้านที่2"/>
    <s v="ส***นท์  ด***์สง่างาม"/>
    <s v="สมุทรปราการ"/>
    <s v="-"/>
    <s v=""/>
    <s v="28/02/2026 19:03"/>
    <s v="-"/>
    <s v="J&amp;T COD"/>
    <s v="Tiktok"/>
    <s v="จ่ายทีหลัง / COD"/>
    <s v=""/>
    <s v="792411965800"/>
    <s v="28/02/2026 19:03"/>
  </r>
  <r>
    <x v="1"/>
    <x v="1"/>
    <n v="50"/>
    <n v="6"/>
    <s v="GVW33"/>
    <n v="200"/>
    <n v="0"/>
    <s v="ร้านที่2"/>
    <s v="พ***ล.ขึอขุนทด."/>
    <s v="นครราชสีมา"/>
    <s v="-"/>
    <s v=""/>
    <s v="28/02/2026 18:40"/>
    <s v="-"/>
    <s v="J&amp;T COD"/>
    <s v="Tiktok"/>
    <s v="จ่ายทีหลัง / COD"/>
    <s v=""/>
    <s v="792403790732"/>
    <s v="28/02/2026 18:40"/>
  </r>
  <r>
    <x v="1"/>
    <x v="1"/>
    <n v="65"/>
    <n v="9"/>
    <s v="GVW32"/>
    <n v="307"/>
    <n v="8"/>
    <s v="ร้านที่2"/>
    <s v="อ***อาสัน ม***็ง"/>
    <s v="นราธิวาส"/>
    <s v="-"/>
    <s v=""/>
    <s v="28/02/2026 18:29"/>
    <s v="-"/>
    <s v="J&amp;T COD"/>
    <s v="Tiktok"/>
    <s v="จ่ายทีหลัง / COD"/>
    <s v=""/>
    <s v="792462580700"/>
    <s v="28/02/2026 18:29"/>
  </r>
  <r>
    <x v="9"/>
    <x v="11"/>
    <n v="75"/>
    <n v="1"/>
    <s v="GVW31"/>
    <n v="142"/>
    <n v="67"/>
    <s v="ร้านที่1"/>
    <s v="ส******์"/>
    <s v="****** แยก 3-2, ถนน แจ้งวัฒนะ, แขวงทุ่งสองห้อง, เขตหลักสี่ แขวงทุ่งสองห้อง เขตหลักสี่ จังหวัดกรุงเทพมหานคร 10210"/>
    <s v="10210"/>
    <s v="03"/>
    <s v="28/02/2026 18:28"/>
    <s v="-"/>
    <s v="SPX Express"/>
    <s v="Shopee"/>
    <s v="shopee"/>
    <s v=""/>
    <s v="TH261691542289H"/>
    <s v="28/02/2026 18:27"/>
  </r>
  <r>
    <x v="2"/>
    <x v="2"/>
    <n v="85"/>
    <n v="20"/>
    <s v="GVW29"/>
    <n v="1550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8/02/2026 18:06"/>
    <s v="-"/>
    <s v="Kerry_dropoff"/>
    <s v="Lazada"/>
    <s v="lazada"/>
    <s v=""/>
    <s v="LEXDO0179485124"/>
    <s v="28/02/2026 18:06"/>
  </r>
  <r>
    <x v="6"/>
    <x v="6"/>
    <n v="66.666666666666671"/>
    <n v="3"/>
    <s v="GVW28"/>
    <n v="129"/>
    <n v="0"/>
    <s v="ร้านที่2"/>
    <s v="ส***ฑา บ***รืองขาว"/>
    <s v="ตรัง"/>
    <s v="-"/>
    <s v=""/>
    <s v="28/02/2026 17:55"/>
    <s v="-"/>
    <s v="J&amp;T COD"/>
    <s v="Tiktok"/>
    <s v="จ่ายทีหลัง / COD"/>
    <s v=""/>
    <s v="792499806884"/>
    <s v="28/02/2026 17:55"/>
  </r>
  <r>
    <x v="2"/>
    <x v="2"/>
    <n v="80"/>
    <n v="1"/>
    <s v="GVW27"/>
    <n v="80"/>
    <n v="0"/>
    <s v="ร้านที่1"/>
    <s v="ส******ร"/>
    <s v="******บลตลาดน้อย ตำบลตลาดน้อย อำเภอบ้านหมอ จังหวัดสระบุรี 18130"/>
    <s v="18130"/>
    <s v="35"/>
    <s v="28/02/2026 17:10"/>
    <s v="-"/>
    <s v="SPX Express"/>
    <s v="Shopee"/>
    <s v="shopee"/>
    <s v=""/>
    <s v="TH2614007020777"/>
    <s v="28/02/2026 17:10"/>
  </r>
  <r>
    <x v="0"/>
    <x v="0"/>
    <n v="159"/>
    <n v="1"/>
    <s v="GVW26"/>
    <n v="129"/>
    <n v="0"/>
    <s v="ร้านที่2"/>
    <s v="ด***พ็ญ ด***่น"/>
    <s v="ขอนแก่น"/>
    <s v="-"/>
    <s v=""/>
    <s v="28/02/2026 16:57"/>
    <s v="-"/>
    <s v="J&amp;T Express"/>
    <s v="Tiktok"/>
    <s v="tiktok"/>
    <s v=""/>
    <s v="792498376751"/>
    <s v="28/02/2026 16:56"/>
  </r>
  <r>
    <x v="1"/>
    <x v="1"/>
    <n v="50"/>
    <n v="6"/>
    <s v="GVW24"/>
    <n v="200"/>
    <n v="0"/>
    <s v="ร้านที่2"/>
    <s v="ส***ชา ว***ษสินธุ์"/>
    <s v="ภูเก็ต"/>
    <s v="-"/>
    <s v=""/>
    <s v="28/02/2026 16:32"/>
    <s v="-"/>
    <s v="J&amp;T COD"/>
    <s v="Tiktok"/>
    <s v="จ่ายทีหลัง / COD"/>
    <s v=""/>
    <s v="792429806825"/>
    <s v="28/02/2026 16:32"/>
  </r>
  <r>
    <x v="2"/>
    <x v="2"/>
    <n v="66.333333333333329"/>
    <n v="6"/>
    <s v="GVW23"/>
    <n v="394"/>
    <n v="0"/>
    <s v="ร้านที่2"/>
    <s v="เ***นเพ็ญ ท***ิตติกุล"/>
    <s v="เชียงใหม่"/>
    <s v="-"/>
    <s v=""/>
    <s v="28/02/2026 16:32"/>
    <s v="-"/>
    <s v="J&amp;T COD"/>
    <s v="Tiktok"/>
    <s v="จ่ายทีหลัง / COD"/>
    <s v=""/>
    <s v="792452813843"/>
    <s v="28/02/2026 16:32"/>
  </r>
  <r>
    <x v="5"/>
    <x v="5"/>
    <n v="139"/>
    <n v="1"/>
    <s v="GVW22"/>
    <n v="215"/>
    <n v="0"/>
    <s v="ร้านที่10"/>
    <s v="ชื่อนางสาวนงเยาว์ พูลท้วม"/>
    <s v="บ้านเลขที่21/233การเคหะคลองจั่นหลังที่21แขวงคลองจั่น เขตบางกะปิ ก.ท ม 10240"/>
    <s v="10240"/>
    <s v="0635983290"/>
    <s v="28/02/2026 16:23"/>
    <s v="t0832622509@gmail.com"/>
    <s v="EMS COD"/>
    <s v="facebook"/>
    <s v="กสิกร"/>
    <s v=""/>
    <s v="-"/>
    <s v="28/02/2026 16:23"/>
  </r>
  <r>
    <x v="4"/>
    <x v="4"/>
    <n v="139"/>
    <n v="1"/>
    <s v="GVW22"/>
    <n v="215"/>
    <n v="0"/>
    <s v="ร้านที่10"/>
    <s v="ชื่อนางสาวนงเยาว์ พูลท้วม"/>
    <s v="บ้านเลขที่21/233การเคหะคลองจั่นหลังที่21แขวงคลองจั่น เขตบางกะปิ ก.ท ม 10240"/>
    <s v="10240"/>
    <s v="0635983290"/>
    <s v="28/02/2026 16:23"/>
    <s v="t0832622509@gmail.com"/>
    <s v="EMS COD"/>
    <s v="facebook"/>
    <s v="กสิกร"/>
    <s v=""/>
    <s v="-"/>
    <s v="28/02/2026 16:23"/>
  </r>
  <r>
    <x v="1"/>
    <x v="1"/>
    <n v="40"/>
    <n v="40"/>
    <s v="GVW21"/>
    <n v="1161.5999999999999"/>
    <n v="0"/>
    <s v="ร้านที่2"/>
    <s v="พ***าลน้ำตาล"/>
    <s v="ยโสธร"/>
    <s v="-"/>
    <s v=""/>
    <s v="28/02/2026 16:19"/>
    <s v="-"/>
    <s v="Flash Express Thailand"/>
    <s v="Tiktok"/>
    <s v="tiktok"/>
    <s v=""/>
    <s v="THT320654WRF51Z"/>
    <s v="28/02/2026 16:19"/>
  </r>
  <r>
    <x v="1"/>
    <x v="1"/>
    <n v="65"/>
    <n v="12"/>
    <s v="GVW19"/>
    <n v="400"/>
    <n v="0"/>
    <s v="ร้านที่2"/>
    <s v="ม***ี ป***ำมา"/>
    <s v="ชลบุรี"/>
    <s v="-"/>
    <s v=""/>
    <s v="28/02/2026 16:16"/>
    <s v="-"/>
    <s v="J&amp;T COD"/>
    <s v="Tiktok"/>
    <s v="จ่ายทีหลัง / COD"/>
    <s v=""/>
    <s v="792432977733"/>
    <s v="28/02/2026 16:16"/>
  </r>
  <r>
    <x v="2"/>
    <x v="2"/>
    <n v="66.333333333333329"/>
    <n v="3"/>
    <s v="GVW18"/>
    <n v="197"/>
    <n v="0"/>
    <s v="ร้านที่2"/>
    <s v="ป***ร"/>
    <s v="กรุงเทพฯ"/>
    <s v="-"/>
    <s v=""/>
    <s v="28/02/2026 16:11"/>
    <s v="-"/>
    <s v="J&amp;T Express"/>
    <s v="Tiktok"/>
    <s v="tiktok"/>
    <s v=""/>
    <s v="792499313815"/>
    <s v="28/02/2026 16:11"/>
  </r>
  <r>
    <x v="6"/>
    <x v="6"/>
    <n v="66.666666666666671"/>
    <n v="3"/>
    <s v="GVW16"/>
    <n v="297"/>
    <n v="0"/>
    <s v="ร้านที่2"/>
    <s v="ภ***พล ส***นนท์"/>
    <s v="พิจิตร"/>
    <s v="-"/>
    <s v=""/>
    <s v="28/02/2026 16:07"/>
    <s v="-"/>
    <s v="J&amp;T COD"/>
    <s v="Tiktok"/>
    <s v="จ่ายทีหลัง / COD"/>
    <s v=""/>
    <s v="792472206864"/>
    <s v="28/02/2026 16:07"/>
  </r>
  <r>
    <x v="2"/>
    <x v="2"/>
    <n v="66.333333333333329"/>
    <n v="3"/>
    <s v="GVW16"/>
    <n v="297"/>
    <n v="0"/>
    <s v="ร้านที่2"/>
    <s v="ภ***พล ส***นนท์"/>
    <s v="พิจิตร"/>
    <s v="-"/>
    <s v=""/>
    <s v="28/02/2026 16:07"/>
    <s v="-"/>
    <s v="J&amp;T COD"/>
    <s v="Tiktok"/>
    <s v="จ่ายทีหลัง / COD"/>
    <s v=""/>
    <s v="792472206864"/>
    <s v="28/02/2026 16:07"/>
  </r>
  <r>
    <x v="1"/>
    <x v="1"/>
    <n v="33.333333333333336"/>
    <n v="6"/>
    <s v="GVW14"/>
    <n v="300"/>
    <n v="0"/>
    <s v="ร้านที่2"/>
    <s v="ม***ูด"/>
    <s v="กรุงเทพมหานคร"/>
    <s v="-"/>
    <s v=""/>
    <s v="28/02/2026 16:04"/>
    <s v="-"/>
    <s v="J&amp;T COD"/>
    <s v="Tiktok"/>
    <s v="จ่ายทีหลัง / COD"/>
    <s v=""/>
    <s v="792406481790"/>
    <s v="28/02/2026 16:05"/>
  </r>
  <r>
    <x v="1"/>
    <x v="1"/>
    <n v="33.333333333333336"/>
    <n v="3"/>
    <s v="GVW14"/>
    <n v="300"/>
    <n v="0"/>
    <s v="ร้านที่2"/>
    <s v="ม***ูด"/>
    <s v="กรุงเทพมหานคร"/>
    <s v="-"/>
    <s v=""/>
    <s v="28/02/2026 16:04"/>
    <s v="-"/>
    <s v="J&amp;T COD"/>
    <s v="Tiktok"/>
    <s v="จ่ายทีหลัง / COD"/>
    <s v=""/>
    <s v="792406481790"/>
    <s v="28/02/2026 16:05"/>
  </r>
  <r>
    <x v="1"/>
    <x v="1"/>
    <n v="33.333333333333336"/>
    <n v="6"/>
    <s v="GVW13"/>
    <n v="201"/>
    <n v="1"/>
    <s v="ร้านที่2"/>
    <s v="ศ***ร   พ***อง"/>
    <s v="นครสวรรค์"/>
    <s v="-"/>
    <s v=""/>
    <s v="28/02/2026 16:04"/>
    <s v="-"/>
    <s v="J&amp;T Express"/>
    <s v="Tiktok"/>
    <s v="tiktok"/>
    <s v=""/>
    <s v="792436192730"/>
    <s v="28/02/2026 16:05"/>
  </r>
  <r>
    <x v="1"/>
    <x v="1"/>
    <n v="33.333333333333336"/>
    <n v="3"/>
    <s v="GVW12"/>
    <n v="100"/>
    <n v="0"/>
    <s v="ร้านที่2"/>
    <s v="ส***านต์ ถ***เมืองแพน"/>
    <s v="เลย"/>
    <s v="-"/>
    <s v=""/>
    <s v="28/02/2026 16:02"/>
    <s v="-"/>
    <s v="J&amp;T Express"/>
    <s v="Tiktok"/>
    <s v="tiktok"/>
    <s v=""/>
    <s v="792405818853"/>
    <s v="28/02/2026 16:04"/>
  </r>
  <r>
    <x v="3"/>
    <x v="3"/>
    <n v="49"/>
    <n v="1"/>
    <s v="GVW11"/>
    <n v="49"/>
    <n v="0"/>
    <s v="ร้านที่1"/>
    <s v="ว***า"/>
    <s v="******ยายทอง, ตำบลวังยายทอง, อำเภอเทพารักษ์ ตำบลวังยายทอง อำเภอเทพารักษ์ จังหวัดนครราชสีมา 30210"/>
    <s v="30210"/>
    <s v="73"/>
    <s v="28/02/2026 16:26"/>
    <s v="-"/>
    <s v="SPX Express"/>
    <s v="Shopee"/>
    <s v="shopee"/>
    <s v=""/>
    <s v="TH267580108124E"/>
    <s v="28/02/2026 16:01"/>
  </r>
  <r>
    <x v="8"/>
    <x v="12"/>
    <n v="109"/>
    <n v="4"/>
    <s v="GVW10"/>
    <n v="500"/>
    <n v="64"/>
    <s v="ร้านที่1"/>
    <s v="เพลินตา วิชาชัย (บ้านลุงอยู่ หลังแรกทางซ้ายมือ)"/>
    <s v="27 ม.6 ตำบลวังน้ำเย็น อำเภอวังน้ำเย็น · วังน้ำเย็น/ Wang Nam Yen_x000a__x000a_วังน้ำเย็น/ Wang Nam Yenสระแก้ว/ Sa Kaeo_x000a_27210"/>
    <s v="27210"/>
    <s v="660871001109"/>
    <s v="28/02/2026 16:00"/>
    <s v="-"/>
    <s v="Kerry_dropoff"/>
    <s v="Lazada"/>
    <s v="lazada"/>
    <s v=""/>
    <s v="TH26048E7T888A"/>
    <s v="28/02/2026 16:00"/>
  </r>
  <r>
    <x v="0"/>
    <x v="0"/>
    <n v="139"/>
    <n v="1"/>
    <s v="GVW9"/>
    <n v="215"/>
    <n v="0"/>
    <s v="ร้านที่10"/>
    <s v="รุ่งนภา จันทรา"/>
    <s v="90 หมู่ 4 ตำบลบางลี่อำเภอท่าวุ้งจังหวัดลพบุรี  โทร 15150"/>
    <s v="15150"/>
    <s v="0854241297"/>
    <s v="27/02/2026 12:53"/>
    <s v="t0832622509@gmail.com"/>
    <s v="EMS"/>
    <s v="facebook"/>
    <s v="กสิกร"/>
    <s v=""/>
    <s v="WB171628940TH"/>
    <s v="28/02/2026 15:56"/>
  </r>
  <r>
    <x v="8"/>
    <x v="10"/>
    <n v="139"/>
    <n v="1"/>
    <s v="GVW9"/>
    <n v="215"/>
    <n v="0"/>
    <s v="ร้านที่10"/>
    <s v="รุ่งนภา จันทรา"/>
    <s v="90 หมู่ 4 ตำบลบางลี่อำเภอท่าวุ้งจังหวัดลพบุรี  โทร 15150"/>
    <s v="15150"/>
    <s v="0854241297"/>
    <s v="27/02/2026 12:53"/>
    <s v="t0832622509@gmail.com"/>
    <s v="EMS"/>
    <s v="facebook"/>
    <s v="กสิกร"/>
    <s v=""/>
    <s v="WB171628940TH"/>
    <s v="28/02/2026 15:56"/>
  </r>
  <r>
    <x v="6"/>
    <x v="6"/>
    <n v="66.666666666666671"/>
    <n v="3"/>
    <s v="GVW8"/>
    <n v="100"/>
    <n v="0"/>
    <s v="ร้านที่2"/>
    <s v="ศ***รรณ ว***สิทธิเศรษฐ์"/>
    <s v="กรุงเทพฯ"/>
    <s v="-"/>
    <s v=""/>
    <s v="28/02/2026 15:51"/>
    <s v="-"/>
    <s v="J&amp;T COD"/>
    <s v="Tiktok"/>
    <s v="จ่ายทีหลัง / COD"/>
    <s v=""/>
    <s v="792408009842"/>
    <s v="28/02/2026 15:51"/>
  </r>
  <r>
    <x v="6"/>
    <x v="6"/>
    <n v="66.666666666666671"/>
    <n v="3"/>
    <s v="GVW7"/>
    <n v="100"/>
    <n v="0"/>
    <s v="ร้านที่2"/>
    <s v="อ***ุข ช***น"/>
    <s v="ภูเก็ต"/>
    <s v="-"/>
    <s v=""/>
    <s v="28/02/2026 15:53"/>
    <s v="-"/>
    <s v="J&amp;T Express"/>
    <s v="Tiktok"/>
    <s v="tiktok"/>
    <s v=""/>
    <s v="792464790751"/>
    <s v="28/02/2026 15:49"/>
  </r>
  <r>
    <x v="6"/>
    <x v="6"/>
    <n v="65"/>
    <n v="1"/>
    <s v="GVW6"/>
    <n v="329"/>
    <n v="0"/>
    <s v="ร้านที่10"/>
    <s v="สุกัญญา"/>
    <s v="9 ซอยอินทาราพิทักษ์เจ็ดถนนอินทระพิทักษ์ แขวงบางยี่เรือ เขตธนบุรี กทม. 10600"/>
    <s v="10600"/>
    <s v="0841331020"/>
    <s v="28/02/2026 15:47"/>
    <s v="t0832622509@gmail.com"/>
    <s v="EMS COD"/>
    <s v="facebook"/>
    <s v="กสิกร"/>
    <s v=""/>
    <s v="WA096938825TH"/>
    <s v="28/02/2026 15:47"/>
  </r>
  <r>
    <x v="8"/>
    <x v="10"/>
    <n v="139"/>
    <n v="2"/>
    <s v="GVW6"/>
    <n v="329"/>
    <n v="0"/>
    <s v="ร้านที่10"/>
    <s v="สุกัญญา"/>
    <s v="9 ซอยอินทาราพิทักษ์เจ็ดถนนอินทระพิทักษ์ แขวงบางยี่เรือ เขตธนบุรี กทม. 10600"/>
    <s v="10600"/>
    <s v="0841331020"/>
    <s v="28/02/2026 15:47"/>
    <s v="t0832622509@gmail.com"/>
    <s v="EMS COD"/>
    <s v="facebook"/>
    <s v="กสิกร"/>
    <s v=""/>
    <s v="WA096938825TH"/>
    <s v="28/02/2026 15:47"/>
  </r>
  <r>
    <x v="1"/>
    <x v="1"/>
    <n v="50"/>
    <n v="6"/>
    <s v="GVW5"/>
    <n v="200"/>
    <n v="0"/>
    <s v="ร้านที่2"/>
    <s v="G***n"/>
    <s v="ลพบุรี"/>
    <s v="-"/>
    <s v=""/>
    <s v="28/02/2026 15:46"/>
    <s v="-"/>
    <s v="J&amp;T COD"/>
    <s v="Tiktok"/>
    <s v="จ่ายทีหลัง / COD"/>
    <s v="ฝอยทอง =2_x000a_เผือก =2_x000a_กล้วยหอมมะพร้าวเผา =2"/>
    <s v="792409271754"/>
    <s v="28/02/2026 15:46"/>
  </r>
  <r>
    <x v="0"/>
    <x v="0"/>
    <n v="139"/>
    <n v="1"/>
    <s v="GVW3"/>
    <n v="215"/>
    <n v="0"/>
    <s v="ร้านที่10"/>
    <s v="วิศรุต อิทธะรงค์"/>
    <s v="38/7 ม.1   ซอย.เทศบาล 60/1 _x000a_ต.บ้านฉาง อ.บ้านฉาง จ.ระยอง 21130"/>
    <s v="21130"/>
    <s v="0811699694"/>
    <s v="28/02/2026 15:44"/>
    <s v="t0832622509@gmail.com"/>
    <s v="EMS COD"/>
    <s v="facebook"/>
    <s v="กสิกร"/>
    <s v=""/>
    <s v="WA096938967TH"/>
    <s v="28/02/2026 15:43"/>
  </r>
  <r>
    <x v="8"/>
    <x v="10"/>
    <n v="139"/>
    <n v="1"/>
    <s v="GVW3"/>
    <n v="215"/>
    <n v="0"/>
    <s v="ร้านที่10"/>
    <s v="วิศรุต อิทธะรงค์"/>
    <s v="38/7 ม.1   ซอย.เทศบาล 60/1 _x000a_ต.บ้านฉาง อ.บ้านฉาง จ.ระยอง 21130"/>
    <s v="21130"/>
    <s v="0811699694"/>
    <s v="28/02/2026 15:44"/>
    <s v="t0832622509@gmail.com"/>
    <s v="EMS COD"/>
    <s v="facebook"/>
    <s v="กสิกร"/>
    <s v=""/>
    <s v="WA096938967TH"/>
    <s v="28/02/2026 15:43"/>
  </r>
  <r>
    <x v="0"/>
    <x v="0"/>
    <n v="139"/>
    <n v="1"/>
    <s v="GVW2"/>
    <n v="430"/>
    <n v="0"/>
    <s v="ร้านที่10"/>
    <s v="ชุติกาญจน์ ศรีแสวงทรัพย์"/>
    <s v="35 ม.5 ถ.อู่ทอง หน้าวัดประสาท ร้านหมงจักรยาน ต.หอรัตนไชย อ.เมือง จ.อยุธยา 13000"/>
    <s v="13000"/>
    <s v="0942695561"/>
    <s v="28/02/2026 15:42"/>
    <s v="t0832622509@gmail.com"/>
    <s v="EMS COD"/>
    <s v="facebook"/>
    <s v="กสิกร"/>
    <s v=""/>
    <s v="-"/>
    <s v="28/02/2026 15:42"/>
  </r>
  <r>
    <x v="4"/>
    <x v="4"/>
    <n v="139"/>
    <n v="1"/>
    <s v="GVW2"/>
    <n v="430"/>
    <n v="0"/>
    <s v="ร้านที่10"/>
    <s v="ชุติกาญจน์ ศรีแสวงทรัพย์"/>
    <s v="35 ม.5 ถ.อู่ทอง หน้าวัดประสาท ร้านหมงจักรยาน ต.หอรัตนไชย อ.เมือง จ.อยุธยา 13000"/>
    <s v="13000"/>
    <s v="0942695561"/>
    <s v="28/02/2026 15:42"/>
    <s v="t0832622509@gmail.com"/>
    <s v="EMS COD"/>
    <s v="facebook"/>
    <s v="กสิกร"/>
    <s v=""/>
    <s v="-"/>
    <s v="28/02/2026 15:42"/>
  </r>
  <r>
    <x v="8"/>
    <x v="10"/>
    <n v="139"/>
    <n v="2"/>
    <s v="GVW2"/>
    <n v="430"/>
    <n v="0"/>
    <s v="ร้านที่10"/>
    <s v="ชุติกาญจน์ ศรีแสวงทรัพย์"/>
    <s v="35 ม.5 ถ.อู่ทอง หน้าวัดประสาท ร้านหมงจักรยาน ต.หอรัตนไชย อ.เมือง จ.อยุธยา 13000"/>
    <s v="13000"/>
    <s v="0942695561"/>
    <s v="28/02/2026 15:42"/>
    <s v="t0832622509@gmail.com"/>
    <s v="EMS COD"/>
    <s v="facebook"/>
    <s v="กสิกร"/>
    <s v=""/>
    <s v="-"/>
    <s v="28/02/2026 15:42"/>
  </r>
  <r>
    <x v="2"/>
    <x v="2"/>
    <n v="69.900000000000006"/>
    <n v="20"/>
    <s v="GVW1"/>
    <n v="16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28/02/2026 15:41"/>
    <s v="-"/>
    <s v="SPX Express"/>
    <s v="Shopee"/>
    <s v="shopee"/>
    <s v=""/>
    <s v="TH267313741976S"/>
    <s v="28/02/2026 15:41"/>
  </r>
  <r>
    <x v="10"/>
    <x v="13"/>
    <n v="150"/>
    <n v="1"/>
    <s v="GVW0"/>
    <n v="100"/>
    <n v="0"/>
    <s v="ร้านที่2"/>
    <s v="H***WaiLin"/>
    <s v="Phetchabun"/>
    <s v="-"/>
    <s v=""/>
    <s v="28/02/2026 15:38"/>
    <s v="-"/>
    <s v="J&amp;T COD"/>
    <s v="Tiktok"/>
    <s v="จ่ายทีหลัง / COD"/>
    <s v=""/>
    <s v="792404003871"/>
    <s v="28/02/2026 15:38"/>
  </r>
  <r>
    <x v="8"/>
    <x v="10"/>
    <n v="139"/>
    <n v="1"/>
    <s v="GVV99"/>
    <n v="430"/>
    <n v="0"/>
    <s v="ร้านที่10"/>
    <s v="สว.ตู่ พื้นผา"/>
    <s v="สภ.บางศรีเมือง_x000a_งานอำนวยการ_x000a_บางกร่าง_x000a_เมืองนนทบุรี_x000a_นนทบุรี_x000a_Thailand 11000"/>
    <s v="11000"/>
    <s v="66639477748"/>
    <s v="28/02/2026 15:38"/>
    <s v="t0832622509@gmail.com"/>
    <s v="EMS COD"/>
    <s v="facebook"/>
    <s v="กสิกร"/>
    <s v=""/>
    <s v="-"/>
    <s v="28/02/2026 15:38"/>
  </r>
  <r>
    <x v="4"/>
    <x v="4"/>
    <n v="139"/>
    <n v="2"/>
    <s v="GVV99"/>
    <n v="430"/>
    <n v="0"/>
    <s v="ร้านที่10"/>
    <s v="สว.ตู่ พื้นผา"/>
    <s v="สภ.บางศรีเมือง_x000a_งานอำนวยการ_x000a_บางกร่าง_x000a_เมืองนนทบุรี_x000a_นนทบุรี_x000a_Thailand 11000"/>
    <s v="11000"/>
    <s v="66639477748"/>
    <s v="28/02/2026 15:38"/>
    <s v="t0832622509@gmail.com"/>
    <s v="EMS COD"/>
    <s v="facebook"/>
    <s v="กสิกร"/>
    <s v=""/>
    <s v="-"/>
    <s v="28/02/2026 15:38"/>
  </r>
  <r>
    <x v="5"/>
    <x v="5"/>
    <n v="139"/>
    <n v="1"/>
    <s v="GVV99"/>
    <n v="430"/>
    <n v="0"/>
    <s v="ร้านที่10"/>
    <s v="สว.ตู่ พื้นผา"/>
    <s v="สภ.บางศรีเมือง_x000a_งานอำนวยการ_x000a_บางกร่าง_x000a_เมืองนนทบุรี_x000a_นนทบุรี_x000a_Thailand 11000"/>
    <s v="11000"/>
    <s v="66639477748"/>
    <s v="28/02/2026 15:38"/>
    <s v="t0832622509@gmail.com"/>
    <s v="EMS COD"/>
    <s v="facebook"/>
    <s v="กสิกร"/>
    <s v=""/>
    <s v="-"/>
    <s v="28/02/2026 15:38"/>
  </r>
  <r>
    <x v="1"/>
    <x v="1"/>
    <n v="65"/>
    <n v="1"/>
    <s v="GVV97"/>
    <n v="39"/>
    <n v="0"/>
    <s v="ร้านที่2"/>
    <s v="R*** P***anee"/>
    <s v="น่าน"/>
    <s v="-"/>
    <s v=""/>
    <s v="28/02/2026 15:36"/>
    <s v="-"/>
    <s v="J&amp;T COD"/>
    <s v="Tiktok"/>
    <s v="จ่ายทีหลัง / COD"/>
    <s v="รสเผือกมะพร้าว"/>
    <s v="792489470791"/>
    <s v="28/02/2026 15:36"/>
  </r>
  <r>
    <x v="2"/>
    <x v="2"/>
    <n v="66.333333333333329"/>
    <n v="3"/>
    <s v="GVV96"/>
    <n v="197"/>
    <n v="0"/>
    <s v="ร้านที่2"/>
    <s v="น***าวอรุณรัตน์  เ***และ"/>
    <s v="เทศบาลนครนครราชสีมา"/>
    <s v="-"/>
    <s v=""/>
    <s v="28/02/2026 15:34"/>
    <s v="-"/>
    <s v="J&amp;T COD"/>
    <s v="Tiktok"/>
    <s v="จ่ายทีหลัง / COD"/>
    <s v=""/>
    <s v="792431219834"/>
    <s v="28/02/2026 15:35"/>
  </r>
  <r>
    <x v="1"/>
    <x v="1"/>
    <n v="50"/>
    <n v="6"/>
    <s v="GVV95"/>
    <n v="200"/>
    <n v="0"/>
    <s v="ร้านที่2"/>
    <s v="ว***ชชา ม***ย"/>
    <s v="กาญจนบุรี"/>
    <s v="-"/>
    <s v=""/>
    <s v="28/02/2026 15:34"/>
    <s v="-"/>
    <s v="J&amp;T Express"/>
    <s v="Tiktok"/>
    <s v="tiktok"/>
    <s v=""/>
    <s v="792495191714"/>
    <s v="28/02/2026 15:35"/>
  </r>
  <r>
    <x v="6"/>
    <x v="6"/>
    <n v="66.666666666666671"/>
    <n v="3"/>
    <s v="GVV94"/>
    <n v="100"/>
    <n v="0"/>
    <s v="ร้านที่2"/>
    <s v="น** ส***ง เ***ก้ว"/>
    <s v="ศรีสะเกษ"/>
    <s v="-"/>
    <s v=""/>
    <s v="28/02/2026 15:34"/>
    <s v="-"/>
    <s v="J&amp;T COD"/>
    <s v="Tiktok"/>
    <s v="จ่ายทีหลัง / COD"/>
    <s v=""/>
    <s v="792416205851"/>
    <s v="28/02/2026 15:34"/>
  </r>
  <r>
    <x v="1"/>
    <x v="1"/>
    <n v="65"/>
    <n v="1"/>
    <s v="GVV93"/>
    <n v="39"/>
    <n v="0"/>
    <s v="ร้านที่2"/>
    <s v="ศ***ักษณ์ ท***ตน์"/>
    <s v="กรุงเทพฯ"/>
    <s v="-"/>
    <s v=""/>
    <s v="28/02/2026 15:34"/>
    <s v="-"/>
    <s v="J&amp;T COD"/>
    <s v="Tiktok"/>
    <s v="จ่ายทีหลัง / COD"/>
    <s v=""/>
    <s v="792497906863"/>
    <s v="28/02/2026 15:34"/>
  </r>
  <r>
    <x v="1"/>
    <x v="1"/>
    <n v="65"/>
    <n v="9"/>
    <s v="GVV92"/>
    <n v="299"/>
    <n v="0"/>
    <s v="ร้านที่2"/>
    <s v="พ** เ***มน้ำเพชร"/>
    <s v="นนทบุรี"/>
    <s v="-"/>
    <s v=""/>
    <s v="28/02/2026 15:33"/>
    <s v="-"/>
    <s v="J&amp;T Express"/>
    <s v="Tiktok"/>
    <s v="tiktok"/>
    <s v=""/>
    <s v="792477985714"/>
    <s v="28/02/2026 15:32"/>
  </r>
  <r>
    <x v="1"/>
    <x v="1"/>
    <n v="65"/>
    <n v="2"/>
    <s v="GVV91"/>
    <n v="78"/>
    <n v="0"/>
    <s v="ร้านที่2"/>
    <s v="้***นิดา ผ***ธิ์"/>
    <s v="กรุงเทพฯ"/>
    <s v="-"/>
    <s v=""/>
    <s v="28/02/2026 15:31"/>
    <s v="-"/>
    <s v="J&amp;T COD"/>
    <s v="Tiktok"/>
    <s v="จ่ายทีหลัง / COD"/>
    <s v=""/>
    <s v="792479703864"/>
    <s v="28/02/2026 15:31"/>
  </r>
  <r>
    <x v="1"/>
    <x v="1"/>
    <n v="33.333333333333336"/>
    <n v="3"/>
    <s v="GVV90"/>
    <n v="100"/>
    <n v="0"/>
    <s v="ร้านที่2"/>
    <s v="ป***า ม***ด"/>
    <s v="กรุงเทพมหานคร"/>
    <s v="-"/>
    <s v=""/>
    <s v="28/02/2026 15:27"/>
    <s v="-"/>
    <s v="J&amp;T COD"/>
    <s v="Tiktok"/>
    <s v="จ่ายทีหลัง / COD"/>
    <s v=""/>
    <s v="792440500880"/>
    <s v="28/02/2026 15:28"/>
  </r>
  <r>
    <x v="2"/>
    <x v="2"/>
    <n v="66.333333333333329"/>
    <n v="3"/>
    <s v="GVV88"/>
    <n v="197"/>
    <n v="0"/>
    <s v="ร้านที่2"/>
    <s v="เ***ดาว  อ***ตภัทร์"/>
    <s v="กรุงเทพฯ"/>
    <s v="-"/>
    <s v=""/>
    <s v="28/02/2026 15:12"/>
    <s v="-"/>
    <s v="J&amp;T COD"/>
    <s v="Tiktok"/>
    <s v="จ่ายทีหลัง / COD"/>
    <s v=""/>
    <s v="792408101800"/>
    <s v="28/02/2026 15:12"/>
  </r>
  <r>
    <x v="2"/>
    <x v="2"/>
    <n v="80"/>
    <n v="3"/>
    <s v="GVV87"/>
    <n v="278"/>
    <n v="38"/>
    <s v="ร้านที่1"/>
    <s v="น******น"/>
    <s v="******านหนองรัง, ตำบล พยุห์, อำเภอพยุห์ ตำบลพยุห์ อำเภอพยุห์ จังหวัดศรีสะเกษ 33230"/>
    <s v="33230"/>
    <s v="42"/>
    <s v="28/02/2026 15:41"/>
    <s v="-"/>
    <s v="SPX Express"/>
    <s v="Shopee"/>
    <s v="shopee"/>
    <s v=""/>
    <s v="TH2664122420896"/>
    <s v="28/02/2026 15:11"/>
  </r>
  <r>
    <x v="1"/>
    <x v="1"/>
    <n v="33.333333333333336"/>
    <n v="3"/>
    <s v="GVV86"/>
    <n v="100"/>
    <n v="0"/>
    <s v="ร้านที่2"/>
    <s v="พ***์ชนก"/>
    <s v="มหาสารคาม"/>
    <s v="-"/>
    <s v=""/>
    <s v="28/02/2026 15:06"/>
    <s v="-"/>
    <s v="J&amp;T Express"/>
    <s v="Tiktok"/>
    <s v="tiktok"/>
    <s v="รส 1. ฝอยทอง 2. มะพร้าวน้ำหอม 3. กล้วยหอมมะพร้าวเผา"/>
    <s v="792417088702"/>
    <s v="28/02/2026 15:06"/>
  </r>
  <r>
    <x v="1"/>
    <x v="1"/>
    <n v="50"/>
    <n v="6"/>
    <s v="GVV85"/>
    <n v="200"/>
    <n v="0"/>
    <s v="ร้านที่2"/>
    <s v="ห***ดง ท***าภ"/>
    <s v="สมุทรปราการ"/>
    <s v="-"/>
    <s v=""/>
    <s v="28/02/2026 15:04"/>
    <s v="-"/>
    <s v="J&amp;T COD"/>
    <s v="Tiktok"/>
    <s v="จ่ายทีหลัง / COD"/>
    <s v=""/>
    <s v="792436405806"/>
    <s v="28/02/2026 15:04"/>
  </r>
  <r>
    <x v="5"/>
    <x v="5"/>
    <n v="159"/>
    <n v="1"/>
    <s v="GVV84"/>
    <n v="119"/>
    <n v="10"/>
    <s v="ร้านที่2"/>
    <s v="ภ***พร"/>
    <s v="อุบลราชธานี"/>
    <s v="-"/>
    <s v=""/>
    <s v="28/02/2026 14:53"/>
    <s v="-"/>
    <s v="J&amp;T COD"/>
    <s v="Tiktok"/>
    <s v="จ่ายทีหลัง / COD"/>
    <s v=""/>
    <s v="792475067856"/>
    <s v="28/02/2026 14:53"/>
  </r>
  <r>
    <x v="1"/>
    <x v="1"/>
    <n v="50"/>
    <n v="6"/>
    <s v="GVV83"/>
    <n v="200"/>
    <n v="0"/>
    <s v="ร้านที่2"/>
    <s v="ว***า แ***ยชน์"/>
    <s v="เพชรบุรี"/>
    <s v="-"/>
    <s v=""/>
    <s v="28/02/2026 14:50"/>
    <s v="-"/>
    <s v="J&amp;T COD"/>
    <s v="Tiktok"/>
    <s v="จ่ายทีหลัง / COD"/>
    <s v=""/>
    <s v="792464993725"/>
    <s v="28/02/2026 14:50"/>
  </r>
  <r>
    <x v="5"/>
    <x v="5"/>
    <n v="159"/>
    <n v="1"/>
    <s v="GVV82"/>
    <n v="109"/>
    <n v="0"/>
    <s v="ร้านที่2"/>
    <s v="ศ***ักษณ์  เ***ญพันธ์"/>
    <s v="กรุงเทพมหานคร"/>
    <s v="-"/>
    <s v=""/>
    <s v="28/02/2026 14:48"/>
    <s v="-"/>
    <s v="J&amp;T COD"/>
    <s v="Tiktok"/>
    <s v="จ่ายทีหลัง / COD"/>
    <s v=""/>
    <s v="792464968816"/>
    <s v="28/02/2026 14:48"/>
  </r>
  <r>
    <x v="3"/>
    <x v="3"/>
    <n v="49"/>
    <n v="1"/>
    <s v="GVV81"/>
    <n v="49"/>
    <n v="0"/>
    <s v="ร้านที่1"/>
    <s v="ส******ก"/>
    <s v="******หนองแมว, ตำบล หนองขาม, อำเภอจักราช ตำบลหนองขาม อำเภอจักราช จังหวัดนครราชสีมา 30230"/>
    <s v="30230"/>
    <s v="37"/>
    <s v="28/02/2026 15:18"/>
    <s v="-"/>
    <s v="SPX Express"/>
    <s v="Shopee"/>
    <s v="shopee"/>
    <s v=""/>
    <s v="TH2609215934415"/>
    <s v="28/02/2026 14:48"/>
  </r>
  <r>
    <x v="2"/>
    <x v="2"/>
    <n v="66.333333333333329"/>
    <n v="3"/>
    <s v="GVV80"/>
    <n v="197"/>
    <n v="0"/>
    <s v="ร้านที่2"/>
    <s v="ร***น ศ***ระจักษ์"/>
    <s v="พระนครศรีอยุธยา"/>
    <s v="-"/>
    <s v=""/>
    <s v="28/02/2026 14:46"/>
    <s v="-"/>
    <s v="J&amp;T COD"/>
    <s v="Tiktok"/>
    <s v="จ่ายทีหลัง / COD"/>
    <s v=""/>
    <s v="792472506814"/>
    <s v="28/02/2026 14:46"/>
  </r>
  <r>
    <x v="5"/>
    <x v="5"/>
    <n v="159"/>
    <n v="1"/>
    <s v="GVV78"/>
    <n v="218"/>
    <n v="0"/>
    <s v="ร้านที่2"/>
    <s v="น***ี เ***ไกร"/>
    <s v="สุราษฎร์ธานี"/>
    <s v="-"/>
    <s v=""/>
    <s v="28/02/2026 14:44"/>
    <s v="-"/>
    <s v="J&amp;T COD"/>
    <s v="Tiktok"/>
    <s v="จ่ายทีหลัง / COD"/>
    <s v=""/>
    <s v="792457971804"/>
    <s v="28/02/2026 14:44"/>
  </r>
  <r>
    <x v="8"/>
    <x v="10"/>
    <n v="159"/>
    <n v="1"/>
    <s v="GVV78"/>
    <n v="218"/>
    <n v="0"/>
    <s v="ร้านที่2"/>
    <s v="น***ี เ***ไกร"/>
    <s v="สุราษฎร์ธานี"/>
    <s v="-"/>
    <s v=""/>
    <s v="28/02/2026 14:44"/>
    <s v="-"/>
    <s v="J&amp;T COD"/>
    <s v="Tiktok"/>
    <s v="จ่ายทีหลัง / COD"/>
    <s v=""/>
    <s v="792457971804"/>
    <s v="28/02/2026 14:44"/>
  </r>
  <r>
    <x v="3"/>
    <x v="3"/>
    <n v="49"/>
    <n v="1"/>
    <s v="GVV77"/>
    <n v="49"/>
    <n v="0"/>
    <s v="ร้านที่1"/>
    <s v="ธ**ล"/>
    <s v="****** ตำบลหนองหว้า, อำเภอเขาฉกรรจ์ ตำบลหนองหว้า อำเภอเขาฉกรรจ์ จังหวัดสระแก้ว 27000"/>
    <s v="27000"/>
    <s v="80"/>
    <s v="28/02/2026 15:03"/>
    <s v="-"/>
    <s v="SPX Express"/>
    <s v="Shopee"/>
    <s v="shopee"/>
    <s v=""/>
    <s v="TH265709598388I"/>
    <s v="28/02/2026 14:33"/>
  </r>
  <r>
    <x v="5"/>
    <x v="5"/>
    <n v="159"/>
    <n v="1"/>
    <s v="GVV76"/>
    <n v="109"/>
    <n v="0"/>
    <s v="ร้านที่2"/>
    <s v="อ***ิทธิ์ แ***ึ้ง"/>
    <s v="นครราชสีมา"/>
    <s v="-"/>
    <s v=""/>
    <s v="28/02/2026 14:33"/>
    <s v="-"/>
    <s v="J&amp;T Express"/>
    <s v="Tiktok"/>
    <s v="tiktok"/>
    <s v=""/>
    <s v="792483558893"/>
    <s v="28/02/2026 14:33"/>
  </r>
  <r>
    <x v="1"/>
    <x v="1"/>
    <n v="50"/>
    <n v="6"/>
    <s v="GVV74"/>
    <n v="200"/>
    <n v="0"/>
    <s v="ร้านที่2"/>
    <s v="จ***ร ท***ันธุ์"/>
    <s v="หนองบัวลำภู"/>
    <s v="-"/>
    <s v=""/>
    <s v="28/02/2026 14:14"/>
    <s v="-"/>
    <s v="J&amp;T COD"/>
    <s v="Tiktok"/>
    <s v="จ่ายทีหลัง / COD"/>
    <s v=""/>
    <s v="792475598784"/>
    <s v="28/02/2026 14:15"/>
  </r>
  <r>
    <x v="5"/>
    <x v="5"/>
    <n v="139"/>
    <n v="1"/>
    <s v="GVV73"/>
    <n v="215"/>
    <n v="0"/>
    <s v="ร้านที่10"/>
    <s v="เมธินี  สุภาวณิชย์"/>
    <s v="คอนโดบ้านสวนริมน้ำ 151/747 ตึก3_x000a_ซ.33(วัดยายร่ม)_x000a_ถ.พระราม2_x000a_ขว.บางมด_x000a_ข.จอมทอง_x000a_กทม. 10150"/>
    <s v="10150"/>
    <s v="0917463356"/>
    <s v="28/02/2026 13:57"/>
    <s v="t0832622509@gmail.com"/>
    <s v="EMS COD"/>
    <s v="facebook"/>
    <s v="กสิกร"/>
    <s v=""/>
    <s v="-"/>
    <s v="28/02/2026 13:57"/>
  </r>
  <r>
    <x v="8"/>
    <x v="10"/>
    <n v="139"/>
    <n v="1"/>
    <s v="GVV73"/>
    <n v="215"/>
    <n v="0"/>
    <s v="ร้านที่10"/>
    <s v="เมธินี  สุภาวณิชย์"/>
    <s v="คอนโดบ้านสวนริมน้ำ 151/747 ตึก3_x000a_ซ.33(วัดยายร่ม)_x000a_ถ.พระราม2_x000a_ขว.บางมด_x000a_ข.จอมทอง_x000a_กทม. 10150"/>
    <s v="10150"/>
    <s v="0917463356"/>
    <s v="28/02/2026 13:57"/>
    <s v="t0832622509@gmail.com"/>
    <s v="EMS COD"/>
    <s v="facebook"/>
    <s v="กสิกร"/>
    <s v=""/>
    <s v="-"/>
    <s v="28/02/2026 13:57"/>
  </r>
  <r>
    <x v="0"/>
    <x v="0"/>
    <n v="139"/>
    <n v="1"/>
    <s v="GVV72"/>
    <n v="215"/>
    <n v="0"/>
    <s v="ร้านที่10"/>
    <s v="พรพุฒิ ศุภรักษ์ "/>
    <s v="256/8 ถนนพานิชสัมพันธ์ ตำบลปากพนังฝั่งตะวันออก อำเภอปากพนัง จังหวัดนครศรีธรรมราช 80140"/>
    <s v="80140"/>
    <s v="0832051878"/>
    <s v="28/02/2026 13:51"/>
    <s v="t0832622509@gmail.com"/>
    <s v="EMS COD"/>
    <s v="facebook"/>
    <s v="กสิกร"/>
    <s v=""/>
    <s v="WA096938936TH"/>
    <s v="28/02/2026 13:51"/>
  </r>
  <r>
    <x v="4"/>
    <x v="4"/>
    <n v="139"/>
    <n v="1"/>
    <s v="GVV72"/>
    <n v="215"/>
    <n v="0"/>
    <s v="ร้านที่10"/>
    <s v="พรพุฒิ ศุภรักษ์ "/>
    <s v="256/8 ถนนพานิชสัมพันธ์ ตำบลปากพนังฝั่งตะวันออก อำเภอปากพนัง จังหวัดนครศรีธรรมราช 80140"/>
    <s v="80140"/>
    <s v="0832051878"/>
    <s v="28/02/2026 13:51"/>
    <s v="t0832622509@gmail.com"/>
    <s v="EMS COD"/>
    <s v="facebook"/>
    <s v="กสิกร"/>
    <s v=""/>
    <s v="WA096938936TH"/>
    <s v="28/02/2026 13:51"/>
  </r>
  <r>
    <x v="5"/>
    <x v="5"/>
    <n v="159"/>
    <n v="2"/>
    <s v="GVV71"/>
    <n v="234.78"/>
    <n v="0"/>
    <s v="ร้านที่2"/>
    <s v="น***ล ห***อา"/>
    <s v="กระบี่"/>
    <s v="-"/>
    <s v=""/>
    <s v="28/02/2026 13:49"/>
    <s v="-"/>
    <s v="J&amp;T COD"/>
    <s v="Tiktok"/>
    <s v="จ่ายทีหลัง / COD"/>
    <s v=""/>
    <s v="792409160804"/>
    <s v="28/02/2026 13:49"/>
  </r>
  <r>
    <x v="6"/>
    <x v="6"/>
    <n v="50"/>
    <n v="2"/>
    <s v="GVV70"/>
    <n v="658"/>
    <n v="0"/>
    <s v="ร้านที่10"/>
    <s v="ร้านมายเซฟ"/>
    <s v="85ม.6 ตำบล/อำเภอบ้านนาจังหวัดนครนายก 26110"/>
    <s v="26110"/>
    <s v="0989894196"/>
    <s v="28/02/2026 13:43"/>
    <s v="t0832622509@gmail.com"/>
    <s v="EMS COD"/>
    <s v="facebook"/>
    <s v="กสิกร"/>
    <s v=""/>
    <s v="-"/>
    <s v="28/02/2026 13:42"/>
  </r>
  <r>
    <x v="4"/>
    <x v="4"/>
    <n v="159"/>
    <n v="4"/>
    <s v="GVV70"/>
    <n v="658"/>
    <n v="0"/>
    <s v="ร้านที่10"/>
    <s v="ร้านมายเซฟ"/>
    <s v="85ม.6 ตำบล/อำเภอบ้านนาจังหวัดนครนายก 26110"/>
    <s v="26110"/>
    <s v="0989894196"/>
    <s v="28/02/2026 13:43"/>
    <s v="t0832622509@gmail.com"/>
    <s v="EMS COD"/>
    <s v="facebook"/>
    <s v="กสิกร"/>
    <s v=""/>
    <s v="-"/>
    <s v="28/02/2026 13:42"/>
  </r>
  <r>
    <x v="5"/>
    <x v="5"/>
    <n v="139"/>
    <n v="1"/>
    <s v="GVV69"/>
    <n v="215"/>
    <n v="0"/>
    <s v="ร้านที่10"/>
    <s v="นายนิพันธ รุทธพิชัย. "/>
    <s v="ส่งที่.   101/190 ม.4 หมู่บ้านชลลดา ซอย 11A ต.โสนลอย อ.บางบัวทอง จ.นนมบุรี โทร 11110"/>
    <s v="11110"/>
    <s v="0851512047"/>
    <s v="28/02/2026 13:38"/>
    <s v="t0832622509@gmail.com"/>
    <s v="EMS COD"/>
    <s v="facebook"/>
    <s v="กสิกร"/>
    <s v=""/>
    <s v="-"/>
    <s v="28/02/2026 13:37"/>
  </r>
  <r>
    <x v="4"/>
    <x v="4"/>
    <n v="139"/>
    <n v="1"/>
    <s v="GVV69"/>
    <n v="215"/>
    <n v="0"/>
    <s v="ร้านที่10"/>
    <s v="นายนิพันธ รุทธพิชัย. "/>
    <s v="ส่งที่.   101/190 ม.4 หมู่บ้านชลลดา ซอย 11A ต.โสนลอย อ.บางบัวทอง จ.นนมบุรี โทร 11110"/>
    <s v="11110"/>
    <s v="0851512047"/>
    <s v="28/02/2026 13:38"/>
    <s v="t0832622509@gmail.com"/>
    <s v="EMS COD"/>
    <s v="facebook"/>
    <s v="กสิกร"/>
    <s v=""/>
    <s v="-"/>
    <s v="28/02/2026 13:37"/>
  </r>
  <r>
    <x v="11"/>
    <x v="14"/>
    <n v="100"/>
    <n v="1"/>
    <s v="GVV68"/>
    <n v="229"/>
    <n v="0"/>
    <s v="ร้านที่10"/>
    <s v="อมรรัตน์  รัตนะ "/>
    <s v="268 หมู่ 4 ต. ท่าตูม _x000a_อ.ศรีมหาโพธิ์ จ. ปราจีนบุรี 25140"/>
    <s v="25140"/>
    <s v="0927015849"/>
    <s v="28/02/2026 10:09"/>
    <s v="t0832622509@gmail.com"/>
    <s v="EMS"/>
    <s v="facebook"/>
    <s v="กสิกร"/>
    <s v=""/>
    <s v="WB171628967TH"/>
    <s v="28/02/2026 13:36"/>
  </r>
  <r>
    <x v="5"/>
    <x v="5"/>
    <n v="139"/>
    <n v="1"/>
    <s v="GVV68"/>
    <n v="229"/>
    <n v="0"/>
    <s v="ร้านที่10"/>
    <s v="อมรรัตน์  รัตนะ "/>
    <s v="268 หมู่ 4 ต. ท่าตูม _x000a_อ.ศรีมหาโพธิ์ จ. ปราจีนบุรี 25140"/>
    <s v="25140"/>
    <s v="0927015849"/>
    <s v="28/02/2026 10:09"/>
    <s v="t0832622509@gmail.com"/>
    <s v="EMS"/>
    <s v="facebook"/>
    <s v="กสิกร"/>
    <s v=""/>
    <s v="WB171628967TH"/>
    <s v="28/02/2026 13:36"/>
  </r>
  <r>
    <x v="1"/>
    <x v="1"/>
    <n v="50"/>
    <n v="6"/>
    <s v="GVV67"/>
    <n v="200"/>
    <n v="0"/>
    <s v="ร้านที่2"/>
    <s v="ป***ดา ส***ัญญา"/>
    <s v="หนองคาย"/>
    <s v="-"/>
    <s v=""/>
    <s v="28/02/2026 13:34"/>
    <s v="-"/>
    <s v="J&amp;T COD"/>
    <s v="Tiktok"/>
    <s v="จ่ายทีหลัง / COD"/>
    <s v=""/>
    <s v="792499194771"/>
    <s v="28/02/2026 13:34"/>
  </r>
  <r>
    <x v="8"/>
    <x v="10"/>
    <n v="139"/>
    <n v="1"/>
    <s v="GVV66"/>
    <n v="215"/>
    <n v="0"/>
    <s v="ร้านที่10"/>
    <s v="ช่อผกา จงใจสิทธิ์"/>
    <s v="133 ม.6 บ้านดอนหอ ต.ข้าวสาร อ.บ้านผือ จ.อุดรธานี 41160"/>
    <s v="41160"/>
    <s v="0628638493"/>
    <s v="28/02/2026 09:50"/>
    <s v="t0832622509@gmail.com"/>
    <s v="EMS"/>
    <s v="facebook"/>
    <s v="กสิกร"/>
    <s v=""/>
    <s v="WB171628975TH"/>
    <s v="28/02/2026 13:33"/>
  </r>
  <r>
    <x v="4"/>
    <x v="4"/>
    <n v="139"/>
    <n v="1"/>
    <s v="GVV66"/>
    <n v="215"/>
    <n v="0"/>
    <s v="ร้านที่10"/>
    <s v="ช่อผกา จงใจสิทธิ์"/>
    <s v="133 ม.6 บ้านดอนหอ ต.ข้าวสาร อ.บ้านผือ จ.อุดรธานี 41160"/>
    <s v="41160"/>
    <s v="0628638493"/>
    <s v="28/02/2026 09:50"/>
    <s v="t0832622509@gmail.com"/>
    <s v="EMS"/>
    <s v="facebook"/>
    <s v="กสิกร"/>
    <s v=""/>
    <s v="WB171628975TH"/>
    <s v="28/02/2026 13:33"/>
  </r>
  <r>
    <x v="0"/>
    <x v="0"/>
    <n v="139"/>
    <n v="1"/>
    <s v="GVV65"/>
    <n v="430"/>
    <n v="0"/>
    <s v="ร้านที่10"/>
    <s v="ศุภชัย บุญรอด"/>
    <s v=" 72/2_x000a_ชุมชนหนองแคเก่า_x000a_ตำบลหนองแค อำเภอหนองแค จังหวัดสระบุรี 18140"/>
    <s v="18140"/>
    <s v="0654467962"/>
    <s v="28/02/2026 13:32"/>
    <s v="t0832622509@gmail.com"/>
    <s v="EMS COD"/>
    <s v="facebook"/>
    <s v="กสิกร"/>
    <s v=""/>
    <s v="-"/>
    <s v="28/02/2026 13:32"/>
  </r>
  <r>
    <x v="5"/>
    <x v="5"/>
    <n v="139"/>
    <n v="1"/>
    <s v="GVV65"/>
    <n v="430"/>
    <n v="0"/>
    <s v="ร้านที่10"/>
    <s v="ศุภชัย บุญรอด"/>
    <s v=" 72/2_x000a_ชุมชนหนองแคเก่า_x000a_ตำบลหนองแค อำเภอหนองแค จังหวัดสระบุรี 18140"/>
    <s v="18140"/>
    <s v="0654467962"/>
    <s v="28/02/2026 13:32"/>
    <s v="t0832622509@gmail.com"/>
    <s v="EMS COD"/>
    <s v="facebook"/>
    <s v="กสิกร"/>
    <s v=""/>
    <s v="-"/>
    <s v="28/02/2026 13:32"/>
  </r>
  <r>
    <x v="4"/>
    <x v="4"/>
    <n v="139"/>
    <n v="2"/>
    <s v="GVV65"/>
    <n v="430"/>
    <n v="0"/>
    <s v="ร้านที่10"/>
    <s v="ศุภชัย บุญรอด"/>
    <s v=" 72/2_x000a_ชุมชนหนองแคเก่า_x000a_ตำบลหนองแค อำเภอหนองแค จังหวัดสระบุรี 18140"/>
    <s v="18140"/>
    <s v="0654467962"/>
    <s v="28/02/2026 13:32"/>
    <s v="t0832622509@gmail.com"/>
    <s v="EMS COD"/>
    <s v="facebook"/>
    <s v="กสิกร"/>
    <s v=""/>
    <s v="-"/>
    <s v="28/02/2026 13:32"/>
  </r>
  <r>
    <x v="4"/>
    <x v="4"/>
    <n v="139"/>
    <n v="2"/>
    <s v="GVV64"/>
    <n v="215"/>
    <n v="0"/>
    <s v="ร้านที่10"/>
    <s v="วิลาวัลย์_ พรชัยวรรณาชาติ"/>
    <s v="_10 ถนนสุนทรที่_อ_ เมือง_ต_ ในเมือง_จ_ บุรีรัมย์  โทร 31000"/>
    <s v="31000"/>
    <s v="0853152436"/>
    <s v="28/02/2026 13:31"/>
    <s v="t0832622509@gmail.com"/>
    <s v="EMS COD"/>
    <s v="facebook"/>
    <s v="กสิกร"/>
    <s v=""/>
    <s v="WA096938919TH"/>
    <s v="28/02/2026 13:30"/>
  </r>
  <r>
    <x v="8"/>
    <x v="10"/>
    <n v="139"/>
    <n v="1"/>
    <s v="GVV63"/>
    <n v="215"/>
    <n v="0"/>
    <s v="ร้านที่10"/>
    <s v="จิราภรณ์ สสิกาญจน์"/>
    <s v="80/7ม.1 ต.บ้านเกาะ_x000a_อ.พระนครศรีอยุธยา_x000a_พระนครศรีอยุธยา 13000"/>
    <s v="13000"/>
    <s v="0872672885"/>
    <s v="28/02/2026 13:29"/>
    <s v="t0832622509@gmail.com"/>
    <s v="EMS COD"/>
    <s v="facebook"/>
    <s v="กสิกร"/>
    <s v=""/>
    <s v="WA096938865TH"/>
    <s v="28/02/2026 13:28"/>
  </r>
  <r>
    <x v="4"/>
    <x v="4"/>
    <n v="139"/>
    <n v="1"/>
    <s v="GVV63"/>
    <n v="215"/>
    <n v="0"/>
    <s v="ร้านที่10"/>
    <s v="จิราภรณ์ สสิกาญจน์"/>
    <s v="80/7ม.1 ต.บ้านเกาะ_x000a_อ.พระนครศรีอยุธยา_x000a_พระนครศรีอยุธยา 13000"/>
    <s v="13000"/>
    <s v="0872672885"/>
    <s v="28/02/2026 13:29"/>
    <s v="t0832622509@gmail.com"/>
    <s v="EMS COD"/>
    <s v="facebook"/>
    <s v="กสิกร"/>
    <s v=""/>
    <s v="WA096938865TH"/>
    <s v="28/02/2026 13:28"/>
  </r>
  <r>
    <x v="0"/>
    <x v="0"/>
    <n v="99"/>
    <n v="2"/>
    <s v="GVV62"/>
    <n v="198"/>
    <n v="0"/>
    <s v="ร้านที่10"/>
    <s v="สำเนียง  ชื่นใจชน"/>
    <s v="94/1ม.9_x000a_ต.เบิกไพร_x000a_อ.บ้านโป่ง_x000a_จ.ราชบุรี 70110"/>
    <s v="70110"/>
    <s v="0870217607"/>
    <s v="28/02/2026 13:28"/>
    <s v="t0832622509@gmail.com"/>
    <s v="EMS COD"/>
    <s v="facebook"/>
    <s v="กสิกร"/>
    <s v=""/>
    <s v="-"/>
    <s v="28/02/2026 13:28"/>
  </r>
  <r>
    <x v="0"/>
    <x v="0"/>
    <n v="139"/>
    <n v="1"/>
    <s v="GVV61"/>
    <n v="215"/>
    <n v="0"/>
    <s v="ร้านที่10"/>
    <s v="สมชายชุดสนปักษ์"/>
    <s v="64เพชรเกษม28แยก23ตำบลบางจากอำเภอภาษีเจริญ กรุงเทพฯ 10160"/>
    <s v="10160"/>
    <s v="0897916498"/>
    <s v="28/02/2026 13:26"/>
    <s v="t0832622509@gmail.com"/>
    <s v="EMS COD"/>
    <s v="facebook"/>
    <s v="กสิกร"/>
    <s v=""/>
    <s v="WA096938882TH"/>
    <s v="28/02/2026 13:25"/>
  </r>
  <r>
    <x v="5"/>
    <x v="5"/>
    <n v="139"/>
    <n v="1"/>
    <s v="GVV61"/>
    <n v="215"/>
    <n v="0"/>
    <s v="ร้านที่10"/>
    <s v="สมชายชุดสนปักษ์"/>
    <s v="64เพชรเกษม28แยก23ตำบลบางจากอำเภอภาษีเจริญ กรุงเทพฯ 10160"/>
    <s v="10160"/>
    <s v="0897916498"/>
    <s v="28/02/2026 13:26"/>
    <s v="t0832622509@gmail.com"/>
    <s v="EMS COD"/>
    <s v="facebook"/>
    <s v="กสิกร"/>
    <s v=""/>
    <s v="WA096938882TH"/>
    <s v="28/02/2026 13:25"/>
  </r>
  <r>
    <x v="0"/>
    <x v="0"/>
    <n v="139"/>
    <n v="1"/>
    <s v="GVV60"/>
    <n v="215"/>
    <n v="0"/>
    <s v="ร้านที่10"/>
    <s v="เปรมวดี สงวนสัตย์"/>
    <s v="ส่งที่ _x000a_ที่อยู่ 47/3 หมู่8 ต.ท่าสะอ้าน อ.บางปะกง จ.ฉะเชิงเทรา 24130"/>
    <s v="24130"/>
    <s v="0972354156"/>
    <s v="28/02/2026 13:25"/>
    <s v="t0832622509@gmail.com"/>
    <s v="EMS COD"/>
    <s v="facebook"/>
    <s v="กสิกร"/>
    <s v=""/>
    <s v="WA096938896TH"/>
    <s v="28/02/2026 13:24"/>
  </r>
  <r>
    <x v="8"/>
    <x v="10"/>
    <n v="139"/>
    <n v="1"/>
    <s v="GVV60"/>
    <n v="215"/>
    <n v="0"/>
    <s v="ร้านที่10"/>
    <s v="เปรมวดี สงวนสัตย์"/>
    <s v="ส่งที่ _x000a_ที่อยู่ 47/3 หมู่8 ต.ท่าสะอ้าน อ.บางปะกง จ.ฉะเชิงเทรา 24130"/>
    <s v="24130"/>
    <s v="0972354156"/>
    <s v="28/02/2026 13:25"/>
    <s v="t0832622509@gmail.com"/>
    <s v="EMS COD"/>
    <s v="facebook"/>
    <s v="กสิกร"/>
    <s v=""/>
    <s v="WA096938896TH"/>
    <s v="28/02/2026 13:24"/>
  </r>
  <r>
    <x v="8"/>
    <x v="10"/>
    <n v="139"/>
    <n v="1"/>
    <s v="GVV59"/>
    <n v="215"/>
    <n v="0"/>
    <s v="ร้านที่10"/>
    <s v="หรั่ง"/>
    <s v="วัดบ้านไร่ อำเภอ ด่านขุนทด จังหวัดนครราชสีมา 30210"/>
    <s v="30210"/>
    <s v="0962356530"/>
    <s v="28/02/2026 13:24"/>
    <s v="t0832622509@gmail.com"/>
    <s v="EMS COD"/>
    <s v="facebook"/>
    <s v="กสิกร"/>
    <s v=""/>
    <s v="WA096938848TH"/>
    <s v="28/02/2026 13:23"/>
  </r>
  <r>
    <x v="4"/>
    <x v="4"/>
    <n v="139"/>
    <n v="1"/>
    <s v="GVV59"/>
    <n v="215"/>
    <n v="0"/>
    <s v="ร้านที่10"/>
    <s v="หรั่ง"/>
    <s v="วัดบ้านไร่ อำเภอ ด่านขุนทด จังหวัดนครราชสีมา 30210"/>
    <s v="30210"/>
    <s v="0962356530"/>
    <s v="28/02/2026 13:24"/>
    <s v="t0832622509@gmail.com"/>
    <s v="EMS COD"/>
    <s v="facebook"/>
    <s v="กสิกร"/>
    <s v=""/>
    <s v="WA096938848TH"/>
    <s v="28/02/2026 13:23"/>
  </r>
  <r>
    <x v="8"/>
    <x v="10"/>
    <n v="139"/>
    <n v="2"/>
    <s v="GVV58"/>
    <n v="215"/>
    <n v="0"/>
    <s v="ร้านที่10"/>
    <s v="สุพรรณนีย์ ปวีณาภรณ์"/>
    <s v="339 ม.9 ถนนอำนวยลิขิต_x000a_บ้านขอนขว้าง_x000a_เมืองปัก_x000a_อำเภอปักธงชัย_x000a_นครราชสีมา_x000a_Thailand 30150"/>
    <s v="30150"/>
    <s v="66826695915"/>
    <s v="28/02/2026 13:22"/>
    <s v="t0832622509@gmail.com"/>
    <s v="EMS COD"/>
    <s v="facebook"/>
    <s v="กสิกร"/>
    <s v=""/>
    <s v="WA096938834TH"/>
    <s v="28/02/2026 13:22"/>
  </r>
  <r>
    <x v="4"/>
    <x v="4"/>
    <n v="139"/>
    <n v="1"/>
    <s v="GVV57"/>
    <n v="215"/>
    <n v="0"/>
    <s v="ร้านที่10"/>
    <s v="สุภัทรา  กิตติวาส"/>
    <s v="   689/996 ศุภาลัยเวอเรนด้า. เขต. บางฃื่อ  แขวง. บางฃื่อ   กทม  10800"/>
    <s v="10800"/>
    <s v="0969394914"/>
    <s v="28/02/2026 13:19"/>
    <s v="t0832622509@gmail.com"/>
    <s v="EMS COD"/>
    <s v="facebook"/>
    <s v="กสิกร"/>
    <s v=""/>
    <s v="WA096938851TH"/>
    <s v="28/02/2026 13:19"/>
  </r>
  <r>
    <x v="0"/>
    <x v="0"/>
    <n v="139"/>
    <n v="1"/>
    <s v="GVV57"/>
    <n v="215"/>
    <n v="0"/>
    <s v="ร้านที่10"/>
    <s v="สุภัทรา  กิตติวาส"/>
    <s v="   689/996 ศุภาลัยเวอเรนด้า. เขต. บางฃื่อ  แขวง. บางฃื่อ   กทม  10800"/>
    <s v="10800"/>
    <s v="0969394914"/>
    <s v="28/02/2026 13:19"/>
    <s v="t0832622509@gmail.com"/>
    <s v="EMS COD"/>
    <s v="facebook"/>
    <s v="กสิกร"/>
    <s v=""/>
    <s v="WA096938851TH"/>
    <s v="28/02/2026 13:19"/>
  </r>
  <r>
    <x v="6"/>
    <x v="6"/>
    <n v="66.666666666666671"/>
    <n v="3"/>
    <s v="GVV56"/>
    <n v="129"/>
    <n v="0"/>
    <s v="ร้านที่1"/>
    <s v="ส******ม"/>
    <s v="******ลหัวช้าง อำเภอจตุรพักตรพิมาน จังหวัดร้อยเอ็ด 45180"/>
    <s v="45180"/>
    <s v="82"/>
    <s v="28/02/2026 13:13"/>
    <s v="-"/>
    <s v="SPX Express"/>
    <s v="Shopee"/>
    <s v="shopee"/>
    <s v=""/>
    <s v="TH265410050777X"/>
    <s v="28/02/2026 13:12"/>
  </r>
  <r>
    <x v="2"/>
    <x v="2"/>
    <n v="66.333333333333329"/>
    <n v="3"/>
    <s v="GVV55"/>
    <n v="197"/>
    <n v="0"/>
    <s v="ร้านที่2"/>
    <s v="อ***  ค***ะกอบ"/>
    <s v="เพชรบูรณ์"/>
    <s v="-"/>
    <s v=""/>
    <s v="28/02/2026 13:06"/>
    <s v="-"/>
    <s v="J&amp;T COD"/>
    <s v="Tiktok"/>
    <s v="จ่ายทีหลัง / COD"/>
    <s v=""/>
    <s v="792437507816"/>
    <s v="28/02/2026 13:06"/>
  </r>
  <r>
    <x v="6"/>
    <x v="6"/>
    <n v="66.666666666666671"/>
    <n v="3"/>
    <s v="GVV54"/>
    <n v="129"/>
    <n v="0"/>
    <s v="ร้านที่1"/>
    <s v="น******)"/>
    <s v="******หนองคูโคก ตำบล หนองแวงควง ตำบลหนองแวงควง อำเภอศรีสมเด็จ จังหวัดร้อยเอ็ด 45000"/>
    <s v="45000"/>
    <s v="86"/>
    <s v="28/02/2026 13:04"/>
    <s v="-"/>
    <s v="SPX Express"/>
    <s v="Shopee"/>
    <s v="shopee"/>
    <s v=""/>
    <s v="TH268979624276C"/>
    <s v="28/02/2026 13:04"/>
  </r>
  <r>
    <x v="1"/>
    <x v="1"/>
    <n v="65"/>
    <n v="1"/>
    <s v="GVV53"/>
    <n v="248.83"/>
    <n v="0"/>
    <s v="ร้านที่2"/>
    <s v="ณ***รา ว***จำนง"/>
    <s v="ชลบุรี"/>
    <s v="-"/>
    <s v=""/>
    <s v="28/02/2026 13:04"/>
    <s v="-"/>
    <s v="J&amp;T Express"/>
    <s v="Tiktok"/>
    <s v="tiktok"/>
    <s v=""/>
    <s v="792478604853"/>
    <s v="28/02/2026 13:04"/>
  </r>
  <r>
    <x v="2"/>
    <x v="2"/>
    <n v="120"/>
    <n v="1"/>
    <s v="GVV53"/>
    <n v="248.83"/>
    <n v="0"/>
    <s v="ร้านที่2"/>
    <s v="ณ***รา ว***จำนง"/>
    <s v="ชลบุรี"/>
    <s v="-"/>
    <s v=""/>
    <s v="28/02/2026 13:04"/>
    <s v="-"/>
    <s v="J&amp;T Express"/>
    <s v="Tiktok"/>
    <s v="tiktok"/>
    <s v=""/>
    <s v="792478604853"/>
    <s v="28/02/2026 13:04"/>
  </r>
  <r>
    <x v="11"/>
    <x v="15"/>
    <n v="120"/>
    <n v="1"/>
    <s v="GVV53"/>
    <n v="248.83"/>
    <n v="0"/>
    <s v="ร้านที่2"/>
    <s v="ณ***รา ว***จำนง"/>
    <s v="ชลบุรี"/>
    <s v="-"/>
    <s v=""/>
    <s v="28/02/2026 13:04"/>
    <s v="-"/>
    <s v="J&amp;T Express"/>
    <s v="Tiktok"/>
    <s v="tiktok"/>
    <s v=""/>
    <s v="792478604853"/>
    <s v="28/02/2026 13:04"/>
  </r>
  <r>
    <x v="1"/>
    <x v="1"/>
    <n v="50"/>
    <n v="6"/>
    <s v="GVV51"/>
    <n v="200"/>
    <n v="0"/>
    <s v="ร้านที่2"/>
    <s v="น** พ***ัสร์ ศ***วัสดิ์"/>
    <s v="เพชรบูรณ์"/>
    <s v="-"/>
    <s v=""/>
    <s v="28/02/2026 12:56"/>
    <s v="-"/>
    <s v="J&amp;T COD"/>
    <s v="Tiktok"/>
    <s v="จ่ายทีหลัง / COD"/>
    <s v=""/>
    <s v="792428794706"/>
    <s v="28/02/2026 12:56"/>
  </r>
  <r>
    <x v="1"/>
    <x v="1"/>
    <n v="50"/>
    <n v="6"/>
    <s v="GVV50"/>
    <n v="200"/>
    <n v="0"/>
    <s v="ร้านที่2"/>
    <s v="ว***รา ล***นี"/>
    <s v="ร้อยเอ็ด"/>
    <s v="-"/>
    <s v=""/>
    <s v="28/02/2026 12:46"/>
    <s v="-"/>
    <s v="J&amp;T COD"/>
    <s v="Tiktok"/>
    <s v="จ่ายทีหลัง / COD"/>
    <s v=""/>
    <s v="792417497782"/>
    <s v="28/02/2026 12:46"/>
  </r>
  <r>
    <x v="2"/>
    <x v="2"/>
    <n v="80"/>
    <n v="1"/>
    <s v="GVV49"/>
    <n v="80"/>
    <n v="0"/>
    <s v="ร้านที่1"/>
    <s v="น******ญ"/>
    <s v="******รัพย์สมบูรณ์, ตำบลกุดน้ำใส, อำเภอน้ำพอง ตำบลกุดน้ำใส อำเภอน้ำพอง จังหวัดขอนแก่น 40310"/>
    <s v="40310"/>
    <s v="59"/>
    <s v="28/02/2026 13:13"/>
    <s v="-"/>
    <s v="SPX Express"/>
    <s v="Shopee"/>
    <s v="shopee"/>
    <s v=""/>
    <s v="TH2657835430911"/>
    <s v="28/02/2026 12:43"/>
  </r>
  <r>
    <x v="8"/>
    <x v="12"/>
    <n v="98.13"/>
    <n v="1"/>
    <s v="GVV48"/>
    <n v="670.3"/>
    <n v="81.5"/>
    <s v="ร้านที่1"/>
    <s v="คุณจัรพงษ์ อาศัยสงฆ์"/>
    <s v="เลขที่200 หมู่6 หมู่บ้านหนองชุม · โคกนาโก/ Khok Na Ko_x000a__x000a_ป่าติ้ว/ Pa Tioยโสธร/ Yasothon_x000a_35150"/>
    <s v="35150"/>
    <s v="660989219921"/>
    <s v="28/02/2026 12:42"/>
    <s v="-"/>
    <s v="Kerry_dropoff"/>
    <s v="Lazada"/>
    <s v="lazada"/>
    <s v=""/>
    <s v="LEXPU0662187986"/>
    <s v="28/02/2026 12:42"/>
  </r>
  <r>
    <x v="0"/>
    <x v="12"/>
    <n v="98.14"/>
    <n v="1"/>
    <s v="GVV48"/>
    <n v="670.3"/>
    <n v="81.5"/>
    <s v="ร้านที่1"/>
    <s v="คุณจัรพงษ์ อาศัยสงฆ์"/>
    <s v="เลขที่200 หมู่6 หมู่บ้านหนองชุม · โคกนาโก/ Khok Na Ko_x000a__x000a_ป่าติ้ว/ Pa Tioยโสธร/ Yasothon_x000a_35150"/>
    <s v="35150"/>
    <s v="660989219921"/>
    <s v="28/02/2026 12:42"/>
    <s v="-"/>
    <s v="Kerry_dropoff"/>
    <s v="Lazada"/>
    <s v="lazada"/>
    <s v=""/>
    <s v="LEXPU0662187986"/>
    <s v="28/02/2026 12:42"/>
  </r>
  <r>
    <x v="5"/>
    <x v="12"/>
    <n v="98.14"/>
    <n v="1"/>
    <s v="GVV48"/>
    <n v="670.3"/>
    <n v="81.5"/>
    <s v="ร้านที่1"/>
    <s v="คุณจัรพงษ์ อาศัยสงฆ์"/>
    <s v="เลขที่200 หมู่6 หมู่บ้านหนองชุม · โคกนาโก/ Khok Na Ko_x000a__x000a_ป่าติ้ว/ Pa Tioยโสธร/ Yasothon_x000a_35150"/>
    <s v="35150"/>
    <s v="660989219921"/>
    <s v="28/02/2026 12:42"/>
    <s v="-"/>
    <s v="Kerry_dropoff"/>
    <s v="Lazada"/>
    <s v="lazada"/>
    <s v=""/>
    <s v="LEXPU0662187986"/>
    <s v="28/02/2026 12:42"/>
  </r>
  <r>
    <x v="5"/>
    <x v="12"/>
    <n v="98.13"/>
    <n v="1"/>
    <s v="GVV48"/>
    <n v="670.3"/>
    <n v="81.5"/>
    <s v="ร้านที่1"/>
    <s v="คุณจัรพงษ์ อาศัยสงฆ์"/>
    <s v="เลขที่200 หมู่6 หมู่บ้านหนองชุม · โคกนาโก/ Khok Na Ko_x000a__x000a_ป่าติ้ว/ Pa Tioยโสธร/ Yasothon_x000a_35150"/>
    <s v="35150"/>
    <s v="660989219921"/>
    <s v="28/02/2026 12:42"/>
    <s v="-"/>
    <s v="Kerry_dropoff"/>
    <s v="Lazada"/>
    <s v="lazada"/>
    <s v=""/>
    <s v="LEXPU0662187986"/>
    <s v="28/02/2026 12:42"/>
  </r>
  <r>
    <x v="4"/>
    <x v="12"/>
    <n v="98.13"/>
    <n v="2"/>
    <s v="GVV48"/>
    <n v="670.3"/>
    <n v="81.5"/>
    <s v="ร้านที่1"/>
    <s v="คุณจัรพงษ์ อาศัยสงฆ์"/>
    <s v="เลขที่200 หมู่6 หมู่บ้านหนองชุม · โคกนาโก/ Khok Na Ko_x000a__x000a_ป่าติ้ว/ Pa Tioยโสธร/ Yasothon_x000a_35150"/>
    <s v="35150"/>
    <s v="660989219921"/>
    <s v="28/02/2026 12:42"/>
    <s v="-"/>
    <s v="Kerry_dropoff"/>
    <s v="Lazada"/>
    <s v="lazada"/>
    <s v=""/>
    <s v="LEXPU0662187986"/>
    <s v="28/02/2026 12:42"/>
  </r>
  <r>
    <x v="2"/>
    <x v="2"/>
    <n v="66.333333333333329"/>
    <n v="3"/>
    <s v="GVV47"/>
    <n v="197"/>
    <n v="0"/>
    <s v="ร้านที่2"/>
    <s v="B**"/>
    <s v="ลำพูน"/>
    <s v="-"/>
    <s v=""/>
    <s v="28/02/2026 12:41"/>
    <s v="-"/>
    <s v="J&amp;T Express"/>
    <s v="Tiktok"/>
    <s v="tiktok"/>
    <s v=""/>
    <s v="792420013814"/>
    <s v="28/02/2026 12:41"/>
  </r>
  <r>
    <x v="2"/>
    <x v="2"/>
    <n v="66.333333333333329"/>
    <n v="6"/>
    <s v="GVV46"/>
    <n v="394"/>
    <n v="0"/>
    <s v="ร้านที่2"/>
    <s v="ศ***วัฒน์ ณ ศ***ต"/>
    <s v="กรุงเทพมหานคร"/>
    <s v="-"/>
    <s v=""/>
    <s v="28/02/2026 12:33"/>
    <s v="-"/>
    <s v="J&amp;T COD"/>
    <s v="Tiktok"/>
    <s v="จ่ายทีหลัง / COD"/>
    <s v=""/>
    <s v="792496812833"/>
    <s v="28/02/2026 12:33"/>
  </r>
  <r>
    <x v="7"/>
    <x v="7"/>
    <n v="50"/>
    <n v="5"/>
    <s v="GVV45"/>
    <n v="245"/>
    <n v="0"/>
    <s v="ร้านที่1"/>
    <s v="น******)"/>
    <s v="****** โพธิ์กระสังข์ ตำบลโพธิ์กระสังข์ อำเภอขุนหาญ จังหวัดศรีสะเกษ 33150"/>
    <s v="33150"/>
    <s v="74"/>
    <s v="28/02/2026 12:33"/>
    <s v="-"/>
    <s v="SPX Express"/>
    <s v="Shopee"/>
    <s v="shopee"/>
    <s v=""/>
    <s v="TH2609649962782"/>
    <s v="28/02/2026 12:33"/>
  </r>
  <r>
    <x v="1"/>
    <x v="1"/>
    <n v="50"/>
    <n v="6"/>
    <s v="GVV44"/>
    <n v="200"/>
    <n v="0"/>
    <s v="ร้านที่2"/>
    <s v="ส***ย ท***ประโคน"/>
    <s v="บุรีรัมย์"/>
    <s v="-"/>
    <s v=""/>
    <s v="28/02/2026 12:26"/>
    <s v="-"/>
    <s v="J&amp;T Express"/>
    <s v="Tiktok"/>
    <s v="tiktok"/>
    <s v=""/>
    <s v="792406186795"/>
    <s v="28/02/2026 12:25"/>
  </r>
  <r>
    <x v="2"/>
    <x v="2"/>
    <n v="80"/>
    <n v="1"/>
    <s v="GVV43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28/02/2026 12:42"/>
    <s v="-"/>
    <s v="SPX Express"/>
    <s v="Shopee"/>
    <s v="shopee"/>
    <s v=""/>
    <s v="TH262495683856T"/>
    <s v="28/02/2026 12:12"/>
  </r>
  <r>
    <x v="2"/>
    <x v="2"/>
    <n v="66.333333333333329"/>
    <n v="3"/>
    <s v="GVV42"/>
    <n v="197"/>
    <n v="0"/>
    <s v="ร้านที่2"/>
    <s v="ไ***น แ***ั้น"/>
    <s v="อำเภอเมืองเพชรบูรณ์"/>
    <s v="-"/>
    <s v=""/>
    <s v="28/02/2026 12:06"/>
    <s v="-"/>
    <s v="J&amp;T COD"/>
    <s v="Tiktok"/>
    <s v="จ่ายทีหลัง / COD"/>
    <s v=""/>
    <s v="792466415801"/>
    <s v="28/02/2026 12:06"/>
  </r>
  <r>
    <x v="2"/>
    <x v="2"/>
    <n v="66.333333333333329"/>
    <n v="3"/>
    <s v="GVV41"/>
    <n v="197"/>
    <n v="0"/>
    <s v="ร้านที่2"/>
    <s v="ศ***ร   พ***อง"/>
    <s v="นครสวรรค์"/>
    <s v="-"/>
    <s v=""/>
    <s v="28/02/2026 11:53"/>
    <s v="-"/>
    <s v="J&amp;T COD"/>
    <s v="Tiktok"/>
    <s v="จ่ายทีหลัง / COD"/>
    <s v=""/>
    <s v="792427439425"/>
    <s v="28/02/2026 11:53"/>
  </r>
  <r>
    <x v="1"/>
    <x v="1"/>
    <n v="50"/>
    <n v="6"/>
    <s v="GVV40"/>
    <n v="200"/>
    <n v="0"/>
    <s v="ร้านที่2"/>
    <s v="ว***ิริ​   น***สวัสดิ์"/>
    <s v="ประจวบคีรีขันธ์"/>
    <s v="-"/>
    <s v=""/>
    <s v="28/02/2026 11:37"/>
    <s v="-"/>
    <s v="J&amp;T COD"/>
    <s v="Tiktok"/>
    <s v="จ่ายทีหลัง / COD"/>
    <s v=""/>
    <s v="792413936425"/>
    <s v="28/02/2026 11:38"/>
  </r>
  <r>
    <x v="1"/>
    <x v="1"/>
    <n v="33.333333333333336"/>
    <n v="3"/>
    <s v="GVV39"/>
    <n v="100"/>
    <n v="0"/>
    <s v="ร้านที่2"/>
    <s v="ห***"/>
    <s v="สกลนคร"/>
    <s v="-"/>
    <s v=""/>
    <s v="28/02/2026 11:35"/>
    <s v="-"/>
    <s v="J&amp;T Express"/>
    <s v="Tiktok"/>
    <s v="tiktok"/>
    <s v=""/>
    <s v="792414654426"/>
    <s v="28/02/2026 11:35"/>
  </r>
  <r>
    <x v="2"/>
    <x v="2"/>
    <n v="66.333333333333329"/>
    <n v="6"/>
    <s v="GVV38"/>
    <n v="394"/>
    <n v="0"/>
    <s v="ร้านที่2"/>
    <s v="c***chi c***a"/>
    <s v="นครราชสีมา"/>
    <s v="-"/>
    <s v=""/>
    <s v="28/02/2026 11:33"/>
    <s v="-"/>
    <s v="J&amp;T COD"/>
    <s v="Tiktok"/>
    <s v="จ่ายทีหลัง / COD"/>
    <s v=""/>
    <s v="792453436460"/>
    <s v="28/02/2026 11:33"/>
  </r>
  <r>
    <x v="2"/>
    <x v="2"/>
    <n v="66.333333333333329"/>
    <n v="3"/>
    <s v="GVV37"/>
    <n v="197"/>
    <n v="0"/>
    <s v="ร้านที่2"/>
    <s v="ส***ญญา ค***"/>
    <s v="มหาสารคาม"/>
    <s v="-"/>
    <s v=""/>
    <s v="28/02/2026 11:26"/>
    <s v="-"/>
    <s v="J&amp;T COD"/>
    <s v="Tiktok"/>
    <s v="จ่ายทีหลัง / COD"/>
    <s v="ระบุห้ามโยน"/>
    <s v="792444923432"/>
    <s v="28/02/2026 11:26"/>
  </r>
  <r>
    <x v="9"/>
    <x v="11"/>
    <n v="75"/>
    <n v="2"/>
    <s v="GVV36"/>
    <n v="282"/>
    <n v="132"/>
    <s v="ร้านที่1"/>
    <s v="ร******ิ"/>
    <s v="******ำบลจอมปลวก อำเภอบางคนที จังหวัดสมุทรสงคราม 75120"/>
    <s v="75120"/>
    <s v="65"/>
    <s v="28/02/2026 11:48"/>
    <s v="-"/>
    <s v="SPX Express"/>
    <s v="Shopee"/>
    <s v="shopee"/>
    <s v=""/>
    <s v="TH266849190249N"/>
    <s v="28/02/2026 11:18"/>
  </r>
  <r>
    <x v="2"/>
    <x v="2"/>
    <n v="66.333333333333329"/>
    <n v="15"/>
    <s v="GVV35"/>
    <n v="985"/>
    <n v="0"/>
    <s v="ร้านที่2"/>
    <s v="ส***มล"/>
    <s v="กรุงเทพฯ"/>
    <s v="-"/>
    <s v=""/>
    <s v="28/02/2026 11:01"/>
    <s v="-"/>
    <s v="J&amp;T COD"/>
    <s v="Tiktok"/>
    <s v="จ่ายทีหลัง / COD"/>
    <s v=""/>
    <s v="792465528455"/>
    <s v="28/02/2026 11:01"/>
  </r>
  <r>
    <x v="6"/>
    <x v="6"/>
    <n v="66.666666666666671"/>
    <n v="3"/>
    <s v="GVV34"/>
    <n v="100"/>
    <n v="0"/>
    <s v="ร้านที่2"/>
    <s v="ส***ง ท***ิบไทย"/>
    <s v="เพชรบูรณ์"/>
    <s v="-"/>
    <s v=""/>
    <s v="28/02/2026 10:59"/>
    <s v="-"/>
    <s v="J&amp;T Express"/>
    <s v="Tiktok"/>
    <s v="tiktok"/>
    <s v=""/>
    <s v="792485514494"/>
    <s v="28/02/2026 10:58"/>
  </r>
  <r>
    <x v="6"/>
    <x v="6"/>
    <n v="66.666666666666671"/>
    <n v="3"/>
    <s v="GVV33"/>
    <n v="100"/>
    <n v="0"/>
    <s v="ร้านที่2"/>
    <s v="ส***ง ท***ิบไทย"/>
    <s v="เพชรบูรณ์"/>
    <s v="-"/>
    <s v=""/>
    <s v="28/02/2026 10:58"/>
    <s v="-"/>
    <s v="J&amp;T Express"/>
    <s v="Tiktok"/>
    <s v="tiktok"/>
    <s v=""/>
    <s v="792472228494"/>
    <s v="28/02/2026 10:58"/>
  </r>
  <r>
    <x v="10"/>
    <x v="13"/>
    <n v="150"/>
    <n v="1"/>
    <s v="GVV32"/>
    <n v="319"/>
    <n v="19"/>
    <s v="ร้านที่2"/>
    <s v="N***on"/>
    <s v="นนทบุรี"/>
    <s v="-"/>
    <s v=""/>
    <s v="28/02/2026 10:50"/>
    <s v="-"/>
    <s v="J&amp;T COD"/>
    <s v="Tiktok"/>
    <s v="จ่ายทีหลัง / COD"/>
    <s v=""/>
    <s v="792418118483"/>
    <s v="28/02/2026 10:50"/>
  </r>
  <r>
    <x v="10"/>
    <x v="13"/>
    <n v="150"/>
    <n v="2"/>
    <s v="GVV32"/>
    <n v="319"/>
    <n v="19"/>
    <s v="ร้านที่2"/>
    <s v="N***on"/>
    <s v="นนทบุรี"/>
    <s v="-"/>
    <s v=""/>
    <s v="28/02/2026 10:50"/>
    <s v="-"/>
    <s v="J&amp;T COD"/>
    <s v="Tiktok"/>
    <s v="จ่ายทีหลัง / COD"/>
    <s v=""/>
    <s v="792418118483"/>
    <s v="28/02/2026 10:50"/>
  </r>
  <r>
    <x v="1"/>
    <x v="1"/>
    <n v="50"/>
    <n v="6"/>
    <s v="GVV31"/>
    <n v="200"/>
    <n v="0"/>
    <s v="ร้านที่2"/>
    <s v="ศ***ิจ ต***จิตเกษมสุข"/>
    <s v="นครราชสีมา"/>
    <s v="-"/>
    <s v=""/>
    <s v="28/02/2026 10:43"/>
    <s v="-"/>
    <s v="J&amp;T Express"/>
    <s v="Tiktok"/>
    <s v="tiktok"/>
    <s v=""/>
    <s v="792464532440"/>
    <s v="28/02/2026 10:43"/>
  </r>
  <r>
    <x v="1"/>
    <x v="1"/>
    <n v="50"/>
    <n v="6"/>
    <s v="GVV30"/>
    <n v="200"/>
    <n v="0"/>
    <s v="ร้านที่2"/>
    <s v="ส***ิน ก***นทอง"/>
    <s v="เพชรบุรี"/>
    <s v="-"/>
    <s v=""/>
    <s v="28/02/2026 10:34"/>
    <s v="-"/>
    <s v="J&amp;T Express"/>
    <s v="Tiktok"/>
    <s v="tiktok"/>
    <s v=""/>
    <s v="792435240424"/>
    <s v="28/02/2026 10:34"/>
  </r>
  <r>
    <x v="2"/>
    <x v="2"/>
    <n v="0"/>
    <n v="1"/>
    <s v="GVV29"/>
    <n v="0"/>
    <n v="0"/>
    <s v="ร้านที่1"/>
    <s v="คุณเอื้อมพร  รอดอิ่ม"/>
    <s v="บ้านเลขที่ 2 (เลขที่บ้านเดิม26/2)_x000a_หมู่บ้านพฤกษชาติ แยก26  ซ.รามคำแหง118_x000a_ถ.รามคำแหง แขวงสะพานสูง เขตสะพานสูง_x000a_กรุงเทพฯ 10240"/>
    <s v="10240"/>
    <s v="0825426659"/>
    <s v="28/02/2026 10:27"/>
    <s v="t0832622509@gmail.com"/>
    <s v="EMS"/>
    <s v="facebook"/>
    <s v="กสิกร"/>
    <s v="สินค้าฟรี ให้ลูกค้าสมัครตัวแทน 1กล่อง"/>
    <s v="WB171628953TH"/>
    <s v="28/02/2026 10:27"/>
  </r>
  <r>
    <x v="4"/>
    <x v="4"/>
    <n v="159"/>
    <n v="1"/>
    <s v="GVV28"/>
    <n v="99"/>
    <n v="0"/>
    <s v="ร้านที่2"/>
    <s v="ป***ี ช***วัญ"/>
    <s v="พัทลุง"/>
    <s v="-"/>
    <s v=""/>
    <s v="28/02/2026 10:24"/>
    <s v="-"/>
    <s v="J&amp;T COD"/>
    <s v="Tiktok"/>
    <s v="จ่ายทีหลัง / COD"/>
    <s v=""/>
    <s v="792498227463"/>
    <s v="28/02/2026 10:24"/>
  </r>
  <r>
    <x v="4"/>
    <x v="4"/>
    <n v="159"/>
    <n v="5"/>
    <s v="GVV27"/>
    <n v="548.25"/>
    <n v="0"/>
    <s v="ร้านที่2"/>
    <s v="ป***ี ช***วัญ"/>
    <s v="พัทลุง"/>
    <s v="-"/>
    <s v=""/>
    <s v="28/02/2026 10:19"/>
    <s v="-"/>
    <s v="J&amp;T COD"/>
    <s v="Tiktok"/>
    <s v="จ่ายทีหลัง / COD"/>
    <s v=""/>
    <s v="792441519494"/>
    <s v="28/02/2026 10:19"/>
  </r>
  <r>
    <x v="1"/>
    <x v="1"/>
    <n v="33.333333333333336"/>
    <n v="3"/>
    <s v="GVV26"/>
    <n v="100"/>
    <n v="0"/>
    <s v="ร้านที่2"/>
    <s v="ช***อง  ด***คกกรวด"/>
    <s v="กรุงเทพมหานคร"/>
    <s v="-"/>
    <s v=""/>
    <s v="28/02/2026 10:17"/>
    <s v="-"/>
    <s v="J&amp;T Express"/>
    <s v="Tiktok"/>
    <s v="tiktok"/>
    <s v="ขอรับเป็นรสฝอยทอง1กล่อง,เผือกมะพร้าวอ่อน1กล่อง,กาแฟ1กล่องค่ะ"/>
    <s v="792481135482"/>
    <s v="28/02/2026 10:17"/>
  </r>
  <r>
    <x v="6"/>
    <x v="6"/>
    <n v="66.666666666666671"/>
    <n v="3"/>
    <s v="GVV25"/>
    <n v="100"/>
    <n v="0"/>
    <s v="ร้านที่2"/>
    <s v="ม***สา"/>
    <s v="สงขลา"/>
    <s v="-"/>
    <s v=""/>
    <s v="28/02/2026 10:14"/>
    <s v="-"/>
    <s v="J&amp;T COD"/>
    <s v="Tiktok"/>
    <s v="จ่ายทีหลัง / COD"/>
    <s v=""/>
    <s v="792497427492"/>
    <s v="28/02/2026 10:14"/>
  </r>
  <r>
    <x v="1"/>
    <x v="1"/>
    <n v="33.333333333333336"/>
    <n v="3"/>
    <s v="GVV24"/>
    <n v="100"/>
    <n v="0"/>
    <s v="ร้านที่4"/>
    <s v="จ***รัตน์ ส***ียด"/>
    <s v="ภูเก็ต"/>
    <s v="-"/>
    <s v=""/>
    <s v="28/02/2026 10:14"/>
    <s v="-"/>
    <s v="J&amp;T Express"/>
    <s v="Tiktok"/>
    <s v="tiktok"/>
    <s v=""/>
    <s v="792455858445"/>
    <s v="28/02/2026 10:12"/>
  </r>
  <r>
    <x v="2"/>
    <x v="2"/>
    <n v="66.333333333333329"/>
    <n v="3"/>
    <s v="GVV23"/>
    <n v="197"/>
    <n v="0"/>
    <s v="ร้านที่2"/>
    <s v="ล***ัลย์ ม***บัง"/>
    <s v="ปราจีนบุรี"/>
    <s v="-"/>
    <s v=""/>
    <s v="28/02/2026 10:12"/>
    <s v="-"/>
    <s v="J&amp;T COD"/>
    <s v="Tiktok"/>
    <s v="จ่ายทีหลัง / COD"/>
    <s v=""/>
    <s v="792436232420"/>
    <s v="28/02/2026 10:12"/>
  </r>
  <r>
    <x v="1"/>
    <x v="1"/>
    <n v="33.333333333333336"/>
    <n v="3"/>
    <s v="GVV22"/>
    <n v="100"/>
    <n v="0"/>
    <s v="ร้านที่2"/>
    <s v="น***า ผ***ิริ"/>
    <s v="เลย"/>
    <s v="-"/>
    <s v=""/>
    <s v="28/02/2026 10:06"/>
    <s v="-"/>
    <s v="J&amp;T COD"/>
    <s v="Tiktok"/>
    <s v="จ่ายทีหลัง / COD"/>
    <s v=""/>
    <s v="792401852432"/>
    <s v="28/02/2026 10:06"/>
  </r>
  <r>
    <x v="6"/>
    <x v="6"/>
    <n v="66.666666666666671"/>
    <n v="3"/>
    <s v="GVV21"/>
    <n v="100"/>
    <n v="0"/>
    <s v="ร้านที่2"/>
    <s v="บ***ิน ถ***ฒิ"/>
    <s v="กำแพงเพชร"/>
    <s v="-"/>
    <s v=""/>
    <s v="28/02/2026 10:07"/>
    <s v="-"/>
    <s v="J&amp;T Express"/>
    <s v="Tiktok"/>
    <s v="tiktok"/>
    <s v=""/>
    <s v="792496511494"/>
    <s v="28/02/2026 10:06"/>
  </r>
  <r>
    <x v="1"/>
    <x v="1"/>
    <n v="50"/>
    <n v="6"/>
    <s v="GVV20"/>
    <n v="200"/>
    <n v="0"/>
    <s v="ร้านที่2"/>
    <s v="ก***า  ส***านกลาง"/>
    <s v="กรุงเทพฯ"/>
    <s v="-"/>
    <s v=""/>
    <s v="28/02/2026 10:06"/>
    <s v="-"/>
    <s v="J&amp;T COD"/>
    <s v="Tiktok"/>
    <s v="จ่ายทีหลัง / COD"/>
    <s v=""/>
    <s v="792458533462"/>
    <s v="28/02/2026 10:06"/>
  </r>
  <r>
    <x v="1"/>
    <x v="1"/>
    <n v="50"/>
    <n v="6"/>
    <s v="GVV19"/>
    <n v="200"/>
    <n v="0"/>
    <s v="ร้านที่2"/>
    <s v="ส***ันต์ แ**"/>
    <s v="สุรินทร์"/>
    <s v="-"/>
    <s v=""/>
    <s v="28/02/2026 10:01"/>
    <s v="-"/>
    <s v="J&amp;T Express"/>
    <s v="Tiktok"/>
    <s v="tiktok"/>
    <s v=""/>
    <s v="792467137442"/>
    <s v="28/02/2026 10:01"/>
  </r>
  <r>
    <x v="4"/>
    <x v="9"/>
    <n v="92.65"/>
    <n v="1"/>
    <s v="GVV18"/>
    <n v="100.15"/>
    <n v="7.5"/>
    <s v="ร้านที่3"/>
    <s v="ชลธิฌา ฉิมมาลี"/>
    <s v="บ้านเลขที่ 25 หมู่ 2 บ้านหนองรวก ซอยสวนมะลิ · นาหนองทุ่ม/ Na Nong Thum_x000a__x000a_แก้งคร้อ/ Kaeng Khroชัยภูมิ/ Chaiyaphum_x000a_36150"/>
    <s v="36150"/>
    <s v="660928599496"/>
    <s v="28/02/2026 09:58"/>
    <s v="-"/>
    <s v="Kerry_dropoff"/>
    <s v="Lazada"/>
    <s v="lazada"/>
    <s v=""/>
    <s v="TH33128E7TAH6C"/>
    <s v="28/02/2026 09:58"/>
  </r>
  <r>
    <x v="1"/>
    <x v="1"/>
    <n v="33.333333333333336"/>
    <n v="3"/>
    <s v="GVV17"/>
    <n v="100"/>
    <n v="0"/>
    <s v="ร้านที่2"/>
    <s v="J***. J***"/>
    <s v="กาญจนบุรี"/>
    <s v="-"/>
    <s v=""/>
    <s v="28/02/2026 09:57"/>
    <s v="-"/>
    <s v="J&amp;T COD"/>
    <s v="Tiktok"/>
    <s v="จ่ายทีหลัง / COD"/>
    <s v=""/>
    <s v="792496258433"/>
    <s v="28/02/2026 09:57"/>
  </r>
  <r>
    <x v="6"/>
    <x v="6"/>
    <n v="66.666666666666671"/>
    <n v="3"/>
    <s v="GVV16"/>
    <n v="199"/>
    <n v="0"/>
    <s v="ร้านที่2"/>
    <s v="เ***ล ท***รรณ"/>
    <s v="ประจวบคีรีขันธ์"/>
    <s v="-"/>
    <s v=""/>
    <s v="28/02/2026 09:55"/>
    <s v="-"/>
    <s v="J&amp;T COD"/>
    <s v="Tiktok"/>
    <s v="จ่ายทีหลัง / COD"/>
    <s v=""/>
    <s v="792425282482"/>
    <s v="28/02/2026 09:55"/>
  </r>
  <r>
    <x v="4"/>
    <x v="4"/>
    <n v="159"/>
    <n v="1"/>
    <s v="GVV16"/>
    <n v="199"/>
    <n v="0"/>
    <s v="ร้านที่2"/>
    <s v="เ***ล ท***รรณ"/>
    <s v="ประจวบคีรีขันธ์"/>
    <s v="-"/>
    <s v=""/>
    <s v="28/02/2026 09:55"/>
    <s v="-"/>
    <s v="J&amp;T COD"/>
    <s v="Tiktok"/>
    <s v="จ่ายทีหลัง / COD"/>
    <s v=""/>
    <s v="792425282482"/>
    <s v="28/02/2026 09:55"/>
  </r>
  <r>
    <x v="6"/>
    <x v="6"/>
    <n v="66.666666666666671"/>
    <n v="3"/>
    <s v="GVV15"/>
    <n v="100"/>
    <n v="0"/>
    <s v="ร้านที่2"/>
    <s v="ป***​เนตร​  ไ***เป็ง​"/>
    <s v="ลำปาง"/>
    <s v="-"/>
    <s v=""/>
    <s v="28/02/2026 09:54"/>
    <s v="-"/>
    <s v="J&amp;T COD"/>
    <s v="Tiktok"/>
    <s v="จ่ายทีหลัง / COD"/>
    <s v=""/>
    <s v="792468520406"/>
    <s v="28/02/2026 09:54"/>
  </r>
  <r>
    <x v="1"/>
    <x v="1"/>
    <n v="50"/>
    <n v="6"/>
    <s v="GVV14"/>
    <n v="200"/>
    <n v="0"/>
    <s v="ร้านที่2"/>
    <s v="น***า ป***ิทธิ์นอก"/>
    <s v="นครราชสีมา"/>
    <s v="-"/>
    <s v=""/>
    <s v="28/02/2026 09:50"/>
    <s v="-"/>
    <s v="J&amp;T Express"/>
    <s v="Tiktok"/>
    <s v="tiktok"/>
    <s v=""/>
    <s v="792411330465"/>
    <s v="28/02/2026 09:49"/>
  </r>
  <r>
    <x v="6"/>
    <x v="6"/>
    <n v="66.666666666666671"/>
    <n v="3"/>
    <s v="GVV13"/>
    <n v="100"/>
    <n v="0"/>
    <s v="ร้านที่2"/>
    <s v="น***รา  เ***สมบัติ"/>
    <s v="หนองคาย"/>
    <s v="-"/>
    <s v=""/>
    <s v="28/02/2026 09:47"/>
    <s v="-"/>
    <s v="J&amp;T COD"/>
    <s v="Tiktok"/>
    <s v="จ่ายทีหลัง / COD"/>
    <s v=""/>
    <s v="792432726400"/>
    <s v="28/02/2026 09:47"/>
  </r>
  <r>
    <x v="6"/>
    <x v="6"/>
    <n v="66.666666666666671"/>
    <n v="3"/>
    <s v="GVV12"/>
    <n v="129"/>
    <n v="0"/>
    <s v="ร้านที่2"/>
    <s v="ข***ฐา  ฤ***ยินดี"/>
    <s v="พระนครศรีอยุธยา"/>
    <s v="-"/>
    <s v=""/>
    <s v="28/02/2026 09:29"/>
    <s v="-"/>
    <s v="J&amp;T COD"/>
    <s v="Tiktok"/>
    <s v="จ่ายทีหลัง / COD"/>
    <s v=""/>
    <s v="792441430410"/>
    <s v="28/02/2026 09:29"/>
  </r>
  <r>
    <x v="2"/>
    <x v="2"/>
    <n v="120"/>
    <n v="1"/>
    <s v="GVV11"/>
    <n v="100"/>
    <n v="0"/>
    <s v="ร้านที่2"/>
    <s v="อ***วรรณ เ***ัวลำ"/>
    <s v="หนองบัวลำภู"/>
    <s v="-"/>
    <s v=""/>
    <s v="28/02/2026 09:17"/>
    <s v="-"/>
    <s v="J&amp;T Express"/>
    <s v="Tiktok"/>
    <s v="tiktok"/>
    <s v=""/>
    <s v="792429328434"/>
    <s v="28/02/2026 09:17"/>
  </r>
  <r>
    <x v="1"/>
    <x v="1"/>
    <n v="50"/>
    <n v="6"/>
    <s v="GVV10"/>
    <n v="200"/>
    <n v="0"/>
    <s v="ร้านที่2"/>
    <s v="ว***พงษ์  ป***ญาพรกุล"/>
    <s v="สมุทรปราการ"/>
    <s v="-"/>
    <s v=""/>
    <s v="28/02/2026 09:07"/>
    <s v="-"/>
    <s v="J&amp;T COD"/>
    <s v="Tiktok"/>
    <s v="จ่ายทีหลัง / COD"/>
    <s v=""/>
    <s v="792426333462"/>
    <s v="28/02/2026 09:07"/>
  </r>
  <r>
    <x v="1"/>
    <x v="1"/>
    <n v="65"/>
    <n v="9"/>
    <s v="GVV9"/>
    <n v="272.08999999999997"/>
    <n v="0"/>
    <s v="ร้านที่2"/>
    <s v="อ***รณ ห***เศษกลาง"/>
    <s v="นครราชสีมา"/>
    <s v="-"/>
    <s v=""/>
    <s v="28/02/2026 09:02"/>
    <s v="-"/>
    <s v="J&amp;T COD"/>
    <s v="Tiktok"/>
    <s v="จ่ายทีหลัง / COD"/>
    <s v="ไม่เอารสกาแฟค่ะ"/>
    <s v="792455734475"/>
    <s v="28/02/2026 09:02"/>
  </r>
  <r>
    <x v="6"/>
    <x v="6"/>
    <n v="66.666666666666671"/>
    <n v="3"/>
    <s v="GVV8"/>
    <n v="129"/>
    <n v="0"/>
    <s v="ร้านที่2"/>
    <s v="ช***กานต์ ก***ฮง"/>
    <s v="กรุงเทพฯ"/>
    <s v="-"/>
    <s v=""/>
    <s v="28/02/2026 08:52"/>
    <s v="-"/>
    <s v="J&amp;T Express"/>
    <s v="Tiktok"/>
    <s v="tiktok"/>
    <s v=""/>
    <s v="792476432403"/>
    <s v="28/02/2026 08:47"/>
  </r>
  <r>
    <x v="1"/>
    <x v="1"/>
    <n v="50"/>
    <n v="6"/>
    <s v="GVV7"/>
    <n v="200"/>
    <n v="0"/>
    <s v="ร้านที่2"/>
    <s v="เ***ดู"/>
    <s v="ชลบุรี"/>
    <s v="-"/>
    <s v=""/>
    <s v="28/02/2026 08:44"/>
    <s v="-"/>
    <s v="J&amp;T COD"/>
    <s v="Tiktok"/>
    <s v="จ่ายทีหลัง / COD"/>
    <s v=""/>
    <s v="792484739410"/>
    <s v="28/02/2026 08:44"/>
  </r>
  <r>
    <x v="2"/>
    <x v="2"/>
    <n v="66.333333333333329"/>
    <n v="3"/>
    <s v="GVV6"/>
    <n v="164.84"/>
    <n v="7"/>
    <s v="ร้านที่3"/>
    <s v="สิริจรรยา"/>
    <s v="ถนนมิตรภาพ 1/8 ม.3 ต.มิตรภาพ อ. สีคิ้ว จ.นครราชสีมา · สีคิ้ว/ Sikhio_x000a__x000a_สีคิ้ว/ Sikhioนครราชสีมา/ Nakhon Ratchasima_x000a_30140"/>
    <s v="30140"/>
    <s v="660815209850"/>
    <s v="28/02/2026 08:41"/>
    <s v="-"/>
    <s v="Kerry_dropoff"/>
    <s v="Lazada"/>
    <s v="lazada"/>
    <s v=""/>
    <s v="LEXPU0662149908"/>
    <s v="28/02/2026 08:41"/>
  </r>
  <r>
    <x v="2"/>
    <x v="2"/>
    <n v="66.333333333333329"/>
    <n v="3"/>
    <s v="GVV5"/>
    <n v="210"/>
    <n v="13"/>
    <s v="ร้านที่2"/>
    <s v="ห** ส***กร์"/>
    <s v="Phrae"/>
    <s v="-"/>
    <s v=""/>
    <s v="28/02/2026 08:32"/>
    <s v="-"/>
    <s v="J&amp;T Express"/>
    <s v="Tiktok"/>
    <s v="tiktok"/>
    <s v=""/>
    <s v="792467127421"/>
    <s v="28/02/2026 08:32"/>
  </r>
  <r>
    <x v="1"/>
    <x v="1"/>
    <n v="50"/>
    <n v="6"/>
    <s v="GVV4"/>
    <n v="200"/>
    <n v="0"/>
    <s v="ร้านที่2"/>
    <s v="ค** อ***รณ์ ม***"/>
    <s v="สุรินทร์"/>
    <s v="-"/>
    <s v=""/>
    <s v="28/02/2026 08:32"/>
    <s v="-"/>
    <s v="J&amp;T Express"/>
    <s v="Tiktok"/>
    <s v="tiktok"/>
    <s v=""/>
    <s v="792400440462"/>
    <s v="28/02/2026 08:31"/>
  </r>
  <r>
    <x v="2"/>
    <x v="8"/>
    <n v="64"/>
    <n v="2"/>
    <s v="GVV3"/>
    <n v="128"/>
    <n v="0"/>
    <s v="ร้านที่3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28/02/2026 08:29"/>
    <s v="-"/>
    <s v="Kerry_dropoff"/>
    <s v="Lazada"/>
    <s v="lazada"/>
    <s v=""/>
    <s v="LEXPU0662149801"/>
    <s v="28/02/2026 08:29"/>
  </r>
  <r>
    <x v="2"/>
    <x v="2"/>
    <n v="80"/>
    <n v="1"/>
    <s v="GVV2"/>
    <n v="80"/>
    <n v="0"/>
    <s v="ร้านที่1"/>
    <s v="ว******์"/>
    <s v="******้านน้ำกระจาย ซอยต้นเลียบ  อำเภอเมืองสงขลา ตำบลพะวง อำเภอเมืองสงขลา จังหวัดสงขลา 90100"/>
    <s v="90100"/>
    <s v="87"/>
    <s v="28/02/2026 08:10"/>
    <s v="-"/>
    <s v="SPX Express"/>
    <s v="Shopee"/>
    <s v="shopee"/>
    <s v=""/>
    <s v="TH2602421178868"/>
    <s v="28/02/2026 08:02"/>
  </r>
  <r>
    <x v="2"/>
    <x v="2"/>
    <n v="120"/>
    <n v="1"/>
    <s v="GVV1"/>
    <n v="100"/>
    <n v="0"/>
    <s v="ร้านที่2"/>
    <s v="ภ***าภรณ์ อ***รณรงค์"/>
    <s v="ปราจีนบุรี"/>
    <s v="-"/>
    <s v=""/>
    <s v="28/02/2026 07:57"/>
    <s v="-"/>
    <s v="J&amp;T COD"/>
    <s v="Tiktok"/>
    <s v="จ่ายทีหลัง / COD"/>
    <s v=""/>
    <s v="792411034461"/>
    <s v="28/02/2026 07:57"/>
  </r>
  <r>
    <x v="1"/>
    <x v="1"/>
    <n v="50"/>
    <n v="6"/>
    <s v="GVV0"/>
    <n v="200"/>
    <n v="0"/>
    <s v="ร้านที่2"/>
    <s v="ภ***า ว***สนิท"/>
    <s v="กรุงเทพฯ"/>
    <s v="-"/>
    <s v=""/>
    <s v="28/02/2026 07:46"/>
    <s v="-"/>
    <s v="J&amp;T Express"/>
    <s v="Tiktok"/>
    <s v="tiktok"/>
    <s v=""/>
    <s v="792422247466"/>
    <s v="28/02/2026 07:45"/>
  </r>
  <r>
    <x v="0"/>
    <x v="9"/>
    <n v="98.02"/>
    <n v="1"/>
    <s v="GVU99"/>
    <n v="203.03"/>
    <n v="7"/>
    <s v="ร้านที่3"/>
    <s v="รุ่งตะวัน ผึ้งทอง"/>
    <s v="206/19เคหะแจ้งวัฒนะ แขวงทุ่งสองห้อง_x000a__x000a_หลักสี่/ Lak Siกรุงเทพมหานคร/ Bangkok_x000a_10210"/>
    <s v="10210"/>
    <s v="660843298565"/>
    <s v="28/02/2026 07:39"/>
    <s v="-"/>
    <s v="Kerry_dropoff"/>
    <s v="Lazada"/>
    <s v="lazada"/>
    <s v=""/>
    <s v="LEXPU0662174027"/>
    <s v="28/02/2026 07:39"/>
  </r>
  <r>
    <x v="0"/>
    <x v="9"/>
    <n v="98.01"/>
    <n v="1"/>
    <s v="GVU99"/>
    <n v="203.03"/>
    <n v="7"/>
    <s v="ร้านที่3"/>
    <s v="รุ่งตะวัน ผึ้งทอง"/>
    <s v="206/19เคหะแจ้งวัฒนะ แขวงทุ่งสองห้อง_x000a__x000a_หลักสี่/ Lak Siกรุงเทพมหานคร/ Bangkok_x000a_10210"/>
    <s v="10210"/>
    <s v="660843298565"/>
    <s v="28/02/2026 07:39"/>
    <s v="-"/>
    <s v="Kerry_dropoff"/>
    <s v="Lazada"/>
    <s v="lazada"/>
    <s v=""/>
    <s v="LEXPU0662174027"/>
    <s v="28/02/2026 07:39"/>
  </r>
  <r>
    <x v="4"/>
    <x v="4"/>
    <n v="139"/>
    <n v="3"/>
    <s v="GVU98"/>
    <n v="471"/>
    <n v="54"/>
    <s v="ร้านที่1"/>
    <s v="ศ****ล"/>
    <s v="******อย, อำเภอสามร้อยยอด ตำบลศิลาลอย อำเภอสามร้อยยอด จังหวัดประจวบคีรีขันธ์ 77180"/>
    <s v="77180"/>
    <s v="65"/>
    <s v="28/02/2026 07:22"/>
    <s v="-"/>
    <s v="SPX Express"/>
    <s v="Shopee"/>
    <s v="shopee"/>
    <s v=""/>
    <s v="TH260211387961Q"/>
    <s v="28/02/2026 07:21"/>
  </r>
  <r>
    <x v="2"/>
    <x v="2"/>
    <n v="66.333333333333329"/>
    <n v="3"/>
    <s v="GVU97"/>
    <n v="197"/>
    <n v="0"/>
    <s v="ร้านที่2"/>
    <s v="น***าว ร***รัติ ภ***ระดิษฐ์"/>
    <s v="ปราจีนบุรี"/>
    <s v="-"/>
    <s v=""/>
    <s v="28/02/2026 07:15"/>
    <s v="-"/>
    <s v="J&amp;T COD"/>
    <s v="Tiktok"/>
    <s v="จ่ายทีหลัง / COD"/>
    <s v=""/>
    <s v="792456123421"/>
    <s v="28/02/2026 07:15"/>
  </r>
  <r>
    <x v="2"/>
    <x v="2"/>
    <n v="80"/>
    <n v="1"/>
    <s v="GVU96"/>
    <n v="80"/>
    <n v="0"/>
    <s v="ร้านที่1"/>
    <s v="เ******ร"/>
    <s v="******20แยก8-2-2 แขวงแสมดำ แขวงแสมดำ เขตบางขุนเทียน จังหวัดกรุงเทพมหานคร 10150"/>
    <s v="10150"/>
    <s v="21"/>
    <s v="28/02/2026 06:57"/>
    <s v="-"/>
    <s v="SPX Express"/>
    <s v="Shopee"/>
    <s v="shopee"/>
    <s v=""/>
    <s v="TH261901296639B"/>
    <s v="28/02/2026 06:57"/>
  </r>
  <r>
    <x v="6"/>
    <x v="6"/>
    <n v="66.666666666666671"/>
    <n v="3"/>
    <s v="GVU95"/>
    <n v="139"/>
    <n v="10"/>
    <s v="ร้านที่2"/>
    <s v="ร***ชาลี​ ว***ียร​รัตน์​"/>
    <s v="ชลบุรี"/>
    <s v="-"/>
    <s v=""/>
    <s v="28/02/2026 06:56"/>
    <s v="-"/>
    <s v="J&amp;T COD"/>
    <s v="Tiktok"/>
    <s v="จ่ายทีหลัง / COD"/>
    <s v=""/>
    <s v="792490225376"/>
    <s v="28/02/2026 06:56"/>
  </r>
  <r>
    <x v="1"/>
    <x v="1"/>
    <n v="50"/>
    <n v="6"/>
    <s v="GVU94"/>
    <n v="200"/>
    <n v="0"/>
    <s v="ร้านที่2"/>
    <s v="น***ี บ***ด"/>
    <s v="ศรีสะเกษ"/>
    <s v="-"/>
    <s v=""/>
    <s v="28/02/2026 06:53"/>
    <s v="-"/>
    <s v="J&amp;T Express"/>
    <s v="Tiktok"/>
    <s v="tiktok"/>
    <s v=""/>
    <s v="792484992246"/>
    <s v="28/02/2026 06:53"/>
  </r>
  <r>
    <x v="2"/>
    <x v="2"/>
    <n v="80"/>
    <n v="1"/>
    <s v="GVU93"/>
    <n v="80"/>
    <n v="0"/>
    <s v="ร้านที่1"/>
    <s v="ด******)"/>
    <s v="******ี่่ 83 ตำบลเหล่าแดง อำเภอดอนมดแดง จังหวัดอุบลราชธานี 34000"/>
    <s v="34000"/>
    <s v="91"/>
    <s v="28/02/2026 06:27"/>
    <s v="-"/>
    <s v="SPX Express"/>
    <s v="Shopee"/>
    <s v="shopee"/>
    <s v=""/>
    <s v="TH262383247068P"/>
    <s v="28/02/2026 06:27"/>
  </r>
  <r>
    <x v="1"/>
    <x v="1"/>
    <n v="50"/>
    <n v="6"/>
    <s v="GVU92"/>
    <n v="200"/>
    <n v="0"/>
    <s v="ร้านที่2"/>
    <s v="ร***กรกิจแอร์เซอร์วิส ช***เอฟ"/>
    <s v="ชัยนาท"/>
    <s v="-"/>
    <s v=""/>
    <s v="28/02/2026 05:21"/>
    <s v="-"/>
    <s v="J&amp;T COD"/>
    <s v="Tiktok"/>
    <s v="จ่ายทีหลัง / COD"/>
    <s v=""/>
    <s v="792429609333"/>
    <s v="28/02/2026 05:21"/>
  </r>
  <r>
    <x v="1"/>
    <x v="1"/>
    <n v="50"/>
    <n v="12"/>
    <s v="GVU91"/>
    <n v="400"/>
    <n v="0"/>
    <s v="ร้านที่2"/>
    <s v="ส***ค  จ***รา"/>
    <s v="สระบุรี"/>
    <s v="-"/>
    <s v=""/>
    <s v="28/02/2026 03:43"/>
    <s v="-"/>
    <s v="J&amp;T COD"/>
    <s v="Tiktok"/>
    <s v="จ่ายทีหลัง / COD"/>
    <s v=""/>
    <s v="792440672284"/>
    <s v="28/02/2026 03:43"/>
  </r>
  <r>
    <x v="1"/>
    <x v="1"/>
    <n v="50"/>
    <n v="6"/>
    <s v="GVU90"/>
    <n v="200"/>
    <n v="0"/>
    <s v="ร้านที่2"/>
    <s v="T*** D***hatong"/>
    <s v="แพร่"/>
    <s v="-"/>
    <s v=""/>
    <s v="28/02/2026 03:41"/>
    <s v="-"/>
    <s v="J&amp;T COD"/>
    <s v="Tiktok"/>
    <s v="จ่ายทีหลัง / COD"/>
    <s v=""/>
    <s v="792431615323"/>
    <s v="28/02/2026 03:42"/>
  </r>
  <r>
    <x v="1"/>
    <x v="1"/>
    <n v="33.333333333333336"/>
    <n v="3"/>
    <s v="GVU88"/>
    <n v="726"/>
    <n v="0"/>
    <s v="ร้านที่2"/>
    <s v="น***ำดวน ย***"/>
    <s v="สุพรรณบุรี"/>
    <s v="-"/>
    <s v=""/>
    <s v="28/02/2026 01:37"/>
    <s v="-"/>
    <s v="J&amp;T Express"/>
    <s v="Tiktok"/>
    <s v="tiktok"/>
    <s v=""/>
    <s v="792482233336"/>
    <s v="28/02/2026 01:37"/>
  </r>
  <r>
    <x v="6"/>
    <x v="6"/>
    <n v="66.666666666666671"/>
    <n v="3"/>
    <s v="GVU88"/>
    <n v="726"/>
    <n v="0"/>
    <s v="ร้านที่2"/>
    <s v="น***ำดวน ย***"/>
    <s v="สุพรรณบุรี"/>
    <s v="-"/>
    <s v=""/>
    <s v="28/02/2026 01:37"/>
    <s v="-"/>
    <s v="J&amp;T Express"/>
    <s v="Tiktok"/>
    <s v="tiktok"/>
    <s v=""/>
    <s v="792482233336"/>
    <s v="28/02/2026 01:37"/>
  </r>
  <r>
    <x v="1"/>
    <x v="1"/>
    <n v="50"/>
    <n v="6"/>
    <s v="GVU88"/>
    <n v="726"/>
    <n v="0"/>
    <s v="ร้านที่2"/>
    <s v="น***ำดวน ย***"/>
    <s v="สุพรรณบุรี"/>
    <s v="-"/>
    <s v=""/>
    <s v="28/02/2026 01:37"/>
    <s v="-"/>
    <s v="J&amp;T Express"/>
    <s v="Tiktok"/>
    <s v="tiktok"/>
    <s v=""/>
    <s v="792482233336"/>
    <s v="28/02/2026 01:37"/>
  </r>
  <r>
    <x v="2"/>
    <x v="2"/>
    <n v="66.333333333333329"/>
    <n v="3"/>
    <s v="GVU88"/>
    <n v="726"/>
    <n v="0"/>
    <s v="ร้านที่2"/>
    <s v="น***ำดวน ย***"/>
    <s v="สุพรรณบุรี"/>
    <s v="-"/>
    <s v=""/>
    <s v="28/02/2026 01:37"/>
    <s v="-"/>
    <s v="J&amp;T Express"/>
    <s v="Tiktok"/>
    <s v="tiktok"/>
    <s v=""/>
    <s v="792482233336"/>
    <s v="28/02/2026 01:37"/>
  </r>
  <r>
    <x v="10"/>
    <x v="13"/>
    <n v="83"/>
    <n v="1"/>
    <s v="GVU87"/>
    <n v="83"/>
    <n v="0"/>
    <s v="ร้านที่1"/>
    <s v="พ******์"/>
    <s v="******258 หมู่14 ต.ประทาย ตำบลประทาย อำเภอประทาย จังหวัดนครราชสีมา 30180"/>
    <s v="30180"/>
    <s v="38"/>
    <s v="28/02/2026 01:26"/>
    <s v="-"/>
    <s v="SPX Express"/>
    <s v="Shopee"/>
    <s v="shopee"/>
    <s v=""/>
    <s v="TH2697223958639"/>
    <s v="28/02/2026 00:56"/>
  </r>
  <r>
    <x v="1"/>
    <x v="1"/>
    <n v="65"/>
    <n v="9"/>
    <s v="GVU86"/>
    <n v="573.64"/>
    <n v="0"/>
    <s v="ร้านที่2"/>
    <s v="K***anad C***ard"/>
    <s v="Samut Sakhon"/>
    <s v="-"/>
    <s v=""/>
    <s v="28/02/2026 00:55"/>
    <s v="-"/>
    <s v="J&amp;T COD"/>
    <s v="Tiktok"/>
    <s v="จ่ายทีหลัง / COD"/>
    <s v=""/>
    <s v="792463171242"/>
    <s v="28/02/2026 00:55"/>
  </r>
  <r>
    <x v="2"/>
    <x v="2"/>
    <n v="66.333333333333329"/>
    <n v="3"/>
    <s v="GVU86"/>
    <n v="573.64"/>
    <n v="0"/>
    <s v="ร้านที่2"/>
    <s v="K***anad C***ard"/>
    <s v="Samut Sakhon"/>
    <s v="-"/>
    <s v=""/>
    <s v="28/02/2026 00:55"/>
    <s v="-"/>
    <s v="J&amp;T COD"/>
    <s v="Tiktok"/>
    <s v="จ่ายทีหลัง / COD"/>
    <s v=""/>
    <s v="792463171242"/>
    <s v="28/02/2026 00:55"/>
  </r>
  <r>
    <x v="4"/>
    <x v="4"/>
    <n v="159"/>
    <n v="1"/>
    <s v="GVU86"/>
    <n v="573.64"/>
    <n v="0"/>
    <s v="ร้านที่2"/>
    <s v="K***anad C***ard"/>
    <s v="Samut Sakhon"/>
    <s v="-"/>
    <s v=""/>
    <s v="28/02/2026 00:55"/>
    <s v="-"/>
    <s v="J&amp;T COD"/>
    <s v="Tiktok"/>
    <s v="จ่ายทีหลัง / COD"/>
    <s v=""/>
    <s v="792463171242"/>
    <s v="28/02/2026 00:55"/>
  </r>
  <r>
    <x v="6"/>
    <x v="6"/>
    <n v="66.666666666666671"/>
    <n v="3"/>
    <s v="GVU85"/>
    <n v="329"/>
    <n v="0"/>
    <s v="ร้านที่2"/>
    <s v="ศ***นีย์  ส***จน์วานิชกุล"/>
    <s v="Bangkok"/>
    <s v="-"/>
    <s v=""/>
    <s v="28/02/2026 00:37"/>
    <s v="-"/>
    <s v="J&amp;T Express"/>
    <s v="Tiktok"/>
    <s v="tiktok"/>
    <s v=""/>
    <s v="792444328325"/>
    <s v="28/02/2026 00:37"/>
  </r>
  <r>
    <x v="1"/>
    <x v="1"/>
    <n v="50"/>
    <n v="6"/>
    <s v="GVU85"/>
    <n v="329"/>
    <n v="0"/>
    <s v="ร้านที่2"/>
    <s v="ศ***นีย์  ส***จน์วานิชกุล"/>
    <s v="Bangkok"/>
    <s v="-"/>
    <s v=""/>
    <s v="28/02/2026 00:37"/>
    <s v="-"/>
    <s v="J&amp;T Express"/>
    <s v="Tiktok"/>
    <s v="tiktok"/>
    <s v=""/>
    <s v="792444328325"/>
    <s v="28/02/2026 00:37"/>
  </r>
  <r>
    <x v="1"/>
    <x v="1"/>
    <n v="50"/>
    <n v="6"/>
    <s v="GVU84"/>
    <n v="288"/>
    <n v="88"/>
    <s v="ร้านที่2"/>
    <s v="อ***อาสัน ม***็ง"/>
    <s v="นราธิวาส"/>
    <s v="-"/>
    <s v=""/>
    <s v="28/02/2026 00:37"/>
    <s v="-"/>
    <s v="J&amp;T COD"/>
    <s v="Tiktok"/>
    <s v="จ่ายทีหลัง / COD"/>
    <s v=""/>
    <s v="792413205356"/>
    <s v="28/02/2026 00:37"/>
  </r>
  <r>
    <x v="1"/>
    <x v="1"/>
    <n v="50"/>
    <n v="6"/>
    <s v="GVU83"/>
    <n v="200"/>
    <n v="0"/>
    <s v="ร้านที่2"/>
    <s v="ค***พร"/>
    <s v="อุบลราชธานี"/>
    <s v="-"/>
    <s v=""/>
    <s v="28/02/2026 00:32"/>
    <s v="-"/>
    <s v="J&amp;T COD"/>
    <s v="Tiktok"/>
    <s v="จ่ายทีหลัง / COD"/>
    <s v=""/>
    <s v="792450591262"/>
    <s v="28/02/2026 00:32"/>
  </r>
  <r>
    <x v="2"/>
    <x v="2"/>
    <n v="66.333333333333329"/>
    <n v="3"/>
    <s v="GVU81"/>
    <n v="197"/>
    <n v="0"/>
    <s v="ร้านที่2"/>
    <s v="ก***า"/>
    <s v="เพชรบูรณ์"/>
    <s v="-"/>
    <s v=""/>
    <s v="28/02/2026 00:08"/>
    <s v="-"/>
    <s v="J&amp;T COD"/>
    <s v="Tiktok"/>
    <s v="จ่ายทีหลัง / COD"/>
    <s v=""/>
    <s v="792492257351"/>
    <s v="28/02/2026 00:11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x v="0"/>
    <n v="50"/>
    <n v="6"/>
    <s v="GTE67"/>
    <n v="182"/>
    <n v="0"/>
    <s v="ร้านที่2"/>
    <s v="บ***ลาย ภ***"/>
    <s v="พะเยา"/>
    <s v="-"/>
    <s v=""/>
    <s v="01/02/2026 23:58"/>
    <s v="-"/>
    <s v="J&amp;T Express"/>
    <x v="0"/>
    <s v="tiktok"/>
    <s v=""/>
    <s v="790905377673"/>
    <s v="01/02/2026 23:58"/>
  </r>
  <r>
    <x v="1"/>
    <x v="1"/>
    <n v="80"/>
    <n v="1"/>
    <s v="GTE66"/>
    <n v="80"/>
    <n v="0"/>
    <s v="ร้านที่1"/>
    <s v="พ******ร"/>
    <s v="******ั้วสีเหลือง ตำบลคานหาม อำเภออุทัย จังหวัดพระนครศรีอยุธยา 13210"/>
    <s v="13210"/>
    <s v="81"/>
    <s v="02/02/2026 00:23"/>
    <s v="-"/>
    <s v="Flash Express"/>
    <x v="1"/>
    <s v="shopee"/>
    <s v=""/>
    <s v="TH05148AMT056A"/>
    <s v="01/02/2026 23:54"/>
  </r>
  <r>
    <x v="1"/>
    <x v="1"/>
    <n v="66.333333333333329"/>
    <n v="3"/>
    <s v="GTE65"/>
    <n v="240"/>
    <n v="0"/>
    <s v="ร้านที่1"/>
    <s v="ส*****า"/>
    <s v="******ลี่ยม จ.สุโขทัย ตำบลทุ่งเสลี่ยม อำเภอทุ่งเสลี่ยม จังหวัดสุโขทัย 64150"/>
    <s v="64150"/>
    <s v="03"/>
    <s v="01/02/2026 23:54"/>
    <s v="-"/>
    <s v="Flash Express"/>
    <x v="1"/>
    <s v="shopee"/>
    <s v=""/>
    <s v="TH60098AMTJ68A"/>
    <s v="01/02/2026 23:54"/>
  </r>
  <r>
    <x v="0"/>
    <x v="0"/>
    <n v="50"/>
    <n v="6"/>
    <s v="GTE64"/>
    <n v="182"/>
    <n v="0"/>
    <s v="ร้านที่2"/>
    <s v="อ***ญา ถ***ถา"/>
    <s v="เชียงใหม่"/>
    <s v="-"/>
    <s v=""/>
    <s v="01/02/2026 23:49"/>
    <s v="-"/>
    <s v="J&amp;T Express"/>
    <x v="0"/>
    <s v="tiktok"/>
    <s v=""/>
    <s v="790959810701"/>
    <s v="01/02/2026 23:49"/>
  </r>
  <r>
    <x v="0"/>
    <x v="0"/>
    <n v="50"/>
    <n v="6"/>
    <s v="GTE62"/>
    <n v="182"/>
    <n v="0"/>
    <s v="ร้านที่2"/>
    <s v="น***าโรจน์ เ***ิอนภาพร"/>
    <s v="ราชบุรี"/>
    <s v="-"/>
    <s v=""/>
    <s v="01/02/2026 23:42"/>
    <s v="-"/>
    <s v="J&amp;T COD"/>
    <x v="0"/>
    <s v="จ่ายทีหลัง / COD"/>
    <s v=""/>
    <s v="790993008783"/>
    <s v="01/02/2026 23:42"/>
  </r>
  <r>
    <x v="0"/>
    <x v="0"/>
    <n v="50"/>
    <n v="6"/>
    <s v="GTE61"/>
    <n v="200"/>
    <n v="0"/>
    <s v="ร้านที่2"/>
    <s v="น***สงสุรีย์ ข***ยืน"/>
    <s v="นครราชสีมา"/>
    <s v="-"/>
    <s v=""/>
    <s v="01/02/2026 23:23"/>
    <s v="-"/>
    <s v="J&amp;T COD"/>
    <x v="0"/>
    <s v="จ่ายทีหลัง / COD"/>
    <s v=""/>
    <s v="790928177653"/>
    <s v="01/02/2026 23:23"/>
  </r>
  <r>
    <x v="2"/>
    <x v="2"/>
    <n v="87.2"/>
    <n v="1"/>
    <s v="GTE60"/>
    <n v="181.4"/>
    <n v="7"/>
    <s v="ร้านที่3"/>
    <s v="ธัญญ์วรัตน์ ฉัตร์ทอง"/>
    <s v="161 หมู่บ้านสุขสันต์11 ซ.กาญจนาภิเษก005/1 · หลักสอง/ Lak Song_x000a__x000a_บางแค/ Bang Khaeกรุงเทพมหานคร/ Bangkok_x000a_10160"/>
    <s v="10160"/>
    <s v="660852193796"/>
    <s v="01/02/2026 23:23"/>
    <s v="-"/>
    <s v="Kerry_dropoff"/>
    <x v="2"/>
    <s v="lazada"/>
    <s v=""/>
    <s v="LEXPU0653809464"/>
    <s v="01/02/2026 23:23"/>
  </r>
  <r>
    <x v="3"/>
    <x v="2"/>
    <n v="87.2"/>
    <n v="1"/>
    <s v="GTE60"/>
    <n v="181.4"/>
    <n v="7"/>
    <s v="ร้านที่3"/>
    <s v="ธัญญ์วรัตน์ ฉัตร์ทอง"/>
    <s v="161 หมู่บ้านสุขสันต์11 ซ.กาญจนาภิเษก005/1 · หลักสอง/ Lak Song_x000a__x000a_บางแค/ Bang Khaeกรุงเทพมหานคร/ Bangkok_x000a_10160"/>
    <s v="10160"/>
    <s v="660852193796"/>
    <s v="01/02/2026 23:23"/>
    <s v="-"/>
    <s v="Kerry_dropoff"/>
    <x v="2"/>
    <s v="lazada"/>
    <s v=""/>
    <s v="LEXPU0653809464"/>
    <s v="01/02/2026 23:23"/>
  </r>
  <r>
    <x v="4"/>
    <x v="3"/>
    <n v="66.666666666666671"/>
    <n v="3"/>
    <s v="GTE59"/>
    <n v="100"/>
    <n v="0"/>
    <s v="ร้านที่2"/>
    <s v="ห***งฤทัย เ***บ"/>
    <s v="สมุทรปราการ"/>
    <s v="-"/>
    <s v=""/>
    <s v="01/02/2026 23:20"/>
    <s v="-"/>
    <s v="J&amp;T COD"/>
    <x v="0"/>
    <s v="จ่ายทีหลัง / COD"/>
    <s v=""/>
    <s v="790980766586"/>
    <s v="01/02/2026 23:20"/>
  </r>
  <r>
    <x v="4"/>
    <x v="3"/>
    <n v="66.666666666666671"/>
    <n v="3"/>
    <s v="GTE58"/>
    <n v="100"/>
    <n v="0"/>
    <s v="ร้านที่2"/>
    <s v="เ***โน ย***น"/>
    <s v="อุบลราชธานี"/>
    <s v="-"/>
    <s v=""/>
    <s v="01/02/2026 23:14"/>
    <s v="-"/>
    <s v="J&amp;T COD"/>
    <x v="0"/>
    <s v="จ่ายทีหลัง / COD"/>
    <s v=""/>
    <s v="790934362573"/>
    <s v="01/02/2026 23:14"/>
  </r>
  <r>
    <x v="0"/>
    <x v="0"/>
    <n v="50"/>
    <n v="6"/>
    <s v="GTE57"/>
    <n v="182"/>
    <n v="0"/>
    <s v="ร้านที่2"/>
    <s v="u***323788466161"/>
    <s v="เชียงใหม่"/>
    <s v="-"/>
    <s v=""/>
    <s v="01/02/2026 23:11"/>
    <s v="-"/>
    <s v="J&amp;T COD"/>
    <x v="0"/>
    <s v="จ่ายทีหลัง / COD"/>
    <s v=""/>
    <s v="790914214705"/>
    <s v="01/02/2026 23:11"/>
  </r>
  <r>
    <x v="4"/>
    <x v="3"/>
    <n v="66.666666666666671"/>
    <n v="3"/>
    <s v="GTE56"/>
    <n v="100"/>
    <n v="0"/>
    <s v="ร้านที่2"/>
    <s v="ธ***พร ค***ย"/>
    <s v="นครศรีธรรมราช"/>
    <s v="-"/>
    <s v=""/>
    <s v="01/02/2026 23:10"/>
    <s v="-"/>
    <s v="J&amp;T COD"/>
    <x v="0"/>
    <s v="จ่ายทีหลัง / COD"/>
    <s v=""/>
    <s v="790996167533"/>
    <s v="01/02/2026 23:10"/>
  </r>
  <r>
    <x v="3"/>
    <x v="4"/>
    <n v="159"/>
    <n v="1"/>
    <s v="GTE55"/>
    <n v="129"/>
    <n v="0"/>
    <s v="ร้านที่2"/>
    <s v="ช*** แ***สมพงษ์"/>
    <s v="พระนครศรีอยุธยา"/>
    <s v="-"/>
    <s v=""/>
    <s v="01/02/2026 22:57"/>
    <s v="-"/>
    <s v="J&amp;T COD"/>
    <x v="0"/>
    <s v="จ่ายทีหลัง / COD"/>
    <s v=""/>
    <s v="790974768651"/>
    <s v="01/02/2026 22:57"/>
  </r>
  <r>
    <x v="0"/>
    <x v="0"/>
    <n v="33.333333333333336"/>
    <n v="3"/>
    <s v="GTE54"/>
    <n v="100"/>
    <n v="0"/>
    <s v="ร้านที่2"/>
    <s v="ก***ร เ***อป้อ"/>
    <s v="แม่ฮ่องสอน"/>
    <s v="-"/>
    <s v=""/>
    <s v="01/02/2026 22:44"/>
    <s v="-"/>
    <s v="J&amp;T COD"/>
    <x v="0"/>
    <s v="จ่ายทีหลัง / COD"/>
    <s v=""/>
    <s v="790969618563"/>
    <s v="01/02/2026 22:44"/>
  </r>
  <r>
    <x v="5"/>
    <x v="5"/>
    <n v="159"/>
    <n v="1"/>
    <s v="GTE52"/>
    <n v="129"/>
    <n v="0"/>
    <s v="ร้านที่2"/>
    <s v="ช***ณี เ***สุข"/>
    <s v="อุบลราชธานี"/>
    <s v="-"/>
    <s v=""/>
    <s v="01/02/2026 22:28"/>
    <s v="-"/>
    <s v="J&amp;T Express"/>
    <x v="0"/>
    <s v="tiktok"/>
    <s v=""/>
    <s v="790958156693"/>
    <s v="01/02/2026 22:27"/>
  </r>
  <r>
    <x v="0"/>
    <x v="0"/>
    <n v="65"/>
    <n v="9"/>
    <s v="GTE51"/>
    <n v="272.08999999999997"/>
    <n v="0"/>
    <s v="ร้านที่2"/>
    <s v="ศ***มา"/>
    <s v="ขอนแก่น"/>
    <s v="-"/>
    <s v=""/>
    <s v="01/02/2026 22:18"/>
    <s v="-"/>
    <s v="J&amp;T COD"/>
    <x v="0"/>
    <s v="จ่ายทีหลัง / COD"/>
    <s v=""/>
    <s v="790970764684"/>
    <s v="01/02/2026 22:18"/>
  </r>
  <r>
    <x v="6"/>
    <x v="6"/>
    <n v="27.5"/>
    <n v="4"/>
    <s v="GTE50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1/02/2026 22:29"/>
    <s v="-"/>
    <s v="Flash Express"/>
    <x v="1"/>
    <s v="shopee"/>
    <s v=""/>
    <s v="TH69018AM1E43D"/>
    <s v="01/02/2026 21:59"/>
  </r>
  <r>
    <x v="3"/>
    <x v="4"/>
    <n v="159"/>
    <n v="1"/>
    <s v="GTE49"/>
    <n v="129"/>
    <n v="0"/>
    <s v="ร้านที่2"/>
    <s v="อ***ย  ท***ี"/>
    <s v="นนทบุรี"/>
    <s v="-"/>
    <s v=""/>
    <s v="01/02/2026 21:42"/>
    <s v="-"/>
    <s v="Flash Express Thailand"/>
    <x v="0"/>
    <s v="tiktok"/>
    <s v=""/>
    <s v="THT03062EFXHC9Z"/>
    <s v="01/02/2026 21:41"/>
  </r>
  <r>
    <x v="1"/>
    <x v="1"/>
    <n v="90"/>
    <n v="2"/>
    <s v="GTE47"/>
    <n v="207"/>
    <n v="45"/>
    <s v="ร้านที่3"/>
    <s v="นาง หอมจันทร์ คำภักดี"/>
    <s v="75/2(บ้านหนองบัวแดง) · หนองใหญ่/ Nong Yai_x000a__x000a_หนองกุงศรี/ Nong Kung Siกาฬสินธุ์/ Kalasin_x000a_46220"/>
    <s v="46220"/>
    <s v="660996135035"/>
    <s v="01/02/2026 21:31"/>
    <s v="-"/>
    <s v="Kerry_dropoff"/>
    <x v="2"/>
    <s v="lazada"/>
    <s v=""/>
    <s v="TH43128AN2B05F"/>
    <s v="01/02/2026 21:31"/>
  </r>
  <r>
    <x v="1"/>
    <x v="1"/>
    <n v="80"/>
    <n v="5"/>
    <s v="GTE46"/>
    <n v="400"/>
    <n v="0"/>
    <s v="ร้านที่1"/>
    <s v="อ******)"/>
    <s v="******าแต้ม อำเภอปราณบุรี จังหวัดประจวบคีรีขันธ์ 77120"/>
    <s v="77120"/>
    <s v="91"/>
    <s v="02/02/2026 08:36"/>
    <s v="-"/>
    <s v="SPX Express"/>
    <x v="1"/>
    <s v="shopee"/>
    <s v=""/>
    <s v="TH266246234926R"/>
    <s v="01/02/2026 21:17"/>
  </r>
  <r>
    <x v="0"/>
    <x v="0"/>
    <n v="50"/>
    <n v="6"/>
    <s v="GTE45"/>
    <n v="182"/>
    <n v="0"/>
    <s v="ร้านที่2"/>
    <s v="ป***วีร์ ภ***ูญ"/>
    <s v="อุบลราชธานี"/>
    <s v="-"/>
    <s v=""/>
    <s v="01/02/2026 21:12"/>
    <s v="-"/>
    <s v="J&amp;T Express"/>
    <x v="0"/>
    <s v="tiktok"/>
    <s v=""/>
    <s v="790982371675"/>
    <s v="01/02/2026 21:13"/>
  </r>
  <r>
    <x v="3"/>
    <x v="2"/>
    <n v="67.75"/>
    <n v="1"/>
    <s v="GTE44"/>
    <n v="74.75"/>
    <n v="7"/>
    <s v="ร้านที่3"/>
    <s v="นายอานันท์ รักภูมิ"/>
    <s v="150/1ซอยสุขสวัสดิ์60แขวงราษฏร์บูรณะ เขตราษฏร์บูรณะ · ราษฎร์บูรณะ/ Rat Burana_x000a__x000a_ราษฏร์บูรณะ/ Rat Buranaกรุงเทพมหานคร/ Bangkok_x000a_10140"/>
    <s v="10140"/>
    <s v="660839978103"/>
    <s v="01/02/2026 21:13"/>
    <s v="-"/>
    <s v="Kerry_dropoff"/>
    <x v="2"/>
    <s v="lazada"/>
    <s v=""/>
    <s v="LEXPU0653794785"/>
    <s v="01/02/2026 21:13"/>
  </r>
  <r>
    <x v="7"/>
    <x v="7"/>
    <n v="120"/>
    <n v="1"/>
    <s v="GTE43"/>
    <n v="109"/>
    <n v="9"/>
    <s v="ร้านที่2"/>
    <s v="ว***า ย***กษ"/>
    <s v="ลพบุรี"/>
    <s v="-"/>
    <s v=""/>
    <s v="01/02/2026 21:09"/>
    <s v="-"/>
    <s v="J&amp;T Express"/>
    <x v="0"/>
    <s v="tiktok"/>
    <s v=""/>
    <s v="790964523510"/>
    <s v="01/02/2026 21:13"/>
  </r>
  <r>
    <x v="1"/>
    <x v="1"/>
    <n v="99"/>
    <n v="1"/>
    <s v="GTE42"/>
    <n v="99"/>
    <n v="0"/>
    <s v="ร้านที่1"/>
    <s v="ณ******ง"/>
    <s v="******อง,เขตดอนเมือง กรุงเทพมหานคร แขวงดอนเมือง เขตดอนเมือง จังหวัดกรุงเทพมหานคร 10210"/>
    <s v="10210"/>
    <s v="26"/>
    <s v="01/02/2026 21:05"/>
    <s v="-"/>
    <s v="Flash Express"/>
    <x v="1"/>
    <s v="shopee"/>
    <s v=""/>
    <s v="TH01078AMS6P8A1"/>
    <s v="01/02/2026 21:05"/>
  </r>
  <r>
    <x v="1"/>
    <x v="1"/>
    <n v="80"/>
    <n v="1"/>
    <s v="GTE41"/>
    <n v="80"/>
    <n v="0"/>
    <s v="ร้านที่1"/>
    <s v="r******j"/>
    <s v="******นน พายัพทิศ 9     ประเทศไทย ตำบลในเมือง อำเภอเมืองนครราชสีมา จังหวัดนครราชสีมา 30000"/>
    <s v="30000"/>
    <s v="92"/>
    <s v="01/02/2026 21:23"/>
    <s v="-"/>
    <s v="Flash Express"/>
    <x v="1"/>
    <s v="shopee"/>
    <s v=""/>
    <s v="TH27018AMSFV5A2"/>
    <s v="01/02/2026 20:53"/>
  </r>
  <r>
    <x v="0"/>
    <x v="0"/>
    <n v="50"/>
    <n v="6"/>
    <s v="GTE40"/>
    <n v="182"/>
    <n v="0"/>
    <s v="ร้านที่2"/>
    <s v="ท***รณ  เ***รพูล"/>
    <s v="สุโขทัย"/>
    <s v="-"/>
    <s v=""/>
    <s v="01/02/2026 20:35"/>
    <s v="-"/>
    <s v="J&amp;T COD"/>
    <x v="0"/>
    <s v="จ่ายทีหลัง / COD"/>
    <s v=""/>
    <s v="790962986660"/>
    <s v="01/02/2026 20:35"/>
  </r>
  <r>
    <x v="1"/>
    <x v="1"/>
    <n v="66.333333333333329"/>
    <n v="6"/>
    <s v="GTE39"/>
    <n v="440"/>
    <n v="0"/>
    <s v="ร้านที่4"/>
    <s v="P***นัชญา"/>
    <s v="ลำพูน"/>
    <s v="-"/>
    <s v=""/>
    <s v="01/02/2026 20:28"/>
    <s v="-"/>
    <s v="J&amp;T COD"/>
    <x v="0"/>
    <s v="จ่ายทีหลัง / COD"/>
    <s v=""/>
    <s v="790900919620"/>
    <s v="01/02/2026 20:28"/>
  </r>
  <r>
    <x v="0"/>
    <x v="0"/>
    <n v="65"/>
    <n v="18"/>
    <s v="GTE38"/>
    <n v="523"/>
    <n v="0"/>
    <s v="ร้านที่2"/>
    <s v="P***นัชญา"/>
    <s v="ลำพูน"/>
    <s v="-"/>
    <s v=""/>
    <s v="01/02/2026 20:28"/>
    <s v="-"/>
    <s v="J&amp;T COD"/>
    <x v="0"/>
    <s v="จ่ายทีหลัง / COD"/>
    <s v=""/>
    <s v="790900361613"/>
    <s v="01/02/2026 20:28"/>
  </r>
  <r>
    <x v="1"/>
    <x v="1"/>
    <n v="66.333333333333329"/>
    <n v="3"/>
    <s v="GTE37"/>
    <n v="176.7"/>
    <n v="7.5"/>
    <s v="ร้านที่6"/>
    <s v="สิริจรรยา"/>
    <s v="ถนนมิตรภาพ 1/8 ม.3 ต.มิตรภาพ อ. สีคิ้ว จ.นครราชสีมา · สีคิ้ว/ Sikhio_x000a__x000a_สีคิ้ว/ Sikhioนครราชสีมา/ Nakhon Ratchasima_x000a_30140"/>
    <s v="30140"/>
    <s v="660815209850"/>
    <s v="01/02/2026 20:24"/>
    <s v="-"/>
    <s v="Kerry_dropoff"/>
    <x v="2"/>
    <s v="lazada"/>
    <s v=""/>
    <s v="LEXPU0653808439"/>
    <s v="01/02/2026 20:24"/>
  </r>
  <r>
    <x v="1"/>
    <x v="1"/>
    <n v="120"/>
    <n v="1"/>
    <s v="GTE36"/>
    <n v="100"/>
    <n v="0"/>
    <s v="ร้านที่2"/>
    <s v="ป***"/>
    <s v="ยโสธร"/>
    <s v="-"/>
    <s v=""/>
    <s v="01/02/2026 20:16"/>
    <s v="-"/>
    <s v="J&amp;T Express"/>
    <x v="0"/>
    <s v="tiktok"/>
    <s v=""/>
    <s v="790975110516"/>
    <s v="01/02/2026 20:16"/>
  </r>
  <r>
    <x v="8"/>
    <x v="8"/>
    <n v="57"/>
    <n v="1"/>
    <s v="GTE35"/>
    <n v="57"/>
    <n v="0"/>
    <s v="ร้านที่1"/>
    <s v="พ******ฆ"/>
    <s v="******ระพรหม ตำบลช้างซ้าย อำเภอพระพรหม จังหวัดนครศรีธรรมราช 80000"/>
    <s v="80000"/>
    <s v="03"/>
    <s v="01/02/2026 20:51"/>
    <s v="-"/>
    <s v="SPX Express"/>
    <x v="1"/>
    <s v="shopee"/>
    <s v=""/>
    <s v="TH265908023336T"/>
    <s v="01/02/2026 20:11"/>
  </r>
  <r>
    <x v="1"/>
    <x v="1"/>
    <n v="66.333333333333329"/>
    <n v="6"/>
    <s v="GTE34"/>
    <n v="500"/>
    <n v="0"/>
    <s v="ร้านที่1"/>
    <s v="ว******ะ"/>
    <s v="******ตำบลปงแสนทอง อำเภอเมืองลำปาง จังหวัดลำปาง 52100"/>
    <s v="52100"/>
    <s v="14"/>
    <s v="01/02/2026 20:07"/>
    <s v="-"/>
    <s v="SPX Express"/>
    <x v="1"/>
    <s v="shopee"/>
    <s v=""/>
    <s v="TH261703791098U"/>
    <s v="01/02/2026 20:07"/>
  </r>
  <r>
    <x v="1"/>
    <x v="1"/>
    <n v="80"/>
    <n v="1"/>
    <s v="GTE33"/>
    <n v="80"/>
    <n v="0"/>
    <s v="ร้านที่1"/>
    <s v="แ******)"/>
    <s v="******ลในเมือง อำเภอเมืองนครราชสีมา จังหวัดนครราชสีมา 30000"/>
    <s v="30000"/>
    <s v="54"/>
    <s v="01/02/2026 20:00"/>
    <s v="-"/>
    <s v="SPX Express"/>
    <x v="1"/>
    <s v="shopee"/>
    <s v=""/>
    <s v="TH261479688018A"/>
    <s v="01/02/2026 20:00"/>
  </r>
  <r>
    <x v="0"/>
    <x v="0"/>
    <n v="33.333333333333336"/>
    <n v="3"/>
    <s v="GTE32"/>
    <n v="118"/>
    <n v="18"/>
    <s v="ร้านที่2"/>
    <s v="จ***า ค***กูล"/>
    <s v="บุรีรัมย์"/>
    <s v="-"/>
    <s v=""/>
    <s v="01/02/2026 19:36"/>
    <s v="-"/>
    <s v="J&amp;T Express"/>
    <x v="0"/>
    <s v="tiktok"/>
    <s v=""/>
    <s v="790950028540"/>
    <s v="01/02/2026 19:36"/>
  </r>
  <r>
    <x v="2"/>
    <x v="9"/>
    <n v="139"/>
    <n v="1"/>
    <s v="GTE31"/>
    <n v="139"/>
    <n v="0"/>
    <s v="ร้านที่1"/>
    <s v="U***h"/>
    <s v="******น วิภาวดีรังสิต, แขวง สนามบิน, เขตดอนเมือง แขวงสนามบิน เขตดอนเมือง จังหวัดกรุงเทพมหานคร 10210"/>
    <s v="10210"/>
    <s v="55"/>
    <s v="01/02/2026 19:31"/>
    <s v="-"/>
    <s v="SPX Express"/>
    <x v="1"/>
    <s v="shopee"/>
    <s v=""/>
    <s v="TH266761622301X"/>
    <s v="01/02/2026 19:31"/>
  </r>
  <r>
    <x v="9"/>
    <x v="10"/>
    <n v="159"/>
    <n v="1"/>
    <s v="GTE30"/>
    <n v="158"/>
    <n v="29"/>
    <s v="ร้านที่2"/>
    <s v="แ**"/>
    <s v="นครปฐม"/>
    <s v="-"/>
    <s v=""/>
    <s v="01/02/2026 19:26"/>
    <s v="-"/>
    <s v="J&amp;T COD"/>
    <x v="0"/>
    <s v="จ่ายทีหลัง / COD"/>
    <s v=""/>
    <s v="790943299624"/>
    <s v="01/02/2026 19:26"/>
  </r>
  <r>
    <x v="0"/>
    <x v="0"/>
    <n v="33.333333333333336"/>
    <n v="3"/>
    <s v="GTE29"/>
    <n v="100"/>
    <n v="0"/>
    <s v="ร้านที่2"/>
    <s v="ศ***ุฒิ ร***ยอม"/>
    <s v="กำแพงเพชร"/>
    <s v="-"/>
    <s v=""/>
    <s v="01/02/2026 19:10"/>
    <s v="-"/>
    <s v="J&amp;T Express"/>
    <x v="0"/>
    <s v="tiktok"/>
    <s v=""/>
    <s v="790932772475"/>
    <s v="01/02/2026 19:09"/>
  </r>
  <r>
    <x v="0"/>
    <x v="0"/>
    <n v="50"/>
    <n v="6"/>
    <s v="GTE28"/>
    <n v="200"/>
    <n v="0"/>
    <s v="ร้านที่2"/>
    <s v="ณ***ร ป***าทสิน"/>
    <s v="ปทุมธานี"/>
    <s v="-"/>
    <s v=""/>
    <s v="01/02/2026 18:58"/>
    <s v="-"/>
    <s v="Flash Express Thailand"/>
    <x v="0"/>
    <s v="tiktok"/>
    <s v=""/>
    <s v="THT04022EFXUN7Z"/>
    <s v="01/02/2026 18:58"/>
  </r>
  <r>
    <x v="2"/>
    <x v="2"/>
    <n v="87.2"/>
    <n v="1"/>
    <s v="GTE27"/>
    <n v="87.2"/>
    <n v="0"/>
    <s v="ร้านที่3"/>
    <s v="สมพร วัฒนานิมิตสกุล"/>
    <s v="ร้านรัตนภัณฑ์(สำนักงานใหญ่)  36-38 ถ.เพ็ญศรี · ตะพานหิน/ Taphan Hin_x000a__x000a_ตะพานหิน/ Taphan Hinพิจิตร/ Phichit_x000a_66110"/>
    <s v="66110"/>
    <s v="660881471465"/>
    <s v="01/02/2026 18:55"/>
    <s v="-"/>
    <s v="Kerry_dropoff"/>
    <x v="2"/>
    <s v="lazada"/>
    <s v=""/>
    <s v="TH62048AMX959A"/>
    <s v="01/02/2026 18:55"/>
  </r>
  <r>
    <x v="10"/>
    <x v="11"/>
    <n v="75"/>
    <n v="3"/>
    <s v="GTE26"/>
    <n v="225"/>
    <n v="0"/>
    <s v="ร้านที่10"/>
    <s v="ประภาส จงมุม"/>
    <s v="6/153 คอนโดลุมพินีพาร์คริเวอร์ไซด์รามา 3 ถนนพระราม 3 ซอยพระราม 3 28/1_x000a__x000a_ยานนาวา/ Yan Nawaกรุงเทพมหานคร/ Bangkok_x000a_10120"/>
    <s v="10120"/>
    <s v="660863379586"/>
    <s v="01/02/2026 18:50"/>
    <s v="-"/>
    <s v="Kerry_dropoff"/>
    <x v="2"/>
    <s v="lazada"/>
    <s v=""/>
    <s v="LEXDO0177825880"/>
    <s v="01/02/2026 18:50"/>
  </r>
  <r>
    <x v="0"/>
    <x v="0"/>
    <n v="33.333333333333336"/>
    <n v="3"/>
    <s v="GTE25"/>
    <n v="100"/>
    <n v="0"/>
    <s v="ร้านที่2"/>
    <s v="u***6763390581317"/>
    <s v="สุพรรณบุรี"/>
    <s v="-"/>
    <s v=""/>
    <s v="01/02/2026 18:29"/>
    <s v="-"/>
    <s v="J&amp;T COD"/>
    <x v="0"/>
    <s v="จ่ายทีหลัง / COD"/>
    <s v=""/>
    <s v="790965596433"/>
    <s v="01/02/2026 18:30"/>
  </r>
  <r>
    <x v="0"/>
    <x v="0"/>
    <n v="33.333333333333336"/>
    <n v="3"/>
    <s v="GTE24"/>
    <n v="100"/>
    <n v="0"/>
    <s v="ร้านที่2"/>
    <s v="น***ัวหอม ม***ญ"/>
    <s v="น่าน"/>
    <s v="-"/>
    <s v=""/>
    <s v="01/02/2026 18:30"/>
    <s v="-"/>
    <s v="J&amp;T Express"/>
    <x v="0"/>
    <s v="tiktok"/>
    <s v=""/>
    <s v="790971420514"/>
    <s v="01/02/2026 18:29"/>
  </r>
  <r>
    <x v="0"/>
    <x v="0"/>
    <n v="33.333333333333336"/>
    <n v="3"/>
    <s v="GTE23"/>
    <n v="100"/>
    <n v="0"/>
    <s v="ร้านที่2"/>
    <s v="อ***รา จ**"/>
    <s v="นนทบุรี"/>
    <s v="-"/>
    <s v=""/>
    <s v="01/02/2026 18:20"/>
    <s v="-"/>
    <s v="J&amp;T COD"/>
    <x v="0"/>
    <s v="จ่ายทีหลัง / COD"/>
    <s v=""/>
    <s v="790905218596"/>
    <s v="01/02/2026 18:20"/>
  </r>
  <r>
    <x v="9"/>
    <x v="10"/>
    <n v="159"/>
    <n v="1"/>
    <s v="GTE22"/>
    <n v="129"/>
    <n v="0"/>
    <s v="ร้านที่2"/>
    <s v="ส***ุ้ง ส***ิดา"/>
    <s v="เทศบาลนครนครศรีธรรมราช"/>
    <s v="-"/>
    <s v=""/>
    <s v="01/02/2026 18:10"/>
    <s v="-"/>
    <s v="J&amp;T Express"/>
    <x v="0"/>
    <s v="tiktok"/>
    <s v=""/>
    <s v="790969697641"/>
    <s v="01/02/2026 18:10"/>
  </r>
  <r>
    <x v="7"/>
    <x v="7"/>
    <n v="99"/>
    <n v="3"/>
    <s v="GTE21"/>
    <n v="591"/>
    <n v="54"/>
    <s v="ร้านที่1"/>
    <s v="น******ต"/>
    <s v="******ตำบลศรีดอนมูล อำเภอเชียงแสน จังหวัดเชียงราย 57150"/>
    <s v="57150"/>
    <s v="22"/>
    <s v="01/02/2026 18:33"/>
    <s v="-"/>
    <s v="SPX Express"/>
    <x v="1"/>
    <s v="shopee"/>
    <s v=""/>
    <s v="TH260852673019K"/>
    <s v="01/02/2026 18:03"/>
  </r>
  <r>
    <x v="1"/>
    <x v="1"/>
    <n v="80"/>
    <n v="3"/>
    <s v="GTE21"/>
    <n v="591"/>
    <n v="54"/>
    <s v="ร้านที่1"/>
    <s v="น******ต"/>
    <s v="******ตำบลศรีดอนมูล อำเภอเชียงแสน จังหวัดเชียงราย 57150"/>
    <s v="57150"/>
    <s v="22"/>
    <s v="01/02/2026 18:33"/>
    <s v="-"/>
    <s v="SPX Express"/>
    <x v="1"/>
    <s v="shopee"/>
    <s v=""/>
    <s v="TH260852673019K"/>
    <s v="01/02/2026 18:03"/>
  </r>
  <r>
    <x v="1"/>
    <x v="1"/>
    <n v="66.333333333333329"/>
    <n v="3"/>
    <s v="GTE20"/>
    <n v="263.05"/>
    <n v="26.5"/>
    <s v="ร้านที่9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01/02/2026 18:00"/>
    <s v="-"/>
    <s v="Kerry_dropoff"/>
    <x v="2"/>
    <s v="lazada"/>
    <s v=""/>
    <s v="LEXPU0653810697"/>
    <s v="01/02/2026 18:00"/>
  </r>
  <r>
    <x v="4"/>
    <x v="3"/>
    <n v="66.666666666666671"/>
    <n v="3"/>
    <s v="GTE19"/>
    <n v="146"/>
    <n v="17"/>
    <s v="ร้านที่2"/>
    <s v="ว***ดา ล***ายศ"/>
    <s v="กรุงเทพฯ"/>
    <s v="-"/>
    <s v=""/>
    <s v="01/02/2026 17:59"/>
    <s v="-"/>
    <s v="J&amp;T Express"/>
    <x v="0"/>
    <s v="tiktok"/>
    <s v=""/>
    <s v="790916646660"/>
    <s v="01/02/2026 17:58"/>
  </r>
  <r>
    <x v="2"/>
    <x v="9"/>
    <n v="159"/>
    <n v="1"/>
    <s v="GTE18"/>
    <n v="258"/>
    <n v="0"/>
    <s v="ร้านที่2"/>
    <s v="เ***ิจ้า"/>
    <s v="สมุทรปราการ"/>
    <s v="-"/>
    <s v=""/>
    <s v="01/02/2026 17:58"/>
    <s v="-"/>
    <s v="J&amp;T COD"/>
    <x v="0"/>
    <s v="จ่ายทีหลัง / COD"/>
    <s v=""/>
    <s v="790906759683"/>
    <s v="01/02/2026 17:58"/>
  </r>
  <r>
    <x v="5"/>
    <x v="5"/>
    <n v="159"/>
    <n v="1"/>
    <s v="GTE18"/>
    <n v="258"/>
    <n v="0"/>
    <s v="ร้านที่2"/>
    <s v="เ***ิจ้า"/>
    <s v="สมุทรปราการ"/>
    <s v="-"/>
    <s v=""/>
    <s v="01/02/2026 17:58"/>
    <s v="-"/>
    <s v="J&amp;T COD"/>
    <x v="0"/>
    <s v="จ่ายทีหลัง / COD"/>
    <s v=""/>
    <s v="790906759683"/>
    <s v="01/02/2026 17:58"/>
  </r>
  <r>
    <x v="1"/>
    <x v="1"/>
    <n v="66.333333333333329"/>
    <n v="3"/>
    <s v="GTE17"/>
    <n v="240"/>
    <n v="0"/>
    <s v="ร้านที่1"/>
    <s v="อ******์"/>
    <s v="******ประชาชื่น แขวงวงศ์สว่าง แขวงวงศ์สว่าง เขตบางซื่อ จังหวัดกรุงเทพมหานคร 10800"/>
    <s v="10800"/>
    <s v="51"/>
    <s v="01/02/2026 17:27"/>
    <s v="-"/>
    <s v="SPX Express"/>
    <x v="1"/>
    <s v="shopee"/>
    <s v=""/>
    <s v="TH264383549286P"/>
    <s v="01/02/2026 17:27"/>
  </r>
  <r>
    <x v="0"/>
    <x v="0"/>
    <n v="33.333333333333336"/>
    <n v="9"/>
    <s v="GTE16"/>
    <n v="270"/>
    <n v="0"/>
    <s v="ร้านที่2"/>
    <s v="ม***สา"/>
    <s v="ภูเก็ต"/>
    <s v="-"/>
    <s v=""/>
    <s v="01/02/2026 17:08"/>
    <s v="-"/>
    <s v="J&amp;T COD"/>
    <x v="0"/>
    <s v="จ่ายทีหลัง / COD"/>
    <s v=""/>
    <s v="790949367681"/>
    <s v="01/02/2026 17:08"/>
  </r>
  <r>
    <x v="5"/>
    <x v="5"/>
    <n v="139"/>
    <n v="1"/>
    <s v="GTE15"/>
    <n v="139"/>
    <n v="0"/>
    <s v="ร้านที่1"/>
    <s v="ช******ง"/>
    <s v="******ชยจินดา, ตำบล วังเย็น, อำเภอแปลงยาว ตำบลวังเย็น อำเภอแปลงยาว จังหวัดฉะเชิงเทรา 24190"/>
    <s v="24190"/>
    <s v="55"/>
    <s v="01/02/2026 16:59"/>
    <s v="-"/>
    <s v="SPX Express"/>
    <x v="1"/>
    <s v="shopee"/>
    <s v=""/>
    <s v="TH2671613606866"/>
    <s v="01/02/2026 16:58"/>
  </r>
  <r>
    <x v="0"/>
    <x v="0"/>
    <n v="50"/>
    <n v="6"/>
    <s v="GTE13"/>
    <n v="0"/>
    <n v="0"/>
    <s v="ร้านที่2"/>
    <s v="ม***์ที่ชอบกินขนม"/>
    <s v="กาญจนบุรี"/>
    <s v="-"/>
    <s v=""/>
    <s v="01/02/2026 16:49"/>
    <s v="-"/>
    <s v="J&amp;T Express"/>
    <x v="0"/>
    <s v="tiktok"/>
    <s v=""/>
    <s v="790924216773"/>
    <s v="01/02/2026 16:49"/>
  </r>
  <r>
    <x v="11"/>
    <x v="12"/>
    <n v="0"/>
    <n v="5"/>
    <s v="GTE12"/>
    <n v="0"/>
    <n v="0"/>
    <s v="ร้านที่1"/>
    <s v="สุวิมล เชียงตันติ์"/>
    <s v="_x000a_48/11วังหลังแยก7 ถนนอรุณอัมรินทร์ แขวงศิริราช เขตบางกอกน้อย กทม.10700_x000a_"/>
    <s v="10700"/>
    <s v="0632582556"/>
    <s v="01/02/2026 16:44"/>
    <s v="t0832622509@gmail.com"/>
    <s v="EMS"/>
    <x v="3"/>
    <s v="กสิกร"/>
    <s v="📌📌เคลมกล่อง เนื่องจากกล่องเสียหาย ช่องทางช้อปปี้"/>
    <s v="WB133237775TH"/>
    <s v="01/02/2026 16:44"/>
  </r>
  <r>
    <x v="0"/>
    <x v="0"/>
    <n v="33.333333333333336"/>
    <n v="3"/>
    <s v="GTE11"/>
    <n v="100"/>
    <n v="0"/>
    <s v="ร้านที่2"/>
    <s v="P***ar"/>
    <s v="กรุงเทพฯ"/>
    <s v="-"/>
    <s v=""/>
    <s v="01/02/2026 16:37"/>
    <s v="-"/>
    <s v="J&amp;T Express"/>
    <x v="0"/>
    <s v="tiktok"/>
    <s v=""/>
    <s v="790923026585"/>
    <s v="01/02/2026 16:37"/>
  </r>
  <r>
    <x v="1"/>
    <x v="13"/>
    <n v="64"/>
    <n v="1"/>
    <s v="GTE10"/>
    <n v="64"/>
    <n v="0"/>
    <s v="ร้านที่3"/>
    <s v="ราตรี"/>
    <s v="9/55 ม.3 มบ.สาครเพลส ซ.B6 ต.บางหญ้าแพรก · บางหญ้าแพรก/ Bang Ya Phraek_x000a__x000a_เมืองสมุทรสาคร/ Mueang Samut Sakhonสมุทรสาคร/ Samut Sakhon_x000a_74000"/>
    <s v="74000"/>
    <s v="660815716912"/>
    <s v="01/02/2026 16:34"/>
    <s v="-"/>
    <s v="Kerry_dropoff"/>
    <x v="2"/>
    <s v="lazada"/>
    <s v=""/>
    <s v="LEXPU0653809824"/>
    <s v="01/02/2026 16:34"/>
  </r>
  <r>
    <x v="5"/>
    <x v="5"/>
    <n v="139"/>
    <n v="2"/>
    <s v="GTE9"/>
    <n v="215"/>
    <n v="0"/>
    <s v="ร้านที่10"/>
    <s v="ชื่อ คุณแม่มะลิ บัวเผือก"/>
    <s v="ที่อยู่จัดส่ง_x000a_ที่อยู่ 139/2 ม.1 ตำบลท่าเสา อำเภอโพทะเล จังหวัดพิจิตร 66130"/>
    <s v="66130"/>
    <s v="0829462421"/>
    <s v="01/02/2026 16:24"/>
    <s v="t0832622509@gmail.com"/>
    <s v="EMS"/>
    <x v="3"/>
    <s v="กสิกร"/>
    <s v=""/>
    <s v="WB133237784TH"/>
    <s v="01/02/2026 16:32"/>
  </r>
  <r>
    <x v="0"/>
    <x v="0"/>
    <n v="50"/>
    <n v="6"/>
    <s v="GTE8"/>
    <n v="200"/>
    <n v="0"/>
    <s v="ร้านที่2"/>
    <s v="อ***มพร แ***มีแสง"/>
    <s v="ชัยภูมิ"/>
    <s v="-"/>
    <s v=""/>
    <s v="01/02/2026 16:25"/>
    <s v="-"/>
    <s v="J&amp;T COD"/>
    <x v="0"/>
    <s v="จ่ายทีหลัง / COD"/>
    <s v=""/>
    <s v="790963988651"/>
    <s v="01/02/2026 16:25"/>
  </r>
  <r>
    <x v="0"/>
    <x v="0"/>
    <n v="33.333333333333336"/>
    <n v="3"/>
    <s v="GTE7"/>
    <n v="100"/>
    <n v="0"/>
    <s v="ร้านที่2"/>
    <s v="S***ung M***ang"/>
    <s v="ตราด"/>
    <s v="-"/>
    <s v=""/>
    <s v="01/02/2026 16:21"/>
    <s v="-"/>
    <s v="J&amp;T COD"/>
    <x v="0"/>
    <s v="จ่ายทีหลัง / COD"/>
    <s v=""/>
    <s v="790903025566"/>
    <s v="01/02/2026 16:22"/>
  </r>
  <r>
    <x v="0"/>
    <x v="0"/>
    <n v="65"/>
    <n v="1"/>
    <s v="GTE6"/>
    <n v="35"/>
    <n v="0"/>
    <s v="ร้านที่2"/>
    <s v="พ***ังน้องมิลิน"/>
    <s v="ชุมพร"/>
    <s v="-"/>
    <s v=""/>
    <s v="01/02/2026 16:13"/>
    <s v="-"/>
    <s v="J&amp;T Express"/>
    <x v="0"/>
    <s v="tiktok"/>
    <s v="รับรสฝอยทองค่ะ"/>
    <s v="790934955425"/>
    <s v="01/02/2026 16:12"/>
  </r>
  <r>
    <x v="4"/>
    <x v="3"/>
    <n v="66.666666666666671"/>
    <n v="3"/>
    <s v="GTE5"/>
    <n v="129"/>
    <n v="0"/>
    <s v="ร้านที่2"/>
    <s v="ม***ย ร***ุญ"/>
    <s v="บุรีรัมย์"/>
    <s v="-"/>
    <s v=""/>
    <s v="01/02/2026 16:05"/>
    <s v="-"/>
    <s v="J&amp;T Express"/>
    <x v="0"/>
    <s v="tiktok"/>
    <s v=""/>
    <s v="790940848681"/>
    <s v="01/02/2026 16:05"/>
  </r>
  <r>
    <x v="4"/>
    <x v="3"/>
    <n v="66.666666666666671"/>
    <n v="3"/>
    <s v="GTE4"/>
    <n v="100"/>
    <n v="0"/>
    <s v="ร้านที่2"/>
    <s v=" M***e K***aner"/>
    <s v="เทศบาลนครเชียงใหม่"/>
    <s v="-"/>
    <s v=""/>
    <s v="01/02/2026 15:59"/>
    <s v="-"/>
    <s v="J&amp;T Express"/>
    <x v="0"/>
    <s v="tiktok"/>
    <s v=""/>
    <s v="790916913640"/>
    <s v="01/02/2026 15:59"/>
  </r>
  <r>
    <x v="4"/>
    <x v="3"/>
    <n v="66.666666666666671"/>
    <n v="3"/>
    <s v="GTE3"/>
    <n v="100"/>
    <n v="0"/>
    <s v="ร้านที่2"/>
    <s v="P***y"/>
    <s v="ยโสธร"/>
    <s v="-"/>
    <s v=""/>
    <s v="01/02/2026 15:58"/>
    <s v="-"/>
    <s v="J&amp;T Express"/>
    <x v="0"/>
    <s v="tiktok"/>
    <s v=""/>
    <s v="790943366592"/>
    <s v="01/02/2026 15:58"/>
  </r>
  <r>
    <x v="4"/>
    <x v="3"/>
    <n v="66.666666666666671"/>
    <n v="3"/>
    <s v="GTE2"/>
    <n v="100"/>
    <n v="0"/>
    <s v="ร้านที่2"/>
    <s v="บ***ัท พ***สดมดแดงมอเตอร์ จ***ด ส***โชว์รูมอุบลราชธานี"/>
    <s v="เทศบาลนครอุบลราชธานี"/>
    <s v="-"/>
    <s v=""/>
    <s v="01/02/2026 15:57"/>
    <s v="-"/>
    <s v="J&amp;T COD"/>
    <x v="0"/>
    <s v="จ่ายทีหลัง / COD"/>
    <s v=""/>
    <s v="790909567593"/>
    <s v="01/02/2026 15:57"/>
  </r>
  <r>
    <x v="9"/>
    <x v="10"/>
    <n v="0"/>
    <n v="1"/>
    <s v="GTE0"/>
    <n v="0"/>
    <n v="0"/>
    <s v="ร้านที่2"/>
    <s v="น***าวสุดารัตน์"/>
    <s v="นครราชสีมา"/>
    <s v="-"/>
    <s v=""/>
    <s v="01/02/2026 15:47"/>
    <s v="-"/>
    <s v="J&amp;T Express"/>
    <x v="0"/>
    <s v="tiktok"/>
    <s v=""/>
    <s v="790974368634"/>
    <s v="01/02/2026 15:47"/>
  </r>
  <r>
    <x v="0"/>
    <x v="0"/>
    <n v="50"/>
    <n v="6"/>
    <s v="GTD99"/>
    <n v="200"/>
    <n v="0"/>
    <s v="ร้านที่2"/>
    <s v="ส***ล ศ***ภัย"/>
    <s v="นครราชสีมา"/>
    <s v="-"/>
    <s v=""/>
    <s v="01/02/2026 15:42"/>
    <s v="-"/>
    <s v="J&amp;T COD"/>
    <x v="0"/>
    <s v="จ่ายทีหลัง / COD"/>
    <s v=""/>
    <s v="790913012761"/>
    <s v="01/02/2026 15:42"/>
  </r>
  <r>
    <x v="0"/>
    <x v="0"/>
    <n v="33.333333333333336"/>
    <n v="3"/>
    <s v="GTD98"/>
    <n v="100"/>
    <n v="0"/>
    <s v="ร้านที่2"/>
    <s v="ก***รรณ อ***สมจรัส"/>
    <s v="Bangkok"/>
    <s v="-"/>
    <s v=""/>
    <s v="01/02/2026 15:39"/>
    <s v="-"/>
    <s v="J&amp;T Express"/>
    <x v="0"/>
    <s v="tiktok"/>
    <s v=""/>
    <s v="790968853522"/>
    <s v="01/02/2026 15:39"/>
  </r>
  <r>
    <x v="1"/>
    <x v="1"/>
    <n v="69.900000000000006"/>
    <n v="10"/>
    <s v="GTD97"/>
    <n v="842"/>
    <n v="42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01/02/2026 15:37"/>
    <s v="-"/>
    <s v="Express Delivery (SHP Food)"/>
    <x v="1"/>
    <s v="shopee"/>
    <s v=""/>
    <s v="2945964974225408097"/>
    <s v="01/02/2026 15:36"/>
  </r>
  <r>
    <x v="0"/>
    <x v="0"/>
    <n v="50"/>
    <n v="6"/>
    <s v="GTD96"/>
    <n v="182"/>
    <n v="0"/>
    <s v="ร้านที่2"/>
    <s v="อ***ตตญา ส***ย์"/>
    <s v="เลย"/>
    <s v="-"/>
    <s v=""/>
    <s v="01/02/2026 15:13"/>
    <s v="-"/>
    <s v="J&amp;T Express"/>
    <x v="0"/>
    <s v="tiktok"/>
    <s v=""/>
    <s v="790985783652"/>
    <s v="01/02/2026 15:13"/>
  </r>
  <r>
    <x v="0"/>
    <x v="0"/>
    <n v="40"/>
    <n v="10"/>
    <s v="GTD95"/>
    <n v="280.5"/>
    <n v="0"/>
    <s v="ร้านที่2"/>
    <s v="โ*** ห***งชัย"/>
    <s v="ลำปาง"/>
    <s v="-"/>
    <s v=""/>
    <s v="01/02/2026 15:12"/>
    <s v="-"/>
    <s v="J&amp;T COD"/>
    <x v="0"/>
    <s v="จ่ายทีหลัง / COD"/>
    <s v=""/>
    <s v="790946406703"/>
    <s v="01/02/2026 15:12"/>
  </r>
  <r>
    <x v="1"/>
    <x v="13"/>
    <n v="76"/>
    <n v="3"/>
    <s v="GTD94"/>
    <n v="603.6"/>
    <n v="26"/>
    <s v="ร้านที่3"/>
    <s v="วาสนา เขียวคุ้ม"/>
    <s v="197 ม.3 ต.ประดาง · ประดาง/ Pradang_x000a__x000a_วังเจ้า/ Wang Chaoตาก/ Tak_x000a_63180"/>
    <s v="63180"/>
    <s v="660836173426"/>
    <s v="01/02/2026 15:09"/>
    <s v="-"/>
    <s v="Kerry_dropoff"/>
    <x v="2"/>
    <s v="lazada"/>
    <s v=""/>
    <s v="TH59098AN2RV6C"/>
    <s v="01/02/2026 15:09"/>
  </r>
  <r>
    <x v="4"/>
    <x v="3"/>
    <n v="66.666666666666671"/>
    <n v="3"/>
    <s v="GTD94"/>
    <n v="603.6"/>
    <n v="26"/>
    <s v="ร้านที่3"/>
    <s v="วาสนา เขียวคุ้ม"/>
    <s v="197 ม.3 ต.ประดาง · ประดาง/ Pradang_x000a__x000a_วังเจ้า/ Wang Chaoตาก/ Tak_x000a_63180"/>
    <s v="63180"/>
    <s v="660836173426"/>
    <s v="01/02/2026 15:09"/>
    <s v="-"/>
    <s v="Kerry_dropoff"/>
    <x v="2"/>
    <s v="lazada"/>
    <s v=""/>
    <s v="TH59098AN2RV6C"/>
    <s v="01/02/2026 15:09"/>
  </r>
  <r>
    <x v="8"/>
    <x v="8"/>
    <n v="54.5"/>
    <n v="2"/>
    <s v="GTD94"/>
    <n v="603.6"/>
    <n v="26"/>
    <s v="ร้านที่3"/>
    <s v="วาสนา เขียวคุ้ม"/>
    <s v="197 ม.3 ต.ประดาง · ประดาง/ Pradang_x000a__x000a_วังเจ้า/ Wang Chaoตาก/ Tak_x000a_63180"/>
    <s v="63180"/>
    <s v="660836173426"/>
    <s v="01/02/2026 15:09"/>
    <s v="-"/>
    <s v="Kerry_dropoff"/>
    <x v="2"/>
    <s v="lazada"/>
    <s v=""/>
    <s v="TH59098AN2RV6C"/>
    <s v="01/02/2026 15:09"/>
  </r>
  <r>
    <x v="9"/>
    <x v="2"/>
    <n v="103.55"/>
    <n v="1"/>
    <s v="GTD94"/>
    <n v="603.6"/>
    <n v="26"/>
    <s v="ร้านที่3"/>
    <s v="วาสนา เขียวคุ้ม"/>
    <s v="197 ม.3 ต.ประดาง · ประดาง/ Pradang_x000a__x000a_วังเจ้า/ Wang Chaoตาก/ Tak_x000a_63180"/>
    <s v="63180"/>
    <s v="660836173426"/>
    <s v="01/02/2026 15:09"/>
    <s v="-"/>
    <s v="Kerry_dropoff"/>
    <x v="2"/>
    <s v="lazada"/>
    <s v=""/>
    <s v="TH59098AN2RV6C"/>
    <s v="01/02/2026 15:09"/>
  </r>
  <r>
    <x v="12"/>
    <x v="14"/>
    <n v="66"/>
    <n v="1"/>
    <s v="GTD93"/>
    <n v="249"/>
    <n v="0"/>
    <s v="ร้านที่1"/>
    <s v="ร******ี"/>
    <s v="******ร ตำบลนาขุนไกร อำเภอศรีสำโรง จังหวัดสุโขทัย 64120"/>
    <s v="64120"/>
    <s v="62"/>
    <s v="01/02/2026 15:09"/>
    <s v="-"/>
    <s v="SPX Express"/>
    <x v="1"/>
    <s v="shopee"/>
    <s v=""/>
    <s v="TH264229838957Z"/>
    <s v="01/02/2026 15:08"/>
  </r>
  <r>
    <x v="7"/>
    <x v="7"/>
    <n v="66"/>
    <n v="1"/>
    <s v="GTD93"/>
    <n v="249"/>
    <n v="0"/>
    <s v="ร้านที่1"/>
    <s v="ร******ี"/>
    <s v="******ร ตำบลนาขุนไกร อำเภอศรีสำโรง จังหวัดสุโขทัย 64120"/>
    <s v="64120"/>
    <s v="62"/>
    <s v="01/02/2026 15:09"/>
    <s v="-"/>
    <s v="SPX Express"/>
    <x v="1"/>
    <s v="shopee"/>
    <s v=""/>
    <s v="TH264229838957Z"/>
    <s v="01/02/2026 15:08"/>
  </r>
  <r>
    <x v="1"/>
    <x v="1"/>
    <n v="67"/>
    <n v="1"/>
    <s v="GTD93"/>
    <n v="249"/>
    <n v="0"/>
    <s v="ร้านที่1"/>
    <s v="ร******ี"/>
    <s v="******ร ตำบลนาขุนไกร อำเภอศรีสำโรง จังหวัดสุโขทัย 64120"/>
    <s v="64120"/>
    <s v="62"/>
    <s v="01/02/2026 15:09"/>
    <s v="-"/>
    <s v="SPX Express"/>
    <x v="1"/>
    <s v="shopee"/>
    <s v=""/>
    <s v="TH264229838957Z"/>
    <s v="01/02/2026 15:08"/>
  </r>
  <r>
    <x v="0"/>
    <x v="0"/>
    <n v="40"/>
    <n v="30"/>
    <s v="GTD92"/>
    <n v="871.2"/>
    <n v="0"/>
    <s v="ร้านที่2"/>
    <s v="ว***ธพร เ***้ยงเกลา"/>
    <s v="นครศรีธรรมราช"/>
    <s v="-"/>
    <s v=""/>
    <s v="01/02/2026 15:08"/>
    <s v="-"/>
    <s v="J&amp;T COD"/>
    <x v="0"/>
    <s v="จ่ายทีหลัง / COD"/>
    <s v=""/>
    <s v="790985559630"/>
    <s v="01/02/2026 15:08"/>
  </r>
  <r>
    <x v="0"/>
    <x v="0"/>
    <n v="40"/>
    <n v="10"/>
    <s v="GTD91"/>
    <n v="280.5"/>
    <n v="0"/>
    <s v="ร้านที่2"/>
    <s v="ส***ทร์ทิพย์ เ***นอก"/>
    <s v="เทศบาลนครนครราชสีมา"/>
    <s v="-"/>
    <s v=""/>
    <s v="01/02/2026 15:03"/>
    <s v="-"/>
    <s v="J&amp;T COD"/>
    <x v="0"/>
    <s v="จ่ายทีหลัง / COD"/>
    <s v="เนยนม 5 ค่ะ"/>
    <s v="790972485461"/>
    <s v="01/02/2026 15:03"/>
  </r>
  <r>
    <x v="0"/>
    <x v="0"/>
    <n v="50"/>
    <n v="6"/>
    <s v="GTD90"/>
    <n v="182"/>
    <n v="0"/>
    <s v="ร้านที่2"/>
    <s v="ไ** น***ลัย"/>
    <s v="บุรีรัมย์"/>
    <s v="-"/>
    <s v=""/>
    <s v="01/02/2026 15:00"/>
    <s v="-"/>
    <s v="J&amp;T COD"/>
    <x v="0"/>
    <s v="จ่ายทีหลัง / COD"/>
    <s v=""/>
    <s v="790911407764"/>
    <s v="01/02/2026 15:00"/>
  </r>
  <r>
    <x v="0"/>
    <x v="0"/>
    <n v="50"/>
    <n v="6"/>
    <s v="GTD89"/>
    <n v="182"/>
    <n v="0"/>
    <s v="ร้านที่2"/>
    <s v="อ***ยาภา"/>
    <s v="นครปฐม"/>
    <s v="-"/>
    <s v=""/>
    <s v="01/02/2026 14:54"/>
    <s v="-"/>
    <s v="J&amp;T Express"/>
    <x v="0"/>
    <s v="tiktok"/>
    <s v=""/>
    <s v="790984171666"/>
    <s v="01/02/2026 14:54"/>
  </r>
  <r>
    <x v="12"/>
    <x v="14"/>
    <n v="66"/>
    <n v="1"/>
    <s v="GTD88"/>
    <n v="249"/>
    <n v="0"/>
    <s v="ร้านที่1"/>
    <s v="น******ี"/>
    <s v="******กสะอาด อ.ลำปลายมาศ จ.บุรีรัมย์ 31130 ตำบลโคกสะอาด อำเภอลำปลายมาศ จังหวัดบุรีรัมย์ 31130"/>
    <s v="31130"/>
    <s v="71"/>
    <s v="01/02/2026 14:54"/>
    <s v="-"/>
    <s v="SPX Express"/>
    <x v="1"/>
    <s v="shopee"/>
    <s v=""/>
    <s v="TH264793538693Y"/>
    <s v="01/02/2026 14:54"/>
  </r>
  <r>
    <x v="7"/>
    <x v="7"/>
    <n v="66"/>
    <n v="1"/>
    <s v="GTD88"/>
    <n v="249"/>
    <n v="0"/>
    <s v="ร้านที่1"/>
    <s v="น******ี"/>
    <s v="******กสะอาด อ.ลำปลายมาศ จ.บุรีรัมย์ 31130 ตำบลโคกสะอาด อำเภอลำปลายมาศ จังหวัดบุรีรัมย์ 31130"/>
    <s v="31130"/>
    <s v="71"/>
    <s v="01/02/2026 14:54"/>
    <s v="-"/>
    <s v="SPX Express"/>
    <x v="1"/>
    <s v="shopee"/>
    <s v=""/>
    <s v="TH264793538693Y"/>
    <s v="01/02/2026 14:54"/>
  </r>
  <r>
    <x v="1"/>
    <x v="1"/>
    <n v="67"/>
    <n v="1"/>
    <s v="GTD88"/>
    <n v="249"/>
    <n v="0"/>
    <s v="ร้านที่1"/>
    <s v="น******ี"/>
    <s v="******กสะอาด อ.ลำปลายมาศ จ.บุรีรัมย์ 31130 ตำบลโคกสะอาด อำเภอลำปลายมาศ จังหวัดบุรีรัมย์ 31130"/>
    <s v="31130"/>
    <s v="71"/>
    <s v="01/02/2026 14:54"/>
    <s v="-"/>
    <s v="SPX Express"/>
    <x v="1"/>
    <s v="shopee"/>
    <s v=""/>
    <s v="TH264793538693Y"/>
    <s v="01/02/2026 14:54"/>
  </r>
  <r>
    <x v="3"/>
    <x v="4"/>
    <n v="139"/>
    <n v="1"/>
    <s v="GTD87"/>
    <n v="215"/>
    <n v="0"/>
    <s v="ร้านที่10"/>
    <s v="อุไรวรรณ เปรมไทยสงค์"/>
    <s v="296 (ห้อง31) ม.1 ต.ตาสิทธิ์ อ.ปลวกแดง จ.ระยอง 21140"/>
    <s v="21140"/>
    <s v="0933194414"/>
    <s v="01/02/2026 11:39"/>
    <s v="t0832622509@gmail.com"/>
    <s v="EMS"/>
    <x v="3"/>
    <s v="กสิกร"/>
    <s v=""/>
    <s v="WB133237798TH"/>
    <s v="01/02/2026 14:37"/>
  </r>
  <r>
    <x v="9"/>
    <x v="10"/>
    <n v="139"/>
    <n v="1"/>
    <s v="GTD87"/>
    <n v="215"/>
    <n v="0"/>
    <s v="ร้านที่10"/>
    <s v="อุไรวรรณ เปรมไทยสงค์"/>
    <s v="296 (ห้อง31) ม.1 ต.ตาสิทธิ์ อ.ปลวกแดง จ.ระยอง 21140"/>
    <s v="21140"/>
    <s v="0933194414"/>
    <s v="01/02/2026 11:39"/>
    <s v="t0832622509@gmail.com"/>
    <s v="EMS"/>
    <x v="3"/>
    <s v="กสิกร"/>
    <s v=""/>
    <s v="WB133237798TH"/>
    <s v="01/02/2026 14:37"/>
  </r>
  <r>
    <x v="2"/>
    <x v="9"/>
    <n v="139"/>
    <n v="1"/>
    <s v="GTD86"/>
    <n v="215"/>
    <n v="0"/>
    <s v="ร้านที่10"/>
    <s v="ส่ง คุณทิพาพร ปัดภัย"/>
    <s v="263 หมู่8 บ้านตำแย ตำบลพระเหลา อำเภอพนา จังหวัดอำนาจเจริญ  _x000a_โทร 37180"/>
    <s v="37180"/>
    <s v="0926691344"/>
    <s v="01/02/2026 10:35"/>
    <s v="t0832622509@gmail.com"/>
    <s v="EMS"/>
    <x v="3"/>
    <s v="กสิกร"/>
    <s v=""/>
    <s v="WB133237807TH"/>
    <s v="01/02/2026 14:36"/>
  </r>
  <r>
    <x v="3"/>
    <x v="4"/>
    <n v="139"/>
    <n v="1"/>
    <s v="GTD86"/>
    <n v="215"/>
    <n v="0"/>
    <s v="ร้านที่10"/>
    <s v="ส่ง คุณทิพาพร ปัดภัย"/>
    <s v="263 หมู่8 บ้านตำแย ตำบลพระเหลา อำเภอพนา จังหวัดอำนาจเจริญ  _x000a_โทร 37180"/>
    <s v="37180"/>
    <s v="0926691344"/>
    <s v="01/02/2026 10:35"/>
    <s v="t0832622509@gmail.com"/>
    <s v="EMS"/>
    <x v="3"/>
    <s v="กสิกร"/>
    <s v=""/>
    <s v="WB133237807TH"/>
    <s v="01/02/2026 14:36"/>
  </r>
  <r>
    <x v="0"/>
    <x v="0"/>
    <n v="33.333333333333336"/>
    <n v="3"/>
    <s v="GTD85"/>
    <n v="100"/>
    <n v="0"/>
    <s v="ร้านที่2"/>
    <s v="เ***พร.รักศิลป์14หมู่1.บ้ายผือฮี.ต.ผือฮี.อมหาชนะชัย.ยโสธร.35130"/>
    <s v="ยโสธร"/>
    <s v="-"/>
    <s v=""/>
    <s v="01/02/2026 14:35"/>
    <s v="-"/>
    <s v="J&amp;T COD"/>
    <x v="0"/>
    <s v="จ่ายทีหลัง / COD"/>
    <s v=""/>
    <s v="790965214550"/>
    <s v="01/02/2026 14:35"/>
  </r>
  <r>
    <x v="0"/>
    <x v="0"/>
    <n v="50"/>
    <n v="6"/>
    <s v="GTD84"/>
    <n v="182"/>
    <n v="0"/>
    <s v="ร้านที่2"/>
    <s v="เ***ชียง ย***ัตนพันธุ์"/>
    <s v="กรุงเทพฯ"/>
    <s v="-"/>
    <s v=""/>
    <s v="01/02/2026 14:34"/>
    <s v="-"/>
    <s v="J&amp;T Express"/>
    <x v="0"/>
    <s v="tiktok"/>
    <s v=""/>
    <s v="790931387643"/>
    <s v="01/02/2026 14:33"/>
  </r>
  <r>
    <x v="0"/>
    <x v="0"/>
    <n v="65"/>
    <n v="9"/>
    <s v="GTD83"/>
    <n v="439.12"/>
    <n v="0"/>
    <s v="ร้านที่2"/>
    <s v="ส***มาส ม***ธิ์สม"/>
    <s v="นนทบุรี"/>
    <s v="-"/>
    <s v=""/>
    <s v="01/02/2026 14:31"/>
    <s v="-"/>
    <s v="J&amp;T COD"/>
    <x v="0"/>
    <s v="จ่ายทีหลัง / COD"/>
    <s v=""/>
    <s v="790949490623"/>
    <s v="01/02/2026 14:31"/>
  </r>
  <r>
    <x v="0"/>
    <x v="0"/>
    <n v="50"/>
    <n v="6"/>
    <s v="GTD83"/>
    <n v="439.12"/>
    <n v="0"/>
    <s v="ร้านที่2"/>
    <s v="ส***มาส ม***ธิ์สม"/>
    <s v="นนทบุรี"/>
    <s v="-"/>
    <s v=""/>
    <s v="01/02/2026 14:31"/>
    <s v="-"/>
    <s v="J&amp;T COD"/>
    <x v="0"/>
    <s v="จ่ายทีหลัง / COD"/>
    <s v=""/>
    <s v="790949490623"/>
    <s v="01/02/2026 14:31"/>
  </r>
  <r>
    <x v="0"/>
    <x v="0"/>
    <n v="33.333333333333336"/>
    <n v="3"/>
    <s v="GTD82"/>
    <n v="107"/>
    <n v="7"/>
    <s v="ร้านที่2"/>
    <s v="t***aeศิริพร ภ***ื่น"/>
    <s v="กรุงเทพฯ"/>
    <s v="-"/>
    <s v=""/>
    <s v="01/02/2026 14:30"/>
    <s v="-"/>
    <s v="J&amp;T COD"/>
    <x v="0"/>
    <s v="จ่ายทีหลัง / COD"/>
    <s v=""/>
    <s v="790992016581"/>
    <s v="01/02/2026 14:30"/>
  </r>
  <r>
    <x v="0"/>
    <x v="0"/>
    <n v="40"/>
    <n v="10"/>
    <s v="GTD81"/>
    <n v="303"/>
    <n v="0"/>
    <s v="ร้านที่2"/>
    <s v="อ***นา ช***ประคอง"/>
    <s v="นครนายก"/>
    <s v="-"/>
    <s v=""/>
    <s v="01/02/2026 14:24"/>
    <s v="-"/>
    <s v="J&amp;T COD"/>
    <x v="0"/>
    <s v="จ่ายทีหลัง / COD"/>
    <s v=""/>
    <s v="790914968664"/>
    <s v="01/02/2026 14:24"/>
  </r>
  <r>
    <x v="0"/>
    <x v="0"/>
    <n v="50"/>
    <n v="6"/>
    <s v="GTD80"/>
    <n v="182"/>
    <n v="0"/>
    <s v="ร้านที่2"/>
    <s v="ว***กษณ์ ส***วัฒนานุกร"/>
    <s v="กรุงเทพฯ"/>
    <s v="-"/>
    <s v=""/>
    <s v="01/02/2026 14:16"/>
    <s v="-"/>
    <s v="J&amp;T Express"/>
    <x v="0"/>
    <s v="tiktok"/>
    <s v=""/>
    <s v="790970379673"/>
    <s v="01/02/2026 14:16"/>
  </r>
  <r>
    <x v="0"/>
    <x v="0"/>
    <n v="50"/>
    <n v="6"/>
    <s v="GTD78"/>
    <n v="182"/>
    <n v="0"/>
    <s v="ร้านที่2"/>
    <s v="ร***บุญมากสะดวกซื้อ.. ค***แจ๊ค"/>
    <s v="สุรินทร์"/>
    <s v="-"/>
    <s v=""/>
    <s v="01/02/2026 14:13"/>
    <s v="-"/>
    <s v="J&amp;T Express"/>
    <x v="0"/>
    <s v="tiktok"/>
    <s v=""/>
    <s v="790920608796"/>
    <s v="01/02/2026 14:14"/>
  </r>
  <r>
    <x v="0"/>
    <x v="0"/>
    <n v="50"/>
    <n v="6"/>
    <s v="GTD77"/>
    <n v="182"/>
    <n v="0"/>
    <s v="ร้านที่2"/>
    <s v="ว***ัย เ***รัตน์"/>
    <s v="อ่างทอง"/>
    <s v="-"/>
    <s v=""/>
    <s v="01/02/2026 14:12"/>
    <s v="-"/>
    <s v="J&amp;T Express"/>
    <x v="0"/>
    <s v="tiktok"/>
    <s v=""/>
    <s v="790939015753"/>
    <s v="01/02/2026 14:14"/>
  </r>
  <r>
    <x v="2"/>
    <x v="9"/>
    <n v="139"/>
    <n v="1"/>
    <s v="GTD76"/>
    <n v="468.9"/>
    <n v="64.5"/>
    <s v="ร้านที่1"/>
    <s v="นส.สุกัญญา สร้อยจำปา"/>
    <s v="โรงพยาบาลหันคา อาคารสำนักงานสาธารสุข 210 ม.2 ต.เด่นใหญ่_x000a__x000a_หันคา/ Hankhaชัยนาท/ Chainat_x000a_17130"/>
    <s v="17130"/>
    <s v="660812830032"/>
    <s v="01/02/2026 14:11"/>
    <s v="-"/>
    <s v="Kerry_dropoff"/>
    <x v="2"/>
    <s v="lazada"/>
    <s v=""/>
    <s v="TH09068AN1ZB3G"/>
    <s v="01/02/2026 14:11"/>
  </r>
  <r>
    <x v="3"/>
    <x v="4"/>
    <n v="139"/>
    <n v="1"/>
    <s v="GTD76"/>
    <n v="468.9"/>
    <n v="64.5"/>
    <s v="ร้านที่1"/>
    <s v="นส.สุกัญญา สร้อยจำปา"/>
    <s v="โรงพยาบาลหันคา อาคารสำนักงานสาธารสุข 210 ม.2 ต.เด่นใหญ่_x000a__x000a_หันคา/ Hankhaชัยนาท/ Chainat_x000a_17130"/>
    <s v="17130"/>
    <s v="660812830032"/>
    <s v="01/02/2026 14:11"/>
    <s v="-"/>
    <s v="Kerry_dropoff"/>
    <x v="2"/>
    <s v="lazada"/>
    <s v=""/>
    <s v="TH09068AN1ZB3G"/>
    <s v="01/02/2026 14:11"/>
  </r>
  <r>
    <x v="5"/>
    <x v="5"/>
    <n v="139"/>
    <n v="1"/>
    <s v="GTD76"/>
    <n v="468.9"/>
    <n v="64.5"/>
    <s v="ร้านที่1"/>
    <s v="นส.สุกัญญา สร้อยจำปา"/>
    <s v="โรงพยาบาลหันคา อาคารสำนักงานสาธารสุข 210 ม.2 ต.เด่นใหญ่_x000a__x000a_หันคา/ Hankhaชัยนาท/ Chainat_x000a_17130"/>
    <s v="17130"/>
    <s v="660812830032"/>
    <s v="01/02/2026 14:11"/>
    <s v="-"/>
    <s v="Kerry_dropoff"/>
    <x v="2"/>
    <s v="lazada"/>
    <s v=""/>
    <s v="TH09068AN1ZB3G"/>
    <s v="01/02/2026 14:11"/>
  </r>
  <r>
    <x v="9"/>
    <x v="10"/>
    <n v="139"/>
    <n v="1"/>
    <s v="GTD76"/>
    <n v="468.9"/>
    <n v="64.5"/>
    <s v="ร้านที่1"/>
    <s v="นส.สุกัญญา สร้อยจำปา"/>
    <s v="โรงพยาบาลหันคา อาคารสำนักงานสาธารสุข 210 ม.2 ต.เด่นใหญ่_x000a__x000a_หันคา/ Hankhaชัยนาท/ Chainat_x000a_17130"/>
    <s v="17130"/>
    <s v="660812830032"/>
    <s v="01/02/2026 14:11"/>
    <s v="-"/>
    <s v="Kerry_dropoff"/>
    <x v="2"/>
    <s v="lazada"/>
    <s v=""/>
    <s v="TH09068AN1ZB3G"/>
    <s v="01/02/2026 14:11"/>
  </r>
  <r>
    <x v="0"/>
    <x v="0"/>
    <n v="50"/>
    <n v="6"/>
    <s v="GTD75"/>
    <n v="182"/>
    <n v="0"/>
    <s v="ร้านที่2"/>
    <s v="น*** อ***มเรือง"/>
    <s v="ฉะเชิงเทรา"/>
    <s v="-"/>
    <s v=""/>
    <s v="01/02/2026 14:01"/>
    <s v="-"/>
    <s v="J&amp;T Express"/>
    <x v="0"/>
    <s v="tiktok"/>
    <s v=""/>
    <s v="790920810761"/>
    <s v="01/02/2026 14:01"/>
  </r>
  <r>
    <x v="0"/>
    <x v="0"/>
    <n v="50"/>
    <n v="6"/>
    <s v="GTD73"/>
    <n v="182"/>
    <n v="0"/>
    <s v="ร้านที่2"/>
    <s v="ว***พรรณ ต***สิริสกุลชัย"/>
    <s v="กรุงเทพมหานคร"/>
    <s v="-"/>
    <s v=""/>
    <s v="01/02/2026 14:00"/>
    <s v="-"/>
    <s v="J&amp;T COD"/>
    <x v="0"/>
    <s v="จ่ายทีหลัง / COD"/>
    <s v=""/>
    <s v="790994183641"/>
    <s v="01/02/2026 14:00"/>
  </r>
  <r>
    <x v="2"/>
    <x v="9"/>
    <n v="119"/>
    <n v="1"/>
    <s v="GTD72"/>
    <n v="559"/>
    <n v="0"/>
    <s v="ร้านที่1"/>
    <s v="ช******)"/>
    <s v="******งชะอุ่น ตำบลคลองชะอุ่น อำเภอพนม จังหวัดสุราษฎร์ธานี 84250"/>
    <s v="84250"/>
    <s v="69"/>
    <s v="01/02/2026 14:00"/>
    <s v="-"/>
    <s v="SPX Express"/>
    <x v="1"/>
    <s v="shopee"/>
    <s v=""/>
    <s v="TH261876756958P"/>
    <s v="01/02/2026 14:00"/>
  </r>
  <r>
    <x v="3"/>
    <x v="4"/>
    <n v="119"/>
    <n v="1"/>
    <s v="GTD72"/>
    <n v="559"/>
    <n v="0"/>
    <s v="ร้านที่1"/>
    <s v="ช******)"/>
    <s v="******งชะอุ่น ตำบลคลองชะอุ่น อำเภอพนม จังหวัดสุราษฎร์ธานี 84250"/>
    <s v="84250"/>
    <s v="69"/>
    <s v="01/02/2026 14:00"/>
    <s v="-"/>
    <s v="SPX Express"/>
    <x v="1"/>
    <s v="shopee"/>
    <s v=""/>
    <s v="TH261876756958P"/>
    <s v="01/02/2026 14:00"/>
  </r>
  <r>
    <x v="5"/>
    <x v="5"/>
    <n v="119"/>
    <n v="1"/>
    <s v="GTD72"/>
    <n v="559"/>
    <n v="0"/>
    <s v="ร้านที่1"/>
    <s v="ช******)"/>
    <s v="******งชะอุ่น ตำบลคลองชะอุ่น อำเภอพนม จังหวัดสุราษฎร์ธานี 84250"/>
    <s v="84250"/>
    <s v="69"/>
    <s v="01/02/2026 14:00"/>
    <s v="-"/>
    <s v="SPX Express"/>
    <x v="1"/>
    <s v="shopee"/>
    <s v=""/>
    <s v="TH261876756958P"/>
    <s v="01/02/2026 14:00"/>
  </r>
  <r>
    <x v="9"/>
    <x v="10"/>
    <n v="120"/>
    <n v="1"/>
    <s v="GTD72"/>
    <n v="559"/>
    <n v="0"/>
    <s v="ร้านที่1"/>
    <s v="ช******)"/>
    <s v="******งชะอุ่น ตำบลคลองชะอุ่น อำเภอพนม จังหวัดสุราษฎร์ธานี 84250"/>
    <s v="84250"/>
    <s v="69"/>
    <s v="01/02/2026 14:00"/>
    <s v="-"/>
    <s v="SPX Express"/>
    <x v="1"/>
    <s v="shopee"/>
    <s v=""/>
    <s v="TH261876756958P"/>
    <s v="01/02/2026 14:00"/>
  </r>
  <r>
    <x v="0"/>
    <x v="0"/>
    <n v="65"/>
    <n v="1"/>
    <s v="GTD71"/>
    <n v="94"/>
    <n v="35"/>
    <s v="ร้านที่2"/>
    <s v="ป***าย ต***านนท์"/>
    <s v="กรุงเทพฯ"/>
    <s v="-"/>
    <s v=""/>
    <s v="01/02/2026 13:57"/>
    <s v="-"/>
    <s v="J&amp;T Express"/>
    <x v="0"/>
    <s v="tiktok"/>
    <s v=""/>
    <s v="790981816785"/>
    <s v="01/02/2026 13:56"/>
  </r>
  <r>
    <x v="0"/>
    <x v="0"/>
    <n v="33.333333333333336"/>
    <n v="3"/>
    <s v="GTD69"/>
    <n v="100"/>
    <n v="0"/>
    <s v="ร้านที่2"/>
    <s v="ป***ากร แ***ฮ้ง"/>
    <s v="กรุงเทพมหานคร"/>
    <s v="-"/>
    <s v=""/>
    <s v="01/02/2026 13:54"/>
    <s v="-"/>
    <s v="J&amp;T COD"/>
    <x v="0"/>
    <s v="จ่ายทีหลัง / COD"/>
    <s v=""/>
    <s v="790927920543"/>
    <s v="01/02/2026 13:55"/>
  </r>
  <r>
    <x v="9"/>
    <x v="10"/>
    <n v="162"/>
    <n v="1"/>
    <s v="GTD68"/>
    <n v="229"/>
    <n v="0"/>
    <s v="ร้านที่2"/>
    <s v="ส***ราสังข์วิเศษ"/>
    <s v="ชลบุรี"/>
    <s v="-"/>
    <s v=""/>
    <s v="01/02/2026 13:51"/>
    <s v="-"/>
    <s v="J&amp;T COD"/>
    <x v="0"/>
    <s v="จ่ายทีหลัง / COD"/>
    <s v=""/>
    <s v="790963310631"/>
    <s v="01/02/2026 13:51"/>
  </r>
  <r>
    <x v="7"/>
    <x v="7"/>
    <n v="117"/>
    <n v="1"/>
    <s v="GTD68"/>
    <n v="229"/>
    <n v="0"/>
    <s v="ร้านที่2"/>
    <s v="ส***ราสังข์วิเศษ"/>
    <s v="ชลบุรี"/>
    <s v="-"/>
    <s v=""/>
    <s v="01/02/2026 13:51"/>
    <s v="-"/>
    <s v="J&amp;T COD"/>
    <x v="0"/>
    <s v="จ่ายทีหลัง / COD"/>
    <s v=""/>
    <s v="790963310631"/>
    <s v="01/02/2026 13:51"/>
  </r>
  <r>
    <x v="0"/>
    <x v="0"/>
    <n v="33.333333333333336"/>
    <n v="3"/>
    <s v="GTD67"/>
    <n v="100"/>
    <n v="0"/>
    <s v="ร้านที่2"/>
    <s v="K***ริชญา"/>
    <s v="ชัยภูมิ"/>
    <s v="-"/>
    <s v=""/>
    <s v="01/02/2026 13:43"/>
    <s v="-"/>
    <s v="J&amp;T Express"/>
    <x v="0"/>
    <s v="tiktok"/>
    <s v=""/>
    <s v="790935299571"/>
    <s v="01/02/2026 13:43"/>
  </r>
  <r>
    <x v="13"/>
    <x v="15"/>
    <n v="10"/>
    <n v="50"/>
    <s v="GTD66"/>
    <n v="500"/>
    <n v="0"/>
    <s v="ร้านที่2"/>
    <s v="ค***หม่ม"/>
    <s v="กาญจนบุรี"/>
    <s v="-"/>
    <s v=""/>
    <s v="01/02/2026 13:39"/>
    <s v="-"/>
    <s v="J&amp;T COD"/>
    <x v="0"/>
    <s v="จ่ายทีหลัง / COD"/>
    <s v=""/>
    <s v="790997240633"/>
    <s v="01/02/2026 13:39"/>
  </r>
  <r>
    <x v="1"/>
    <x v="1"/>
    <n v="0"/>
    <n v="1"/>
    <s v="GTD65"/>
    <n v="0"/>
    <n v="0"/>
    <s v="ร้านที่2"/>
    <s v="ล***า ฤ***์อุดม"/>
    <s v="พระนครศรีอยุธยา"/>
    <s v="-"/>
    <s v=""/>
    <s v="01/02/2026 13:39"/>
    <s v="-"/>
    <s v="J&amp;T Express"/>
    <x v="0"/>
    <s v="tiktok"/>
    <s v=""/>
    <s v="790917913520"/>
    <s v="01/02/2026 13:39"/>
  </r>
  <r>
    <x v="3"/>
    <x v="4"/>
    <n v="159"/>
    <n v="1"/>
    <s v="GTD64"/>
    <n v="129"/>
    <n v="0"/>
    <s v="ร้านที่2"/>
    <s v="ส***ญญา ไ***กตุ"/>
    <s v="กำแพงเพชร"/>
    <s v="-"/>
    <s v=""/>
    <s v="01/02/2026 13:37"/>
    <s v="-"/>
    <s v="J&amp;T COD"/>
    <x v="0"/>
    <s v="จ่ายทีหลัง / COD"/>
    <s v=""/>
    <s v="790965605710"/>
    <s v="01/02/2026 13:37"/>
  </r>
  <r>
    <x v="0"/>
    <x v="0"/>
    <n v="50"/>
    <n v="6"/>
    <s v="GTD63"/>
    <n v="0"/>
    <n v="0"/>
    <s v="ร้านที่2"/>
    <s v="อ***รา ว***รัตน์"/>
    <s v="กาญจนบุรี"/>
    <s v="-"/>
    <s v=""/>
    <s v="01/02/2026 13:37"/>
    <s v="-"/>
    <s v="J&amp;T Express"/>
    <x v="0"/>
    <s v="tiktok"/>
    <s v=""/>
    <s v="790925389623"/>
    <s v="01/02/2026 13:37"/>
  </r>
  <r>
    <x v="0"/>
    <x v="0"/>
    <n v="50"/>
    <n v="6"/>
    <s v="GTD61"/>
    <n v="182"/>
    <n v="0"/>
    <s v="ร้านที่2"/>
    <s v="T***nur S***ayaphatpaibul"/>
    <s v="กรุงเทพฯ"/>
    <s v="-"/>
    <s v=""/>
    <s v="01/02/2026 13:21"/>
    <s v="-"/>
    <s v="J&amp;T COD"/>
    <x v="0"/>
    <s v="จ่ายทีหลัง / COD"/>
    <s v=""/>
    <s v="790969016725"/>
    <s v="01/02/2026 13:21"/>
  </r>
  <r>
    <x v="12"/>
    <x v="16"/>
    <n v="93"/>
    <n v="1"/>
    <s v="GTD59"/>
    <n v="93"/>
    <n v="0"/>
    <s v="ร้านที่1"/>
    <s v="พ******า"/>
    <s v="******งใหญ่, อำเภออุทุมพรพิสัย ตำบลกำแพง อำเภออุทุมพรพิสัย จังหวัดศรีสะเกษ 33120"/>
    <s v="33120"/>
    <s v="33"/>
    <s v="01/02/2026 13:17"/>
    <s v="-"/>
    <s v="SPX Express"/>
    <x v="1"/>
    <s v="shopee"/>
    <s v=""/>
    <s v="TH261678684074X"/>
    <s v="01/02/2026 13:17"/>
  </r>
  <r>
    <x v="3"/>
    <x v="4"/>
    <n v="0"/>
    <n v="1"/>
    <s v="GTD58"/>
    <n v="0"/>
    <n v="0"/>
    <s v="ร้านที่2"/>
    <s v="I** b***"/>
    <s v="กรุงเทพฯ"/>
    <s v="-"/>
    <s v=""/>
    <s v="01/02/2026 13:15"/>
    <s v="-"/>
    <s v="J&amp;T Express"/>
    <x v="0"/>
    <s v="tiktok"/>
    <s v=""/>
    <s v="790967496664"/>
    <s v="01/02/2026 13:15"/>
  </r>
  <r>
    <x v="0"/>
    <x v="0"/>
    <n v="50"/>
    <n v="6"/>
    <s v="GTD57"/>
    <n v="182"/>
    <n v="0"/>
    <s v="ร้านที่2"/>
    <s v="ร***ี ว***กาศ"/>
    <s v="เทศบาลนครอุบลราชธานี"/>
    <s v="-"/>
    <s v=""/>
    <s v="01/02/2026 13:12"/>
    <s v="-"/>
    <s v="J&amp;T COD"/>
    <x v="0"/>
    <s v="จ่ายทีหลัง / COD"/>
    <s v=""/>
    <s v="790961175690"/>
    <s v="01/02/2026 13:13"/>
  </r>
  <r>
    <x v="0"/>
    <x v="0"/>
    <n v="50"/>
    <n v="6"/>
    <s v="GTD56"/>
    <n v="182"/>
    <n v="0"/>
    <s v="ร้านที่2"/>
    <s v="แ***ุ้มพร"/>
    <s v="เชียงใหม่"/>
    <s v="-"/>
    <s v=""/>
    <s v="01/02/2026 13:09"/>
    <s v="-"/>
    <s v="J&amp;T COD"/>
    <x v="0"/>
    <s v="จ่ายทีหลัง / COD"/>
    <s v=""/>
    <s v="790946215721"/>
    <s v="01/02/2026 13:09"/>
  </r>
  <r>
    <x v="0"/>
    <x v="0"/>
    <n v="50"/>
    <n v="6"/>
    <s v="GTD55"/>
    <n v="182"/>
    <n v="0"/>
    <s v="ร้านที่2"/>
    <s v="น*** แ***น้ำ"/>
    <s v="นครพนม"/>
    <s v="-"/>
    <s v=""/>
    <s v="01/02/2026 13:02"/>
    <s v="-"/>
    <s v="J&amp;T Express"/>
    <x v="0"/>
    <s v="tiktok"/>
    <s v=""/>
    <s v="790941589605"/>
    <s v="01/02/2026 13:01"/>
  </r>
  <r>
    <x v="7"/>
    <x v="17"/>
    <n v="64"/>
    <n v="1"/>
    <s v="GTD54"/>
    <n v="71"/>
    <n v="7"/>
    <s v="ร้านที่9"/>
    <s v="ปูน"/>
    <s v="160 หมู่1 รีสอร์ทบ้านสวน ห้อง1 · ท่าเกษม/ Tha Kasem_x000a__x000a_เมืองสระแก้ว/ Mueang Sa Kaeoสระแก้ว/ Sa Kaeo_x000a_27000"/>
    <s v="27000"/>
    <s v="660622586403"/>
    <s v="01/02/2026 13:01"/>
    <s v="-"/>
    <s v="Kerry_dropoff"/>
    <x v="2"/>
    <s v="lazada"/>
    <s v=""/>
    <s v="LEXPU0653808553"/>
    <s v="01/02/2026 13:01"/>
  </r>
  <r>
    <x v="0"/>
    <x v="0"/>
    <n v="40"/>
    <n v="10"/>
    <s v="GTD53"/>
    <n v="303"/>
    <n v="0"/>
    <s v="ร้านที่2"/>
    <s v="แ**"/>
    <s v="สุพรรณบุรี"/>
    <s v="-"/>
    <s v=""/>
    <s v="01/02/2026 12:46"/>
    <s v="-"/>
    <s v="J&amp;T COD"/>
    <x v="0"/>
    <s v="จ่ายทีหลัง / COD"/>
    <s v=""/>
    <s v="790903800702"/>
    <s v="01/02/2026 12:47"/>
  </r>
  <r>
    <x v="4"/>
    <x v="3"/>
    <n v="66.666666666666671"/>
    <n v="3"/>
    <s v="GTD52"/>
    <n v="129"/>
    <n v="0"/>
    <s v="ร้านที่2"/>
    <s v="น***างขวัญชนก ส***รณ์ ค***ูน"/>
    <s v="กำแพงเพชร"/>
    <s v="-"/>
    <s v=""/>
    <s v="01/02/2026 12:45"/>
    <s v="-"/>
    <s v="J&amp;T Express"/>
    <x v="0"/>
    <s v="tiktok"/>
    <s v=""/>
    <s v="790906206635"/>
    <s v="01/02/2026 12:45"/>
  </r>
  <r>
    <x v="0"/>
    <x v="0"/>
    <n v="33.333333333333336"/>
    <n v="3"/>
    <s v="GTD51"/>
    <n v="100"/>
    <n v="0"/>
    <s v="ร้านที่2"/>
    <s v="จ***มาศ  โ***จบาน"/>
    <s v="กรุงเทพฯ"/>
    <s v="-"/>
    <s v=""/>
    <s v="01/02/2026 12:26"/>
    <s v="-"/>
    <s v="J&amp;T COD"/>
    <x v="0"/>
    <s v="จ่ายทีหลัง / COD"/>
    <s v="ขอไม่เอารสกาแฟนะค่ะ"/>
    <s v="790941756496"/>
    <s v="01/02/2026 12:26"/>
  </r>
  <r>
    <x v="0"/>
    <x v="0"/>
    <n v="50"/>
    <n v="6"/>
    <s v="GTD50"/>
    <n v="217"/>
    <n v="35"/>
    <s v="ร้านที่2"/>
    <s v="พ*** แ***ั้ง"/>
    <s v="กรุงเทพฯ"/>
    <s v="-"/>
    <s v=""/>
    <s v="01/02/2026 12:23"/>
    <s v="-"/>
    <s v="J&amp;T COD"/>
    <x v="0"/>
    <s v="จ่ายทีหลัง / COD"/>
    <s v=""/>
    <s v="790917174692"/>
    <s v="01/02/2026 12:24"/>
  </r>
  <r>
    <x v="0"/>
    <x v="0"/>
    <n v="50"/>
    <n v="12"/>
    <s v="GTD49"/>
    <n v="340"/>
    <n v="0"/>
    <s v="ร้านที่2"/>
    <s v="จ***นา บ***ิริ"/>
    <s v="สมุทรปราการ"/>
    <s v="-"/>
    <s v=""/>
    <s v="01/02/2026 12:21"/>
    <s v="-"/>
    <s v="J&amp;T COD"/>
    <x v="0"/>
    <s v="จ่ายทีหลัง / COD"/>
    <s v=""/>
    <s v="790917496670"/>
    <s v="01/02/2026 12:21"/>
  </r>
  <r>
    <x v="0"/>
    <x v="0"/>
    <n v="50"/>
    <n v="6"/>
    <s v="GTD48"/>
    <n v="182"/>
    <n v="0"/>
    <s v="ร้านที่2"/>
    <s v="ม***ร แ***รุณ"/>
    <s v="ศรีสะเกษ"/>
    <s v="-"/>
    <s v=""/>
    <s v="01/02/2026 12:19"/>
    <s v="-"/>
    <s v="J&amp;T COD"/>
    <x v="0"/>
    <s v="จ่ายทีหลัง / COD"/>
    <s v=""/>
    <s v="790962975692"/>
    <s v="01/02/2026 12:19"/>
  </r>
  <r>
    <x v="0"/>
    <x v="0"/>
    <n v="50"/>
    <n v="12"/>
    <s v="GTD47"/>
    <n v="340"/>
    <n v="0"/>
    <s v="ร้านที่2"/>
    <s v="ช***านุช โ***วง"/>
    <s v="ปราจีนบุรี"/>
    <s v="-"/>
    <s v=""/>
    <s v="01/02/2026 12:10"/>
    <s v="-"/>
    <s v="J&amp;T COD"/>
    <x v="0"/>
    <s v="จ่ายทีหลัง / COD"/>
    <s v="กาแฟ 2_x000a_ฝอยทอง 3_x000a_เผือก 3_x000a_มะพร้าว 2_x000a_เนยนม 2"/>
    <s v="790932884431"/>
    <s v="01/02/2026 12:10"/>
  </r>
  <r>
    <x v="2"/>
    <x v="2"/>
    <n v="87.2"/>
    <n v="1"/>
    <s v="GTD46"/>
    <n v="94.2"/>
    <n v="7"/>
    <s v="ร้านที่3"/>
    <s v="อมลรดา​ มงคลเสาร์สุข"/>
    <s v="207 ซ.เจริญกรุง109แยก7 ถนนเจริญกรุง · บางคอแหลม/ Bang Kho Laem_x000a__x000a_บางคอแหลม/ Bang Kho Laemกรุงเทพมหานคร/ Bangkok_x000a_10120"/>
    <s v="10120"/>
    <s v="660891152727"/>
    <s v="01/02/2026 12:04"/>
    <s v="-"/>
    <s v="Kerry_dropoff"/>
    <x v="2"/>
    <s v="lazada"/>
    <s v=""/>
    <s v="LEXPU0653794942"/>
    <s v="01/02/2026 12:04"/>
  </r>
  <r>
    <x v="1"/>
    <x v="1"/>
    <n v="80"/>
    <n v="1"/>
    <s v="GTD45"/>
    <n v="80"/>
    <n v="0"/>
    <s v="ร้านที่1"/>
    <s v="ร******ง"/>
    <s v="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"/>
    <s v="11000"/>
    <s v="47"/>
    <s v="01/02/2026 11:57"/>
    <s v="-"/>
    <s v="SPX Express"/>
    <x v="1"/>
    <s v="shopee"/>
    <s v=""/>
    <s v="TH264668831240U"/>
    <s v="01/02/2026 11:57"/>
  </r>
  <r>
    <x v="5"/>
    <x v="2"/>
    <n v="93.85"/>
    <n v="2"/>
    <s v="GTD43"/>
    <n v="194.7"/>
    <n v="7"/>
    <s v="ร้านที่3"/>
    <s v="กุลพัชร์ ทองน้อย"/>
    <s v="กิ่งแก้ว-บางพลี 98/20 ม.4 ม.สีวลี-สุวรรณภูมิ ซอย5/3_x000a__x000a_บางพลี/ Bang Phliสมุทรปราการ/ Samut Prakan_x000a_10540"/>
    <s v="10540"/>
    <s v="660814220406"/>
    <s v="01/02/2026 11:44"/>
    <s v="-"/>
    <s v="Kerry_dropoff"/>
    <x v="2"/>
    <s v="lazada"/>
    <s v=""/>
    <s v="LEXPU0653794662"/>
    <s v="01/02/2026 11:44"/>
  </r>
  <r>
    <x v="0"/>
    <x v="0"/>
    <n v="33.333333333333336"/>
    <n v="3"/>
    <s v="GTD42"/>
    <n v="100"/>
    <n v="0"/>
    <s v="ร้านที่2"/>
    <s v="จ***ภา"/>
    <s v="นนทบุรี"/>
    <s v="-"/>
    <s v=""/>
    <s v="01/02/2026 11:40"/>
    <s v="-"/>
    <s v="J&amp;T COD"/>
    <x v="0"/>
    <s v="จ่ายทีหลัง / COD"/>
    <s v=""/>
    <s v="790876455040"/>
    <s v="01/02/2026 11:40"/>
  </r>
  <r>
    <x v="0"/>
    <x v="0"/>
    <n v="50"/>
    <n v="6"/>
    <s v="GTD41"/>
    <n v="200"/>
    <n v="0"/>
    <s v="ร้านที่2"/>
    <s v="ท**  เ***มณี"/>
    <s v="ปทุมธานี"/>
    <s v="-"/>
    <s v=""/>
    <s v="01/02/2026 11:24"/>
    <s v="-"/>
    <s v="J&amp;T COD"/>
    <x v="0"/>
    <s v="จ่ายทีหลัง / COD"/>
    <s v=""/>
    <s v="790888076075"/>
    <s v="01/02/2026 11:24"/>
  </r>
  <r>
    <x v="2"/>
    <x v="9"/>
    <n v="159"/>
    <n v="1"/>
    <s v="GTD40"/>
    <n v="109"/>
    <n v="0"/>
    <s v="ร้านที่2"/>
    <s v="ส***ญญา ฉ***ัญชาติ"/>
    <s v="เพชรบุรี"/>
    <s v="-"/>
    <s v=""/>
    <s v="01/02/2026 11:21"/>
    <s v="-"/>
    <s v="J&amp;T Express"/>
    <x v="0"/>
    <s v="tiktok"/>
    <s v=""/>
    <s v="790841846056"/>
    <s v="01/02/2026 11:13"/>
  </r>
  <r>
    <x v="14"/>
    <x v="18"/>
    <n v="65"/>
    <n v="1"/>
    <s v="GTD39"/>
    <n v="329"/>
    <n v="0"/>
    <s v="ร้านที่10"/>
    <s v="Sariyong Israsena Na Ayudhya"/>
    <s v="193/11 หมู่บ้าน ช.รุ่งเรือง 6 ซอย 4 ถนนบางกรวย-ไทรน้อย_x000a_บางรักพัฒนา_x000a_บางบัวทอง_x000a_นนทบุรี_x000a_Thailand 11110"/>
    <s v="11110"/>
    <s v="66918058825"/>
    <s v="01/02/2026 11:08"/>
    <s v="t0832622509@gmail.com"/>
    <s v="EMS COD"/>
    <x v="3"/>
    <s v="กสิกร"/>
    <s v=""/>
    <s v="WA086195859TH"/>
    <s v="01/02/2026 11:07"/>
  </r>
  <r>
    <x v="3"/>
    <x v="4"/>
    <n v="139"/>
    <n v="1"/>
    <s v="GTD39"/>
    <n v="329"/>
    <n v="0"/>
    <s v="ร้านที่10"/>
    <s v="Sariyong Israsena Na Ayudhya"/>
    <s v="193/11 หมู่บ้าน ช.รุ่งเรือง 6 ซอย 4 ถนนบางกรวย-ไทรน้อย_x000a_บางรักพัฒนา_x000a_บางบัวทอง_x000a_นนทบุรี_x000a_Thailand 11110"/>
    <s v="11110"/>
    <s v="66918058825"/>
    <s v="01/02/2026 11:08"/>
    <s v="t0832622509@gmail.com"/>
    <s v="EMS COD"/>
    <x v="3"/>
    <s v="กสิกร"/>
    <s v=""/>
    <s v="WA086195859TH"/>
    <s v="01/02/2026 11:07"/>
  </r>
  <r>
    <x v="9"/>
    <x v="10"/>
    <n v="139"/>
    <n v="1"/>
    <s v="GTD39"/>
    <n v="329"/>
    <n v="0"/>
    <s v="ร้านที่10"/>
    <s v="Sariyong Israsena Na Ayudhya"/>
    <s v="193/11 หมู่บ้าน ช.รุ่งเรือง 6 ซอย 4 ถนนบางกรวย-ไทรน้อย_x000a_บางรักพัฒนา_x000a_บางบัวทอง_x000a_นนทบุรี_x000a_Thailand 11110"/>
    <s v="11110"/>
    <s v="66918058825"/>
    <s v="01/02/2026 11:08"/>
    <s v="t0832622509@gmail.com"/>
    <s v="EMS COD"/>
    <x v="3"/>
    <s v="กสิกร"/>
    <s v=""/>
    <s v="WA086195859TH"/>
    <s v="01/02/2026 11:07"/>
  </r>
  <r>
    <x v="4"/>
    <x v="3"/>
    <n v="66.666666666666671"/>
    <n v="3"/>
    <s v="GTD38"/>
    <n v="100"/>
    <n v="0"/>
    <s v="ร้านที่2"/>
    <s v="ส***ทร์ทิพย์ เ***นอก"/>
    <s v="เทศบาลนครนครราชสีมา"/>
    <s v="-"/>
    <s v=""/>
    <s v="01/02/2026 11:03"/>
    <s v="-"/>
    <s v="J&amp;T COD"/>
    <x v="0"/>
    <s v="จ่ายทีหลัง / COD"/>
    <s v=""/>
    <s v="790856913044"/>
    <s v="01/02/2026 11:03"/>
  </r>
  <r>
    <x v="0"/>
    <x v="0"/>
    <n v="40"/>
    <n v="10"/>
    <s v="GTD37"/>
    <n v="280.5"/>
    <n v="0"/>
    <s v="ร้านที่2"/>
    <s v="ส***ทร์ทิพย์ เ***นอก"/>
    <s v="เทศบาลนครนครราชสีมา"/>
    <s v="-"/>
    <s v=""/>
    <s v="01/02/2026 11:02"/>
    <s v="-"/>
    <s v="J&amp;T COD"/>
    <x v="0"/>
    <s v="จ่ายทีหลัง / COD"/>
    <s v=""/>
    <s v="790892317025"/>
    <s v="01/02/2026 11:02"/>
  </r>
  <r>
    <x v="0"/>
    <x v="0"/>
    <n v="50"/>
    <n v="6"/>
    <s v="GTD36"/>
    <n v="200"/>
    <n v="0"/>
    <s v="ร้านที่2"/>
    <s v="เ***ญ ท***จริญสุข"/>
    <s v="ปทุมธานี"/>
    <s v="-"/>
    <s v=""/>
    <s v="01/02/2026 11:01"/>
    <s v="-"/>
    <s v="J&amp;T Express"/>
    <x v="0"/>
    <s v="tiktok"/>
    <s v=""/>
    <s v="790846946046"/>
    <s v="01/02/2026 11:01"/>
  </r>
  <r>
    <x v="5"/>
    <x v="5"/>
    <n v="139"/>
    <n v="4"/>
    <s v="GTD35"/>
    <n v="430"/>
    <n v="0"/>
    <s v="ร้านที่10"/>
    <s v="คุณพเยาว์  เหรียญทอง"/>
    <s v="มบ.ทุ่งเศรษฐี บ้านเลขที่ 3 ซ.ทุ่งเศรษฐี แยก 43 แขวงดอกไม้ เขตประเวศ กรุงเทพฯ _x000a_ประเวศ_x000a_ดอกไม้, กรุงเทพฯ 10250"/>
    <s v="10250"/>
    <s v="0800538585"/>
    <s v="01/02/2026 10:10"/>
    <s v="t0832622509@gmail.com"/>
    <s v="EMS"/>
    <x v="3"/>
    <s v="กสิกร"/>
    <s v=""/>
    <s v="WB133237815TH"/>
    <s v="01/02/2026 10:57"/>
  </r>
  <r>
    <x v="5"/>
    <x v="5"/>
    <n v="139"/>
    <n v="2"/>
    <s v="GTD34"/>
    <n v="215"/>
    <n v="0"/>
    <s v="ร้านที่10"/>
    <s v="เนาวรัตน่ จันทร่สมปอง"/>
    <s v="คาร์แคร์ โพไซดอน 207/56 ม.6 นาเกลือ อ.บางละมุง จ.ชลบุรี 20150"/>
    <s v="20150"/>
    <s v="084004653"/>
    <s v="01/02/2026 10:56"/>
    <s v="t0832622509@gmail.com"/>
    <s v="EMS COD"/>
    <x v="3"/>
    <s v="กสิกร"/>
    <s v=""/>
    <s v="WA086251635TH"/>
    <s v="01/02/2026 10:53"/>
  </r>
  <r>
    <x v="15"/>
    <x v="19"/>
    <n v="0"/>
    <n v="1"/>
    <s v="GTD33"/>
    <n v="436"/>
    <n v="0"/>
    <s v="ร้านที่1"/>
    <s v="ผู้รับ อัจฉราพร พูลสวัสดิ์"/>
    <s v="109 ถ.ปิติ ต.สะเตง อ.เมือง จ.ยะลา 95000"/>
    <s v="95000"/>
    <s v="0816907679"/>
    <s v="01/02/2026 09:45"/>
    <s v="t0832622509@gmail.com"/>
    <s v="EMS"/>
    <x v="3"/>
    <s v="กสิกร"/>
    <s v=""/>
    <s v="WB133238158TH"/>
    <s v="01/02/2026 10:52"/>
  </r>
  <r>
    <x v="2"/>
    <x v="9"/>
    <n v="139"/>
    <n v="1"/>
    <s v="GTD33"/>
    <n v="436"/>
    <n v="0"/>
    <s v="ร้านที่1"/>
    <s v="ผู้รับ อัจฉราพร พูลสวัสดิ์"/>
    <s v="109 ถ.ปิติ ต.สะเตง อ.เมือง จ.ยะลา 95000"/>
    <s v="95000"/>
    <s v="0816907679"/>
    <s v="01/02/2026 09:45"/>
    <s v="t0832622509@gmail.com"/>
    <s v="EMS"/>
    <x v="3"/>
    <s v="กสิกร"/>
    <s v=""/>
    <s v="WB133238158TH"/>
    <s v="01/02/2026 10:52"/>
  </r>
  <r>
    <x v="3"/>
    <x v="4"/>
    <n v="139"/>
    <n v="1"/>
    <s v="GTD33"/>
    <n v="436"/>
    <n v="0"/>
    <s v="ร้านที่1"/>
    <s v="ผู้รับ อัจฉราพร พูลสวัสดิ์"/>
    <s v="109 ถ.ปิติ ต.สะเตง อ.เมือง จ.ยะลา 95000"/>
    <s v="95000"/>
    <s v="0816907679"/>
    <s v="01/02/2026 09:45"/>
    <s v="t0832622509@gmail.com"/>
    <s v="EMS"/>
    <x v="3"/>
    <s v="กสิกร"/>
    <s v=""/>
    <s v="WB133238158TH"/>
    <s v="01/02/2026 10:52"/>
  </r>
  <r>
    <x v="5"/>
    <x v="5"/>
    <n v="139"/>
    <n v="1"/>
    <s v="GTD33"/>
    <n v="436"/>
    <n v="0"/>
    <s v="ร้านที่1"/>
    <s v="ผู้รับ อัจฉราพร พูลสวัสดิ์"/>
    <s v="109 ถ.ปิติ ต.สะเตง อ.เมือง จ.ยะลา 95000"/>
    <s v="95000"/>
    <s v="0816907679"/>
    <s v="01/02/2026 09:45"/>
    <s v="t0832622509@gmail.com"/>
    <s v="EMS"/>
    <x v="3"/>
    <s v="กสิกร"/>
    <s v=""/>
    <s v="WB133238158TH"/>
    <s v="01/02/2026 10:52"/>
  </r>
  <r>
    <x v="9"/>
    <x v="10"/>
    <n v="139"/>
    <n v="1"/>
    <s v="GTD33"/>
    <n v="436"/>
    <n v="0"/>
    <s v="ร้านที่1"/>
    <s v="ผู้รับ อัจฉราพร พูลสวัสดิ์"/>
    <s v="109 ถ.ปิติ ต.สะเตง อ.เมือง จ.ยะลา 95000"/>
    <s v="95000"/>
    <s v="0816907679"/>
    <s v="01/02/2026 09:45"/>
    <s v="t0832622509@gmail.com"/>
    <s v="EMS"/>
    <x v="3"/>
    <s v="กสิกร"/>
    <s v=""/>
    <s v="WB133238158TH"/>
    <s v="01/02/2026 10:52"/>
  </r>
  <r>
    <x v="0"/>
    <x v="0"/>
    <n v="33.333333333333336"/>
    <n v="3"/>
    <s v="GTD32"/>
    <n v="100"/>
    <n v="0"/>
    <s v="ร้านที่2"/>
    <s v="อ***า ม***จอง"/>
    <s v="สุโขทัย"/>
    <s v="-"/>
    <s v=""/>
    <s v="01/02/2026 10:52"/>
    <s v="-"/>
    <s v="J&amp;T COD"/>
    <x v="0"/>
    <s v="จ่ายทีหลัง / COD"/>
    <s v=""/>
    <s v="790829052042"/>
    <s v="01/02/2026 10:52"/>
  </r>
  <r>
    <x v="2"/>
    <x v="9"/>
    <n v="139"/>
    <n v="1"/>
    <s v="GTD31"/>
    <n v="327"/>
    <n v="0"/>
    <s v="ร้านที่10"/>
    <s v="เอ๋"/>
    <s v="403ม.15 ต.กลางดง อ.ปากช่อง จ.นครราชสีมา 30320"/>
    <s v="30320"/>
    <s v="0914762899"/>
    <s v="01/02/2026 10:50"/>
    <s v="t0832622509@gmail.com"/>
    <s v="EMS COD"/>
    <x v="3"/>
    <s v="กสิกร"/>
    <s v=""/>
    <s v="WA086195876TH"/>
    <s v="01/02/2026 10:50"/>
  </r>
  <r>
    <x v="3"/>
    <x v="4"/>
    <n v="139"/>
    <n v="1"/>
    <s v="GTD31"/>
    <n v="327"/>
    <n v="0"/>
    <s v="ร้านที่10"/>
    <s v="เอ๋"/>
    <s v="403ม.15 ต.กลางดง อ.ปากช่อง จ.นครราชสีมา 30320"/>
    <s v="30320"/>
    <s v="0914762899"/>
    <s v="01/02/2026 10:50"/>
    <s v="t0832622509@gmail.com"/>
    <s v="EMS COD"/>
    <x v="3"/>
    <s v="กสิกร"/>
    <s v=""/>
    <s v="WA086195876TH"/>
    <s v="01/02/2026 10:50"/>
  </r>
  <r>
    <x v="5"/>
    <x v="5"/>
    <n v="139"/>
    <n v="1"/>
    <s v="GTD31"/>
    <n v="327"/>
    <n v="0"/>
    <s v="ร้านที่10"/>
    <s v="เอ๋"/>
    <s v="403ม.15 ต.กลางดง อ.ปากช่อง จ.นครราชสีมา 30320"/>
    <s v="30320"/>
    <s v="0914762899"/>
    <s v="01/02/2026 10:50"/>
    <s v="t0832622509@gmail.com"/>
    <s v="EMS COD"/>
    <x v="3"/>
    <s v="กสิกร"/>
    <s v=""/>
    <s v="WA086195876TH"/>
    <s v="01/02/2026 10:50"/>
  </r>
  <r>
    <x v="0"/>
    <x v="0"/>
    <n v="50"/>
    <n v="6"/>
    <s v="GTD29"/>
    <n v="200"/>
    <n v="0"/>
    <s v="ร้านที่2"/>
    <s v="ว***ินทร์  ส***ทอง"/>
    <s v="พระนครศรีอยุธยา"/>
    <s v="-"/>
    <s v=""/>
    <s v="01/02/2026 10:46"/>
    <s v="-"/>
    <s v="J&amp;T COD"/>
    <x v="0"/>
    <s v="จ่ายทีหลัง / COD"/>
    <s v=""/>
    <s v="790813473085"/>
    <s v="01/02/2026 10:46"/>
  </r>
  <r>
    <x v="14"/>
    <x v="18"/>
    <n v="50"/>
    <n v="5"/>
    <s v="GTD28"/>
    <n v="245"/>
    <n v="0"/>
    <s v="ร้านที่1"/>
    <s v="น******ู"/>
    <s v="******ภูมิ ร้อยเอ็ด 45130 เบอร์สำรอง 0972406988 ตำบลสระคู อำเภอสุวรรณภูมิ จังหวัดร้อยเอ็ด 45130"/>
    <s v="45130"/>
    <s v="88"/>
    <s v="01/02/2026 10:46"/>
    <s v="-"/>
    <s v="SPX Express"/>
    <x v="1"/>
    <s v="shopee"/>
    <s v=""/>
    <s v="TH264333545914C"/>
    <s v="01/02/2026 10:46"/>
  </r>
  <r>
    <x v="0"/>
    <x v="0"/>
    <n v="65"/>
    <n v="1"/>
    <s v="GTD27"/>
    <n v="329"/>
    <n v="0"/>
    <s v="ร้านที่10"/>
    <s v="ศรีแก้ว ลีรัตนมงคล"/>
    <s v="995 หมู่1 ต.วะตะแบก อ.เทพสถิต จ.ชัยภูมิ 36230"/>
    <s v="36230"/>
    <s v="0819994285"/>
    <s v="01/02/2026 10:44"/>
    <s v="t0832622509@gmail.com"/>
    <s v="EMS COD"/>
    <x v="3"/>
    <s v="กสิกร"/>
    <s v=""/>
    <s v="WA086195880TH"/>
    <s v="01/02/2026 10:43"/>
  </r>
  <r>
    <x v="2"/>
    <x v="9"/>
    <n v="139"/>
    <n v="1"/>
    <s v="GTD27"/>
    <n v="329"/>
    <n v="0"/>
    <s v="ร้านที่10"/>
    <s v="ศรีแก้ว ลีรัตนมงคล"/>
    <s v="995 หมู่1 ต.วะตะแบก อ.เทพสถิต จ.ชัยภูมิ 36230"/>
    <s v="36230"/>
    <s v="0819994285"/>
    <s v="01/02/2026 10:44"/>
    <s v="t0832622509@gmail.com"/>
    <s v="EMS COD"/>
    <x v="3"/>
    <s v="กสิกร"/>
    <s v=""/>
    <s v="WA086195880TH"/>
    <s v="01/02/2026 10:43"/>
  </r>
  <r>
    <x v="5"/>
    <x v="5"/>
    <n v="139"/>
    <n v="1"/>
    <s v="GTD27"/>
    <n v="329"/>
    <n v="0"/>
    <s v="ร้านที่10"/>
    <s v="ศรีแก้ว ลีรัตนมงคล"/>
    <s v="995 หมู่1 ต.วะตะแบก อ.เทพสถิต จ.ชัยภูมิ 36230"/>
    <s v="36230"/>
    <s v="0819994285"/>
    <s v="01/02/2026 10:44"/>
    <s v="t0832622509@gmail.com"/>
    <s v="EMS COD"/>
    <x v="3"/>
    <s v="กสิกร"/>
    <s v=""/>
    <s v="WA086195880TH"/>
    <s v="01/02/2026 10:43"/>
  </r>
  <r>
    <x v="5"/>
    <x v="5"/>
    <n v="139"/>
    <n v="2"/>
    <s v="GTD26"/>
    <n v="215"/>
    <n v="0"/>
    <s v="ร้านที่10"/>
    <s v="นางสุพัตรา สุวรรณโณ"/>
    <s v="233 ถนนสราญราษฎร์ ตำบลบ้านพรุ อำเภอหาดใหญ่ จังหวัดสงขลา  โทร 90250"/>
    <s v="90250"/>
    <s v="0922460178"/>
    <s v="01/02/2026 09:15"/>
    <s v="t0832622509@gmail.com"/>
    <s v="EMS"/>
    <x v="3"/>
    <s v="กสิกร"/>
    <s v=""/>
    <s v="WB133237824TH"/>
    <s v="01/02/2026 10:40"/>
  </r>
  <r>
    <x v="0"/>
    <x v="0"/>
    <n v="50"/>
    <n v="6"/>
    <s v="GTD24"/>
    <n v="200"/>
    <n v="0"/>
    <s v="ร้านที่2"/>
    <s v="ป***า ช***รงค์"/>
    <s v="ชลบุรี"/>
    <s v="-"/>
    <s v=""/>
    <s v="01/02/2026 10:39"/>
    <s v="-"/>
    <s v="J&amp;T COD"/>
    <x v="0"/>
    <s v="จ่ายทีหลัง / COD"/>
    <s v=""/>
    <s v="790887141052"/>
    <s v="01/02/2026 10:39"/>
  </r>
  <r>
    <x v="16"/>
    <x v="20"/>
    <n v="65"/>
    <n v="2"/>
    <s v="GTD23"/>
    <n v="299"/>
    <n v="0"/>
    <s v="ร้านที่10"/>
    <s v="นพมาศ หงษาชาติ"/>
    <s v="ร้านชิดชนกกรอบรูป_x000a_5/20 _x000a_ถ.ศรีโสธรตัดใหม่_x000a_ต.หน้าเมือง_x000a_อ.เมือง _x000a_จ.ฉะเชิงเทรา 24000"/>
    <s v="24000"/>
    <s v="0868333726"/>
    <s v="01/02/2026 10:40"/>
    <s v="t0832622509@gmail.com"/>
    <s v="EMS COD"/>
    <x v="3"/>
    <s v="กสิกร"/>
    <s v=""/>
    <s v="WA086195893TH"/>
    <s v="01/02/2026 10:38"/>
  </r>
  <r>
    <x v="17"/>
    <x v="21"/>
    <n v="65"/>
    <n v="1"/>
    <s v="GTD23"/>
    <n v="299"/>
    <n v="0"/>
    <s v="ร้านที่10"/>
    <s v="นพมาศ หงษาชาติ"/>
    <s v="ร้านชิดชนกกรอบรูป_x000a_5/20 _x000a_ถ.ศรีโสธรตัดใหม่_x000a_ต.หน้าเมือง_x000a_อ.เมือง _x000a_จ.ฉะเชิงเทรา 24000"/>
    <s v="24000"/>
    <s v="0868333726"/>
    <s v="01/02/2026 10:40"/>
    <s v="t0832622509@gmail.com"/>
    <s v="EMS COD"/>
    <x v="3"/>
    <s v="กสิกร"/>
    <s v=""/>
    <s v="WA086195893TH"/>
    <s v="01/02/2026 10:38"/>
  </r>
  <r>
    <x v="18"/>
    <x v="22"/>
    <n v="65"/>
    <n v="1"/>
    <s v="GTD23"/>
    <n v="299"/>
    <n v="0"/>
    <s v="ร้านที่10"/>
    <s v="นพมาศ หงษาชาติ"/>
    <s v="ร้านชิดชนกกรอบรูป_x000a_5/20 _x000a_ถ.ศรีโสธรตัดใหม่_x000a_ต.หน้าเมือง_x000a_อ.เมือง _x000a_จ.ฉะเชิงเทรา 24000"/>
    <s v="24000"/>
    <s v="0868333726"/>
    <s v="01/02/2026 10:40"/>
    <s v="t0832622509@gmail.com"/>
    <s v="EMS COD"/>
    <x v="3"/>
    <s v="กสิกร"/>
    <s v=""/>
    <s v="WA086195893TH"/>
    <s v="01/02/2026 10:38"/>
  </r>
  <r>
    <x v="19"/>
    <x v="23"/>
    <n v="65"/>
    <n v="1"/>
    <s v="GTD23"/>
    <n v="299"/>
    <n v="0"/>
    <s v="ร้านที่10"/>
    <s v="นพมาศ หงษาชาติ"/>
    <s v="ร้านชิดชนกกรอบรูป_x000a_5/20 _x000a_ถ.ศรีโสธรตัดใหม่_x000a_ต.หน้าเมือง_x000a_อ.เมือง _x000a_จ.ฉะเชิงเทรา 24000"/>
    <s v="24000"/>
    <s v="0868333726"/>
    <s v="01/02/2026 10:40"/>
    <s v="t0832622509@gmail.com"/>
    <s v="EMS COD"/>
    <x v="3"/>
    <s v="กสิกร"/>
    <s v=""/>
    <s v="WA086195893TH"/>
    <s v="01/02/2026 10:38"/>
  </r>
  <r>
    <x v="8"/>
    <x v="8"/>
    <n v="65"/>
    <n v="2"/>
    <s v="GTD23"/>
    <n v="299"/>
    <n v="0"/>
    <s v="ร้านที่10"/>
    <s v="นพมาศ หงษาชาติ"/>
    <s v="ร้านชิดชนกกรอบรูป_x000a_5/20 _x000a_ถ.ศรีโสธรตัดใหม่_x000a_ต.หน้าเมือง_x000a_อ.เมือง _x000a_จ.ฉะเชิงเทรา 24000"/>
    <s v="24000"/>
    <s v="0868333726"/>
    <s v="01/02/2026 10:40"/>
    <s v="t0832622509@gmail.com"/>
    <s v="EMS COD"/>
    <x v="3"/>
    <s v="กสิกร"/>
    <s v=""/>
    <s v="WA086195893TH"/>
    <s v="01/02/2026 10:38"/>
  </r>
  <r>
    <x v="14"/>
    <x v="18"/>
    <n v="65"/>
    <n v="2"/>
    <s v="GTD23"/>
    <n v="299"/>
    <n v="0"/>
    <s v="ร้านที่10"/>
    <s v="นพมาศ หงษาชาติ"/>
    <s v="ร้านชิดชนกกรอบรูป_x000a_5/20 _x000a_ถ.ศรีโสธรตัดใหม่_x000a_ต.หน้าเมือง_x000a_อ.เมือง _x000a_จ.ฉะเชิงเทรา 24000"/>
    <s v="24000"/>
    <s v="0868333726"/>
    <s v="01/02/2026 10:40"/>
    <s v="t0832622509@gmail.com"/>
    <s v="EMS COD"/>
    <x v="3"/>
    <s v="กสิกร"/>
    <s v=""/>
    <s v="WA086195893TH"/>
    <s v="01/02/2026 10:38"/>
  </r>
  <r>
    <x v="15"/>
    <x v="19"/>
    <n v="0"/>
    <n v="1"/>
    <s v="GTD21"/>
    <n v="436"/>
    <n v="0"/>
    <s v="ร้านที่1"/>
    <s v="วันชัย  จิ๋วชูเวียง"/>
    <s v="103/1 หมู่ 12 ต.ล้อมแรด_x000a_อ.เถิน จ.ลำปาง 52160"/>
    <s v="52160"/>
    <s v="0815688920"/>
    <s v="01/02/2026 10:36"/>
    <s v="t0832622509@gmail.com"/>
    <s v="EMS COD"/>
    <x v="3"/>
    <s v="กสิกร"/>
    <s v=""/>
    <s v="WA086195902TH"/>
    <s v="01/02/2026 10:36"/>
  </r>
  <r>
    <x v="2"/>
    <x v="9"/>
    <n v="139"/>
    <n v="1"/>
    <s v="GTD21"/>
    <n v="436"/>
    <n v="0"/>
    <s v="ร้านที่1"/>
    <s v="วันชัย  จิ๋วชูเวียง"/>
    <s v="103/1 หมู่ 12 ต.ล้อมแรด_x000a_อ.เถิน จ.ลำปาง 52160"/>
    <s v="52160"/>
    <s v="0815688920"/>
    <s v="01/02/2026 10:36"/>
    <s v="t0832622509@gmail.com"/>
    <s v="EMS COD"/>
    <x v="3"/>
    <s v="กสิกร"/>
    <s v=""/>
    <s v="WA086195902TH"/>
    <s v="01/02/2026 10:35"/>
  </r>
  <r>
    <x v="3"/>
    <x v="4"/>
    <n v="139"/>
    <n v="1"/>
    <s v="GTD21"/>
    <n v="436"/>
    <n v="0"/>
    <s v="ร้านที่1"/>
    <s v="วันชัย  จิ๋วชูเวียง"/>
    <s v="103/1 หมู่ 12 ต.ล้อมแรด_x000a_อ.เถิน จ.ลำปาง 52160"/>
    <s v="52160"/>
    <s v="0815688920"/>
    <s v="01/02/2026 10:36"/>
    <s v="t0832622509@gmail.com"/>
    <s v="EMS COD"/>
    <x v="3"/>
    <s v="กสิกร"/>
    <s v=""/>
    <s v="WA086195902TH"/>
    <s v="01/02/2026 10:35"/>
  </r>
  <r>
    <x v="5"/>
    <x v="5"/>
    <n v="139"/>
    <n v="1"/>
    <s v="GTD21"/>
    <n v="436"/>
    <n v="0"/>
    <s v="ร้านที่1"/>
    <s v="วันชัย  จิ๋วชูเวียง"/>
    <s v="103/1 หมู่ 12 ต.ล้อมแรด_x000a_อ.เถิน จ.ลำปาง 52160"/>
    <s v="52160"/>
    <s v="0815688920"/>
    <s v="01/02/2026 10:36"/>
    <s v="t0832622509@gmail.com"/>
    <s v="EMS COD"/>
    <x v="3"/>
    <s v="กสิกร"/>
    <s v=""/>
    <s v="WA086195902TH"/>
    <s v="01/02/2026 10:35"/>
  </r>
  <r>
    <x v="9"/>
    <x v="10"/>
    <n v="139"/>
    <n v="1"/>
    <s v="GTD21"/>
    <n v="436"/>
    <n v="0"/>
    <s v="ร้านที่1"/>
    <s v="วันชัย  จิ๋วชูเวียง"/>
    <s v="103/1 หมู่ 12 ต.ล้อมแรด_x000a_อ.เถิน จ.ลำปาง 52160"/>
    <s v="52160"/>
    <s v="0815688920"/>
    <s v="01/02/2026 10:36"/>
    <s v="t0832622509@gmail.com"/>
    <s v="EMS COD"/>
    <x v="3"/>
    <s v="กสิกร"/>
    <s v=""/>
    <s v="WA086195902TH"/>
    <s v="01/02/2026 10:35"/>
  </r>
  <r>
    <x v="0"/>
    <x v="0"/>
    <n v="65"/>
    <n v="1"/>
    <s v="GTD20"/>
    <n v="35"/>
    <n v="0"/>
    <s v="ร้านที่2"/>
    <s v="เ***ซ์ ภ*** ว***ยดม"/>
    <s v="ระยอง"/>
    <s v="-"/>
    <s v=""/>
    <s v="01/02/2026 10:35"/>
    <s v="-"/>
    <s v="J&amp;T COD"/>
    <x v="0"/>
    <s v="จ่ายทีหลัง / COD"/>
    <s v=""/>
    <s v="790866061042"/>
    <s v="01/02/2026 10:35"/>
  </r>
  <r>
    <x v="0"/>
    <x v="0"/>
    <n v="33.333333333333336"/>
    <n v="3"/>
    <s v="GTD19"/>
    <n v="100"/>
    <n v="0"/>
    <s v="ร้านที่2"/>
    <s v="ช***ภรณ์ ก***่างศรี"/>
    <s v="สมุทรสาคร"/>
    <s v="-"/>
    <s v=""/>
    <s v="01/02/2026 10:31"/>
    <s v="-"/>
    <s v="J&amp;T COD"/>
    <x v="0"/>
    <s v="จ่ายทีหลัง / COD"/>
    <s v=""/>
    <s v="790821321010"/>
    <s v="01/02/2026 10:31"/>
  </r>
  <r>
    <x v="2"/>
    <x v="9"/>
    <n v="159"/>
    <n v="1"/>
    <s v="GTD18"/>
    <n v="327"/>
    <n v="0"/>
    <s v="ร้านที่2"/>
    <s v="จ***นา บ***ิริ"/>
    <s v="สมุทรปราการ"/>
    <s v="-"/>
    <s v=""/>
    <s v="01/02/2026 10:28"/>
    <s v="-"/>
    <s v="J&amp;T COD"/>
    <x v="0"/>
    <s v="จ่ายทีหลัง / COD"/>
    <s v=""/>
    <s v="790831316015"/>
    <s v="01/02/2026 10:28"/>
  </r>
  <r>
    <x v="3"/>
    <x v="4"/>
    <n v="159"/>
    <n v="1"/>
    <s v="GTD18"/>
    <n v="327"/>
    <n v="0"/>
    <s v="ร้านที่2"/>
    <s v="จ***นา บ***ิริ"/>
    <s v="สมุทรปราการ"/>
    <s v="-"/>
    <s v=""/>
    <s v="01/02/2026 10:28"/>
    <s v="-"/>
    <s v="J&amp;T COD"/>
    <x v="0"/>
    <s v="จ่ายทีหลัง / COD"/>
    <s v=""/>
    <s v="790831316015"/>
    <s v="01/02/2026 10:28"/>
  </r>
  <r>
    <x v="2"/>
    <x v="9"/>
    <n v="159"/>
    <n v="1"/>
    <s v="GTD18"/>
    <n v="327"/>
    <n v="0"/>
    <s v="ร้านที่2"/>
    <s v="จ***นา บ***ิริ"/>
    <s v="สมุทรปราการ"/>
    <s v="-"/>
    <s v=""/>
    <s v="01/02/2026 10:28"/>
    <s v="-"/>
    <s v="J&amp;T COD"/>
    <x v="0"/>
    <s v="จ่ายทีหลัง / COD"/>
    <s v=""/>
    <s v="790831316015"/>
    <s v="01/02/2026 10:28"/>
  </r>
  <r>
    <x v="4"/>
    <x v="3"/>
    <n v="66.666666666666671"/>
    <n v="3"/>
    <s v="GTD17"/>
    <n v="129"/>
    <n v="0"/>
    <s v="ร้านที่2"/>
    <s v="น***ุญเฮือง เ***บ"/>
    <s v="สกลนคร"/>
    <s v="-"/>
    <s v=""/>
    <s v="01/02/2026 10:23"/>
    <s v="-"/>
    <s v="J&amp;T Express"/>
    <x v="0"/>
    <s v="tiktok"/>
    <s v=""/>
    <s v="790822847091"/>
    <s v="01/02/2026 10:22"/>
  </r>
  <r>
    <x v="9"/>
    <x v="10"/>
    <n v="159"/>
    <n v="1"/>
    <s v="GTD16"/>
    <n v="158"/>
    <n v="29"/>
    <s v="ร้านที่2"/>
    <s v="ล** ป*"/>
    <s v="ลพบุรี"/>
    <s v="-"/>
    <s v=""/>
    <s v="01/02/2026 10:21"/>
    <s v="-"/>
    <s v="J&amp;T COD"/>
    <x v="0"/>
    <s v="จ่ายทีหลัง / COD"/>
    <s v=""/>
    <s v="790881047062"/>
    <s v="01/02/2026 10:21"/>
  </r>
  <r>
    <x v="6"/>
    <x v="6"/>
    <n v="27.5"/>
    <n v="4"/>
    <s v="GTD13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1/02/2026 10:45"/>
    <s v="-"/>
    <s v="Flash Express"/>
    <x v="1"/>
    <s v="shopee"/>
    <s v=""/>
    <s v="TH69018AGFFY6D"/>
    <s v="01/02/2026 10:15"/>
  </r>
  <r>
    <x v="1"/>
    <x v="1"/>
    <n v="85"/>
    <n v="20"/>
    <s v="GTD12"/>
    <n v="1660"/>
    <n v="0"/>
    <s v="ร้านที่1"/>
    <s v="บ******ก"/>
    <s v="****** จ.สิงห์บุรี ตำบลบ้านหม้อ อำเภอพรหมบุรี จังหวัดสิงห์บุรี 16120"/>
    <s v="16120"/>
    <s v="26"/>
    <s v="01/02/2026 17:32"/>
    <s v="-"/>
    <s v="SPX Express"/>
    <x v="1"/>
    <s v="shopee"/>
    <s v=""/>
    <s v="TH260851431581F"/>
    <s v="01/02/2026 10:08"/>
  </r>
  <r>
    <x v="0"/>
    <x v="0"/>
    <n v="40"/>
    <n v="10"/>
    <s v="GTD11"/>
    <n v="280.5"/>
    <n v="0"/>
    <s v="ร้านที่2"/>
    <s v="ว***าภรณ์ ส***กษ์"/>
    <s v="Nakhon Si Thammarat"/>
    <s v="-"/>
    <s v=""/>
    <s v="01/02/2026 10:02"/>
    <s v="-"/>
    <s v="J&amp;T COD"/>
    <x v="0"/>
    <s v="จ่ายทีหลัง / COD"/>
    <s v=""/>
    <s v="790853512024"/>
    <s v="01/02/2026 10:02"/>
  </r>
  <r>
    <x v="0"/>
    <x v="0"/>
    <n v="40"/>
    <n v="10"/>
    <s v="GTD10"/>
    <n v="280.5"/>
    <n v="0"/>
    <s v="ร้านที่2"/>
    <s v="อ***ติ พ***านุรักษ์"/>
    <s v="ระยอง"/>
    <s v="-"/>
    <s v=""/>
    <s v="01/02/2026 10:01"/>
    <s v="-"/>
    <s v="J&amp;T COD"/>
    <x v="0"/>
    <s v="จ่ายทีหลัง / COD"/>
    <s v=""/>
    <s v="790843714091"/>
    <s v="01/02/2026 10:01"/>
  </r>
  <r>
    <x v="3"/>
    <x v="4"/>
    <n v="159"/>
    <n v="1"/>
    <s v="GTD8"/>
    <n v="109"/>
    <n v="0"/>
    <s v="ร้านที่2"/>
    <s v="ณ***รรณ"/>
    <s v="เพชรบูรณ์"/>
    <s v="-"/>
    <s v=""/>
    <s v="01/02/2026 09:52"/>
    <s v="-"/>
    <s v="J&amp;T COD"/>
    <x v="0"/>
    <s v="จ่ายทีหลัง / COD"/>
    <s v=""/>
    <s v="790836518006"/>
    <s v="01/02/2026 09:52"/>
  </r>
  <r>
    <x v="0"/>
    <x v="0"/>
    <n v="50"/>
    <n v="6"/>
    <s v="GTD7"/>
    <n v="200"/>
    <n v="0"/>
    <s v="ร้านที่2"/>
    <s v="ท** น***ัมพันธ์"/>
    <s v="สุพรรณบุรี"/>
    <s v="-"/>
    <s v=""/>
    <s v="01/02/2026 09:50"/>
    <s v="-"/>
    <s v="J&amp;T COD"/>
    <x v="0"/>
    <s v="จ่ายทีหลัง / COD"/>
    <s v=""/>
    <s v="790849456036"/>
    <s v="01/02/2026 09:51"/>
  </r>
  <r>
    <x v="0"/>
    <x v="0"/>
    <n v="50"/>
    <n v="6"/>
    <s v="GTD5"/>
    <n v="200"/>
    <n v="0"/>
    <s v="ร้านที่2"/>
    <s v="u***73084682107982"/>
    <s v="กรุงเทพฯ"/>
    <s v="-"/>
    <s v=""/>
    <s v="01/02/2026 09:50"/>
    <s v="-"/>
    <s v="J&amp;T COD"/>
    <x v="0"/>
    <s v="จ่ายทีหลัง / COD"/>
    <s v=""/>
    <s v="790837656033"/>
    <s v="01/02/2026 09:50"/>
  </r>
  <r>
    <x v="0"/>
    <x v="0"/>
    <n v="33.333333333333336"/>
    <n v="12"/>
    <s v="GTD4"/>
    <n v="352"/>
    <n v="0"/>
    <s v="ร้านที่2"/>
    <s v="จ***  ช***ะชา"/>
    <s v="นครปฐม"/>
    <s v="-"/>
    <s v=""/>
    <s v="01/02/2026 09:39"/>
    <s v="-"/>
    <s v="J&amp;T COD"/>
    <x v="0"/>
    <s v="จ่ายทีหลัง / COD"/>
    <s v=""/>
    <s v="790849241070"/>
    <s v="01/02/2026 09:39"/>
  </r>
  <r>
    <x v="0"/>
    <x v="0"/>
    <n v="50"/>
    <n v="12"/>
    <s v="GTD3"/>
    <n v="364"/>
    <n v="0"/>
    <s v="ร้านที่2"/>
    <s v="ว***า ว***ทองดี"/>
    <s v="สมุทรปราการ"/>
    <s v="-"/>
    <s v=""/>
    <s v="01/02/2026 09:37"/>
    <s v="-"/>
    <s v="Flash Express Thailand"/>
    <x v="0"/>
    <s v="tiktok"/>
    <s v=""/>
    <s v="THT02032EC6YE8Z"/>
    <s v="01/02/2026 09:36"/>
  </r>
  <r>
    <x v="0"/>
    <x v="0"/>
    <n v="40"/>
    <n v="10"/>
    <s v="GTD1"/>
    <n v="303"/>
    <n v="0"/>
    <s v="ร้านที่2"/>
    <s v="เ***ินทร์ น***ศ์กุล"/>
    <s v="เทศบาลนครขอนแก่น"/>
    <s v="-"/>
    <s v=""/>
    <s v="01/02/2026 09:36"/>
    <s v="-"/>
    <s v="J&amp;T COD"/>
    <x v="0"/>
    <s v="จ่ายทีหลัง / COD"/>
    <s v=""/>
    <s v="790846043094"/>
    <s v="01/02/2026 09:36"/>
  </r>
  <r>
    <x v="0"/>
    <x v="0"/>
    <n v="50"/>
    <n v="6"/>
    <s v="GTD0"/>
    <n v="182"/>
    <n v="0"/>
    <s v="ร้านที่2"/>
    <s v="u***2961857833614"/>
    <s v="ปทุมธานี"/>
    <s v="-"/>
    <s v=""/>
    <s v="01/02/2026 09:34"/>
    <s v="-"/>
    <s v="J&amp;T COD"/>
    <x v="0"/>
    <s v="จ่ายทีหลัง / COD"/>
    <s v=""/>
    <s v="790878343054"/>
    <s v="01/02/2026 09:34"/>
  </r>
  <r>
    <x v="0"/>
    <x v="0"/>
    <n v="65"/>
    <n v="3"/>
    <s v="GTC99"/>
    <n v="105"/>
    <n v="0"/>
    <s v="ร้านที่2"/>
    <s v="ส***ตรา "/>
    <s v="กรุงเทพมหานคร"/>
    <s v="-"/>
    <s v=""/>
    <s v="01/02/2026 09:31"/>
    <s v="-"/>
    <s v="J&amp;T COD"/>
    <x v="0"/>
    <s v="จ่ายทีหลัง / COD"/>
    <s v="ฝอยทอง 2 เผือกมะพร้าวอ่อน1"/>
    <s v="790818447064"/>
    <s v="01/02/2026 09:31"/>
  </r>
  <r>
    <x v="9"/>
    <x v="10"/>
    <n v="159"/>
    <n v="2"/>
    <s v="GTC98"/>
    <n v="218"/>
    <n v="0"/>
    <s v="ร้านที่2"/>
    <s v="ณ***น แ***พินิจ"/>
    <s v="สมุทรปราการ"/>
    <s v="-"/>
    <s v=""/>
    <s v="01/02/2026 09:28"/>
    <s v="-"/>
    <s v="J&amp;T COD"/>
    <x v="0"/>
    <s v="จ่ายทีหลัง / COD"/>
    <s v=""/>
    <s v="790877720010"/>
    <s v="01/02/2026 09:28"/>
  </r>
  <r>
    <x v="4"/>
    <x v="3"/>
    <n v="66.666666666666671"/>
    <n v="3"/>
    <s v="GTC97"/>
    <n v="129"/>
    <n v="0"/>
    <s v="ร้านที่2"/>
    <s v="เ**"/>
    <s v="ขอนแก่น"/>
    <s v="-"/>
    <s v=""/>
    <s v="01/02/2026 09:16"/>
    <s v="-"/>
    <s v="J&amp;T Express"/>
    <x v="0"/>
    <s v="tiktok"/>
    <s v=""/>
    <s v="790899720030"/>
    <s v="01/02/2026 09:16"/>
  </r>
  <r>
    <x v="0"/>
    <x v="0"/>
    <n v="50"/>
    <n v="6"/>
    <s v="GTC96"/>
    <n v="200"/>
    <n v="0"/>
    <s v="ร้านที่2"/>
    <s v="น***น แ***ค้ว"/>
    <s v="จังหวัดพระนครศรีอยุธยา"/>
    <s v="-"/>
    <s v=""/>
    <s v="01/02/2026 09:12"/>
    <s v="-"/>
    <s v="J&amp;T COD"/>
    <x v="0"/>
    <s v="จ่ายทีหลัง / COD"/>
    <s v=""/>
    <s v="790863490001"/>
    <s v="01/02/2026 09:12"/>
  </r>
  <r>
    <x v="0"/>
    <x v="0"/>
    <n v="50"/>
    <n v="6"/>
    <s v="GTC95"/>
    <n v="182"/>
    <n v="0"/>
    <s v="ร้านที่2"/>
    <s v="พ**  จ***ร์เดช"/>
    <s v="สุราษฎร์ธานี"/>
    <s v="-"/>
    <s v=""/>
    <s v="01/02/2026 09:10"/>
    <s v="-"/>
    <s v="J&amp;T COD"/>
    <x v="0"/>
    <s v="จ่ายทีหลัง / COD"/>
    <s v=""/>
    <s v="790815347066"/>
    <s v="01/02/2026 09:11"/>
  </r>
  <r>
    <x v="7"/>
    <x v="7"/>
    <n v="120"/>
    <n v="2"/>
    <s v="GTC94"/>
    <n v="182"/>
    <n v="0"/>
    <s v="ร้านที่2"/>
    <s v="ม***า ก***หาญ"/>
    <s v="นครราชสีมา"/>
    <s v="-"/>
    <s v=""/>
    <s v="01/02/2026 09:10"/>
    <s v="-"/>
    <s v="J&amp;T Express"/>
    <x v="0"/>
    <s v="tiktok"/>
    <s v=""/>
    <s v="790848442053"/>
    <s v="01/02/2026 09:10"/>
  </r>
  <r>
    <x v="0"/>
    <x v="0"/>
    <n v="50"/>
    <n v="6"/>
    <s v="GTC93"/>
    <n v="182"/>
    <n v="0"/>
    <s v="ร้านที่2"/>
    <s v="ส***ย ช***ือง"/>
    <s v="สุพรรณบุรี"/>
    <s v="-"/>
    <s v=""/>
    <s v="01/02/2026 09:07"/>
    <s v="-"/>
    <s v="J&amp;T Express"/>
    <x v="0"/>
    <s v="tiktok"/>
    <s v=""/>
    <s v="790823550053"/>
    <s v="01/02/2026 09:07"/>
  </r>
  <r>
    <x v="0"/>
    <x v="0"/>
    <n v="50"/>
    <n v="6"/>
    <s v="GTC91"/>
    <n v="216"/>
    <n v="34"/>
    <s v="ร้านที่2"/>
    <s v="ศ***รัตน์ ส***์นี"/>
    <s v="เลย"/>
    <s v="-"/>
    <s v=""/>
    <s v="01/02/2026 09:05"/>
    <s v="-"/>
    <s v="J&amp;T COD"/>
    <x v="0"/>
    <s v="จ่ายทีหลัง / COD"/>
    <s v=""/>
    <s v="790810947054"/>
    <s v="01/02/2026 09:05"/>
  </r>
  <r>
    <x v="0"/>
    <x v="0"/>
    <n v="50"/>
    <n v="6"/>
    <s v="GTC90"/>
    <n v="255"/>
    <n v="0"/>
    <s v="ร้านที่2"/>
    <s v="อ***ราพร ค***ิศ"/>
    <s v="สุราษฎร์ธานี"/>
    <s v="-"/>
    <s v=""/>
    <s v="01/02/2026 09:04"/>
    <s v="-"/>
    <s v="J&amp;T Express"/>
    <x v="0"/>
    <s v="tiktok"/>
    <s v=""/>
    <s v="790873649064"/>
    <s v="01/02/2026 09:04"/>
  </r>
  <r>
    <x v="7"/>
    <x v="7"/>
    <n v="120"/>
    <n v="1"/>
    <s v="GTC90"/>
    <n v="255"/>
    <n v="0"/>
    <s v="ร้านที่2"/>
    <s v="อ***ราพร ค***ิศ"/>
    <s v="สุราษฎร์ธานี"/>
    <s v="-"/>
    <s v=""/>
    <s v="01/02/2026 09:04"/>
    <s v="-"/>
    <s v="J&amp;T Express"/>
    <x v="0"/>
    <s v="tiktok"/>
    <s v=""/>
    <s v="790873649064"/>
    <s v="01/02/2026 09:04"/>
  </r>
  <r>
    <x v="0"/>
    <x v="0"/>
    <n v="50"/>
    <n v="6"/>
    <s v="GTC89"/>
    <n v="182"/>
    <n v="0"/>
    <s v="ร้านที่2"/>
    <s v="พ***วรรณ ร***ุเรือง"/>
    <s v="กาญจนบุรี"/>
    <s v="-"/>
    <s v=""/>
    <s v="01/02/2026 09:00"/>
    <s v="-"/>
    <s v="J&amp;T COD"/>
    <x v="0"/>
    <s v="จ่ายทีหลัง / COD"/>
    <s v=""/>
    <s v="790819750033"/>
    <s v="01/02/2026 09:00"/>
  </r>
  <r>
    <x v="0"/>
    <x v="0"/>
    <n v="33.333333333333336"/>
    <n v="3"/>
    <s v="GTC88"/>
    <n v="138"/>
    <n v="38"/>
    <s v="ร้านที่2"/>
    <s v="น***ัศนีย์ ม***นำ"/>
    <s v="อุบลราชธานี"/>
    <s v="-"/>
    <s v=""/>
    <s v="01/02/2026 08:53"/>
    <s v="-"/>
    <s v="J&amp;T COD"/>
    <x v="0"/>
    <s v="จ่ายทีหลัง / COD"/>
    <s v=""/>
    <s v="790875336016"/>
    <s v="01/02/2026 08:53"/>
  </r>
  <r>
    <x v="0"/>
    <x v="0"/>
    <n v="33.333333333333336"/>
    <n v="3"/>
    <s v="GTC86"/>
    <n v="100"/>
    <n v="0"/>
    <s v="ร้านที่2"/>
    <s v="ด***ร แ***รี"/>
    <s v="พิษณุโลก"/>
    <s v="-"/>
    <s v=""/>
    <s v="01/02/2026 08:49"/>
    <s v="-"/>
    <s v="J&amp;T COD"/>
    <x v="0"/>
    <s v="จ่ายทีหลัง / COD"/>
    <s v=""/>
    <s v="790821740015"/>
    <s v="01/02/2026 08:49"/>
  </r>
  <r>
    <x v="2"/>
    <x v="2"/>
    <n v="87.2"/>
    <n v="1"/>
    <s v="GTC85"/>
    <n v="182.4"/>
    <n v="8"/>
    <s v="ร้านที่3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01/02/2026 08:49"/>
    <s v="-"/>
    <s v="Kerry_dropoff"/>
    <x v="2"/>
    <s v="lazada"/>
    <s v=""/>
    <s v="LEXPU0653810690"/>
    <s v="01/02/2026 08:49"/>
  </r>
  <r>
    <x v="9"/>
    <x v="2"/>
    <n v="87.2"/>
    <n v="1"/>
    <s v="GTC85"/>
    <n v="182.4"/>
    <n v="8"/>
    <s v="ร้านที่3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01/02/2026 08:49"/>
    <s v="-"/>
    <s v="Kerry_dropoff"/>
    <x v="2"/>
    <s v="lazada"/>
    <s v=""/>
    <s v="LEXPU0653810690"/>
    <s v="01/02/2026 08:49"/>
  </r>
  <r>
    <x v="0"/>
    <x v="0"/>
    <n v="50"/>
    <n v="6"/>
    <s v="GTC84"/>
    <n v="182"/>
    <n v="0"/>
    <s v="ร้านที่2"/>
    <s v="R***y n***orn"/>
    <s v="ระยอง"/>
    <s v="-"/>
    <s v=""/>
    <s v="01/02/2026 08:37"/>
    <s v="-"/>
    <s v="J&amp;T COD"/>
    <x v="0"/>
    <s v="จ่ายทีหลัง / COD"/>
    <s v=""/>
    <s v="790851056041"/>
    <s v="01/02/2026 08:37"/>
  </r>
  <r>
    <x v="0"/>
    <x v="0"/>
    <n v="33.333333333333336"/>
    <n v="3"/>
    <s v="GTC83"/>
    <n v="135"/>
    <n v="35"/>
    <s v="ร้านที่2"/>
    <s v="น***อ ก***จั๊บ"/>
    <s v="กรุงเทพฯ"/>
    <s v="-"/>
    <s v=""/>
    <s v="01/02/2026 08:34"/>
    <s v="-"/>
    <s v="J&amp;T COD"/>
    <x v="0"/>
    <s v="จ่ายทีหลัง / COD"/>
    <s v=""/>
    <s v="790811933015"/>
    <s v="01/02/2026 08:34"/>
  </r>
  <r>
    <x v="0"/>
    <x v="0"/>
    <n v="33.333333333333336"/>
    <n v="3"/>
    <s v="GTC82"/>
    <n v="107"/>
    <n v="7"/>
    <s v="ร้านที่2"/>
    <s v="ล***ปี๊ยกอาหารตามสั่ง"/>
    <s v="นนทบุรี"/>
    <s v="-"/>
    <s v=""/>
    <s v="01/02/2026 08:29"/>
    <s v="-"/>
    <s v="J&amp;T COD"/>
    <x v="0"/>
    <s v="จ่ายทีหลัง / COD"/>
    <s v=""/>
    <s v="790879334011"/>
    <s v="01/02/2026 08:29"/>
  </r>
  <r>
    <x v="0"/>
    <x v="0"/>
    <n v="50"/>
    <n v="6"/>
    <s v="GTC80"/>
    <n v="182"/>
    <n v="0"/>
    <s v="ร้านที่2"/>
    <s v="ก***าณี จ***ร์ผล"/>
    <s v="สมุทรปราการ"/>
    <s v="-"/>
    <s v=""/>
    <s v="01/02/2026 08:24"/>
    <s v="-"/>
    <s v="J&amp;T Express"/>
    <x v="0"/>
    <s v="tiktok"/>
    <s v=""/>
    <s v="790808546065"/>
    <s v="01/02/2026 08:24"/>
  </r>
  <r>
    <x v="4"/>
    <x v="3"/>
    <n v="66.666666666666671"/>
    <n v="3"/>
    <s v="GTC79"/>
    <n v="129"/>
    <n v="0"/>
    <s v="ร้านที่2"/>
    <s v="ส***มล แ***กตุ"/>
    <s v="กรุงเทพฯ"/>
    <s v="-"/>
    <s v=""/>
    <s v="01/02/2026 08:22"/>
    <s v="-"/>
    <s v="J&amp;T Express"/>
    <x v="0"/>
    <s v="tiktok"/>
    <s v=""/>
    <s v="790822449082"/>
    <s v="01/02/2026 08:22"/>
  </r>
  <r>
    <x v="4"/>
    <x v="3"/>
    <n v="66.666666666666671"/>
    <n v="3"/>
    <s v="GTC78"/>
    <n v="185.33"/>
    <n v="45"/>
    <s v="ร้านที่1"/>
    <s v="เจ๊ะยะ  เวชวิชัย"/>
    <s v="Quick Thai Cargo 1/30 ม.10 ถ.สีขาว · คลองหนึ่ง/ Khlong Nueng_x000a__x000a_คลองหลวง/ Khlong Luangปทุมธานี/ Pathum Thani_x000a_12120"/>
    <s v="12120"/>
    <s v="660610628699"/>
    <s v="01/02/2026 08:21"/>
    <s v="-"/>
    <s v="Kerry_dropoff"/>
    <x v="2"/>
    <s v="lazada"/>
    <s v=""/>
    <s v="LEXPU0653807988"/>
    <s v="01/02/2026 08:20"/>
  </r>
  <r>
    <x v="0"/>
    <x v="0"/>
    <n v="50"/>
    <n v="6"/>
    <s v="GTC77"/>
    <n v="220"/>
    <n v="38"/>
    <s v="ร้านที่2"/>
    <s v="ร***อรุณ บ***ทวย _x000a_*** ห*** 6 บ***บุ่งคล้า_x000a_ตำบลบัวขาว_x000a_อำเภอกุฉินา"/>
    <s v="กาฬสินธุ์"/>
    <s v="-"/>
    <s v=""/>
    <s v="01/02/2026 08:09"/>
    <s v="-"/>
    <s v="J&amp;T Express"/>
    <x v="0"/>
    <s v="tiktok"/>
    <s v=""/>
    <s v="790831748066"/>
    <s v="01/02/2026 08:08"/>
  </r>
  <r>
    <x v="0"/>
    <x v="0"/>
    <n v="33.333333333333336"/>
    <n v="6"/>
    <s v="GTC76"/>
    <n v="200"/>
    <n v="0"/>
    <s v="ร้านที่2"/>
    <s v="ช***ญ เ***มสูงเนิน"/>
    <s v="นครราชสีมา"/>
    <s v="-"/>
    <s v=""/>
    <s v="01/02/2026 07:54"/>
    <s v="-"/>
    <s v="J&amp;T Express"/>
    <x v="0"/>
    <s v="tiktok"/>
    <s v=""/>
    <s v="790820348065"/>
    <s v="01/02/2026 07:54"/>
  </r>
  <r>
    <x v="0"/>
    <x v="0"/>
    <n v="50"/>
    <n v="6"/>
    <s v="GTC75"/>
    <n v="200"/>
    <n v="0"/>
    <s v="ร้านที่2"/>
    <s v="ส***วรรณ แ***ินทร์ "/>
    <s v="ชลบุรี"/>
    <s v="-"/>
    <s v=""/>
    <s v="01/02/2026 07:30"/>
    <s v="-"/>
    <s v="J&amp;T Express"/>
    <x v="0"/>
    <s v="tiktok"/>
    <s v=""/>
    <s v="790852856054"/>
    <s v="01/02/2026 07:29"/>
  </r>
  <r>
    <x v="0"/>
    <x v="0"/>
    <n v="33.333333333333336"/>
    <n v="3"/>
    <s v="GTC74"/>
    <n v="100"/>
    <n v="0"/>
    <s v="ร้านที่2"/>
    <s v="ธ***ัศม์ ส***งเดช"/>
    <s v="ประจวบคีรีขันธ์"/>
    <s v="-"/>
    <s v=""/>
    <s v="01/02/2026 07:27"/>
    <s v="-"/>
    <s v="J&amp;T COD"/>
    <x v="0"/>
    <s v="จ่ายทีหลัง / COD"/>
    <s v=""/>
    <s v="790808867041"/>
    <s v="01/02/2026 07:27"/>
  </r>
  <r>
    <x v="1"/>
    <x v="1"/>
    <n v="80"/>
    <n v="3"/>
    <s v="GTC73"/>
    <n v="240"/>
    <n v="0"/>
    <s v="ร้านที่1"/>
    <s v="อ******ท"/>
    <s v="****** ตำบลบางยอ ตำบลบางยอ อำเภอพระประแดง จังหวัดสมุทรปราการ 10130"/>
    <s v="10130"/>
    <s v="52"/>
    <s v="01/02/2026 07:51"/>
    <s v="-"/>
    <s v="SPX Express"/>
    <x v="1"/>
    <s v="shopee"/>
    <s v=""/>
    <s v="TH267175036286A"/>
    <s v="01/02/2026 07:21"/>
  </r>
  <r>
    <x v="0"/>
    <x v="0"/>
    <n v="33.333333333333336"/>
    <n v="3"/>
    <s v="GTC72"/>
    <n v="105"/>
    <n v="5"/>
    <s v="ร้านที่2"/>
    <s v="พ***น ท***นานุรัตน์"/>
    <s v="กรุงเทพฯ"/>
    <s v="-"/>
    <s v=""/>
    <s v="01/02/2026 07:21"/>
    <s v="-"/>
    <s v="J&amp;T Express"/>
    <x v="0"/>
    <s v="tiktok"/>
    <s v=""/>
    <s v="790804857043"/>
    <s v="01/02/2026 07:21"/>
  </r>
  <r>
    <x v="0"/>
    <x v="0"/>
    <n v="50"/>
    <n v="18"/>
    <s v="GTC71"/>
    <n v="600"/>
    <n v="0"/>
    <s v="ร้านที่2"/>
    <s v="ส***ตรี น***ลาง"/>
    <s v="ฉะเชิงเทรา"/>
    <s v="-"/>
    <s v=""/>
    <s v="01/02/2026 07:16"/>
    <s v="-"/>
    <s v="J&amp;T COD"/>
    <x v="0"/>
    <s v="จ่ายทีหลัง / COD"/>
    <s v=""/>
    <s v="790837112026"/>
    <s v="01/02/2026 07:16"/>
  </r>
  <r>
    <x v="0"/>
    <x v="0"/>
    <n v="33.333333333333336"/>
    <n v="3"/>
    <s v="GTC70"/>
    <n v="100"/>
    <n v="0"/>
    <s v="ร้านที่2"/>
    <s v="โ* จ***องคำ"/>
    <s v="เพชรบุรี"/>
    <s v="-"/>
    <s v=""/>
    <s v="01/02/2026 06:50"/>
    <s v="-"/>
    <s v="J&amp;T Express"/>
    <x v="0"/>
    <s v="tiktok"/>
    <s v=""/>
    <s v="790853635983"/>
    <s v="01/02/2026 06:50"/>
  </r>
  <r>
    <x v="0"/>
    <x v="0"/>
    <n v="33.333333333333336"/>
    <n v="3"/>
    <s v="GTC69"/>
    <n v="107"/>
    <n v="7"/>
    <s v="ร้านที่2"/>
    <s v="อ***ญา"/>
    <s v="กรุงเทพฯ"/>
    <s v="-"/>
    <s v=""/>
    <s v="01/02/2026 06:47"/>
    <s v="-"/>
    <s v="J&amp;T COD"/>
    <x v="0"/>
    <s v="จ่ายทีหลัง / COD"/>
    <s v=""/>
    <s v="790840839983"/>
    <s v="01/02/2026 06:47"/>
  </r>
  <r>
    <x v="10"/>
    <x v="24"/>
    <n v="75"/>
    <n v="1"/>
    <s v="GTC68"/>
    <n v="112"/>
    <n v="37"/>
    <s v="ร้านที่1"/>
    <s v="บ******ง"/>
    <s v="****** จ.กำแพงเพชร ตำบลไทรงาม อำเภอไทรงาม จังหวัดกำแพงเพชร 62150"/>
    <s v="62150"/>
    <s v="21"/>
    <s v="01/02/2026 06:46"/>
    <s v="-"/>
    <s v="SPX Express"/>
    <x v="1"/>
    <s v="shopee"/>
    <s v=""/>
    <s v="TH262709462321L"/>
    <s v="01/02/2026 06:46"/>
  </r>
  <r>
    <x v="4"/>
    <x v="3"/>
    <n v="33"/>
    <n v="10"/>
    <s v="GTC67"/>
    <n v="399"/>
    <n v="0"/>
    <s v="ร้านที่2"/>
    <s v="ณ***พัณณ์ ฤ***พีระศักดิ์"/>
    <s v="แพร่"/>
    <s v="-"/>
    <s v=""/>
    <s v="01/02/2026 06:26"/>
    <s v="-"/>
    <s v="J&amp;T Express"/>
    <x v="0"/>
    <s v="tiktok"/>
    <s v=""/>
    <s v="790869409923"/>
    <s v="01/02/2026 06:26"/>
  </r>
  <r>
    <x v="1"/>
    <x v="1"/>
    <n v="80"/>
    <n v="1"/>
    <s v="GTC66"/>
    <n v="80"/>
    <n v="0"/>
    <s v="ร้านที่1"/>
    <s v="ธ******์"/>
    <s v="******ะเกียรติ  ตำบลวัดชลอ  อำเภอบางกรวย  นนทบุรี  11130 ตำบลวัดชลอ อำเภอบางกรวย จังหวัดนนทบุรี 11130"/>
    <s v="11130"/>
    <s v="93"/>
    <s v="01/02/2026 06:25"/>
    <s v="-"/>
    <s v="SPX Express"/>
    <x v="1"/>
    <s v="shopee"/>
    <s v=""/>
    <s v="TH2619942179771"/>
    <s v="01/02/2026 06:25"/>
  </r>
  <r>
    <x v="0"/>
    <x v="0"/>
    <n v="50"/>
    <n v="6"/>
    <s v="GTC65"/>
    <n v="200"/>
    <n v="0"/>
    <s v="ร้านที่2"/>
    <s v="น***นุช เ***ยมสำอางค์"/>
    <s v="ราชบุรี"/>
    <s v="-"/>
    <s v=""/>
    <s v="01/02/2026 06:14"/>
    <s v="-"/>
    <s v="J&amp;T COD"/>
    <x v="0"/>
    <s v="จ่ายทีหลัง / COD"/>
    <s v=""/>
    <s v="790882027972"/>
    <s v="01/02/2026 06:14"/>
  </r>
  <r>
    <x v="0"/>
    <x v="0"/>
    <n v="50"/>
    <n v="6"/>
    <s v="GTC64"/>
    <n v="200"/>
    <n v="0"/>
    <s v="ร้านที่2"/>
    <s v="ด***ร"/>
    <s v="ราชบุรี"/>
    <s v="-"/>
    <s v=""/>
    <s v="01/02/2026 05:57"/>
    <s v="-"/>
    <s v="J&amp;T COD"/>
    <x v="0"/>
    <s v="จ่ายทีหลัง / COD"/>
    <s v=""/>
    <s v="790829226961"/>
    <s v="01/02/2026 05:57"/>
  </r>
  <r>
    <x v="0"/>
    <x v="0"/>
    <n v="50"/>
    <n v="6"/>
    <s v="GTC63"/>
    <n v="200"/>
    <n v="0"/>
    <s v="ร้านที่2"/>
    <s v="y*** c***an"/>
    <s v="สุพรรณบุรี"/>
    <s v="-"/>
    <s v=""/>
    <s v="01/02/2026 05:50"/>
    <s v="-"/>
    <s v="J&amp;T COD"/>
    <x v="0"/>
    <s v="จ่ายทีหลัง / COD"/>
    <s v=""/>
    <s v="790872021962"/>
    <s v="01/02/2026 05:50"/>
  </r>
  <r>
    <x v="0"/>
    <x v="0"/>
    <n v="50"/>
    <n v="6"/>
    <s v="GTC62"/>
    <n v="200"/>
    <n v="0"/>
    <s v="ร้านที่2"/>
    <s v="ฐ***พร แ***จีน"/>
    <s v="ภูเก็ต"/>
    <s v="-"/>
    <s v=""/>
    <s v="01/02/2026 04:07"/>
    <s v="-"/>
    <s v="J&amp;T COD"/>
    <x v="0"/>
    <s v="จ่ายทีหลัง / COD"/>
    <s v=""/>
    <s v="790812197803"/>
    <s v="01/02/2026 04:12"/>
  </r>
  <r>
    <x v="0"/>
    <x v="0"/>
    <n v="50"/>
    <n v="6"/>
    <s v="GTC61"/>
    <n v="200"/>
    <n v="0"/>
    <s v="ร้านที่2"/>
    <s v="ธ***นธิ์  แ***จีน"/>
    <s v="สุโขทัย"/>
    <s v="-"/>
    <s v=""/>
    <s v="01/02/2026 04:03"/>
    <s v="-"/>
    <s v="J&amp;T COD"/>
    <x v="0"/>
    <s v="จ่ายทีหลัง / COD"/>
    <s v=""/>
    <s v="790875587891"/>
    <s v="01/02/2026 04:04"/>
  </r>
  <r>
    <x v="0"/>
    <x v="0"/>
    <n v="50"/>
    <n v="6"/>
    <s v="GTC58"/>
    <n v="200"/>
    <n v="0"/>
    <s v="ร้านที่2"/>
    <s v="ร***ซ่อมมอเตอร์ไซค์ช่างเค"/>
    <s v="เพชรบูรณ์"/>
    <s v="-"/>
    <s v=""/>
    <s v="01/02/2026 03:30"/>
    <s v="-"/>
    <s v="J&amp;T Express"/>
    <x v="0"/>
    <s v="tiktok"/>
    <s v=""/>
    <s v="790828185862"/>
    <s v="01/02/2026 03:30"/>
  </r>
  <r>
    <x v="0"/>
    <x v="0"/>
    <n v="50"/>
    <n v="6"/>
    <s v="GTC57"/>
    <n v="200"/>
    <n v="0"/>
    <s v="ร้านที่2"/>
    <s v="ผ***หญ่ปอ"/>
    <s v="เทศบาลนครนครราชสีมา"/>
    <s v="-"/>
    <s v=""/>
    <s v="01/02/2026 02:52"/>
    <s v="-"/>
    <s v="J&amp;T COD"/>
    <x v="0"/>
    <s v="จ่ายทีหลัง / COD"/>
    <s v=""/>
    <s v="790864385846"/>
    <s v="01/02/2026 02:52"/>
  </r>
  <r>
    <x v="0"/>
    <x v="0"/>
    <n v="50"/>
    <n v="6"/>
    <s v="GTC55"/>
    <n v="200"/>
    <n v="0"/>
    <s v="ร้านที่2"/>
    <s v="k***y"/>
    <s v="ยโสธร"/>
    <s v="-"/>
    <s v=""/>
    <s v="01/02/2026 02:50"/>
    <s v="-"/>
    <s v="J&amp;T COD"/>
    <x v="0"/>
    <s v="จ่ายทีหลัง / COD"/>
    <s v=""/>
    <s v="790851780843"/>
    <s v="01/02/2026 02:50"/>
  </r>
  <r>
    <x v="0"/>
    <x v="0"/>
    <n v="50"/>
    <n v="6"/>
    <s v="GTC54"/>
    <n v="200"/>
    <n v="0"/>
    <s v="ร้านที่2"/>
    <s v="O***eebeam"/>
    <s v="นครราชสีมา"/>
    <s v="-"/>
    <s v=""/>
    <s v="01/02/2026 02:43"/>
    <s v="-"/>
    <s v="J&amp;T Express"/>
    <x v="0"/>
    <s v="tiktok"/>
    <s v=""/>
    <s v="790817588831"/>
    <s v="01/02/2026 02:43"/>
  </r>
  <r>
    <x v="0"/>
    <x v="0"/>
    <n v="65"/>
    <n v="1"/>
    <s v="GTC53"/>
    <n v="159"/>
    <n v="0"/>
    <s v="ร้านที่2"/>
    <s v="ธ***นก"/>
    <s v="ชลบุรี"/>
    <s v="-"/>
    <s v=""/>
    <s v="01/02/2026 02:20"/>
    <s v="-"/>
    <s v="J&amp;T Express"/>
    <x v="0"/>
    <s v="tiktok"/>
    <s v=""/>
    <s v="790856092821"/>
    <s v="01/02/2026 02:21"/>
  </r>
  <r>
    <x v="1"/>
    <x v="1"/>
    <n v="120"/>
    <n v="1"/>
    <s v="GTC53"/>
    <n v="159"/>
    <n v="0"/>
    <s v="ร้านที่2"/>
    <s v="ธ***นก"/>
    <s v="ชลบุรี"/>
    <s v="-"/>
    <s v=""/>
    <s v="01/02/2026 02:20"/>
    <s v="-"/>
    <s v="J&amp;T Express"/>
    <x v="0"/>
    <s v="tiktok"/>
    <s v=""/>
    <s v="790856092821"/>
    <s v="01/02/2026 02:21"/>
  </r>
  <r>
    <x v="4"/>
    <x v="3"/>
    <n v="66.666666666666671"/>
    <n v="3"/>
    <s v="GTC52"/>
    <n v="512.1"/>
    <n v="41.5"/>
    <s v="ร้านที่3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1/02/2026 02:16"/>
    <s v="-"/>
    <s v="Kerry_dropoff"/>
    <x v="2"/>
    <s v="lazada"/>
    <s v=""/>
    <s v="LEXPU0653321319"/>
    <s v="01/02/2026 02:15"/>
  </r>
  <r>
    <x v="9"/>
    <x v="2"/>
    <n v="93.6"/>
    <n v="1"/>
    <s v="GTC52"/>
    <n v="512.1"/>
    <n v="41.5"/>
    <s v="ร้านที่3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1/02/2026 02:16"/>
    <s v="-"/>
    <s v="Kerry_dropoff"/>
    <x v="2"/>
    <s v="lazada"/>
    <s v=""/>
    <s v="LEXPU0653321319"/>
    <s v="01/02/2026 02:15"/>
  </r>
  <r>
    <x v="3"/>
    <x v="2"/>
    <n v="93.61"/>
    <n v="1"/>
    <s v="GTC52"/>
    <n v="512.1"/>
    <n v="41.5"/>
    <s v="ร้านที่3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1/02/2026 02:16"/>
    <s v="-"/>
    <s v="Kerry_dropoff"/>
    <x v="2"/>
    <s v="lazada"/>
    <s v=""/>
    <s v="LEXPU0653321319"/>
    <s v="01/02/2026 02:15"/>
  </r>
  <r>
    <x v="1"/>
    <x v="1"/>
    <n v="90"/>
    <n v="2"/>
    <s v="GTC52"/>
    <n v="512.1"/>
    <n v="41.5"/>
    <s v="ร้านที่3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1/02/2026 02:16"/>
    <s v="-"/>
    <s v="Kerry_dropoff"/>
    <x v="2"/>
    <s v="lazada"/>
    <s v=""/>
    <s v="LEXPU0653321319"/>
    <s v="01/02/2026 02:15"/>
  </r>
  <r>
    <x v="0"/>
    <x v="0"/>
    <n v="33.333333333333336"/>
    <n v="3"/>
    <s v="GTC51"/>
    <n v="107"/>
    <n v="7"/>
    <s v="ร้านที่2"/>
    <s v="ศ***ร ก***นาค"/>
    <s v="กรุงเทพฯ"/>
    <s v="-"/>
    <s v=""/>
    <s v="01/02/2026 02:09"/>
    <s v="-"/>
    <s v="J&amp;T COD"/>
    <x v="0"/>
    <s v="จ่ายทีหลัง / COD"/>
    <s v=""/>
    <s v="790883308913"/>
    <s v="01/02/2026 02:09"/>
  </r>
  <r>
    <x v="0"/>
    <x v="0"/>
    <n v="50"/>
    <n v="6"/>
    <s v="GTC48"/>
    <n v="200"/>
    <n v="0"/>
    <s v="ร้านที่2"/>
    <s v="เ***รัตน์ เ***ล"/>
    <s v="สมุทรปราการ"/>
    <s v="-"/>
    <s v=""/>
    <s v="01/02/2026 01:05"/>
    <s v="-"/>
    <s v="Flash Express Thailand COD"/>
    <x v="0"/>
    <s v="จ่ายทีหลัง / COD"/>
    <s v=""/>
    <s v="THT02032EDMDA3Z"/>
    <s v="01/02/2026 01:09"/>
  </r>
  <r>
    <x v="0"/>
    <x v="0"/>
    <n v="33.333333333333336"/>
    <n v="3"/>
    <s v="GTC47"/>
    <n v="110"/>
    <n v="10"/>
    <s v="ร้านที่2"/>
    <s v="ว***คณา"/>
    <s v="มหาสารคาม"/>
    <s v="-"/>
    <s v=""/>
    <s v="01/02/2026 00:23"/>
    <s v="-"/>
    <s v="J&amp;T Express"/>
    <x v="0"/>
    <s v="tiktok"/>
    <s v=""/>
    <s v="790808706936"/>
    <s v="01/02/2026 00:23"/>
  </r>
  <r>
    <x v="0"/>
    <x v="0"/>
    <n v="50"/>
    <n v="6"/>
    <s v="GTC46"/>
    <n v="200"/>
    <n v="0"/>
    <s v="ร้านที่2"/>
    <s v="ย***"/>
    <s v="สมุทรปราการ"/>
    <s v="-"/>
    <s v=""/>
    <s v="01/02/2026 00:22"/>
    <s v="-"/>
    <s v="J&amp;T COD"/>
    <x v="0"/>
    <s v="จ่ายทีหลัง / COD"/>
    <s v=""/>
    <s v="790830792835"/>
    <s v="01/02/2026 00:23"/>
  </r>
  <r>
    <x v="1"/>
    <x v="1"/>
    <n v="120"/>
    <n v="1"/>
    <s v="GTC45"/>
    <n v="100"/>
    <n v="0"/>
    <s v="ร้านที่2"/>
    <s v="เ*** พ***ช"/>
    <s v="นครศรีธรรมราช"/>
    <s v="-"/>
    <s v=""/>
    <s v="01/02/2026 00:11"/>
    <s v="-"/>
    <s v="J&amp;T COD"/>
    <x v="0"/>
    <s v="จ่ายทีหลัง / COD"/>
    <s v=""/>
    <s v="790824696830"/>
    <s v="01/02/2026 00: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49FE6-742C-426E-ADEF-04BFE59951A3}" name="PivotTable1" cacheId="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U50" firstHeaderRow="1" firstDataRow="1" firstDataCol="1"/>
  <pivotFields count="20">
    <pivotField axis="axisRow" showAll="0">
      <items count="21">
        <item x="0"/>
        <item x="13"/>
        <item x="1"/>
        <item x="4"/>
        <item x="7"/>
        <item x="12"/>
        <item x="19"/>
        <item x="18"/>
        <item x="14"/>
        <item x="8"/>
        <item x="17"/>
        <item x="16"/>
        <item x="9"/>
        <item x="5"/>
        <item x="3"/>
        <item x="2"/>
        <item x="15"/>
        <item x="6"/>
        <item x="11"/>
        <item x="10"/>
        <item t="default"/>
      </items>
    </pivotField>
    <pivotField axis="axisRow" showAll="0">
      <items count="26">
        <item x="12"/>
        <item x="6"/>
        <item x="9"/>
        <item x="10"/>
        <item x="4"/>
        <item x="5"/>
        <item x="19"/>
        <item x="20"/>
        <item x="23"/>
        <item x="0"/>
        <item x="22"/>
        <item x="21"/>
        <item x="8"/>
        <item x="18"/>
        <item x="3"/>
        <item x="13"/>
        <item x="1"/>
        <item x="14"/>
        <item x="15"/>
        <item x="16"/>
        <item x="17"/>
        <item x="7"/>
        <item x="2"/>
        <item x="11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9"/>
    </i>
    <i>
      <x v="1"/>
    </i>
    <i r="1">
      <x v="18"/>
    </i>
    <i>
      <x v="2"/>
    </i>
    <i r="1">
      <x v="15"/>
    </i>
    <i r="1">
      <x v="16"/>
    </i>
    <i>
      <x v="3"/>
    </i>
    <i r="1">
      <x v="14"/>
    </i>
    <i>
      <x v="4"/>
    </i>
    <i r="1">
      <x v="20"/>
    </i>
    <i r="1">
      <x v="21"/>
    </i>
    <i>
      <x v="5"/>
    </i>
    <i r="1">
      <x v="17"/>
    </i>
    <i r="1">
      <x v="19"/>
    </i>
    <i>
      <x v="6"/>
    </i>
    <i r="1">
      <x v="8"/>
    </i>
    <i>
      <x v="7"/>
    </i>
    <i r="1">
      <x v="10"/>
    </i>
    <i>
      <x v="8"/>
    </i>
    <i r="1">
      <x v="13"/>
    </i>
    <i>
      <x v="9"/>
    </i>
    <i r="1">
      <x v="12"/>
    </i>
    <i>
      <x v="10"/>
    </i>
    <i r="1">
      <x v="11"/>
    </i>
    <i>
      <x v="11"/>
    </i>
    <i r="1">
      <x v="7"/>
    </i>
    <i>
      <x v="12"/>
    </i>
    <i r="1">
      <x v="3"/>
    </i>
    <i r="1">
      <x v="22"/>
    </i>
    <i>
      <x v="13"/>
    </i>
    <i r="1">
      <x v="5"/>
    </i>
    <i r="1">
      <x v="22"/>
    </i>
    <i>
      <x v="14"/>
    </i>
    <i r="1">
      <x v="4"/>
    </i>
    <i r="1">
      <x v="22"/>
    </i>
    <i>
      <x v="15"/>
    </i>
    <i r="1">
      <x v="2"/>
    </i>
    <i r="1">
      <x v="22"/>
    </i>
    <i>
      <x v="16"/>
    </i>
    <i r="1">
      <x v="6"/>
    </i>
    <i>
      <x v="17"/>
    </i>
    <i r="1">
      <x v="1"/>
    </i>
    <i>
      <x v="18"/>
    </i>
    <i r="1">
      <x/>
    </i>
    <i>
      <x v="19"/>
    </i>
    <i r="1">
      <x v="23"/>
    </i>
    <i r="1">
      <x v="24"/>
    </i>
    <i t="grand">
      <x/>
    </i>
  </rowItems>
  <colItems count="1">
    <i/>
  </colItem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1645D-6955-4DF4-AB63-B5E801D990BD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7">
        <item x="2"/>
        <item x="15"/>
        <item x="0"/>
        <item x="1"/>
        <item x="6"/>
        <item x="12"/>
        <item x="9"/>
        <item x="13"/>
        <item x="4"/>
        <item x="3"/>
        <item x="11"/>
        <item x="10"/>
        <item x="5"/>
        <item x="14"/>
        <item x="7"/>
        <item x="8"/>
        <item t="default"/>
      </items>
    </pivotField>
    <pivotField axis="axisRow" showAll="0">
      <items count="21">
        <item x="9"/>
        <item x="5"/>
        <item x="11"/>
        <item x="4"/>
        <item x="12"/>
        <item x="3"/>
        <item x="19"/>
        <item x="2"/>
        <item x="14"/>
        <item x="10"/>
        <item x="1"/>
        <item x="16"/>
        <item x="0"/>
        <item x="13"/>
        <item x="18"/>
        <item x="17"/>
        <item x="6"/>
        <item x="8"/>
        <item x="15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7"/>
    </i>
    <i>
      <x v="1"/>
    </i>
    <i r="1">
      <x v="14"/>
    </i>
    <i>
      <x v="2"/>
    </i>
    <i r="1">
      <x v="11"/>
    </i>
    <i r="1">
      <x v="12"/>
    </i>
    <i>
      <x v="3"/>
    </i>
    <i r="1">
      <x v="10"/>
    </i>
    <i>
      <x v="4"/>
    </i>
    <i r="1">
      <x v="16"/>
    </i>
    <i>
      <x v="5"/>
    </i>
    <i r="1">
      <x v="13"/>
    </i>
    <i>
      <x v="6"/>
    </i>
    <i r="1">
      <x v="9"/>
    </i>
    <i>
      <x v="7"/>
    </i>
    <i r="1">
      <x v="8"/>
    </i>
    <i>
      <x v="8"/>
    </i>
    <i r="1">
      <x v="3"/>
    </i>
    <i r="1">
      <x v="6"/>
    </i>
    <i r="1">
      <x v="17"/>
    </i>
    <i>
      <x v="9"/>
    </i>
    <i r="1">
      <x v="5"/>
    </i>
    <i r="1">
      <x v="6"/>
    </i>
    <i r="1">
      <x v="17"/>
    </i>
    <i>
      <x v="10"/>
    </i>
    <i r="1">
      <x v="4"/>
    </i>
    <i>
      <x v="11"/>
    </i>
    <i r="1">
      <x v="2"/>
    </i>
    <i r="1">
      <x v="17"/>
    </i>
    <i>
      <x v="12"/>
    </i>
    <i r="1">
      <x v="1"/>
    </i>
    <i>
      <x v="13"/>
    </i>
    <i r="1">
      <x v="15"/>
    </i>
    <i>
      <x v="14"/>
    </i>
    <i r="1">
      <x v="18"/>
    </i>
    <i r="1">
      <x v="19"/>
    </i>
    <i>
      <x v="15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C26C5-8462-4A87-9C59-E367B997D42B}" name="PivotTable3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8"/>
        <item x="18"/>
        <item x="3"/>
        <item x="9"/>
        <item x="7"/>
        <item x="15"/>
        <item x="12"/>
        <item x="14"/>
        <item x="13"/>
        <item x="2"/>
        <item x="17"/>
        <item x="4"/>
        <item x="6"/>
        <item x="5"/>
        <item x="0"/>
        <item x="1"/>
        <item x="19"/>
        <item x="11"/>
        <item x="10"/>
        <item x="16"/>
        <item t="default"/>
      </items>
    </pivotField>
    <pivotField axis="axisRow" showAll="0">
      <items count="25">
        <item x="13"/>
        <item x="12"/>
        <item x="1"/>
        <item x="0"/>
        <item x="4"/>
        <item x="5"/>
        <item x="6"/>
        <item x="16"/>
        <item x="8"/>
        <item x="20"/>
        <item x="2"/>
        <item x="15"/>
        <item x="11"/>
        <item x="10"/>
        <item x="3"/>
        <item x="14"/>
        <item x="21"/>
        <item x="18"/>
        <item x="23"/>
        <item x="17"/>
        <item x="7"/>
        <item x="9"/>
        <item x="22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8"/>
    </i>
    <i>
      <x v="1"/>
    </i>
    <i r="1">
      <x v="16"/>
    </i>
    <i>
      <x v="2"/>
    </i>
    <i r="1">
      <x v="13"/>
    </i>
    <i r="1">
      <x v="14"/>
    </i>
    <i>
      <x v="3"/>
    </i>
    <i r="1">
      <x v="12"/>
    </i>
    <i>
      <x v="4"/>
    </i>
    <i r="1">
      <x v="20"/>
    </i>
    <i>
      <x v="5"/>
    </i>
    <i r="1">
      <x v="19"/>
    </i>
    <i>
      <x v="6"/>
    </i>
    <i r="1">
      <x v="15"/>
    </i>
    <i r="1">
      <x v="17"/>
    </i>
    <i>
      <x v="7"/>
    </i>
    <i r="1">
      <x v="7"/>
    </i>
    <i>
      <x v="8"/>
    </i>
    <i r="1">
      <x v="11"/>
    </i>
    <i>
      <x v="9"/>
    </i>
    <i r="1">
      <x v="10"/>
    </i>
    <i>
      <x v="10"/>
    </i>
    <i r="1">
      <x v="9"/>
    </i>
    <i>
      <x v="11"/>
    </i>
    <i r="1">
      <x v="4"/>
    </i>
    <i r="1">
      <x v="21"/>
    </i>
    <i>
      <x v="12"/>
    </i>
    <i r="1">
      <x v="6"/>
    </i>
    <i r="1">
      <x v="21"/>
    </i>
    <i>
      <x v="13"/>
    </i>
    <i r="1">
      <x v="5"/>
    </i>
    <i r="1">
      <x v="21"/>
    </i>
    <i>
      <x v="14"/>
    </i>
    <i r="1">
      <x v="3"/>
    </i>
    <i r="1">
      <x v="21"/>
    </i>
    <i>
      <x v="15"/>
    </i>
    <i r="1">
      <x v="2"/>
    </i>
    <i>
      <x v="16"/>
    </i>
    <i r="1">
      <x v="18"/>
    </i>
    <i>
      <x v="17"/>
    </i>
    <i r="1">
      <x/>
    </i>
    <i>
      <x v="18"/>
    </i>
    <i r="1">
      <x v="1"/>
    </i>
    <i>
      <x v="19"/>
    </i>
    <i r="1">
      <x v="22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038CE-BA30-42C2-9C1A-4B2C854AE4DD}" name="PivotTable1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6" firstHeaderRow="1" firstDataRow="1" firstDataCol="1"/>
  <pivotFields count="20">
    <pivotField axis="axisRow" showAll="0">
      <items count="14">
        <item x="6"/>
        <item x="3"/>
        <item x="1"/>
        <item x="8"/>
        <item x="5"/>
        <item x="4"/>
        <item x="12"/>
        <item x="11"/>
        <item x="9"/>
        <item x="7"/>
        <item x="0"/>
        <item x="2"/>
        <item x="10"/>
        <item t="default"/>
      </items>
    </pivotField>
    <pivotField axis="axisRow" showAll="0">
      <items count="18">
        <item x="2"/>
        <item x="11"/>
        <item x="0"/>
        <item x="8"/>
        <item x="12"/>
        <item x="6"/>
        <item x="14"/>
        <item x="16"/>
        <item x="15"/>
        <item x="10"/>
        <item x="9"/>
        <item x="1"/>
        <item x="4"/>
        <item x="3"/>
        <item x="5"/>
        <item x="7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5">
    <i>
      <x/>
    </i>
    <i r="1">
      <x v="5"/>
    </i>
    <i>
      <x v="1"/>
    </i>
    <i r="1">
      <x v="13"/>
    </i>
    <i>
      <x v="2"/>
    </i>
    <i r="1">
      <x v="8"/>
    </i>
    <i r="1">
      <x v="10"/>
    </i>
    <i r="1">
      <x v="11"/>
    </i>
    <i>
      <x v="3"/>
    </i>
    <i r="1">
      <x v="9"/>
    </i>
    <i>
      <x v="4"/>
    </i>
    <i r="1">
      <x v="14"/>
    </i>
    <i>
      <x v="5"/>
    </i>
    <i r="1">
      <x v="12"/>
    </i>
    <i>
      <x v="6"/>
    </i>
    <i r="1">
      <x v="7"/>
    </i>
    <i>
      <x v="7"/>
    </i>
    <i r="1">
      <x v="6"/>
    </i>
    <i>
      <x v="8"/>
    </i>
    <i r="1">
      <x v="1"/>
    </i>
    <i r="1">
      <x v="4"/>
    </i>
    <i>
      <x v="9"/>
    </i>
    <i r="1">
      <x v="3"/>
    </i>
    <i r="1">
      <x v="4"/>
    </i>
    <i r="1">
      <x v="15"/>
    </i>
    <i>
      <x v="10"/>
    </i>
    <i r="1">
      <x v="2"/>
    </i>
    <i r="1">
      <x v="4"/>
    </i>
    <i r="1">
      <x v="15"/>
    </i>
    <i>
      <x v="11"/>
    </i>
    <i r="1">
      <x/>
    </i>
    <i r="1">
      <x v="15"/>
    </i>
    <i>
      <x v="12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D03CB-5820-4D75-9DA4-3FB4FD6DC923}" name="PivotTable1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6" firstHeaderRow="1" firstDataRow="1" firstDataCol="1"/>
  <pivotFields count="20">
    <pivotField axis="axisRow" showAll="0">
      <items count="15">
        <item x="0"/>
        <item x="8"/>
        <item x="5"/>
        <item x="3"/>
        <item x="2"/>
        <item x="1"/>
        <item x="11"/>
        <item x="4"/>
        <item x="7"/>
        <item x="6"/>
        <item x="9"/>
        <item x="10"/>
        <item x="12"/>
        <item x="13"/>
        <item t="default"/>
      </items>
    </pivotField>
    <pivotField axis="axisRow" showAll="0">
      <items count="19">
        <item x="15"/>
        <item x="13"/>
        <item x="10"/>
        <item x="4"/>
        <item x="11"/>
        <item x="7"/>
        <item x="0"/>
        <item x="14"/>
        <item x="16"/>
        <item x="3"/>
        <item x="9"/>
        <item x="5"/>
        <item x="12"/>
        <item x="8"/>
        <item x="1"/>
        <item x="2"/>
        <item x="6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5">
    <i>
      <x/>
    </i>
    <i r="1">
      <x v="6"/>
    </i>
    <i>
      <x v="1"/>
    </i>
    <i r="1">
      <x v="13"/>
    </i>
    <i>
      <x v="2"/>
    </i>
    <i r="1">
      <x v="8"/>
    </i>
    <i r="1">
      <x v="10"/>
    </i>
    <i r="1">
      <x v="11"/>
    </i>
    <i>
      <x v="3"/>
    </i>
    <i r="1">
      <x v="9"/>
    </i>
    <i>
      <x v="4"/>
    </i>
    <i r="1">
      <x v="15"/>
    </i>
    <i>
      <x v="5"/>
    </i>
    <i r="1">
      <x v="12"/>
    </i>
    <i r="1">
      <x v="14"/>
    </i>
    <i>
      <x v="6"/>
    </i>
    <i r="1">
      <x v="7"/>
    </i>
    <i>
      <x v="7"/>
    </i>
    <i r="1">
      <x v="3"/>
    </i>
    <i r="1">
      <x v="16"/>
    </i>
    <i>
      <x v="8"/>
    </i>
    <i r="1">
      <x v="5"/>
    </i>
    <i>
      <x v="9"/>
    </i>
    <i r="1">
      <x v="4"/>
    </i>
    <i r="1">
      <x v="16"/>
    </i>
    <i>
      <x v="10"/>
    </i>
    <i r="1">
      <x v="2"/>
    </i>
    <i r="1">
      <x v="16"/>
    </i>
    <i>
      <x v="11"/>
    </i>
    <i r="1">
      <x v="1"/>
    </i>
    <i>
      <x v="12"/>
    </i>
    <i r="1">
      <x/>
    </i>
    <i>
      <x v="13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96382-FBED-4938-9ACC-CA9F08AD981D}" name="PivotTable2" cacheId="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5">
        <item x="2"/>
        <item x="11"/>
        <item x="1"/>
        <item x="7"/>
        <item x="4"/>
        <item x="8"/>
        <item x="5"/>
        <item x="9"/>
        <item x="3"/>
        <item x="12"/>
        <item x="6"/>
        <item x="13"/>
        <item x="0"/>
        <item x="10"/>
        <item t="default"/>
      </items>
    </pivotField>
    <pivotField axis="axisRow" showAll="0">
      <items count="20">
        <item x="0"/>
        <item x="6"/>
        <item x="9"/>
        <item x="14"/>
        <item x="15"/>
        <item x="18"/>
        <item x="17"/>
        <item x="2"/>
        <item x="5"/>
        <item x="7"/>
        <item x="16"/>
        <item x="1"/>
        <item x="11"/>
        <item x="13"/>
        <item x="8"/>
        <item x="4"/>
        <item x="12"/>
        <item x="3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7"/>
    </i>
    <i>
      <x v="1"/>
    </i>
    <i r="1">
      <x v="13"/>
    </i>
    <i>
      <x v="2"/>
    </i>
    <i r="1">
      <x v="10"/>
    </i>
    <i r="1">
      <x v="11"/>
    </i>
    <i>
      <x v="3"/>
    </i>
    <i r="1">
      <x v="9"/>
    </i>
    <i>
      <x v="4"/>
    </i>
    <i r="1">
      <x v="15"/>
    </i>
    <i r="1">
      <x v="16"/>
    </i>
    <i>
      <x v="5"/>
    </i>
    <i r="1">
      <x v="12"/>
    </i>
    <i r="1">
      <x v="14"/>
    </i>
    <i>
      <x v="6"/>
    </i>
    <i r="1">
      <x v="8"/>
    </i>
    <i>
      <x v="7"/>
    </i>
    <i r="1">
      <x v="2"/>
    </i>
    <i r="1">
      <x v="17"/>
    </i>
    <i>
      <x v="8"/>
    </i>
    <i r="1">
      <x v="4"/>
    </i>
    <i r="1">
      <x v="5"/>
    </i>
    <i r="1">
      <x v="17"/>
    </i>
    <i>
      <x v="9"/>
    </i>
    <i r="1">
      <x v="3"/>
    </i>
    <i r="1">
      <x v="5"/>
    </i>
    <i r="1">
      <x v="17"/>
    </i>
    <i>
      <x v="10"/>
    </i>
    <i r="1">
      <x v="1"/>
    </i>
    <i r="1">
      <x v="5"/>
    </i>
    <i r="1">
      <x v="17"/>
    </i>
    <i>
      <x v="11"/>
    </i>
    <i r="1">
      <x v="6"/>
    </i>
    <i>
      <x v="12"/>
    </i>
    <i r="1">
      <x/>
    </i>
    <i>
      <x v="13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21EC4-C3CD-450C-B17D-57F8EB2E96E4}" name="PivotTable3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7">
        <item x="1"/>
        <item x="2"/>
        <item x="6"/>
        <item x="13"/>
        <item x="12"/>
        <item x="7"/>
        <item x="10"/>
        <item x="14"/>
        <item x="5"/>
        <item x="4"/>
        <item x="0"/>
        <item x="3"/>
        <item x="9"/>
        <item x="15"/>
        <item x="8"/>
        <item x="11"/>
        <item t="default"/>
      </items>
    </pivotField>
    <pivotField axis="axisRow" showAll="0">
      <items count="21">
        <item x="12"/>
        <item x="10"/>
        <item x="3"/>
        <item x="5"/>
        <item x="0"/>
        <item x="4"/>
        <item x="18"/>
        <item x="1"/>
        <item x="15"/>
        <item x="11"/>
        <item x="8"/>
        <item x="7"/>
        <item x="19"/>
        <item x="2"/>
        <item x="13"/>
        <item x="16"/>
        <item x="17"/>
        <item x="14"/>
        <item x="6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12"/>
    </i>
    <i r="1">
      <x v="13"/>
    </i>
    <i>
      <x v="2"/>
    </i>
    <i r="1">
      <x v="11"/>
    </i>
    <i>
      <x v="3"/>
    </i>
    <i r="1">
      <x v="17"/>
    </i>
    <i>
      <x v="4"/>
    </i>
    <i r="1">
      <x v="14"/>
    </i>
    <i r="1">
      <x v="15"/>
    </i>
    <i>
      <x v="5"/>
    </i>
    <i r="1">
      <x v="10"/>
    </i>
    <i>
      <x v="6"/>
    </i>
    <i r="1">
      <x v="9"/>
    </i>
    <i>
      <x v="7"/>
    </i>
    <i r="1">
      <x v="8"/>
    </i>
    <i>
      <x v="8"/>
    </i>
    <i r="1">
      <x v="3"/>
    </i>
    <i r="1">
      <x v="18"/>
    </i>
    <i>
      <x v="9"/>
    </i>
    <i r="1">
      <x v="5"/>
    </i>
    <i r="1">
      <x v="6"/>
    </i>
    <i r="1">
      <x v="18"/>
    </i>
    <i>
      <x v="10"/>
    </i>
    <i r="1">
      <x v="4"/>
    </i>
    <i r="1">
      <x v="6"/>
    </i>
    <i r="1">
      <x v="18"/>
    </i>
    <i>
      <x v="11"/>
    </i>
    <i r="1">
      <x v="2"/>
    </i>
    <i r="1">
      <x v="18"/>
    </i>
    <i>
      <x v="12"/>
    </i>
    <i r="1">
      <x v="1"/>
    </i>
    <i>
      <x v="13"/>
    </i>
    <i r="1">
      <x v="16"/>
    </i>
    <i>
      <x v="14"/>
    </i>
    <i r="1">
      <x v="19"/>
    </i>
    <i>
      <x v="15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72624-294D-4C0E-AE04-DC30CFC8B0A6}" name="PivotTable4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6">
        <item x="0"/>
        <item x="10"/>
        <item x="2"/>
        <item x="1"/>
        <item x="5"/>
        <item x="6"/>
        <item x="13"/>
        <item x="14"/>
        <item x="3"/>
        <item x="9"/>
        <item x="4"/>
        <item x="8"/>
        <item x="12"/>
        <item x="11"/>
        <item x="7"/>
        <item t="default"/>
      </items>
    </pivotField>
    <pivotField axis="axisRow" showAll="0">
      <items count="21">
        <item x="14"/>
        <item x="9"/>
        <item x="3"/>
        <item x="4"/>
        <item x="10"/>
        <item x="12"/>
        <item x="0"/>
        <item x="17"/>
        <item x="15"/>
        <item x="1"/>
        <item x="18"/>
        <item x="2"/>
        <item x="16"/>
        <item x="11"/>
        <item x="6"/>
        <item x="13"/>
        <item x="5"/>
        <item x="19"/>
        <item x="7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6"/>
    </i>
    <i>
      <x v="1"/>
    </i>
    <i r="1">
      <x v="13"/>
    </i>
    <i>
      <x v="2"/>
    </i>
    <i r="1">
      <x v="10"/>
    </i>
    <i r="1">
      <x v="11"/>
    </i>
    <i>
      <x v="3"/>
    </i>
    <i r="1">
      <x v="9"/>
    </i>
    <i>
      <x v="4"/>
    </i>
    <i r="1">
      <x v="16"/>
    </i>
    <i r="1">
      <x v="17"/>
    </i>
    <i>
      <x v="5"/>
    </i>
    <i r="1">
      <x v="12"/>
    </i>
    <i r="1">
      <x v="14"/>
    </i>
    <i>
      <x v="6"/>
    </i>
    <i r="1">
      <x v="8"/>
    </i>
    <i>
      <x v="7"/>
    </i>
    <i r="1">
      <x v="7"/>
    </i>
    <i>
      <x v="8"/>
    </i>
    <i r="1">
      <x v="2"/>
    </i>
    <i r="1">
      <x v="18"/>
    </i>
    <i>
      <x v="9"/>
    </i>
    <i r="1">
      <x v="4"/>
    </i>
    <i r="1">
      <x v="5"/>
    </i>
    <i r="1">
      <x v="18"/>
    </i>
    <i>
      <x v="10"/>
    </i>
    <i r="1">
      <x v="3"/>
    </i>
    <i r="1">
      <x v="5"/>
    </i>
    <i r="1">
      <x v="18"/>
    </i>
    <i>
      <x v="11"/>
    </i>
    <i r="1">
      <x v="1"/>
    </i>
    <i>
      <x v="12"/>
    </i>
    <i r="1">
      <x/>
    </i>
    <i>
      <x v="13"/>
    </i>
    <i r="1">
      <x v="15"/>
    </i>
    <i>
      <x v="14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FD014-34E1-4CB1-81A2-4D99AA400A17}" name="PivotTable5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2">
        <item x="1"/>
        <item x="7"/>
        <item x="0"/>
        <item x="4"/>
        <item x="16"/>
        <item x="8"/>
        <item x="13"/>
        <item x="12"/>
        <item x="14"/>
        <item x="15"/>
        <item x="18"/>
        <item x="11"/>
        <item x="6"/>
        <item x="10"/>
        <item x="2"/>
        <item x="3"/>
        <item x="9"/>
        <item x="5"/>
        <item x="20"/>
        <item x="17"/>
        <item x="19"/>
        <item t="default"/>
      </items>
    </pivotField>
    <pivotField axis="axisRow" showAll="0">
      <items count="26">
        <item x="23"/>
        <item x="5"/>
        <item x="10"/>
        <item x="12"/>
        <item x="11"/>
        <item x="13"/>
        <item x="3"/>
        <item x="9"/>
        <item x="14"/>
        <item x="16"/>
        <item x="1"/>
        <item x="15"/>
        <item x="21"/>
        <item x="18"/>
        <item x="17"/>
        <item x="4"/>
        <item x="6"/>
        <item x="0"/>
        <item x="22"/>
        <item x="7"/>
        <item x="8"/>
        <item x="24"/>
        <item x="19"/>
        <item x="2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10"/>
    </i>
    <i>
      <x v="1"/>
    </i>
    <i r="1">
      <x v="19"/>
    </i>
    <i>
      <x v="2"/>
    </i>
    <i r="1">
      <x v="16"/>
    </i>
    <i r="1">
      <x v="17"/>
    </i>
    <i>
      <x v="3"/>
    </i>
    <i r="1">
      <x v="15"/>
    </i>
    <i>
      <x v="4"/>
    </i>
    <i r="1">
      <x v="22"/>
    </i>
    <i>
      <x v="5"/>
    </i>
    <i r="1">
      <x v="18"/>
    </i>
    <i r="1">
      <x v="20"/>
    </i>
    <i>
      <x v="6"/>
    </i>
    <i r="1">
      <x v="9"/>
    </i>
    <i>
      <x v="7"/>
    </i>
    <i r="1">
      <x v="11"/>
    </i>
    <i>
      <x v="8"/>
    </i>
    <i r="1">
      <x v="14"/>
    </i>
    <i>
      <x v="9"/>
    </i>
    <i r="1">
      <x v="13"/>
    </i>
    <i>
      <x v="10"/>
    </i>
    <i r="1">
      <x v="12"/>
    </i>
    <i>
      <x v="11"/>
    </i>
    <i r="1">
      <x v="8"/>
    </i>
    <i>
      <x v="12"/>
    </i>
    <i r="1">
      <x v="3"/>
    </i>
    <i r="1">
      <x v="23"/>
    </i>
    <i>
      <x v="13"/>
    </i>
    <i r="1">
      <x v="5"/>
    </i>
    <i r="1">
      <x v="23"/>
    </i>
    <i>
      <x v="14"/>
    </i>
    <i r="1">
      <x v="4"/>
    </i>
    <i r="1">
      <x v="6"/>
    </i>
    <i r="1">
      <x v="23"/>
    </i>
    <i>
      <x v="15"/>
    </i>
    <i r="1">
      <x v="2"/>
    </i>
    <i r="1">
      <x v="6"/>
    </i>
    <i>
      <x v="16"/>
    </i>
    <i r="1">
      <x v="7"/>
    </i>
    <i>
      <x v="17"/>
    </i>
    <i r="1">
      <x v="1"/>
    </i>
    <i>
      <x v="18"/>
    </i>
    <i r="1">
      <x v="21"/>
    </i>
    <i>
      <x v="19"/>
    </i>
    <i r="1">
      <x v="24"/>
    </i>
    <i>
      <x v="20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0AC62-2EE5-4B8D-8072-5CC5A14418D3}" name="PivotTable1" cacheId="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8">
        <item x="2"/>
        <item x="16"/>
        <item x="9"/>
        <item x="4"/>
        <item x="10"/>
        <item x="11"/>
        <item x="15"/>
        <item x="14"/>
        <item x="12"/>
        <item x="13"/>
        <item x="1"/>
        <item x="5"/>
        <item x="3"/>
        <item x="0"/>
        <item x="8"/>
        <item x="6"/>
        <item x="7"/>
        <item t="default"/>
      </items>
    </pivotField>
    <pivotField axis="axisRow" showAll="0">
      <items count="24">
        <item x="8"/>
        <item x="7"/>
        <item x="1"/>
        <item x="3"/>
        <item x="9"/>
        <item x="13"/>
        <item x="2"/>
        <item x="21"/>
        <item x="19"/>
        <item x="18"/>
        <item x="20"/>
        <item x="4"/>
        <item x="15"/>
        <item x="11"/>
        <item x="17"/>
        <item x="22"/>
        <item x="14"/>
        <item x="5"/>
        <item x="12"/>
        <item x="16"/>
        <item x="0"/>
        <item x="6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6"/>
    </i>
    <i>
      <x v="1"/>
    </i>
    <i r="1">
      <x v="15"/>
    </i>
    <i>
      <x v="2"/>
    </i>
    <i r="1">
      <x v="12"/>
    </i>
    <i r="1">
      <x v="13"/>
    </i>
    <i>
      <x v="3"/>
    </i>
    <i r="1">
      <x v="11"/>
    </i>
    <i>
      <x v="4"/>
    </i>
    <i r="1">
      <x v="18"/>
    </i>
    <i r="1">
      <x v="19"/>
    </i>
    <i>
      <x v="5"/>
    </i>
    <i r="1">
      <x v="14"/>
    </i>
    <i r="1">
      <x v="16"/>
    </i>
    <i>
      <x v="6"/>
    </i>
    <i r="1">
      <x v="7"/>
    </i>
    <i>
      <x v="7"/>
    </i>
    <i r="1">
      <x v="10"/>
    </i>
    <i>
      <x v="8"/>
    </i>
    <i r="1">
      <x v="9"/>
    </i>
    <i>
      <x v="9"/>
    </i>
    <i r="1">
      <x v="8"/>
    </i>
    <i>
      <x v="10"/>
    </i>
    <i r="1">
      <x v="2"/>
    </i>
    <i r="1">
      <x v="20"/>
    </i>
    <i>
      <x v="11"/>
    </i>
    <i r="1">
      <x v="4"/>
    </i>
    <i r="1">
      <x v="20"/>
    </i>
    <i>
      <x v="12"/>
    </i>
    <i r="1">
      <x v="3"/>
    </i>
    <i r="1">
      <x v="5"/>
    </i>
    <i r="1">
      <x v="20"/>
    </i>
    <i>
      <x v="13"/>
    </i>
    <i r="1">
      <x v="1"/>
    </i>
    <i r="1">
      <x v="20"/>
    </i>
    <i>
      <x v="14"/>
    </i>
    <i r="1">
      <x/>
    </i>
    <i>
      <x v="15"/>
    </i>
    <i r="1">
      <x v="17"/>
    </i>
    <i>
      <x v="16"/>
    </i>
    <i r="1">
      <x v="21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6F906-67C7-4C42-B841-107B6476FF2F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8">
        <item x="4"/>
        <item x="10"/>
        <item x="5"/>
        <item x="6"/>
        <item x="8"/>
        <item x="15"/>
        <item x="12"/>
        <item x="14"/>
        <item x="11"/>
        <item x="13"/>
        <item x="7"/>
        <item x="0"/>
        <item x="1"/>
        <item x="3"/>
        <item x="16"/>
        <item x="2"/>
        <item x="9"/>
        <item t="default"/>
      </items>
    </pivotField>
    <pivotField axis="axisRow" showAll="0">
      <items count="21">
        <item x="18"/>
        <item x="7"/>
        <item x="8"/>
        <item x="1"/>
        <item x="0"/>
        <item x="17"/>
        <item x="4"/>
        <item x="14"/>
        <item x="15"/>
        <item x="13"/>
        <item x="16"/>
        <item x="5"/>
        <item x="12"/>
        <item x="11"/>
        <item x="9"/>
        <item x="19"/>
        <item x="2"/>
        <item x="6"/>
        <item x="3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6"/>
    </i>
    <i>
      <x v="1"/>
    </i>
    <i r="1">
      <x v="12"/>
    </i>
    <i>
      <x v="2"/>
    </i>
    <i r="1">
      <x v="11"/>
    </i>
    <i>
      <x v="3"/>
    </i>
    <i r="1">
      <x v="17"/>
    </i>
    <i>
      <x v="4"/>
    </i>
    <i r="1">
      <x v="13"/>
    </i>
    <i r="1">
      <x v="14"/>
    </i>
    <i r="1">
      <x v="15"/>
    </i>
    <i>
      <x v="5"/>
    </i>
    <i r="1">
      <x v="5"/>
    </i>
    <i>
      <x v="6"/>
    </i>
    <i r="1">
      <x v="7"/>
    </i>
    <i>
      <x v="7"/>
    </i>
    <i r="1">
      <x v="10"/>
    </i>
    <i>
      <x v="8"/>
    </i>
    <i r="1">
      <x v="9"/>
    </i>
    <i>
      <x v="9"/>
    </i>
    <i r="1">
      <x v="8"/>
    </i>
    <i>
      <x v="10"/>
    </i>
    <i r="1">
      <x v="2"/>
    </i>
    <i r="1">
      <x v="18"/>
    </i>
    <i>
      <x v="11"/>
    </i>
    <i r="1">
      <x v="4"/>
    </i>
    <i r="1">
      <x v="18"/>
    </i>
    <i>
      <x v="12"/>
    </i>
    <i r="1">
      <x v="3"/>
    </i>
    <i r="1">
      <x v="18"/>
    </i>
    <i>
      <x v="13"/>
    </i>
    <i r="1">
      <x v="1"/>
    </i>
    <i r="1">
      <x v="18"/>
    </i>
    <i>
      <x v="14"/>
    </i>
    <i r="1">
      <x/>
    </i>
    <i>
      <x v="15"/>
    </i>
    <i r="1">
      <x v="16"/>
    </i>
    <i>
      <x v="16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E9EB5-00D5-46D8-B3F4-A16B46235938}" name="PivotTable3" cacheId="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7">
        <item x="1"/>
        <item x="12"/>
        <item x="0"/>
        <item x="5"/>
        <item x="2"/>
        <item x="3"/>
        <item x="15"/>
        <item x="10"/>
        <item x="6"/>
        <item x="7"/>
        <item x="9"/>
        <item x="8"/>
        <item x="14"/>
        <item x="11"/>
        <item x="13"/>
        <item x="4"/>
        <item t="default"/>
      </items>
    </pivotField>
    <pivotField axis="axisRow" showAll="0">
      <items count="25">
        <item x="23"/>
        <item x="20"/>
        <item x="17"/>
        <item x="9"/>
        <item x="7"/>
        <item x="10"/>
        <item x="8"/>
        <item x="21"/>
        <item x="1"/>
        <item x="12"/>
        <item x="22"/>
        <item x="6"/>
        <item x="14"/>
        <item x="0"/>
        <item x="3"/>
        <item x="18"/>
        <item x="19"/>
        <item x="11"/>
        <item x="16"/>
        <item x="4"/>
        <item x="2"/>
        <item x="15"/>
        <item x="5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8"/>
    </i>
    <i>
      <x v="1"/>
    </i>
    <i r="1">
      <x v="15"/>
    </i>
    <i>
      <x v="2"/>
    </i>
    <i r="1">
      <x v="12"/>
    </i>
    <i r="1">
      <x v="13"/>
    </i>
    <i>
      <x v="3"/>
    </i>
    <i r="1">
      <x v="11"/>
    </i>
    <i>
      <x v="4"/>
    </i>
    <i r="1">
      <x v="16"/>
    </i>
    <i r="1">
      <x v="18"/>
    </i>
    <i r="1">
      <x v="19"/>
    </i>
    <i r="1">
      <x v="20"/>
    </i>
    <i>
      <x v="5"/>
    </i>
    <i r="1">
      <x v="14"/>
    </i>
    <i r="1">
      <x v="17"/>
    </i>
    <i>
      <x v="6"/>
    </i>
    <i r="1">
      <x v="10"/>
    </i>
    <i>
      <x v="7"/>
    </i>
    <i r="1">
      <x v="9"/>
    </i>
    <i>
      <x v="8"/>
    </i>
    <i r="1">
      <x v="4"/>
    </i>
    <i r="1">
      <x v="21"/>
    </i>
    <i>
      <x v="9"/>
    </i>
    <i r="1">
      <x v="6"/>
    </i>
    <i r="1">
      <x v="21"/>
    </i>
    <i>
      <x v="10"/>
    </i>
    <i r="1">
      <x v="5"/>
    </i>
    <i r="1">
      <x v="21"/>
    </i>
    <i>
      <x v="11"/>
    </i>
    <i r="1">
      <x/>
    </i>
    <i r="1">
      <x v="3"/>
    </i>
    <i r="1">
      <x v="21"/>
    </i>
    <i>
      <x v="12"/>
    </i>
    <i r="1">
      <x v="7"/>
    </i>
    <i>
      <x v="13"/>
    </i>
    <i r="1">
      <x v="2"/>
    </i>
    <i>
      <x v="14"/>
    </i>
    <i r="1">
      <x v="1"/>
    </i>
    <i>
      <x v="15"/>
    </i>
    <i r="1">
      <x v="22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CF20F-7E9A-415A-B9AF-4E4530400590}" name="PivotTable4" cacheId="1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7">
        <item x="2"/>
        <item x="0"/>
        <item x="7"/>
        <item x="9"/>
        <item x="8"/>
        <item x="10"/>
        <item x="15"/>
        <item x="13"/>
        <item x="12"/>
        <item x="3"/>
        <item x="1"/>
        <item x="5"/>
        <item x="4"/>
        <item x="6"/>
        <item x="11"/>
        <item x="14"/>
        <item t="default"/>
      </items>
    </pivotField>
    <pivotField axis="axisRow" showAll="0">
      <items count="22">
        <item x="7"/>
        <item x="6"/>
        <item x="5"/>
        <item x="9"/>
        <item x="2"/>
        <item x="13"/>
        <item x="12"/>
        <item x="3"/>
        <item x="20"/>
        <item x="15"/>
        <item x="16"/>
        <item x="8"/>
        <item x="0"/>
        <item x="4"/>
        <item x="10"/>
        <item x="19"/>
        <item x="18"/>
        <item x="17"/>
        <item x="11"/>
        <item x="1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7"/>
    </i>
    <i>
      <x v="1"/>
    </i>
    <i r="1">
      <x v="12"/>
    </i>
    <i r="1">
      <x v="13"/>
    </i>
    <i>
      <x v="2"/>
    </i>
    <i r="1">
      <x v="11"/>
    </i>
    <i>
      <x v="3"/>
    </i>
    <i r="1">
      <x v="15"/>
    </i>
    <i r="1">
      <x v="18"/>
    </i>
    <i>
      <x v="4"/>
    </i>
    <i r="1">
      <x v="14"/>
    </i>
    <i r="1">
      <x v="16"/>
    </i>
    <i>
      <x v="5"/>
    </i>
    <i r="1">
      <x v="6"/>
    </i>
    <i>
      <x v="6"/>
    </i>
    <i r="1">
      <x v="8"/>
    </i>
    <i>
      <x v="7"/>
    </i>
    <i r="1">
      <x v="10"/>
    </i>
    <i>
      <x v="8"/>
    </i>
    <i r="1">
      <x v="9"/>
    </i>
    <i>
      <x v="9"/>
    </i>
    <i r="1">
      <x v="2"/>
    </i>
    <i r="1">
      <x v="19"/>
    </i>
    <i>
      <x v="10"/>
    </i>
    <i r="1">
      <x v="4"/>
    </i>
    <i r="1">
      <x v="19"/>
    </i>
    <i>
      <x v="11"/>
    </i>
    <i r="1">
      <x v="3"/>
    </i>
    <i r="1">
      <x v="5"/>
    </i>
    <i r="1">
      <x v="19"/>
    </i>
    <i>
      <x v="12"/>
    </i>
    <i r="1">
      <x v="1"/>
    </i>
    <i r="1">
      <x v="5"/>
    </i>
    <i r="1">
      <x v="19"/>
    </i>
    <i>
      <x v="13"/>
    </i>
    <i r="1">
      <x/>
    </i>
    <i>
      <x v="14"/>
    </i>
    <i r="1">
      <x v="20"/>
    </i>
    <i>
      <x v="15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98D47-55F8-4108-8117-78796E7218ED}" name="PivotTable5" cacheId="1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8" firstHeaderRow="1" firstDataRow="1" firstDataCol="1"/>
  <pivotFields count="20">
    <pivotField axis="axisRow" showAll="0">
      <items count="15">
        <item x="0"/>
        <item x="1"/>
        <item x="4"/>
        <item x="12"/>
        <item x="8"/>
        <item x="9"/>
        <item x="11"/>
        <item x="13"/>
        <item x="10"/>
        <item x="2"/>
        <item x="5"/>
        <item x="3"/>
        <item x="6"/>
        <item x="7"/>
        <item t="default"/>
      </items>
    </pivotField>
    <pivotField axis="axisRow" showAll="0">
      <items count="19">
        <item x="8"/>
        <item x="6"/>
        <item x="2"/>
        <item x="3"/>
        <item x="5"/>
        <item x="15"/>
        <item x="10"/>
        <item x="0"/>
        <item x="11"/>
        <item x="17"/>
        <item x="12"/>
        <item x="4"/>
        <item x="13"/>
        <item x="1"/>
        <item x="16"/>
        <item x="9"/>
        <item x="14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7">
    <i>
      <x/>
    </i>
    <i r="1">
      <x v="7"/>
    </i>
    <i>
      <x v="1"/>
    </i>
    <i r="1">
      <x v="12"/>
    </i>
    <i r="1">
      <x v="13"/>
    </i>
    <i>
      <x v="2"/>
    </i>
    <i r="1">
      <x v="11"/>
    </i>
    <i>
      <x v="3"/>
    </i>
    <i r="1">
      <x v="14"/>
    </i>
    <i r="1">
      <x v="16"/>
    </i>
    <i>
      <x v="4"/>
    </i>
    <i r="1">
      <x v="15"/>
    </i>
    <i>
      <x v="5"/>
    </i>
    <i r="1">
      <x v="6"/>
    </i>
    <i>
      <x v="6"/>
    </i>
    <i r="1">
      <x v="10"/>
    </i>
    <i>
      <x v="7"/>
    </i>
    <i r="1">
      <x v="9"/>
    </i>
    <i>
      <x v="8"/>
    </i>
    <i r="1">
      <x v="8"/>
    </i>
    <i>
      <x v="9"/>
    </i>
    <i r="1">
      <x v="2"/>
    </i>
    <i r="1">
      <x v="17"/>
    </i>
    <i>
      <x v="10"/>
    </i>
    <i r="1">
      <x v="4"/>
    </i>
    <i r="1">
      <x v="17"/>
    </i>
    <i>
      <x v="11"/>
    </i>
    <i r="1">
      <x v="3"/>
    </i>
    <i r="1">
      <x v="5"/>
    </i>
    <i r="1">
      <x v="17"/>
    </i>
    <i>
      <x v="12"/>
    </i>
    <i r="1">
      <x v="1"/>
    </i>
    <i r="1">
      <x v="5"/>
    </i>
    <i r="1">
      <x v="17"/>
    </i>
    <i>
      <x v="13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50787-6371-4C4F-B0B0-F42EEBF7C5F9}" name="PivotTable6" cacheId="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2">
        <item x="7"/>
        <item x="10"/>
        <item x="16"/>
        <item x="6"/>
        <item x="1"/>
        <item x="9"/>
        <item x="8"/>
        <item x="14"/>
        <item x="11"/>
        <item x="19"/>
        <item x="2"/>
        <item x="13"/>
        <item x="12"/>
        <item x="5"/>
        <item x="0"/>
        <item x="4"/>
        <item x="3"/>
        <item x="18"/>
        <item x="20"/>
        <item x="15"/>
        <item x="17"/>
        <item t="default"/>
      </items>
    </pivotField>
    <pivotField axis="axisRow" showAll="0">
      <items count="27">
        <item x="24"/>
        <item x="3"/>
        <item x="6"/>
        <item x="4"/>
        <item x="5"/>
        <item x="9"/>
        <item x="22"/>
        <item x="15"/>
        <item x="17"/>
        <item x="8"/>
        <item x="14"/>
        <item x="16"/>
        <item x="2"/>
        <item x="23"/>
        <item x="13"/>
        <item x="1"/>
        <item x="12"/>
        <item x="7"/>
        <item x="10"/>
        <item x="20"/>
        <item x="21"/>
        <item x="25"/>
        <item x="11"/>
        <item x="18"/>
        <item x="19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9"/>
    </i>
    <i>
      <x v="1"/>
    </i>
    <i r="1">
      <x v="14"/>
    </i>
    <i>
      <x v="2"/>
    </i>
    <i r="1">
      <x v="24"/>
    </i>
    <i>
      <x v="3"/>
    </i>
    <i r="1">
      <x v="16"/>
    </i>
    <i r="1">
      <x v="17"/>
    </i>
    <i>
      <x v="4"/>
    </i>
    <i r="1">
      <x v="15"/>
    </i>
    <i>
      <x v="5"/>
    </i>
    <i r="1">
      <x v="19"/>
    </i>
    <i r="1">
      <x v="21"/>
    </i>
    <i r="1">
      <x v="22"/>
    </i>
    <i>
      <x v="6"/>
    </i>
    <i r="1">
      <x v="18"/>
    </i>
    <i>
      <x v="7"/>
    </i>
    <i r="1">
      <x v="8"/>
    </i>
    <i>
      <x v="8"/>
    </i>
    <i r="1">
      <x v="10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7"/>
    </i>
    <i>
      <x v="13"/>
    </i>
    <i r="1">
      <x v="2"/>
    </i>
    <i r="1">
      <x v="25"/>
    </i>
    <i>
      <x v="14"/>
    </i>
    <i r="1">
      <x v="4"/>
    </i>
    <i r="1">
      <x v="5"/>
    </i>
    <i r="1">
      <x v="25"/>
    </i>
    <i>
      <x v="15"/>
    </i>
    <i r="1">
      <x v="3"/>
    </i>
    <i r="1">
      <x v="5"/>
    </i>
    <i r="1">
      <x v="25"/>
    </i>
    <i>
      <x v="16"/>
    </i>
    <i r="1">
      <x v="1"/>
    </i>
    <i r="1">
      <x v="5"/>
    </i>
    <i r="1">
      <x v="25"/>
    </i>
    <i>
      <x v="17"/>
    </i>
    <i r="1">
      <x v="6"/>
    </i>
    <i>
      <x v="18"/>
    </i>
    <i r="1">
      <x/>
    </i>
    <i>
      <x v="19"/>
    </i>
    <i r="1">
      <x v="23"/>
    </i>
    <i>
      <x v="20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49A09-56AC-40F0-A26B-84827D7382CA}" name="PivotTable7" cacheId="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0"/>
        <item x="7"/>
        <item x="3"/>
        <item x="5"/>
        <item x="8"/>
        <item x="13"/>
        <item x="16"/>
        <item x="6"/>
        <item x="14"/>
        <item x="15"/>
        <item x="1"/>
        <item x="2"/>
        <item x="4"/>
        <item x="9"/>
        <item x="10"/>
        <item x="12"/>
        <item x="11"/>
        <item x="17"/>
        <item t="default"/>
      </items>
    </pivotField>
    <pivotField axis="axisRow" showAll="0">
      <items count="23">
        <item x="15"/>
        <item x="11"/>
        <item x="10"/>
        <item x="1"/>
        <item x="4"/>
        <item x="2"/>
        <item x="18"/>
        <item x="0"/>
        <item x="16"/>
        <item x="17"/>
        <item x="6"/>
        <item x="19"/>
        <item x="3"/>
        <item x="9"/>
        <item x="7"/>
        <item x="12"/>
        <item x="20"/>
        <item x="8"/>
        <item x="14"/>
        <item x="5"/>
        <item x="13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7"/>
    </i>
    <i>
      <x v="1"/>
    </i>
    <i r="1">
      <x v="13"/>
    </i>
    <i r="1">
      <x v="14"/>
    </i>
    <i>
      <x v="2"/>
    </i>
    <i r="1">
      <x v="12"/>
    </i>
    <i>
      <x v="3"/>
    </i>
    <i r="1">
      <x v="16"/>
    </i>
    <i r="1">
      <x v="19"/>
    </i>
    <i>
      <x v="4"/>
    </i>
    <i r="1">
      <x v="15"/>
    </i>
    <i r="1">
      <x v="17"/>
    </i>
    <i>
      <x v="5"/>
    </i>
    <i r="1">
      <x v="8"/>
    </i>
    <i>
      <x v="6"/>
    </i>
    <i r="1">
      <x v="11"/>
    </i>
    <i>
      <x v="7"/>
    </i>
    <i r="1">
      <x v="10"/>
    </i>
    <i>
      <x v="8"/>
    </i>
    <i r="1">
      <x v="9"/>
    </i>
    <i>
      <x v="9"/>
    </i>
    <i r="1">
      <x v="6"/>
    </i>
    <i>
      <x v="10"/>
    </i>
    <i r="1">
      <x v="3"/>
    </i>
    <i r="1">
      <x v="20"/>
    </i>
    <i>
      <x v="11"/>
    </i>
    <i r="1">
      <x v="5"/>
    </i>
    <i>
      <x v="12"/>
    </i>
    <i r="1">
      <x v="4"/>
    </i>
    <i r="1">
      <x v="20"/>
    </i>
    <i>
      <x v="13"/>
    </i>
    <i r="1">
      <x v="2"/>
    </i>
    <i r="1">
      <x v="20"/>
    </i>
    <i>
      <x v="14"/>
    </i>
    <i r="1">
      <x v="1"/>
    </i>
    <i>
      <x v="15"/>
    </i>
    <i r="1">
      <x/>
    </i>
    <i>
      <x v="16"/>
    </i>
    <i r="1">
      <x v="18"/>
    </i>
    <i>
      <x v="17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8618A-D9BE-40F4-AD2C-3E6A303CC1A8}" name="PivotTable1" cacheId="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18">
        <item x="2"/>
        <item x="1"/>
        <item x="9"/>
        <item x="10"/>
        <item x="8"/>
        <item x="12"/>
        <item x="4"/>
        <item x="11"/>
        <item x="15"/>
        <item x="14"/>
        <item x="0"/>
        <item x="7"/>
        <item x="5"/>
        <item x="6"/>
        <item x="3"/>
        <item x="16"/>
        <item x="13"/>
        <item t="default"/>
      </items>
    </pivotField>
    <pivotField axis="axisRow" showAll="0">
      <items count="24">
        <item x="14"/>
        <item x="3"/>
        <item x="6"/>
        <item x="0"/>
        <item x="5"/>
        <item x="7"/>
        <item x="19"/>
        <item x="2"/>
        <item x="20"/>
        <item x="15"/>
        <item x="4"/>
        <item x="12"/>
        <item x="13"/>
        <item x="9"/>
        <item x="16"/>
        <item x="1"/>
        <item x="10"/>
        <item x="18"/>
        <item x="21"/>
        <item x="22"/>
        <item x="8"/>
        <item x="1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7"/>
    </i>
    <i>
      <x v="1"/>
    </i>
    <i r="1">
      <x v="15"/>
    </i>
    <i>
      <x v="2"/>
    </i>
    <i r="1">
      <x v="12"/>
    </i>
    <i r="1">
      <x v="13"/>
    </i>
    <i>
      <x v="3"/>
    </i>
    <i r="1">
      <x v="11"/>
    </i>
    <i>
      <x v="4"/>
    </i>
    <i r="1">
      <x v="16"/>
    </i>
    <i r="1">
      <x v="19"/>
    </i>
    <i r="1">
      <x v="20"/>
    </i>
    <i>
      <x v="5"/>
    </i>
    <i r="1">
      <x v="14"/>
    </i>
    <i r="1">
      <x v="17"/>
    </i>
    <i>
      <x v="6"/>
    </i>
    <i r="1">
      <x v="10"/>
    </i>
    <i>
      <x v="7"/>
    </i>
    <i r="1">
      <x v="9"/>
    </i>
    <i>
      <x v="8"/>
    </i>
    <i r="1">
      <x v="8"/>
    </i>
    <i>
      <x v="9"/>
    </i>
    <i r="1">
      <x v="6"/>
    </i>
    <i>
      <x v="10"/>
    </i>
    <i r="1">
      <x v="3"/>
    </i>
    <i r="1">
      <x v="21"/>
    </i>
    <i>
      <x v="11"/>
    </i>
    <i r="1">
      <x v="5"/>
    </i>
    <i r="1">
      <x v="21"/>
    </i>
    <i>
      <x v="12"/>
    </i>
    <i r="1">
      <x/>
    </i>
    <i r="1">
      <x v="4"/>
    </i>
    <i r="1">
      <x v="21"/>
    </i>
    <i>
      <x v="13"/>
    </i>
    <i r="1">
      <x/>
    </i>
    <i r="1">
      <x v="2"/>
    </i>
    <i r="1">
      <x v="21"/>
    </i>
    <i>
      <x v="14"/>
    </i>
    <i r="1">
      <x v="1"/>
    </i>
    <i>
      <x v="15"/>
    </i>
    <i r="1">
      <x v="18"/>
    </i>
    <i>
      <x v="16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57B3A-BB90-4DCF-AD10-69E267B23C04}" name="PivotTable1" cacheId="1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8" firstHeaderRow="1" firstDataRow="1" firstDataCol="1"/>
  <pivotFields count="20">
    <pivotField axis="axisRow" showAll="0">
      <items count="15">
        <item x="6"/>
        <item x="9"/>
        <item x="5"/>
        <item x="3"/>
        <item x="8"/>
        <item x="10"/>
        <item x="4"/>
        <item x="1"/>
        <item x="2"/>
        <item x="0"/>
        <item x="7"/>
        <item x="12"/>
        <item x="13"/>
        <item x="11"/>
        <item t="default"/>
      </items>
    </pivotField>
    <pivotField axis="axisRow" showAll="0">
      <items count="20">
        <item x="16"/>
        <item x="7"/>
        <item x="1"/>
        <item x="0"/>
        <item x="2"/>
        <item x="18"/>
        <item x="6"/>
        <item x="3"/>
        <item x="11"/>
        <item x="5"/>
        <item x="15"/>
        <item x="12"/>
        <item x="8"/>
        <item x="13"/>
        <item x="17"/>
        <item x="9"/>
        <item x="4"/>
        <item x="10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7">
    <i>
      <x/>
    </i>
    <i r="1">
      <x v="6"/>
    </i>
    <i>
      <x v="1"/>
    </i>
    <i r="1">
      <x v="11"/>
    </i>
    <i>
      <x v="2"/>
    </i>
    <i r="1">
      <x v="8"/>
    </i>
    <i r="1">
      <x v="9"/>
    </i>
    <i>
      <x v="3"/>
    </i>
    <i r="1">
      <x v="7"/>
    </i>
    <i>
      <x v="4"/>
    </i>
    <i r="1">
      <x v="12"/>
    </i>
    <i r="1">
      <x v="15"/>
    </i>
    <i>
      <x v="5"/>
    </i>
    <i r="1">
      <x v="10"/>
    </i>
    <i r="1">
      <x v="13"/>
    </i>
    <i>
      <x v="6"/>
    </i>
    <i r="1">
      <x v="16"/>
    </i>
    <i>
      <x v="7"/>
    </i>
    <i r="1">
      <x v="2"/>
    </i>
    <i r="1">
      <x v="17"/>
    </i>
    <i>
      <x v="8"/>
    </i>
    <i r="1">
      <x v="4"/>
    </i>
    <i r="1">
      <x v="5"/>
    </i>
    <i r="1">
      <x v="17"/>
    </i>
    <i>
      <x v="9"/>
    </i>
    <i r="1">
      <x v="3"/>
    </i>
    <i r="1">
      <x v="17"/>
    </i>
    <i>
      <x v="10"/>
    </i>
    <i r="1">
      <x v="1"/>
    </i>
    <i r="1">
      <x v="17"/>
    </i>
    <i>
      <x v="11"/>
    </i>
    <i r="1">
      <x/>
    </i>
    <i>
      <x v="12"/>
    </i>
    <i r="1">
      <x v="14"/>
    </i>
    <i>
      <x v="13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DC0EB-2108-46B0-9715-BDA43A4EFC31}" name="PivotTable2" cacheId="1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7" firstHeaderRow="1" firstDataRow="1" firstDataCol="1"/>
  <pivotFields count="20">
    <pivotField axis="axisRow" showAll="0">
      <items count="15">
        <item x="4"/>
        <item x="13"/>
        <item x="6"/>
        <item x="11"/>
        <item x="7"/>
        <item x="5"/>
        <item x="8"/>
        <item x="12"/>
        <item x="3"/>
        <item x="0"/>
        <item x="1"/>
        <item x="2"/>
        <item x="9"/>
        <item x="10"/>
        <item t="default"/>
      </items>
    </pivotField>
    <pivotField axis="axisRow" showAll="0">
      <items count="19">
        <item x="11"/>
        <item x="2"/>
        <item x="3"/>
        <item x="1"/>
        <item x="0"/>
        <item x="4"/>
        <item x="14"/>
        <item x="10"/>
        <item x="13"/>
        <item x="9"/>
        <item x="7"/>
        <item x="16"/>
        <item x="15"/>
        <item x="8"/>
        <item x="5"/>
        <item x="17"/>
        <item x="6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6">
    <i>
      <x/>
    </i>
    <i r="1">
      <x v="5"/>
    </i>
    <i>
      <x v="1"/>
    </i>
    <i r="1">
      <x v="12"/>
    </i>
    <i>
      <x v="2"/>
    </i>
    <i r="1">
      <x v="9"/>
    </i>
    <i r="1">
      <x v="10"/>
    </i>
    <i>
      <x v="3"/>
    </i>
    <i r="1">
      <x v="8"/>
    </i>
    <i>
      <x v="4"/>
    </i>
    <i r="1">
      <x v="13"/>
    </i>
    <i r="1">
      <x v="15"/>
    </i>
    <i>
      <x v="5"/>
    </i>
    <i r="1">
      <x v="11"/>
    </i>
    <i r="1">
      <x v="14"/>
    </i>
    <i>
      <x v="6"/>
    </i>
    <i r="1">
      <x v="7"/>
    </i>
    <i>
      <x v="7"/>
    </i>
    <i r="1">
      <x v="6"/>
    </i>
    <i>
      <x v="8"/>
    </i>
    <i r="1">
      <x v="2"/>
    </i>
    <i r="1">
      <x v="16"/>
    </i>
    <i>
      <x v="9"/>
    </i>
    <i r="1">
      <x v="4"/>
    </i>
    <i r="1">
      <x v="16"/>
    </i>
    <i>
      <x v="10"/>
    </i>
    <i r="1">
      <x v="3"/>
    </i>
    <i r="1">
      <x v="16"/>
    </i>
    <i>
      <x v="11"/>
    </i>
    <i r="1">
      <x v="1"/>
    </i>
    <i r="1">
      <x v="16"/>
    </i>
    <i>
      <x v="12"/>
    </i>
    <i r="1">
      <x/>
    </i>
    <i>
      <x v="13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768E2-E687-4E1F-BFA1-51D86625D508}" name="PivotTable3" cacheId="1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8">
        <item x="8"/>
        <item x="10"/>
        <item x="2"/>
        <item x="7"/>
        <item x="1"/>
        <item x="0"/>
        <item x="13"/>
        <item x="14"/>
        <item x="9"/>
        <item x="12"/>
        <item x="11"/>
        <item x="16"/>
        <item x="5"/>
        <item x="3"/>
        <item x="4"/>
        <item x="6"/>
        <item x="15"/>
        <item t="default"/>
      </items>
    </pivotField>
    <pivotField axis="axisRow" showAll="0">
      <items count="24">
        <item x="7"/>
        <item x="4"/>
        <item x="22"/>
        <item x="3"/>
        <item x="6"/>
        <item x="19"/>
        <item x="14"/>
        <item x="16"/>
        <item x="9"/>
        <item x="15"/>
        <item x="12"/>
        <item x="17"/>
        <item x="8"/>
        <item x="18"/>
        <item x="2"/>
        <item x="0"/>
        <item x="13"/>
        <item x="21"/>
        <item x="10"/>
        <item x="1"/>
        <item x="11"/>
        <item x="5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8"/>
    </i>
    <i>
      <x v="1"/>
    </i>
    <i r="1">
      <x v="16"/>
    </i>
    <i>
      <x v="2"/>
    </i>
    <i r="1">
      <x v="13"/>
    </i>
    <i r="1">
      <x v="14"/>
    </i>
    <i>
      <x v="3"/>
    </i>
    <i r="1">
      <x v="12"/>
    </i>
    <i>
      <x v="4"/>
    </i>
    <i r="1">
      <x v="17"/>
    </i>
    <i r="1">
      <x v="19"/>
    </i>
    <i r="1">
      <x v="20"/>
    </i>
    <i>
      <x v="5"/>
    </i>
    <i r="1">
      <x v="15"/>
    </i>
    <i r="1">
      <x v="18"/>
    </i>
    <i>
      <x v="6"/>
    </i>
    <i r="1">
      <x v="7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 v="6"/>
    </i>
    <i>
      <x v="11"/>
    </i>
    <i r="1">
      <x v="2"/>
    </i>
    <i r="1">
      <x v="5"/>
    </i>
    <i>
      <x v="12"/>
    </i>
    <i r="1">
      <x v="4"/>
    </i>
    <i r="1">
      <x v="21"/>
    </i>
    <i>
      <x v="13"/>
    </i>
    <i r="1">
      <x v="3"/>
    </i>
    <i r="1">
      <x v="5"/>
    </i>
    <i r="1">
      <x v="21"/>
    </i>
    <i>
      <x v="14"/>
    </i>
    <i r="1">
      <x v="1"/>
    </i>
    <i r="1">
      <x v="21"/>
    </i>
    <i>
      <x v="15"/>
    </i>
    <i r="1">
      <x/>
    </i>
    <i>
      <x v="16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490BE-2233-4C9B-88AE-0BB00CD1E747}" name="PivotTable4" cacheId="1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7" firstHeaderRow="1" firstDataRow="1" firstDataCol="1"/>
  <pivotFields count="20">
    <pivotField axis="axisRow" showAll="0">
      <items count="16">
        <item x="3"/>
        <item x="7"/>
        <item x="1"/>
        <item x="10"/>
        <item x="9"/>
        <item x="5"/>
        <item x="13"/>
        <item x="14"/>
        <item x="12"/>
        <item x="0"/>
        <item x="11"/>
        <item x="2"/>
        <item x="8"/>
        <item x="4"/>
        <item x="6"/>
        <item t="default"/>
      </items>
    </pivotField>
    <pivotField axis="axisRow" showAll="0">
      <items count="20">
        <item x="9"/>
        <item x="2"/>
        <item x="13"/>
        <item x="0"/>
        <item x="17"/>
        <item x="4"/>
        <item x="18"/>
        <item x="16"/>
        <item x="12"/>
        <item x="15"/>
        <item x="1"/>
        <item x="10"/>
        <item x="8"/>
        <item x="6"/>
        <item x="5"/>
        <item x="11"/>
        <item x="3"/>
        <item x="14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6">
    <i>
      <x/>
    </i>
    <i r="1">
      <x v="5"/>
    </i>
    <i>
      <x v="1"/>
    </i>
    <i r="1">
      <x v="12"/>
    </i>
    <i>
      <x v="2"/>
    </i>
    <i r="1">
      <x v="9"/>
    </i>
    <i r="1">
      <x v="10"/>
    </i>
    <i>
      <x v="3"/>
    </i>
    <i r="1">
      <x v="8"/>
    </i>
    <i>
      <x v="4"/>
    </i>
    <i r="1">
      <x v="15"/>
    </i>
    <i>
      <x v="5"/>
    </i>
    <i r="1">
      <x v="11"/>
    </i>
    <i r="1">
      <x v="13"/>
    </i>
    <i>
      <x v="6"/>
    </i>
    <i r="1">
      <x v="4"/>
    </i>
    <i>
      <x v="7"/>
    </i>
    <i r="1">
      <x v="6"/>
    </i>
    <i>
      <x v="8"/>
    </i>
    <i r="1">
      <x v="7"/>
    </i>
    <i>
      <x v="9"/>
    </i>
    <i r="1">
      <x v="3"/>
    </i>
    <i r="1">
      <x v="16"/>
    </i>
    <i>
      <x v="10"/>
    </i>
    <i r="1">
      <x v="2"/>
    </i>
    <i>
      <x v="11"/>
    </i>
    <i r="1">
      <x v="1"/>
    </i>
    <i r="1">
      <x v="16"/>
    </i>
    <i>
      <x v="12"/>
    </i>
    <i r="1">
      <x/>
    </i>
    <i>
      <x v="13"/>
    </i>
    <i r="1">
      <x v="14"/>
    </i>
    <i>
      <x v="14"/>
    </i>
    <i r="1">
      <x v="17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46044-5D48-45DB-82FB-AA729CA120C9}" name="PivotTable5" cacheId="2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5" firstHeaderRow="1" firstDataRow="1" firstDataCol="1"/>
  <pivotFields count="20">
    <pivotField axis="axisRow" showAll="0">
      <items count="15">
        <item x="6"/>
        <item x="2"/>
        <item x="0"/>
        <item x="4"/>
        <item x="9"/>
        <item x="7"/>
        <item x="10"/>
        <item x="8"/>
        <item x="13"/>
        <item x="1"/>
        <item x="11"/>
        <item x="5"/>
        <item x="3"/>
        <item x="12"/>
        <item t="default"/>
      </items>
    </pivotField>
    <pivotField axis="axisRow" showAll="0">
      <items count="19">
        <item x="14"/>
        <item x="3"/>
        <item x="10"/>
        <item x="13"/>
        <item x="1"/>
        <item x="6"/>
        <item x="17"/>
        <item x="8"/>
        <item x="12"/>
        <item x="4"/>
        <item x="0"/>
        <item x="9"/>
        <item x="16"/>
        <item x="2"/>
        <item x="7"/>
        <item x="11"/>
        <item x="5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4">
    <i>
      <x/>
    </i>
    <i r="1">
      <x v="5"/>
    </i>
    <i>
      <x v="1"/>
    </i>
    <i r="1">
      <x v="13"/>
    </i>
    <i>
      <x v="2"/>
    </i>
    <i r="1">
      <x/>
    </i>
    <i r="1">
      <x v="10"/>
    </i>
    <i r="1">
      <x v="11"/>
    </i>
    <i>
      <x v="3"/>
    </i>
    <i r="1">
      <x v="9"/>
    </i>
    <i>
      <x v="4"/>
    </i>
    <i r="1">
      <x v="15"/>
    </i>
    <i>
      <x v="5"/>
    </i>
    <i r="1">
      <x v="12"/>
    </i>
    <i r="1">
      <x v="14"/>
    </i>
    <i>
      <x v="6"/>
    </i>
    <i r="1">
      <x v="8"/>
    </i>
    <i>
      <x v="7"/>
    </i>
    <i r="1">
      <x v="7"/>
    </i>
    <i>
      <x v="8"/>
    </i>
    <i r="1">
      <x v="6"/>
    </i>
    <i>
      <x v="9"/>
    </i>
    <i r="1">
      <x v="4"/>
    </i>
    <i r="1">
      <x v="16"/>
    </i>
    <i>
      <x v="10"/>
    </i>
    <i r="1">
      <x v="3"/>
    </i>
    <i>
      <x v="11"/>
    </i>
    <i r="1">
      <x v="2"/>
    </i>
    <i r="1">
      <x v="16"/>
    </i>
    <i>
      <x v="12"/>
    </i>
    <i r="1">
      <x v="1"/>
    </i>
    <i>
      <x v="13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249B9-14A1-4459-8047-205913E9DA8D}" name="PivotTable1" cacheId="2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3" firstHeaderRow="1" firstDataRow="1" firstDataCol="1"/>
  <pivotFields count="20">
    <pivotField axis="axisRow" showAll="0">
      <items count="15">
        <item x="0"/>
        <item x="4"/>
        <item x="1"/>
        <item x="7"/>
        <item x="6"/>
        <item x="5"/>
        <item x="10"/>
        <item x="9"/>
        <item x="8"/>
        <item x="11"/>
        <item x="3"/>
        <item x="2"/>
        <item x="13"/>
        <item x="12"/>
        <item t="default"/>
      </items>
    </pivotField>
    <pivotField axis="axisRow" showAll="0">
      <items count="18">
        <item x="2"/>
        <item x="3"/>
        <item x="10"/>
        <item x="12"/>
        <item x="9"/>
        <item x="0"/>
        <item x="11"/>
        <item x="5"/>
        <item x="1"/>
        <item x="6"/>
        <item x="4"/>
        <item x="7"/>
        <item x="15"/>
        <item x="16"/>
        <item x="8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 v="5"/>
    </i>
    <i>
      <x v="1"/>
    </i>
    <i r="1">
      <x v="9"/>
    </i>
    <i r="1">
      <x v="10"/>
    </i>
    <i>
      <x v="2"/>
    </i>
    <i r="1">
      <x v="8"/>
    </i>
    <i>
      <x v="3"/>
    </i>
    <i r="1">
      <x v="12"/>
    </i>
    <i r="1">
      <x v="14"/>
    </i>
    <i>
      <x v="4"/>
    </i>
    <i r="1">
      <x v="11"/>
    </i>
    <i>
      <x v="5"/>
    </i>
    <i r="1">
      <x v="7"/>
    </i>
    <i>
      <x v="6"/>
    </i>
    <i r="1">
      <x v="6"/>
    </i>
    <i>
      <x v="7"/>
    </i>
    <i r="1">
      <x v="2"/>
    </i>
    <i>
      <x v="8"/>
    </i>
    <i r="1">
      <x v="4"/>
    </i>
    <i r="1">
      <x v="15"/>
    </i>
    <i>
      <x v="9"/>
    </i>
    <i r="1">
      <x v="3"/>
    </i>
    <i>
      <x v="10"/>
    </i>
    <i r="1">
      <x v="1"/>
    </i>
    <i>
      <x v="11"/>
    </i>
    <i r="1">
      <x/>
    </i>
    <i>
      <x v="12"/>
    </i>
    <i r="1">
      <x v="13"/>
    </i>
    <i>
      <x v="13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3012E-A793-4191-8D9D-17E11D510C69}" name="PivotTable2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18">
        <item x="1"/>
        <item x="4"/>
        <item x="5"/>
        <item x="7"/>
        <item x="10"/>
        <item x="16"/>
        <item x="12"/>
        <item x="13"/>
        <item x="6"/>
        <item x="3"/>
        <item x="0"/>
        <item x="2"/>
        <item x="9"/>
        <item x="15"/>
        <item x="14"/>
        <item x="11"/>
        <item x="8"/>
        <item t="default"/>
      </items>
    </pivotField>
    <pivotField axis="axisRow" showAll="0">
      <items count="25">
        <item x="6"/>
        <item x="22"/>
        <item x="21"/>
        <item x="10"/>
        <item x="2"/>
        <item x="8"/>
        <item x="0"/>
        <item x="3"/>
        <item x="19"/>
        <item x="1"/>
        <item x="20"/>
        <item x="5"/>
        <item x="15"/>
        <item x="4"/>
        <item x="12"/>
        <item x="7"/>
        <item x="16"/>
        <item x="17"/>
        <item x="14"/>
        <item x="13"/>
        <item x="18"/>
        <item x="23"/>
        <item x="1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9"/>
    </i>
    <i>
      <x v="1"/>
    </i>
    <i r="1">
      <x v="12"/>
    </i>
    <i r="1">
      <x v="13"/>
    </i>
    <i>
      <x v="2"/>
    </i>
    <i r="1">
      <x v="11"/>
    </i>
    <i>
      <x v="3"/>
    </i>
    <i r="1">
      <x v="15"/>
    </i>
    <i r="1">
      <x v="19"/>
    </i>
    <i r="1">
      <x v="20"/>
    </i>
    <i>
      <x v="4"/>
    </i>
    <i r="1">
      <x v="14"/>
    </i>
    <i r="1">
      <x v="16"/>
    </i>
    <i r="1">
      <x v="17"/>
    </i>
    <i>
      <x v="5"/>
    </i>
    <i r="1">
      <x v="21"/>
    </i>
    <i>
      <x v="6"/>
    </i>
    <i r="1">
      <x v="8"/>
    </i>
    <i>
      <x v="7"/>
    </i>
    <i r="1">
      <x v="10"/>
    </i>
    <i>
      <x v="8"/>
    </i>
    <i r="1">
      <x/>
    </i>
    <i r="1">
      <x v="5"/>
    </i>
    <i r="1">
      <x v="22"/>
    </i>
    <i>
      <x v="9"/>
    </i>
    <i r="1">
      <x/>
    </i>
    <i r="1">
      <x v="7"/>
    </i>
    <i r="1">
      <x v="22"/>
    </i>
    <i>
      <x v="10"/>
    </i>
    <i r="1">
      <x/>
    </i>
    <i r="1">
      <x v="6"/>
    </i>
    <i r="1">
      <x v="22"/>
    </i>
    <i>
      <x v="11"/>
    </i>
    <i r="1">
      <x/>
    </i>
    <i r="1">
      <x v="4"/>
    </i>
    <i r="1">
      <x v="22"/>
    </i>
    <i>
      <x v="12"/>
    </i>
    <i r="1">
      <x v="3"/>
    </i>
    <i>
      <x v="13"/>
    </i>
    <i r="1">
      <x v="1"/>
    </i>
    <i>
      <x v="14"/>
    </i>
    <i r="1">
      <x v="2"/>
    </i>
    <i>
      <x v="15"/>
    </i>
    <i r="1">
      <x v="18"/>
    </i>
    <i>
      <x v="16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D433B-6295-418C-8226-44BB629A598B}" name="PivotTable3" cacheId="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9" firstHeaderRow="1" firstDataRow="1" firstDataCol="1"/>
  <pivotFields count="20">
    <pivotField axis="axisRow" showAll="0">
      <items count="15">
        <item x="6"/>
        <item x="2"/>
        <item x="7"/>
        <item x="1"/>
        <item x="0"/>
        <item x="12"/>
        <item x="9"/>
        <item x="13"/>
        <item x="4"/>
        <item x="3"/>
        <item x="5"/>
        <item x="10"/>
        <item x="8"/>
        <item x="11"/>
        <item t="default"/>
      </items>
    </pivotField>
    <pivotField axis="axisRow" showAll="0">
      <items count="21">
        <item x="10"/>
        <item x="12"/>
        <item x="4"/>
        <item x="5"/>
        <item x="7"/>
        <item x="6"/>
        <item x="19"/>
        <item x="11"/>
        <item x="16"/>
        <item x="8"/>
        <item x="9"/>
        <item x="2"/>
        <item x="0"/>
        <item x="14"/>
        <item x="17"/>
        <item x="13"/>
        <item x="1"/>
        <item x="18"/>
        <item x="3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8">
    <i>
      <x/>
    </i>
    <i r="1">
      <x v="5"/>
    </i>
    <i>
      <x v="1"/>
    </i>
    <i r="1">
      <x v="10"/>
    </i>
    <i r="1">
      <x v="11"/>
    </i>
    <i>
      <x v="2"/>
    </i>
    <i r="1">
      <x v="9"/>
    </i>
    <i>
      <x v="3"/>
    </i>
    <i r="1">
      <x v="13"/>
    </i>
    <i r="1">
      <x v="16"/>
    </i>
    <i r="1">
      <x v="17"/>
    </i>
    <i>
      <x v="4"/>
    </i>
    <i r="1">
      <x v="12"/>
    </i>
    <i r="1">
      <x v="14"/>
    </i>
    <i r="1">
      <x v="15"/>
    </i>
    <i>
      <x v="5"/>
    </i>
    <i r="1">
      <x v="8"/>
    </i>
    <i>
      <x v="6"/>
    </i>
    <i r="1">
      <x v="7"/>
    </i>
    <i>
      <x v="7"/>
    </i>
    <i r="1">
      <x v="6"/>
    </i>
    <i>
      <x v="8"/>
    </i>
    <i r="1">
      <x v="2"/>
    </i>
    <i r="1">
      <x v="18"/>
    </i>
    <i>
      <x v="9"/>
    </i>
    <i r="1">
      <x v="4"/>
    </i>
    <i r="1">
      <x v="18"/>
    </i>
    <i>
      <x v="10"/>
    </i>
    <i r="1">
      <x v="3"/>
    </i>
    <i r="1">
      <x v="18"/>
    </i>
    <i>
      <x v="11"/>
    </i>
    <i r="1">
      <x v="1"/>
    </i>
    <i r="1">
      <x v="18"/>
    </i>
    <i>
      <x v="12"/>
    </i>
    <i r="1">
      <x/>
    </i>
    <i>
      <x v="13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15765-BAB6-4004-AF3B-E915349503F8}" name="PivotTable1" cacheId="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6">
        <item x="4"/>
        <item x="9"/>
        <item x="1"/>
        <item x="10"/>
        <item x="13"/>
        <item x="8"/>
        <item x="6"/>
        <item x="14"/>
        <item x="3"/>
        <item x="5"/>
        <item x="0"/>
        <item x="2"/>
        <item x="7"/>
        <item x="11"/>
        <item x="12"/>
        <item t="default"/>
      </items>
    </pivotField>
    <pivotField axis="axisRow" showAll="0">
      <items count="23">
        <item x="17"/>
        <item x="7"/>
        <item x="9"/>
        <item x="5"/>
        <item x="0"/>
        <item x="15"/>
        <item x="3"/>
        <item x="4"/>
        <item x="21"/>
        <item x="6"/>
        <item x="1"/>
        <item x="13"/>
        <item x="10"/>
        <item x="8"/>
        <item x="16"/>
        <item x="19"/>
        <item x="20"/>
        <item x="11"/>
        <item x="18"/>
        <item x="14"/>
        <item x="2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7"/>
    </i>
    <i>
      <x v="1"/>
    </i>
    <i r="1">
      <x v="11"/>
    </i>
    <i r="1">
      <x v="12"/>
    </i>
    <i>
      <x v="2"/>
    </i>
    <i r="1">
      <x v="10"/>
    </i>
    <i>
      <x v="3"/>
    </i>
    <i r="1">
      <x v="14"/>
    </i>
    <i r="1">
      <x v="17"/>
    </i>
    <i r="1">
      <x v="18"/>
    </i>
    <i r="1">
      <x v="19"/>
    </i>
    <i>
      <x v="4"/>
    </i>
    <i r="1">
      <x v="16"/>
    </i>
    <i>
      <x v="5"/>
    </i>
    <i r="1">
      <x v="13"/>
    </i>
    <i>
      <x v="6"/>
    </i>
    <i r="1">
      <x v="9"/>
    </i>
    <i>
      <x v="7"/>
    </i>
    <i r="1">
      <x v="8"/>
    </i>
    <i>
      <x v="8"/>
    </i>
    <i r="1">
      <x/>
    </i>
    <i r="1">
      <x v="3"/>
    </i>
    <i r="1">
      <x v="6"/>
    </i>
    <i r="1">
      <x v="20"/>
    </i>
    <i>
      <x v="9"/>
    </i>
    <i r="1">
      <x v="5"/>
    </i>
    <i r="1">
      <x v="6"/>
    </i>
    <i r="1">
      <x v="20"/>
    </i>
    <i>
      <x v="10"/>
    </i>
    <i r="1">
      <x v="4"/>
    </i>
    <i r="1">
      <x v="6"/>
    </i>
    <i r="1">
      <x v="20"/>
    </i>
    <i>
      <x v="11"/>
    </i>
    <i r="1">
      <x v="2"/>
    </i>
    <i r="1">
      <x v="20"/>
    </i>
    <i>
      <x v="12"/>
    </i>
    <i r="1">
      <x v="1"/>
    </i>
    <i>
      <x v="13"/>
    </i>
    <i r="1">
      <x v="21"/>
    </i>
    <i>
      <x v="14"/>
    </i>
    <i r="1">
      <x v="1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B0F6B-C861-47D3-8E24-8CFB5D69BF39}" name="PivotTable1" cacheId="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5" firstHeaderRow="1" firstDataRow="1" firstDataCol="1"/>
  <pivotFields count="20">
    <pivotField axis="axisRow" showAll="0">
      <items count="14">
        <item x="0"/>
        <item x="3"/>
        <item x="9"/>
        <item x="5"/>
        <item x="7"/>
        <item x="12"/>
        <item x="10"/>
        <item x="1"/>
        <item x="8"/>
        <item x="4"/>
        <item x="2"/>
        <item x="6"/>
        <item x="11"/>
        <item t="default"/>
      </items>
    </pivotField>
    <pivotField axis="axisRow" showAll="0">
      <items count="19">
        <item x="6"/>
        <item x="2"/>
        <item x="1"/>
        <item x="4"/>
        <item x="14"/>
        <item x="0"/>
        <item x="10"/>
        <item x="15"/>
        <item x="9"/>
        <item x="13"/>
        <item x="3"/>
        <item x="7"/>
        <item x="11"/>
        <item x="17"/>
        <item x="16"/>
        <item x="5"/>
        <item x="8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4">
    <i>
      <x/>
    </i>
    <i r="1">
      <x v="5"/>
    </i>
    <i>
      <x v="1"/>
    </i>
    <i r="1">
      <x v="9"/>
    </i>
    <i r="1">
      <x v="10"/>
    </i>
    <i>
      <x v="2"/>
    </i>
    <i r="1">
      <x v="8"/>
    </i>
    <i>
      <x v="3"/>
    </i>
    <i r="1">
      <x v="12"/>
    </i>
    <i r="1">
      <x v="15"/>
    </i>
    <i>
      <x v="4"/>
    </i>
    <i r="1">
      <x v="11"/>
    </i>
    <i r="1">
      <x v="13"/>
    </i>
    <i r="1">
      <x v="14"/>
    </i>
    <i>
      <x v="5"/>
    </i>
    <i r="1">
      <x v="7"/>
    </i>
    <i>
      <x v="6"/>
    </i>
    <i r="1">
      <x v="6"/>
    </i>
    <i>
      <x v="7"/>
    </i>
    <i r="1">
      <x v="2"/>
    </i>
    <i r="1">
      <x v="16"/>
    </i>
    <i>
      <x v="8"/>
    </i>
    <i r="1">
      <x v="4"/>
    </i>
    <i r="1">
      <x v="16"/>
    </i>
    <i>
      <x v="9"/>
    </i>
    <i r="1">
      <x v="3"/>
    </i>
    <i>
      <x v="10"/>
    </i>
    <i r="1">
      <x v="1"/>
    </i>
    <i r="1">
      <x v="16"/>
    </i>
    <i>
      <x v="11"/>
    </i>
    <i r="1">
      <x/>
    </i>
    <i>
      <x v="12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DB6C8-91EC-4A99-8372-BFBDF13922E0}" name="PivotTable2" cacheId="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6" firstHeaderRow="1" firstDataRow="1" firstDataCol="1"/>
  <pivotFields count="20">
    <pivotField axis="axisRow" showAll="0">
      <items count="13">
        <item x="1"/>
        <item x="2"/>
        <item x="6"/>
        <item x="11"/>
        <item x="10"/>
        <item x="7"/>
        <item x="4"/>
        <item x="8"/>
        <item x="5"/>
        <item x="0"/>
        <item x="3"/>
        <item x="9"/>
        <item t="default"/>
      </items>
    </pivotField>
    <pivotField axis="axisRow" showAll="0">
      <items count="17">
        <item x="3"/>
        <item x="0"/>
        <item x="4"/>
        <item x="5"/>
        <item x="10"/>
        <item x="12"/>
        <item x="1"/>
        <item x="7"/>
        <item x="6"/>
        <item x="8"/>
        <item x="2"/>
        <item x="15"/>
        <item x="13"/>
        <item x="14"/>
        <item x="9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5">
    <i>
      <x/>
    </i>
    <i r="1">
      <x v="6"/>
    </i>
    <i>
      <x v="1"/>
    </i>
    <i r="1">
      <x v="9"/>
    </i>
    <i r="1">
      <x v="10"/>
    </i>
    <i>
      <x v="2"/>
    </i>
    <i r="1">
      <x v="8"/>
    </i>
    <i>
      <x v="3"/>
    </i>
    <i r="1">
      <x v="11"/>
    </i>
    <i r="1">
      <x v="13"/>
    </i>
    <i>
      <x v="4"/>
    </i>
    <i r="1">
      <x v="12"/>
    </i>
    <i>
      <x v="5"/>
    </i>
    <i r="1">
      <x v="7"/>
    </i>
    <i>
      <x v="6"/>
    </i>
    <i r="1">
      <x v="2"/>
    </i>
    <i r="1">
      <x v="5"/>
    </i>
    <i r="1">
      <x v="14"/>
    </i>
    <i>
      <x v="7"/>
    </i>
    <i r="1">
      <x v="4"/>
    </i>
    <i r="1">
      <x v="5"/>
    </i>
    <i r="1">
      <x v="14"/>
    </i>
    <i>
      <x v="8"/>
    </i>
    <i r="1">
      <x v="3"/>
    </i>
    <i r="1">
      <x v="5"/>
    </i>
    <i r="1">
      <x v="14"/>
    </i>
    <i>
      <x v="9"/>
    </i>
    <i r="1">
      <x v="1"/>
    </i>
    <i r="1">
      <x v="5"/>
    </i>
    <i r="1">
      <x v="14"/>
    </i>
    <i>
      <x v="10"/>
    </i>
    <i r="1">
      <x/>
    </i>
    <i>
      <x v="11"/>
    </i>
    <i r="1">
      <x v="1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Z215"/>
  <sheetViews>
    <sheetView zoomScale="70" zoomScaleNormal="70" workbookViewId="0">
      <pane xSplit="8" ySplit="4" topLeftCell="CO5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H2" sqref="H2"/>
    </sheetView>
  </sheetViews>
  <sheetFormatPr defaultColWidth="8.81640625" defaultRowHeight="23.4" x14ac:dyDescent="0.25"/>
  <cols>
    <col min="1" max="1" width="18.81640625" style="5" customWidth="1"/>
    <col min="2" max="2" width="85" style="4" customWidth="1"/>
    <col min="3" max="3" width="9.453125" style="13" bestFit="1" customWidth="1"/>
    <col min="4" max="5" width="9.453125" style="13" customWidth="1"/>
    <col min="6" max="6" width="9.81640625" style="4" bestFit="1" customWidth="1"/>
    <col min="7" max="7" width="8.1796875" style="4" bestFit="1" customWidth="1"/>
    <col min="8" max="8" width="16.08984375" style="13" bestFit="1" customWidth="1"/>
    <col min="9" max="9" width="7.81640625" style="10" bestFit="1" customWidth="1"/>
    <col min="10" max="10" width="6.453125" style="5" bestFit="1" customWidth="1"/>
    <col min="11" max="11" width="17.453125" style="15" bestFit="1" customWidth="1"/>
    <col min="12" max="12" width="7.81640625" style="10" bestFit="1" customWidth="1"/>
    <col min="13" max="13" width="6.453125" style="5" bestFit="1" customWidth="1"/>
    <col min="14" max="14" width="17.453125" style="15" bestFit="1" customWidth="1"/>
    <col min="15" max="15" width="7.81640625" style="10" bestFit="1" customWidth="1"/>
    <col min="16" max="16" width="6.453125" style="5" bestFit="1" customWidth="1"/>
    <col min="17" max="17" width="17.453125" style="15" bestFit="1" customWidth="1"/>
    <col min="18" max="18" width="7.81640625" style="10" bestFit="1" customWidth="1"/>
    <col min="19" max="19" width="6.453125" style="5" bestFit="1" customWidth="1"/>
    <col min="20" max="20" width="17.453125" style="15" bestFit="1" customWidth="1"/>
    <col min="21" max="21" width="7.81640625" style="10" bestFit="1" customWidth="1"/>
    <col min="22" max="22" width="6.453125" style="5" bestFit="1" customWidth="1"/>
    <col min="23" max="23" width="17.453125" style="15" bestFit="1" customWidth="1"/>
    <col min="24" max="24" width="7.81640625" style="10" bestFit="1" customWidth="1"/>
    <col min="25" max="25" width="6.453125" style="5" bestFit="1" customWidth="1"/>
    <col min="26" max="26" width="17.453125" style="15" bestFit="1" customWidth="1"/>
    <col min="27" max="27" width="7.81640625" style="10" bestFit="1" customWidth="1"/>
    <col min="28" max="28" width="6.453125" style="5" bestFit="1" customWidth="1"/>
    <col min="29" max="29" width="17.453125" style="15" bestFit="1" customWidth="1"/>
    <col min="30" max="30" width="7.81640625" style="10" bestFit="1" customWidth="1"/>
    <col min="31" max="31" width="6.453125" style="5" bestFit="1" customWidth="1"/>
    <col min="32" max="32" width="17.453125" style="15" bestFit="1" customWidth="1"/>
    <col min="33" max="33" width="7.81640625" style="10" bestFit="1" customWidth="1"/>
    <col min="34" max="34" width="6.453125" style="5" bestFit="1" customWidth="1"/>
    <col min="35" max="35" width="17.453125" style="15" bestFit="1" customWidth="1"/>
    <col min="36" max="36" width="7.81640625" style="10" bestFit="1" customWidth="1"/>
    <col min="37" max="37" width="6.453125" style="5" bestFit="1" customWidth="1"/>
    <col min="38" max="38" width="17.453125" style="15" bestFit="1" customWidth="1"/>
    <col min="39" max="39" width="7.81640625" style="10" bestFit="1" customWidth="1"/>
    <col min="40" max="40" width="6.453125" style="5" bestFit="1" customWidth="1"/>
    <col min="41" max="41" width="17.453125" style="15" bestFit="1" customWidth="1"/>
    <col min="42" max="42" width="7.81640625" style="10" bestFit="1" customWidth="1"/>
    <col min="43" max="43" width="6.453125" style="5" bestFit="1" customWidth="1"/>
    <col min="44" max="44" width="17.453125" style="15" bestFit="1" customWidth="1"/>
    <col min="45" max="45" width="7.81640625" style="10" bestFit="1" customWidth="1"/>
    <col min="46" max="46" width="6.453125" style="5" bestFit="1" customWidth="1"/>
    <col min="47" max="47" width="17.453125" style="15" bestFit="1" customWidth="1"/>
    <col min="48" max="48" width="7.81640625" style="10" bestFit="1" customWidth="1"/>
    <col min="49" max="49" width="6.453125" style="5" bestFit="1" customWidth="1"/>
    <col min="50" max="50" width="17.453125" style="15" bestFit="1" customWidth="1"/>
    <col min="51" max="51" width="7.81640625" style="10" bestFit="1" customWidth="1"/>
    <col min="52" max="52" width="6.453125" style="5" bestFit="1" customWidth="1"/>
    <col min="53" max="53" width="17.453125" style="15" bestFit="1" customWidth="1"/>
    <col min="54" max="54" width="7.81640625" style="10" bestFit="1" customWidth="1"/>
    <col min="55" max="55" width="6.453125" style="5" bestFit="1" customWidth="1"/>
    <col min="56" max="56" width="17.453125" style="15" bestFit="1" customWidth="1"/>
    <col min="57" max="57" width="7.81640625" style="10" bestFit="1" customWidth="1"/>
    <col min="58" max="58" width="6.453125" style="5" bestFit="1" customWidth="1"/>
    <col min="59" max="59" width="17.453125" style="15" bestFit="1" customWidth="1"/>
    <col min="60" max="60" width="7.81640625" style="10" bestFit="1" customWidth="1"/>
    <col min="61" max="61" width="6.453125" style="5" bestFit="1" customWidth="1"/>
    <col min="62" max="62" width="17.453125" style="15" bestFit="1" customWidth="1"/>
    <col min="63" max="63" width="7.81640625" style="10" customWidth="1"/>
    <col min="64" max="64" width="6.453125" style="5" bestFit="1" customWidth="1"/>
    <col min="65" max="65" width="17.453125" style="15" bestFit="1" customWidth="1"/>
    <col min="66" max="66" width="7.81640625" style="10" bestFit="1" customWidth="1"/>
    <col min="67" max="67" width="6.453125" style="5" bestFit="1" customWidth="1"/>
    <col min="68" max="68" width="17.453125" style="15" bestFit="1" customWidth="1"/>
    <col min="69" max="69" width="7.81640625" style="10" bestFit="1" customWidth="1"/>
    <col min="70" max="70" width="6.453125" style="5" bestFit="1" customWidth="1"/>
    <col min="71" max="71" width="17.453125" style="15" bestFit="1" customWidth="1"/>
    <col min="72" max="72" width="7.81640625" style="10" bestFit="1" customWidth="1"/>
    <col min="73" max="73" width="6.453125" style="5" bestFit="1" customWidth="1"/>
    <col min="74" max="74" width="17.453125" style="15" bestFit="1" customWidth="1"/>
    <col min="75" max="75" width="7.81640625" style="10" bestFit="1" customWidth="1"/>
    <col min="76" max="76" width="6.453125" style="5" bestFit="1" customWidth="1"/>
    <col min="77" max="77" width="17.453125" style="15" bestFit="1" customWidth="1"/>
    <col min="78" max="78" width="7.81640625" style="10" bestFit="1" customWidth="1"/>
    <col min="79" max="79" width="6.453125" style="5" bestFit="1" customWidth="1"/>
    <col min="80" max="80" width="17.453125" style="15" bestFit="1" customWidth="1"/>
    <col min="81" max="81" width="7.81640625" style="10" bestFit="1" customWidth="1"/>
    <col min="82" max="82" width="6.453125" style="5" bestFit="1" customWidth="1"/>
    <col min="83" max="83" width="17.453125" style="15" bestFit="1" customWidth="1"/>
    <col min="84" max="84" width="7.81640625" style="10" bestFit="1" customWidth="1"/>
    <col min="85" max="85" width="6.453125" style="5" bestFit="1" customWidth="1"/>
    <col min="86" max="86" width="17.453125" style="15" bestFit="1" customWidth="1"/>
    <col min="87" max="87" width="7.81640625" style="10" bestFit="1" customWidth="1"/>
    <col min="88" max="88" width="6.453125" style="5" customWidth="1"/>
    <col min="89" max="89" width="17.453125" style="15" bestFit="1" customWidth="1"/>
    <col min="90" max="90" width="7.81640625" style="10" bestFit="1" customWidth="1"/>
    <col min="91" max="91" width="6.453125" style="5" bestFit="1" customWidth="1"/>
    <col min="92" max="92" width="17.453125" style="15" bestFit="1" customWidth="1"/>
    <col min="93" max="93" width="7.81640625" style="10" bestFit="1" customWidth="1"/>
    <col min="94" max="94" width="6.453125" style="5" bestFit="1" customWidth="1"/>
    <col min="95" max="95" width="17.453125" style="15" bestFit="1" customWidth="1"/>
    <col min="96" max="96" width="7.81640625" style="10" bestFit="1" customWidth="1"/>
    <col min="97" max="97" width="6.453125" style="5" bestFit="1" customWidth="1"/>
    <col min="98" max="98" width="17.453125" style="15" bestFit="1" customWidth="1"/>
    <col min="99" max="99" width="7.81640625" style="10" bestFit="1" customWidth="1"/>
    <col min="100" max="100" width="6.453125" style="5" bestFit="1" customWidth="1"/>
    <col min="101" max="101" width="17.453125" style="15" bestFit="1" customWidth="1"/>
    <col min="102" max="102" width="7.81640625" style="10" bestFit="1" customWidth="1"/>
    <col min="103" max="103" width="6.453125" style="5" bestFit="1" customWidth="1"/>
    <col min="104" max="104" width="17.453125" style="15" bestFit="1" customWidth="1"/>
    <col min="105" max="16384" width="8.81640625" style="4"/>
  </cols>
  <sheetData>
    <row r="1" spans="1:104" ht="28.8" x14ac:dyDescent="0.25">
      <c r="A1" s="7" t="s">
        <v>4060</v>
      </c>
      <c r="I1" s="4"/>
      <c r="J1" s="4"/>
      <c r="K1" s="13"/>
      <c r="L1" s="4"/>
      <c r="M1" s="4"/>
      <c r="N1" s="13"/>
      <c r="O1" s="4"/>
      <c r="P1" s="4"/>
      <c r="Q1" s="13"/>
      <c r="R1" s="4"/>
      <c r="S1" s="4"/>
      <c r="T1" s="13"/>
      <c r="U1" s="4"/>
      <c r="V1" s="4"/>
      <c r="W1" s="13"/>
      <c r="X1" s="4"/>
      <c r="Y1" s="4"/>
      <c r="Z1" s="13"/>
      <c r="AA1" s="4"/>
      <c r="AB1" s="4"/>
      <c r="AC1" s="13"/>
      <c r="AD1" s="4"/>
      <c r="AE1" s="4"/>
      <c r="AF1" s="13"/>
      <c r="AG1" s="4"/>
      <c r="AH1" s="4"/>
      <c r="AI1" s="13"/>
      <c r="AJ1" s="4"/>
      <c r="AK1" s="4"/>
      <c r="AL1" s="13"/>
      <c r="AM1" s="4"/>
      <c r="AN1" s="4"/>
      <c r="AO1" s="13"/>
      <c r="AP1" s="4"/>
      <c r="AQ1" s="4"/>
      <c r="AR1" s="13"/>
      <c r="AS1" s="4"/>
      <c r="AT1" s="4"/>
      <c r="AU1" s="13"/>
      <c r="AV1" s="4"/>
      <c r="AW1" s="4"/>
      <c r="AX1" s="13"/>
      <c r="AY1" s="4"/>
      <c r="AZ1" s="4"/>
      <c r="BA1" s="13"/>
      <c r="BB1" s="4"/>
      <c r="BC1" s="4"/>
      <c r="BD1" s="13"/>
      <c r="BE1" s="4"/>
      <c r="BF1" s="4"/>
      <c r="BG1" s="13"/>
      <c r="BH1" s="4"/>
      <c r="BI1" s="4"/>
      <c r="BJ1" s="13"/>
      <c r="BK1" s="4"/>
      <c r="BL1" s="4"/>
      <c r="BM1" s="13"/>
      <c r="BN1" s="4"/>
      <c r="BO1" s="4"/>
      <c r="BP1" s="13"/>
      <c r="BQ1" s="4"/>
      <c r="BR1" s="4"/>
      <c r="BS1" s="13"/>
      <c r="BT1" s="4"/>
      <c r="BU1" s="4"/>
      <c r="BV1" s="13"/>
      <c r="BW1" s="4"/>
      <c r="BX1" s="4"/>
      <c r="BY1" s="13"/>
      <c r="BZ1" s="4"/>
      <c r="CA1" s="4"/>
      <c r="CB1" s="13"/>
      <c r="CC1" s="4"/>
      <c r="CD1" s="4"/>
      <c r="CE1" s="13"/>
      <c r="CF1" s="4"/>
      <c r="CG1" s="4"/>
      <c r="CH1" s="13"/>
      <c r="CI1" s="4"/>
      <c r="CJ1" s="4"/>
      <c r="CK1" s="13"/>
      <c r="CL1" s="4"/>
      <c r="CM1" s="4"/>
      <c r="CN1" s="13"/>
      <c r="CO1" s="4"/>
      <c r="CP1" s="4"/>
      <c r="CQ1" s="13"/>
      <c r="CR1" s="4"/>
      <c r="CS1" s="4"/>
      <c r="CT1" s="13"/>
      <c r="CU1" s="4"/>
      <c r="CV1" s="4"/>
      <c r="CW1" s="13"/>
      <c r="CX1" s="4"/>
      <c r="CY1" s="4"/>
      <c r="CZ1" s="13"/>
    </row>
    <row r="2" spans="1:104" s="8" customFormat="1" ht="26.4" x14ac:dyDescent="0.25">
      <c r="A2" s="9"/>
      <c r="C2" s="20"/>
      <c r="D2" s="20"/>
      <c r="E2" s="16">
        <f t="shared" ref="E2:AK2" si="0">SUBTOTAL(9,E5:E10473)</f>
        <v>24212</v>
      </c>
      <c r="F2" s="16">
        <f t="shared" si="0"/>
        <v>24212</v>
      </c>
      <c r="G2" s="17">
        <f t="shared" si="0"/>
        <v>0</v>
      </c>
      <c r="H2" s="18">
        <f t="shared" si="0"/>
        <v>620244.71</v>
      </c>
      <c r="I2" s="16">
        <f t="shared" si="0"/>
        <v>0</v>
      </c>
      <c r="J2" s="17">
        <f t="shared" si="0"/>
        <v>0</v>
      </c>
      <c r="K2" s="18">
        <f t="shared" si="0"/>
        <v>0</v>
      </c>
      <c r="L2" s="16">
        <f t="shared" si="0"/>
        <v>1263</v>
      </c>
      <c r="M2" s="17">
        <f t="shared" si="0"/>
        <v>0</v>
      </c>
      <c r="N2" s="18">
        <f t="shared" si="0"/>
        <v>23940.629999999994</v>
      </c>
      <c r="O2" s="16">
        <f t="shared" si="0"/>
        <v>1236</v>
      </c>
      <c r="P2" s="17">
        <f t="shared" si="0"/>
        <v>0</v>
      </c>
      <c r="Q2" s="18">
        <f t="shared" si="0"/>
        <v>27258.979999999996</v>
      </c>
      <c r="R2" s="16">
        <f t="shared" si="0"/>
        <v>808</v>
      </c>
      <c r="S2" s="17">
        <f t="shared" si="0"/>
        <v>0</v>
      </c>
      <c r="T2" s="18">
        <f t="shared" si="0"/>
        <v>17584.460000000003</v>
      </c>
      <c r="U2" s="16">
        <f t="shared" si="0"/>
        <v>689</v>
      </c>
      <c r="V2" s="17">
        <f t="shared" si="0"/>
        <v>0</v>
      </c>
      <c r="W2" s="18">
        <f t="shared" si="0"/>
        <v>16678.73</v>
      </c>
      <c r="X2" s="16">
        <f t="shared" si="0"/>
        <v>766</v>
      </c>
      <c r="Y2" s="17">
        <f t="shared" si="0"/>
        <v>0</v>
      </c>
      <c r="Z2" s="18">
        <f t="shared" si="0"/>
        <v>18473.969999999998</v>
      </c>
      <c r="AA2" s="16">
        <f t="shared" si="0"/>
        <v>799</v>
      </c>
      <c r="AB2" s="17">
        <f t="shared" si="0"/>
        <v>0</v>
      </c>
      <c r="AC2" s="18">
        <f t="shared" si="0"/>
        <v>17091.490000000002</v>
      </c>
      <c r="AD2" s="16">
        <f t="shared" si="0"/>
        <v>1266</v>
      </c>
      <c r="AE2" s="17">
        <f t="shared" si="0"/>
        <v>0</v>
      </c>
      <c r="AF2" s="18">
        <f t="shared" si="0"/>
        <v>29890.139999999996</v>
      </c>
      <c r="AG2" s="16">
        <f t="shared" si="0"/>
        <v>1325</v>
      </c>
      <c r="AH2" s="17">
        <f t="shared" si="0"/>
        <v>0</v>
      </c>
      <c r="AI2" s="18">
        <f t="shared" si="0"/>
        <v>30776.499999999996</v>
      </c>
      <c r="AJ2" s="16">
        <f t="shared" si="0"/>
        <v>890</v>
      </c>
      <c r="AK2" s="17">
        <f t="shared" si="0"/>
        <v>0</v>
      </c>
      <c r="AL2" s="18">
        <f t="shared" ref="AL2:BQ2" si="1">SUBTOTAL(9,AL5:AL10473)</f>
        <v>29720.620000000003</v>
      </c>
      <c r="AM2" s="16">
        <f t="shared" si="1"/>
        <v>1275</v>
      </c>
      <c r="AN2" s="17">
        <f t="shared" si="1"/>
        <v>0</v>
      </c>
      <c r="AO2" s="18">
        <f t="shared" si="1"/>
        <v>36975.199999999997</v>
      </c>
      <c r="AP2" s="16">
        <f t="shared" si="1"/>
        <v>1044</v>
      </c>
      <c r="AQ2" s="17">
        <f t="shared" si="1"/>
        <v>0</v>
      </c>
      <c r="AR2" s="18">
        <f t="shared" si="1"/>
        <v>33264.019999999997</v>
      </c>
      <c r="AS2" s="16">
        <f t="shared" si="1"/>
        <v>956</v>
      </c>
      <c r="AT2" s="17">
        <f t="shared" si="1"/>
        <v>0</v>
      </c>
      <c r="AU2" s="18">
        <f t="shared" si="1"/>
        <v>25939.499999999996</v>
      </c>
      <c r="AV2" s="16">
        <f t="shared" si="1"/>
        <v>756</v>
      </c>
      <c r="AW2" s="17">
        <f t="shared" si="1"/>
        <v>0</v>
      </c>
      <c r="AX2" s="18">
        <f t="shared" si="1"/>
        <v>21630.679999999997</v>
      </c>
      <c r="AY2" s="16">
        <f t="shared" si="1"/>
        <v>1116</v>
      </c>
      <c r="AZ2" s="17">
        <f t="shared" si="1"/>
        <v>0</v>
      </c>
      <c r="BA2" s="18">
        <f t="shared" si="1"/>
        <v>33953.339999999997</v>
      </c>
      <c r="BB2" s="16">
        <f>SUBTOTAL(9,BB5:BB10473)</f>
        <v>870</v>
      </c>
      <c r="BC2" s="17">
        <f t="shared" si="1"/>
        <v>0</v>
      </c>
      <c r="BD2" s="18">
        <f t="shared" si="1"/>
        <v>25558.1</v>
      </c>
      <c r="BE2" s="16">
        <f>SUBTOTAL(9,BE5:BE10473)</f>
        <v>1102</v>
      </c>
      <c r="BF2" s="17">
        <f t="shared" si="1"/>
        <v>0</v>
      </c>
      <c r="BG2" s="18">
        <f t="shared" si="1"/>
        <v>31569.609999999997</v>
      </c>
      <c r="BH2" s="16">
        <f t="shared" si="1"/>
        <v>907</v>
      </c>
      <c r="BI2" s="17">
        <f t="shared" si="1"/>
        <v>0</v>
      </c>
      <c r="BJ2" s="18">
        <f t="shared" si="1"/>
        <v>20989.319999999996</v>
      </c>
      <c r="BK2" s="16">
        <f t="shared" si="1"/>
        <v>729</v>
      </c>
      <c r="BL2" s="17">
        <f t="shared" si="1"/>
        <v>0</v>
      </c>
      <c r="BM2" s="18">
        <f t="shared" si="1"/>
        <v>24043.54</v>
      </c>
      <c r="BN2" s="16">
        <f t="shared" si="1"/>
        <v>814</v>
      </c>
      <c r="BO2" s="17">
        <f t="shared" si="1"/>
        <v>0</v>
      </c>
      <c r="BP2" s="18">
        <f t="shared" si="1"/>
        <v>20978.080000000002</v>
      </c>
      <c r="BQ2" s="16">
        <f t="shared" si="1"/>
        <v>797</v>
      </c>
      <c r="BR2" s="17">
        <f t="shared" ref="BR2:CZ2" si="2">SUBTOTAL(9,BR5:BR10473)</f>
        <v>0</v>
      </c>
      <c r="BS2" s="18">
        <f t="shared" si="2"/>
        <v>16557.429999999997</v>
      </c>
      <c r="BT2" s="16">
        <f t="shared" si="2"/>
        <v>603</v>
      </c>
      <c r="BU2" s="17">
        <f t="shared" si="2"/>
        <v>0</v>
      </c>
      <c r="BV2" s="18">
        <f t="shared" si="2"/>
        <v>12946.109999999999</v>
      </c>
      <c r="BW2" s="16">
        <f t="shared" si="2"/>
        <v>491</v>
      </c>
      <c r="BX2" s="17">
        <f t="shared" si="2"/>
        <v>0</v>
      </c>
      <c r="BY2" s="18">
        <f t="shared" si="2"/>
        <v>11571.59</v>
      </c>
      <c r="BZ2" s="16">
        <f t="shared" si="2"/>
        <v>759</v>
      </c>
      <c r="CA2" s="17">
        <f t="shared" si="2"/>
        <v>0</v>
      </c>
      <c r="CB2" s="18">
        <f t="shared" si="2"/>
        <v>22620.6</v>
      </c>
      <c r="CC2" s="16">
        <f t="shared" si="2"/>
        <v>701</v>
      </c>
      <c r="CD2" s="17">
        <f t="shared" si="2"/>
        <v>0</v>
      </c>
      <c r="CE2" s="18">
        <f t="shared" si="2"/>
        <v>17033.459999999995</v>
      </c>
      <c r="CF2" s="16">
        <f t="shared" si="2"/>
        <v>823</v>
      </c>
      <c r="CG2" s="17">
        <f t="shared" si="2"/>
        <v>0</v>
      </c>
      <c r="CH2" s="18">
        <f t="shared" si="2"/>
        <v>17275.89</v>
      </c>
      <c r="CI2" s="16">
        <f t="shared" si="2"/>
        <v>683</v>
      </c>
      <c r="CJ2" s="17">
        <f t="shared" si="2"/>
        <v>0</v>
      </c>
      <c r="CK2" s="18">
        <f t="shared" si="2"/>
        <v>15810.370000000003</v>
      </c>
      <c r="CL2" s="16">
        <f t="shared" si="2"/>
        <v>744</v>
      </c>
      <c r="CM2" s="17">
        <f t="shared" si="2"/>
        <v>0</v>
      </c>
      <c r="CN2" s="18">
        <f t="shared" si="2"/>
        <v>20112.349999999999</v>
      </c>
      <c r="CO2" s="16">
        <f t="shared" si="2"/>
        <v>0</v>
      </c>
      <c r="CP2" s="17">
        <f t="shared" si="2"/>
        <v>0</v>
      </c>
      <c r="CQ2" s="18">
        <f t="shared" si="2"/>
        <v>0</v>
      </c>
      <c r="CR2" s="16">
        <f t="shared" si="2"/>
        <v>0</v>
      </c>
      <c r="CS2" s="17">
        <f t="shared" si="2"/>
        <v>0</v>
      </c>
      <c r="CT2" s="18">
        <f t="shared" si="2"/>
        <v>0</v>
      </c>
      <c r="CU2" s="16">
        <f t="shared" si="2"/>
        <v>0</v>
      </c>
      <c r="CV2" s="17">
        <f t="shared" si="2"/>
        <v>0</v>
      </c>
      <c r="CW2" s="18">
        <f t="shared" si="2"/>
        <v>0</v>
      </c>
      <c r="CX2" s="16">
        <f t="shared" si="2"/>
        <v>0</v>
      </c>
      <c r="CY2" s="17">
        <f t="shared" si="2"/>
        <v>0</v>
      </c>
      <c r="CZ2" s="18">
        <f t="shared" si="2"/>
        <v>0</v>
      </c>
    </row>
    <row r="3" spans="1:104" s="8" customFormat="1" ht="26.4" x14ac:dyDescent="0.25">
      <c r="A3" s="100" t="s">
        <v>0</v>
      </c>
      <c r="B3" s="100" t="s">
        <v>125</v>
      </c>
      <c r="C3" s="101" t="s">
        <v>127</v>
      </c>
      <c r="D3" s="101" t="s">
        <v>1</v>
      </c>
      <c r="E3" s="101" t="s">
        <v>28019</v>
      </c>
      <c r="F3" s="102" t="s">
        <v>1172</v>
      </c>
      <c r="G3" s="102"/>
      <c r="H3" s="102"/>
      <c r="I3" s="99">
        <v>244381</v>
      </c>
      <c r="J3" s="99"/>
      <c r="K3" s="99"/>
      <c r="L3" s="99">
        <v>244382</v>
      </c>
      <c r="M3" s="99"/>
      <c r="N3" s="99"/>
      <c r="O3" s="99">
        <v>244383</v>
      </c>
      <c r="P3" s="99"/>
      <c r="Q3" s="99"/>
      <c r="R3" s="99">
        <v>244384</v>
      </c>
      <c r="S3" s="99"/>
      <c r="T3" s="99"/>
      <c r="U3" s="99">
        <v>244385</v>
      </c>
      <c r="V3" s="99"/>
      <c r="W3" s="99"/>
      <c r="X3" s="99">
        <v>244386</v>
      </c>
      <c r="Y3" s="99"/>
      <c r="Z3" s="99"/>
      <c r="AA3" s="99">
        <v>244387</v>
      </c>
      <c r="AB3" s="99"/>
      <c r="AC3" s="99"/>
      <c r="AD3" s="99">
        <v>244388</v>
      </c>
      <c r="AE3" s="99"/>
      <c r="AF3" s="99"/>
      <c r="AG3" s="99">
        <v>244389</v>
      </c>
      <c r="AH3" s="99"/>
      <c r="AI3" s="99"/>
      <c r="AJ3" s="99">
        <v>244390</v>
      </c>
      <c r="AK3" s="99"/>
      <c r="AL3" s="99"/>
      <c r="AM3" s="99">
        <v>244391</v>
      </c>
      <c r="AN3" s="99"/>
      <c r="AO3" s="99"/>
      <c r="AP3" s="99">
        <v>244392</v>
      </c>
      <c r="AQ3" s="99"/>
      <c r="AR3" s="99"/>
      <c r="AS3" s="99">
        <v>244393</v>
      </c>
      <c r="AT3" s="99"/>
      <c r="AU3" s="99"/>
      <c r="AV3" s="99">
        <v>244394</v>
      </c>
      <c r="AW3" s="99"/>
      <c r="AX3" s="99"/>
      <c r="AY3" s="99">
        <v>244395</v>
      </c>
      <c r="AZ3" s="99"/>
      <c r="BA3" s="99"/>
      <c r="BB3" s="99">
        <v>244396</v>
      </c>
      <c r="BC3" s="99"/>
      <c r="BD3" s="99"/>
      <c r="BE3" s="99">
        <v>244397</v>
      </c>
      <c r="BF3" s="99"/>
      <c r="BG3" s="99"/>
      <c r="BH3" s="99">
        <v>244398</v>
      </c>
      <c r="BI3" s="99"/>
      <c r="BJ3" s="99"/>
      <c r="BK3" s="99">
        <v>244399</v>
      </c>
      <c r="BL3" s="99"/>
      <c r="BM3" s="99"/>
      <c r="BN3" s="99">
        <v>244400</v>
      </c>
      <c r="BO3" s="99"/>
      <c r="BP3" s="99"/>
      <c r="BQ3" s="99">
        <v>244401</v>
      </c>
      <c r="BR3" s="99"/>
      <c r="BS3" s="99"/>
      <c r="BT3" s="99">
        <v>244402</v>
      </c>
      <c r="BU3" s="99"/>
      <c r="BV3" s="99"/>
      <c r="BW3" s="99">
        <v>244403</v>
      </c>
      <c r="BX3" s="99"/>
      <c r="BY3" s="99"/>
      <c r="BZ3" s="99">
        <v>244404</v>
      </c>
      <c r="CA3" s="99"/>
      <c r="CB3" s="99"/>
      <c r="CC3" s="99">
        <v>244405</v>
      </c>
      <c r="CD3" s="99"/>
      <c r="CE3" s="99"/>
      <c r="CF3" s="99">
        <v>244406</v>
      </c>
      <c r="CG3" s="99"/>
      <c r="CH3" s="99"/>
      <c r="CI3" s="99">
        <v>244407</v>
      </c>
      <c r="CJ3" s="99"/>
      <c r="CK3" s="99"/>
      <c r="CL3" s="99">
        <v>244408</v>
      </c>
      <c r="CM3" s="99"/>
      <c r="CN3" s="99"/>
      <c r="CO3" s="99">
        <v>244409</v>
      </c>
      <c r="CP3" s="99"/>
      <c r="CQ3" s="99"/>
      <c r="CR3" s="99">
        <v>244410</v>
      </c>
      <c r="CS3" s="99"/>
      <c r="CT3" s="99"/>
      <c r="CU3" s="99">
        <v>244411</v>
      </c>
      <c r="CV3" s="99"/>
      <c r="CW3" s="99"/>
      <c r="CX3" s="99" t="s">
        <v>1173</v>
      </c>
      <c r="CY3" s="99"/>
      <c r="CZ3" s="99"/>
    </row>
    <row r="4" spans="1:104" s="8" customFormat="1" ht="26.4" x14ac:dyDescent="0.25">
      <c r="A4" s="100"/>
      <c r="B4" s="100"/>
      <c r="C4" s="101"/>
      <c r="D4" s="101"/>
      <c r="E4" s="101"/>
      <c r="F4" s="12" t="s">
        <v>1</v>
      </c>
      <c r="G4" s="12" t="s">
        <v>126</v>
      </c>
      <c r="H4" s="28" t="s">
        <v>128</v>
      </c>
      <c r="I4" s="11" t="s">
        <v>1</v>
      </c>
      <c r="J4" s="9" t="s">
        <v>126</v>
      </c>
      <c r="K4" s="14" t="s">
        <v>128</v>
      </c>
      <c r="L4" s="11" t="s">
        <v>1</v>
      </c>
      <c r="M4" s="9" t="s">
        <v>126</v>
      </c>
      <c r="N4" s="14" t="s">
        <v>128</v>
      </c>
      <c r="O4" s="11" t="s">
        <v>1</v>
      </c>
      <c r="P4" s="9" t="s">
        <v>126</v>
      </c>
      <c r="Q4" s="14" t="s">
        <v>128</v>
      </c>
      <c r="R4" s="11" t="s">
        <v>1</v>
      </c>
      <c r="S4" s="9" t="s">
        <v>126</v>
      </c>
      <c r="T4" s="14" t="s">
        <v>128</v>
      </c>
      <c r="U4" s="11" t="s">
        <v>1</v>
      </c>
      <c r="V4" s="9" t="s">
        <v>126</v>
      </c>
      <c r="W4" s="14" t="s">
        <v>128</v>
      </c>
      <c r="X4" s="11" t="s">
        <v>1</v>
      </c>
      <c r="Y4" s="9" t="s">
        <v>126</v>
      </c>
      <c r="Z4" s="14" t="s">
        <v>128</v>
      </c>
      <c r="AA4" s="11" t="s">
        <v>1</v>
      </c>
      <c r="AB4" s="9" t="s">
        <v>126</v>
      </c>
      <c r="AC4" s="14" t="s">
        <v>128</v>
      </c>
      <c r="AD4" s="11" t="s">
        <v>1</v>
      </c>
      <c r="AE4" s="9" t="s">
        <v>126</v>
      </c>
      <c r="AF4" s="14" t="s">
        <v>128</v>
      </c>
      <c r="AG4" s="11" t="s">
        <v>1</v>
      </c>
      <c r="AH4" s="9" t="s">
        <v>126</v>
      </c>
      <c r="AI4" s="14" t="s">
        <v>128</v>
      </c>
      <c r="AJ4" s="11" t="s">
        <v>1</v>
      </c>
      <c r="AK4" s="9" t="s">
        <v>126</v>
      </c>
      <c r="AL4" s="14" t="s">
        <v>128</v>
      </c>
      <c r="AM4" s="11" t="s">
        <v>1</v>
      </c>
      <c r="AN4" s="9" t="s">
        <v>126</v>
      </c>
      <c r="AO4" s="14" t="s">
        <v>128</v>
      </c>
      <c r="AP4" s="11" t="s">
        <v>1</v>
      </c>
      <c r="AQ4" s="9" t="s">
        <v>126</v>
      </c>
      <c r="AR4" s="14" t="s">
        <v>128</v>
      </c>
      <c r="AS4" s="11" t="s">
        <v>1</v>
      </c>
      <c r="AT4" s="9" t="s">
        <v>126</v>
      </c>
      <c r="AU4" s="14" t="s">
        <v>128</v>
      </c>
      <c r="AV4" s="11" t="s">
        <v>1</v>
      </c>
      <c r="AW4" s="9" t="s">
        <v>126</v>
      </c>
      <c r="AX4" s="14" t="s">
        <v>128</v>
      </c>
      <c r="AY4" s="11" t="s">
        <v>1</v>
      </c>
      <c r="AZ4" s="9" t="s">
        <v>126</v>
      </c>
      <c r="BA4" s="14" t="s">
        <v>128</v>
      </c>
      <c r="BB4" s="11" t="s">
        <v>1</v>
      </c>
      <c r="BC4" s="9" t="s">
        <v>126</v>
      </c>
      <c r="BD4" s="14" t="s">
        <v>128</v>
      </c>
      <c r="BE4" s="11" t="s">
        <v>1</v>
      </c>
      <c r="BF4" s="9" t="s">
        <v>126</v>
      </c>
      <c r="BG4" s="14" t="s">
        <v>128</v>
      </c>
      <c r="BH4" s="11" t="s">
        <v>1</v>
      </c>
      <c r="BI4" s="9" t="s">
        <v>126</v>
      </c>
      <c r="BJ4" s="14" t="s">
        <v>128</v>
      </c>
      <c r="BK4" s="11" t="s">
        <v>1</v>
      </c>
      <c r="BL4" s="9" t="s">
        <v>126</v>
      </c>
      <c r="BM4" s="14" t="s">
        <v>128</v>
      </c>
      <c r="BN4" s="11" t="s">
        <v>1</v>
      </c>
      <c r="BO4" s="9" t="s">
        <v>126</v>
      </c>
      <c r="BP4" s="14" t="s">
        <v>128</v>
      </c>
      <c r="BQ4" s="11" t="s">
        <v>1</v>
      </c>
      <c r="BR4" s="9" t="s">
        <v>126</v>
      </c>
      <c r="BS4" s="14" t="s">
        <v>128</v>
      </c>
      <c r="BT4" s="11" t="s">
        <v>1</v>
      </c>
      <c r="BU4" s="9" t="s">
        <v>126</v>
      </c>
      <c r="BV4" s="14" t="s">
        <v>128</v>
      </c>
      <c r="BW4" s="11" t="s">
        <v>1</v>
      </c>
      <c r="BX4" s="9" t="s">
        <v>126</v>
      </c>
      <c r="BY4" s="14" t="s">
        <v>128</v>
      </c>
      <c r="BZ4" s="11" t="s">
        <v>1</v>
      </c>
      <c r="CA4" s="9" t="s">
        <v>126</v>
      </c>
      <c r="CB4" s="14" t="s">
        <v>128</v>
      </c>
      <c r="CC4" s="11" t="s">
        <v>1</v>
      </c>
      <c r="CD4" s="9" t="s">
        <v>126</v>
      </c>
      <c r="CE4" s="14" t="s">
        <v>128</v>
      </c>
      <c r="CF4" s="11" t="s">
        <v>1</v>
      </c>
      <c r="CG4" s="9" t="s">
        <v>126</v>
      </c>
      <c r="CH4" s="14" t="s">
        <v>128</v>
      </c>
      <c r="CI4" s="11" t="s">
        <v>1</v>
      </c>
      <c r="CJ4" s="9" t="s">
        <v>126</v>
      </c>
      <c r="CK4" s="14" t="s">
        <v>128</v>
      </c>
      <c r="CL4" s="11" t="s">
        <v>1</v>
      </c>
      <c r="CM4" s="9" t="s">
        <v>126</v>
      </c>
      <c r="CN4" s="14" t="s">
        <v>128</v>
      </c>
      <c r="CO4" s="11" t="s">
        <v>1</v>
      </c>
      <c r="CP4" s="9" t="s">
        <v>126</v>
      </c>
      <c r="CQ4" s="14" t="s">
        <v>128</v>
      </c>
      <c r="CR4" s="11" t="s">
        <v>1</v>
      </c>
      <c r="CS4" s="9" t="s">
        <v>126</v>
      </c>
      <c r="CT4" s="14" t="s">
        <v>128</v>
      </c>
      <c r="CU4" s="11" t="s">
        <v>1</v>
      </c>
      <c r="CV4" s="9" t="s">
        <v>126</v>
      </c>
      <c r="CW4" s="14" t="s">
        <v>128</v>
      </c>
      <c r="CX4" s="11" t="s">
        <v>1</v>
      </c>
      <c r="CY4" s="9" t="s">
        <v>126</v>
      </c>
      <c r="CZ4" s="14" t="s">
        <v>128</v>
      </c>
    </row>
    <row r="5" spans="1:104" x14ac:dyDescent="0.25">
      <c r="A5" s="6" t="s">
        <v>147</v>
      </c>
      <c r="B5" s="4" t="s">
        <v>148</v>
      </c>
      <c r="C5" s="13">
        <v>14.05</v>
      </c>
      <c r="D5" s="95">
        <v>1</v>
      </c>
      <c r="E5" s="95">
        <f t="shared" ref="E5:E68" si="3">+D5*F5</f>
        <v>11337</v>
      </c>
      <c r="F5" s="19">
        <f>+I5+L5+O5+R5+U5+X5+AA5+AD5+AG5+AJ5+AM5+AP5+AS5+AV5+AY5+BB5+BE5+BH5+BK5+BN5+BQ5+BT5+BW5+BZ5+CC5+CF5+CI5+CL5+CO5+CR5+CU5+CX5</f>
        <v>11337</v>
      </c>
      <c r="G5" s="5" t="s">
        <v>129</v>
      </c>
      <c r="H5" s="13">
        <f>+F5*C5</f>
        <v>159284.85</v>
      </c>
      <c r="I5" s="10">
        <f>IFERROR(VLOOKUP(A5,'1'!U:V,2,0),"0")</f>
        <v>0</v>
      </c>
      <c r="J5" s="5" t="s">
        <v>129</v>
      </c>
      <c r="K5" s="15">
        <f t="shared" ref="K5:K36" si="4">+I5*C5</f>
        <v>0</v>
      </c>
      <c r="L5" s="10">
        <f>IFERROR(VLOOKUP(A5,'2'!U:V,2,0),"0")</f>
        <v>704</v>
      </c>
      <c r="M5" s="5" t="s">
        <v>129</v>
      </c>
      <c r="N5" s="15">
        <f t="shared" ref="N5:N36" si="5">+L5*C5</f>
        <v>9891.2000000000007</v>
      </c>
      <c r="O5" s="10">
        <f>IFERROR(VLOOKUP(A5,'3'!U:V,2,0),"0")</f>
        <v>576</v>
      </c>
      <c r="P5" s="5" t="s">
        <v>129</v>
      </c>
      <c r="Q5" s="15">
        <f t="shared" ref="Q5:Q36" si="6">+O5*C5</f>
        <v>8092.8</v>
      </c>
      <c r="R5" s="10">
        <f>IFERROR(VLOOKUP(A5,'4'!U:V,2,0),"0")</f>
        <v>362</v>
      </c>
      <c r="S5" s="5" t="s">
        <v>129</v>
      </c>
      <c r="T5" s="15">
        <f>+R5*C5</f>
        <v>5086.1000000000004</v>
      </c>
      <c r="U5" s="10">
        <f>IFERROR(VLOOKUP(A5,'5'!U:V,2,0),"0")</f>
        <v>366</v>
      </c>
      <c r="V5" s="5" t="s">
        <v>129</v>
      </c>
      <c r="W5" s="15">
        <f t="shared" ref="W5:W36" si="7">+U5*C5</f>
        <v>5142.3</v>
      </c>
      <c r="X5" s="10">
        <f>IFERROR(VLOOKUP(A5,'6'!U:V,2,0),"0")</f>
        <v>311</v>
      </c>
      <c r="Y5" s="5" t="s">
        <v>129</v>
      </c>
      <c r="Z5" s="15">
        <f t="shared" ref="Z5:Z36" si="8">+X5*C5</f>
        <v>4369.55</v>
      </c>
      <c r="AA5" s="10">
        <f>IFERROR(VLOOKUP(A5,'7'!U:V,2,0),"0")</f>
        <v>531</v>
      </c>
      <c r="AB5" s="5" t="s">
        <v>129</v>
      </c>
      <c r="AC5" s="15">
        <f t="shared" ref="AC5:AC36" si="9">+AA5*C5</f>
        <v>7460.55</v>
      </c>
      <c r="AD5" s="10">
        <f>IFERROR(VLOOKUP(A5,'8'!U:V,2,0),"0")</f>
        <v>703</v>
      </c>
      <c r="AE5" s="5" t="s">
        <v>129</v>
      </c>
      <c r="AF5" s="15">
        <f t="shared" ref="AF5:AF36" si="10">+AD5*C5</f>
        <v>9877.15</v>
      </c>
      <c r="AG5" s="10">
        <f>IFERROR(VLOOKUP(A5,'9'!U:V,2,0),"0")</f>
        <v>770</v>
      </c>
      <c r="AH5" s="5" t="s">
        <v>129</v>
      </c>
      <c r="AI5" s="15">
        <f t="shared" ref="AI5:AI36" si="11">+AG5*C5</f>
        <v>10818.5</v>
      </c>
      <c r="AJ5" s="10">
        <f>IFERROR(VLOOKUP(A5,'10'!U:V,2,0),"0")</f>
        <v>293</v>
      </c>
      <c r="AK5" s="5" t="s">
        <v>129</v>
      </c>
      <c r="AL5" s="15">
        <f t="shared" ref="AL5:AL36" si="12">+AJ5*C5</f>
        <v>4116.6500000000005</v>
      </c>
      <c r="AM5" s="10">
        <f>IFERROR(VLOOKUP(A5,'11'!U:V,2,0),"0")</f>
        <v>557</v>
      </c>
      <c r="AN5" s="5" t="s">
        <v>129</v>
      </c>
      <c r="AO5" s="15">
        <f t="shared" ref="AO5:AO36" si="13">+AM5*C5</f>
        <v>7825.85</v>
      </c>
      <c r="AP5" s="10">
        <f>IFERROR(VLOOKUP(A5,'12'!U:V,2,0),"0")</f>
        <v>440</v>
      </c>
      <c r="AQ5" s="5" t="s">
        <v>129</v>
      </c>
      <c r="AR5" s="15">
        <f t="shared" ref="AR5:AR36" si="14">+AP5*C5</f>
        <v>6182</v>
      </c>
      <c r="AS5" s="10">
        <f>IFERROR(VLOOKUP(A5,'13'!U:V,2,0),"0")</f>
        <v>511</v>
      </c>
      <c r="AT5" s="5" t="s">
        <v>129</v>
      </c>
      <c r="AU5" s="15">
        <f t="shared" ref="AU5:AU36" si="15">+AS5*C5</f>
        <v>7179.55</v>
      </c>
      <c r="AV5" s="10">
        <f>IFERROR(VLOOKUP(A5,'14'!U:V,2,0),"0")</f>
        <v>397</v>
      </c>
      <c r="AW5" s="5" t="s">
        <v>129</v>
      </c>
      <c r="AX5" s="15">
        <f t="shared" ref="AX5:AX36" si="16">+AV5*C5</f>
        <v>5577.85</v>
      </c>
      <c r="AY5" s="10">
        <f>IFERROR(VLOOKUP(A5,'15'!U:V,2,0),"0")</f>
        <v>441</v>
      </c>
      <c r="AZ5" s="5" t="s">
        <v>129</v>
      </c>
      <c r="BA5" s="15">
        <f t="shared" ref="BA5:BA36" si="17">+AY5*C5</f>
        <v>6196.05</v>
      </c>
      <c r="BB5" s="10">
        <f>IFERROR(VLOOKUP(A5,'16'!U:V,2,0),"0")</f>
        <v>440</v>
      </c>
      <c r="BC5" s="5" t="s">
        <v>129</v>
      </c>
      <c r="BD5" s="15">
        <f t="shared" ref="BD5:BD36" si="18">+BB5*C5</f>
        <v>6182</v>
      </c>
      <c r="BE5" s="10">
        <f>IFERROR(VLOOKUP(A5,'17'!U:V,2,0),"0")</f>
        <v>479</v>
      </c>
      <c r="BF5" s="5" t="s">
        <v>129</v>
      </c>
      <c r="BG5" s="15">
        <f t="shared" ref="BG5:BG36" si="19">+BE5*C5</f>
        <v>6729.9500000000007</v>
      </c>
      <c r="BH5" s="10">
        <f>IFERROR(VLOOKUP(A5,'18'!U:V,2,0),"0")</f>
        <v>315</v>
      </c>
      <c r="BI5" s="5" t="s">
        <v>129</v>
      </c>
      <c r="BJ5" s="15">
        <f>+BH5*C5</f>
        <v>4425.75</v>
      </c>
      <c r="BK5" s="10">
        <f>IFERROR(VLOOKUP(A5,'19'!U:V,2,0),"0")</f>
        <v>254</v>
      </c>
      <c r="BL5" s="5" t="s">
        <v>129</v>
      </c>
      <c r="BM5" s="15">
        <f>+BK5*C5</f>
        <v>3568.7000000000003</v>
      </c>
      <c r="BN5" s="10">
        <f>IFERROR(VLOOKUP(A5,'20'!U:V,2,0),"0")</f>
        <v>341</v>
      </c>
      <c r="BO5" s="5" t="s">
        <v>129</v>
      </c>
      <c r="BP5" s="15">
        <f>+BN5*C5</f>
        <v>4791.05</v>
      </c>
      <c r="BQ5" s="10">
        <f>IFERROR(VLOOKUP(A5,'21'!U:V,2,0),"0")</f>
        <v>328</v>
      </c>
      <c r="BR5" s="5" t="s">
        <v>129</v>
      </c>
      <c r="BS5" s="15">
        <f>+BQ5*C5</f>
        <v>4608.4000000000005</v>
      </c>
      <c r="BT5" s="10">
        <f>IFERROR(VLOOKUP(A5,'22'!U:V,2,0),"0")</f>
        <v>310</v>
      </c>
      <c r="BU5" s="5" t="s">
        <v>129</v>
      </c>
      <c r="BV5" s="15">
        <f>+BT5*C5</f>
        <v>4355.5</v>
      </c>
      <c r="BW5" s="10">
        <f>IFERROR(VLOOKUP(A5,'23'!U:V,2,0),"0")</f>
        <v>194</v>
      </c>
      <c r="BX5" s="5" t="s">
        <v>129</v>
      </c>
      <c r="BY5" s="15">
        <f>+BW5*C5</f>
        <v>2725.7000000000003</v>
      </c>
      <c r="BZ5" s="10">
        <f>IFERROR(VLOOKUP(A5,'24'!U:V,2,0),"0")</f>
        <v>348</v>
      </c>
      <c r="CA5" s="5" t="s">
        <v>129</v>
      </c>
      <c r="CB5" s="15">
        <f>+BZ5*C5</f>
        <v>4889.4000000000005</v>
      </c>
      <c r="CC5" s="10">
        <f>IFERROR(VLOOKUP(A5,'25'!U:V,2,0),"0")</f>
        <v>387</v>
      </c>
      <c r="CD5" s="5" t="s">
        <v>129</v>
      </c>
      <c r="CE5" s="15">
        <f>+CC5*C5</f>
        <v>5437.35</v>
      </c>
      <c r="CF5" s="10">
        <f>IFERROR(VLOOKUP(A5,'26'!U:V,2,0),"0")</f>
        <v>233</v>
      </c>
      <c r="CG5" s="5" t="s">
        <v>129</v>
      </c>
      <c r="CH5" s="15">
        <f>+CF5*C5</f>
        <v>3273.65</v>
      </c>
      <c r="CI5" s="10">
        <f>IFERROR(VLOOKUP(A5,'27'!U:V,2,0),"0")</f>
        <v>377</v>
      </c>
      <c r="CJ5" s="5" t="s">
        <v>129</v>
      </c>
      <c r="CK5" s="15">
        <f>+CI5*C5</f>
        <v>5296.85</v>
      </c>
      <c r="CL5" s="10">
        <f>IFERROR(VLOOKUP(A5,'28'!U:V,2,0),"0")</f>
        <v>369</v>
      </c>
      <c r="CM5" s="5" t="s">
        <v>129</v>
      </c>
      <c r="CN5" s="15">
        <f>+CL5*C5</f>
        <v>5184.45</v>
      </c>
      <c r="CO5" s="10" t="str">
        <f>IFERROR(VLOOKUP(A5,'29'!U:V,2,0),"0")</f>
        <v>0</v>
      </c>
      <c r="CP5" s="5" t="s">
        <v>129</v>
      </c>
      <c r="CQ5" s="15">
        <f>+CO5*C5</f>
        <v>0</v>
      </c>
      <c r="CR5" s="10" t="str">
        <f>IFERROR(VLOOKUP(A5,'30'!U:V,2,0),"0")</f>
        <v>0</v>
      </c>
      <c r="CS5" s="5" t="s">
        <v>129</v>
      </c>
      <c r="CT5" s="15">
        <f>+CR5*C5</f>
        <v>0</v>
      </c>
      <c r="CU5" s="10" t="str">
        <f>IFERROR(VLOOKUP(A5,'31'!U:V,2,0),"0")</f>
        <v>0</v>
      </c>
      <c r="CV5" s="5" t="s">
        <v>129</v>
      </c>
      <c r="CW5" s="15">
        <f>+CU5*C5</f>
        <v>0</v>
      </c>
      <c r="CX5" s="10" t="str">
        <f>IFERROR(VLOOKUP(A5,'เซต1-31'!V:W,2,0),"0")</f>
        <v>0</v>
      </c>
      <c r="CY5" s="5" t="s">
        <v>129</v>
      </c>
      <c r="CZ5" s="15">
        <f t="shared" ref="CZ5:CZ68" si="20">+CX5*CQ5</f>
        <v>0</v>
      </c>
    </row>
    <row r="6" spans="1:104" x14ac:dyDescent="0.25">
      <c r="A6" s="6" t="s">
        <v>20</v>
      </c>
      <c r="B6" s="4" t="s">
        <v>21</v>
      </c>
      <c r="C6" s="13">
        <v>19.579999999999998</v>
      </c>
      <c r="D6" s="95">
        <v>1</v>
      </c>
      <c r="E6" s="95">
        <f t="shared" si="3"/>
        <v>10</v>
      </c>
      <c r="F6" s="19">
        <f t="shared" ref="F6:F68" si="21">+I6+L6+O6+R6+U6+X6+AA6+AD6+AG6+AJ6+AM6+AP6+AS6+AV6+AY6+BB6+BE6+BH6+BK6+BN6+BQ6+BT6+BW6+BZ6+CC6+CF6+CI6+CL6+CO6+CR6+CU6+CX6</f>
        <v>10</v>
      </c>
      <c r="G6" s="5" t="s">
        <v>129</v>
      </c>
      <c r="H6" s="13">
        <f t="shared" ref="H6:H36" si="22">+F6*C6</f>
        <v>195.79999999999998</v>
      </c>
      <c r="I6" s="10" t="str">
        <f>IFERROR(VLOOKUP(A6,'1'!U:V,2,0),"0")</f>
        <v>0</v>
      </c>
      <c r="J6" s="5" t="s">
        <v>129</v>
      </c>
      <c r="K6" s="15">
        <f t="shared" si="4"/>
        <v>0</v>
      </c>
      <c r="L6" s="10" t="str">
        <f>IFERROR(VLOOKUP(A6,'2'!U:V,2,0),"0")</f>
        <v>0</v>
      </c>
      <c r="M6" s="5" t="s">
        <v>129</v>
      </c>
      <c r="N6" s="15">
        <f t="shared" si="5"/>
        <v>0</v>
      </c>
      <c r="O6" s="10" t="str">
        <f>IFERROR(VLOOKUP(A6,'3'!U:V,2,0),"0")</f>
        <v>0</v>
      </c>
      <c r="P6" s="5" t="s">
        <v>129</v>
      </c>
      <c r="Q6" s="15">
        <f t="shared" si="6"/>
        <v>0</v>
      </c>
      <c r="R6" s="10" t="str">
        <f>IFERROR(VLOOKUP(A6,'4'!U:V,2,0),"0")</f>
        <v>0</v>
      </c>
      <c r="S6" s="5" t="s">
        <v>129</v>
      </c>
      <c r="T6" s="15">
        <f t="shared" ref="T6:T36" si="23">+R6*C6</f>
        <v>0</v>
      </c>
      <c r="U6" s="10" t="str">
        <f>IFERROR(VLOOKUP(A6,'5'!U:V,2,0),"0")</f>
        <v>0</v>
      </c>
      <c r="V6" s="5" t="s">
        <v>129</v>
      </c>
      <c r="W6" s="15">
        <f t="shared" si="7"/>
        <v>0</v>
      </c>
      <c r="X6" s="10" t="str">
        <f>IFERROR(VLOOKUP(A6,'6'!U:V,2,0),"0")</f>
        <v>0</v>
      </c>
      <c r="Y6" s="5" t="s">
        <v>129</v>
      </c>
      <c r="Z6" s="15">
        <f t="shared" si="8"/>
        <v>0</v>
      </c>
      <c r="AA6" s="10" t="str">
        <f>IFERROR(VLOOKUP(A6,'7'!U:V,2,0),"0")</f>
        <v>0</v>
      </c>
      <c r="AB6" s="5" t="s">
        <v>129</v>
      </c>
      <c r="AC6" s="15">
        <f t="shared" si="9"/>
        <v>0</v>
      </c>
      <c r="AD6" s="10" t="str">
        <f>IFERROR(VLOOKUP(A6,'8'!U:V,2,0),"0")</f>
        <v>0</v>
      </c>
      <c r="AE6" s="5" t="s">
        <v>129</v>
      </c>
      <c r="AF6" s="15">
        <f t="shared" si="10"/>
        <v>0</v>
      </c>
      <c r="AG6" s="10" t="str">
        <f>IFERROR(VLOOKUP(A6,'9'!U:V,2,0),"0")</f>
        <v>0</v>
      </c>
      <c r="AH6" s="5" t="s">
        <v>129</v>
      </c>
      <c r="AI6" s="15">
        <f t="shared" si="11"/>
        <v>0</v>
      </c>
      <c r="AJ6" s="10" t="str">
        <f>IFERROR(VLOOKUP(A6,'10'!U:V,2,0),"0")</f>
        <v>0</v>
      </c>
      <c r="AK6" s="5" t="s">
        <v>129</v>
      </c>
      <c r="AL6" s="15">
        <f t="shared" si="12"/>
        <v>0</v>
      </c>
      <c r="AM6" s="10" t="str">
        <f>IFERROR(VLOOKUP(A6,'11'!U:V,2,0),"0")</f>
        <v>0</v>
      </c>
      <c r="AN6" s="5" t="s">
        <v>129</v>
      </c>
      <c r="AO6" s="15">
        <f t="shared" si="13"/>
        <v>0</v>
      </c>
      <c r="AP6" s="10" t="str">
        <f>IFERROR(VLOOKUP(A6,'12'!U:V,2,0),"0")</f>
        <v>0</v>
      </c>
      <c r="AQ6" s="5" t="s">
        <v>129</v>
      </c>
      <c r="AR6" s="15">
        <f t="shared" si="14"/>
        <v>0</v>
      </c>
      <c r="AS6" s="10" t="str">
        <f>IFERROR(VLOOKUP(A6,'13'!U:V,2,0),"0")</f>
        <v>0</v>
      </c>
      <c r="AT6" s="5" t="s">
        <v>129</v>
      </c>
      <c r="AU6" s="15">
        <f t="shared" si="15"/>
        <v>0</v>
      </c>
      <c r="AV6" s="10" t="str">
        <f>IFERROR(VLOOKUP(A6,'14'!U:V,2,0),"0")</f>
        <v>0</v>
      </c>
      <c r="AW6" s="5" t="s">
        <v>129</v>
      </c>
      <c r="AX6" s="15">
        <f t="shared" si="16"/>
        <v>0</v>
      </c>
      <c r="AY6" s="10">
        <f>IFERROR(VLOOKUP(A6,'15'!U:V,2,0),"0")</f>
        <v>10</v>
      </c>
      <c r="AZ6" s="5" t="s">
        <v>129</v>
      </c>
      <c r="BA6" s="15">
        <f t="shared" si="17"/>
        <v>195.79999999999998</v>
      </c>
      <c r="BB6" s="10" t="str">
        <f>IFERROR(VLOOKUP(A6,'16'!U:V,2,0),"0")</f>
        <v>0</v>
      </c>
      <c r="BC6" s="5" t="s">
        <v>129</v>
      </c>
      <c r="BD6" s="15">
        <f t="shared" si="18"/>
        <v>0</v>
      </c>
      <c r="BE6" s="10" t="str">
        <f>IFERROR(VLOOKUP(A6,'17'!U:V,2,0),"0")</f>
        <v>0</v>
      </c>
      <c r="BF6" s="5" t="s">
        <v>129</v>
      </c>
      <c r="BG6" s="15">
        <f t="shared" si="19"/>
        <v>0</v>
      </c>
      <c r="BH6" s="10" t="str">
        <f>IFERROR(VLOOKUP(A6,'18'!U:V,2,0),"0")</f>
        <v>0</v>
      </c>
      <c r="BI6" s="5" t="s">
        <v>129</v>
      </c>
      <c r="BJ6" s="15">
        <f t="shared" ref="BJ6:BJ69" si="24">+BH6*C6</f>
        <v>0</v>
      </c>
      <c r="BK6" s="10" t="str">
        <f>IFERROR(VLOOKUP(A6,'19'!U:V,2,0),"0")</f>
        <v>0</v>
      </c>
      <c r="BL6" s="5" t="s">
        <v>129</v>
      </c>
      <c r="BM6" s="15">
        <f t="shared" ref="BM6:BM69" si="25">+BK6*C6</f>
        <v>0</v>
      </c>
      <c r="BN6" s="10" t="str">
        <f>IFERROR(VLOOKUP(A6,'20'!U:V,2,0),"0")</f>
        <v>0</v>
      </c>
      <c r="BO6" s="5" t="s">
        <v>129</v>
      </c>
      <c r="BP6" s="15">
        <f t="shared" ref="BP6:BP69" si="26">+BN6*C6</f>
        <v>0</v>
      </c>
      <c r="BQ6" s="10" t="str">
        <f>IFERROR(VLOOKUP(A6,'21'!U:V,2,0),"0")</f>
        <v>0</v>
      </c>
      <c r="BR6" s="5" t="s">
        <v>129</v>
      </c>
      <c r="BS6" s="15">
        <f t="shared" ref="BS6:BS69" si="27">+BQ6*C6</f>
        <v>0</v>
      </c>
      <c r="BT6" s="10" t="str">
        <f>IFERROR(VLOOKUP(A6,'22'!U:V,2,0),"0")</f>
        <v>0</v>
      </c>
      <c r="BU6" s="5" t="s">
        <v>129</v>
      </c>
      <c r="BV6" s="15">
        <f t="shared" ref="BV6:BV69" si="28">+BT6*C6</f>
        <v>0</v>
      </c>
      <c r="BW6" s="10" t="str">
        <f>IFERROR(VLOOKUP(A6,'23'!U:V,2,0),"0")</f>
        <v>0</v>
      </c>
      <c r="BX6" s="5" t="s">
        <v>129</v>
      </c>
      <c r="BY6" s="15">
        <f t="shared" ref="BY6:BY69" si="29">+BW6*C6</f>
        <v>0</v>
      </c>
      <c r="BZ6" s="10" t="str">
        <f>IFERROR(VLOOKUP(A6,'24'!U:V,2,0),"0")</f>
        <v>0</v>
      </c>
      <c r="CA6" s="5" t="s">
        <v>129</v>
      </c>
      <c r="CB6" s="15">
        <f t="shared" ref="CB6:CB69" si="30">+BZ6*C6</f>
        <v>0</v>
      </c>
      <c r="CC6" s="10" t="str">
        <f>IFERROR(VLOOKUP(A6,'25'!U:V,2,0),"0")</f>
        <v>0</v>
      </c>
      <c r="CD6" s="5" t="s">
        <v>129</v>
      </c>
      <c r="CE6" s="15">
        <f t="shared" ref="CE6:CE69" si="31">+CC6*C6</f>
        <v>0</v>
      </c>
      <c r="CF6" s="10" t="str">
        <f>IFERROR(VLOOKUP(A6,'26'!U:V,2,0),"0")</f>
        <v>0</v>
      </c>
      <c r="CG6" s="5" t="s">
        <v>129</v>
      </c>
      <c r="CH6" s="15">
        <f t="shared" ref="CH6:CH69" si="32">+CF6*C6</f>
        <v>0</v>
      </c>
      <c r="CI6" s="10" t="str">
        <f>IFERROR(VLOOKUP(A6,'27'!U:V,2,0),"0")</f>
        <v>0</v>
      </c>
      <c r="CJ6" s="5" t="s">
        <v>129</v>
      </c>
      <c r="CK6" s="15">
        <f t="shared" ref="CK6:CK69" si="33">+CI6*C6</f>
        <v>0</v>
      </c>
      <c r="CL6" s="10" t="str">
        <f>IFERROR(VLOOKUP(A6,'28'!U:V,2,0),"0")</f>
        <v>0</v>
      </c>
      <c r="CM6" s="5" t="s">
        <v>129</v>
      </c>
      <c r="CN6" s="15">
        <f t="shared" ref="CN6:CN69" si="34">+CL6*C6</f>
        <v>0</v>
      </c>
      <c r="CO6" s="10" t="str">
        <f>IFERROR(VLOOKUP(A6,'29'!U:V,2,0),"0")</f>
        <v>0</v>
      </c>
      <c r="CP6" s="5" t="s">
        <v>129</v>
      </c>
      <c r="CQ6" s="15">
        <f t="shared" ref="CQ6:CQ69" si="35">+CO6*C6</f>
        <v>0</v>
      </c>
      <c r="CR6" s="10" t="str">
        <f>IFERROR(VLOOKUP(A6,'30'!U:V,2,0),"0")</f>
        <v>0</v>
      </c>
      <c r="CS6" s="5" t="s">
        <v>129</v>
      </c>
      <c r="CT6" s="15">
        <f t="shared" ref="CT6:CT69" si="36">+CR6*C6</f>
        <v>0</v>
      </c>
      <c r="CU6" s="10" t="str">
        <f>IFERROR(VLOOKUP(A6,'31'!U:V,2,0),"0")</f>
        <v>0</v>
      </c>
      <c r="CV6" s="5" t="s">
        <v>129</v>
      </c>
      <c r="CW6" s="15">
        <f t="shared" ref="CW6:CW69" si="37">+CU6*C6</f>
        <v>0</v>
      </c>
      <c r="CX6" s="10" t="str">
        <f>IFERROR(VLOOKUP(A6,'เซต1-31'!V:W,2,0),"0")</f>
        <v>0</v>
      </c>
      <c r="CY6" s="5" t="s">
        <v>129</v>
      </c>
      <c r="CZ6" s="15">
        <f t="shared" si="20"/>
        <v>0</v>
      </c>
    </row>
    <row r="7" spans="1:104" x14ac:dyDescent="0.25">
      <c r="A7" s="6" t="s">
        <v>106</v>
      </c>
      <c r="B7" s="4" t="s">
        <v>107</v>
      </c>
      <c r="C7" s="13">
        <v>17.5</v>
      </c>
      <c r="D7" s="95">
        <v>1</v>
      </c>
      <c r="E7" s="95">
        <f t="shared" si="3"/>
        <v>0</v>
      </c>
      <c r="F7" s="19">
        <f t="shared" si="21"/>
        <v>0</v>
      </c>
      <c r="G7" s="5" t="s">
        <v>131</v>
      </c>
      <c r="H7" s="13">
        <f t="shared" si="22"/>
        <v>0</v>
      </c>
      <c r="I7" s="10" t="str">
        <f>IFERROR(VLOOKUP(A7,'1'!U:V,2,0),"0")</f>
        <v>0</v>
      </c>
      <c r="J7" s="5" t="s">
        <v>131</v>
      </c>
      <c r="K7" s="15">
        <f t="shared" si="4"/>
        <v>0</v>
      </c>
      <c r="L7" s="10" t="str">
        <f>IFERROR(VLOOKUP(A7,'2'!U:V,2,0),"0")</f>
        <v>0</v>
      </c>
      <c r="M7" s="5" t="s">
        <v>131</v>
      </c>
      <c r="N7" s="15">
        <f t="shared" si="5"/>
        <v>0</v>
      </c>
      <c r="O7" s="10" t="str">
        <f>IFERROR(VLOOKUP(A7,'3'!U:V,2,0),"0")</f>
        <v>0</v>
      </c>
      <c r="P7" s="5" t="s">
        <v>131</v>
      </c>
      <c r="Q7" s="15">
        <f t="shared" si="6"/>
        <v>0</v>
      </c>
      <c r="R7" s="10" t="str">
        <f>IFERROR(VLOOKUP(A7,'4'!U:V,2,0),"0")</f>
        <v>0</v>
      </c>
      <c r="S7" s="5" t="s">
        <v>131</v>
      </c>
      <c r="T7" s="15">
        <f t="shared" si="23"/>
        <v>0</v>
      </c>
      <c r="U7" s="10" t="str">
        <f>IFERROR(VLOOKUP(A7,'5'!U:V,2,0),"0")</f>
        <v>0</v>
      </c>
      <c r="V7" s="5" t="s">
        <v>131</v>
      </c>
      <c r="W7" s="15">
        <f t="shared" si="7"/>
        <v>0</v>
      </c>
      <c r="X7" s="10" t="str">
        <f>IFERROR(VLOOKUP(A7,'6'!U:V,2,0),"0")</f>
        <v>0</v>
      </c>
      <c r="Y7" s="5" t="s">
        <v>131</v>
      </c>
      <c r="Z7" s="15">
        <f t="shared" si="8"/>
        <v>0</v>
      </c>
      <c r="AA7" s="10" t="str">
        <f>IFERROR(VLOOKUP(A7,'7'!U:V,2,0),"0")</f>
        <v>0</v>
      </c>
      <c r="AB7" s="5" t="s">
        <v>131</v>
      </c>
      <c r="AC7" s="15">
        <f t="shared" si="9"/>
        <v>0</v>
      </c>
      <c r="AD7" s="10" t="str">
        <f>IFERROR(VLOOKUP(A7,'8'!U:V,2,0),"0")</f>
        <v>0</v>
      </c>
      <c r="AE7" s="5" t="s">
        <v>131</v>
      </c>
      <c r="AF7" s="15">
        <f t="shared" si="10"/>
        <v>0</v>
      </c>
      <c r="AG7" s="10" t="str">
        <f>IFERROR(VLOOKUP(A7,'9'!U:V,2,0),"0")</f>
        <v>0</v>
      </c>
      <c r="AH7" s="5" t="s">
        <v>131</v>
      </c>
      <c r="AI7" s="15">
        <f t="shared" si="11"/>
        <v>0</v>
      </c>
      <c r="AJ7" s="10" t="str">
        <f>IFERROR(VLOOKUP(A7,'10'!U:V,2,0),"0")</f>
        <v>0</v>
      </c>
      <c r="AK7" s="5" t="s">
        <v>131</v>
      </c>
      <c r="AL7" s="15">
        <f t="shared" si="12"/>
        <v>0</v>
      </c>
      <c r="AM7" s="10" t="str">
        <f>IFERROR(VLOOKUP(A7,'11'!U:V,2,0),"0")</f>
        <v>0</v>
      </c>
      <c r="AN7" s="5" t="s">
        <v>131</v>
      </c>
      <c r="AO7" s="15">
        <f t="shared" si="13"/>
        <v>0</v>
      </c>
      <c r="AP7" s="10" t="str">
        <f>IFERROR(VLOOKUP(A7,'12'!U:V,2,0),"0")</f>
        <v>0</v>
      </c>
      <c r="AQ7" s="5" t="s">
        <v>131</v>
      </c>
      <c r="AR7" s="15">
        <f t="shared" si="14"/>
        <v>0</v>
      </c>
      <c r="AS7" s="10" t="str">
        <f>IFERROR(VLOOKUP(A7,'13'!U:V,2,0),"0")</f>
        <v>0</v>
      </c>
      <c r="AT7" s="5" t="s">
        <v>131</v>
      </c>
      <c r="AU7" s="15">
        <f t="shared" si="15"/>
        <v>0</v>
      </c>
      <c r="AV7" s="10" t="str">
        <f>IFERROR(VLOOKUP(A7,'14'!U:V,2,0),"0")</f>
        <v>0</v>
      </c>
      <c r="AW7" s="5" t="s">
        <v>131</v>
      </c>
      <c r="AX7" s="15">
        <f t="shared" si="16"/>
        <v>0</v>
      </c>
      <c r="AY7" s="10" t="str">
        <f>IFERROR(VLOOKUP(A7,'15'!U:V,2,0),"0")</f>
        <v>0</v>
      </c>
      <c r="AZ7" s="5" t="s">
        <v>131</v>
      </c>
      <c r="BA7" s="15">
        <f t="shared" si="17"/>
        <v>0</v>
      </c>
      <c r="BB7" s="10" t="str">
        <f>IFERROR(VLOOKUP(A7,'16'!U:V,2,0),"0")</f>
        <v>0</v>
      </c>
      <c r="BC7" s="5" t="s">
        <v>131</v>
      </c>
      <c r="BD7" s="15">
        <f t="shared" si="18"/>
        <v>0</v>
      </c>
      <c r="BE7" s="10" t="str">
        <f>IFERROR(VLOOKUP(A7,'17'!U:V,2,0),"0")</f>
        <v>0</v>
      </c>
      <c r="BF7" s="5" t="s">
        <v>131</v>
      </c>
      <c r="BG7" s="15">
        <f t="shared" si="19"/>
        <v>0</v>
      </c>
      <c r="BH7" s="10" t="str">
        <f>IFERROR(VLOOKUP(A7,'18'!U:V,2,0),"0")</f>
        <v>0</v>
      </c>
      <c r="BI7" s="5" t="s">
        <v>131</v>
      </c>
      <c r="BJ7" s="15">
        <f t="shared" si="24"/>
        <v>0</v>
      </c>
      <c r="BK7" s="10" t="str">
        <f>IFERROR(VLOOKUP(A7,'19'!U:V,2,0),"0")</f>
        <v>0</v>
      </c>
      <c r="BL7" s="5" t="s">
        <v>131</v>
      </c>
      <c r="BM7" s="15">
        <f t="shared" si="25"/>
        <v>0</v>
      </c>
      <c r="BN7" s="10" t="str">
        <f>IFERROR(VLOOKUP(A7,'20'!U:V,2,0),"0")</f>
        <v>0</v>
      </c>
      <c r="BO7" s="5" t="s">
        <v>131</v>
      </c>
      <c r="BP7" s="15">
        <f t="shared" si="26"/>
        <v>0</v>
      </c>
      <c r="BQ7" s="10" t="str">
        <f>IFERROR(VLOOKUP(A7,'21'!U:V,2,0),"0")</f>
        <v>0</v>
      </c>
      <c r="BR7" s="5" t="s">
        <v>131</v>
      </c>
      <c r="BS7" s="15">
        <f t="shared" si="27"/>
        <v>0</v>
      </c>
      <c r="BT7" s="10" t="str">
        <f>IFERROR(VLOOKUP(A7,'22'!U:V,2,0),"0")</f>
        <v>0</v>
      </c>
      <c r="BU7" s="5" t="s">
        <v>131</v>
      </c>
      <c r="BV7" s="15">
        <f t="shared" si="28"/>
        <v>0</v>
      </c>
      <c r="BW7" s="10" t="str">
        <f>IFERROR(VLOOKUP(A7,'23'!U:V,2,0),"0")</f>
        <v>0</v>
      </c>
      <c r="BX7" s="5" t="s">
        <v>131</v>
      </c>
      <c r="BY7" s="15">
        <f t="shared" si="29"/>
        <v>0</v>
      </c>
      <c r="BZ7" s="10" t="str">
        <f>IFERROR(VLOOKUP(A7,'24'!U:V,2,0),"0")</f>
        <v>0</v>
      </c>
      <c r="CA7" s="5" t="s">
        <v>131</v>
      </c>
      <c r="CB7" s="15">
        <f t="shared" si="30"/>
        <v>0</v>
      </c>
      <c r="CC7" s="10" t="str">
        <f>IFERROR(VLOOKUP(A7,'25'!U:V,2,0),"0")</f>
        <v>0</v>
      </c>
      <c r="CD7" s="5" t="s">
        <v>131</v>
      </c>
      <c r="CE7" s="15">
        <f t="shared" si="31"/>
        <v>0</v>
      </c>
      <c r="CF7" s="10" t="str">
        <f>IFERROR(VLOOKUP(A7,'26'!U:V,2,0),"0")</f>
        <v>0</v>
      </c>
      <c r="CG7" s="5" t="s">
        <v>131</v>
      </c>
      <c r="CH7" s="15">
        <f t="shared" si="32"/>
        <v>0</v>
      </c>
      <c r="CI7" s="10" t="str">
        <f>IFERROR(VLOOKUP(A7,'27'!U:V,2,0),"0")</f>
        <v>0</v>
      </c>
      <c r="CJ7" s="5" t="s">
        <v>131</v>
      </c>
      <c r="CK7" s="15">
        <f t="shared" si="33"/>
        <v>0</v>
      </c>
      <c r="CL7" s="10" t="str">
        <f>IFERROR(VLOOKUP(A7,'28'!U:V,2,0),"0")</f>
        <v>0</v>
      </c>
      <c r="CM7" s="5" t="s">
        <v>131</v>
      </c>
      <c r="CN7" s="15">
        <f t="shared" si="34"/>
        <v>0</v>
      </c>
      <c r="CO7" s="10" t="str">
        <f>IFERROR(VLOOKUP(A7,'29'!U:V,2,0),"0")</f>
        <v>0</v>
      </c>
      <c r="CP7" s="5" t="s">
        <v>131</v>
      </c>
      <c r="CQ7" s="15">
        <f t="shared" si="35"/>
        <v>0</v>
      </c>
      <c r="CR7" s="10" t="str">
        <f>IFERROR(VLOOKUP(A7,'30'!U:V,2,0),"0")</f>
        <v>0</v>
      </c>
      <c r="CS7" s="5" t="s">
        <v>131</v>
      </c>
      <c r="CT7" s="15">
        <f t="shared" si="36"/>
        <v>0</v>
      </c>
      <c r="CU7" s="10" t="str">
        <f>IFERROR(VLOOKUP(A7,'31'!U:V,2,0),"0")</f>
        <v>0</v>
      </c>
      <c r="CV7" s="5" t="s">
        <v>131</v>
      </c>
      <c r="CW7" s="15">
        <f t="shared" si="37"/>
        <v>0</v>
      </c>
      <c r="CX7" s="10" t="str">
        <f>IFERROR(VLOOKUP(A7,'เซต1-31'!V:W,2,0),"0")</f>
        <v>0</v>
      </c>
      <c r="CY7" s="5" t="s">
        <v>131</v>
      </c>
      <c r="CZ7" s="15">
        <f t="shared" si="20"/>
        <v>0</v>
      </c>
    </row>
    <row r="8" spans="1:104" x14ac:dyDescent="0.25">
      <c r="A8" s="6" t="s">
        <v>151</v>
      </c>
      <c r="B8" s="4" t="s">
        <v>152</v>
      </c>
      <c r="C8" s="13">
        <v>4.43</v>
      </c>
      <c r="D8" s="95">
        <v>1</v>
      </c>
      <c r="E8" s="95">
        <f t="shared" si="3"/>
        <v>0</v>
      </c>
      <c r="F8" s="19">
        <f t="shared" si="21"/>
        <v>0</v>
      </c>
      <c r="G8" s="5" t="s">
        <v>130</v>
      </c>
      <c r="H8" s="13">
        <f t="shared" si="22"/>
        <v>0</v>
      </c>
      <c r="I8" s="10" t="str">
        <f>IFERROR(VLOOKUP(A8,'1'!U:V,2,0),"0")</f>
        <v>0</v>
      </c>
      <c r="J8" s="5" t="s">
        <v>130</v>
      </c>
      <c r="K8" s="15">
        <f t="shared" si="4"/>
        <v>0</v>
      </c>
      <c r="L8" s="10" t="str">
        <f>IFERROR(VLOOKUP(A8,'2'!U:V,2,0),"0")</f>
        <v>0</v>
      </c>
      <c r="M8" s="5" t="s">
        <v>130</v>
      </c>
      <c r="N8" s="15">
        <f t="shared" si="5"/>
        <v>0</v>
      </c>
      <c r="O8" s="10" t="str">
        <f>IFERROR(VLOOKUP(A8,'3'!U:V,2,0),"0")</f>
        <v>0</v>
      </c>
      <c r="P8" s="5" t="s">
        <v>130</v>
      </c>
      <c r="Q8" s="15">
        <f t="shared" si="6"/>
        <v>0</v>
      </c>
      <c r="R8" s="10" t="str">
        <f>IFERROR(VLOOKUP(A8,'4'!U:V,2,0),"0")</f>
        <v>0</v>
      </c>
      <c r="S8" s="5" t="s">
        <v>130</v>
      </c>
      <c r="T8" s="15">
        <f t="shared" si="23"/>
        <v>0</v>
      </c>
      <c r="U8" s="10" t="str">
        <f>IFERROR(VLOOKUP(A8,'5'!U:V,2,0),"0")</f>
        <v>0</v>
      </c>
      <c r="V8" s="5" t="s">
        <v>130</v>
      </c>
      <c r="W8" s="15">
        <f t="shared" si="7"/>
        <v>0</v>
      </c>
      <c r="X8" s="10" t="str">
        <f>IFERROR(VLOOKUP(A8,'6'!U:V,2,0),"0")</f>
        <v>0</v>
      </c>
      <c r="Y8" s="5" t="s">
        <v>130</v>
      </c>
      <c r="Z8" s="15">
        <f t="shared" si="8"/>
        <v>0</v>
      </c>
      <c r="AA8" s="10" t="str">
        <f>IFERROR(VLOOKUP(A8,'7'!U:V,2,0),"0")</f>
        <v>0</v>
      </c>
      <c r="AB8" s="5" t="s">
        <v>130</v>
      </c>
      <c r="AC8" s="15">
        <f t="shared" si="9"/>
        <v>0</v>
      </c>
      <c r="AD8" s="10" t="str">
        <f>IFERROR(VLOOKUP(A8,'8'!U:V,2,0),"0")</f>
        <v>0</v>
      </c>
      <c r="AE8" s="5" t="s">
        <v>130</v>
      </c>
      <c r="AF8" s="15">
        <f t="shared" si="10"/>
        <v>0</v>
      </c>
      <c r="AG8" s="10" t="str">
        <f>IFERROR(VLOOKUP(A8,'9'!U:V,2,0),"0")</f>
        <v>0</v>
      </c>
      <c r="AH8" s="5" t="s">
        <v>130</v>
      </c>
      <c r="AI8" s="15">
        <f t="shared" si="11"/>
        <v>0</v>
      </c>
      <c r="AJ8" s="10" t="str">
        <f>IFERROR(VLOOKUP(A8,'10'!U:V,2,0),"0")</f>
        <v>0</v>
      </c>
      <c r="AK8" s="5" t="s">
        <v>130</v>
      </c>
      <c r="AL8" s="15">
        <f t="shared" si="12"/>
        <v>0</v>
      </c>
      <c r="AM8" s="10" t="str">
        <f>IFERROR(VLOOKUP(A8,'11'!U:V,2,0),"0")</f>
        <v>0</v>
      </c>
      <c r="AN8" s="5" t="s">
        <v>130</v>
      </c>
      <c r="AO8" s="15">
        <f t="shared" si="13"/>
        <v>0</v>
      </c>
      <c r="AP8" s="10" t="str">
        <f>IFERROR(VLOOKUP(A8,'12'!U:V,2,0),"0")</f>
        <v>0</v>
      </c>
      <c r="AQ8" s="5" t="s">
        <v>130</v>
      </c>
      <c r="AR8" s="15">
        <f t="shared" si="14"/>
        <v>0</v>
      </c>
      <c r="AS8" s="10" t="str">
        <f>IFERROR(VLOOKUP(A8,'13'!U:V,2,0),"0")</f>
        <v>0</v>
      </c>
      <c r="AT8" s="5" t="s">
        <v>130</v>
      </c>
      <c r="AU8" s="15">
        <f t="shared" si="15"/>
        <v>0</v>
      </c>
      <c r="AV8" s="10" t="str">
        <f>IFERROR(VLOOKUP(A8,'14'!U:V,2,0),"0")</f>
        <v>0</v>
      </c>
      <c r="AW8" s="5" t="s">
        <v>130</v>
      </c>
      <c r="AX8" s="15">
        <f t="shared" si="16"/>
        <v>0</v>
      </c>
      <c r="AY8" s="10" t="str">
        <f>IFERROR(VLOOKUP(A8,'15'!U:V,2,0),"0")</f>
        <v>0</v>
      </c>
      <c r="AZ8" s="5" t="s">
        <v>130</v>
      </c>
      <c r="BA8" s="15">
        <f t="shared" si="17"/>
        <v>0</v>
      </c>
      <c r="BB8" s="10" t="str">
        <f>IFERROR(VLOOKUP(A8,'16'!U:V,2,0),"0")</f>
        <v>0</v>
      </c>
      <c r="BC8" s="5" t="s">
        <v>130</v>
      </c>
      <c r="BD8" s="15">
        <f t="shared" si="18"/>
        <v>0</v>
      </c>
      <c r="BE8" s="10" t="str">
        <f>IFERROR(VLOOKUP(A8,'17'!U:V,2,0),"0")</f>
        <v>0</v>
      </c>
      <c r="BF8" s="5" t="s">
        <v>130</v>
      </c>
      <c r="BG8" s="15">
        <f t="shared" si="19"/>
        <v>0</v>
      </c>
      <c r="BH8" s="10" t="str">
        <f>IFERROR(VLOOKUP(A8,'18'!U:V,2,0),"0")</f>
        <v>0</v>
      </c>
      <c r="BI8" s="5" t="s">
        <v>130</v>
      </c>
      <c r="BJ8" s="15">
        <f t="shared" si="24"/>
        <v>0</v>
      </c>
      <c r="BK8" s="10" t="str">
        <f>IFERROR(VLOOKUP(A8,'19'!U:V,2,0),"0")</f>
        <v>0</v>
      </c>
      <c r="BL8" s="5" t="s">
        <v>130</v>
      </c>
      <c r="BM8" s="15">
        <f t="shared" si="25"/>
        <v>0</v>
      </c>
      <c r="BN8" s="10" t="str">
        <f>IFERROR(VLOOKUP(A8,'20'!U:V,2,0),"0")</f>
        <v>0</v>
      </c>
      <c r="BO8" s="5" t="s">
        <v>130</v>
      </c>
      <c r="BP8" s="15">
        <f t="shared" si="26"/>
        <v>0</v>
      </c>
      <c r="BQ8" s="10" t="str">
        <f>IFERROR(VLOOKUP(A8,'21'!U:V,2,0),"0")</f>
        <v>0</v>
      </c>
      <c r="BR8" s="5" t="s">
        <v>130</v>
      </c>
      <c r="BS8" s="15">
        <f t="shared" si="27"/>
        <v>0</v>
      </c>
      <c r="BT8" s="10" t="str">
        <f>IFERROR(VLOOKUP(A8,'22'!U:V,2,0),"0")</f>
        <v>0</v>
      </c>
      <c r="BU8" s="5" t="s">
        <v>130</v>
      </c>
      <c r="BV8" s="15">
        <f t="shared" si="28"/>
        <v>0</v>
      </c>
      <c r="BW8" s="10" t="str">
        <f>IFERROR(VLOOKUP(A8,'23'!U:V,2,0),"0")</f>
        <v>0</v>
      </c>
      <c r="BX8" s="5" t="s">
        <v>130</v>
      </c>
      <c r="BY8" s="15">
        <f t="shared" si="29"/>
        <v>0</v>
      </c>
      <c r="BZ8" s="10" t="str">
        <f>IFERROR(VLOOKUP(A8,'24'!U:V,2,0),"0")</f>
        <v>0</v>
      </c>
      <c r="CA8" s="5" t="s">
        <v>130</v>
      </c>
      <c r="CB8" s="15">
        <f t="shared" si="30"/>
        <v>0</v>
      </c>
      <c r="CC8" s="10" t="str">
        <f>IFERROR(VLOOKUP(A8,'25'!U:V,2,0),"0")</f>
        <v>0</v>
      </c>
      <c r="CD8" s="5" t="s">
        <v>130</v>
      </c>
      <c r="CE8" s="15">
        <f t="shared" si="31"/>
        <v>0</v>
      </c>
      <c r="CF8" s="10" t="str">
        <f>IFERROR(VLOOKUP(A8,'26'!U:V,2,0),"0")</f>
        <v>0</v>
      </c>
      <c r="CG8" s="5" t="s">
        <v>130</v>
      </c>
      <c r="CH8" s="15">
        <f t="shared" si="32"/>
        <v>0</v>
      </c>
      <c r="CI8" s="10" t="str">
        <f>IFERROR(VLOOKUP(A8,'27'!U:V,2,0),"0")</f>
        <v>0</v>
      </c>
      <c r="CJ8" s="5" t="s">
        <v>130</v>
      </c>
      <c r="CK8" s="15">
        <f t="shared" si="33"/>
        <v>0</v>
      </c>
      <c r="CL8" s="10" t="str">
        <f>IFERROR(VLOOKUP(A8,'28'!U:V,2,0),"0")</f>
        <v>0</v>
      </c>
      <c r="CM8" s="5" t="s">
        <v>130</v>
      </c>
      <c r="CN8" s="15">
        <f t="shared" si="34"/>
        <v>0</v>
      </c>
      <c r="CO8" s="10" t="str">
        <f>IFERROR(VLOOKUP(A8,'29'!U:V,2,0),"0")</f>
        <v>0</v>
      </c>
      <c r="CP8" s="5" t="s">
        <v>130</v>
      </c>
      <c r="CQ8" s="15">
        <f t="shared" si="35"/>
        <v>0</v>
      </c>
      <c r="CR8" s="10" t="str">
        <f>IFERROR(VLOOKUP(A8,'30'!U:V,2,0),"0")</f>
        <v>0</v>
      </c>
      <c r="CS8" s="5" t="s">
        <v>130</v>
      </c>
      <c r="CT8" s="15">
        <f t="shared" si="36"/>
        <v>0</v>
      </c>
      <c r="CU8" s="10" t="str">
        <f>IFERROR(VLOOKUP(A8,'31'!U:V,2,0),"0")</f>
        <v>0</v>
      </c>
      <c r="CV8" s="5" t="s">
        <v>130</v>
      </c>
      <c r="CW8" s="15">
        <f t="shared" si="37"/>
        <v>0</v>
      </c>
      <c r="CX8" s="10" t="str">
        <f>IFERROR(VLOOKUP(A8,'เซต1-31'!V:W,2,0),"0")</f>
        <v>0</v>
      </c>
      <c r="CY8" s="5" t="s">
        <v>130</v>
      </c>
      <c r="CZ8" s="15">
        <f t="shared" si="20"/>
        <v>0</v>
      </c>
    </row>
    <row r="9" spans="1:104" x14ac:dyDescent="0.25">
      <c r="A9" s="6" t="s">
        <v>75</v>
      </c>
      <c r="B9" s="4" t="s">
        <v>76</v>
      </c>
      <c r="C9" s="13">
        <v>22.02</v>
      </c>
      <c r="D9" s="95">
        <v>1</v>
      </c>
      <c r="E9" s="95">
        <f t="shared" si="3"/>
        <v>10</v>
      </c>
      <c r="F9" s="19">
        <f t="shared" si="21"/>
        <v>10</v>
      </c>
      <c r="G9" s="5" t="s">
        <v>129</v>
      </c>
      <c r="H9" s="13">
        <f t="shared" si="22"/>
        <v>220.2</v>
      </c>
      <c r="I9" s="10" t="str">
        <f>IFERROR(VLOOKUP(A9,'1'!U:V,2,0),"0")</f>
        <v>0</v>
      </c>
      <c r="J9" s="5" t="s">
        <v>129</v>
      </c>
      <c r="K9" s="15">
        <f t="shared" si="4"/>
        <v>0</v>
      </c>
      <c r="L9" s="10" t="str">
        <f>IFERROR(VLOOKUP(A9,'2'!U:V,2,0),"0")</f>
        <v>0</v>
      </c>
      <c r="M9" s="5" t="s">
        <v>129</v>
      </c>
      <c r="N9" s="15">
        <f t="shared" si="5"/>
        <v>0</v>
      </c>
      <c r="O9" s="10" t="str">
        <f>IFERROR(VLOOKUP(A9,'3'!U:V,2,0),"0")</f>
        <v>0</v>
      </c>
      <c r="P9" s="5" t="s">
        <v>129</v>
      </c>
      <c r="Q9" s="15">
        <f t="shared" si="6"/>
        <v>0</v>
      </c>
      <c r="R9" s="10" t="str">
        <f>IFERROR(VLOOKUP(A9,'4'!U:V,2,0),"0")</f>
        <v>0</v>
      </c>
      <c r="S9" s="5" t="s">
        <v>129</v>
      </c>
      <c r="T9" s="15">
        <f t="shared" si="23"/>
        <v>0</v>
      </c>
      <c r="U9" s="10" t="str">
        <f>IFERROR(VLOOKUP(A9,'5'!U:V,2,0),"0")</f>
        <v>0</v>
      </c>
      <c r="V9" s="5" t="s">
        <v>129</v>
      </c>
      <c r="W9" s="15">
        <f t="shared" si="7"/>
        <v>0</v>
      </c>
      <c r="X9" s="10" t="str">
        <f>IFERROR(VLOOKUP(A9,'6'!U:V,2,0),"0")</f>
        <v>0</v>
      </c>
      <c r="Y9" s="5" t="s">
        <v>129</v>
      </c>
      <c r="Z9" s="15">
        <f t="shared" si="8"/>
        <v>0</v>
      </c>
      <c r="AA9" s="10" t="str">
        <f>IFERROR(VLOOKUP(A9,'7'!U:V,2,0),"0")</f>
        <v>0</v>
      </c>
      <c r="AB9" s="5" t="s">
        <v>129</v>
      </c>
      <c r="AC9" s="15">
        <f t="shared" si="9"/>
        <v>0</v>
      </c>
      <c r="AD9" s="10" t="str">
        <f>IFERROR(VLOOKUP(A9,'8'!U:V,2,0),"0")</f>
        <v>0</v>
      </c>
      <c r="AE9" s="5" t="s">
        <v>129</v>
      </c>
      <c r="AF9" s="15">
        <f t="shared" si="10"/>
        <v>0</v>
      </c>
      <c r="AG9" s="10" t="str">
        <f>IFERROR(VLOOKUP(A9,'9'!U:V,2,0),"0")</f>
        <v>0</v>
      </c>
      <c r="AH9" s="5" t="s">
        <v>129</v>
      </c>
      <c r="AI9" s="15">
        <f t="shared" si="11"/>
        <v>0</v>
      </c>
      <c r="AJ9" s="10" t="str">
        <f>IFERROR(VLOOKUP(A9,'10'!U:V,2,0),"0")</f>
        <v>0</v>
      </c>
      <c r="AK9" s="5" t="s">
        <v>129</v>
      </c>
      <c r="AL9" s="15">
        <f t="shared" si="12"/>
        <v>0</v>
      </c>
      <c r="AM9" s="10" t="str">
        <f>IFERROR(VLOOKUP(A9,'11'!U:V,2,0),"0")</f>
        <v>0</v>
      </c>
      <c r="AN9" s="5" t="s">
        <v>129</v>
      </c>
      <c r="AO9" s="15">
        <f t="shared" si="13"/>
        <v>0</v>
      </c>
      <c r="AP9" s="10" t="str">
        <f>IFERROR(VLOOKUP(A9,'12'!U:V,2,0),"0")</f>
        <v>0</v>
      </c>
      <c r="AQ9" s="5" t="s">
        <v>129</v>
      </c>
      <c r="AR9" s="15">
        <f t="shared" si="14"/>
        <v>0</v>
      </c>
      <c r="AS9" s="10" t="str">
        <f>IFERROR(VLOOKUP(A9,'13'!U:V,2,0),"0")</f>
        <v>0</v>
      </c>
      <c r="AT9" s="5" t="s">
        <v>129</v>
      </c>
      <c r="AU9" s="15">
        <f t="shared" si="15"/>
        <v>0</v>
      </c>
      <c r="AV9" s="10" t="str">
        <f>IFERROR(VLOOKUP(A9,'14'!U:V,2,0),"0")</f>
        <v>0</v>
      </c>
      <c r="AW9" s="5" t="s">
        <v>129</v>
      </c>
      <c r="AX9" s="15">
        <f t="shared" si="16"/>
        <v>0</v>
      </c>
      <c r="AY9" s="10">
        <f>IFERROR(VLOOKUP(A9,'15'!U:V,2,0),"0")</f>
        <v>10</v>
      </c>
      <c r="AZ9" s="5" t="s">
        <v>129</v>
      </c>
      <c r="BA9" s="15">
        <f t="shared" si="17"/>
        <v>220.2</v>
      </c>
      <c r="BB9" s="10" t="str">
        <f>IFERROR(VLOOKUP(A9,'16'!U:V,2,0),"0")</f>
        <v>0</v>
      </c>
      <c r="BC9" s="5" t="s">
        <v>129</v>
      </c>
      <c r="BD9" s="15">
        <f t="shared" si="18"/>
        <v>0</v>
      </c>
      <c r="BE9" s="10" t="str">
        <f>IFERROR(VLOOKUP(A9,'17'!U:V,2,0),"0")</f>
        <v>0</v>
      </c>
      <c r="BF9" s="5" t="s">
        <v>129</v>
      </c>
      <c r="BG9" s="15">
        <f t="shared" si="19"/>
        <v>0</v>
      </c>
      <c r="BH9" s="10" t="str">
        <f>IFERROR(VLOOKUP(A9,'18'!U:V,2,0),"0")</f>
        <v>0</v>
      </c>
      <c r="BI9" s="5" t="s">
        <v>129</v>
      </c>
      <c r="BJ9" s="15">
        <f t="shared" si="24"/>
        <v>0</v>
      </c>
      <c r="BK9" s="10" t="str">
        <f>IFERROR(VLOOKUP(A9,'19'!U:V,2,0),"0")</f>
        <v>0</v>
      </c>
      <c r="BL9" s="5" t="s">
        <v>129</v>
      </c>
      <c r="BM9" s="15">
        <f t="shared" si="25"/>
        <v>0</v>
      </c>
      <c r="BN9" s="10" t="str">
        <f>IFERROR(VLOOKUP(A9,'20'!U:V,2,0),"0")</f>
        <v>0</v>
      </c>
      <c r="BO9" s="5" t="s">
        <v>129</v>
      </c>
      <c r="BP9" s="15">
        <f t="shared" si="26"/>
        <v>0</v>
      </c>
      <c r="BQ9" s="10" t="str">
        <f>IFERROR(VLOOKUP(A9,'21'!U:V,2,0),"0")</f>
        <v>0</v>
      </c>
      <c r="BR9" s="5" t="s">
        <v>129</v>
      </c>
      <c r="BS9" s="15">
        <f t="shared" si="27"/>
        <v>0</v>
      </c>
      <c r="BT9" s="10" t="str">
        <f>IFERROR(VLOOKUP(A9,'22'!U:V,2,0),"0")</f>
        <v>0</v>
      </c>
      <c r="BU9" s="5" t="s">
        <v>129</v>
      </c>
      <c r="BV9" s="15">
        <f t="shared" si="28"/>
        <v>0</v>
      </c>
      <c r="BW9" s="10" t="str">
        <f>IFERROR(VLOOKUP(A9,'23'!U:V,2,0),"0")</f>
        <v>0</v>
      </c>
      <c r="BX9" s="5" t="s">
        <v>129</v>
      </c>
      <c r="BY9" s="15">
        <f t="shared" si="29"/>
        <v>0</v>
      </c>
      <c r="BZ9" s="10" t="str">
        <f>IFERROR(VLOOKUP(A9,'24'!U:V,2,0),"0")</f>
        <v>0</v>
      </c>
      <c r="CA9" s="5" t="s">
        <v>129</v>
      </c>
      <c r="CB9" s="15">
        <f t="shared" si="30"/>
        <v>0</v>
      </c>
      <c r="CC9" s="10" t="str">
        <f>IFERROR(VLOOKUP(A9,'25'!U:V,2,0),"0")</f>
        <v>0</v>
      </c>
      <c r="CD9" s="5" t="s">
        <v>129</v>
      </c>
      <c r="CE9" s="15">
        <f t="shared" si="31"/>
        <v>0</v>
      </c>
      <c r="CF9" s="10" t="str">
        <f>IFERROR(VLOOKUP(A9,'26'!U:V,2,0),"0")</f>
        <v>0</v>
      </c>
      <c r="CG9" s="5" t="s">
        <v>129</v>
      </c>
      <c r="CH9" s="15">
        <f t="shared" si="32"/>
        <v>0</v>
      </c>
      <c r="CI9" s="10" t="str">
        <f>IFERROR(VLOOKUP(A9,'27'!U:V,2,0),"0")</f>
        <v>0</v>
      </c>
      <c r="CJ9" s="5" t="s">
        <v>129</v>
      </c>
      <c r="CK9" s="15">
        <f t="shared" si="33"/>
        <v>0</v>
      </c>
      <c r="CL9" s="10" t="str">
        <f>IFERROR(VLOOKUP(A9,'28'!U:V,2,0),"0")</f>
        <v>0</v>
      </c>
      <c r="CM9" s="5" t="s">
        <v>129</v>
      </c>
      <c r="CN9" s="15">
        <f t="shared" si="34"/>
        <v>0</v>
      </c>
      <c r="CO9" s="10" t="str">
        <f>IFERROR(VLOOKUP(A9,'29'!U:V,2,0),"0")</f>
        <v>0</v>
      </c>
      <c r="CP9" s="5" t="s">
        <v>129</v>
      </c>
      <c r="CQ9" s="15">
        <f t="shared" si="35"/>
        <v>0</v>
      </c>
      <c r="CR9" s="10" t="str">
        <f>IFERROR(VLOOKUP(A9,'30'!U:V,2,0),"0")</f>
        <v>0</v>
      </c>
      <c r="CS9" s="5" t="s">
        <v>129</v>
      </c>
      <c r="CT9" s="15">
        <f t="shared" si="36"/>
        <v>0</v>
      </c>
      <c r="CU9" s="10" t="str">
        <f>IFERROR(VLOOKUP(A9,'31'!U:V,2,0),"0")</f>
        <v>0</v>
      </c>
      <c r="CV9" s="5" t="s">
        <v>129</v>
      </c>
      <c r="CW9" s="15">
        <f t="shared" si="37"/>
        <v>0</v>
      </c>
      <c r="CX9" s="10" t="str">
        <f>IFERROR(VLOOKUP(A9,'เซต1-31'!V:W,2,0),"0")</f>
        <v>0</v>
      </c>
      <c r="CY9" s="5" t="s">
        <v>129</v>
      </c>
      <c r="CZ9" s="15">
        <f t="shared" si="20"/>
        <v>0</v>
      </c>
    </row>
    <row r="10" spans="1:104" x14ac:dyDescent="0.25">
      <c r="A10" s="6" t="s">
        <v>195</v>
      </c>
      <c r="B10" s="4" t="s">
        <v>196</v>
      </c>
      <c r="C10" s="13">
        <v>11.91</v>
      </c>
      <c r="D10" s="95">
        <v>1</v>
      </c>
      <c r="E10" s="95">
        <f t="shared" si="3"/>
        <v>0</v>
      </c>
      <c r="F10" s="19">
        <f t="shared" si="21"/>
        <v>0</v>
      </c>
      <c r="G10" s="5" t="s">
        <v>133</v>
      </c>
      <c r="H10" s="13">
        <f t="shared" si="22"/>
        <v>0</v>
      </c>
      <c r="I10" s="10" t="str">
        <f>IFERROR(VLOOKUP(A10,'1'!U:V,2,0),"0")</f>
        <v>0</v>
      </c>
      <c r="J10" s="5" t="s">
        <v>133</v>
      </c>
      <c r="K10" s="15">
        <f t="shared" si="4"/>
        <v>0</v>
      </c>
      <c r="L10" s="10" t="str">
        <f>IFERROR(VLOOKUP(A10,'2'!U:V,2,0),"0")</f>
        <v>0</v>
      </c>
      <c r="M10" s="5" t="s">
        <v>133</v>
      </c>
      <c r="N10" s="15">
        <f t="shared" si="5"/>
        <v>0</v>
      </c>
      <c r="O10" s="10" t="str">
        <f>IFERROR(VLOOKUP(A10,'3'!U:V,2,0),"0")</f>
        <v>0</v>
      </c>
      <c r="P10" s="5" t="s">
        <v>133</v>
      </c>
      <c r="Q10" s="15">
        <f t="shared" si="6"/>
        <v>0</v>
      </c>
      <c r="R10" s="10" t="str">
        <f>IFERROR(VLOOKUP(A10,'4'!U:V,2,0),"0")</f>
        <v>0</v>
      </c>
      <c r="S10" s="5" t="s">
        <v>133</v>
      </c>
      <c r="T10" s="15">
        <f t="shared" si="23"/>
        <v>0</v>
      </c>
      <c r="U10" s="10" t="str">
        <f>IFERROR(VLOOKUP(A10,'5'!U:V,2,0),"0")</f>
        <v>0</v>
      </c>
      <c r="V10" s="5" t="s">
        <v>133</v>
      </c>
      <c r="W10" s="15">
        <f t="shared" si="7"/>
        <v>0</v>
      </c>
      <c r="X10" s="10" t="str">
        <f>IFERROR(VLOOKUP(A10,'6'!U:V,2,0),"0")</f>
        <v>0</v>
      </c>
      <c r="Y10" s="5" t="s">
        <v>133</v>
      </c>
      <c r="Z10" s="15">
        <f t="shared" si="8"/>
        <v>0</v>
      </c>
      <c r="AA10" s="10" t="str">
        <f>IFERROR(VLOOKUP(A10,'7'!U:V,2,0),"0")</f>
        <v>0</v>
      </c>
      <c r="AB10" s="5" t="s">
        <v>133</v>
      </c>
      <c r="AC10" s="15">
        <f t="shared" si="9"/>
        <v>0</v>
      </c>
      <c r="AD10" s="10" t="str">
        <f>IFERROR(VLOOKUP(A10,'8'!U:V,2,0),"0")</f>
        <v>0</v>
      </c>
      <c r="AE10" s="5" t="s">
        <v>133</v>
      </c>
      <c r="AF10" s="15">
        <f t="shared" si="10"/>
        <v>0</v>
      </c>
      <c r="AG10" s="10" t="str">
        <f>IFERROR(VLOOKUP(A10,'9'!U:V,2,0),"0")</f>
        <v>0</v>
      </c>
      <c r="AH10" s="5" t="s">
        <v>133</v>
      </c>
      <c r="AI10" s="15">
        <f t="shared" si="11"/>
        <v>0</v>
      </c>
      <c r="AJ10" s="10" t="str">
        <f>IFERROR(VLOOKUP(A10,'10'!U:V,2,0),"0")</f>
        <v>0</v>
      </c>
      <c r="AK10" s="5" t="s">
        <v>133</v>
      </c>
      <c r="AL10" s="15">
        <f t="shared" si="12"/>
        <v>0</v>
      </c>
      <c r="AM10" s="10" t="str">
        <f>IFERROR(VLOOKUP(A10,'11'!U:V,2,0),"0")</f>
        <v>0</v>
      </c>
      <c r="AN10" s="5" t="s">
        <v>133</v>
      </c>
      <c r="AO10" s="15">
        <f t="shared" si="13"/>
        <v>0</v>
      </c>
      <c r="AP10" s="10" t="str">
        <f>IFERROR(VLOOKUP(A10,'12'!U:V,2,0),"0")</f>
        <v>0</v>
      </c>
      <c r="AQ10" s="5" t="s">
        <v>133</v>
      </c>
      <c r="AR10" s="15">
        <f t="shared" si="14"/>
        <v>0</v>
      </c>
      <c r="AS10" s="10" t="str">
        <f>IFERROR(VLOOKUP(A10,'13'!U:V,2,0),"0")</f>
        <v>0</v>
      </c>
      <c r="AT10" s="5" t="s">
        <v>133</v>
      </c>
      <c r="AU10" s="15">
        <f t="shared" si="15"/>
        <v>0</v>
      </c>
      <c r="AV10" s="10" t="str">
        <f>IFERROR(VLOOKUP(A10,'14'!U:V,2,0),"0")</f>
        <v>0</v>
      </c>
      <c r="AW10" s="5" t="s">
        <v>133</v>
      </c>
      <c r="AX10" s="15">
        <f t="shared" si="16"/>
        <v>0</v>
      </c>
      <c r="AY10" s="10" t="str">
        <f>IFERROR(VLOOKUP(A10,'15'!U:V,2,0),"0")</f>
        <v>0</v>
      </c>
      <c r="AZ10" s="5" t="s">
        <v>133</v>
      </c>
      <c r="BA10" s="15">
        <f t="shared" si="17"/>
        <v>0</v>
      </c>
      <c r="BB10" s="10" t="str">
        <f>IFERROR(VLOOKUP(A10,'16'!U:V,2,0),"0")</f>
        <v>0</v>
      </c>
      <c r="BC10" s="5" t="s">
        <v>133</v>
      </c>
      <c r="BD10" s="15">
        <f t="shared" si="18"/>
        <v>0</v>
      </c>
      <c r="BE10" s="10" t="str">
        <f>IFERROR(VLOOKUP(A10,'17'!U:V,2,0),"0")</f>
        <v>0</v>
      </c>
      <c r="BF10" s="5" t="s">
        <v>133</v>
      </c>
      <c r="BG10" s="15">
        <f t="shared" si="19"/>
        <v>0</v>
      </c>
      <c r="BH10" s="10" t="str">
        <f>IFERROR(VLOOKUP(A10,'18'!U:V,2,0),"0")</f>
        <v>0</v>
      </c>
      <c r="BI10" s="5" t="s">
        <v>133</v>
      </c>
      <c r="BJ10" s="15">
        <f t="shared" si="24"/>
        <v>0</v>
      </c>
      <c r="BK10" s="10" t="str">
        <f>IFERROR(VLOOKUP(A10,'19'!U:V,2,0),"0")</f>
        <v>0</v>
      </c>
      <c r="BL10" s="5" t="s">
        <v>133</v>
      </c>
      <c r="BM10" s="15">
        <f t="shared" si="25"/>
        <v>0</v>
      </c>
      <c r="BN10" s="10" t="str">
        <f>IFERROR(VLOOKUP(A10,'20'!U:V,2,0),"0")</f>
        <v>0</v>
      </c>
      <c r="BO10" s="5" t="s">
        <v>133</v>
      </c>
      <c r="BP10" s="15">
        <f t="shared" si="26"/>
        <v>0</v>
      </c>
      <c r="BQ10" s="10" t="str">
        <f>IFERROR(VLOOKUP(A10,'21'!U:V,2,0),"0")</f>
        <v>0</v>
      </c>
      <c r="BR10" s="5" t="s">
        <v>133</v>
      </c>
      <c r="BS10" s="15">
        <f t="shared" si="27"/>
        <v>0</v>
      </c>
      <c r="BT10" s="10" t="str">
        <f>IFERROR(VLOOKUP(A10,'22'!U:V,2,0),"0")</f>
        <v>0</v>
      </c>
      <c r="BU10" s="5" t="s">
        <v>133</v>
      </c>
      <c r="BV10" s="15">
        <f t="shared" si="28"/>
        <v>0</v>
      </c>
      <c r="BW10" s="10" t="str">
        <f>IFERROR(VLOOKUP(A10,'23'!U:V,2,0),"0")</f>
        <v>0</v>
      </c>
      <c r="BX10" s="5" t="s">
        <v>133</v>
      </c>
      <c r="BY10" s="15">
        <f t="shared" si="29"/>
        <v>0</v>
      </c>
      <c r="BZ10" s="10" t="str">
        <f>IFERROR(VLOOKUP(A10,'24'!U:V,2,0),"0")</f>
        <v>0</v>
      </c>
      <c r="CA10" s="5" t="s">
        <v>133</v>
      </c>
      <c r="CB10" s="15">
        <f t="shared" si="30"/>
        <v>0</v>
      </c>
      <c r="CC10" s="10" t="str">
        <f>IFERROR(VLOOKUP(A10,'25'!U:V,2,0),"0")</f>
        <v>0</v>
      </c>
      <c r="CD10" s="5" t="s">
        <v>133</v>
      </c>
      <c r="CE10" s="15">
        <f t="shared" si="31"/>
        <v>0</v>
      </c>
      <c r="CF10" s="10" t="str">
        <f>IFERROR(VLOOKUP(A10,'26'!U:V,2,0),"0")</f>
        <v>0</v>
      </c>
      <c r="CG10" s="5" t="s">
        <v>133</v>
      </c>
      <c r="CH10" s="15">
        <f t="shared" si="32"/>
        <v>0</v>
      </c>
      <c r="CI10" s="10" t="str">
        <f>IFERROR(VLOOKUP(A10,'27'!U:V,2,0),"0")</f>
        <v>0</v>
      </c>
      <c r="CJ10" s="5" t="s">
        <v>133</v>
      </c>
      <c r="CK10" s="15">
        <f t="shared" si="33"/>
        <v>0</v>
      </c>
      <c r="CL10" s="10" t="str">
        <f>IFERROR(VLOOKUP(A10,'28'!U:V,2,0),"0")</f>
        <v>0</v>
      </c>
      <c r="CM10" s="5" t="s">
        <v>133</v>
      </c>
      <c r="CN10" s="15">
        <f t="shared" si="34"/>
        <v>0</v>
      </c>
      <c r="CO10" s="10" t="str">
        <f>IFERROR(VLOOKUP(A10,'29'!U:V,2,0),"0")</f>
        <v>0</v>
      </c>
      <c r="CP10" s="5" t="s">
        <v>133</v>
      </c>
      <c r="CQ10" s="15">
        <f t="shared" si="35"/>
        <v>0</v>
      </c>
      <c r="CR10" s="10" t="str">
        <f>IFERROR(VLOOKUP(A10,'30'!U:V,2,0),"0")</f>
        <v>0</v>
      </c>
      <c r="CS10" s="5" t="s">
        <v>133</v>
      </c>
      <c r="CT10" s="15">
        <f t="shared" si="36"/>
        <v>0</v>
      </c>
      <c r="CU10" s="10" t="str">
        <f>IFERROR(VLOOKUP(A10,'31'!U:V,2,0),"0")</f>
        <v>0</v>
      </c>
      <c r="CV10" s="5" t="s">
        <v>133</v>
      </c>
      <c r="CW10" s="15">
        <f t="shared" si="37"/>
        <v>0</v>
      </c>
      <c r="CX10" s="10" t="str">
        <f>IFERROR(VLOOKUP(A10,'เซต1-31'!V:W,2,0),"0")</f>
        <v>0</v>
      </c>
      <c r="CY10" s="5" t="s">
        <v>133</v>
      </c>
      <c r="CZ10" s="15">
        <f t="shared" si="20"/>
        <v>0</v>
      </c>
    </row>
    <row r="11" spans="1:104" x14ac:dyDescent="0.25">
      <c r="A11" s="6" t="s">
        <v>123</v>
      </c>
      <c r="B11" s="4" t="s">
        <v>124</v>
      </c>
      <c r="C11" s="13">
        <v>13.03</v>
      </c>
      <c r="D11" s="95">
        <v>1</v>
      </c>
      <c r="E11" s="95">
        <f t="shared" si="3"/>
        <v>0</v>
      </c>
      <c r="F11" s="19">
        <f t="shared" si="21"/>
        <v>0</v>
      </c>
      <c r="G11" s="5" t="s">
        <v>131</v>
      </c>
      <c r="H11" s="13">
        <f t="shared" si="22"/>
        <v>0</v>
      </c>
      <c r="I11" s="10" t="str">
        <f>IFERROR(VLOOKUP(A11,'1'!U:V,2,0),"0")</f>
        <v>0</v>
      </c>
      <c r="J11" s="5" t="s">
        <v>131</v>
      </c>
      <c r="K11" s="15">
        <f t="shared" si="4"/>
        <v>0</v>
      </c>
      <c r="L11" s="10" t="str">
        <f>IFERROR(VLOOKUP(A11,'2'!U:V,2,0),"0")</f>
        <v>0</v>
      </c>
      <c r="M11" s="5" t="s">
        <v>131</v>
      </c>
      <c r="N11" s="15">
        <f t="shared" si="5"/>
        <v>0</v>
      </c>
      <c r="O11" s="10" t="str">
        <f>IFERROR(VLOOKUP(A11,'3'!U:V,2,0),"0")</f>
        <v>0</v>
      </c>
      <c r="P11" s="5" t="s">
        <v>131</v>
      </c>
      <c r="Q11" s="15">
        <f t="shared" si="6"/>
        <v>0</v>
      </c>
      <c r="R11" s="10" t="str">
        <f>IFERROR(VLOOKUP(A11,'4'!U:V,2,0),"0")</f>
        <v>0</v>
      </c>
      <c r="S11" s="5" t="s">
        <v>131</v>
      </c>
      <c r="T11" s="15">
        <f t="shared" si="23"/>
        <v>0</v>
      </c>
      <c r="U11" s="10" t="str">
        <f>IFERROR(VLOOKUP(A11,'5'!U:V,2,0),"0")</f>
        <v>0</v>
      </c>
      <c r="V11" s="5" t="s">
        <v>131</v>
      </c>
      <c r="W11" s="15">
        <f t="shared" si="7"/>
        <v>0</v>
      </c>
      <c r="X11" s="10" t="str">
        <f>IFERROR(VLOOKUP(A11,'6'!U:V,2,0),"0")</f>
        <v>0</v>
      </c>
      <c r="Y11" s="5" t="s">
        <v>131</v>
      </c>
      <c r="Z11" s="15">
        <f t="shared" si="8"/>
        <v>0</v>
      </c>
      <c r="AA11" s="10" t="str">
        <f>IFERROR(VLOOKUP(A11,'7'!U:V,2,0),"0")</f>
        <v>0</v>
      </c>
      <c r="AB11" s="5" t="s">
        <v>131</v>
      </c>
      <c r="AC11" s="15">
        <f t="shared" si="9"/>
        <v>0</v>
      </c>
      <c r="AD11" s="10" t="str">
        <f>IFERROR(VLOOKUP(A11,'8'!U:V,2,0),"0")</f>
        <v>0</v>
      </c>
      <c r="AE11" s="5" t="s">
        <v>131</v>
      </c>
      <c r="AF11" s="15">
        <f t="shared" si="10"/>
        <v>0</v>
      </c>
      <c r="AG11" s="10" t="str">
        <f>IFERROR(VLOOKUP(A11,'9'!U:V,2,0),"0")</f>
        <v>0</v>
      </c>
      <c r="AH11" s="5" t="s">
        <v>131</v>
      </c>
      <c r="AI11" s="15">
        <f t="shared" si="11"/>
        <v>0</v>
      </c>
      <c r="AJ11" s="10" t="str">
        <f>IFERROR(VLOOKUP(A11,'10'!U:V,2,0),"0")</f>
        <v>0</v>
      </c>
      <c r="AK11" s="5" t="s">
        <v>131</v>
      </c>
      <c r="AL11" s="15">
        <f t="shared" si="12"/>
        <v>0</v>
      </c>
      <c r="AM11" s="10" t="str">
        <f>IFERROR(VLOOKUP(A11,'11'!U:V,2,0),"0")</f>
        <v>0</v>
      </c>
      <c r="AN11" s="5" t="s">
        <v>131</v>
      </c>
      <c r="AO11" s="15">
        <f t="shared" si="13"/>
        <v>0</v>
      </c>
      <c r="AP11" s="10" t="str">
        <f>IFERROR(VLOOKUP(A11,'12'!U:V,2,0),"0")</f>
        <v>0</v>
      </c>
      <c r="AQ11" s="5" t="s">
        <v>131</v>
      </c>
      <c r="AR11" s="15">
        <f t="shared" si="14"/>
        <v>0</v>
      </c>
      <c r="AS11" s="10" t="str">
        <f>IFERROR(VLOOKUP(A11,'13'!U:V,2,0),"0")</f>
        <v>0</v>
      </c>
      <c r="AT11" s="5" t="s">
        <v>131</v>
      </c>
      <c r="AU11" s="15">
        <f t="shared" si="15"/>
        <v>0</v>
      </c>
      <c r="AV11" s="10" t="str">
        <f>IFERROR(VLOOKUP(A11,'14'!U:V,2,0),"0")</f>
        <v>0</v>
      </c>
      <c r="AW11" s="5" t="s">
        <v>131</v>
      </c>
      <c r="AX11" s="15">
        <f t="shared" si="16"/>
        <v>0</v>
      </c>
      <c r="AY11" s="10" t="str">
        <f>IFERROR(VLOOKUP(A11,'15'!U:V,2,0),"0")</f>
        <v>0</v>
      </c>
      <c r="AZ11" s="5" t="s">
        <v>131</v>
      </c>
      <c r="BA11" s="15">
        <f t="shared" si="17"/>
        <v>0</v>
      </c>
      <c r="BB11" s="10" t="str">
        <f>IFERROR(VLOOKUP(A11,'16'!U:V,2,0),"0")</f>
        <v>0</v>
      </c>
      <c r="BC11" s="5" t="s">
        <v>131</v>
      </c>
      <c r="BD11" s="15">
        <f t="shared" si="18"/>
        <v>0</v>
      </c>
      <c r="BE11" s="10" t="str">
        <f>IFERROR(VLOOKUP(A11,'17'!U:V,2,0),"0")</f>
        <v>0</v>
      </c>
      <c r="BF11" s="5" t="s">
        <v>131</v>
      </c>
      <c r="BG11" s="15">
        <f t="shared" si="19"/>
        <v>0</v>
      </c>
      <c r="BH11" s="10" t="str">
        <f>IFERROR(VLOOKUP(A11,'18'!U:V,2,0),"0")</f>
        <v>0</v>
      </c>
      <c r="BI11" s="5" t="s">
        <v>131</v>
      </c>
      <c r="BJ11" s="15">
        <f t="shared" si="24"/>
        <v>0</v>
      </c>
      <c r="BK11" s="10" t="str">
        <f>IFERROR(VLOOKUP(A11,'19'!U:V,2,0),"0")</f>
        <v>0</v>
      </c>
      <c r="BL11" s="5" t="s">
        <v>131</v>
      </c>
      <c r="BM11" s="15">
        <f t="shared" si="25"/>
        <v>0</v>
      </c>
      <c r="BN11" s="10" t="str">
        <f>IFERROR(VLOOKUP(A11,'20'!U:V,2,0),"0")</f>
        <v>0</v>
      </c>
      <c r="BO11" s="5" t="s">
        <v>131</v>
      </c>
      <c r="BP11" s="15">
        <f t="shared" si="26"/>
        <v>0</v>
      </c>
      <c r="BQ11" s="10" t="str">
        <f>IFERROR(VLOOKUP(A11,'21'!U:V,2,0),"0")</f>
        <v>0</v>
      </c>
      <c r="BR11" s="5" t="s">
        <v>131</v>
      </c>
      <c r="BS11" s="15">
        <f t="shared" si="27"/>
        <v>0</v>
      </c>
      <c r="BT11" s="10" t="str">
        <f>IFERROR(VLOOKUP(A11,'22'!U:V,2,0),"0")</f>
        <v>0</v>
      </c>
      <c r="BU11" s="5" t="s">
        <v>131</v>
      </c>
      <c r="BV11" s="15">
        <f t="shared" si="28"/>
        <v>0</v>
      </c>
      <c r="BW11" s="10" t="str">
        <f>IFERROR(VLOOKUP(A11,'23'!U:V,2,0),"0")</f>
        <v>0</v>
      </c>
      <c r="BX11" s="5" t="s">
        <v>131</v>
      </c>
      <c r="BY11" s="15">
        <f t="shared" si="29"/>
        <v>0</v>
      </c>
      <c r="BZ11" s="10" t="str">
        <f>IFERROR(VLOOKUP(A11,'24'!U:V,2,0),"0")</f>
        <v>0</v>
      </c>
      <c r="CA11" s="5" t="s">
        <v>131</v>
      </c>
      <c r="CB11" s="15">
        <f t="shared" si="30"/>
        <v>0</v>
      </c>
      <c r="CC11" s="10" t="str">
        <f>IFERROR(VLOOKUP(A11,'25'!U:V,2,0),"0")</f>
        <v>0</v>
      </c>
      <c r="CD11" s="5" t="s">
        <v>131</v>
      </c>
      <c r="CE11" s="15">
        <f t="shared" si="31"/>
        <v>0</v>
      </c>
      <c r="CF11" s="10" t="str">
        <f>IFERROR(VLOOKUP(A11,'26'!U:V,2,0),"0")</f>
        <v>0</v>
      </c>
      <c r="CG11" s="5" t="s">
        <v>131</v>
      </c>
      <c r="CH11" s="15">
        <f t="shared" si="32"/>
        <v>0</v>
      </c>
      <c r="CI11" s="10" t="str">
        <f>IFERROR(VLOOKUP(A11,'27'!U:V,2,0),"0")</f>
        <v>0</v>
      </c>
      <c r="CJ11" s="5" t="s">
        <v>131</v>
      </c>
      <c r="CK11" s="15">
        <f t="shared" si="33"/>
        <v>0</v>
      </c>
      <c r="CL11" s="10" t="str">
        <f>IFERROR(VLOOKUP(A11,'28'!U:V,2,0),"0")</f>
        <v>0</v>
      </c>
      <c r="CM11" s="5" t="s">
        <v>131</v>
      </c>
      <c r="CN11" s="15">
        <f t="shared" si="34"/>
        <v>0</v>
      </c>
      <c r="CO11" s="10" t="str">
        <f>IFERROR(VLOOKUP(A11,'29'!U:V,2,0),"0")</f>
        <v>0</v>
      </c>
      <c r="CP11" s="5" t="s">
        <v>131</v>
      </c>
      <c r="CQ11" s="15">
        <f t="shared" si="35"/>
        <v>0</v>
      </c>
      <c r="CR11" s="10" t="str">
        <f>IFERROR(VLOOKUP(A11,'30'!U:V,2,0),"0")</f>
        <v>0</v>
      </c>
      <c r="CS11" s="5" t="s">
        <v>131</v>
      </c>
      <c r="CT11" s="15">
        <f t="shared" si="36"/>
        <v>0</v>
      </c>
      <c r="CU11" s="10" t="str">
        <f>IFERROR(VLOOKUP(A11,'31'!U:V,2,0),"0")</f>
        <v>0</v>
      </c>
      <c r="CV11" s="5" t="s">
        <v>131</v>
      </c>
      <c r="CW11" s="15">
        <f t="shared" si="37"/>
        <v>0</v>
      </c>
      <c r="CX11" s="10" t="str">
        <f>IFERROR(VLOOKUP(A11,'เซต1-31'!V:W,2,0),"0")</f>
        <v>0</v>
      </c>
      <c r="CY11" s="5" t="s">
        <v>131</v>
      </c>
      <c r="CZ11" s="15">
        <f t="shared" si="20"/>
        <v>0</v>
      </c>
    </row>
    <row r="12" spans="1:104" x14ac:dyDescent="0.25">
      <c r="A12" s="6" t="s">
        <v>99</v>
      </c>
      <c r="B12" s="4" t="s">
        <v>100</v>
      </c>
      <c r="C12" s="13">
        <v>4.33</v>
      </c>
      <c r="D12" s="95">
        <v>1</v>
      </c>
      <c r="E12" s="95">
        <f t="shared" si="3"/>
        <v>1212</v>
      </c>
      <c r="F12" s="19">
        <f t="shared" si="21"/>
        <v>1212</v>
      </c>
      <c r="G12" s="5" t="s">
        <v>130</v>
      </c>
      <c r="H12" s="13">
        <f t="shared" si="22"/>
        <v>5247.96</v>
      </c>
      <c r="I12" s="10">
        <f>IFERROR(VLOOKUP(A12,'1'!U:V,2,0),"0")</f>
        <v>0</v>
      </c>
      <c r="J12" s="5" t="s">
        <v>130</v>
      </c>
      <c r="K12" s="15">
        <f t="shared" si="4"/>
        <v>0</v>
      </c>
      <c r="L12" s="10">
        <f>IFERROR(VLOOKUP(A12,'2'!U:V,2,0),"0")</f>
        <v>50</v>
      </c>
      <c r="M12" s="5" t="s">
        <v>130</v>
      </c>
      <c r="N12" s="15">
        <f t="shared" si="5"/>
        <v>216.5</v>
      </c>
      <c r="O12" s="10">
        <f>IFERROR(VLOOKUP(A12,'3'!U:V,2,0),"0")</f>
        <v>90</v>
      </c>
      <c r="P12" s="5" t="s">
        <v>130</v>
      </c>
      <c r="Q12" s="15">
        <f t="shared" si="6"/>
        <v>389.7</v>
      </c>
      <c r="R12" s="10">
        <f>IFERROR(VLOOKUP(A12,'4'!U:V,2,0),"0")</f>
        <v>160</v>
      </c>
      <c r="S12" s="5" t="s">
        <v>130</v>
      </c>
      <c r="T12" s="15">
        <f t="shared" si="23"/>
        <v>692.8</v>
      </c>
      <c r="U12" s="10">
        <f>IFERROR(VLOOKUP(A12,'5'!U:V,2,0),"0")</f>
        <v>50</v>
      </c>
      <c r="V12" s="5" t="s">
        <v>130</v>
      </c>
      <c r="W12" s="15">
        <f t="shared" si="7"/>
        <v>216.5</v>
      </c>
      <c r="X12" s="10">
        <f>IFERROR(VLOOKUP(A12,'6'!U:V,2,0),"0")</f>
        <v>140</v>
      </c>
      <c r="Y12" s="5" t="s">
        <v>130</v>
      </c>
      <c r="Z12" s="15">
        <f t="shared" si="8"/>
        <v>606.20000000000005</v>
      </c>
      <c r="AA12" s="10" t="str">
        <f>IFERROR(VLOOKUP(A12,'7'!U:V,2,0),"0")</f>
        <v>0</v>
      </c>
      <c r="AB12" s="5" t="s">
        <v>130</v>
      </c>
      <c r="AC12" s="15">
        <f t="shared" si="9"/>
        <v>0</v>
      </c>
      <c r="AD12" s="10">
        <f>IFERROR(VLOOKUP(A12,'8'!U:V,2,0),"0")</f>
        <v>120</v>
      </c>
      <c r="AE12" s="5" t="s">
        <v>130</v>
      </c>
      <c r="AF12" s="15">
        <f t="shared" si="10"/>
        <v>519.6</v>
      </c>
      <c r="AG12" s="10">
        <f>IFERROR(VLOOKUP(A12,'9'!U:V,2,0),"0")</f>
        <v>80</v>
      </c>
      <c r="AH12" s="5" t="s">
        <v>130</v>
      </c>
      <c r="AI12" s="15">
        <f t="shared" si="11"/>
        <v>346.4</v>
      </c>
      <c r="AJ12" s="10">
        <f>IFERROR(VLOOKUP(A12,'10'!U:V,2,0),"0")</f>
        <v>20</v>
      </c>
      <c r="AK12" s="5" t="s">
        <v>130</v>
      </c>
      <c r="AL12" s="15">
        <f t="shared" si="12"/>
        <v>86.6</v>
      </c>
      <c r="AM12" s="10" t="str">
        <f>IFERROR(VLOOKUP(A12,'11'!U:V,2,0),"0")</f>
        <v>0</v>
      </c>
      <c r="AN12" s="5" t="s">
        <v>130</v>
      </c>
      <c r="AO12" s="15">
        <f t="shared" si="13"/>
        <v>0</v>
      </c>
      <c r="AP12" s="10">
        <f>IFERROR(VLOOKUP(A12,'12'!U:V,2,0),"0")</f>
        <v>50</v>
      </c>
      <c r="AQ12" s="5" t="s">
        <v>130</v>
      </c>
      <c r="AR12" s="15">
        <f t="shared" si="14"/>
        <v>216.5</v>
      </c>
      <c r="AS12" s="10" t="str">
        <f>IFERROR(VLOOKUP(A12,'13'!U:V,2,0),"0")</f>
        <v>0</v>
      </c>
      <c r="AT12" s="5" t="s">
        <v>130</v>
      </c>
      <c r="AU12" s="15">
        <f t="shared" si="15"/>
        <v>0</v>
      </c>
      <c r="AV12" s="10" t="str">
        <f>IFERROR(VLOOKUP(A12,'14'!U:V,2,0),"0")</f>
        <v>0</v>
      </c>
      <c r="AW12" s="5" t="s">
        <v>130</v>
      </c>
      <c r="AX12" s="15">
        <f t="shared" si="16"/>
        <v>0</v>
      </c>
      <c r="AY12" s="10" t="str">
        <f>IFERROR(VLOOKUP(A12,'15'!U:V,2,0),"0")</f>
        <v>0</v>
      </c>
      <c r="AZ12" s="5" t="s">
        <v>130</v>
      </c>
      <c r="BA12" s="15">
        <f t="shared" si="17"/>
        <v>0</v>
      </c>
      <c r="BB12" s="10" t="str">
        <f>IFERROR(VLOOKUP(A12,'16'!U:V,2,0),"0")</f>
        <v>0</v>
      </c>
      <c r="BC12" s="5" t="s">
        <v>130</v>
      </c>
      <c r="BD12" s="15">
        <f t="shared" si="18"/>
        <v>0</v>
      </c>
      <c r="BE12" s="10">
        <f>IFERROR(VLOOKUP(A12,'17'!U:V,2,0),"0")</f>
        <v>60</v>
      </c>
      <c r="BF12" s="5" t="s">
        <v>130</v>
      </c>
      <c r="BG12" s="15">
        <f t="shared" si="19"/>
        <v>259.8</v>
      </c>
      <c r="BH12" s="10">
        <f>IFERROR(VLOOKUP(A12,'18'!U:V,2,0),"0")</f>
        <v>30</v>
      </c>
      <c r="BI12" s="5" t="s">
        <v>130</v>
      </c>
      <c r="BJ12" s="15">
        <f t="shared" si="24"/>
        <v>129.9</v>
      </c>
      <c r="BK12" s="10">
        <f>IFERROR(VLOOKUP(A12,'19'!U:V,2,0),"0")</f>
        <v>70</v>
      </c>
      <c r="BL12" s="5" t="s">
        <v>130</v>
      </c>
      <c r="BM12" s="15">
        <f t="shared" si="25"/>
        <v>303.10000000000002</v>
      </c>
      <c r="BN12" s="10">
        <f>IFERROR(VLOOKUP(A12,'20'!U:V,2,0),"0")</f>
        <v>90</v>
      </c>
      <c r="BO12" s="5" t="s">
        <v>130</v>
      </c>
      <c r="BP12" s="15">
        <f t="shared" si="26"/>
        <v>389.7</v>
      </c>
      <c r="BQ12" s="10">
        <f>IFERROR(VLOOKUP(A12,'21'!U:V,2,0),"0")</f>
        <v>160</v>
      </c>
      <c r="BR12" s="5" t="s">
        <v>130</v>
      </c>
      <c r="BS12" s="15">
        <f t="shared" si="27"/>
        <v>692.8</v>
      </c>
      <c r="BT12" s="10">
        <f>IFERROR(VLOOKUP(A12,'22'!U:V,2,0),"0")</f>
        <v>42</v>
      </c>
      <c r="BU12" s="5" t="s">
        <v>130</v>
      </c>
      <c r="BV12" s="15">
        <f t="shared" si="28"/>
        <v>181.86</v>
      </c>
      <c r="BW12" s="10" t="str">
        <f>IFERROR(VLOOKUP(A12,'23'!U:V,2,0),"0")</f>
        <v>0</v>
      </c>
      <c r="BX12" s="5" t="s">
        <v>130</v>
      </c>
      <c r="BY12" s="15">
        <f t="shared" si="29"/>
        <v>0</v>
      </c>
      <c r="BZ12" s="10" t="str">
        <f>IFERROR(VLOOKUP(A12,'24'!U:V,2,0),"0")</f>
        <v>0</v>
      </c>
      <c r="CA12" s="5" t="s">
        <v>130</v>
      </c>
      <c r="CB12" s="15">
        <f t="shared" si="30"/>
        <v>0</v>
      </c>
      <c r="CC12" s="10" t="str">
        <f>IFERROR(VLOOKUP(A12,'25'!U:V,2,0),"0")</f>
        <v>0</v>
      </c>
      <c r="CD12" s="5" t="s">
        <v>130</v>
      </c>
      <c r="CE12" s="15">
        <f t="shared" si="31"/>
        <v>0</v>
      </c>
      <c r="CF12" s="10" t="str">
        <f>IFERROR(VLOOKUP(A12,'26'!U:V,2,0),"0")</f>
        <v>0</v>
      </c>
      <c r="CG12" s="5" t="s">
        <v>130</v>
      </c>
      <c r="CH12" s="15">
        <f t="shared" si="32"/>
        <v>0</v>
      </c>
      <c r="CI12" s="10" t="str">
        <f>IFERROR(VLOOKUP(A12,'27'!U:V,2,0),"0")</f>
        <v>0</v>
      </c>
      <c r="CJ12" s="5" t="s">
        <v>130</v>
      </c>
      <c r="CK12" s="15">
        <f t="shared" si="33"/>
        <v>0</v>
      </c>
      <c r="CL12" s="10" t="str">
        <f>IFERROR(VLOOKUP(A12,'28'!U:V,2,0),"0")</f>
        <v>0</v>
      </c>
      <c r="CM12" s="5" t="s">
        <v>130</v>
      </c>
      <c r="CN12" s="15">
        <f t="shared" si="34"/>
        <v>0</v>
      </c>
      <c r="CO12" s="10" t="str">
        <f>IFERROR(VLOOKUP(A12,'29'!U:V,2,0),"0")</f>
        <v>0</v>
      </c>
      <c r="CP12" s="5" t="s">
        <v>130</v>
      </c>
      <c r="CQ12" s="15">
        <f t="shared" si="35"/>
        <v>0</v>
      </c>
      <c r="CR12" s="10" t="str">
        <f>IFERROR(VLOOKUP(A12,'30'!U:V,2,0),"0")</f>
        <v>0</v>
      </c>
      <c r="CS12" s="5" t="s">
        <v>130</v>
      </c>
      <c r="CT12" s="15">
        <f t="shared" si="36"/>
        <v>0</v>
      </c>
      <c r="CU12" s="10" t="str">
        <f>IFERROR(VLOOKUP(A12,'31'!U:V,2,0),"0")</f>
        <v>0</v>
      </c>
      <c r="CV12" s="5" t="s">
        <v>130</v>
      </c>
      <c r="CW12" s="15">
        <f t="shared" si="37"/>
        <v>0</v>
      </c>
      <c r="CX12" s="10" t="str">
        <f>IFERROR(VLOOKUP(A12,'เซต1-31'!V:W,2,0),"0")</f>
        <v>0</v>
      </c>
      <c r="CY12" s="5" t="s">
        <v>130</v>
      </c>
      <c r="CZ12" s="15">
        <f t="shared" si="20"/>
        <v>0</v>
      </c>
    </row>
    <row r="13" spans="1:104" x14ac:dyDescent="0.25">
      <c r="A13" s="6" t="s">
        <v>22</v>
      </c>
      <c r="B13" s="4" t="s">
        <v>213</v>
      </c>
      <c r="C13" s="13">
        <v>37.17</v>
      </c>
      <c r="D13" s="95">
        <v>1</v>
      </c>
      <c r="E13" s="95">
        <f t="shared" si="3"/>
        <v>2633</v>
      </c>
      <c r="F13" s="19">
        <f t="shared" si="21"/>
        <v>2633</v>
      </c>
      <c r="G13" s="5" t="s">
        <v>129</v>
      </c>
      <c r="H13" s="13">
        <f>+F13*C13</f>
        <v>97868.61</v>
      </c>
      <c r="I13" s="10">
        <f>IFERROR(VLOOKUP(A13,'1'!U:V,2,0),"0")</f>
        <v>0</v>
      </c>
      <c r="J13" s="5" t="s">
        <v>129</v>
      </c>
      <c r="K13" s="15">
        <f t="shared" si="4"/>
        <v>0</v>
      </c>
      <c r="L13" s="10">
        <f>IFERROR(VLOOKUP(A13,'2'!U:V,2,0),"0")</f>
        <v>110</v>
      </c>
      <c r="M13" s="5" t="s">
        <v>129</v>
      </c>
      <c r="N13" s="15">
        <f t="shared" si="5"/>
        <v>4088.7000000000003</v>
      </c>
      <c r="O13" s="10">
        <f>IFERROR(VLOOKUP(A13,'3'!U:V,2,0),"0")</f>
        <v>123</v>
      </c>
      <c r="P13" s="5" t="s">
        <v>129</v>
      </c>
      <c r="Q13" s="15">
        <f t="shared" si="6"/>
        <v>4571.91</v>
      </c>
      <c r="R13" s="10">
        <f>IFERROR(VLOOKUP(A13,'4'!U:V,2,0),"0")</f>
        <v>79</v>
      </c>
      <c r="S13" s="5" t="s">
        <v>129</v>
      </c>
      <c r="T13" s="15">
        <f t="shared" si="23"/>
        <v>2936.4300000000003</v>
      </c>
      <c r="U13" s="10">
        <f>IFERROR(VLOOKUP(A13,'5'!U:V,2,0),"0")</f>
        <v>107</v>
      </c>
      <c r="V13" s="5" t="s">
        <v>129</v>
      </c>
      <c r="W13" s="15">
        <f t="shared" si="7"/>
        <v>3977.19</v>
      </c>
      <c r="X13" s="10">
        <f>IFERROR(VLOOKUP(A13,'6'!U:V,2,0),"0")</f>
        <v>56</v>
      </c>
      <c r="Y13" s="5" t="s">
        <v>129</v>
      </c>
      <c r="Z13" s="15">
        <f t="shared" si="8"/>
        <v>2081.52</v>
      </c>
      <c r="AA13" s="10">
        <f>IFERROR(VLOOKUP(A13,'7'!U:V,2,0),"0")</f>
        <v>31</v>
      </c>
      <c r="AB13" s="5" t="s">
        <v>129</v>
      </c>
      <c r="AC13" s="15">
        <f t="shared" si="9"/>
        <v>1152.27</v>
      </c>
      <c r="AD13" s="10">
        <f>IFERROR(VLOOKUP(A13,'8'!U:V,2,0),"0")</f>
        <v>81</v>
      </c>
      <c r="AE13" s="5" t="s">
        <v>129</v>
      </c>
      <c r="AF13" s="15">
        <f t="shared" si="10"/>
        <v>3010.77</v>
      </c>
      <c r="AG13" s="10">
        <f>IFERROR(VLOOKUP(A13,'9'!U:V,2,0),"0")</f>
        <v>110</v>
      </c>
      <c r="AH13" s="5" t="s">
        <v>129</v>
      </c>
      <c r="AI13" s="15">
        <f t="shared" si="11"/>
        <v>4088.7000000000003</v>
      </c>
      <c r="AJ13" s="10">
        <f>IFERROR(VLOOKUP(A13,'10'!U:V,2,0),"0")</f>
        <v>109</v>
      </c>
      <c r="AK13" s="5" t="s">
        <v>129</v>
      </c>
      <c r="AL13" s="15">
        <f t="shared" si="12"/>
        <v>4051.53</v>
      </c>
      <c r="AM13" s="10">
        <f>IFERROR(VLOOKUP(A13,'11'!U:V,2,0),"0")</f>
        <v>53</v>
      </c>
      <c r="AN13" s="5" t="s">
        <v>129</v>
      </c>
      <c r="AO13" s="15">
        <f t="shared" si="13"/>
        <v>1970.01</v>
      </c>
      <c r="AP13" s="10">
        <f>IFERROR(VLOOKUP(A13,'12'!U:V,2,0),"0")</f>
        <v>148</v>
      </c>
      <c r="AQ13" s="5" t="s">
        <v>129</v>
      </c>
      <c r="AR13" s="15">
        <f t="shared" si="14"/>
        <v>5501.16</v>
      </c>
      <c r="AS13" s="10">
        <f>IFERROR(VLOOKUP(A13,'13'!U:V,2,0),"0")</f>
        <v>77</v>
      </c>
      <c r="AT13" s="5" t="s">
        <v>129</v>
      </c>
      <c r="AU13" s="15">
        <f t="shared" si="15"/>
        <v>2862.09</v>
      </c>
      <c r="AV13" s="10">
        <f>IFERROR(VLOOKUP(A13,'14'!U:V,2,0),"0")</f>
        <v>114</v>
      </c>
      <c r="AW13" s="5" t="s">
        <v>129</v>
      </c>
      <c r="AX13" s="15">
        <f t="shared" si="16"/>
        <v>4237.38</v>
      </c>
      <c r="AY13" s="10">
        <f>IFERROR(VLOOKUP(A13,'15'!U:V,2,0),"0")</f>
        <v>119</v>
      </c>
      <c r="AZ13" s="5" t="s">
        <v>129</v>
      </c>
      <c r="BA13" s="15">
        <f t="shared" si="17"/>
        <v>4423.2300000000005</v>
      </c>
      <c r="BB13" s="10">
        <f>IFERROR(VLOOKUP(A13,'16'!U:V,2,0),"0")</f>
        <v>77</v>
      </c>
      <c r="BC13" s="5" t="s">
        <v>129</v>
      </c>
      <c r="BD13" s="15">
        <f t="shared" si="18"/>
        <v>2862.09</v>
      </c>
      <c r="BE13" s="10">
        <f>IFERROR(VLOOKUP(A13,'17'!U:V,2,0),"0")</f>
        <v>130</v>
      </c>
      <c r="BF13" s="5" t="s">
        <v>129</v>
      </c>
      <c r="BG13" s="15">
        <f t="shared" si="19"/>
        <v>4832.1000000000004</v>
      </c>
      <c r="BH13" s="10">
        <f>IFERROR(VLOOKUP(A13,'18'!U:V,2,0),"0")</f>
        <v>69</v>
      </c>
      <c r="BI13" s="5" t="s">
        <v>129</v>
      </c>
      <c r="BJ13" s="15">
        <f t="shared" si="24"/>
        <v>2564.73</v>
      </c>
      <c r="BK13" s="10">
        <f>IFERROR(VLOOKUP(A13,'19'!U:V,2,0),"0")</f>
        <v>55</v>
      </c>
      <c r="BL13" s="5" t="s">
        <v>129</v>
      </c>
      <c r="BM13" s="15">
        <f t="shared" si="25"/>
        <v>2044.3500000000001</v>
      </c>
      <c r="BN13" s="10">
        <f>IFERROR(VLOOKUP(A13,'20'!U:V,2,0),"0")</f>
        <v>113</v>
      </c>
      <c r="BO13" s="5" t="s">
        <v>129</v>
      </c>
      <c r="BP13" s="15">
        <f t="shared" si="26"/>
        <v>4200.21</v>
      </c>
      <c r="BQ13" s="10">
        <f>IFERROR(VLOOKUP(A13,'21'!U:V,2,0),"0")</f>
        <v>66</v>
      </c>
      <c r="BR13" s="5" t="s">
        <v>129</v>
      </c>
      <c r="BS13" s="15">
        <f t="shared" si="27"/>
        <v>2453.2200000000003</v>
      </c>
      <c r="BT13" s="10">
        <f>IFERROR(VLOOKUP(A13,'22'!U:V,2,0),"0")</f>
        <v>82</v>
      </c>
      <c r="BU13" s="5" t="s">
        <v>129</v>
      </c>
      <c r="BV13" s="15">
        <f t="shared" si="28"/>
        <v>3047.94</v>
      </c>
      <c r="BW13" s="10">
        <f>IFERROR(VLOOKUP(A13,'23'!U:V,2,0),"0")</f>
        <v>104</v>
      </c>
      <c r="BX13" s="5" t="s">
        <v>129</v>
      </c>
      <c r="BY13" s="15">
        <f t="shared" si="29"/>
        <v>3865.6800000000003</v>
      </c>
      <c r="BZ13" s="10">
        <f>IFERROR(VLOOKUP(A13,'24'!U:V,2,0),"0")</f>
        <v>89</v>
      </c>
      <c r="CA13" s="5" t="s">
        <v>129</v>
      </c>
      <c r="CB13" s="15">
        <f t="shared" si="30"/>
        <v>3308.13</v>
      </c>
      <c r="CC13" s="10">
        <f>IFERROR(VLOOKUP(A13,'25'!U:V,2,0),"0")</f>
        <v>69</v>
      </c>
      <c r="CD13" s="5" t="s">
        <v>129</v>
      </c>
      <c r="CE13" s="15">
        <f t="shared" si="31"/>
        <v>2564.73</v>
      </c>
      <c r="CF13" s="10">
        <f>IFERROR(VLOOKUP(A13,'26'!U:V,2,0),"0")</f>
        <v>150</v>
      </c>
      <c r="CG13" s="5" t="s">
        <v>129</v>
      </c>
      <c r="CH13" s="15">
        <f t="shared" si="32"/>
        <v>5575.5</v>
      </c>
      <c r="CI13" s="10">
        <f>IFERROR(VLOOKUP(A13,'27'!U:V,2,0),"0")</f>
        <v>142</v>
      </c>
      <c r="CJ13" s="5" t="s">
        <v>129</v>
      </c>
      <c r="CK13" s="15">
        <f t="shared" si="33"/>
        <v>5278.14</v>
      </c>
      <c r="CL13" s="10">
        <f>IFERROR(VLOOKUP(A13,'28'!U:V,2,0),"0")</f>
        <v>170</v>
      </c>
      <c r="CM13" s="5" t="s">
        <v>129</v>
      </c>
      <c r="CN13" s="15">
        <f t="shared" si="34"/>
        <v>6318.9000000000005</v>
      </c>
      <c r="CO13" s="10" t="str">
        <f>IFERROR(VLOOKUP(A13,'29'!U:V,2,0),"0")</f>
        <v>0</v>
      </c>
      <c r="CP13" s="5" t="s">
        <v>129</v>
      </c>
      <c r="CQ13" s="15">
        <f t="shared" si="35"/>
        <v>0</v>
      </c>
      <c r="CR13" s="10" t="str">
        <f>IFERROR(VLOOKUP(A13,'30'!U:V,2,0),"0")</f>
        <v>0</v>
      </c>
      <c r="CS13" s="5" t="s">
        <v>129</v>
      </c>
      <c r="CT13" s="15">
        <f t="shared" si="36"/>
        <v>0</v>
      </c>
      <c r="CU13" s="10" t="str">
        <f>IFERROR(VLOOKUP(A13,'31'!U:V,2,0),"0")</f>
        <v>0</v>
      </c>
      <c r="CV13" s="5" t="s">
        <v>129</v>
      </c>
      <c r="CW13" s="15">
        <f t="shared" si="37"/>
        <v>0</v>
      </c>
      <c r="CX13" s="10" t="str">
        <f>IFERROR(VLOOKUP(A13,'เซต1-31'!V:W,2,0),"0")</f>
        <v>0</v>
      </c>
      <c r="CY13" s="5" t="s">
        <v>129</v>
      </c>
      <c r="CZ13" s="15">
        <f t="shared" si="20"/>
        <v>0</v>
      </c>
    </row>
    <row r="14" spans="1:104" x14ac:dyDescent="0.25">
      <c r="A14" s="6" t="s">
        <v>109</v>
      </c>
      <c r="B14" s="4" t="s">
        <v>27</v>
      </c>
      <c r="C14" s="13">
        <v>37.17</v>
      </c>
      <c r="D14" s="95">
        <v>1</v>
      </c>
      <c r="E14" s="95">
        <f t="shared" si="3"/>
        <v>0</v>
      </c>
      <c r="F14" s="19">
        <f t="shared" si="21"/>
        <v>0</v>
      </c>
      <c r="G14" s="5" t="s">
        <v>129</v>
      </c>
      <c r="H14" s="13">
        <f t="shared" si="22"/>
        <v>0</v>
      </c>
      <c r="I14" s="10" t="str">
        <f>IFERROR(VLOOKUP(A14,'1'!U:V,2,0),"0")</f>
        <v>0</v>
      </c>
      <c r="J14" s="5" t="s">
        <v>129</v>
      </c>
      <c r="K14" s="15">
        <f t="shared" si="4"/>
        <v>0</v>
      </c>
      <c r="L14" s="10" t="str">
        <f>IFERROR(VLOOKUP(A14,'2'!U:V,2,0),"0")</f>
        <v>0</v>
      </c>
      <c r="M14" s="5" t="s">
        <v>129</v>
      </c>
      <c r="N14" s="15">
        <f t="shared" si="5"/>
        <v>0</v>
      </c>
      <c r="O14" s="10" t="str">
        <f>IFERROR(VLOOKUP(A14,'3'!U:V,2,0),"0")</f>
        <v>0</v>
      </c>
      <c r="P14" s="5" t="s">
        <v>129</v>
      </c>
      <c r="Q14" s="15">
        <f t="shared" si="6"/>
        <v>0</v>
      </c>
      <c r="R14" s="10" t="str">
        <f>IFERROR(VLOOKUP(A14,'4'!U:V,2,0),"0")</f>
        <v>0</v>
      </c>
      <c r="S14" s="5" t="s">
        <v>129</v>
      </c>
      <c r="T14" s="15">
        <f t="shared" si="23"/>
        <v>0</v>
      </c>
      <c r="U14" s="10" t="str">
        <f>IFERROR(VLOOKUP(A14,'5'!U:V,2,0),"0")</f>
        <v>0</v>
      </c>
      <c r="V14" s="5" t="s">
        <v>129</v>
      </c>
      <c r="W14" s="15">
        <f t="shared" si="7"/>
        <v>0</v>
      </c>
      <c r="X14" s="10" t="str">
        <f>IFERROR(VLOOKUP(A14,'6'!U:V,2,0),"0")</f>
        <v>0</v>
      </c>
      <c r="Y14" s="5" t="s">
        <v>129</v>
      </c>
      <c r="Z14" s="15">
        <f t="shared" si="8"/>
        <v>0</v>
      </c>
      <c r="AA14" s="10" t="str">
        <f>IFERROR(VLOOKUP(A14,'7'!U:V,2,0),"0")</f>
        <v>0</v>
      </c>
      <c r="AB14" s="5" t="s">
        <v>129</v>
      </c>
      <c r="AC14" s="15">
        <f t="shared" si="9"/>
        <v>0</v>
      </c>
      <c r="AD14" s="10" t="str">
        <f>IFERROR(VLOOKUP(A14,'8'!U:V,2,0),"0")</f>
        <v>0</v>
      </c>
      <c r="AE14" s="5" t="s">
        <v>129</v>
      </c>
      <c r="AF14" s="15">
        <f t="shared" si="10"/>
        <v>0</v>
      </c>
      <c r="AG14" s="10" t="str">
        <f>IFERROR(VLOOKUP(A14,'9'!U:V,2,0),"0")</f>
        <v>0</v>
      </c>
      <c r="AH14" s="5" t="s">
        <v>129</v>
      </c>
      <c r="AI14" s="15">
        <f t="shared" si="11"/>
        <v>0</v>
      </c>
      <c r="AJ14" s="10" t="str">
        <f>IFERROR(VLOOKUP(A14,'10'!U:V,2,0),"0")</f>
        <v>0</v>
      </c>
      <c r="AK14" s="5" t="s">
        <v>129</v>
      </c>
      <c r="AL14" s="15">
        <f t="shared" si="12"/>
        <v>0</v>
      </c>
      <c r="AM14" s="10" t="str">
        <f>IFERROR(VLOOKUP(A14,'11'!U:V,2,0),"0")</f>
        <v>0</v>
      </c>
      <c r="AN14" s="5" t="s">
        <v>129</v>
      </c>
      <c r="AO14" s="15">
        <f t="shared" si="13"/>
        <v>0</v>
      </c>
      <c r="AP14" s="10" t="str">
        <f>IFERROR(VLOOKUP(A14,'12'!U:V,2,0),"0")</f>
        <v>0</v>
      </c>
      <c r="AQ14" s="5" t="s">
        <v>129</v>
      </c>
      <c r="AR14" s="15">
        <f t="shared" si="14"/>
        <v>0</v>
      </c>
      <c r="AS14" s="10" t="str">
        <f>IFERROR(VLOOKUP(A14,'13'!U:V,2,0),"0")</f>
        <v>0</v>
      </c>
      <c r="AT14" s="5" t="s">
        <v>129</v>
      </c>
      <c r="AU14" s="15">
        <f t="shared" si="15"/>
        <v>0</v>
      </c>
      <c r="AV14" s="10" t="str">
        <f>IFERROR(VLOOKUP(A14,'14'!U:V,2,0),"0")</f>
        <v>0</v>
      </c>
      <c r="AW14" s="5" t="s">
        <v>129</v>
      </c>
      <c r="AX14" s="15">
        <f t="shared" si="16"/>
        <v>0</v>
      </c>
      <c r="AY14" s="10" t="str">
        <f>IFERROR(VLOOKUP(A14,'15'!U:V,2,0),"0")</f>
        <v>0</v>
      </c>
      <c r="AZ14" s="5" t="s">
        <v>129</v>
      </c>
      <c r="BA14" s="15">
        <f t="shared" si="17"/>
        <v>0</v>
      </c>
      <c r="BB14" s="10" t="str">
        <f>IFERROR(VLOOKUP(A14,'16'!U:V,2,0),"0")</f>
        <v>0</v>
      </c>
      <c r="BC14" s="5" t="s">
        <v>129</v>
      </c>
      <c r="BD14" s="15">
        <f t="shared" si="18"/>
        <v>0</v>
      </c>
      <c r="BE14" s="10" t="str">
        <f>IFERROR(VLOOKUP(A14,'17'!U:V,2,0),"0")</f>
        <v>0</v>
      </c>
      <c r="BF14" s="5" t="s">
        <v>129</v>
      </c>
      <c r="BG14" s="15">
        <f t="shared" si="19"/>
        <v>0</v>
      </c>
      <c r="BH14" s="10" t="str">
        <f>IFERROR(VLOOKUP(A14,'18'!U:V,2,0),"0")</f>
        <v>0</v>
      </c>
      <c r="BI14" s="5" t="s">
        <v>129</v>
      </c>
      <c r="BJ14" s="15">
        <f t="shared" si="24"/>
        <v>0</v>
      </c>
      <c r="BK14" s="10" t="str">
        <f>IFERROR(VLOOKUP(A14,'19'!U:V,2,0),"0")</f>
        <v>0</v>
      </c>
      <c r="BL14" s="5" t="s">
        <v>129</v>
      </c>
      <c r="BM14" s="15">
        <f t="shared" si="25"/>
        <v>0</v>
      </c>
      <c r="BN14" s="10" t="str">
        <f>IFERROR(VLOOKUP(A14,'20'!U:V,2,0),"0")</f>
        <v>0</v>
      </c>
      <c r="BO14" s="5" t="s">
        <v>129</v>
      </c>
      <c r="BP14" s="15">
        <f t="shared" si="26"/>
        <v>0</v>
      </c>
      <c r="BQ14" s="10" t="str">
        <f>IFERROR(VLOOKUP(A14,'21'!U:V,2,0),"0")</f>
        <v>0</v>
      </c>
      <c r="BR14" s="5" t="s">
        <v>129</v>
      </c>
      <c r="BS14" s="15">
        <f t="shared" si="27"/>
        <v>0</v>
      </c>
      <c r="BT14" s="10" t="str">
        <f>IFERROR(VLOOKUP(A14,'22'!U:V,2,0),"0")</f>
        <v>0</v>
      </c>
      <c r="BU14" s="5" t="s">
        <v>129</v>
      </c>
      <c r="BV14" s="15">
        <f t="shared" si="28"/>
        <v>0</v>
      </c>
      <c r="BW14" s="10" t="str">
        <f>IFERROR(VLOOKUP(A14,'23'!U:V,2,0),"0")</f>
        <v>0</v>
      </c>
      <c r="BX14" s="5" t="s">
        <v>129</v>
      </c>
      <c r="BY14" s="15">
        <f t="shared" si="29"/>
        <v>0</v>
      </c>
      <c r="BZ14" s="10" t="str">
        <f>IFERROR(VLOOKUP(A14,'24'!U:V,2,0),"0")</f>
        <v>0</v>
      </c>
      <c r="CA14" s="5" t="s">
        <v>129</v>
      </c>
      <c r="CB14" s="15">
        <f t="shared" si="30"/>
        <v>0</v>
      </c>
      <c r="CC14" s="10" t="str">
        <f>IFERROR(VLOOKUP(A14,'25'!U:V,2,0),"0")</f>
        <v>0</v>
      </c>
      <c r="CD14" s="5" t="s">
        <v>129</v>
      </c>
      <c r="CE14" s="15">
        <f t="shared" si="31"/>
        <v>0</v>
      </c>
      <c r="CF14" s="10" t="str">
        <f>IFERROR(VLOOKUP(A14,'26'!U:V,2,0),"0")</f>
        <v>0</v>
      </c>
      <c r="CG14" s="5" t="s">
        <v>129</v>
      </c>
      <c r="CH14" s="15">
        <f t="shared" si="32"/>
        <v>0</v>
      </c>
      <c r="CI14" s="10" t="str">
        <f>IFERROR(VLOOKUP(A14,'27'!U:V,2,0),"0")</f>
        <v>0</v>
      </c>
      <c r="CJ14" s="5" t="s">
        <v>129</v>
      </c>
      <c r="CK14" s="15">
        <f t="shared" si="33"/>
        <v>0</v>
      </c>
      <c r="CL14" s="10" t="str">
        <f>IFERROR(VLOOKUP(A14,'28'!U:V,2,0),"0")</f>
        <v>0</v>
      </c>
      <c r="CM14" s="5" t="s">
        <v>129</v>
      </c>
      <c r="CN14" s="15">
        <f t="shared" si="34"/>
        <v>0</v>
      </c>
      <c r="CO14" s="10" t="str">
        <f>IFERROR(VLOOKUP(A14,'29'!U:V,2,0),"0")</f>
        <v>0</v>
      </c>
      <c r="CP14" s="5" t="s">
        <v>129</v>
      </c>
      <c r="CQ14" s="15">
        <f t="shared" si="35"/>
        <v>0</v>
      </c>
      <c r="CR14" s="10" t="str">
        <f>IFERROR(VLOOKUP(A14,'30'!U:V,2,0),"0")</f>
        <v>0</v>
      </c>
      <c r="CS14" s="5" t="s">
        <v>129</v>
      </c>
      <c r="CT14" s="15">
        <f t="shared" si="36"/>
        <v>0</v>
      </c>
      <c r="CU14" s="10" t="str">
        <f>IFERROR(VLOOKUP(A14,'31'!U:V,2,0),"0")</f>
        <v>0</v>
      </c>
      <c r="CV14" s="5" t="s">
        <v>129</v>
      </c>
      <c r="CW14" s="15">
        <f t="shared" si="37"/>
        <v>0</v>
      </c>
      <c r="CX14" s="10" t="str">
        <f>IFERROR(VLOOKUP(A14,'เซต1-31'!V:W,2,0),"0")</f>
        <v>0</v>
      </c>
      <c r="CY14" s="5" t="s">
        <v>129</v>
      </c>
      <c r="CZ14" s="15">
        <f t="shared" si="20"/>
        <v>0</v>
      </c>
    </row>
    <row r="15" spans="1:104" x14ac:dyDescent="0.25">
      <c r="A15" s="6" t="s">
        <v>191</v>
      </c>
      <c r="B15" s="4" t="s">
        <v>192</v>
      </c>
      <c r="C15" s="13">
        <v>37.17</v>
      </c>
      <c r="D15" s="95">
        <v>1</v>
      </c>
      <c r="E15" s="95">
        <f t="shared" si="3"/>
        <v>0</v>
      </c>
      <c r="F15" s="19">
        <f t="shared" si="21"/>
        <v>0</v>
      </c>
      <c r="G15" s="5" t="s">
        <v>129</v>
      </c>
      <c r="H15" s="13">
        <f t="shared" si="22"/>
        <v>0</v>
      </c>
      <c r="I15" s="10" t="str">
        <f>IFERROR(VLOOKUP(A15,'1'!U:V,2,0),"0")</f>
        <v>0</v>
      </c>
      <c r="J15" s="5" t="s">
        <v>129</v>
      </c>
      <c r="K15" s="15">
        <f t="shared" si="4"/>
        <v>0</v>
      </c>
      <c r="L15" s="10" t="str">
        <f>IFERROR(VLOOKUP(A15,'2'!U:V,2,0),"0")</f>
        <v>0</v>
      </c>
      <c r="M15" s="5" t="s">
        <v>129</v>
      </c>
      <c r="N15" s="15">
        <f t="shared" si="5"/>
        <v>0</v>
      </c>
      <c r="O15" s="10" t="str">
        <f>IFERROR(VLOOKUP(A15,'3'!U:V,2,0),"0")</f>
        <v>0</v>
      </c>
      <c r="P15" s="5" t="s">
        <v>129</v>
      </c>
      <c r="Q15" s="15">
        <f t="shared" si="6"/>
        <v>0</v>
      </c>
      <c r="R15" s="10" t="str">
        <f>IFERROR(VLOOKUP(A15,'4'!U:V,2,0),"0")</f>
        <v>0</v>
      </c>
      <c r="S15" s="5" t="s">
        <v>129</v>
      </c>
      <c r="T15" s="15">
        <f t="shared" si="23"/>
        <v>0</v>
      </c>
      <c r="U15" s="10" t="str">
        <f>IFERROR(VLOOKUP(A15,'5'!U:V,2,0),"0")</f>
        <v>0</v>
      </c>
      <c r="V15" s="5" t="s">
        <v>129</v>
      </c>
      <c r="W15" s="15">
        <f t="shared" si="7"/>
        <v>0</v>
      </c>
      <c r="X15" s="10" t="str">
        <f>IFERROR(VLOOKUP(A15,'6'!U:V,2,0),"0")</f>
        <v>0</v>
      </c>
      <c r="Y15" s="5" t="s">
        <v>129</v>
      </c>
      <c r="Z15" s="15">
        <f t="shared" si="8"/>
        <v>0</v>
      </c>
      <c r="AA15" s="10" t="str">
        <f>IFERROR(VLOOKUP(A15,'7'!U:V,2,0),"0")</f>
        <v>0</v>
      </c>
      <c r="AB15" s="5" t="s">
        <v>129</v>
      </c>
      <c r="AC15" s="15">
        <f t="shared" si="9"/>
        <v>0</v>
      </c>
      <c r="AD15" s="10" t="str">
        <f>IFERROR(VLOOKUP(A15,'8'!U:V,2,0),"0")</f>
        <v>0</v>
      </c>
      <c r="AE15" s="5" t="s">
        <v>129</v>
      </c>
      <c r="AF15" s="15">
        <f t="shared" si="10"/>
        <v>0</v>
      </c>
      <c r="AG15" s="10" t="str">
        <f>IFERROR(VLOOKUP(A15,'9'!U:V,2,0),"0")</f>
        <v>0</v>
      </c>
      <c r="AH15" s="5" t="s">
        <v>129</v>
      </c>
      <c r="AI15" s="15">
        <f t="shared" si="11"/>
        <v>0</v>
      </c>
      <c r="AJ15" s="10" t="str">
        <f>IFERROR(VLOOKUP(A15,'10'!U:V,2,0),"0")</f>
        <v>0</v>
      </c>
      <c r="AK15" s="5" t="s">
        <v>129</v>
      </c>
      <c r="AL15" s="15">
        <f t="shared" si="12"/>
        <v>0</v>
      </c>
      <c r="AM15" s="10" t="str">
        <f>IFERROR(VLOOKUP(A15,'11'!U:V,2,0),"0")</f>
        <v>0</v>
      </c>
      <c r="AN15" s="5" t="s">
        <v>129</v>
      </c>
      <c r="AO15" s="15">
        <f t="shared" si="13"/>
        <v>0</v>
      </c>
      <c r="AP15" s="10" t="str">
        <f>IFERROR(VLOOKUP(A15,'12'!U:V,2,0),"0")</f>
        <v>0</v>
      </c>
      <c r="AQ15" s="5" t="s">
        <v>129</v>
      </c>
      <c r="AR15" s="15">
        <f t="shared" si="14"/>
        <v>0</v>
      </c>
      <c r="AS15" s="10" t="str">
        <f>IFERROR(VLOOKUP(A15,'13'!U:V,2,0),"0")</f>
        <v>0</v>
      </c>
      <c r="AT15" s="5" t="s">
        <v>129</v>
      </c>
      <c r="AU15" s="15">
        <f t="shared" si="15"/>
        <v>0</v>
      </c>
      <c r="AV15" s="10" t="str">
        <f>IFERROR(VLOOKUP(A15,'14'!U:V,2,0),"0")</f>
        <v>0</v>
      </c>
      <c r="AW15" s="5" t="s">
        <v>129</v>
      </c>
      <c r="AX15" s="15">
        <f t="shared" si="16"/>
        <v>0</v>
      </c>
      <c r="AY15" s="10" t="str">
        <f>IFERROR(VLOOKUP(A15,'15'!U:V,2,0),"0")</f>
        <v>0</v>
      </c>
      <c r="AZ15" s="5" t="s">
        <v>129</v>
      </c>
      <c r="BA15" s="15">
        <f t="shared" si="17"/>
        <v>0</v>
      </c>
      <c r="BB15" s="10" t="str">
        <f>IFERROR(VLOOKUP(A15,'16'!U:V,2,0),"0")</f>
        <v>0</v>
      </c>
      <c r="BC15" s="5" t="s">
        <v>129</v>
      </c>
      <c r="BD15" s="15">
        <f t="shared" si="18"/>
        <v>0</v>
      </c>
      <c r="BE15" s="10" t="str">
        <f>IFERROR(VLOOKUP(A15,'17'!U:V,2,0),"0")</f>
        <v>0</v>
      </c>
      <c r="BF15" s="5" t="s">
        <v>129</v>
      </c>
      <c r="BG15" s="15">
        <f t="shared" si="19"/>
        <v>0</v>
      </c>
      <c r="BH15" s="10" t="str">
        <f>IFERROR(VLOOKUP(A15,'18'!U:V,2,0),"0")</f>
        <v>0</v>
      </c>
      <c r="BI15" s="5" t="s">
        <v>129</v>
      </c>
      <c r="BJ15" s="15">
        <f t="shared" si="24"/>
        <v>0</v>
      </c>
      <c r="BK15" s="10" t="str">
        <f>IFERROR(VLOOKUP(A15,'19'!U:V,2,0),"0")</f>
        <v>0</v>
      </c>
      <c r="BL15" s="5" t="s">
        <v>129</v>
      </c>
      <c r="BM15" s="15">
        <f t="shared" si="25"/>
        <v>0</v>
      </c>
      <c r="BN15" s="10" t="str">
        <f>IFERROR(VLOOKUP(A15,'20'!U:V,2,0),"0")</f>
        <v>0</v>
      </c>
      <c r="BO15" s="5" t="s">
        <v>129</v>
      </c>
      <c r="BP15" s="15">
        <f t="shared" si="26"/>
        <v>0</v>
      </c>
      <c r="BQ15" s="10" t="str">
        <f>IFERROR(VLOOKUP(A15,'21'!U:V,2,0),"0")</f>
        <v>0</v>
      </c>
      <c r="BR15" s="5" t="s">
        <v>129</v>
      </c>
      <c r="BS15" s="15">
        <f t="shared" si="27"/>
        <v>0</v>
      </c>
      <c r="BT15" s="10" t="str">
        <f>IFERROR(VLOOKUP(A15,'22'!U:V,2,0),"0")</f>
        <v>0</v>
      </c>
      <c r="BU15" s="5" t="s">
        <v>129</v>
      </c>
      <c r="BV15" s="15">
        <f t="shared" si="28"/>
        <v>0</v>
      </c>
      <c r="BW15" s="10" t="str">
        <f>IFERROR(VLOOKUP(A15,'23'!U:V,2,0),"0")</f>
        <v>0</v>
      </c>
      <c r="BX15" s="5" t="s">
        <v>129</v>
      </c>
      <c r="BY15" s="15">
        <f t="shared" si="29"/>
        <v>0</v>
      </c>
      <c r="BZ15" s="10" t="str">
        <f>IFERROR(VLOOKUP(A15,'24'!U:V,2,0),"0")</f>
        <v>0</v>
      </c>
      <c r="CA15" s="5" t="s">
        <v>129</v>
      </c>
      <c r="CB15" s="15">
        <f t="shared" si="30"/>
        <v>0</v>
      </c>
      <c r="CC15" s="10" t="str">
        <f>IFERROR(VLOOKUP(A15,'25'!U:V,2,0),"0")</f>
        <v>0</v>
      </c>
      <c r="CD15" s="5" t="s">
        <v>129</v>
      </c>
      <c r="CE15" s="15">
        <f t="shared" si="31"/>
        <v>0</v>
      </c>
      <c r="CF15" s="10" t="str">
        <f>IFERROR(VLOOKUP(A15,'26'!U:V,2,0),"0")</f>
        <v>0</v>
      </c>
      <c r="CG15" s="5" t="s">
        <v>129</v>
      </c>
      <c r="CH15" s="15">
        <f t="shared" si="32"/>
        <v>0</v>
      </c>
      <c r="CI15" s="10" t="str">
        <f>IFERROR(VLOOKUP(A15,'27'!U:V,2,0),"0")</f>
        <v>0</v>
      </c>
      <c r="CJ15" s="5" t="s">
        <v>129</v>
      </c>
      <c r="CK15" s="15">
        <f t="shared" si="33"/>
        <v>0</v>
      </c>
      <c r="CL15" s="10" t="str">
        <f>IFERROR(VLOOKUP(A15,'28'!U:V,2,0),"0")</f>
        <v>0</v>
      </c>
      <c r="CM15" s="5" t="s">
        <v>129</v>
      </c>
      <c r="CN15" s="15">
        <f t="shared" si="34"/>
        <v>0</v>
      </c>
      <c r="CO15" s="10" t="str">
        <f>IFERROR(VLOOKUP(A15,'29'!U:V,2,0),"0")</f>
        <v>0</v>
      </c>
      <c r="CP15" s="5" t="s">
        <v>129</v>
      </c>
      <c r="CQ15" s="15">
        <f t="shared" si="35"/>
        <v>0</v>
      </c>
      <c r="CR15" s="10" t="str">
        <f>IFERROR(VLOOKUP(A15,'30'!U:V,2,0),"0")</f>
        <v>0</v>
      </c>
      <c r="CS15" s="5" t="s">
        <v>129</v>
      </c>
      <c r="CT15" s="15">
        <f t="shared" si="36"/>
        <v>0</v>
      </c>
      <c r="CU15" s="10" t="str">
        <f>IFERROR(VLOOKUP(A15,'31'!U:V,2,0),"0")</f>
        <v>0</v>
      </c>
      <c r="CV15" s="5" t="s">
        <v>129</v>
      </c>
      <c r="CW15" s="15">
        <f t="shared" si="37"/>
        <v>0</v>
      </c>
      <c r="CX15" s="10" t="str">
        <f>IFERROR(VLOOKUP(A15,'เซต1-31'!V:W,2,0),"0")</f>
        <v>0</v>
      </c>
      <c r="CY15" s="5" t="s">
        <v>129</v>
      </c>
      <c r="CZ15" s="15">
        <f t="shared" si="20"/>
        <v>0</v>
      </c>
    </row>
    <row r="16" spans="1:104" x14ac:dyDescent="0.25">
      <c r="A16" s="6" t="s">
        <v>18</v>
      </c>
      <c r="B16" s="4" t="s">
        <v>19</v>
      </c>
      <c r="C16" s="13">
        <v>11.38</v>
      </c>
      <c r="D16" s="95">
        <v>1</v>
      </c>
      <c r="E16" s="95">
        <f t="shared" si="3"/>
        <v>2208</v>
      </c>
      <c r="F16" s="19">
        <f t="shared" si="21"/>
        <v>2208</v>
      </c>
      <c r="G16" s="5" t="s">
        <v>129</v>
      </c>
      <c r="H16" s="13">
        <f t="shared" si="22"/>
        <v>25127.040000000001</v>
      </c>
      <c r="I16" s="10">
        <f>IFERROR(VLOOKUP(A16,'1'!U:V,2,0),"0")</f>
        <v>0</v>
      </c>
      <c r="J16" s="5" t="s">
        <v>129</v>
      </c>
      <c r="K16" s="15">
        <f t="shared" si="4"/>
        <v>0</v>
      </c>
      <c r="L16" s="10">
        <f>IFERROR(VLOOKUP(A16,'2'!U:V,2,0),"0")</f>
        <v>167</v>
      </c>
      <c r="M16" s="5" t="s">
        <v>129</v>
      </c>
      <c r="N16" s="15">
        <f t="shared" si="5"/>
        <v>1900.46</v>
      </c>
      <c r="O16" s="10">
        <f>IFERROR(VLOOKUP(A16,'3'!U:V,2,0),"0")</f>
        <v>162</v>
      </c>
      <c r="P16" s="5" t="s">
        <v>129</v>
      </c>
      <c r="Q16" s="15">
        <f t="shared" si="6"/>
        <v>1843.5600000000002</v>
      </c>
      <c r="R16" s="10">
        <f>IFERROR(VLOOKUP(A16,'4'!U:V,2,0),"0")</f>
        <v>79</v>
      </c>
      <c r="S16" s="5" t="s">
        <v>129</v>
      </c>
      <c r="T16" s="15">
        <f t="shared" si="23"/>
        <v>899.0200000000001</v>
      </c>
      <c r="U16" s="10">
        <f>IFERROR(VLOOKUP(A16,'5'!U:V,2,0),"0")</f>
        <v>38</v>
      </c>
      <c r="V16" s="5" t="s">
        <v>129</v>
      </c>
      <c r="W16" s="15">
        <f t="shared" si="7"/>
        <v>432.44000000000005</v>
      </c>
      <c r="X16" s="10">
        <f>IFERROR(VLOOKUP(A16,'6'!U:V,2,0),"0")</f>
        <v>91</v>
      </c>
      <c r="Y16" s="5" t="s">
        <v>129</v>
      </c>
      <c r="Z16" s="15">
        <f t="shared" si="8"/>
        <v>1035.5800000000002</v>
      </c>
      <c r="AA16" s="10">
        <f>IFERROR(VLOOKUP(A16,'7'!U:V,2,0),"0")</f>
        <v>62</v>
      </c>
      <c r="AB16" s="5" t="s">
        <v>129</v>
      </c>
      <c r="AC16" s="15">
        <f t="shared" si="9"/>
        <v>705.56000000000006</v>
      </c>
      <c r="AD16" s="10">
        <f>IFERROR(VLOOKUP(A16,'8'!U:V,2,0),"0")</f>
        <v>103</v>
      </c>
      <c r="AE16" s="5" t="s">
        <v>129</v>
      </c>
      <c r="AF16" s="15">
        <f t="shared" si="10"/>
        <v>1172.1400000000001</v>
      </c>
      <c r="AG16" s="10">
        <f>IFERROR(VLOOKUP(A16,'9'!U:V,2,0),"0")</f>
        <v>110</v>
      </c>
      <c r="AH16" s="5" t="s">
        <v>129</v>
      </c>
      <c r="AI16" s="15">
        <f t="shared" si="11"/>
        <v>1251.8000000000002</v>
      </c>
      <c r="AJ16" s="10">
        <f>IFERROR(VLOOKUP(A16,'10'!U:V,2,0),"0")</f>
        <v>45</v>
      </c>
      <c r="AK16" s="5" t="s">
        <v>129</v>
      </c>
      <c r="AL16" s="15">
        <f t="shared" si="12"/>
        <v>512.1</v>
      </c>
      <c r="AM16" s="10">
        <f>IFERROR(VLOOKUP(A16,'11'!U:V,2,0),"0")</f>
        <v>162</v>
      </c>
      <c r="AN16" s="5" t="s">
        <v>129</v>
      </c>
      <c r="AO16" s="15">
        <f t="shared" si="13"/>
        <v>1843.5600000000002</v>
      </c>
      <c r="AP16" s="10">
        <f>IFERROR(VLOOKUP(A16,'12'!U:V,2,0),"0")</f>
        <v>64</v>
      </c>
      <c r="AQ16" s="5" t="s">
        <v>129</v>
      </c>
      <c r="AR16" s="15">
        <f t="shared" si="14"/>
        <v>728.32</v>
      </c>
      <c r="AS16" s="10">
        <f>IFERROR(VLOOKUP(A16,'13'!U:V,2,0),"0")</f>
        <v>121</v>
      </c>
      <c r="AT16" s="5" t="s">
        <v>129</v>
      </c>
      <c r="AU16" s="15">
        <f t="shared" si="15"/>
        <v>1376.98</v>
      </c>
      <c r="AV16" s="10">
        <f>IFERROR(VLOOKUP(A16,'14'!U:V,2,0),"0")</f>
        <v>44</v>
      </c>
      <c r="AW16" s="5" t="s">
        <v>129</v>
      </c>
      <c r="AX16" s="15">
        <f t="shared" si="16"/>
        <v>500.72</v>
      </c>
      <c r="AY16" s="10">
        <f>IFERROR(VLOOKUP(A16,'15'!U:V,2,0),"0")</f>
        <v>110</v>
      </c>
      <c r="AZ16" s="5" t="s">
        <v>129</v>
      </c>
      <c r="BA16" s="15">
        <f t="shared" si="17"/>
        <v>1251.8000000000002</v>
      </c>
      <c r="BB16" s="10">
        <f>IFERROR(VLOOKUP(A16,'16'!U:V,2,0),"0")</f>
        <v>72</v>
      </c>
      <c r="BC16" s="5" t="s">
        <v>129</v>
      </c>
      <c r="BD16" s="15">
        <f t="shared" si="18"/>
        <v>819.36</v>
      </c>
      <c r="BE16" s="10">
        <f>IFERROR(VLOOKUP(A16,'17'!U:V,2,0),"0")</f>
        <v>37</v>
      </c>
      <c r="BF16" s="5" t="s">
        <v>129</v>
      </c>
      <c r="BG16" s="15">
        <f t="shared" si="19"/>
        <v>421.06</v>
      </c>
      <c r="BH16" s="10">
        <f>IFERROR(VLOOKUP(A16,'18'!U:V,2,0),"0")</f>
        <v>78</v>
      </c>
      <c r="BI16" s="5" t="s">
        <v>129</v>
      </c>
      <c r="BJ16" s="15">
        <f t="shared" si="24"/>
        <v>887.6400000000001</v>
      </c>
      <c r="BK16" s="10">
        <f>IFERROR(VLOOKUP(A16,'19'!U:V,2,0),"0")</f>
        <v>57</v>
      </c>
      <c r="BL16" s="5" t="s">
        <v>129</v>
      </c>
      <c r="BM16" s="15">
        <f t="shared" si="25"/>
        <v>648.66000000000008</v>
      </c>
      <c r="BN16" s="10">
        <f>IFERROR(VLOOKUP(A16,'20'!U:V,2,0),"0")</f>
        <v>71</v>
      </c>
      <c r="BO16" s="5" t="s">
        <v>129</v>
      </c>
      <c r="BP16" s="15">
        <f t="shared" si="26"/>
        <v>807.98</v>
      </c>
      <c r="BQ16" s="10">
        <f>IFERROR(VLOOKUP(A16,'21'!U:V,2,0),"0")</f>
        <v>52</v>
      </c>
      <c r="BR16" s="5" t="s">
        <v>129</v>
      </c>
      <c r="BS16" s="15">
        <f t="shared" si="27"/>
        <v>591.76</v>
      </c>
      <c r="BT16" s="10">
        <f>IFERROR(VLOOKUP(A16,'22'!U:V,2,0),"0")</f>
        <v>51</v>
      </c>
      <c r="BU16" s="5" t="s">
        <v>129</v>
      </c>
      <c r="BV16" s="15">
        <f t="shared" si="28"/>
        <v>580.38</v>
      </c>
      <c r="BW16" s="10">
        <f>IFERROR(VLOOKUP(A16,'23'!U:V,2,0),"0")</f>
        <v>83</v>
      </c>
      <c r="BX16" s="5" t="s">
        <v>129</v>
      </c>
      <c r="BY16" s="15">
        <f t="shared" si="29"/>
        <v>944.54000000000008</v>
      </c>
      <c r="BZ16" s="10">
        <f>IFERROR(VLOOKUP(A16,'24'!U:V,2,0),"0")</f>
        <v>78</v>
      </c>
      <c r="CA16" s="5" t="s">
        <v>129</v>
      </c>
      <c r="CB16" s="15">
        <f t="shared" si="30"/>
        <v>887.6400000000001</v>
      </c>
      <c r="CC16" s="10">
        <f>IFERROR(VLOOKUP(A16,'25'!U:V,2,0),"0")</f>
        <v>75</v>
      </c>
      <c r="CD16" s="5" t="s">
        <v>129</v>
      </c>
      <c r="CE16" s="15">
        <f t="shared" si="31"/>
        <v>853.50000000000011</v>
      </c>
      <c r="CF16" s="10">
        <f>IFERROR(VLOOKUP(A16,'26'!U:V,2,0),"0")</f>
        <v>63</v>
      </c>
      <c r="CG16" s="5" t="s">
        <v>129</v>
      </c>
      <c r="CH16" s="15">
        <f t="shared" si="32"/>
        <v>716.94</v>
      </c>
      <c r="CI16" s="10">
        <f>IFERROR(VLOOKUP(A16,'27'!U:V,2,0),"0")</f>
        <v>58</v>
      </c>
      <c r="CJ16" s="5" t="s">
        <v>129</v>
      </c>
      <c r="CK16" s="15">
        <f t="shared" si="33"/>
        <v>660.04000000000008</v>
      </c>
      <c r="CL16" s="10">
        <f>IFERROR(VLOOKUP(A16,'28'!U:V,2,0),"0")</f>
        <v>75</v>
      </c>
      <c r="CM16" s="5" t="s">
        <v>129</v>
      </c>
      <c r="CN16" s="15">
        <f t="shared" si="34"/>
        <v>853.50000000000011</v>
      </c>
      <c r="CO16" s="10" t="str">
        <f>IFERROR(VLOOKUP(A16,'29'!U:V,2,0),"0")</f>
        <v>0</v>
      </c>
      <c r="CP16" s="5" t="s">
        <v>129</v>
      </c>
      <c r="CQ16" s="15">
        <f t="shared" si="35"/>
        <v>0</v>
      </c>
      <c r="CR16" s="10" t="str">
        <f>IFERROR(VLOOKUP(A16,'30'!U:V,2,0),"0")</f>
        <v>0</v>
      </c>
      <c r="CS16" s="5" t="s">
        <v>129</v>
      </c>
      <c r="CT16" s="15">
        <f t="shared" si="36"/>
        <v>0</v>
      </c>
      <c r="CU16" s="10" t="str">
        <f>IFERROR(VLOOKUP(A16,'31'!U:V,2,0),"0")</f>
        <v>0</v>
      </c>
      <c r="CV16" s="5" t="s">
        <v>129</v>
      </c>
      <c r="CW16" s="15">
        <f t="shared" si="37"/>
        <v>0</v>
      </c>
      <c r="CX16" s="10" t="str">
        <f>IFERROR(VLOOKUP(A16,'เซต1-31'!V:W,2,0),"0")</f>
        <v>0</v>
      </c>
      <c r="CY16" s="5" t="s">
        <v>129</v>
      </c>
      <c r="CZ16" s="15">
        <f t="shared" si="20"/>
        <v>0</v>
      </c>
    </row>
    <row r="17" spans="1:104" x14ac:dyDescent="0.25">
      <c r="A17" s="6" t="s">
        <v>101</v>
      </c>
      <c r="B17" s="4" t="s">
        <v>74</v>
      </c>
      <c r="C17" s="13">
        <v>24.8</v>
      </c>
      <c r="D17" s="95">
        <v>1</v>
      </c>
      <c r="E17" s="95">
        <f t="shared" si="3"/>
        <v>290</v>
      </c>
      <c r="F17" s="19">
        <f t="shared" si="21"/>
        <v>290</v>
      </c>
      <c r="G17" s="5" t="s">
        <v>129</v>
      </c>
      <c r="H17" s="13">
        <f t="shared" si="22"/>
        <v>7192</v>
      </c>
      <c r="I17" s="10">
        <f>IFERROR(VLOOKUP(A17,'1'!U:V,2,0),"0")</f>
        <v>0</v>
      </c>
      <c r="J17" s="5" t="s">
        <v>129</v>
      </c>
      <c r="K17" s="15">
        <f t="shared" si="4"/>
        <v>0</v>
      </c>
      <c r="L17" s="10">
        <f>IFERROR(VLOOKUP(A17,'2'!U:V,2,0),"0")</f>
        <v>28</v>
      </c>
      <c r="M17" s="5" t="s">
        <v>129</v>
      </c>
      <c r="N17" s="15">
        <f t="shared" si="5"/>
        <v>694.4</v>
      </c>
      <c r="O17" s="10">
        <f>IFERROR(VLOOKUP(A17,'3'!U:V,2,0),"0")</f>
        <v>8</v>
      </c>
      <c r="P17" s="5" t="s">
        <v>129</v>
      </c>
      <c r="Q17" s="15">
        <f t="shared" si="6"/>
        <v>198.4</v>
      </c>
      <c r="R17" s="10">
        <f>IFERROR(VLOOKUP(A17,'4'!U:V,2,0),"0")</f>
        <v>2</v>
      </c>
      <c r="S17" s="5" t="s">
        <v>129</v>
      </c>
      <c r="T17" s="15">
        <f t="shared" si="23"/>
        <v>49.6</v>
      </c>
      <c r="U17" s="10">
        <f>IFERROR(VLOOKUP(A17,'5'!U:V,2,0),"0")</f>
        <v>18</v>
      </c>
      <c r="V17" s="5" t="s">
        <v>129</v>
      </c>
      <c r="W17" s="15">
        <f t="shared" si="7"/>
        <v>446.40000000000003</v>
      </c>
      <c r="X17" s="10">
        <f>IFERROR(VLOOKUP(A17,'6'!U:V,2,0),"0")</f>
        <v>5</v>
      </c>
      <c r="Y17" s="5" t="s">
        <v>129</v>
      </c>
      <c r="Z17" s="15">
        <f t="shared" si="8"/>
        <v>124</v>
      </c>
      <c r="AA17" s="10">
        <f>IFERROR(VLOOKUP(A17,'7'!U:V,2,0),"0")</f>
        <v>7</v>
      </c>
      <c r="AB17" s="5" t="s">
        <v>129</v>
      </c>
      <c r="AC17" s="15">
        <f t="shared" si="9"/>
        <v>173.6</v>
      </c>
      <c r="AD17" s="10">
        <f>IFERROR(VLOOKUP(A17,'8'!U:V,2,0),"0")</f>
        <v>14</v>
      </c>
      <c r="AE17" s="5" t="s">
        <v>129</v>
      </c>
      <c r="AF17" s="15">
        <f t="shared" si="10"/>
        <v>347.2</v>
      </c>
      <c r="AG17" s="10">
        <f>IFERROR(VLOOKUP(A17,'9'!U:V,2,0),"0")</f>
        <v>9</v>
      </c>
      <c r="AH17" s="5" t="s">
        <v>129</v>
      </c>
      <c r="AI17" s="15">
        <f t="shared" si="11"/>
        <v>223.20000000000002</v>
      </c>
      <c r="AJ17" s="10">
        <f>IFERROR(VLOOKUP(A17,'10'!U:V,2,0),"0")</f>
        <v>25</v>
      </c>
      <c r="AK17" s="5" t="s">
        <v>129</v>
      </c>
      <c r="AL17" s="15">
        <f t="shared" si="12"/>
        <v>620</v>
      </c>
      <c r="AM17" s="10">
        <f>IFERROR(VLOOKUP(A17,'11'!U:V,2,0),"0")</f>
        <v>13</v>
      </c>
      <c r="AN17" s="5" t="s">
        <v>129</v>
      </c>
      <c r="AO17" s="15">
        <f t="shared" si="13"/>
        <v>322.40000000000003</v>
      </c>
      <c r="AP17" s="10">
        <f>IFERROR(VLOOKUP(A17,'12'!U:V,2,0),"0")</f>
        <v>11</v>
      </c>
      <c r="AQ17" s="5" t="s">
        <v>129</v>
      </c>
      <c r="AR17" s="15">
        <f t="shared" si="14"/>
        <v>272.8</v>
      </c>
      <c r="AS17" s="10">
        <f>IFERROR(VLOOKUP(A17,'13'!U:V,2,0),"0")</f>
        <v>9</v>
      </c>
      <c r="AT17" s="5" t="s">
        <v>129</v>
      </c>
      <c r="AU17" s="15">
        <f t="shared" si="15"/>
        <v>223.20000000000002</v>
      </c>
      <c r="AV17" s="10">
        <f>IFERROR(VLOOKUP(A17,'14'!U:V,2,0),"0")</f>
        <v>4</v>
      </c>
      <c r="AW17" s="5" t="s">
        <v>129</v>
      </c>
      <c r="AX17" s="15">
        <f t="shared" si="16"/>
        <v>99.2</v>
      </c>
      <c r="AY17" s="10">
        <f>IFERROR(VLOOKUP(A17,'15'!U:V,2,0),"0")</f>
        <v>18</v>
      </c>
      <c r="AZ17" s="5" t="s">
        <v>129</v>
      </c>
      <c r="BA17" s="15">
        <f t="shared" si="17"/>
        <v>446.40000000000003</v>
      </c>
      <c r="BB17" s="10">
        <f>IFERROR(VLOOKUP(A17,'16'!U:V,2,0),"0")</f>
        <v>16</v>
      </c>
      <c r="BC17" s="5" t="s">
        <v>129</v>
      </c>
      <c r="BD17" s="15">
        <f t="shared" si="18"/>
        <v>396.8</v>
      </c>
      <c r="BE17" s="10">
        <f>IFERROR(VLOOKUP(A17,'17'!U:V,2,0),"0")</f>
        <v>14</v>
      </c>
      <c r="BF17" s="5" t="s">
        <v>129</v>
      </c>
      <c r="BG17" s="15">
        <f t="shared" si="19"/>
        <v>347.2</v>
      </c>
      <c r="BH17" s="10">
        <f>IFERROR(VLOOKUP(A17,'18'!U:V,2,0),"0")</f>
        <v>12</v>
      </c>
      <c r="BI17" s="5" t="s">
        <v>129</v>
      </c>
      <c r="BJ17" s="15">
        <f t="shared" si="24"/>
        <v>297.60000000000002</v>
      </c>
      <c r="BK17" s="10">
        <f>IFERROR(VLOOKUP(A17,'19'!U:V,2,0),"0")</f>
        <v>4</v>
      </c>
      <c r="BL17" s="5" t="s">
        <v>129</v>
      </c>
      <c r="BM17" s="15">
        <f t="shared" si="25"/>
        <v>99.2</v>
      </c>
      <c r="BN17" s="10">
        <f>IFERROR(VLOOKUP(A17,'20'!U:V,2,0),"0")</f>
        <v>9</v>
      </c>
      <c r="BO17" s="5" t="s">
        <v>129</v>
      </c>
      <c r="BP17" s="15">
        <f t="shared" si="26"/>
        <v>223.20000000000002</v>
      </c>
      <c r="BQ17" s="10">
        <f>IFERROR(VLOOKUP(A17,'21'!U:V,2,0),"0")</f>
        <v>1</v>
      </c>
      <c r="BR17" s="5" t="s">
        <v>129</v>
      </c>
      <c r="BS17" s="15">
        <f t="shared" si="27"/>
        <v>24.8</v>
      </c>
      <c r="BT17" s="10">
        <f>IFERROR(VLOOKUP(A17,'22'!U:V,2,0),"0")</f>
        <v>13</v>
      </c>
      <c r="BU17" s="5" t="s">
        <v>129</v>
      </c>
      <c r="BV17" s="15">
        <f t="shared" si="28"/>
        <v>322.40000000000003</v>
      </c>
      <c r="BW17" s="10">
        <f>IFERROR(VLOOKUP(A17,'23'!U:V,2,0),"0")</f>
        <v>11</v>
      </c>
      <c r="BX17" s="5" t="s">
        <v>129</v>
      </c>
      <c r="BY17" s="15">
        <f t="shared" si="29"/>
        <v>272.8</v>
      </c>
      <c r="BZ17" s="10">
        <f>IFERROR(VLOOKUP(A17,'24'!U:V,2,0),"0")</f>
        <v>6</v>
      </c>
      <c r="CA17" s="5" t="s">
        <v>129</v>
      </c>
      <c r="CB17" s="15">
        <f t="shared" si="30"/>
        <v>148.80000000000001</v>
      </c>
      <c r="CC17" s="10">
        <f>IFERROR(VLOOKUP(A17,'25'!U:V,2,0),"0")</f>
        <v>13</v>
      </c>
      <c r="CD17" s="5" t="s">
        <v>129</v>
      </c>
      <c r="CE17" s="15">
        <f t="shared" si="31"/>
        <v>322.40000000000003</v>
      </c>
      <c r="CF17" s="10">
        <f>IFERROR(VLOOKUP(A17,'26'!U:V,2,0),"0")</f>
        <v>11</v>
      </c>
      <c r="CG17" s="5" t="s">
        <v>129</v>
      </c>
      <c r="CH17" s="15">
        <f t="shared" si="32"/>
        <v>272.8</v>
      </c>
      <c r="CI17" s="10">
        <f>IFERROR(VLOOKUP(A17,'27'!U:V,2,0),"0")</f>
        <v>7</v>
      </c>
      <c r="CJ17" s="5" t="s">
        <v>129</v>
      </c>
      <c r="CK17" s="15">
        <f t="shared" si="33"/>
        <v>173.6</v>
      </c>
      <c r="CL17" s="10">
        <f>IFERROR(VLOOKUP(A17,'28'!U:V,2,0),"0")</f>
        <v>2</v>
      </c>
      <c r="CM17" s="5" t="s">
        <v>129</v>
      </c>
      <c r="CN17" s="15">
        <f t="shared" si="34"/>
        <v>49.6</v>
      </c>
      <c r="CO17" s="10" t="str">
        <f>IFERROR(VLOOKUP(A17,'29'!U:V,2,0),"0")</f>
        <v>0</v>
      </c>
      <c r="CP17" s="5" t="s">
        <v>129</v>
      </c>
      <c r="CQ17" s="15">
        <f t="shared" si="35"/>
        <v>0</v>
      </c>
      <c r="CR17" s="10" t="str">
        <f>IFERROR(VLOOKUP(A17,'30'!U:V,2,0),"0")</f>
        <v>0</v>
      </c>
      <c r="CS17" s="5" t="s">
        <v>129</v>
      </c>
      <c r="CT17" s="15">
        <f t="shared" si="36"/>
        <v>0</v>
      </c>
      <c r="CU17" s="10" t="str">
        <f>IFERROR(VLOOKUP(A17,'31'!U:V,2,0),"0")</f>
        <v>0</v>
      </c>
      <c r="CV17" s="5" t="s">
        <v>129</v>
      </c>
      <c r="CW17" s="15">
        <f t="shared" si="37"/>
        <v>0</v>
      </c>
      <c r="CX17" s="10" t="str">
        <f>IFERROR(VLOOKUP(A17,'เซต1-31'!V:W,2,0),"0")</f>
        <v>0</v>
      </c>
      <c r="CY17" s="5" t="s">
        <v>129</v>
      </c>
      <c r="CZ17" s="15">
        <f t="shared" si="20"/>
        <v>0</v>
      </c>
    </row>
    <row r="18" spans="1:104" x14ac:dyDescent="0.25">
      <c r="A18" s="6" t="s">
        <v>73</v>
      </c>
      <c r="B18" s="4" t="s">
        <v>118</v>
      </c>
      <c r="C18" s="13">
        <v>24.8</v>
      </c>
      <c r="D18" s="95">
        <v>1</v>
      </c>
      <c r="E18" s="95">
        <f t="shared" si="3"/>
        <v>0</v>
      </c>
      <c r="F18" s="19">
        <f t="shared" si="21"/>
        <v>0</v>
      </c>
      <c r="G18" s="5" t="s">
        <v>129</v>
      </c>
      <c r="H18" s="13">
        <f t="shared" si="22"/>
        <v>0</v>
      </c>
      <c r="I18" s="10" t="str">
        <f>IFERROR(VLOOKUP(A18,'1'!U:V,2,0),"0")</f>
        <v>0</v>
      </c>
      <c r="J18" s="5" t="s">
        <v>129</v>
      </c>
      <c r="K18" s="15">
        <f t="shared" si="4"/>
        <v>0</v>
      </c>
      <c r="L18" s="10" t="str">
        <f>IFERROR(VLOOKUP(A18,'2'!U:V,2,0),"0")</f>
        <v>0</v>
      </c>
      <c r="M18" s="5" t="s">
        <v>129</v>
      </c>
      <c r="N18" s="15">
        <f t="shared" si="5"/>
        <v>0</v>
      </c>
      <c r="O18" s="10" t="str">
        <f>IFERROR(VLOOKUP(A18,'3'!U:V,2,0),"0")</f>
        <v>0</v>
      </c>
      <c r="P18" s="5" t="s">
        <v>129</v>
      </c>
      <c r="Q18" s="15">
        <f t="shared" si="6"/>
        <v>0</v>
      </c>
      <c r="R18" s="10" t="str">
        <f>IFERROR(VLOOKUP(A18,'4'!U:V,2,0),"0")</f>
        <v>0</v>
      </c>
      <c r="S18" s="5" t="s">
        <v>129</v>
      </c>
      <c r="T18" s="15">
        <f t="shared" si="23"/>
        <v>0</v>
      </c>
      <c r="U18" s="10" t="str">
        <f>IFERROR(VLOOKUP(A18,'5'!U:V,2,0),"0")</f>
        <v>0</v>
      </c>
      <c r="V18" s="5" t="s">
        <v>129</v>
      </c>
      <c r="W18" s="15">
        <f t="shared" si="7"/>
        <v>0</v>
      </c>
      <c r="X18" s="10" t="str">
        <f>IFERROR(VLOOKUP(A18,'6'!U:V,2,0),"0")</f>
        <v>0</v>
      </c>
      <c r="Y18" s="5" t="s">
        <v>129</v>
      </c>
      <c r="Z18" s="15">
        <f t="shared" si="8"/>
        <v>0</v>
      </c>
      <c r="AA18" s="10" t="str">
        <f>IFERROR(VLOOKUP(A18,'7'!U:V,2,0),"0")</f>
        <v>0</v>
      </c>
      <c r="AB18" s="5" t="s">
        <v>129</v>
      </c>
      <c r="AC18" s="15">
        <f t="shared" si="9"/>
        <v>0</v>
      </c>
      <c r="AD18" s="10" t="str">
        <f>IFERROR(VLOOKUP(A18,'8'!U:V,2,0),"0")</f>
        <v>0</v>
      </c>
      <c r="AE18" s="5" t="s">
        <v>129</v>
      </c>
      <c r="AF18" s="15">
        <f t="shared" si="10"/>
        <v>0</v>
      </c>
      <c r="AG18" s="10" t="str">
        <f>IFERROR(VLOOKUP(A18,'9'!U:V,2,0),"0")</f>
        <v>0</v>
      </c>
      <c r="AH18" s="5" t="s">
        <v>129</v>
      </c>
      <c r="AI18" s="15">
        <f t="shared" si="11"/>
        <v>0</v>
      </c>
      <c r="AJ18" s="10" t="str">
        <f>IFERROR(VLOOKUP(A18,'10'!U:V,2,0),"0")</f>
        <v>0</v>
      </c>
      <c r="AK18" s="5" t="s">
        <v>129</v>
      </c>
      <c r="AL18" s="15">
        <f t="shared" si="12"/>
        <v>0</v>
      </c>
      <c r="AM18" s="10" t="str">
        <f>IFERROR(VLOOKUP(A18,'11'!U:V,2,0),"0")</f>
        <v>0</v>
      </c>
      <c r="AN18" s="5" t="s">
        <v>129</v>
      </c>
      <c r="AO18" s="15">
        <f t="shared" si="13"/>
        <v>0</v>
      </c>
      <c r="AP18" s="10" t="str">
        <f>IFERROR(VLOOKUP(A18,'12'!U:V,2,0),"0")</f>
        <v>0</v>
      </c>
      <c r="AQ18" s="5" t="s">
        <v>129</v>
      </c>
      <c r="AR18" s="15">
        <f t="shared" si="14"/>
        <v>0</v>
      </c>
      <c r="AS18" s="10" t="str">
        <f>IFERROR(VLOOKUP(A18,'13'!U:V,2,0),"0")</f>
        <v>0</v>
      </c>
      <c r="AT18" s="5" t="s">
        <v>129</v>
      </c>
      <c r="AU18" s="15">
        <f t="shared" si="15"/>
        <v>0</v>
      </c>
      <c r="AV18" s="10" t="str">
        <f>IFERROR(VLOOKUP(A18,'14'!U:V,2,0),"0")</f>
        <v>0</v>
      </c>
      <c r="AW18" s="5" t="s">
        <v>129</v>
      </c>
      <c r="AX18" s="15">
        <f t="shared" si="16"/>
        <v>0</v>
      </c>
      <c r="AY18" s="10" t="str">
        <f>IFERROR(VLOOKUP(A18,'15'!U:V,2,0),"0")</f>
        <v>0</v>
      </c>
      <c r="AZ18" s="5" t="s">
        <v>129</v>
      </c>
      <c r="BA18" s="15">
        <f t="shared" si="17"/>
        <v>0</v>
      </c>
      <c r="BB18" s="10" t="str">
        <f>IFERROR(VLOOKUP(A18,'16'!U:V,2,0),"0")</f>
        <v>0</v>
      </c>
      <c r="BC18" s="5" t="s">
        <v>129</v>
      </c>
      <c r="BD18" s="15">
        <f t="shared" si="18"/>
        <v>0</v>
      </c>
      <c r="BE18" s="10" t="str">
        <f>IFERROR(VLOOKUP(A18,'17'!U:V,2,0),"0")</f>
        <v>0</v>
      </c>
      <c r="BF18" s="5" t="s">
        <v>129</v>
      </c>
      <c r="BG18" s="15">
        <f t="shared" si="19"/>
        <v>0</v>
      </c>
      <c r="BH18" s="10" t="str">
        <f>IFERROR(VLOOKUP(A18,'18'!U:V,2,0),"0")</f>
        <v>0</v>
      </c>
      <c r="BI18" s="5" t="s">
        <v>129</v>
      </c>
      <c r="BJ18" s="15">
        <f t="shared" si="24"/>
        <v>0</v>
      </c>
      <c r="BK18" s="10" t="str">
        <f>IFERROR(VLOOKUP(A18,'19'!U:V,2,0),"0")</f>
        <v>0</v>
      </c>
      <c r="BL18" s="5" t="s">
        <v>129</v>
      </c>
      <c r="BM18" s="15">
        <f t="shared" si="25"/>
        <v>0</v>
      </c>
      <c r="BN18" s="10" t="str">
        <f>IFERROR(VLOOKUP(A18,'20'!U:V,2,0),"0")</f>
        <v>0</v>
      </c>
      <c r="BO18" s="5" t="s">
        <v>129</v>
      </c>
      <c r="BP18" s="15">
        <f t="shared" si="26"/>
        <v>0</v>
      </c>
      <c r="BQ18" s="10" t="str">
        <f>IFERROR(VLOOKUP(A18,'21'!U:V,2,0),"0")</f>
        <v>0</v>
      </c>
      <c r="BR18" s="5" t="s">
        <v>129</v>
      </c>
      <c r="BS18" s="15">
        <f t="shared" si="27"/>
        <v>0</v>
      </c>
      <c r="BT18" s="10" t="str">
        <f>IFERROR(VLOOKUP(A18,'22'!U:V,2,0),"0")</f>
        <v>0</v>
      </c>
      <c r="BU18" s="5" t="s">
        <v>129</v>
      </c>
      <c r="BV18" s="15">
        <f t="shared" si="28"/>
        <v>0</v>
      </c>
      <c r="BW18" s="10" t="str">
        <f>IFERROR(VLOOKUP(A18,'23'!U:V,2,0),"0")</f>
        <v>0</v>
      </c>
      <c r="BX18" s="5" t="s">
        <v>129</v>
      </c>
      <c r="BY18" s="15">
        <f t="shared" si="29"/>
        <v>0</v>
      </c>
      <c r="BZ18" s="10" t="str">
        <f>IFERROR(VLOOKUP(A18,'24'!U:V,2,0),"0")</f>
        <v>0</v>
      </c>
      <c r="CA18" s="5" t="s">
        <v>129</v>
      </c>
      <c r="CB18" s="15">
        <f t="shared" si="30"/>
        <v>0</v>
      </c>
      <c r="CC18" s="10" t="str">
        <f>IFERROR(VLOOKUP(A18,'25'!U:V,2,0),"0")</f>
        <v>0</v>
      </c>
      <c r="CD18" s="5" t="s">
        <v>129</v>
      </c>
      <c r="CE18" s="15">
        <f t="shared" si="31"/>
        <v>0</v>
      </c>
      <c r="CF18" s="10" t="str">
        <f>IFERROR(VLOOKUP(A18,'26'!U:V,2,0),"0")</f>
        <v>0</v>
      </c>
      <c r="CG18" s="5" t="s">
        <v>129</v>
      </c>
      <c r="CH18" s="15">
        <f t="shared" si="32"/>
        <v>0</v>
      </c>
      <c r="CI18" s="10" t="str">
        <f>IFERROR(VLOOKUP(A18,'27'!U:V,2,0),"0")</f>
        <v>0</v>
      </c>
      <c r="CJ18" s="5" t="s">
        <v>129</v>
      </c>
      <c r="CK18" s="15">
        <f t="shared" si="33"/>
        <v>0</v>
      </c>
      <c r="CL18" s="10" t="str">
        <f>IFERROR(VLOOKUP(A18,'28'!U:V,2,0),"0")</f>
        <v>0</v>
      </c>
      <c r="CM18" s="5" t="s">
        <v>129</v>
      </c>
      <c r="CN18" s="15">
        <f t="shared" si="34"/>
        <v>0</v>
      </c>
      <c r="CO18" s="10" t="str">
        <f>IFERROR(VLOOKUP(A18,'29'!U:V,2,0),"0")</f>
        <v>0</v>
      </c>
      <c r="CP18" s="5" t="s">
        <v>129</v>
      </c>
      <c r="CQ18" s="15">
        <f t="shared" si="35"/>
        <v>0</v>
      </c>
      <c r="CR18" s="10" t="str">
        <f>IFERROR(VLOOKUP(A18,'30'!U:V,2,0),"0")</f>
        <v>0</v>
      </c>
      <c r="CS18" s="5" t="s">
        <v>129</v>
      </c>
      <c r="CT18" s="15">
        <f t="shared" si="36"/>
        <v>0</v>
      </c>
      <c r="CU18" s="10" t="str">
        <f>IFERROR(VLOOKUP(A18,'31'!U:V,2,0),"0")</f>
        <v>0</v>
      </c>
      <c r="CV18" s="5" t="s">
        <v>129</v>
      </c>
      <c r="CW18" s="15">
        <f t="shared" si="37"/>
        <v>0</v>
      </c>
      <c r="CX18" s="10" t="str">
        <f>IFERROR(VLOOKUP(A18,'เซต1-31'!V:W,2,0),"0")</f>
        <v>0</v>
      </c>
      <c r="CY18" s="5" t="s">
        <v>129</v>
      </c>
      <c r="CZ18" s="15">
        <f t="shared" si="20"/>
        <v>0</v>
      </c>
    </row>
    <row r="19" spans="1:104" x14ac:dyDescent="0.25">
      <c r="A19" s="6" t="s">
        <v>159</v>
      </c>
      <c r="B19" s="4" t="s">
        <v>160</v>
      </c>
      <c r="C19" s="13">
        <v>11.38</v>
      </c>
      <c r="D19" s="95">
        <v>1</v>
      </c>
      <c r="E19" s="95">
        <f t="shared" si="3"/>
        <v>0</v>
      </c>
      <c r="F19" s="19">
        <f t="shared" si="21"/>
        <v>0</v>
      </c>
      <c r="G19" s="5" t="s">
        <v>129</v>
      </c>
      <c r="H19" s="13">
        <f t="shared" si="22"/>
        <v>0</v>
      </c>
      <c r="I19" s="10" t="str">
        <f>IFERROR(VLOOKUP(A19,'1'!U:V,2,0),"0")</f>
        <v>0</v>
      </c>
      <c r="J19" s="5" t="s">
        <v>129</v>
      </c>
      <c r="K19" s="15">
        <f t="shared" si="4"/>
        <v>0</v>
      </c>
      <c r="L19" s="10" t="str">
        <f>IFERROR(VLOOKUP(A19,'2'!U:V,2,0),"0")</f>
        <v>0</v>
      </c>
      <c r="M19" s="5" t="s">
        <v>129</v>
      </c>
      <c r="N19" s="15">
        <f t="shared" si="5"/>
        <v>0</v>
      </c>
      <c r="O19" s="10" t="str">
        <f>IFERROR(VLOOKUP(A19,'3'!U:V,2,0),"0")</f>
        <v>0</v>
      </c>
      <c r="P19" s="5" t="s">
        <v>129</v>
      </c>
      <c r="Q19" s="15">
        <f t="shared" si="6"/>
        <v>0</v>
      </c>
      <c r="R19" s="10" t="str">
        <f>IFERROR(VLOOKUP(A19,'4'!U:V,2,0),"0")</f>
        <v>0</v>
      </c>
      <c r="S19" s="5" t="s">
        <v>129</v>
      </c>
      <c r="T19" s="15">
        <f t="shared" si="23"/>
        <v>0</v>
      </c>
      <c r="U19" s="10" t="str">
        <f>IFERROR(VLOOKUP(A19,'5'!U:V,2,0),"0")</f>
        <v>0</v>
      </c>
      <c r="V19" s="5" t="s">
        <v>129</v>
      </c>
      <c r="W19" s="15">
        <f t="shared" si="7"/>
        <v>0</v>
      </c>
      <c r="X19" s="10" t="str">
        <f>IFERROR(VLOOKUP(A19,'6'!U:V,2,0),"0")</f>
        <v>0</v>
      </c>
      <c r="Y19" s="5" t="s">
        <v>129</v>
      </c>
      <c r="Z19" s="15">
        <f t="shared" si="8"/>
        <v>0</v>
      </c>
      <c r="AA19" s="10" t="str">
        <f>IFERROR(VLOOKUP(A19,'7'!U:V,2,0),"0")</f>
        <v>0</v>
      </c>
      <c r="AB19" s="5" t="s">
        <v>129</v>
      </c>
      <c r="AC19" s="15">
        <f t="shared" si="9"/>
        <v>0</v>
      </c>
      <c r="AD19" s="10" t="str">
        <f>IFERROR(VLOOKUP(A19,'8'!U:V,2,0),"0")</f>
        <v>0</v>
      </c>
      <c r="AE19" s="5" t="s">
        <v>129</v>
      </c>
      <c r="AF19" s="15">
        <f t="shared" si="10"/>
        <v>0</v>
      </c>
      <c r="AG19" s="10" t="str">
        <f>IFERROR(VLOOKUP(A19,'9'!U:V,2,0),"0")</f>
        <v>0</v>
      </c>
      <c r="AH19" s="5" t="s">
        <v>129</v>
      </c>
      <c r="AI19" s="15">
        <f t="shared" si="11"/>
        <v>0</v>
      </c>
      <c r="AJ19" s="10" t="str">
        <f>IFERROR(VLOOKUP(A19,'10'!U:V,2,0),"0")</f>
        <v>0</v>
      </c>
      <c r="AK19" s="5" t="s">
        <v>129</v>
      </c>
      <c r="AL19" s="15">
        <f t="shared" si="12"/>
        <v>0</v>
      </c>
      <c r="AM19" s="10" t="str">
        <f>IFERROR(VLOOKUP(A19,'11'!U:V,2,0),"0")</f>
        <v>0</v>
      </c>
      <c r="AN19" s="5" t="s">
        <v>129</v>
      </c>
      <c r="AO19" s="15">
        <f t="shared" si="13"/>
        <v>0</v>
      </c>
      <c r="AP19" s="10" t="str">
        <f>IFERROR(VLOOKUP(A19,'12'!U:V,2,0),"0")</f>
        <v>0</v>
      </c>
      <c r="AQ19" s="5" t="s">
        <v>129</v>
      </c>
      <c r="AR19" s="15">
        <f t="shared" si="14"/>
        <v>0</v>
      </c>
      <c r="AS19" s="10" t="str">
        <f>IFERROR(VLOOKUP(A19,'13'!U:V,2,0),"0")</f>
        <v>0</v>
      </c>
      <c r="AT19" s="5" t="s">
        <v>129</v>
      </c>
      <c r="AU19" s="15">
        <f t="shared" si="15"/>
        <v>0</v>
      </c>
      <c r="AV19" s="10" t="str">
        <f>IFERROR(VLOOKUP(A19,'14'!U:V,2,0),"0")</f>
        <v>0</v>
      </c>
      <c r="AW19" s="5" t="s">
        <v>129</v>
      </c>
      <c r="AX19" s="15">
        <f t="shared" si="16"/>
        <v>0</v>
      </c>
      <c r="AY19" s="10" t="str">
        <f>IFERROR(VLOOKUP(A19,'15'!U:V,2,0),"0")</f>
        <v>0</v>
      </c>
      <c r="AZ19" s="5" t="s">
        <v>129</v>
      </c>
      <c r="BA19" s="15">
        <f t="shared" si="17"/>
        <v>0</v>
      </c>
      <c r="BB19" s="10" t="str">
        <f>IFERROR(VLOOKUP(A19,'16'!U:V,2,0),"0")</f>
        <v>0</v>
      </c>
      <c r="BC19" s="5" t="s">
        <v>129</v>
      </c>
      <c r="BD19" s="15">
        <f t="shared" si="18"/>
        <v>0</v>
      </c>
      <c r="BE19" s="10" t="str">
        <f>IFERROR(VLOOKUP(A19,'17'!U:V,2,0),"0")</f>
        <v>0</v>
      </c>
      <c r="BF19" s="5" t="s">
        <v>129</v>
      </c>
      <c r="BG19" s="15">
        <f t="shared" si="19"/>
        <v>0</v>
      </c>
      <c r="BH19" s="10" t="str">
        <f>IFERROR(VLOOKUP(A19,'18'!U:V,2,0),"0")</f>
        <v>0</v>
      </c>
      <c r="BI19" s="5" t="s">
        <v>129</v>
      </c>
      <c r="BJ19" s="15">
        <f t="shared" si="24"/>
        <v>0</v>
      </c>
      <c r="BK19" s="10" t="str">
        <f>IFERROR(VLOOKUP(A19,'19'!U:V,2,0),"0")</f>
        <v>0</v>
      </c>
      <c r="BL19" s="5" t="s">
        <v>129</v>
      </c>
      <c r="BM19" s="15">
        <f t="shared" si="25"/>
        <v>0</v>
      </c>
      <c r="BN19" s="10" t="str">
        <f>IFERROR(VLOOKUP(A19,'20'!U:V,2,0),"0")</f>
        <v>0</v>
      </c>
      <c r="BO19" s="5" t="s">
        <v>129</v>
      </c>
      <c r="BP19" s="15">
        <f t="shared" si="26"/>
        <v>0</v>
      </c>
      <c r="BQ19" s="10" t="str">
        <f>IFERROR(VLOOKUP(A19,'21'!U:V,2,0),"0")</f>
        <v>0</v>
      </c>
      <c r="BR19" s="5" t="s">
        <v>129</v>
      </c>
      <c r="BS19" s="15">
        <f t="shared" si="27"/>
        <v>0</v>
      </c>
      <c r="BT19" s="10" t="str">
        <f>IFERROR(VLOOKUP(A19,'22'!U:V,2,0),"0")</f>
        <v>0</v>
      </c>
      <c r="BU19" s="5" t="s">
        <v>129</v>
      </c>
      <c r="BV19" s="15">
        <f t="shared" si="28"/>
        <v>0</v>
      </c>
      <c r="BW19" s="10" t="str">
        <f>IFERROR(VLOOKUP(A19,'23'!U:V,2,0),"0")</f>
        <v>0</v>
      </c>
      <c r="BX19" s="5" t="s">
        <v>129</v>
      </c>
      <c r="BY19" s="15">
        <f t="shared" si="29"/>
        <v>0</v>
      </c>
      <c r="BZ19" s="10" t="str">
        <f>IFERROR(VLOOKUP(A19,'24'!U:V,2,0),"0")</f>
        <v>0</v>
      </c>
      <c r="CA19" s="5" t="s">
        <v>129</v>
      </c>
      <c r="CB19" s="15">
        <f t="shared" si="30"/>
        <v>0</v>
      </c>
      <c r="CC19" s="10" t="str">
        <f>IFERROR(VLOOKUP(A19,'25'!U:V,2,0),"0")</f>
        <v>0</v>
      </c>
      <c r="CD19" s="5" t="s">
        <v>129</v>
      </c>
      <c r="CE19" s="15">
        <f t="shared" si="31"/>
        <v>0</v>
      </c>
      <c r="CF19" s="10" t="str">
        <f>IFERROR(VLOOKUP(A19,'26'!U:V,2,0),"0")</f>
        <v>0</v>
      </c>
      <c r="CG19" s="5" t="s">
        <v>129</v>
      </c>
      <c r="CH19" s="15">
        <f t="shared" si="32"/>
        <v>0</v>
      </c>
      <c r="CI19" s="10" t="str">
        <f>IFERROR(VLOOKUP(A19,'27'!U:V,2,0),"0")</f>
        <v>0</v>
      </c>
      <c r="CJ19" s="5" t="s">
        <v>129</v>
      </c>
      <c r="CK19" s="15">
        <f t="shared" si="33"/>
        <v>0</v>
      </c>
      <c r="CL19" s="10" t="str">
        <f>IFERROR(VLOOKUP(A19,'28'!U:V,2,0),"0")</f>
        <v>0</v>
      </c>
      <c r="CM19" s="5" t="s">
        <v>129</v>
      </c>
      <c r="CN19" s="15">
        <f t="shared" si="34"/>
        <v>0</v>
      </c>
      <c r="CO19" s="10" t="str">
        <f>IFERROR(VLOOKUP(A19,'29'!U:V,2,0),"0")</f>
        <v>0</v>
      </c>
      <c r="CP19" s="5" t="s">
        <v>129</v>
      </c>
      <c r="CQ19" s="15">
        <f t="shared" si="35"/>
        <v>0</v>
      </c>
      <c r="CR19" s="10" t="str">
        <f>IFERROR(VLOOKUP(A19,'30'!U:V,2,0),"0")</f>
        <v>0</v>
      </c>
      <c r="CS19" s="5" t="s">
        <v>129</v>
      </c>
      <c r="CT19" s="15">
        <f t="shared" si="36"/>
        <v>0</v>
      </c>
      <c r="CU19" s="10" t="str">
        <f>IFERROR(VLOOKUP(A19,'31'!U:V,2,0),"0")</f>
        <v>0</v>
      </c>
      <c r="CV19" s="5" t="s">
        <v>129</v>
      </c>
      <c r="CW19" s="15">
        <f t="shared" si="37"/>
        <v>0</v>
      </c>
      <c r="CX19" s="10" t="str">
        <f>IFERROR(VLOOKUP(A19,'เซต1-31'!V:W,2,0),"0")</f>
        <v>0</v>
      </c>
      <c r="CY19" s="5" t="s">
        <v>129</v>
      </c>
      <c r="CZ19" s="15">
        <f t="shared" si="20"/>
        <v>0</v>
      </c>
    </row>
    <row r="20" spans="1:104" x14ac:dyDescent="0.25">
      <c r="A20" s="6" t="s">
        <v>204</v>
      </c>
      <c r="B20" s="4" t="s">
        <v>205</v>
      </c>
      <c r="C20" s="13">
        <v>11.38</v>
      </c>
      <c r="D20" s="95">
        <v>1</v>
      </c>
      <c r="E20" s="95">
        <f t="shared" si="3"/>
        <v>0</v>
      </c>
      <c r="F20" s="19">
        <f t="shared" si="21"/>
        <v>0</v>
      </c>
      <c r="G20" s="5" t="s">
        <v>129</v>
      </c>
      <c r="H20" s="13">
        <f t="shared" si="22"/>
        <v>0</v>
      </c>
      <c r="I20" s="10" t="str">
        <f>IFERROR(VLOOKUP(A20,'1'!U:V,2,0),"0")</f>
        <v>0</v>
      </c>
      <c r="J20" s="5" t="s">
        <v>129</v>
      </c>
      <c r="K20" s="15">
        <f t="shared" si="4"/>
        <v>0</v>
      </c>
      <c r="L20" s="10" t="str">
        <f>IFERROR(VLOOKUP(A20,'2'!U:V,2,0),"0")</f>
        <v>0</v>
      </c>
      <c r="M20" s="5" t="s">
        <v>129</v>
      </c>
      <c r="N20" s="15">
        <f t="shared" si="5"/>
        <v>0</v>
      </c>
      <c r="O20" s="10" t="str">
        <f>IFERROR(VLOOKUP(A20,'3'!U:V,2,0),"0")</f>
        <v>0</v>
      </c>
      <c r="P20" s="5" t="s">
        <v>129</v>
      </c>
      <c r="Q20" s="15">
        <f t="shared" si="6"/>
        <v>0</v>
      </c>
      <c r="R20" s="10" t="str">
        <f>IFERROR(VLOOKUP(A20,'4'!U:V,2,0),"0")</f>
        <v>0</v>
      </c>
      <c r="S20" s="5" t="s">
        <v>129</v>
      </c>
      <c r="T20" s="15">
        <f t="shared" si="23"/>
        <v>0</v>
      </c>
      <c r="U20" s="10" t="str">
        <f>IFERROR(VLOOKUP(A20,'5'!U:V,2,0),"0")</f>
        <v>0</v>
      </c>
      <c r="V20" s="5" t="s">
        <v>129</v>
      </c>
      <c r="W20" s="15">
        <f t="shared" si="7"/>
        <v>0</v>
      </c>
      <c r="X20" s="10" t="str">
        <f>IFERROR(VLOOKUP(A20,'6'!U:V,2,0),"0")</f>
        <v>0</v>
      </c>
      <c r="Y20" s="5" t="s">
        <v>129</v>
      </c>
      <c r="Z20" s="15">
        <f t="shared" si="8"/>
        <v>0</v>
      </c>
      <c r="AA20" s="10" t="str">
        <f>IFERROR(VLOOKUP(A20,'7'!U:V,2,0),"0")</f>
        <v>0</v>
      </c>
      <c r="AB20" s="5" t="s">
        <v>129</v>
      </c>
      <c r="AC20" s="15">
        <f t="shared" si="9"/>
        <v>0</v>
      </c>
      <c r="AD20" s="10" t="str">
        <f>IFERROR(VLOOKUP(A20,'8'!U:V,2,0),"0")</f>
        <v>0</v>
      </c>
      <c r="AE20" s="5" t="s">
        <v>129</v>
      </c>
      <c r="AF20" s="15">
        <f t="shared" si="10"/>
        <v>0</v>
      </c>
      <c r="AG20" s="10" t="str">
        <f>IFERROR(VLOOKUP(A20,'9'!U:V,2,0),"0")</f>
        <v>0</v>
      </c>
      <c r="AH20" s="5" t="s">
        <v>129</v>
      </c>
      <c r="AI20" s="15">
        <f t="shared" si="11"/>
        <v>0</v>
      </c>
      <c r="AJ20" s="10" t="str">
        <f>IFERROR(VLOOKUP(A20,'10'!U:V,2,0),"0")</f>
        <v>0</v>
      </c>
      <c r="AK20" s="5" t="s">
        <v>129</v>
      </c>
      <c r="AL20" s="15">
        <f t="shared" si="12"/>
        <v>0</v>
      </c>
      <c r="AM20" s="10" t="str">
        <f>IFERROR(VLOOKUP(A20,'11'!U:V,2,0),"0")</f>
        <v>0</v>
      </c>
      <c r="AN20" s="5" t="s">
        <v>129</v>
      </c>
      <c r="AO20" s="15">
        <f t="shared" si="13"/>
        <v>0</v>
      </c>
      <c r="AP20" s="10" t="str">
        <f>IFERROR(VLOOKUP(A20,'12'!U:V,2,0),"0")</f>
        <v>0</v>
      </c>
      <c r="AQ20" s="5" t="s">
        <v>129</v>
      </c>
      <c r="AR20" s="15">
        <f t="shared" si="14"/>
        <v>0</v>
      </c>
      <c r="AS20" s="10" t="str">
        <f>IFERROR(VLOOKUP(A20,'13'!U:V,2,0),"0")</f>
        <v>0</v>
      </c>
      <c r="AT20" s="5" t="s">
        <v>129</v>
      </c>
      <c r="AU20" s="15">
        <f t="shared" si="15"/>
        <v>0</v>
      </c>
      <c r="AV20" s="10" t="str">
        <f>IFERROR(VLOOKUP(A20,'14'!U:V,2,0),"0")</f>
        <v>0</v>
      </c>
      <c r="AW20" s="5" t="s">
        <v>129</v>
      </c>
      <c r="AX20" s="15">
        <f t="shared" si="16"/>
        <v>0</v>
      </c>
      <c r="AY20" s="10" t="str">
        <f>IFERROR(VLOOKUP(A20,'15'!U:V,2,0),"0")</f>
        <v>0</v>
      </c>
      <c r="AZ20" s="5" t="s">
        <v>129</v>
      </c>
      <c r="BA20" s="15">
        <f t="shared" si="17"/>
        <v>0</v>
      </c>
      <c r="BB20" s="10" t="str">
        <f>IFERROR(VLOOKUP(A20,'16'!U:V,2,0),"0")</f>
        <v>0</v>
      </c>
      <c r="BC20" s="5" t="s">
        <v>129</v>
      </c>
      <c r="BD20" s="15">
        <f t="shared" si="18"/>
        <v>0</v>
      </c>
      <c r="BE20" s="10" t="str">
        <f>IFERROR(VLOOKUP(A20,'17'!U:V,2,0),"0")</f>
        <v>0</v>
      </c>
      <c r="BF20" s="5" t="s">
        <v>129</v>
      </c>
      <c r="BG20" s="15">
        <f t="shared" si="19"/>
        <v>0</v>
      </c>
      <c r="BH20" s="10" t="str">
        <f>IFERROR(VLOOKUP(A20,'18'!U:V,2,0),"0")</f>
        <v>0</v>
      </c>
      <c r="BI20" s="5" t="s">
        <v>129</v>
      </c>
      <c r="BJ20" s="15">
        <f t="shared" si="24"/>
        <v>0</v>
      </c>
      <c r="BK20" s="10" t="str">
        <f>IFERROR(VLOOKUP(A20,'19'!U:V,2,0),"0")</f>
        <v>0</v>
      </c>
      <c r="BL20" s="5" t="s">
        <v>129</v>
      </c>
      <c r="BM20" s="15">
        <f t="shared" si="25"/>
        <v>0</v>
      </c>
      <c r="BN20" s="10" t="str">
        <f>IFERROR(VLOOKUP(A20,'20'!U:V,2,0),"0")</f>
        <v>0</v>
      </c>
      <c r="BO20" s="5" t="s">
        <v>129</v>
      </c>
      <c r="BP20" s="15">
        <f t="shared" si="26"/>
        <v>0</v>
      </c>
      <c r="BQ20" s="10" t="str">
        <f>IFERROR(VLOOKUP(A20,'21'!U:V,2,0),"0")</f>
        <v>0</v>
      </c>
      <c r="BR20" s="5" t="s">
        <v>129</v>
      </c>
      <c r="BS20" s="15">
        <f t="shared" si="27"/>
        <v>0</v>
      </c>
      <c r="BT20" s="10" t="str">
        <f>IFERROR(VLOOKUP(A20,'22'!U:V,2,0),"0")</f>
        <v>0</v>
      </c>
      <c r="BU20" s="5" t="s">
        <v>129</v>
      </c>
      <c r="BV20" s="15">
        <f t="shared" si="28"/>
        <v>0</v>
      </c>
      <c r="BW20" s="10" t="str">
        <f>IFERROR(VLOOKUP(A20,'23'!U:V,2,0),"0")</f>
        <v>0</v>
      </c>
      <c r="BX20" s="5" t="s">
        <v>129</v>
      </c>
      <c r="BY20" s="15">
        <f t="shared" si="29"/>
        <v>0</v>
      </c>
      <c r="BZ20" s="10" t="str">
        <f>IFERROR(VLOOKUP(A20,'24'!U:V,2,0),"0")</f>
        <v>0</v>
      </c>
      <c r="CA20" s="5" t="s">
        <v>129</v>
      </c>
      <c r="CB20" s="15">
        <f t="shared" si="30"/>
        <v>0</v>
      </c>
      <c r="CC20" s="10" t="str">
        <f>IFERROR(VLOOKUP(A20,'25'!U:V,2,0),"0")</f>
        <v>0</v>
      </c>
      <c r="CD20" s="5" t="s">
        <v>129</v>
      </c>
      <c r="CE20" s="15">
        <f t="shared" si="31"/>
        <v>0</v>
      </c>
      <c r="CF20" s="10" t="str">
        <f>IFERROR(VLOOKUP(A20,'26'!U:V,2,0),"0")</f>
        <v>0</v>
      </c>
      <c r="CG20" s="5" t="s">
        <v>129</v>
      </c>
      <c r="CH20" s="15">
        <f t="shared" si="32"/>
        <v>0</v>
      </c>
      <c r="CI20" s="10" t="str">
        <f>IFERROR(VLOOKUP(A20,'27'!U:V,2,0),"0")</f>
        <v>0</v>
      </c>
      <c r="CJ20" s="5" t="s">
        <v>129</v>
      </c>
      <c r="CK20" s="15">
        <f t="shared" si="33"/>
        <v>0</v>
      </c>
      <c r="CL20" s="10" t="str">
        <f>IFERROR(VLOOKUP(A20,'28'!U:V,2,0),"0")</f>
        <v>0</v>
      </c>
      <c r="CM20" s="5" t="s">
        <v>129</v>
      </c>
      <c r="CN20" s="15">
        <f t="shared" si="34"/>
        <v>0</v>
      </c>
      <c r="CO20" s="10" t="str">
        <f>IFERROR(VLOOKUP(A20,'29'!U:V,2,0),"0")</f>
        <v>0</v>
      </c>
      <c r="CP20" s="5" t="s">
        <v>129</v>
      </c>
      <c r="CQ20" s="15">
        <f t="shared" si="35"/>
        <v>0</v>
      </c>
      <c r="CR20" s="10" t="str">
        <f>IFERROR(VLOOKUP(A20,'30'!U:V,2,0),"0")</f>
        <v>0</v>
      </c>
      <c r="CS20" s="5" t="s">
        <v>129</v>
      </c>
      <c r="CT20" s="15">
        <f t="shared" si="36"/>
        <v>0</v>
      </c>
      <c r="CU20" s="10" t="str">
        <f>IFERROR(VLOOKUP(A20,'31'!U:V,2,0),"0")</f>
        <v>0</v>
      </c>
      <c r="CV20" s="5" t="s">
        <v>129</v>
      </c>
      <c r="CW20" s="15">
        <f t="shared" si="37"/>
        <v>0</v>
      </c>
      <c r="CX20" s="10" t="str">
        <f>IFERROR(VLOOKUP(A20,'เซต1-31'!V:W,2,0),"0")</f>
        <v>0</v>
      </c>
      <c r="CY20" s="5" t="s">
        <v>129</v>
      </c>
      <c r="CZ20" s="15">
        <f t="shared" si="20"/>
        <v>0</v>
      </c>
    </row>
    <row r="21" spans="1:104" x14ac:dyDescent="0.25">
      <c r="A21" s="6" t="s">
        <v>211</v>
      </c>
      <c r="B21" s="4" t="s">
        <v>212</v>
      </c>
      <c r="C21" s="13">
        <v>11.38</v>
      </c>
      <c r="D21" s="95">
        <v>1</v>
      </c>
      <c r="E21" s="95">
        <f t="shared" si="3"/>
        <v>0</v>
      </c>
      <c r="F21" s="19">
        <f t="shared" si="21"/>
        <v>0</v>
      </c>
      <c r="G21" s="5" t="s">
        <v>129</v>
      </c>
      <c r="H21" s="13">
        <f t="shared" si="22"/>
        <v>0</v>
      </c>
      <c r="I21" s="10" t="str">
        <f>IFERROR(VLOOKUP(A21,'1'!U:V,2,0),"0")</f>
        <v>0</v>
      </c>
      <c r="J21" s="5" t="s">
        <v>129</v>
      </c>
      <c r="K21" s="15">
        <f t="shared" si="4"/>
        <v>0</v>
      </c>
      <c r="L21" s="10" t="str">
        <f>IFERROR(VLOOKUP(A21,'2'!U:V,2,0),"0")</f>
        <v>0</v>
      </c>
      <c r="M21" s="5" t="s">
        <v>129</v>
      </c>
      <c r="N21" s="15">
        <f t="shared" si="5"/>
        <v>0</v>
      </c>
      <c r="O21" s="10" t="str">
        <f>IFERROR(VLOOKUP(A21,'3'!U:V,2,0),"0")</f>
        <v>0</v>
      </c>
      <c r="P21" s="5" t="s">
        <v>129</v>
      </c>
      <c r="Q21" s="15">
        <f t="shared" si="6"/>
        <v>0</v>
      </c>
      <c r="R21" s="10" t="str">
        <f>IFERROR(VLOOKUP(A21,'4'!U:V,2,0),"0")</f>
        <v>0</v>
      </c>
      <c r="S21" s="5" t="s">
        <v>129</v>
      </c>
      <c r="T21" s="15">
        <f t="shared" si="23"/>
        <v>0</v>
      </c>
      <c r="U21" s="10" t="str">
        <f>IFERROR(VLOOKUP(A21,'5'!U:V,2,0),"0")</f>
        <v>0</v>
      </c>
      <c r="V21" s="5" t="s">
        <v>129</v>
      </c>
      <c r="W21" s="15">
        <f t="shared" si="7"/>
        <v>0</v>
      </c>
      <c r="X21" s="10" t="str">
        <f>IFERROR(VLOOKUP(A21,'6'!U:V,2,0),"0")</f>
        <v>0</v>
      </c>
      <c r="Y21" s="5" t="s">
        <v>129</v>
      </c>
      <c r="Z21" s="15">
        <f t="shared" si="8"/>
        <v>0</v>
      </c>
      <c r="AA21" s="10" t="str">
        <f>IFERROR(VLOOKUP(A21,'7'!U:V,2,0),"0")</f>
        <v>0</v>
      </c>
      <c r="AB21" s="5" t="s">
        <v>129</v>
      </c>
      <c r="AC21" s="15">
        <f t="shared" si="9"/>
        <v>0</v>
      </c>
      <c r="AD21" s="10" t="str">
        <f>IFERROR(VLOOKUP(A21,'8'!U:V,2,0),"0")</f>
        <v>0</v>
      </c>
      <c r="AE21" s="5" t="s">
        <v>129</v>
      </c>
      <c r="AF21" s="15">
        <f t="shared" si="10"/>
        <v>0</v>
      </c>
      <c r="AG21" s="10" t="str">
        <f>IFERROR(VLOOKUP(A21,'9'!U:V,2,0),"0")</f>
        <v>0</v>
      </c>
      <c r="AH21" s="5" t="s">
        <v>129</v>
      </c>
      <c r="AI21" s="15">
        <f t="shared" si="11"/>
        <v>0</v>
      </c>
      <c r="AJ21" s="10" t="str">
        <f>IFERROR(VLOOKUP(A21,'10'!U:V,2,0),"0")</f>
        <v>0</v>
      </c>
      <c r="AK21" s="5" t="s">
        <v>129</v>
      </c>
      <c r="AL21" s="15">
        <f t="shared" si="12"/>
        <v>0</v>
      </c>
      <c r="AM21" s="10" t="str">
        <f>IFERROR(VLOOKUP(A21,'11'!U:V,2,0),"0")</f>
        <v>0</v>
      </c>
      <c r="AN21" s="5" t="s">
        <v>129</v>
      </c>
      <c r="AO21" s="15">
        <f t="shared" si="13"/>
        <v>0</v>
      </c>
      <c r="AP21" s="10" t="str">
        <f>IFERROR(VLOOKUP(A21,'12'!U:V,2,0),"0")</f>
        <v>0</v>
      </c>
      <c r="AQ21" s="5" t="s">
        <v>129</v>
      </c>
      <c r="AR21" s="15">
        <f t="shared" si="14"/>
        <v>0</v>
      </c>
      <c r="AS21" s="10" t="str">
        <f>IFERROR(VLOOKUP(A21,'13'!U:V,2,0),"0")</f>
        <v>0</v>
      </c>
      <c r="AT21" s="5" t="s">
        <v>129</v>
      </c>
      <c r="AU21" s="15">
        <f t="shared" si="15"/>
        <v>0</v>
      </c>
      <c r="AV21" s="10" t="str">
        <f>IFERROR(VLOOKUP(A21,'14'!U:V,2,0),"0")</f>
        <v>0</v>
      </c>
      <c r="AW21" s="5" t="s">
        <v>129</v>
      </c>
      <c r="AX21" s="15">
        <f t="shared" si="16"/>
        <v>0</v>
      </c>
      <c r="AY21" s="10" t="str">
        <f>IFERROR(VLOOKUP(A21,'15'!U:V,2,0),"0")</f>
        <v>0</v>
      </c>
      <c r="AZ21" s="5" t="s">
        <v>129</v>
      </c>
      <c r="BA21" s="15">
        <f t="shared" si="17"/>
        <v>0</v>
      </c>
      <c r="BB21" s="10" t="str">
        <f>IFERROR(VLOOKUP(A21,'16'!U:V,2,0),"0")</f>
        <v>0</v>
      </c>
      <c r="BC21" s="5" t="s">
        <v>129</v>
      </c>
      <c r="BD21" s="15">
        <f t="shared" si="18"/>
        <v>0</v>
      </c>
      <c r="BE21" s="10" t="str">
        <f>IFERROR(VLOOKUP(A21,'17'!U:V,2,0),"0")</f>
        <v>0</v>
      </c>
      <c r="BF21" s="5" t="s">
        <v>129</v>
      </c>
      <c r="BG21" s="15">
        <f t="shared" si="19"/>
        <v>0</v>
      </c>
      <c r="BH21" s="10" t="str">
        <f>IFERROR(VLOOKUP(A21,'18'!U:V,2,0),"0")</f>
        <v>0</v>
      </c>
      <c r="BI21" s="5" t="s">
        <v>129</v>
      </c>
      <c r="BJ21" s="15">
        <f t="shared" si="24"/>
        <v>0</v>
      </c>
      <c r="BK21" s="10" t="str">
        <f>IFERROR(VLOOKUP(A21,'19'!U:V,2,0),"0")</f>
        <v>0</v>
      </c>
      <c r="BL21" s="5" t="s">
        <v>129</v>
      </c>
      <c r="BM21" s="15">
        <f t="shared" si="25"/>
        <v>0</v>
      </c>
      <c r="BN21" s="10" t="str">
        <f>IFERROR(VLOOKUP(A21,'20'!U:V,2,0),"0")</f>
        <v>0</v>
      </c>
      <c r="BO21" s="5" t="s">
        <v>129</v>
      </c>
      <c r="BP21" s="15">
        <f t="shared" si="26"/>
        <v>0</v>
      </c>
      <c r="BQ21" s="10" t="str">
        <f>IFERROR(VLOOKUP(A21,'21'!U:V,2,0),"0")</f>
        <v>0</v>
      </c>
      <c r="BR21" s="5" t="s">
        <v>129</v>
      </c>
      <c r="BS21" s="15">
        <f t="shared" si="27"/>
        <v>0</v>
      </c>
      <c r="BT21" s="10" t="str">
        <f>IFERROR(VLOOKUP(A21,'22'!U:V,2,0),"0")</f>
        <v>0</v>
      </c>
      <c r="BU21" s="5" t="s">
        <v>129</v>
      </c>
      <c r="BV21" s="15">
        <f t="shared" si="28"/>
        <v>0</v>
      </c>
      <c r="BW21" s="10" t="str">
        <f>IFERROR(VLOOKUP(A21,'23'!U:V,2,0),"0")</f>
        <v>0</v>
      </c>
      <c r="BX21" s="5" t="s">
        <v>129</v>
      </c>
      <c r="BY21" s="15">
        <f t="shared" si="29"/>
        <v>0</v>
      </c>
      <c r="BZ21" s="10" t="str">
        <f>IFERROR(VLOOKUP(A21,'24'!U:V,2,0),"0")</f>
        <v>0</v>
      </c>
      <c r="CA21" s="5" t="s">
        <v>129</v>
      </c>
      <c r="CB21" s="15">
        <f t="shared" si="30"/>
        <v>0</v>
      </c>
      <c r="CC21" s="10" t="str">
        <f>IFERROR(VLOOKUP(A21,'25'!U:V,2,0),"0")</f>
        <v>0</v>
      </c>
      <c r="CD21" s="5" t="s">
        <v>129</v>
      </c>
      <c r="CE21" s="15">
        <f t="shared" si="31"/>
        <v>0</v>
      </c>
      <c r="CF21" s="10" t="str">
        <f>IFERROR(VLOOKUP(A21,'26'!U:V,2,0),"0")</f>
        <v>0</v>
      </c>
      <c r="CG21" s="5" t="s">
        <v>129</v>
      </c>
      <c r="CH21" s="15">
        <f t="shared" si="32"/>
        <v>0</v>
      </c>
      <c r="CI21" s="10" t="str">
        <f>IFERROR(VLOOKUP(A21,'27'!U:V,2,0),"0")</f>
        <v>0</v>
      </c>
      <c r="CJ21" s="5" t="s">
        <v>129</v>
      </c>
      <c r="CK21" s="15">
        <f t="shared" si="33"/>
        <v>0</v>
      </c>
      <c r="CL21" s="10" t="str">
        <f>IFERROR(VLOOKUP(A21,'28'!U:V,2,0),"0")</f>
        <v>0</v>
      </c>
      <c r="CM21" s="5" t="s">
        <v>129</v>
      </c>
      <c r="CN21" s="15">
        <f t="shared" si="34"/>
        <v>0</v>
      </c>
      <c r="CO21" s="10" t="str">
        <f>IFERROR(VLOOKUP(A21,'29'!U:V,2,0),"0")</f>
        <v>0</v>
      </c>
      <c r="CP21" s="5" t="s">
        <v>129</v>
      </c>
      <c r="CQ21" s="15">
        <f t="shared" si="35"/>
        <v>0</v>
      </c>
      <c r="CR21" s="10" t="str">
        <f>IFERROR(VLOOKUP(A21,'30'!U:V,2,0),"0")</f>
        <v>0</v>
      </c>
      <c r="CS21" s="5" t="s">
        <v>129</v>
      </c>
      <c r="CT21" s="15">
        <f t="shared" si="36"/>
        <v>0</v>
      </c>
      <c r="CU21" s="10" t="str">
        <f>IFERROR(VLOOKUP(A21,'31'!U:V,2,0),"0")</f>
        <v>0</v>
      </c>
      <c r="CV21" s="5" t="s">
        <v>129</v>
      </c>
      <c r="CW21" s="15">
        <f t="shared" si="37"/>
        <v>0</v>
      </c>
      <c r="CX21" s="10" t="str">
        <f>IFERROR(VLOOKUP(A21,'เซต1-31'!V:W,2,0),"0")</f>
        <v>0</v>
      </c>
      <c r="CY21" s="5" t="s">
        <v>129</v>
      </c>
      <c r="CZ21" s="15">
        <f t="shared" si="20"/>
        <v>0</v>
      </c>
    </row>
    <row r="22" spans="1:104" x14ac:dyDescent="0.25">
      <c r="A22" s="6" t="s">
        <v>198</v>
      </c>
      <c r="B22" s="4" t="s">
        <v>199</v>
      </c>
      <c r="C22" s="13">
        <v>11.38</v>
      </c>
      <c r="D22" s="95">
        <v>1</v>
      </c>
      <c r="E22" s="95">
        <f t="shared" si="3"/>
        <v>0</v>
      </c>
      <c r="F22" s="19">
        <f t="shared" si="21"/>
        <v>0</v>
      </c>
      <c r="G22" s="5" t="s">
        <v>129</v>
      </c>
      <c r="H22" s="13">
        <f t="shared" si="22"/>
        <v>0</v>
      </c>
      <c r="I22" s="10" t="str">
        <f>IFERROR(VLOOKUP(A22,'1'!U:V,2,0),"0")</f>
        <v>0</v>
      </c>
      <c r="J22" s="5" t="s">
        <v>129</v>
      </c>
      <c r="K22" s="15">
        <f t="shared" si="4"/>
        <v>0</v>
      </c>
      <c r="L22" s="10" t="str">
        <f>IFERROR(VLOOKUP(A22,'2'!U:V,2,0),"0")</f>
        <v>0</v>
      </c>
      <c r="M22" s="5" t="s">
        <v>129</v>
      </c>
      <c r="N22" s="15">
        <f t="shared" si="5"/>
        <v>0</v>
      </c>
      <c r="O22" s="10" t="str">
        <f>IFERROR(VLOOKUP(A22,'3'!U:V,2,0),"0")</f>
        <v>0</v>
      </c>
      <c r="P22" s="5" t="s">
        <v>129</v>
      </c>
      <c r="Q22" s="15">
        <f t="shared" si="6"/>
        <v>0</v>
      </c>
      <c r="R22" s="10" t="str">
        <f>IFERROR(VLOOKUP(A22,'4'!U:V,2,0),"0")</f>
        <v>0</v>
      </c>
      <c r="S22" s="5" t="s">
        <v>129</v>
      </c>
      <c r="T22" s="15">
        <f t="shared" si="23"/>
        <v>0</v>
      </c>
      <c r="U22" s="10" t="str">
        <f>IFERROR(VLOOKUP(A22,'5'!U:V,2,0),"0")</f>
        <v>0</v>
      </c>
      <c r="V22" s="5" t="s">
        <v>129</v>
      </c>
      <c r="W22" s="15">
        <f t="shared" si="7"/>
        <v>0</v>
      </c>
      <c r="X22" s="10" t="str">
        <f>IFERROR(VLOOKUP(A22,'6'!U:V,2,0),"0")</f>
        <v>0</v>
      </c>
      <c r="Y22" s="5" t="s">
        <v>129</v>
      </c>
      <c r="Z22" s="15">
        <f t="shared" si="8"/>
        <v>0</v>
      </c>
      <c r="AA22" s="10" t="str">
        <f>IFERROR(VLOOKUP(A22,'7'!U:V,2,0),"0")</f>
        <v>0</v>
      </c>
      <c r="AB22" s="5" t="s">
        <v>129</v>
      </c>
      <c r="AC22" s="15">
        <f t="shared" si="9"/>
        <v>0</v>
      </c>
      <c r="AD22" s="10" t="str">
        <f>IFERROR(VLOOKUP(A22,'8'!U:V,2,0),"0")</f>
        <v>0</v>
      </c>
      <c r="AE22" s="5" t="s">
        <v>129</v>
      </c>
      <c r="AF22" s="15">
        <f t="shared" si="10"/>
        <v>0</v>
      </c>
      <c r="AG22" s="10" t="str">
        <f>IFERROR(VLOOKUP(A22,'9'!U:V,2,0),"0")</f>
        <v>0</v>
      </c>
      <c r="AH22" s="5" t="s">
        <v>129</v>
      </c>
      <c r="AI22" s="15">
        <f t="shared" si="11"/>
        <v>0</v>
      </c>
      <c r="AJ22" s="10" t="str">
        <f>IFERROR(VLOOKUP(A22,'10'!U:V,2,0),"0")</f>
        <v>0</v>
      </c>
      <c r="AK22" s="5" t="s">
        <v>129</v>
      </c>
      <c r="AL22" s="15">
        <f t="shared" si="12"/>
        <v>0</v>
      </c>
      <c r="AM22" s="10" t="str">
        <f>IFERROR(VLOOKUP(A22,'11'!U:V,2,0),"0")</f>
        <v>0</v>
      </c>
      <c r="AN22" s="5" t="s">
        <v>129</v>
      </c>
      <c r="AO22" s="15">
        <f t="shared" si="13"/>
        <v>0</v>
      </c>
      <c r="AP22" s="10" t="str">
        <f>IFERROR(VLOOKUP(A22,'12'!U:V,2,0),"0")</f>
        <v>0</v>
      </c>
      <c r="AQ22" s="5" t="s">
        <v>129</v>
      </c>
      <c r="AR22" s="15">
        <f t="shared" si="14"/>
        <v>0</v>
      </c>
      <c r="AS22" s="10" t="str">
        <f>IFERROR(VLOOKUP(A22,'13'!U:V,2,0),"0")</f>
        <v>0</v>
      </c>
      <c r="AT22" s="5" t="s">
        <v>129</v>
      </c>
      <c r="AU22" s="15">
        <f t="shared" si="15"/>
        <v>0</v>
      </c>
      <c r="AV22" s="10" t="str">
        <f>IFERROR(VLOOKUP(A22,'14'!U:V,2,0),"0")</f>
        <v>0</v>
      </c>
      <c r="AW22" s="5" t="s">
        <v>129</v>
      </c>
      <c r="AX22" s="15">
        <f t="shared" si="16"/>
        <v>0</v>
      </c>
      <c r="AY22" s="10" t="str">
        <f>IFERROR(VLOOKUP(A22,'15'!U:V,2,0),"0")</f>
        <v>0</v>
      </c>
      <c r="AZ22" s="5" t="s">
        <v>129</v>
      </c>
      <c r="BA22" s="15">
        <f t="shared" si="17"/>
        <v>0</v>
      </c>
      <c r="BB22" s="10" t="str">
        <f>IFERROR(VLOOKUP(A22,'16'!U:V,2,0),"0")</f>
        <v>0</v>
      </c>
      <c r="BC22" s="5" t="s">
        <v>129</v>
      </c>
      <c r="BD22" s="15">
        <f t="shared" si="18"/>
        <v>0</v>
      </c>
      <c r="BE22" s="10" t="str">
        <f>IFERROR(VLOOKUP(A22,'17'!U:V,2,0),"0")</f>
        <v>0</v>
      </c>
      <c r="BF22" s="5" t="s">
        <v>129</v>
      </c>
      <c r="BG22" s="15">
        <f t="shared" si="19"/>
        <v>0</v>
      </c>
      <c r="BH22" s="10" t="str">
        <f>IFERROR(VLOOKUP(A22,'18'!U:V,2,0),"0")</f>
        <v>0</v>
      </c>
      <c r="BI22" s="5" t="s">
        <v>129</v>
      </c>
      <c r="BJ22" s="15">
        <f t="shared" si="24"/>
        <v>0</v>
      </c>
      <c r="BK22" s="10" t="str">
        <f>IFERROR(VLOOKUP(A22,'19'!U:V,2,0),"0")</f>
        <v>0</v>
      </c>
      <c r="BL22" s="5" t="s">
        <v>129</v>
      </c>
      <c r="BM22" s="15">
        <f t="shared" si="25"/>
        <v>0</v>
      </c>
      <c r="BN22" s="10" t="str">
        <f>IFERROR(VLOOKUP(A22,'20'!U:V,2,0),"0")</f>
        <v>0</v>
      </c>
      <c r="BO22" s="5" t="s">
        <v>129</v>
      </c>
      <c r="BP22" s="15">
        <f t="shared" si="26"/>
        <v>0</v>
      </c>
      <c r="BQ22" s="10" t="str">
        <f>IFERROR(VLOOKUP(A22,'21'!U:V,2,0),"0")</f>
        <v>0</v>
      </c>
      <c r="BR22" s="5" t="s">
        <v>129</v>
      </c>
      <c r="BS22" s="15">
        <f t="shared" si="27"/>
        <v>0</v>
      </c>
      <c r="BT22" s="10" t="str">
        <f>IFERROR(VLOOKUP(A22,'22'!U:V,2,0),"0")</f>
        <v>0</v>
      </c>
      <c r="BU22" s="5" t="s">
        <v>129</v>
      </c>
      <c r="BV22" s="15">
        <f t="shared" si="28"/>
        <v>0</v>
      </c>
      <c r="BW22" s="10" t="str">
        <f>IFERROR(VLOOKUP(A22,'23'!U:V,2,0),"0")</f>
        <v>0</v>
      </c>
      <c r="BX22" s="5" t="s">
        <v>129</v>
      </c>
      <c r="BY22" s="15">
        <f t="shared" si="29"/>
        <v>0</v>
      </c>
      <c r="BZ22" s="10" t="str">
        <f>IFERROR(VLOOKUP(A22,'24'!U:V,2,0),"0")</f>
        <v>0</v>
      </c>
      <c r="CA22" s="5" t="s">
        <v>129</v>
      </c>
      <c r="CB22" s="15">
        <f t="shared" si="30"/>
        <v>0</v>
      </c>
      <c r="CC22" s="10" t="str">
        <f>IFERROR(VLOOKUP(A22,'25'!U:V,2,0),"0")</f>
        <v>0</v>
      </c>
      <c r="CD22" s="5" t="s">
        <v>129</v>
      </c>
      <c r="CE22" s="15">
        <f t="shared" si="31"/>
        <v>0</v>
      </c>
      <c r="CF22" s="10" t="str">
        <f>IFERROR(VLOOKUP(A22,'26'!U:V,2,0),"0")</f>
        <v>0</v>
      </c>
      <c r="CG22" s="5" t="s">
        <v>129</v>
      </c>
      <c r="CH22" s="15">
        <f t="shared" si="32"/>
        <v>0</v>
      </c>
      <c r="CI22" s="10" t="str">
        <f>IFERROR(VLOOKUP(A22,'27'!U:V,2,0),"0")</f>
        <v>0</v>
      </c>
      <c r="CJ22" s="5" t="s">
        <v>129</v>
      </c>
      <c r="CK22" s="15">
        <f t="shared" si="33"/>
        <v>0</v>
      </c>
      <c r="CL22" s="10" t="str">
        <f>IFERROR(VLOOKUP(A22,'28'!U:V,2,0),"0")</f>
        <v>0</v>
      </c>
      <c r="CM22" s="5" t="s">
        <v>129</v>
      </c>
      <c r="CN22" s="15">
        <f t="shared" si="34"/>
        <v>0</v>
      </c>
      <c r="CO22" s="10" t="str">
        <f>IFERROR(VLOOKUP(A22,'29'!U:V,2,0),"0")</f>
        <v>0</v>
      </c>
      <c r="CP22" s="5" t="s">
        <v>129</v>
      </c>
      <c r="CQ22" s="15">
        <f t="shared" si="35"/>
        <v>0</v>
      </c>
      <c r="CR22" s="10" t="str">
        <f>IFERROR(VLOOKUP(A22,'30'!U:V,2,0),"0")</f>
        <v>0</v>
      </c>
      <c r="CS22" s="5" t="s">
        <v>129</v>
      </c>
      <c r="CT22" s="15">
        <f t="shared" si="36"/>
        <v>0</v>
      </c>
      <c r="CU22" s="10" t="str">
        <f>IFERROR(VLOOKUP(A22,'31'!U:V,2,0),"0")</f>
        <v>0</v>
      </c>
      <c r="CV22" s="5" t="s">
        <v>129</v>
      </c>
      <c r="CW22" s="15">
        <f t="shared" si="37"/>
        <v>0</v>
      </c>
      <c r="CX22" s="10" t="str">
        <f>IFERROR(VLOOKUP(A22,'เซต1-31'!V:W,2,0),"0")</f>
        <v>0</v>
      </c>
      <c r="CY22" s="5" t="s">
        <v>129</v>
      </c>
      <c r="CZ22" s="15">
        <f t="shared" si="20"/>
        <v>0</v>
      </c>
    </row>
    <row r="23" spans="1:104" x14ac:dyDescent="0.25">
      <c r="A23" s="6" t="s">
        <v>206</v>
      </c>
      <c r="B23" s="4" t="s">
        <v>207</v>
      </c>
      <c r="C23" s="13">
        <v>24.8</v>
      </c>
      <c r="D23" s="95">
        <v>1</v>
      </c>
      <c r="E23" s="95">
        <f t="shared" si="3"/>
        <v>0</v>
      </c>
      <c r="F23" s="19">
        <f t="shared" si="21"/>
        <v>0</v>
      </c>
      <c r="G23" s="5" t="s">
        <v>129</v>
      </c>
      <c r="H23" s="13">
        <f t="shared" si="22"/>
        <v>0</v>
      </c>
      <c r="I23" s="10" t="str">
        <f>IFERROR(VLOOKUP(A23,'1'!U:V,2,0),"0")</f>
        <v>0</v>
      </c>
      <c r="J23" s="5" t="s">
        <v>129</v>
      </c>
      <c r="K23" s="15">
        <f t="shared" si="4"/>
        <v>0</v>
      </c>
      <c r="L23" s="10" t="str">
        <f>IFERROR(VLOOKUP(A23,'2'!U:V,2,0),"0")</f>
        <v>0</v>
      </c>
      <c r="M23" s="5" t="s">
        <v>129</v>
      </c>
      <c r="N23" s="15">
        <f t="shared" si="5"/>
        <v>0</v>
      </c>
      <c r="O23" s="10" t="str">
        <f>IFERROR(VLOOKUP(A23,'3'!U:V,2,0),"0")</f>
        <v>0</v>
      </c>
      <c r="P23" s="5" t="s">
        <v>129</v>
      </c>
      <c r="Q23" s="15">
        <f t="shared" si="6"/>
        <v>0</v>
      </c>
      <c r="R23" s="10" t="str">
        <f>IFERROR(VLOOKUP(A23,'4'!U:V,2,0),"0")</f>
        <v>0</v>
      </c>
      <c r="S23" s="5" t="s">
        <v>129</v>
      </c>
      <c r="T23" s="15">
        <f t="shared" si="23"/>
        <v>0</v>
      </c>
      <c r="U23" s="10" t="str">
        <f>IFERROR(VLOOKUP(A23,'5'!U:V,2,0),"0")</f>
        <v>0</v>
      </c>
      <c r="V23" s="5" t="s">
        <v>129</v>
      </c>
      <c r="W23" s="15">
        <f t="shared" si="7"/>
        <v>0</v>
      </c>
      <c r="X23" s="10" t="str">
        <f>IFERROR(VLOOKUP(A23,'6'!U:V,2,0),"0")</f>
        <v>0</v>
      </c>
      <c r="Y23" s="5" t="s">
        <v>129</v>
      </c>
      <c r="Z23" s="15">
        <f t="shared" si="8"/>
        <v>0</v>
      </c>
      <c r="AA23" s="10" t="str">
        <f>IFERROR(VLOOKUP(A23,'7'!U:V,2,0),"0")</f>
        <v>0</v>
      </c>
      <c r="AB23" s="5" t="s">
        <v>129</v>
      </c>
      <c r="AC23" s="15">
        <f t="shared" si="9"/>
        <v>0</v>
      </c>
      <c r="AD23" s="10" t="str">
        <f>IFERROR(VLOOKUP(A23,'8'!U:V,2,0),"0")</f>
        <v>0</v>
      </c>
      <c r="AE23" s="5" t="s">
        <v>129</v>
      </c>
      <c r="AF23" s="15">
        <f t="shared" si="10"/>
        <v>0</v>
      </c>
      <c r="AG23" s="10" t="str">
        <f>IFERROR(VLOOKUP(A23,'9'!U:V,2,0),"0")</f>
        <v>0</v>
      </c>
      <c r="AH23" s="5" t="s">
        <v>129</v>
      </c>
      <c r="AI23" s="15">
        <f t="shared" si="11"/>
        <v>0</v>
      </c>
      <c r="AJ23" s="10" t="str">
        <f>IFERROR(VLOOKUP(A23,'10'!U:V,2,0),"0")</f>
        <v>0</v>
      </c>
      <c r="AK23" s="5" t="s">
        <v>129</v>
      </c>
      <c r="AL23" s="15">
        <f t="shared" si="12"/>
        <v>0</v>
      </c>
      <c r="AM23" s="10" t="str">
        <f>IFERROR(VLOOKUP(A23,'11'!U:V,2,0),"0")</f>
        <v>0</v>
      </c>
      <c r="AN23" s="5" t="s">
        <v>129</v>
      </c>
      <c r="AO23" s="15">
        <f t="shared" si="13"/>
        <v>0</v>
      </c>
      <c r="AP23" s="10" t="str">
        <f>IFERROR(VLOOKUP(A23,'12'!U:V,2,0),"0")</f>
        <v>0</v>
      </c>
      <c r="AQ23" s="5" t="s">
        <v>129</v>
      </c>
      <c r="AR23" s="15">
        <f t="shared" si="14"/>
        <v>0</v>
      </c>
      <c r="AS23" s="10" t="str">
        <f>IFERROR(VLOOKUP(A23,'13'!U:V,2,0),"0")</f>
        <v>0</v>
      </c>
      <c r="AT23" s="5" t="s">
        <v>129</v>
      </c>
      <c r="AU23" s="15">
        <f t="shared" si="15"/>
        <v>0</v>
      </c>
      <c r="AV23" s="10" t="str">
        <f>IFERROR(VLOOKUP(A23,'14'!U:V,2,0),"0")</f>
        <v>0</v>
      </c>
      <c r="AW23" s="5" t="s">
        <v>129</v>
      </c>
      <c r="AX23" s="15">
        <f t="shared" si="16"/>
        <v>0</v>
      </c>
      <c r="AY23" s="10" t="str">
        <f>IFERROR(VLOOKUP(A23,'15'!U:V,2,0),"0")</f>
        <v>0</v>
      </c>
      <c r="AZ23" s="5" t="s">
        <v>129</v>
      </c>
      <c r="BA23" s="15">
        <f t="shared" si="17"/>
        <v>0</v>
      </c>
      <c r="BB23" s="10" t="str">
        <f>IFERROR(VLOOKUP(A23,'16'!U:V,2,0),"0")</f>
        <v>0</v>
      </c>
      <c r="BC23" s="5" t="s">
        <v>129</v>
      </c>
      <c r="BD23" s="15">
        <f t="shared" si="18"/>
        <v>0</v>
      </c>
      <c r="BE23" s="10" t="str">
        <f>IFERROR(VLOOKUP(A23,'17'!U:V,2,0),"0")</f>
        <v>0</v>
      </c>
      <c r="BF23" s="5" t="s">
        <v>129</v>
      </c>
      <c r="BG23" s="15">
        <f t="shared" si="19"/>
        <v>0</v>
      </c>
      <c r="BH23" s="10" t="str">
        <f>IFERROR(VLOOKUP(A23,'18'!U:V,2,0),"0")</f>
        <v>0</v>
      </c>
      <c r="BI23" s="5" t="s">
        <v>129</v>
      </c>
      <c r="BJ23" s="15">
        <f t="shared" si="24"/>
        <v>0</v>
      </c>
      <c r="BK23" s="10" t="str">
        <f>IFERROR(VLOOKUP(A23,'19'!U:V,2,0),"0")</f>
        <v>0</v>
      </c>
      <c r="BL23" s="5" t="s">
        <v>129</v>
      </c>
      <c r="BM23" s="15">
        <f t="shared" si="25"/>
        <v>0</v>
      </c>
      <c r="BN23" s="10" t="str">
        <f>IFERROR(VLOOKUP(A23,'20'!U:V,2,0),"0")</f>
        <v>0</v>
      </c>
      <c r="BO23" s="5" t="s">
        <v>129</v>
      </c>
      <c r="BP23" s="15">
        <f t="shared" si="26"/>
        <v>0</v>
      </c>
      <c r="BQ23" s="10" t="str">
        <f>IFERROR(VLOOKUP(A23,'21'!U:V,2,0),"0")</f>
        <v>0</v>
      </c>
      <c r="BR23" s="5" t="s">
        <v>129</v>
      </c>
      <c r="BS23" s="15">
        <f t="shared" si="27"/>
        <v>0</v>
      </c>
      <c r="BT23" s="10" t="str">
        <f>IFERROR(VLOOKUP(A23,'22'!U:V,2,0),"0")</f>
        <v>0</v>
      </c>
      <c r="BU23" s="5" t="s">
        <v>129</v>
      </c>
      <c r="BV23" s="15">
        <f t="shared" si="28"/>
        <v>0</v>
      </c>
      <c r="BW23" s="10" t="str">
        <f>IFERROR(VLOOKUP(A23,'23'!U:V,2,0),"0")</f>
        <v>0</v>
      </c>
      <c r="BX23" s="5" t="s">
        <v>129</v>
      </c>
      <c r="BY23" s="15">
        <f t="shared" si="29"/>
        <v>0</v>
      </c>
      <c r="BZ23" s="10" t="str">
        <f>IFERROR(VLOOKUP(A23,'24'!U:V,2,0),"0")</f>
        <v>0</v>
      </c>
      <c r="CA23" s="5" t="s">
        <v>129</v>
      </c>
      <c r="CB23" s="15">
        <f t="shared" si="30"/>
        <v>0</v>
      </c>
      <c r="CC23" s="10" t="str">
        <f>IFERROR(VLOOKUP(A23,'25'!U:V,2,0),"0")</f>
        <v>0</v>
      </c>
      <c r="CD23" s="5" t="s">
        <v>129</v>
      </c>
      <c r="CE23" s="15">
        <f t="shared" si="31"/>
        <v>0</v>
      </c>
      <c r="CF23" s="10" t="str">
        <f>IFERROR(VLOOKUP(A23,'26'!U:V,2,0),"0")</f>
        <v>0</v>
      </c>
      <c r="CG23" s="5" t="s">
        <v>129</v>
      </c>
      <c r="CH23" s="15">
        <f t="shared" si="32"/>
        <v>0</v>
      </c>
      <c r="CI23" s="10" t="str">
        <f>IFERROR(VLOOKUP(A23,'27'!U:V,2,0),"0")</f>
        <v>0</v>
      </c>
      <c r="CJ23" s="5" t="s">
        <v>129</v>
      </c>
      <c r="CK23" s="15">
        <f t="shared" si="33"/>
        <v>0</v>
      </c>
      <c r="CL23" s="10" t="str">
        <f>IFERROR(VLOOKUP(A23,'28'!U:V,2,0),"0")</f>
        <v>0</v>
      </c>
      <c r="CM23" s="5" t="s">
        <v>129</v>
      </c>
      <c r="CN23" s="15">
        <f t="shared" si="34"/>
        <v>0</v>
      </c>
      <c r="CO23" s="10" t="str">
        <f>IFERROR(VLOOKUP(A23,'29'!U:V,2,0),"0")</f>
        <v>0</v>
      </c>
      <c r="CP23" s="5" t="s">
        <v>129</v>
      </c>
      <c r="CQ23" s="15">
        <f t="shared" si="35"/>
        <v>0</v>
      </c>
      <c r="CR23" s="10" t="str">
        <f>IFERROR(VLOOKUP(A23,'30'!U:V,2,0),"0")</f>
        <v>0</v>
      </c>
      <c r="CS23" s="5" t="s">
        <v>129</v>
      </c>
      <c r="CT23" s="15">
        <f t="shared" si="36"/>
        <v>0</v>
      </c>
      <c r="CU23" s="10" t="str">
        <f>IFERROR(VLOOKUP(A23,'31'!U:V,2,0),"0")</f>
        <v>0</v>
      </c>
      <c r="CV23" s="5" t="s">
        <v>129</v>
      </c>
      <c r="CW23" s="15">
        <f t="shared" si="37"/>
        <v>0</v>
      </c>
      <c r="CX23" s="10" t="str">
        <f>IFERROR(VLOOKUP(A23,'เซต1-31'!V:W,2,0),"0")</f>
        <v>0</v>
      </c>
      <c r="CY23" s="5" t="s">
        <v>129</v>
      </c>
      <c r="CZ23" s="15">
        <f t="shared" si="20"/>
        <v>0</v>
      </c>
    </row>
    <row r="24" spans="1:104" x14ac:dyDescent="0.25">
      <c r="A24" s="6" t="s">
        <v>161</v>
      </c>
      <c r="B24" s="4" t="s">
        <v>162</v>
      </c>
      <c r="C24" s="13">
        <v>11.38</v>
      </c>
      <c r="D24" s="95">
        <v>1</v>
      </c>
      <c r="E24" s="95">
        <f t="shared" si="3"/>
        <v>0</v>
      </c>
      <c r="F24" s="19">
        <f t="shared" si="21"/>
        <v>0</v>
      </c>
      <c r="G24" s="5" t="s">
        <v>129</v>
      </c>
      <c r="H24" s="13">
        <f t="shared" si="22"/>
        <v>0</v>
      </c>
      <c r="I24" s="10" t="str">
        <f>IFERROR(VLOOKUP(A24,'1'!U:V,2,0),"0")</f>
        <v>0</v>
      </c>
      <c r="J24" s="5" t="s">
        <v>129</v>
      </c>
      <c r="K24" s="15">
        <f t="shared" si="4"/>
        <v>0</v>
      </c>
      <c r="L24" s="10" t="str">
        <f>IFERROR(VLOOKUP(A24,'2'!U:V,2,0),"0")</f>
        <v>0</v>
      </c>
      <c r="M24" s="5" t="s">
        <v>129</v>
      </c>
      <c r="N24" s="15">
        <f t="shared" si="5"/>
        <v>0</v>
      </c>
      <c r="O24" s="10" t="str">
        <f>IFERROR(VLOOKUP(A24,'3'!U:V,2,0),"0")</f>
        <v>0</v>
      </c>
      <c r="P24" s="5" t="s">
        <v>129</v>
      </c>
      <c r="Q24" s="15">
        <f t="shared" si="6"/>
        <v>0</v>
      </c>
      <c r="R24" s="10" t="str">
        <f>IFERROR(VLOOKUP(A24,'4'!U:V,2,0),"0")</f>
        <v>0</v>
      </c>
      <c r="S24" s="5" t="s">
        <v>129</v>
      </c>
      <c r="T24" s="15">
        <f t="shared" si="23"/>
        <v>0</v>
      </c>
      <c r="U24" s="10" t="str">
        <f>IFERROR(VLOOKUP(A24,'5'!U:V,2,0),"0")</f>
        <v>0</v>
      </c>
      <c r="V24" s="5" t="s">
        <v>129</v>
      </c>
      <c r="W24" s="15">
        <f t="shared" si="7"/>
        <v>0</v>
      </c>
      <c r="X24" s="10" t="str">
        <f>IFERROR(VLOOKUP(A24,'6'!U:V,2,0),"0")</f>
        <v>0</v>
      </c>
      <c r="Y24" s="5" t="s">
        <v>129</v>
      </c>
      <c r="Z24" s="15">
        <f t="shared" si="8"/>
        <v>0</v>
      </c>
      <c r="AA24" s="10" t="str">
        <f>IFERROR(VLOOKUP(A24,'7'!U:V,2,0),"0")</f>
        <v>0</v>
      </c>
      <c r="AB24" s="5" t="s">
        <v>129</v>
      </c>
      <c r="AC24" s="15">
        <f t="shared" si="9"/>
        <v>0</v>
      </c>
      <c r="AD24" s="10" t="str">
        <f>IFERROR(VLOOKUP(A24,'8'!U:V,2,0),"0")</f>
        <v>0</v>
      </c>
      <c r="AE24" s="5" t="s">
        <v>129</v>
      </c>
      <c r="AF24" s="15">
        <f t="shared" si="10"/>
        <v>0</v>
      </c>
      <c r="AG24" s="10" t="str">
        <f>IFERROR(VLOOKUP(A24,'9'!U:V,2,0),"0")</f>
        <v>0</v>
      </c>
      <c r="AH24" s="5" t="s">
        <v>129</v>
      </c>
      <c r="AI24" s="15">
        <f t="shared" si="11"/>
        <v>0</v>
      </c>
      <c r="AJ24" s="10" t="str">
        <f>IFERROR(VLOOKUP(A24,'10'!U:V,2,0),"0")</f>
        <v>0</v>
      </c>
      <c r="AK24" s="5" t="s">
        <v>129</v>
      </c>
      <c r="AL24" s="15">
        <f t="shared" si="12"/>
        <v>0</v>
      </c>
      <c r="AM24" s="10" t="str">
        <f>IFERROR(VLOOKUP(A24,'11'!U:V,2,0),"0")</f>
        <v>0</v>
      </c>
      <c r="AN24" s="5" t="s">
        <v>129</v>
      </c>
      <c r="AO24" s="15">
        <f t="shared" si="13"/>
        <v>0</v>
      </c>
      <c r="AP24" s="10" t="str">
        <f>IFERROR(VLOOKUP(A24,'12'!U:V,2,0),"0")</f>
        <v>0</v>
      </c>
      <c r="AQ24" s="5" t="s">
        <v>129</v>
      </c>
      <c r="AR24" s="15">
        <f t="shared" si="14"/>
        <v>0</v>
      </c>
      <c r="AS24" s="10" t="str">
        <f>IFERROR(VLOOKUP(A24,'13'!U:V,2,0),"0")</f>
        <v>0</v>
      </c>
      <c r="AT24" s="5" t="s">
        <v>129</v>
      </c>
      <c r="AU24" s="15">
        <f t="shared" si="15"/>
        <v>0</v>
      </c>
      <c r="AV24" s="10" t="str">
        <f>IFERROR(VLOOKUP(A24,'14'!U:V,2,0),"0")</f>
        <v>0</v>
      </c>
      <c r="AW24" s="5" t="s">
        <v>129</v>
      </c>
      <c r="AX24" s="15">
        <f t="shared" si="16"/>
        <v>0</v>
      </c>
      <c r="AY24" s="10" t="str">
        <f>IFERROR(VLOOKUP(A24,'15'!U:V,2,0),"0")</f>
        <v>0</v>
      </c>
      <c r="AZ24" s="5" t="s">
        <v>129</v>
      </c>
      <c r="BA24" s="15">
        <f t="shared" si="17"/>
        <v>0</v>
      </c>
      <c r="BB24" s="10" t="str">
        <f>IFERROR(VLOOKUP(A24,'16'!U:V,2,0),"0")</f>
        <v>0</v>
      </c>
      <c r="BC24" s="5" t="s">
        <v>129</v>
      </c>
      <c r="BD24" s="15">
        <f t="shared" si="18"/>
        <v>0</v>
      </c>
      <c r="BE24" s="10" t="str">
        <f>IFERROR(VLOOKUP(A24,'17'!U:V,2,0),"0")</f>
        <v>0</v>
      </c>
      <c r="BF24" s="5" t="s">
        <v>129</v>
      </c>
      <c r="BG24" s="15">
        <f t="shared" si="19"/>
        <v>0</v>
      </c>
      <c r="BH24" s="10" t="str">
        <f>IFERROR(VLOOKUP(A24,'18'!U:V,2,0),"0")</f>
        <v>0</v>
      </c>
      <c r="BI24" s="5" t="s">
        <v>129</v>
      </c>
      <c r="BJ24" s="15">
        <f t="shared" si="24"/>
        <v>0</v>
      </c>
      <c r="BK24" s="10" t="str">
        <f>IFERROR(VLOOKUP(A24,'19'!U:V,2,0),"0")</f>
        <v>0</v>
      </c>
      <c r="BL24" s="5" t="s">
        <v>129</v>
      </c>
      <c r="BM24" s="15">
        <f t="shared" si="25"/>
        <v>0</v>
      </c>
      <c r="BN24" s="10" t="str">
        <f>IFERROR(VLOOKUP(A24,'20'!U:V,2,0),"0")</f>
        <v>0</v>
      </c>
      <c r="BO24" s="5" t="s">
        <v>129</v>
      </c>
      <c r="BP24" s="15">
        <f t="shared" si="26"/>
        <v>0</v>
      </c>
      <c r="BQ24" s="10" t="str">
        <f>IFERROR(VLOOKUP(A24,'21'!U:V,2,0),"0")</f>
        <v>0</v>
      </c>
      <c r="BR24" s="5" t="s">
        <v>129</v>
      </c>
      <c r="BS24" s="15">
        <f t="shared" si="27"/>
        <v>0</v>
      </c>
      <c r="BT24" s="10" t="str">
        <f>IFERROR(VLOOKUP(A24,'22'!U:V,2,0),"0")</f>
        <v>0</v>
      </c>
      <c r="BU24" s="5" t="s">
        <v>129</v>
      </c>
      <c r="BV24" s="15">
        <f t="shared" si="28"/>
        <v>0</v>
      </c>
      <c r="BW24" s="10" t="str">
        <f>IFERROR(VLOOKUP(A24,'23'!U:V,2,0),"0")</f>
        <v>0</v>
      </c>
      <c r="BX24" s="5" t="s">
        <v>129</v>
      </c>
      <c r="BY24" s="15">
        <f t="shared" si="29"/>
        <v>0</v>
      </c>
      <c r="BZ24" s="10" t="str">
        <f>IFERROR(VLOOKUP(A24,'24'!U:V,2,0),"0")</f>
        <v>0</v>
      </c>
      <c r="CA24" s="5" t="s">
        <v>129</v>
      </c>
      <c r="CB24" s="15">
        <f t="shared" si="30"/>
        <v>0</v>
      </c>
      <c r="CC24" s="10" t="str">
        <f>IFERROR(VLOOKUP(A24,'25'!U:V,2,0),"0")</f>
        <v>0</v>
      </c>
      <c r="CD24" s="5" t="s">
        <v>129</v>
      </c>
      <c r="CE24" s="15">
        <f t="shared" si="31"/>
        <v>0</v>
      </c>
      <c r="CF24" s="10" t="str">
        <f>IFERROR(VLOOKUP(A24,'26'!U:V,2,0),"0")</f>
        <v>0</v>
      </c>
      <c r="CG24" s="5" t="s">
        <v>129</v>
      </c>
      <c r="CH24" s="15">
        <f t="shared" si="32"/>
        <v>0</v>
      </c>
      <c r="CI24" s="10" t="str">
        <f>IFERROR(VLOOKUP(A24,'27'!U:V,2,0),"0")</f>
        <v>0</v>
      </c>
      <c r="CJ24" s="5" t="s">
        <v>129</v>
      </c>
      <c r="CK24" s="15">
        <f t="shared" si="33"/>
        <v>0</v>
      </c>
      <c r="CL24" s="10" t="str">
        <f>IFERROR(VLOOKUP(A24,'28'!U:V,2,0),"0")</f>
        <v>0</v>
      </c>
      <c r="CM24" s="5" t="s">
        <v>129</v>
      </c>
      <c r="CN24" s="15">
        <f t="shared" si="34"/>
        <v>0</v>
      </c>
      <c r="CO24" s="10" t="str">
        <f>IFERROR(VLOOKUP(A24,'29'!U:V,2,0),"0")</f>
        <v>0</v>
      </c>
      <c r="CP24" s="5" t="s">
        <v>129</v>
      </c>
      <c r="CQ24" s="15">
        <f t="shared" si="35"/>
        <v>0</v>
      </c>
      <c r="CR24" s="10" t="str">
        <f>IFERROR(VLOOKUP(A24,'30'!U:V,2,0),"0")</f>
        <v>0</v>
      </c>
      <c r="CS24" s="5" t="s">
        <v>129</v>
      </c>
      <c r="CT24" s="15">
        <f t="shared" si="36"/>
        <v>0</v>
      </c>
      <c r="CU24" s="10" t="str">
        <f>IFERROR(VLOOKUP(A24,'31'!U:V,2,0),"0")</f>
        <v>0</v>
      </c>
      <c r="CV24" s="5" t="s">
        <v>129</v>
      </c>
      <c r="CW24" s="15">
        <f t="shared" si="37"/>
        <v>0</v>
      </c>
      <c r="CX24" s="10" t="str">
        <f>IFERROR(VLOOKUP(A24,'เซต1-31'!V:W,2,0),"0")</f>
        <v>0</v>
      </c>
      <c r="CY24" s="5" t="s">
        <v>129</v>
      </c>
      <c r="CZ24" s="15">
        <f t="shared" si="20"/>
        <v>0</v>
      </c>
    </row>
    <row r="25" spans="1:104" x14ac:dyDescent="0.25">
      <c r="A25" s="6" t="s">
        <v>72</v>
      </c>
      <c r="B25" s="4" t="s">
        <v>108</v>
      </c>
      <c r="C25" s="13">
        <v>38.46</v>
      </c>
      <c r="D25" s="95">
        <v>1</v>
      </c>
      <c r="E25" s="95">
        <f t="shared" si="3"/>
        <v>180</v>
      </c>
      <c r="F25" s="19">
        <f t="shared" si="21"/>
        <v>180</v>
      </c>
      <c r="G25" s="5" t="s">
        <v>129</v>
      </c>
      <c r="H25" s="13">
        <f t="shared" si="22"/>
        <v>6922.8</v>
      </c>
      <c r="I25" s="10">
        <f>IFERROR(VLOOKUP(A25,'1'!U:V,2,0),"0")</f>
        <v>0</v>
      </c>
      <c r="J25" s="5" t="s">
        <v>129</v>
      </c>
      <c r="K25" s="15">
        <f t="shared" si="4"/>
        <v>0</v>
      </c>
      <c r="L25" s="10">
        <f>IFERROR(VLOOKUP(A25,'2'!U:V,2,0),"0")</f>
        <v>5</v>
      </c>
      <c r="M25" s="5" t="s">
        <v>129</v>
      </c>
      <c r="N25" s="15">
        <f t="shared" si="5"/>
        <v>192.3</v>
      </c>
      <c r="O25" s="10">
        <f>IFERROR(VLOOKUP(A25,'3'!U:V,2,0),"0")</f>
        <v>4</v>
      </c>
      <c r="P25" s="5" t="s">
        <v>129</v>
      </c>
      <c r="Q25" s="15">
        <f t="shared" si="6"/>
        <v>153.84</v>
      </c>
      <c r="R25" s="10">
        <f>IFERROR(VLOOKUP(A25,'4'!U:V,2,0),"0")</f>
        <v>1</v>
      </c>
      <c r="S25" s="5" t="s">
        <v>129</v>
      </c>
      <c r="T25" s="15">
        <f t="shared" si="23"/>
        <v>38.46</v>
      </c>
      <c r="U25" s="10">
        <f>IFERROR(VLOOKUP(A25,'5'!U:V,2,0),"0")</f>
        <v>7</v>
      </c>
      <c r="V25" s="5" t="s">
        <v>129</v>
      </c>
      <c r="W25" s="15">
        <f t="shared" si="7"/>
        <v>269.22000000000003</v>
      </c>
      <c r="X25" s="10">
        <f>IFERROR(VLOOKUP(A25,'6'!U:V,2,0),"0")</f>
        <v>5</v>
      </c>
      <c r="Y25" s="5" t="s">
        <v>129</v>
      </c>
      <c r="Z25" s="15">
        <f t="shared" si="8"/>
        <v>192.3</v>
      </c>
      <c r="AA25" s="10">
        <f>IFERROR(VLOOKUP(A25,'7'!U:V,2,0),"0")</f>
        <v>6</v>
      </c>
      <c r="AB25" s="5" t="s">
        <v>129</v>
      </c>
      <c r="AC25" s="15">
        <f t="shared" si="9"/>
        <v>230.76</v>
      </c>
      <c r="AD25" s="10">
        <f>IFERROR(VLOOKUP(A25,'8'!U:V,2,0),"0")</f>
        <v>6</v>
      </c>
      <c r="AE25" s="5" t="s">
        <v>129</v>
      </c>
      <c r="AF25" s="15">
        <f t="shared" si="10"/>
        <v>230.76</v>
      </c>
      <c r="AG25" s="10">
        <f>IFERROR(VLOOKUP(A25,'9'!U:V,2,0),"0")</f>
        <v>8</v>
      </c>
      <c r="AH25" s="5" t="s">
        <v>129</v>
      </c>
      <c r="AI25" s="15">
        <f t="shared" si="11"/>
        <v>307.68</v>
      </c>
      <c r="AJ25" s="10">
        <f>IFERROR(VLOOKUP(A25,'10'!U:V,2,0),"0")</f>
        <v>4</v>
      </c>
      <c r="AK25" s="5" t="s">
        <v>129</v>
      </c>
      <c r="AL25" s="15">
        <f t="shared" si="12"/>
        <v>153.84</v>
      </c>
      <c r="AM25" s="10">
        <f>IFERROR(VLOOKUP(A25,'11'!U:V,2,0),"0")</f>
        <v>16</v>
      </c>
      <c r="AN25" s="5" t="s">
        <v>129</v>
      </c>
      <c r="AO25" s="15">
        <f t="shared" si="13"/>
        <v>615.36</v>
      </c>
      <c r="AP25" s="10">
        <f>IFERROR(VLOOKUP(A25,'12'!U:V,2,0),"0")</f>
        <v>10</v>
      </c>
      <c r="AQ25" s="5" t="s">
        <v>129</v>
      </c>
      <c r="AR25" s="15">
        <f t="shared" si="14"/>
        <v>384.6</v>
      </c>
      <c r="AS25" s="10">
        <f>IFERROR(VLOOKUP(A25,'13'!U:V,2,0),"0")</f>
        <v>3</v>
      </c>
      <c r="AT25" s="5" t="s">
        <v>129</v>
      </c>
      <c r="AU25" s="15">
        <f t="shared" si="15"/>
        <v>115.38</v>
      </c>
      <c r="AV25" s="10">
        <f>IFERROR(VLOOKUP(A25,'14'!U:V,2,0),"0")</f>
        <v>1</v>
      </c>
      <c r="AW25" s="5" t="s">
        <v>129</v>
      </c>
      <c r="AX25" s="15">
        <f t="shared" si="16"/>
        <v>38.46</v>
      </c>
      <c r="AY25" s="10">
        <f>IFERROR(VLOOKUP(A25,'15'!U:V,2,0),"0")</f>
        <v>19</v>
      </c>
      <c r="AZ25" s="5" t="s">
        <v>129</v>
      </c>
      <c r="BA25" s="15">
        <f t="shared" si="17"/>
        <v>730.74</v>
      </c>
      <c r="BB25" s="10">
        <f>IFERROR(VLOOKUP(A25,'16'!U:V,2,0),"0")</f>
        <v>5</v>
      </c>
      <c r="BC25" s="5" t="s">
        <v>129</v>
      </c>
      <c r="BD25" s="15">
        <f t="shared" si="18"/>
        <v>192.3</v>
      </c>
      <c r="BE25" s="10">
        <f>IFERROR(VLOOKUP(A25,'17'!U:V,2,0),"0")</f>
        <v>6</v>
      </c>
      <c r="BF25" s="5" t="s">
        <v>129</v>
      </c>
      <c r="BG25" s="15">
        <f t="shared" si="19"/>
        <v>230.76</v>
      </c>
      <c r="BH25" s="10">
        <f>IFERROR(VLOOKUP(A25,'18'!U:V,2,0),"0")</f>
        <v>7</v>
      </c>
      <c r="BI25" s="5" t="s">
        <v>129</v>
      </c>
      <c r="BJ25" s="15">
        <f t="shared" si="24"/>
        <v>269.22000000000003</v>
      </c>
      <c r="BK25" s="10">
        <f>IFERROR(VLOOKUP(A25,'19'!U:V,2,0),"0")</f>
        <v>13</v>
      </c>
      <c r="BL25" s="5" t="s">
        <v>129</v>
      </c>
      <c r="BM25" s="15">
        <f t="shared" si="25"/>
        <v>499.98</v>
      </c>
      <c r="BN25" s="10">
        <f>IFERROR(VLOOKUP(A25,'20'!U:V,2,0),"0")</f>
        <v>8</v>
      </c>
      <c r="BO25" s="5" t="s">
        <v>129</v>
      </c>
      <c r="BP25" s="15">
        <f t="shared" si="26"/>
        <v>307.68</v>
      </c>
      <c r="BQ25" s="10">
        <f>IFERROR(VLOOKUP(A25,'21'!U:V,2,0),"0")</f>
        <v>5</v>
      </c>
      <c r="BR25" s="5" t="s">
        <v>129</v>
      </c>
      <c r="BS25" s="15">
        <f t="shared" si="27"/>
        <v>192.3</v>
      </c>
      <c r="BT25" s="10">
        <f>IFERROR(VLOOKUP(A25,'22'!U:V,2,0),"0")</f>
        <v>4</v>
      </c>
      <c r="BU25" s="5" t="s">
        <v>129</v>
      </c>
      <c r="BV25" s="15">
        <f t="shared" si="28"/>
        <v>153.84</v>
      </c>
      <c r="BW25" s="10">
        <f>IFERROR(VLOOKUP(A25,'23'!U:V,2,0),"0")</f>
        <v>2</v>
      </c>
      <c r="BX25" s="5" t="s">
        <v>129</v>
      </c>
      <c r="BY25" s="15">
        <f t="shared" si="29"/>
        <v>76.92</v>
      </c>
      <c r="BZ25" s="10">
        <f>IFERROR(VLOOKUP(A25,'24'!U:V,2,0),"0")</f>
        <v>9</v>
      </c>
      <c r="CA25" s="5" t="s">
        <v>129</v>
      </c>
      <c r="CB25" s="15">
        <f t="shared" si="30"/>
        <v>346.14</v>
      </c>
      <c r="CC25" s="10">
        <f>IFERROR(VLOOKUP(A25,'25'!U:V,2,0),"0")</f>
        <v>12</v>
      </c>
      <c r="CD25" s="5" t="s">
        <v>129</v>
      </c>
      <c r="CE25" s="15">
        <f t="shared" si="31"/>
        <v>461.52</v>
      </c>
      <c r="CF25" s="10">
        <f>IFERROR(VLOOKUP(A25,'26'!U:V,2,0),"0")</f>
        <v>5</v>
      </c>
      <c r="CG25" s="5" t="s">
        <v>129</v>
      </c>
      <c r="CH25" s="15">
        <f t="shared" si="32"/>
        <v>192.3</v>
      </c>
      <c r="CI25" s="10">
        <f>IFERROR(VLOOKUP(A25,'27'!U:V,2,0),"0")</f>
        <v>4</v>
      </c>
      <c r="CJ25" s="5" t="s">
        <v>129</v>
      </c>
      <c r="CK25" s="15">
        <f t="shared" si="33"/>
        <v>153.84</v>
      </c>
      <c r="CL25" s="10">
        <f>IFERROR(VLOOKUP(A25,'28'!U:V,2,0),"0")</f>
        <v>5</v>
      </c>
      <c r="CM25" s="5" t="s">
        <v>129</v>
      </c>
      <c r="CN25" s="15">
        <f t="shared" si="34"/>
        <v>192.3</v>
      </c>
      <c r="CO25" s="10" t="str">
        <f>IFERROR(VLOOKUP(A25,'29'!U:V,2,0),"0")</f>
        <v>0</v>
      </c>
      <c r="CP25" s="5" t="s">
        <v>129</v>
      </c>
      <c r="CQ25" s="15">
        <f t="shared" si="35"/>
        <v>0</v>
      </c>
      <c r="CR25" s="10" t="str">
        <f>IFERROR(VLOOKUP(A25,'30'!U:V,2,0),"0")</f>
        <v>0</v>
      </c>
      <c r="CS25" s="5" t="s">
        <v>129</v>
      </c>
      <c r="CT25" s="15">
        <f t="shared" si="36"/>
        <v>0</v>
      </c>
      <c r="CU25" s="10" t="str">
        <f>IFERROR(VLOOKUP(A25,'31'!U:V,2,0),"0")</f>
        <v>0</v>
      </c>
      <c r="CV25" s="5" t="s">
        <v>129</v>
      </c>
      <c r="CW25" s="15">
        <f t="shared" si="37"/>
        <v>0</v>
      </c>
      <c r="CX25" s="10" t="str">
        <f>IFERROR(VLOOKUP(A25,'เซต1-31'!V:W,2,0),"0")</f>
        <v>0</v>
      </c>
      <c r="CY25" s="5" t="s">
        <v>129</v>
      </c>
      <c r="CZ25" s="15">
        <f t="shared" si="20"/>
        <v>0</v>
      </c>
    </row>
    <row r="26" spans="1:104" x14ac:dyDescent="0.25">
      <c r="A26" s="6" t="s">
        <v>95</v>
      </c>
      <c r="B26" s="4" t="s">
        <v>96</v>
      </c>
      <c r="C26" s="13">
        <v>4.59</v>
      </c>
      <c r="D26" s="95">
        <v>1</v>
      </c>
      <c r="E26" s="95">
        <f t="shared" si="3"/>
        <v>0</v>
      </c>
      <c r="F26" s="19">
        <f t="shared" si="21"/>
        <v>0</v>
      </c>
      <c r="G26" s="5" t="s">
        <v>130</v>
      </c>
      <c r="H26" s="13">
        <f t="shared" si="22"/>
        <v>0</v>
      </c>
      <c r="I26" s="10" t="str">
        <f>IFERROR(VLOOKUP(A26,'1'!U:V,2,0),"0")</f>
        <v>0</v>
      </c>
      <c r="J26" s="5" t="s">
        <v>130</v>
      </c>
      <c r="K26" s="15">
        <f t="shared" si="4"/>
        <v>0</v>
      </c>
      <c r="L26" s="10" t="str">
        <f>IFERROR(VLOOKUP(A26,'2'!U:V,2,0),"0")</f>
        <v>0</v>
      </c>
      <c r="M26" s="5" t="s">
        <v>130</v>
      </c>
      <c r="N26" s="15">
        <f t="shared" si="5"/>
        <v>0</v>
      </c>
      <c r="O26" s="10" t="str">
        <f>IFERROR(VLOOKUP(A26,'3'!U:V,2,0),"0")</f>
        <v>0</v>
      </c>
      <c r="P26" s="5" t="s">
        <v>130</v>
      </c>
      <c r="Q26" s="15">
        <f t="shared" si="6"/>
        <v>0</v>
      </c>
      <c r="R26" s="10" t="str">
        <f>IFERROR(VLOOKUP(A26,'4'!U:V,2,0),"0")</f>
        <v>0</v>
      </c>
      <c r="S26" s="5" t="s">
        <v>130</v>
      </c>
      <c r="T26" s="15">
        <f t="shared" si="23"/>
        <v>0</v>
      </c>
      <c r="U26" s="10" t="str">
        <f>IFERROR(VLOOKUP(A26,'5'!U:V,2,0),"0")</f>
        <v>0</v>
      </c>
      <c r="V26" s="5" t="s">
        <v>130</v>
      </c>
      <c r="W26" s="15">
        <f t="shared" si="7"/>
        <v>0</v>
      </c>
      <c r="X26" s="10" t="str">
        <f>IFERROR(VLOOKUP(A26,'6'!U:V,2,0),"0")</f>
        <v>0</v>
      </c>
      <c r="Y26" s="5" t="s">
        <v>130</v>
      </c>
      <c r="Z26" s="15">
        <f t="shared" si="8"/>
        <v>0</v>
      </c>
      <c r="AA26" s="10" t="str">
        <f>IFERROR(VLOOKUP(A26,'7'!U:V,2,0),"0")</f>
        <v>0</v>
      </c>
      <c r="AB26" s="5" t="s">
        <v>130</v>
      </c>
      <c r="AC26" s="15">
        <f t="shared" si="9"/>
        <v>0</v>
      </c>
      <c r="AD26" s="10" t="str">
        <f>IFERROR(VLOOKUP(A26,'8'!U:V,2,0),"0")</f>
        <v>0</v>
      </c>
      <c r="AE26" s="5" t="s">
        <v>130</v>
      </c>
      <c r="AF26" s="15">
        <f t="shared" si="10"/>
        <v>0</v>
      </c>
      <c r="AG26" s="10" t="str">
        <f>IFERROR(VLOOKUP(A26,'9'!U:V,2,0),"0")</f>
        <v>0</v>
      </c>
      <c r="AH26" s="5" t="s">
        <v>130</v>
      </c>
      <c r="AI26" s="15">
        <f t="shared" si="11"/>
        <v>0</v>
      </c>
      <c r="AJ26" s="10" t="str">
        <f>IFERROR(VLOOKUP(A26,'10'!U:V,2,0),"0")</f>
        <v>0</v>
      </c>
      <c r="AK26" s="5" t="s">
        <v>130</v>
      </c>
      <c r="AL26" s="15">
        <f t="shared" si="12"/>
        <v>0</v>
      </c>
      <c r="AM26" s="10" t="str">
        <f>IFERROR(VLOOKUP(A26,'11'!U:V,2,0),"0")</f>
        <v>0</v>
      </c>
      <c r="AN26" s="5" t="s">
        <v>130</v>
      </c>
      <c r="AO26" s="15">
        <f t="shared" si="13"/>
        <v>0</v>
      </c>
      <c r="AP26" s="10" t="str">
        <f>IFERROR(VLOOKUP(A26,'12'!U:V,2,0),"0")</f>
        <v>0</v>
      </c>
      <c r="AQ26" s="5" t="s">
        <v>130</v>
      </c>
      <c r="AR26" s="15">
        <f t="shared" si="14"/>
        <v>0</v>
      </c>
      <c r="AS26" s="10" t="str">
        <f>IFERROR(VLOOKUP(A26,'13'!U:V,2,0),"0")</f>
        <v>0</v>
      </c>
      <c r="AT26" s="5" t="s">
        <v>130</v>
      </c>
      <c r="AU26" s="15">
        <f t="shared" si="15"/>
        <v>0</v>
      </c>
      <c r="AV26" s="10" t="str">
        <f>IFERROR(VLOOKUP(A26,'14'!U:V,2,0),"0")</f>
        <v>0</v>
      </c>
      <c r="AW26" s="5" t="s">
        <v>130</v>
      </c>
      <c r="AX26" s="15">
        <f t="shared" si="16"/>
        <v>0</v>
      </c>
      <c r="AY26" s="10" t="str">
        <f>IFERROR(VLOOKUP(A26,'15'!U:V,2,0),"0")</f>
        <v>0</v>
      </c>
      <c r="AZ26" s="5" t="s">
        <v>130</v>
      </c>
      <c r="BA26" s="15">
        <f t="shared" si="17"/>
        <v>0</v>
      </c>
      <c r="BB26" s="10" t="str">
        <f>IFERROR(VLOOKUP(A26,'16'!U:V,2,0),"0")</f>
        <v>0</v>
      </c>
      <c r="BC26" s="5" t="s">
        <v>130</v>
      </c>
      <c r="BD26" s="15">
        <f t="shared" si="18"/>
        <v>0</v>
      </c>
      <c r="BE26" s="10" t="str">
        <f>IFERROR(VLOOKUP(A26,'17'!U:V,2,0),"0")</f>
        <v>0</v>
      </c>
      <c r="BF26" s="5" t="s">
        <v>130</v>
      </c>
      <c r="BG26" s="15">
        <f t="shared" si="19"/>
        <v>0</v>
      </c>
      <c r="BH26" s="10" t="str">
        <f>IFERROR(VLOOKUP(A26,'18'!U:V,2,0),"0")</f>
        <v>0</v>
      </c>
      <c r="BI26" s="5" t="s">
        <v>130</v>
      </c>
      <c r="BJ26" s="15">
        <f t="shared" si="24"/>
        <v>0</v>
      </c>
      <c r="BK26" s="10" t="str">
        <f>IFERROR(VLOOKUP(A26,'19'!U:V,2,0),"0")</f>
        <v>0</v>
      </c>
      <c r="BL26" s="5" t="s">
        <v>130</v>
      </c>
      <c r="BM26" s="15">
        <f t="shared" si="25"/>
        <v>0</v>
      </c>
      <c r="BN26" s="10" t="str">
        <f>IFERROR(VLOOKUP(A26,'20'!U:V,2,0),"0")</f>
        <v>0</v>
      </c>
      <c r="BO26" s="5" t="s">
        <v>130</v>
      </c>
      <c r="BP26" s="15">
        <f t="shared" si="26"/>
        <v>0</v>
      </c>
      <c r="BQ26" s="10" t="str">
        <f>IFERROR(VLOOKUP(A26,'21'!U:V,2,0),"0")</f>
        <v>0</v>
      </c>
      <c r="BR26" s="5" t="s">
        <v>130</v>
      </c>
      <c r="BS26" s="15">
        <f t="shared" si="27"/>
        <v>0</v>
      </c>
      <c r="BT26" s="10" t="str">
        <f>IFERROR(VLOOKUP(A26,'22'!U:V,2,0),"0")</f>
        <v>0</v>
      </c>
      <c r="BU26" s="5" t="s">
        <v>130</v>
      </c>
      <c r="BV26" s="15">
        <f t="shared" si="28"/>
        <v>0</v>
      </c>
      <c r="BW26" s="10" t="str">
        <f>IFERROR(VLOOKUP(A26,'23'!U:V,2,0),"0")</f>
        <v>0</v>
      </c>
      <c r="BX26" s="5" t="s">
        <v>130</v>
      </c>
      <c r="BY26" s="15">
        <f t="shared" si="29"/>
        <v>0</v>
      </c>
      <c r="BZ26" s="10" t="str">
        <f>IFERROR(VLOOKUP(A26,'24'!U:V,2,0),"0")</f>
        <v>0</v>
      </c>
      <c r="CA26" s="5" t="s">
        <v>130</v>
      </c>
      <c r="CB26" s="15">
        <f t="shared" si="30"/>
        <v>0</v>
      </c>
      <c r="CC26" s="10" t="str">
        <f>IFERROR(VLOOKUP(A26,'25'!U:V,2,0),"0")</f>
        <v>0</v>
      </c>
      <c r="CD26" s="5" t="s">
        <v>130</v>
      </c>
      <c r="CE26" s="15">
        <f t="shared" si="31"/>
        <v>0</v>
      </c>
      <c r="CF26" s="10" t="str">
        <f>IFERROR(VLOOKUP(A26,'26'!U:V,2,0),"0")</f>
        <v>0</v>
      </c>
      <c r="CG26" s="5" t="s">
        <v>130</v>
      </c>
      <c r="CH26" s="15">
        <f t="shared" si="32"/>
        <v>0</v>
      </c>
      <c r="CI26" s="10" t="str">
        <f>IFERROR(VLOOKUP(A26,'27'!U:V,2,0),"0")</f>
        <v>0</v>
      </c>
      <c r="CJ26" s="5" t="s">
        <v>130</v>
      </c>
      <c r="CK26" s="15">
        <f t="shared" si="33"/>
        <v>0</v>
      </c>
      <c r="CL26" s="10" t="str">
        <f>IFERROR(VLOOKUP(A26,'28'!U:V,2,0),"0")</f>
        <v>0</v>
      </c>
      <c r="CM26" s="5" t="s">
        <v>130</v>
      </c>
      <c r="CN26" s="15">
        <f t="shared" si="34"/>
        <v>0</v>
      </c>
      <c r="CO26" s="10" t="str">
        <f>IFERROR(VLOOKUP(A26,'29'!U:V,2,0),"0")</f>
        <v>0</v>
      </c>
      <c r="CP26" s="5" t="s">
        <v>130</v>
      </c>
      <c r="CQ26" s="15">
        <f t="shared" si="35"/>
        <v>0</v>
      </c>
      <c r="CR26" s="10" t="str">
        <f>IFERROR(VLOOKUP(A26,'30'!U:V,2,0),"0")</f>
        <v>0</v>
      </c>
      <c r="CS26" s="5" t="s">
        <v>130</v>
      </c>
      <c r="CT26" s="15">
        <f t="shared" si="36"/>
        <v>0</v>
      </c>
      <c r="CU26" s="10" t="str">
        <f>IFERROR(VLOOKUP(A26,'31'!U:V,2,0),"0")</f>
        <v>0</v>
      </c>
      <c r="CV26" s="5" t="s">
        <v>130</v>
      </c>
      <c r="CW26" s="15">
        <f t="shared" si="37"/>
        <v>0</v>
      </c>
      <c r="CX26" s="10" t="str">
        <f>IFERROR(VLOOKUP(A26,'เซต1-31'!V:W,2,0),"0")</f>
        <v>0</v>
      </c>
      <c r="CY26" s="5" t="s">
        <v>130</v>
      </c>
      <c r="CZ26" s="15">
        <f t="shared" si="20"/>
        <v>0</v>
      </c>
    </row>
    <row r="27" spans="1:104" x14ac:dyDescent="0.25">
      <c r="A27" s="6" t="s">
        <v>70</v>
      </c>
      <c r="B27" s="4" t="s">
        <v>71</v>
      </c>
      <c r="C27" s="13">
        <v>4.59</v>
      </c>
      <c r="D27" s="95">
        <v>1</v>
      </c>
      <c r="E27" s="95">
        <f t="shared" si="3"/>
        <v>0</v>
      </c>
      <c r="F27" s="19">
        <f t="shared" si="21"/>
        <v>0</v>
      </c>
      <c r="G27" s="5" t="s">
        <v>130</v>
      </c>
      <c r="H27" s="13">
        <f t="shared" si="22"/>
        <v>0</v>
      </c>
      <c r="I27" s="10" t="str">
        <f>IFERROR(VLOOKUP(A27,'1'!U:V,2,0),"0")</f>
        <v>0</v>
      </c>
      <c r="J27" s="5" t="s">
        <v>130</v>
      </c>
      <c r="K27" s="15">
        <f t="shared" si="4"/>
        <v>0</v>
      </c>
      <c r="L27" s="10" t="str">
        <f>IFERROR(VLOOKUP(A27,'2'!U:V,2,0),"0")</f>
        <v>0</v>
      </c>
      <c r="M27" s="5" t="s">
        <v>130</v>
      </c>
      <c r="N27" s="15">
        <f t="shared" si="5"/>
        <v>0</v>
      </c>
      <c r="O27" s="10" t="str">
        <f>IFERROR(VLOOKUP(A27,'3'!U:V,2,0),"0")</f>
        <v>0</v>
      </c>
      <c r="P27" s="5" t="s">
        <v>130</v>
      </c>
      <c r="Q27" s="15">
        <f t="shared" si="6"/>
        <v>0</v>
      </c>
      <c r="R27" s="10" t="str">
        <f>IFERROR(VLOOKUP(A27,'4'!U:V,2,0),"0")</f>
        <v>0</v>
      </c>
      <c r="S27" s="5" t="s">
        <v>130</v>
      </c>
      <c r="T27" s="15">
        <f t="shared" si="23"/>
        <v>0</v>
      </c>
      <c r="U27" s="10" t="str">
        <f>IFERROR(VLOOKUP(A27,'5'!U:V,2,0),"0")</f>
        <v>0</v>
      </c>
      <c r="V27" s="5" t="s">
        <v>130</v>
      </c>
      <c r="W27" s="15">
        <f t="shared" si="7"/>
        <v>0</v>
      </c>
      <c r="X27" s="10" t="str">
        <f>IFERROR(VLOOKUP(A27,'6'!U:V,2,0),"0")</f>
        <v>0</v>
      </c>
      <c r="Y27" s="5" t="s">
        <v>130</v>
      </c>
      <c r="Z27" s="15">
        <f t="shared" si="8"/>
        <v>0</v>
      </c>
      <c r="AA27" s="10" t="str">
        <f>IFERROR(VLOOKUP(A27,'7'!U:V,2,0),"0")</f>
        <v>0</v>
      </c>
      <c r="AB27" s="5" t="s">
        <v>130</v>
      </c>
      <c r="AC27" s="15">
        <f t="shared" si="9"/>
        <v>0</v>
      </c>
      <c r="AD27" s="10" t="str">
        <f>IFERROR(VLOOKUP(A27,'8'!U:V,2,0),"0")</f>
        <v>0</v>
      </c>
      <c r="AE27" s="5" t="s">
        <v>130</v>
      </c>
      <c r="AF27" s="15">
        <f t="shared" si="10"/>
        <v>0</v>
      </c>
      <c r="AG27" s="10" t="str">
        <f>IFERROR(VLOOKUP(A27,'9'!U:V,2,0),"0")</f>
        <v>0</v>
      </c>
      <c r="AH27" s="5" t="s">
        <v>130</v>
      </c>
      <c r="AI27" s="15">
        <f t="shared" si="11"/>
        <v>0</v>
      </c>
      <c r="AJ27" s="10" t="str">
        <f>IFERROR(VLOOKUP(A27,'10'!U:V,2,0),"0")</f>
        <v>0</v>
      </c>
      <c r="AK27" s="5" t="s">
        <v>130</v>
      </c>
      <c r="AL27" s="15">
        <f t="shared" si="12"/>
        <v>0</v>
      </c>
      <c r="AM27" s="10" t="str">
        <f>IFERROR(VLOOKUP(A27,'11'!U:V,2,0),"0")</f>
        <v>0</v>
      </c>
      <c r="AN27" s="5" t="s">
        <v>130</v>
      </c>
      <c r="AO27" s="15">
        <f t="shared" si="13"/>
        <v>0</v>
      </c>
      <c r="AP27" s="10" t="str">
        <f>IFERROR(VLOOKUP(A27,'12'!U:V,2,0),"0")</f>
        <v>0</v>
      </c>
      <c r="AQ27" s="5" t="s">
        <v>130</v>
      </c>
      <c r="AR27" s="15">
        <f t="shared" si="14"/>
        <v>0</v>
      </c>
      <c r="AS27" s="10" t="str">
        <f>IFERROR(VLOOKUP(A27,'13'!U:V,2,0),"0")</f>
        <v>0</v>
      </c>
      <c r="AT27" s="5" t="s">
        <v>130</v>
      </c>
      <c r="AU27" s="15">
        <f t="shared" si="15"/>
        <v>0</v>
      </c>
      <c r="AV27" s="10" t="str">
        <f>IFERROR(VLOOKUP(A27,'14'!U:V,2,0),"0")</f>
        <v>0</v>
      </c>
      <c r="AW27" s="5" t="s">
        <v>130</v>
      </c>
      <c r="AX27" s="15">
        <f t="shared" si="16"/>
        <v>0</v>
      </c>
      <c r="AY27" s="10" t="str">
        <f>IFERROR(VLOOKUP(A27,'15'!U:V,2,0),"0")</f>
        <v>0</v>
      </c>
      <c r="AZ27" s="5" t="s">
        <v>130</v>
      </c>
      <c r="BA27" s="15">
        <f t="shared" si="17"/>
        <v>0</v>
      </c>
      <c r="BB27" s="10" t="str">
        <f>IFERROR(VLOOKUP(A27,'16'!U:V,2,0),"0")</f>
        <v>0</v>
      </c>
      <c r="BC27" s="5" t="s">
        <v>130</v>
      </c>
      <c r="BD27" s="15">
        <f t="shared" si="18"/>
        <v>0</v>
      </c>
      <c r="BE27" s="10" t="str">
        <f>IFERROR(VLOOKUP(A27,'17'!U:V,2,0),"0")</f>
        <v>0</v>
      </c>
      <c r="BF27" s="5" t="s">
        <v>130</v>
      </c>
      <c r="BG27" s="15">
        <f t="shared" si="19"/>
        <v>0</v>
      </c>
      <c r="BH27" s="10" t="str">
        <f>IFERROR(VLOOKUP(A27,'18'!U:V,2,0),"0")</f>
        <v>0</v>
      </c>
      <c r="BI27" s="5" t="s">
        <v>130</v>
      </c>
      <c r="BJ27" s="15">
        <f t="shared" si="24"/>
        <v>0</v>
      </c>
      <c r="BK27" s="10" t="str">
        <f>IFERROR(VLOOKUP(A27,'19'!U:V,2,0),"0")</f>
        <v>0</v>
      </c>
      <c r="BL27" s="5" t="s">
        <v>130</v>
      </c>
      <c r="BM27" s="15">
        <f t="shared" si="25"/>
        <v>0</v>
      </c>
      <c r="BN27" s="10" t="str">
        <f>IFERROR(VLOOKUP(A27,'20'!U:V,2,0),"0")</f>
        <v>0</v>
      </c>
      <c r="BO27" s="5" t="s">
        <v>130</v>
      </c>
      <c r="BP27" s="15">
        <f t="shared" si="26"/>
        <v>0</v>
      </c>
      <c r="BQ27" s="10" t="str">
        <f>IFERROR(VLOOKUP(A27,'21'!U:V,2,0),"0")</f>
        <v>0</v>
      </c>
      <c r="BR27" s="5" t="s">
        <v>130</v>
      </c>
      <c r="BS27" s="15">
        <f t="shared" si="27"/>
        <v>0</v>
      </c>
      <c r="BT27" s="10" t="str">
        <f>IFERROR(VLOOKUP(A27,'22'!U:V,2,0),"0")</f>
        <v>0</v>
      </c>
      <c r="BU27" s="5" t="s">
        <v>130</v>
      </c>
      <c r="BV27" s="15">
        <f t="shared" si="28"/>
        <v>0</v>
      </c>
      <c r="BW27" s="10" t="str">
        <f>IFERROR(VLOOKUP(A27,'23'!U:V,2,0),"0")</f>
        <v>0</v>
      </c>
      <c r="BX27" s="5" t="s">
        <v>130</v>
      </c>
      <c r="BY27" s="15">
        <f t="shared" si="29"/>
        <v>0</v>
      </c>
      <c r="BZ27" s="10" t="str">
        <f>IFERROR(VLOOKUP(A27,'24'!U:V,2,0),"0")</f>
        <v>0</v>
      </c>
      <c r="CA27" s="5" t="s">
        <v>130</v>
      </c>
      <c r="CB27" s="15">
        <f t="shared" si="30"/>
        <v>0</v>
      </c>
      <c r="CC27" s="10" t="str">
        <f>IFERROR(VLOOKUP(A27,'25'!U:V,2,0),"0")</f>
        <v>0</v>
      </c>
      <c r="CD27" s="5" t="s">
        <v>130</v>
      </c>
      <c r="CE27" s="15">
        <f t="shared" si="31"/>
        <v>0</v>
      </c>
      <c r="CF27" s="10" t="str">
        <f>IFERROR(VLOOKUP(A27,'26'!U:V,2,0),"0")</f>
        <v>0</v>
      </c>
      <c r="CG27" s="5" t="s">
        <v>130</v>
      </c>
      <c r="CH27" s="15">
        <f t="shared" si="32"/>
        <v>0</v>
      </c>
      <c r="CI27" s="10" t="str">
        <f>IFERROR(VLOOKUP(A27,'27'!U:V,2,0),"0")</f>
        <v>0</v>
      </c>
      <c r="CJ27" s="5" t="s">
        <v>130</v>
      </c>
      <c r="CK27" s="15">
        <f t="shared" si="33"/>
        <v>0</v>
      </c>
      <c r="CL27" s="10" t="str">
        <f>IFERROR(VLOOKUP(A27,'28'!U:V,2,0),"0")</f>
        <v>0</v>
      </c>
      <c r="CM27" s="5" t="s">
        <v>130</v>
      </c>
      <c r="CN27" s="15">
        <f t="shared" si="34"/>
        <v>0</v>
      </c>
      <c r="CO27" s="10" t="str">
        <f>IFERROR(VLOOKUP(A27,'29'!U:V,2,0),"0")</f>
        <v>0</v>
      </c>
      <c r="CP27" s="5" t="s">
        <v>130</v>
      </c>
      <c r="CQ27" s="15">
        <f t="shared" si="35"/>
        <v>0</v>
      </c>
      <c r="CR27" s="10" t="str">
        <f>IFERROR(VLOOKUP(A27,'30'!U:V,2,0),"0")</f>
        <v>0</v>
      </c>
      <c r="CS27" s="5" t="s">
        <v>130</v>
      </c>
      <c r="CT27" s="15">
        <f t="shared" si="36"/>
        <v>0</v>
      </c>
      <c r="CU27" s="10" t="str">
        <f>IFERROR(VLOOKUP(A27,'31'!U:V,2,0),"0")</f>
        <v>0</v>
      </c>
      <c r="CV27" s="5" t="s">
        <v>130</v>
      </c>
      <c r="CW27" s="15">
        <f t="shared" si="37"/>
        <v>0</v>
      </c>
      <c r="CX27" s="10" t="str">
        <f>IFERROR(VLOOKUP(A27,'เซต1-31'!V:W,2,0),"0")</f>
        <v>0</v>
      </c>
      <c r="CY27" s="5" t="s">
        <v>130</v>
      </c>
      <c r="CZ27" s="15">
        <f t="shared" si="20"/>
        <v>0</v>
      </c>
    </row>
    <row r="28" spans="1:104" x14ac:dyDescent="0.25">
      <c r="A28" s="6" t="s">
        <v>174</v>
      </c>
      <c r="B28" s="4" t="s">
        <v>71</v>
      </c>
      <c r="C28" s="13">
        <v>4.59</v>
      </c>
      <c r="D28" s="95">
        <v>1</v>
      </c>
      <c r="E28" s="95">
        <f t="shared" si="3"/>
        <v>0</v>
      </c>
      <c r="F28" s="19">
        <f t="shared" si="21"/>
        <v>0</v>
      </c>
      <c r="G28" s="5" t="s">
        <v>130</v>
      </c>
      <c r="H28" s="13">
        <f t="shared" si="22"/>
        <v>0</v>
      </c>
      <c r="I28" s="10" t="str">
        <f>IFERROR(VLOOKUP(A28,'1'!U:V,2,0),"0")</f>
        <v>0</v>
      </c>
      <c r="J28" s="5" t="s">
        <v>130</v>
      </c>
      <c r="K28" s="15">
        <f t="shared" si="4"/>
        <v>0</v>
      </c>
      <c r="L28" s="10" t="str">
        <f>IFERROR(VLOOKUP(A28,'2'!U:V,2,0),"0")</f>
        <v>0</v>
      </c>
      <c r="M28" s="5" t="s">
        <v>130</v>
      </c>
      <c r="N28" s="15">
        <f t="shared" si="5"/>
        <v>0</v>
      </c>
      <c r="O28" s="10" t="str">
        <f>IFERROR(VLOOKUP(A28,'3'!U:V,2,0),"0")</f>
        <v>0</v>
      </c>
      <c r="P28" s="5" t="s">
        <v>130</v>
      </c>
      <c r="Q28" s="15">
        <f t="shared" si="6"/>
        <v>0</v>
      </c>
      <c r="R28" s="10" t="str">
        <f>IFERROR(VLOOKUP(A28,'4'!U:V,2,0),"0")</f>
        <v>0</v>
      </c>
      <c r="S28" s="5" t="s">
        <v>130</v>
      </c>
      <c r="T28" s="15">
        <f t="shared" si="23"/>
        <v>0</v>
      </c>
      <c r="U28" s="10" t="str">
        <f>IFERROR(VLOOKUP(A28,'5'!U:V,2,0),"0")</f>
        <v>0</v>
      </c>
      <c r="V28" s="5" t="s">
        <v>130</v>
      </c>
      <c r="W28" s="15">
        <f t="shared" si="7"/>
        <v>0</v>
      </c>
      <c r="X28" s="10" t="str">
        <f>IFERROR(VLOOKUP(A28,'6'!U:V,2,0),"0")</f>
        <v>0</v>
      </c>
      <c r="Y28" s="5" t="s">
        <v>130</v>
      </c>
      <c r="Z28" s="15">
        <f t="shared" si="8"/>
        <v>0</v>
      </c>
      <c r="AA28" s="10" t="str">
        <f>IFERROR(VLOOKUP(A28,'7'!U:V,2,0),"0")</f>
        <v>0</v>
      </c>
      <c r="AB28" s="5" t="s">
        <v>130</v>
      </c>
      <c r="AC28" s="15">
        <f t="shared" si="9"/>
        <v>0</v>
      </c>
      <c r="AD28" s="10" t="str">
        <f>IFERROR(VLOOKUP(A28,'8'!U:V,2,0),"0")</f>
        <v>0</v>
      </c>
      <c r="AE28" s="5" t="s">
        <v>130</v>
      </c>
      <c r="AF28" s="15">
        <f t="shared" si="10"/>
        <v>0</v>
      </c>
      <c r="AG28" s="10" t="str">
        <f>IFERROR(VLOOKUP(A28,'9'!U:V,2,0),"0")</f>
        <v>0</v>
      </c>
      <c r="AH28" s="5" t="s">
        <v>130</v>
      </c>
      <c r="AI28" s="15">
        <f t="shared" si="11"/>
        <v>0</v>
      </c>
      <c r="AJ28" s="10" t="str">
        <f>IFERROR(VLOOKUP(A28,'10'!U:V,2,0),"0")</f>
        <v>0</v>
      </c>
      <c r="AK28" s="5" t="s">
        <v>130</v>
      </c>
      <c r="AL28" s="15">
        <f t="shared" si="12"/>
        <v>0</v>
      </c>
      <c r="AM28" s="10" t="str">
        <f>IFERROR(VLOOKUP(A28,'11'!U:V,2,0),"0")</f>
        <v>0</v>
      </c>
      <c r="AN28" s="5" t="s">
        <v>130</v>
      </c>
      <c r="AO28" s="15">
        <f t="shared" si="13"/>
        <v>0</v>
      </c>
      <c r="AP28" s="10" t="str">
        <f>IFERROR(VLOOKUP(A28,'12'!U:V,2,0),"0")</f>
        <v>0</v>
      </c>
      <c r="AQ28" s="5" t="s">
        <v>130</v>
      </c>
      <c r="AR28" s="15">
        <f t="shared" si="14"/>
        <v>0</v>
      </c>
      <c r="AS28" s="10" t="str">
        <f>IFERROR(VLOOKUP(A28,'13'!U:V,2,0),"0")</f>
        <v>0</v>
      </c>
      <c r="AT28" s="5" t="s">
        <v>130</v>
      </c>
      <c r="AU28" s="15">
        <f t="shared" si="15"/>
        <v>0</v>
      </c>
      <c r="AV28" s="10" t="str">
        <f>IFERROR(VLOOKUP(A28,'14'!U:V,2,0),"0")</f>
        <v>0</v>
      </c>
      <c r="AW28" s="5" t="s">
        <v>130</v>
      </c>
      <c r="AX28" s="15">
        <f t="shared" si="16"/>
        <v>0</v>
      </c>
      <c r="AY28" s="10" t="str">
        <f>IFERROR(VLOOKUP(A28,'15'!U:V,2,0),"0")</f>
        <v>0</v>
      </c>
      <c r="AZ28" s="5" t="s">
        <v>130</v>
      </c>
      <c r="BA28" s="15">
        <f t="shared" si="17"/>
        <v>0</v>
      </c>
      <c r="BB28" s="10" t="str">
        <f>IFERROR(VLOOKUP(A28,'16'!U:V,2,0),"0")</f>
        <v>0</v>
      </c>
      <c r="BC28" s="5" t="s">
        <v>130</v>
      </c>
      <c r="BD28" s="15">
        <f t="shared" si="18"/>
        <v>0</v>
      </c>
      <c r="BE28" s="10" t="str">
        <f>IFERROR(VLOOKUP(A28,'17'!U:V,2,0),"0")</f>
        <v>0</v>
      </c>
      <c r="BF28" s="5" t="s">
        <v>130</v>
      </c>
      <c r="BG28" s="15">
        <f t="shared" si="19"/>
        <v>0</v>
      </c>
      <c r="BH28" s="10" t="str">
        <f>IFERROR(VLOOKUP(A28,'18'!U:V,2,0),"0")</f>
        <v>0</v>
      </c>
      <c r="BI28" s="5" t="s">
        <v>130</v>
      </c>
      <c r="BJ28" s="15">
        <f t="shared" si="24"/>
        <v>0</v>
      </c>
      <c r="BK28" s="10" t="str">
        <f>IFERROR(VLOOKUP(A28,'19'!U:V,2,0),"0")</f>
        <v>0</v>
      </c>
      <c r="BL28" s="5" t="s">
        <v>130</v>
      </c>
      <c r="BM28" s="15">
        <f t="shared" si="25"/>
        <v>0</v>
      </c>
      <c r="BN28" s="10" t="str">
        <f>IFERROR(VLOOKUP(A28,'20'!U:V,2,0),"0")</f>
        <v>0</v>
      </c>
      <c r="BO28" s="5" t="s">
        <v>130</v>
      </c>
      <c r="BP28" s="15">
        <f t="shared" si="26"/>
        <v>0</v>
      </c>
      <c r="BQ28" s="10" t="str">
        <f>IFERROR(VLOOKUP(A28,'21'!U:V,2,0),"0")</f>
        <v>0</v>
      </c>
      <c r="BR28" s="5" t="s">
        <v>130</v>
      </c>
      <c r="BS28" s="15">
        <f t="shared" si="27"/>
        <v>0</v>
      </c>
      <c r="BT28" s="10" t="str">
        <f>IFERROR(VLOOKUP(A28,'22'!U:V,2,0),"0")</f>
        <v>0</v>
      </c>
      <c r="BU28" s="5" t="s">
        <v>130</v>
      </c>
      <c r="BV28" s="15">
        <f t="shared" si="28"/>
        <v>0</v>
      </c>
      <c r="BW28" s="10" t="str">
        <f>IFERROR(VLOOKUP(A28,'23'!U:V,2,0),"0")</f>
        <v>0</v>
      </c>
      <c r="BX28" s="5" t="s">
        <v>130</v>
      </c>
      <c r="BY28" s="15">
        <f t="shared" si="29"/>
        <v>0</v>
      </c>
      <c r="BZ28" s="10" t="str">
        <f>IFERROR(VLOOKUP(A28,'24'!U:V,2,0),"0")</f>
        <v>0</v>
      </c>
      <c r="CA28" s="5" t="s">
        <v>130</v>
      </c>
      <c r="CB28" s="15">
        <f t="shared" si="30"/>
        <v>0</v>
      </c>
      <c r="CC28" s="10" t="str">
        <f>IFERROR(VLOOKUP(A28,'25'!U:V,2,0),"0")</f>
        <v>0</v>
      </c>
      <c r="CD28" s="5" t="s">
        <v>130</v>
      </c>
      <c r="CE28" s="15">
        <f t="shared" si="31"/>
        <v>0</v>
      </c>
      <c r="CF28" s="10" t="str">
        <f>IFERROR(VLOOKUP(A28,'26'!U:V,2,0),"0")</f>
        <v>0</v>
      </c>
      <c r="CG28" s="5" t="s">
        <v>130</v>
      </c>
      <c r="CH28" s="15">
        <f t="shared" si="32"/>
        <v>0</v>
      </c>
      <c r="CI28" s="10" t="str">
        <f>IFERROR(VLOOKUP(A28,'27'!U:V,2,0),"0")</f>
        <v>0</v>
      </c>
      <c r="CJ28" s="5" t="s">
        <v>130</v>
      </c>
      <c r="CK28" s="15">
        <f t="shared" si="33"/>
        <v>0</v>
      </c>
      <c r="CL28" s="10" t="str">
        <f>IFERROR(VLOOKUP(A28,'28'!U:V,2,0),"0")</f>
        <v>0</v>
      </c>
      <c r="CM28" s="5" t="s">
        <v>130</v>
      </c>
      <c r="CN28" s="15">
        <f t="shared" si="34"/>
        <v>0</v>
      </c>
      <c r="CO28" s="10" t="str">
        <f>IFERROR(VLOOKUP(A28,'29'!U:V,2,0),"0")</f>
        <v>0</v>
      </c>
      <c r="CP28" s="5" t="s">
        <v>130</v>
      </c>
      <c r="CQ28" s="15">
        <f t="shared" si="35"/>
        <v>0</v>
      </c>
      <c r="CR28" s="10" t="str">
        <f>IFERROR(VLOOKUP(A28,'30'!U:V,2,0),"0")</f>
        <v>0</v>
      </c>
      <c r="CS28" s="5" t="s">
        <v>130</v>
      </c>
      <c r="CT28" s="15">
        <f t="shared" si="36"/>
        <v>0</v>
      </c>
      <c r="CU28" s="10" t="str">
        <f>IFERROR(VLOOKUP(A28,'31'!U:V,2,0),"0")</f>
        <v>0</v>
      </c>
      <c r="CV28" s="5" t="s">
        <v>130</v>
      </c>
      <c r="CW28" s="15">
        <f t="shared" si="37"/>
        <v>0</v>
      </c>
      <c r="CX28" s="10" t="str">
        <f>IFERROR(VLOOKUP(A28,'เซต1-31'!V:W,2,0),"0")</f>
        <v>0</v>
      </c>
      <c r="CY28" s="5" t="s">
        <v>130</v>
      </c>
      <c r="CZ28" s="15">
        <f t="shared" si="20"/>
        <v>0</v>
      </c>
    </row>
    <row r="29" spans="1:104" x14ac:dyDescent="0.25">
      <c r="A29" s="6" t="s">
        <v>85</v>
      </c>
      <c r="B29" s="4" t="s">
        <v>86</v>
      </c>
      <c r="C29" s="13">
        <v>4.53</v>
      </c>
      <c r="D29" s="95">
        <v>1</v>
      </c>
      <c r="E29" s="95">
        <f t="shared" si="3"/>
        <v>0</v>
      </c>
      <c r="F29" s="19">
        <f t="shared" si="21"/>
        <v>0</v>
      </c>
      <c r="G29" s="5" t="s">
        <v>130</v>
      </c>
      <c r="H29" s="13">
        <f t="shared" si="22"/>
        <v>0</v>
      </c>
      <c r="I29" s="10" t="str">
        <f>IFERROR(VLOOKUP(A29,'1'!U:V,2,0),"0")</f>
        <v>0</v>
      </c>
      <c r="J29" s="5" t="s">
        <v>130</v>
      </c>
      <c r="K29" s="15">
        <f t="shared" si="4"/>
        <v>0</v>
      </c>
      <c r="L29" s="10" t="str">
        <f>IFERROR(VLOOKUP(A29,'2'!U:V,2,0),"0")</f>
        <v>0</v>
      </c>
      <c r="M29" s="5" t="s">
        <v>130</v>
      </c>
      <c r="N29" s="15">
        <f t="shared" si="5"/>
        <v>0</v>
      </c>
      <c r="O29" s="10" t="str">
        <f>IFERROR(VLOOKUP(A29,'3'!U:V,2,0),"0")</f>
        <v>0</v>
      </c>
      <c r="P29" s="5" t="s">
        <v>130</v>
      </c>
      <c r="Q29" s="15">
        <f t="shared" si="6"/>
        <v>0</v>
      </c>
      <c r="R29" s="10" t="str">
        <f>IFERROR(VLOOKUP(A29,'4'!U:V,2,0),"0")</f>
        <v>0</v>
      </c>
      <c r="S29" s="5" t="s">
        <v>130</v>
      </c>
      <c r="T29" s="15">
        <f t="shared" si="23"/>
        <v>0</v>
      </c>
      <c r="U29" s="10" t="str">
        <f>IFERROR(VLOOKUP(A29,'5'!U:V,2,0),"0")</f>
        <v>0</v>
      </c>
      <c r="V29" s="5" t="s">
        <v>130</v>
      </c>
      <c r="W29" s="15">
        <f t="shared" si="7"/>
        <v>0</v>
      </c>
      <c r="X29" s="10" t="str">
        <f>IFERROR(VLOOKUP(A29,'6'!U:V,2,0),"0")</f>
        <v>0</v>
      </c>
      <c r="Y29" s="5" t="s">
        <v>130</v>
      </c>
      <c r="Z29" s="15">
        <f t="shared" si="8"/>
        <v>0</v>
      </c>
      <c r="AA29" s="10" t="str">
        <f>IFERROR(VLOOKUP(A29,'7'!U:V,2,0),"0")</f>
        <v>0</v>
      </c>
      <c r="AB29" s="5" t="s">
        <v>130</v>
      </c>
      <c r="AC29" s="15">
        <f t="shared" si="9"/>
        <v>0</v>
      </c>
      <c r="AD29" s="10" t="str">
        <f>IFERROR(VLOOKUP(A29,'8'!U:V,2,0),"0")</f>
        <v>0</v>
      </c>
      <c r="AE29" s="5" t="s">
        <v>130</v>
      </c>
      <c r="AF29" s="15">
        <f t="shared" si="10"/>
        <v>0</v>
      </c>
      <c r="AG29" s="10" t="str">
        <f>IFERROR(VLOOKUP(A29,'9'!U:V,2,0),"0")</f>
        <v>0</v>
      </c>
      <c r="AH29" s="5" t="s">
        <v>130</v>
      </c>
      <c r="AI29" s="15">
        <f t="shared" si="11"/>
        <v>0</v>
      </c>
      <c r="AJ29" s="10" t="str">
        <f>IFERROR(VLOOKUP(A29,'10'!U:V,2,0),"0")</f>
        <v>0</v>
      </c>
      <c r="AK29" s="5" t="s">
        <v>130</v>
      </c>
      <c r="AL29" s="15">
        <f t="shared" si="12"/>
        <v>0</v>
      </c>
      <c r="AM29" s="10" t="str">
        <f>IFERROR(VLOOKUP(A29,'11'!U:V,2,0),"0")</f>
        <v>0</v>
      </c>
      <c r="AN29" s="5" t="s">
        <v>130</v>
      </c>
      <c r="AO29" s="15">
        <f t="shared" si="13"/>
        <v>0</v>
      </c>
      <c r="AP29" s="10" t="str">
        <f>IFERROR(VLOOKUP(A29,'12'!U:V,2,0),"0")</f>
        <v>0</v>
      </c>
      <c r="AQ29" s="5" t="s">
        <v>130</v>
      </c>
      <c r="AR29" s="15">
        <f t="shared" si="14"/>
        <v>0</v>
      </c>
      <c r="AS29" s="10" t="str">
        <f>IFERROR(VLOOKUP(A29,'13'!U:V,2,0),"0")</f>
        <v>0</v>
      </c>
      <c r="AT29" s="5" t="s">
        <v>130</v>
      </c>
      <c r="AU29" s="15">
        <f t="shared" si="15"/>
        <v>0</v>
      </c>
      <c r="AV29" s="10" t="str">
        <f>IFERROR(VLOOKUP(A29,'14'!U:V,2,0),"0")</f>
        <v>0</v>
      </c>
      <c r="AW29" s="5" t="s">
        <v>130</v>
      </c>
      <c r="AX29" s="15">
        <f t="shared" si="16"/>
        <v>0</v>
      </c>
      <c r="AY29" s="10" t="str">
        <f>IFERROR(VLOOKUP(A29,'15'!U:V,2,0),"0")</f>
        <v>0</v>
      </c>
      <c r="AZ29" s="5" t="s">
        <v>130</v>
      </c>
      <c r="BA29" s="15">
        <f t="shared" si="17"/>
        <v>0</v>
      </c>
      <c r="BB29" s="10" t="str">
        <f>IFERROR(VLOOKUP(A29,'16'!U:V,2,0),"0")</f>
        <v>0</v>
      </c>
      <c r="BC29" s="5" t="s">
        <v>130</v>
      </c>
      <c r="BD29" s="15">
        <f t="shared" si="18"/>
        <v>0</v>
      </c>
      <c r="BE29" s="10" t="str">
        <f>IFERROR(VLOOKUP(A29,'17'!U:V,2,0),"0")</f>
        <v>0</v>
      </c>
      <c r="BF29" s="5" t="s">
        <v>130</v>
      </c>
      <c r="BG29" s="15">
        <f t="shared" si="19"/>
        <v>0</v>
      </c>
      <c r="BH29" s="10" t="str">
        <f>IFERROR(VLOOKUP(A29,'18'!U:V,2,0),"0")</f>
        <v>0</v>
      </c>
      <c r="BI29" s="5" t="s">
        <v>130</v>
      </c>
      <c r="BJ29" s="15">
        <f t="shared" si="24"/>
        <v>0</v>
      </c>
      <c r="BK29" s="10" t="str">
        <f>IFERROR(VLOOKUP(A29,'19'!U:V,2,0),"0")</f>
        <v>0</v>
      </c>
      <c r="BL29" s="5" t="s">
        <v>130</v>
      </c>
      <c r="BM29" s="15">
        <f t="shared" si="25"/>
        <v>0</v>
      </c>
      <c r="BN29" s="10" t="str">
        <f>IFERROR(VLOOKUP(A29,'20'!U:V,2,0),"0")</f>
        <v>0</v>
      </c>
      <c r="BO29" s="5" t="s">
        <v>130</v>
      </c>
      <c r="BP29" s="15">
        <f t="shared" si="26"/>
        <v>0</v>
      </c>
      <c r="BQ29" s="10" t="str">
        <f>IFERROR(VLOOKUP(A29,'21'!U:V,2,0),"0")</f>
        <v>0</v>
      </c>
      <c r="BR29" s="5" t="s">
        <v>130</v>
      </c>
      <c r="BS29" s="15">
        <f t="shared" si="27"/>
        <v>0</v>
      </c>
      <c r="BT29" s="10" t="str">
        <f>IFERROR(VLOOKUP(A29,'22'!U:V,2,0),"0")</f>
        <v>0</v>
      </c>
      <c r="BU29" s="5" t="s">
        <v>130</v>
      </c>
      <c r="BV29" s="15">
        <f t="shared" si="28"/>
        <v>0</v>
      </c>
      <c r="BW29" s="10" t="str">
        <f>IFERROR(VLOOKUP(A29,'23'!U:V,2,0),"0")</f>
        <v>0</v>
      </c>
      <c r="BX29" s="5" t="s">
        <v>130</v>
      </c>
      <c r="BY29" s="15">
        <f t="shared" si="29"/>
        <v>0</v>
      </c>
      <c r="BZ29" s="10" t="str">
        <f>IFERROR(VLOOKUP(A29,'24'!U:V,2,0),"0")</f>
        <v>0</v>
      </c>
      <c r="CA29" s="5" t="s">
        <v>130</v>
      </c>
      <c r="CB29" s="15">
        <f t="shared" si="30"/>
        <v>0</v>
      </c>
      <c r="CC29" s="10" t="str">
        <f>IFERROR(VLOOKUP(A29,'25'!U:V,2,0),"0")</f>
        <v>0</v>
      </c>
      <c r="CD29" s="5" t="s">
        <v>130</v>
      </c>
      <c r="CE29" s="15">
        <f t="shared" si="31"/>
        <v>0</v>
      </c>
      <c r="CF29" s="10" t="str">
        <f>IFERROR(VLOOKUP(A29,'26'!U:V,2,0),"0")</f>
        <v>0</v>
      </c>
      <c r="CG29" s="5" t="s">
        <v>130</v>
      </c>
      <c r="CH29" s="15">
        <f t="shared" si="32"/>
        <v>0</v>
      </c>
      <c r="CI29" s="10" t="str">
        <f>IFERROR(VLOOKUP(A29,'27'!U:V,2,0),"0")</f>
        <v>0</v>
      </c>
      <c r="CJ29" s="5" t="s">
        <v>130</v>
      </c>
      <c r="CK29" s="15">
        <f t="shared" si="33"/>
        <v>0</v>
      </c>
      <c r="CL29" s="10" t="str">
        <f>IFERROR(VLOOKUP(A29,'28'!U:V,2,0),"0")</f>
        <v>0</v>
      </c>
      <c r="CM29" s="5" t="s">
        <v>130</v>
      </c>
      <c r="CN29" s="15">
        <f t="shared" si="34"/>
        <v>0</v>
      </c>
      <c r="CO29" s="10" t="str">
        <f>IFERROR(VLOOKUP(A29,'29'!U:V,2,0),"0")</f>
        <v>0</v>
      </c>
      <c r="CP29" s="5" t="s">
        <v>130</v>
      </c>
      <c r="CQ29" s="15">
        <f t="shared" si="35"/>
        <v>0</v>
      </c>
      <c r="CR29" s="10" t="str">
        <f>IFERROR(VLOOKUP(A29,'30'!U:V,2,0),"0")</f>
        <v>0</v>
      </c>
      <c r="CS29" s="5" t="s">
        <v>130</v>
      </c>
      <c r="CT29" s="15">
        <f t="shared" si="36"/>
        <v>0</v>
      </c>
      <c r="CU29" s="10" t="str">
        <f>IFERROR(VLOOKUP(A29,'31'!U:V,2,0),"0")</f>
        <v>0</v>
      </c>
      <c r="CV29" s="5" t="s">
        <v>130</v>
      </c>
      <c r="CW29" s="15">
        <f t="shared" si="37"/>
        <v>0</v>
      </c>
      <c r="CX29" s="10" t="str">
        <f>IFERROR(VLOOKUP(A29,'เซต1-31'!V:W,2,0),"0")</f>
        <v>0</v>
      </c>
      <c r="CY29" s="5" t="s">
        <v>130</v>
      </c>
      <c r="CZ29" s="15">
        <f t="shared" si="20"/>
        <v>0</v>
      </c>
    </row>
    <row r="30" spans="1:104" x14ac:dyDescent="0.25">
      <c r="A30" s="6" t="s">
        <v>54</v>
      </c>
      <c r="B30" s="4" t="s">
        <v>55</v>
      </c>
      <c r="C30" s="13">
        <v>4.53</v>
      </c>
      <c r="D30" s="95">
        <v>1</v>
      </c>
      <c r="E30" s="95">
        <f t="shared" si="3"/>
        <v>0</v>
      </c>
      <c r="F30" s="19">
        <f t="shared" si="21"/>
        <v>0</v>
      </c>
      <c r="G30" s="5" t="s">
        <v>130</v>
      </c>
      <c r="H30" s="13">
        <f t="shared" si="22"/>
        <v>0</v>
      </c>
      <c r="I30" s="10" t="str">
        <f>IFERROR(VLOOKUP(A30,'1'!U:V,2,0),"0")</f>
        <v>0</v>
      </c>
      <c r="J30" s="5" t="s">
        <v>130</v>
      </c>
      <c r="K30" s="15">
        <f t="shared" si="4"/>
        <v>0</v>
      </c>
      <c r="L30" s="10" t="str">
        <f>IFERROR(VLOOKUP(A30,'2'!U:V,2,0),"0")</f>
        <v>0</v>
      </c>
      <c r="M30" s="5" t="s">
        <v>130</v>
      </c>
      <c r="N30" s="15">
        <f t="shared" si="5"/>
        <v>0</v>
      </c>
      <c r="O30" s="10" t="str">
        <f>IFERROR(VLOOKUP(A30,'3'!U:V,2,0),"0")</f>
        <v>0</v>
      </c>
      <c r="P30" s="5" t="s">
        <v>130</v>
      </c>
      <c r="Q30" s="15">
        <f t="shared" si="6"/>
        <v>0</v>
      </c>
      <c r="R30" s="10" t="str">
        <f>IFERROR(VLOOKUP(A30,'4'!U:V,2,0),"0")</f>
        <v>0</v>
      </c>
      <c r="S30" s="5" t="s">
        <v>130</v>
      </c>
      <c r="T30" s="15">
        <f t="shared" si="23"/>
        <v>0</v>
      </c>
      <c r="U30" s="10" t="str">
        <f>IFERROR(VLOOKUP(A30,'5'!U:V,2,0),"0")</f>
        <v>0</v>
      </c>
      <c r="V30" s="5" t="s">
        <v>130</v>
      </c>
      <c r="W30" s="15">
        <f t="shared" si="7"/>
        <v>0</v>
      </c>
      <c r="X30" s="10" t="str">
        <f>IFERROR(VLOOKUP(A30,'6'!U:V,2,0),"0")</f>
        <v>0</v>
      </c>
      <c r="Y30" s="5" t="s">
        <v>130</v>
      </c>
      <c r="Z30" s="15">
        <f t="shared" si="8"/>
        <v>0</v>
      </c>
      <c r="AA30" s="10" t="str">
        <f>IFERROR(VLOOKUP(A30,'7'!U:V,2,0),"0")</f>
        <v>0</v>
      </c>
      <c r="AB30" s="5" t="s">
        <v>130</v>
      </c>
      <c r="AC30" s="15">
        <f t="shared" si="9"/>
        <v>0</v>
      </c>
      <c r="AD30" s="10" t="str">
        <f>IFERROR(VLOOKUP(A30,'8'!U:V,2,0),"0")</f>
        <v>0</v>
      </c>
      <c r="AE30" s="5" t="s">
        <v>130</v>
      </c>
      <c r="AF30" s="15">
        <f t="shared" si="10"/>
        <v>0</v>
      </c>
      <c r="AG30" s="10" t="str">
        <f>IFERROR(VLOOKUP(A30,'9'!U:V,2,0),"0")</f>
        <v>0</v>
      </c>
      <c r="AH30" s="5" t="s">
        <v>130</v>
      </c>
      <c r="AI30" s="15">
        <f t="shared" si="11"/>
        <v>0</v>
      </c>
      <c r="AJ30" s="10" t="str">
        <f>IFERROR(VLOOKUP(A30,'10'!U:V,2,0),"0")</f>
        <v>0</v>
      </c>
      <c r="AK30" s="5" t="s">
        <v>130</v>
      </c>
      <c r="AL30" s="15">
        <f t="shared" si="12"/>
        <v>0</v>
      </c>
      <c r="AM30" s="10" t="str">
        <f>IFERROR(VLOOKUP(A30,'11'!U:V,2,0),"0")</f>
        <v>0</v>
      </c>
      <c r="AN30" s="5" t="s">
        <v>130</v>
      </c>
      <c r="AO30" s="15">
        <f t="shared" si="13"/>
        <v>0</v>
      </c>
      <c r="AP30" s="10" t="str">
        <f>IFERROR(VLOOKUP(A30,'12'!U:V,2,0),"0")</f>
        <v>0</v>
      </c>
      <c r="AQ30" s="5" t="s">
        <v>130</v>
      </c>
      <c r="AR30" s="15">
        <f t="shared" si="14"/>
        <v>0</v>
      </c>
      <c r="AS30" s="10" t="str">
        <f>IFERROR(VLOOKUP(A30,'13'!U:V,2,0),"0")</f>
        <v>0</v>
      </c>
      <c r="AT30" s="5" t="s">
        <v>130</v>
      </c>
      <c r="AU30" s="15">
        <f t="shared" si="15"/>
        <v>0</v>
      </c>
      <c r="AV30" s="10" t="str">
        <f>IFERROR(VLOOKUP(A30,'14'!U:V,2,0),"0")</f>
        <v>0</v>
      </c>
      <c r="AW30" s="5" t="s">
        <v>130</v>
      </c>
      <c r="AX30" s="15">
        <f t="shared" si="16"/>
        <v>0</v>
      </c>
      <c r="AY30" s="10" t="str">
        <f>IFERROR(VLOOKUP(A30,'15'!U:V,2,0),"0")</f>
        <v>0</v>
      </c>
      <c r="AZ30" s="5" t="s">
        <v>130</v>
      </c>
      <c r="BA30" s="15">
        <f t="shared" si="17"/>
        <v>0</v>
      </c>
      <c r="BB30" s="10" t="str">
        <f>IFERROR(VLOOKUP(A30,'16'!U:V,2,0),"0")</f>
        <v>0</v>
      </c>
      <c r="BC30" s="5" t="s">
        <v>130</v>
      </c>
      <c r="BD30" s="15">
        <f t="shared" si="18"/>
        <v>0</v>
      </c>
      <c r="BE30" s="10" t="str">
        <f>IFERROR(VLOOKUP(A30,'17'!U:V,2,0),"0")</f>
        <v>0</v>
      </c>
      <c r="BF30" s="5" t="s">
        <v>130</v>
      </c>
      <c r="BG30" s="15">
        <f t="shared" si="19"/>
        <v>0</v>
      </c>
      <c r="BH30" s="10" t="str">
        <f>IFERROR(VLOOKUP(A30,'18'!U:V,2,0),"0")</f>
        <v>0</v>
      </c>
      <c r="BI30" s="5" t="s">
        <v>130</v>
      </c>
      <c r="BJ30" s="15">
        <f t="shared" si="24"/>
        <v>0</v>
      </c>
      <c r="BK30" s="10" t="str">
        <f>IFERROR(VLOOKUP(A30,'19'!U:V,2,0),"0")</f>
        <v>0</v>
      </c>
      <c r="BL30" s="5" t="s">
        <v>130</v>
      </c>
      <c r="BM30" s="15">
        <f t="shared" si="25"/>
        <v>0</v>
      </c>
      <c r="BN30" s="10" t="str">
        <f>IFERROR(VLOOKUP(A30,'20'!U:V,2,0),"0")</f>
        <v>0</v>
      </c>
      <c r="BO30" s="5" t="s">
        <v>130</v>
      </c>
      <c r="BP30" s="15">
        <f t="shared" si="26"/>
        <v>0</v>
      </c>
      <c r="BQ30" s="10" t="str">
        <f>IFERROR(VLOOKUP(A30,'21'!U:V,2,0),"0")</f>
        <v>0</v>
      </c>
      <c r="BR30" s="5" t="s">
        <v>130</v>
      </c>
      <c r="BS30" s="15">
        <f t="shared" si="27"/>
        <v>0</v>
      </c>
      <c r="BT30" s="10" t="str">
        <f>IFERROR(VLOOKUP(A30,'22'!U:V,2,0),"0")</f>
        <v>0</v>
      </c>
      <c r="BU30" s="5" t="s">
        <v>130</v>
      </c>
      <c r="BV30" s="15">
        <f t="shared" si="28"/>
        <v>0</v>
      </c>
      <c r="BW30" s="10" t="str">
        <f>IFERROR(VLOOKUP(A30,'23'!U:V,2,0),"0")</f>
        <v>0</v>
      </c>
      <c r="BX30" s="5" t="s">
        <v>130</v>
      </c>
      <c r="BY30" s="15">
        <f t="shared" si="29"/>
        <v>0</v>
      </c>
      <c r="BZ30" s="10" t="str">
        <f>IFERROR(VLOOKUP(A30,'24'!U:V,2,0),"0")</f>
        <v>0</v>
      </c>
      <c r="CA30" s="5" t="s">
        <v>130</v>
      </c>
      <c r="CB30" s="15">
        <f t="shared" si="30"/>
        <v>0</v>
      </c>
      <c r="CC30" s="10" t="str">
        <f>IFERROR(VLOOKUP(A30,'25'!U:V,2,0),"0")</f>
        <v>0</v>
      </c>
      <c r="CD30" s="5" t="s">
        <v>130</v>
      </c>
      <c r="CE30" s="15">
        <f t="shared" si="31"/>
        <v>0</v>
      </c>
      <c r="CF30" s="10" t="str">
        <f>IFERROR(VLOOKUP(A30,'26'!U:V,2,0),"0")</f>
        <v>0</v>
      </c>
      <c r="CG30" s="5" t="s">
        <v>130</v>
      </c>
      <c r="CH30" s="15">
        <f t="shared" si="32"/>
        <v>0</v>
      </c>
      <c r="CI30" s="10" t="str">
        <f>IFERROR(VLOOKUP(A30,'27'!U:V,2,0),"0")</f>
        <v>0</v>
      </c>
      <c r="CJ30" s="5" t="s">
        <v>130</v>
      </c>
      <c r="CK30" s="15">
        <f t="shared" si="33"/>
        <v>0</v>
      </c>
      <c r="CL30" s="10" t="str">
        <f>IFERROR(VLOOKUP(A30,'28'!U:V,2,0),"0")</f>
        <v>0</v>
      </c>
      <c r="CM30" s="5" t="s">
        <v>130</v>
      </c>
      <c r="CN30" s="15">
        <f t="shared" si="34"/>
        <v>0</v>
      </c>
      <c r="CO30" s="10" t="str">
        <f>IFERROR(VLOOKUP(A30,'29'!U:V,2,0),"0")</f>
        <v>0</v>
      </c>
      <c r="CP30" s="5" t="s">
        <v>130</v>
      </c>
      <c r="CQ30" s="15">
        <f t="shared" si="35"/>
        <v>0</v>
      </c>
      <c r="CR30" s="10" t="str">
        <f>IFERROR(VLOOKUP(A30,'30'!U:V,2,0),"0")</f>
        <v>0</v>
      </c>
      <c r="CS30" s="5" t="s">
        <v>130</v>
      </c>
      <c r="CT30" s="15">
        <f t="shared" si="36"/>
        <v>0</v>
      </c>
      <c r="CU30" s="10" t="str">
        <f>IFERROR(VLOOKUP(A30,'31'!U:V,2,0),"0")</f>
        <v>0</v>
      </c>
      <c r="CV30" s="5" t="s">
        <v>130</v>
      </c>
      <c r="CW30" s="15">
        <f t="shared" si="37"/>
        <v>0</v>
      </c>
      <c r="CX30" s="10" t="str">
        <f>IFERROR(VLOOKUP(A30,'เซต1-31'!V:W,2,0),"0")</f>
        <v>0</v>
      </c>
      <c r="CY30" s="5" t="s">
        <v>130</v>
      </c>
      <c r="CZ30" s="15">
        <f t="shared" si="20"/>
        <v>0</v>
      </c>
    </row>
    <row r="31" spans="1:104" x14ac:dyDescent="0.25">
      <c r="A31" s="6" t="s">
        <v>166</v>
      </c>
      <c r="B31" s="4" t="s">
        <v>55</v>
      </c>
      <c r="C31" s="13">
        <v>4.53</v>
      </c>
      <c r="D31" s="95">
        <v>1</v>
      </c>
      <c r="E31" s="95">
        <f t="shared" si="3"/>
        <v>0</v>
      </c>
      <c r="F31" s="19">
        <f t="shared" si="21"/>
        <v>0</v>
      </c>
      <c r="G31" s="5" t="s">
        <v>130</v>
      </c>
      <c r="H31" s="13">
        <f t="shared" si="22"/>
        <v>0</v>
      </c>
      <c r="I31" s="10" t="str">
        <f>IFERROR(VLOOKUP(A31,'1'!U:V,2,0),"0")</f>
        <v>0</v>
      </c>
      <c r="J31" s="5" t="s">
        <v>130</v>
      </c>
      <c r="K31" s="15">
        <f t="shared" si="4"/>
        <v>0</v>
      </c>
      <c r="L31" s="10" t="str">
        <f>IFERROR(VLOOKUP(A31,'2'!U:V,2,0),"0")</f>
        <v>0</v>
      </c>
      <c r="M31" s="5" t="s">
        <v>130</v>
      </c>
      <c r="N31" s="15">
        <f t="shared" si="5"/>
        <v>0</v>
      </c>
      <c r="O31" s="10" t="str">
        <f>IFERROR(VLOOKUP(A31,'3'!U:V,2,0),"0")</f>
        <v>0</v>
      </c>
      <c r="P31" s="5" t="s">
        <v>130</v>
      </c>
      <c r="Q31" s="15">
        <f t="shared" si="6"/>
        <v>0</v>
      </c>
      <c r="R31" s="10" t="str">
        <f>IFERROR(VLOOKUP(A31,'4'!U:V,2,0),"0")</f>
        <v>0</v>
      </c>
      <c r="S31" s="5" t="s">
        <v>130</v>
      </c>
      <c r="T31" s="15">
        <f t="shared" si="23"/>
        <v>0</v>
      </c>
      <c r="U31" s="10" t="str">
        <f>IFERROR(VLOOKUP(A31,'5'!U:V,2,0),"0")</f>
        <v>0</v>
      </c>
      <c r="V31" s="5" t="s">
        <v>130</v>
      </c>
      <c r="W31" s="15">
        <f t="shared" si="7"/>
        <v>0</v>
      </c>
      <c r="X31" s="10" t="str">
        <f>IFERROR(VLOOKUP(A31,'6'!U:V,2,0),"0")</f>
        <v>0</v>
      </c>
      <c r="Y31" s="5" t="s">
        <v>130</v>
      </c>
      <c r="Z31" s="15">
        <f t="shared" si="8"/>
        <v>0</v>
      </c>
      <c r="AA31" s="10" t="str">
        <f>IFERROR(VLOOKUP(A31,'7'!U:V,2,0),"0")</f>
        <v>0</v>
      </c>
      <c r="AB31" s="5" t="s">
        <v>130</v>
      </c>
      <c r="AC31" s="15">
        <f t="shared" si="9"/>
        <v>0</v>
      </c>
      <c r="AD31" s="10" t="str">
        <f>IFERROR(VLOOKUP(A31,'8'!U:V,2,0),"0")</f>
        <v>0</v>
      </c>
      <c r="AE31" s="5" t="s">
        <v>130</v>
      </c>
      <c r="AF31" s="15">
        <f t="shared" si="10"/>
        <v>0</v>
      </c>
      <c r="AG31" s="10" t="str">
        <f>IFERROR(VLOOKUP(A31,'9'!U:V,2,0),"0")</f>
        <v>0</v>
      </c>
      <c r="AH31" s="5" t="s">
        <v>130</v>
      </c>
      <c r="AI31" s="15">
        <f t="shared" si="11"/>
        <v>0</v>
      </c>
      <c r="AJ31" s="10" t="str">
        <f>IFERROR(VLOOKUP(A31,'10'!U:V,2,0),"0")</f>
        <v>0</v>
      </c>
      <c r="AK31" s="5" t="s">
        <v>130</v>
      </c>
      <c r="AL31" s="15">
        <f t="shared" si="12"/>
        <v>0</v>
      </c>
      <c r="AM31" s="10" t="str">
        <f>IFERROR(VLOOKUP(A31,'11'!U:V,2,0),"0")</f>
        <v>0</v>
      </c>
      <c r="AN31" s="5" t="s">
        <v>130</v>
      </c>
      <c r="AO31" s="15">
        <f t="shared" si="13"/>
        <v>0</v>
      </c>
      <c r="AP31" s="10" t="str">
        <f>IFERROR(VLOOKUP(A31,'12'!U:V,2,0),"0")</f>
        <v>0</v>
      </c>
      <c r="AQ31" s="5" t="s">
        <v>130</v>
      </c>
      <c r="AR31" s="15">
        <f t="shared" si="14"/>
        <v>0</v>
      </c>
      <c r="AS31" s="10" t="str">
        <f>IFERROR(VLOOKUP(A31,'13'!U:V,2,0),"0")</f>
        <v>0</v>
      </c>
      <c r="AT31" s="5" t="s">
        <v>130</v>
      </c>
      <c r="AU31" s="15">
        <f t="shared" si="15"/>
        <v>0</v>
      </c>
      <c r="AV31" s="10" t="str">
        <f>IFERROR(VLOOKUP(A31,'14'!U:V,2,0),"0")</f>
        <v>0</v>
      </c>
      <c r="AW31" s="5" t="s">
        <v>130</v>
      </c>
      <c r="AX31" s="15">
        <f t="shared" si="16"/>
        <v>0</v>
      </c>
      <c r="AY31" s="10" t="str">
        <f>IFERROR(VLOOKUP(A31,'15'!U:V,2,0),"0")</f>
        <v>0</v>
      </c>
      <c r="AZ31" s="5" t="s">
        <v>130</v>
      </c>
      <c r="BA31" s="15">
        <f t="shared" si="17"/>
        <v>0</v>
      </c>
      <c r="BB31" s="10" t="str">
        <f>IFERROR(VLOOKUP(A31,'16'!U:V,2,0),"0")</f>
        <v>0</v>
      </c>
      <c r="BC31" s="5" t="s">
        <v>130</v>
      </c>
      <c r="BD31" s="15">
        <f t="shared" si="18"/>
        <v>0</v>
      </c>
      <c r="BE31" s="10" t="str">
        <f>IFERROR(VLOOKUP(A31,'17'!U:V,2,0),"0")</f>
        <v>0</v>
      </c>
      <c r="BF31" s="5" t="s">
        <v>130</v>
      </c>
      <c r="BG31" s="15">
        <f t="shared" si="19"/>
        <v>0</v>
      </c>
      <c r="BH31" s="10" t="str">
        <f>IFERROR(VLOOKUP(A31,'18'!U:V,2,0),"0")</f>
        <v>0</v>
      </c>
      <c r="BI31" s="5" t="s">
        <v>130</v>
      </c>
      <c r="BJ31" s="15">
        <f t="shared" si="24"/>
        <v>0</v>
      </c>
      <c r="BK31" s="10" t="str">
        <f>IFERROR(VLOOKUP(A31,'19'!U:V,2,0),"0")</f>
        <v>0</v>
      </c>
      <c r="BL31" s="5" t="s">
        <v>130</v>
      </c>
      <c r="BM31" s="15">
        <f t="shared" si="25"/>
        <v>0</v>
      </c>
      <c r="BN31" s="10" t="str">
        <f>IFERROR(VLOOKUP(A31,'20'!U:V,2,0),"0")</f>
        <v>0</v>
      </c>
      <c r="BO31" s="5" t="s">
        <v>130</v>
      </c>
      <c r="BP31" s="15">
        <f t="shared" si="26"/>
        <v>0</v>
      </c>
      <c r="BQ31" s="10" t="str">
        <f>IFERROR(VLOOKUP(A31,'21'!U:V,2,0),"0")</f>
        <v>0</v>
      </c>
      <c r="BR31" s="5" t="s">
        <v>130</v>
      </c>
      <c r="BS31" s="15">
        <f t="shared" si="27"/>
        <v>0</v>
      </c>
      <c r="BT31" s="10" t="str">
        <f>IFERROR(VLOOKUP(A31,'22'!U:V,2,0),"0")</f>
        <v>0</v>
      </c>
      <c r="BU31" s="5" t="s">
        <v>130</v>
      </c>
      <c r="BV31" s="15">
        <f t="shared" si="28"/>
        <v>0</v>
      </c>
      <c r="BW31" s="10" t="str">
        <f>IFERROR(VLOOKUP(A31,'23'!U:V,2,0),"0")</f>
        <v>0</v>
      </c>
      <c r="BX31" s="5" t="s">
        <v>130</v>
      </c>
      <c r="BY31" s="15">
        <f t="shared" si="29"/>
        <v>0</v>
      </c>
      <c r="BZ31" s="10" t="str">
        <f>IFERROR(VLOOKUP(A31,'24'!U:V,2,0),"0")</f>
        <v>0</v>
      </c>
      <c r="CA31" s="5" t="s">
        <v>130</v>
      </c>
      <c r="CB31" s="15">
        <f t="shared" si="30"/>
        <v>0</v>
      </c>
      <c r="CC31" s="10" t="str">
        <f>IFERROR(VLOOKUP(A31,'25'!U:V,2,0),"0")</f>
        <v>0</v>
      </c>
      <c r="CD31" s="5" t="s">
        <v>130</v>
      </c>
      <c r="CE31" s="15">
        <f t="shared" si="31"/>
        <v>0</v>
      </c>
      <c r="CF31" s="10" t="str">
        <f>IFERROR(VLOOKUP(A31,'26'!U:V,2,0),"0")</f>
        <v>0</v>
      </c>
      <c r="CG31" s="5" t="s">
        <v>130</v>
      </c>
      <c r="CH31" s="15">
        <f t="shared" si="32"/>
        <v>0</v>
      </c>
      <c r="CI31" s="10" t="str">
        <f>IFERROR(VLOOKUP(A31,'27'!U:V,2,0),"0")</f>
        <v>0</v>
      </c>
      <c r="CJ31" s="5" t="s">
        <v>130</v>
      </c>
      <c r="CK31" s="15">
        <f t="shared" si="33"/>
        <v>0</v>
      </c>
      <c r="CL31" s="10" t="str">
        <f>IFERROR(VLOOKUP(A31,'28'!U:V,2,0),"0")</f>
        <v>0</v>
      </c>
      <c r="CM31" s="5" t="s">
        <v>130</v>
      </c>
      <c r="CN31" s="15">
        <f t="shared" si="34"/>
        <v>0</v>
      </c>
      <c r="CO31" s="10" t="str">
        <f>IFERROR(VLOOKUP(A31,'29'!U:V,2,0),"0")</f>
        <v>0</v>
      </c>
      <c r="CP31" s="5" t="s">
        <v>130</v>
      </c>
      <c r="CQ31" s="15">
        <f t="shared" si="35"/>
        <v>0</v>
      </c>
      <c r="CR31" s="10" t="str">
        <f>IFERROR(VLOOKUP(A31,'30'!U:V,2,0),"0")</f>
        <v>0</v>
      </c>
      <c r="CS31" s="5" t="s">
        <v>130</v>
      </c>
      <c r="CT31" s="15">
        <f t="shared" si="36"/>
        <v>0</v>
      </c>
      <c r="CU31" s="10" t="str">
        <f>IFERROR(VLOOKUP(A31,'31'!U:V,2,0),"0")</f>
        <v>0</v>
      </c>
      <c r="CV31" s="5" t="s">
        <v>130</v>
      </c>
      <c r="CW31" s="15">
        <f t="shared" si="37"/>
        <v>0</v>
      </c>
      <c r="CX31" s="10" t="str">
        <f>IFERROR(VLOOKUP(A31,'เซต1-31'!V:W,2,0),"0")</f>
        <v>0</v>
      </c>
      <c r="CY31" s="5" t="s">
        <v>130</v>
      </c>
      <c r="CZ31" s="15">
        <f t="shared" si="20"/>
        <v>0</v>
      </c>
    </row>
    <row r="32" spans="1:104" x14ac:dyDescent="0.25">
      <c r="A32" s="6" t="s">
        <v>83</v>
      </c>
      <c r="B32" s="4" t="s">
        <v>84</v>
      </c>
      <c r="C32" s="13">
        <v>4.33</v>
      </c>
      <c r="D32" s="95">
        <v>1</v>
      </c>
      <c r="E32" s="95">
        <f t="shared" si="3"/>
        <v>0</v>
      </c>
      <c r="F32" s="19">
        <f t="shared" si="21"/>
        <v>0</v>
      </c>
      <c r="G32" s="5" t="s">
        <v>130</v>
      </c>
      <c r="H32" s="13">
        <f t="shared" si="22"/>
        <v>0</v>
      </c>
      <c r="I32" s="10" t="str">
        <f>IFERROR(VLOOKUP(A32,'1'!U:V,2,0),"0")</f>
        <v>0</v>
      </c>
      <c r="J32" s="5" t="s">
        <v>130</v>
      </c>
      <c r="K32" s="15">
        <f t="shared" si="4"/>
        <v>0</v>
      </c>
      <c r="L32" s="10" t="str">
        <f>IFERROR(VLOOKUP(A32,'2'!U:V,2,0),"0")</f>
        <v>0</v>
      </c>
      <c r="M32" s="5" t="s">
        <v>130</v>
      </c>
      <c r="N32" s="15">
        <f t="shared" si="5"/>
        <v>0</v>
      </c>
      <c r="O32" s="10" t="str">
        <f>IFERROR(VLOOKUP(A32,'3'!U:V,2,0),"0")</f>
        <v>0</v>
      </c>
      <c r="P32" s="5" t="s">
        <v>130</v>
      </c>
      <c r="Q32" s="15">
        <f t="shared" si="6"/>
        <v>0</v>
      </c>
      <c r="R32" s="10" t="str">
        <f>IFERROR(VLOOKUP(A32,'4'!U:V,2,0),"0")</f>
        <v>0</v>
      </c>
      <c r="S32" s="5" t="s">
        <v>130</v>
      </c>
      <c r="T32" s="15">
        <f t="shared" si="23"/>
        <v>0</v>
      </c>
      <c r="U32" s="10" t="str">
        <f>IFERROR(VLOOKUP(A32,'5'!U:V,2,0),"0")</f>
        <v>0</v>
      </c>
      <c r="V32" s="5" t="s">
        <v>130</v>
      </c>
      <c r="W32" s="15">
        <f t="shared" si="7"/>
        <v>0</v>
      </c>
      <c r="X32" s="10" t="str">
        <f>IFERROR(VLOOKUP(A32,'6'!U:V,2,0),"0")</f>
        <v>0</v>
      </c>
      <c r="Y32" s="5" t="s">
        <v>130</v>
      </c>
      <c r="Z32" s="15">
        <f t="shared" si="8"/>
        <v>0</v>
      </c>
      <c r="AA32" s="10" t="str">
        <f>IFERROR(VLOOKUP(A32,'7'!U:V,2,0),"0")</f>
        <v>0</v>
      </c>
      <c r="AB32" s="5" t="s">
        <v>130</v>
      </c>
      <c r="AC32" s="15">
        <f t="shared" si="9"/>
        <v>0</v>
      </c>
      <c r="AD32" s="10" t="str">
        <f>IFERROR(VLOOKUP(A32,'8'!U:V,2,0),"0")</f>
        <v>0</v>
      </c>
      <c r="AE32" s="5" t="s">
        <v>130</v>
      </c>
      <c r="AF32" s="15">
        <f t="shared" si="10"/>
        <v>0</v>
      </c>
      <c r="AG32" s="10" t="str">
        <f>IFERROR(VLOOKUP(A32,'9'!U:V,2,0),"0")</f>
        <v>0</v>
      </c>
      <c r="AH32" s="5" t="s">
        <v>130</v>
      </c>
      <c r="AI32" s="15">
        <f t="shared" si="11"/>
        <v>0</v>
      </c>
      <c r="AJ32" s="10" t="str">
        <f>IFERROR(VLOOKUP(A32,'10'!U:V,2,0),"0")</f>
        <v>0</v>
      </c>
      <c r="AK32" s="5" t="s">
        <v>130</v>
      </c>
      <c r="AL32" s="15">
        <f t="shared" si="12"/>
        <v>0</v>
      </c>
      <c r="AM32" s="10" t="str">
        <f>IFERROR(VLOOKUP(A32,'11'!U:V,2,0),"0")</f>
        <v>0</v>
      </c>
      <c r="AN32" s="5" t="s">
        <v>130</v>
      </c>
      <c r="AO32" s="15">
        <f t="shared" si="13"/>
        <v>0</v>
      </c>
      <c r="AP32" s="10" t="str">
        <f>IFERROR(VLOOKUP(A32,'12'!U:V,2,0),"0")</f>
        <v>0</v>
      </c>
      <c r="AQ32" s="5" t="s">
        <v>130</v>
      </c>
      <c r="AR32" s="15">
        <f t="shared" si="14"/>
        <v>0</v>
      </c>
      <c r="AS32" s="10" t="str">
        <f>IFERROR(VLOOKUP(A32,'13'!U:V,2,0),"0")</f>
        <v>0</v>
      </c>
      <c r="AT32" s="5" t="s">
        <v>130</v>
      </c>
      <c r="AU32" s="15">
        <f t="shared" si="15"/>
        <v>0</v>
      </c>
      <c r="AV32" s="10" t="str">
        <f>IFERROR(VLOOKUP(A32,'14'!U:V,2,0),"0")</f>
        <v>0</v>
      </c>
      <c r="AW32" s="5" t="s">
        <v>130</v>
      </c>
      <c r="AX32" s="15">
        <f t="shared" si="16"/>
        <v>0</v>
      </c>
      <c r="AY32" s="10" t="str">
        <f>IFERROR(VLOOKUP(A32,'15'!U:V,2,0),"0")</f>
        <v>0</v>
      </c>
      <c r="AZ32" s="5" t="s">
        <v>130</v>
      </c>
      <c r="BA32" s="15">
        <f t="shared" si="17"/>
        <v>0</v>
      </c>
      <c r="BB32" s="10" t="str">
        <f>IFERROR(VLOOKUP(A32,'16'!U:V,2,0),"0")</f>
        <v>0</v>
      </c>
      <c r="BC32" s="5" t="s">
        <v>130</v>
      </c>
      <c r="BD32" s="15">
        <f t="shared" si="18"/>
        <v>0</v>
      </c>
      <c r="BE32" s="10" t="str">
        <f>IFERROR(VLOOKUP(A32,'17'!U:V,2,0),"0")</f>
        <v>0</v>
      </c>
      <c r="BF32" s="5" t="s">
        <v>130</v>
      </c>
      <c r="BG32" s="15">
        <f t="shared" si="19"/>
        <v>0</v>
      </c>
      <c r="BH32" s="10" t="str">
        <f>IFERROR(VLOOKUP(A32,'18'!U:V,2,0),"0")</f>
        <v>0</v>
      </c>
      <c r="BI32" s="5" t="s">
        <v>130</v>
      </c>
      <c r="BJ32" s="15">
        <f t="shared" si="24"/>
        <v>0</v>
      </c>
      <c r="BK32" s="10" t="str">
        <f>IFERROR(VLOOKUP(A32,'19'!U:V,2,0),"0")</f>
        <v>0</v>
      </c>
      <c r="BL32" s="5" t="s">
        <v>130</v>
      </c>
      <c r="BM32" s="15">
        <f t="shared" si="25"/>
        <v>0</v>
      </c>
      <c r="BN32" s="10" t="str">
        <f>IFERROR(VLOOKUP(A32,'20'!U:V,2,0),"0")</f>
        <v>0</v>
      </c>
      <c r="BO32" s="5" t="s">
        <v>130</v>
      </c>
      <c r="BP32" s="15">
        <f t="shared" si="26"/>
        <v>0</v>
      </c>
      <c r="BQ32" s="10" t="str">
        <f>IFERROR(VLOOKUP(A32,'21'!U:V,2,0),"0")</f>
        <v>0</v>
      </c>
      <c r="BR32" s="5" t="s">
        <v>130</v>
      </c>
      <c r="BS32" s="15">
        <f t="shared" si="27"/>
        <v>0</v>
      </c>
      <c r="BT32" s="10" t="str">
        <f>IFERROR(VLOOKUP(A32,'22'!U:V,2,0),"0")</f>
        <v>0</v>
      </c>
      <c r="BU32" s="5" t="s">
        <v>130</v>
      </c>
      <c r="BV32" s="15">
        <f t="shared" si="28"/>
        <v>0</v>
      </c>
      <c r="BW32" s="10" t="str">
        <f>IFERROR(VLOOKUP(A32,'23'!U:V,2,0),"0")</f>
        <v>0</v>
      </c>
      <c r="BX32" s="5" t="s">
        <v>130</v>
      </c>
      <c r="BY32" s="15">
        <f t="shared" si="29"/>
        <v>0</v>
      </c>
      <c r="BZ32" s="10" t="str">
        <f>IFERROR(VLOOKUP(A32,'24'!U:V,2,0),"0")</f>
        <v>0</v>
      </c>
      <c r="CA32" s="5" t="s">
        <v>130</v>
      </c>
      <c r="CB32" s="15">
        <f t="shared" si="30"/>
        <v>0</v>
      </c>
      <c r="CC32" s="10" t="str">
        <f>IFERROR(VLOOKUP(A32,'25'!U:V,2,0),"0")</f>
        <v>0</v>
      </c>
      <c r="CD32" s="5" t="s">
        <v>130</v>
      </c>
      <c r="CE32" s="15">
        <f t="shared" si="31"/>
        <v>0</v>
      </c>
      <c r="CF32" s="10" t="str">
        <f>IFERROR(VLOOKUP(A32,'26'!U:V,2,0),"0")</f>
        <v>0</v>
      </c>
      <c r="CG32" s="5" t="s">
        <v>130</v>
      </c>
      <c r="CH32" s="15">
        <f t="shared" si="32"/>
        <v>0</v>
      </c>
      <c r="CI32" s="10" t="str">
        <f>IFERROR(VLOOKUP(A32,'27'!U:V,2,0),"0")</f>
        <v>0</v>
      </c>
      <c r="CJ32" s="5" t="s">
        <v>130</v>
      </c>
      <c r="CK32" s="15">
        <f t="shared" si="33"/>
        <v>0</v>
      </c>
      <c r="CL32" s="10" t="str">
        <f>IFERROR(VLOOKUP(A32,'28'!U:V,2,0),"0")</f>
        <v>0</v>
      </c>
      <c r="CM32" s="5" t="s">
        <v>130</v>
      </c>
      <c r="CN32" s="15">
        <f t="shared" si="34"/>
        <v>0</v>
      </c>
      <c r="CO32" s="10" t="str">
        <f>IFERROR(VLOOKUP(A32,'29'!U:V,2,0),"0")</f>
        <v>0</v>
      </c>
      <c r="CP32" s="5" t="s">
        <v>130</v>
      </c>
      <c r="CQ32" s="15">
        <f t="shared" si="35"/>
        <v>0</v>
      </c>
      <c r="CR32" s="10" t="str">
        <f>IFERROR(VLOOKUP(A32,'30'!U:V,2,0),"0")</f>
        <v>0</v>
      </c>
      <c r="CS32" s="5" t="s">
        <v>130</v>
      </c>
      <c r="CT32" s="15">
        <f t="shared" si="36"/>
        <v>0</v>
      </c>
      <c r="CU32" s="10" t="str">
        <f>IFERROR(VLOOKUP(A32,'31'!U:V,2,0),"0")</f>
        <v>0</v>
      </c>
      <c r="CV32" s="5" t="s">
        <v>130</v>
      </c>
      <c r="CW32" s="15">
        <f t="shared" si="37"/>
        <v>0</v>
      </c>
      <c r="CX32" s="10" t="str">
        <f>IFERROR(VLOOKUP(A32,'เซต1-31'!V:W,2,0),"0")</f>
        <v>0</v>
      </c>
      <c r="CY32" s="5" t="s">
        <v>130</v>
      </c>
      <c r="CZ32" s="15">
        <f t="shared" si="20"/>
        <v>0</v>
      </c>
    </row>
    <row r="33" spans="1:104" x14ac:dyDescent="0.25">
      <c r="A33" s="6" t="s">
        <v>52</v>
      </c>
      <c r="B33" s="4" t="s">
        <v>53</v>
      </c>
      <c r="C33" s="13">
        <v>4.33</v>
      </c>
      <c r="D33" s="95">
        <v>1</v>
      </c>
      <c r="E33" s="95">
        <f t="shared" si="3"/>
        <v>0</v>
      </c>
      <c r="F33" s="19">
        <f t="shared" si="21"/>
        <v>0</v>
      </c>
      <c r="G33" s="5" t="s">
        <v>130</v>
      </c>
      <c r="H33" s="13">
        <f t="shared" si="22"/>
        <v>0</v>
      </c>
      <c r="I33" s="10" t="str">
        <f>IFERROR(VLOOKUP(A33,'1'!U:V,2,0),"0")</f>
        <v>0</v>
      </c>
      <c r="J33" s="5" t="s">
        <v>130</v>
      </c>
      <c r="K33" s="15">
        <f t="shared" si="4"/>
        <v>0</v>
      </c>
      <c r="L33" s="10" t="str">
        <f>IFERROR(VLOOKUP(A33,'2'!U:V,2,0),"0")</f>
        <v>0</v>
      </c>
      <c r="M33" s="5" t="s">
        <v>130</v>
      </c>
      <c r="N33" s="15">
        <f t="shared" si="5"/>
        <v>0</v>
      </c>
      <c r="O33" s="10" t="str">
        <f>IFERROR(VLOOKUP(A33,'3'!U:V,2,0),"0")</f>
        <v>0</v>
      </c>
      <c r="P33" s="5" t="s">
        <v>130</v>
      </c>
      <c r="Q33" s="15">
        <f t="shared" si="6"/>
        <v>0</v>
      </c>
      <c r="R33" s="10" t="str">
        <f>IFERROR(VLOOKUP(A33,'4'!U:V,2,0),"0")</f>
        <v>0</v>
      </c>
      <c r="S33" s="5" t="s">
        <v>130</v>
      </c>
      <c r="T33" s="15">
        <f t="shared" si="23"/>
        <v>0</v>
      </c>
      <c r="U33" s="10" t="str">
        <f>IFERROR(VLOOKUP(A33,'5'!U:V,2,0),"0")</f>
        <v>0</v>
      </c>
      <c r="V33" s="5" t="s">
        <v>130</v>
      </c>
      <c r="W33" s="15">
        <f t="shared" si="7"/>
        <v>0</v>
      </c>
      <c r="X33" s="10" t="str">
        <f>IFERROR(VLOOKUP(A33,'6'!U:V,2,0),"0")</f>
        <v>0</v>
      </c>
      <c r="Y33" s="5" t="s">
        <v>130</v>
      </c>
      <c r="Z33" s="15">
        <f t="shared" si="8"/>
        <v>0</v>
      </c>
      <c r="AA33" s="10" t="str">
        <f>IFERROR(VLOOKUP(A33,'7'!U:V,2,0),"0")</f>
        <v>0</v>
      </c>
      <c r="AB33" s="5" t="s">
        <v>130</v>
      </c>
      <c r="AC33" s="15">
        <f t="shared" si="9"/>
        <v>0</v>
      </c>
      <c r="AD33" s="10" t="str">
        <f>IFERROR(VLOOKUP(A33,'8'!U:V,2,0),"0")</f>
        <v>0</v>
      </c>
      <c r="AE33" s="5" t="s">
        <v>130</v>
      </c>
      <c r="AF33" s="15">
        <f t="shared" si="10"/>
        <v>0</v>
      </c>
      <c r="AG33" s="10" t="str">
        <f>IFERROR(VLOOKUP(A33,'9'!U:V,2,0),"0")</f>
        <v>0</v>
      </c>
      <c r="AH33" s="5" t="s">
        <v>130</v>
      </c>
      <c r="AI33" s="15">
        <f t="shared" si="11"/>
        <v>0</v>
      </c>
      <c r="AJ33" s="10" t="str">
        <f>IFERROR(VLOOKUP(A33,'10'!U:V,2,0),"0")</f>
        <v>0</v>
      </c>
      <c r="AK33" s="5" t="s">
        <v>130</v>
      </c>
      <c r="AL33" s="15">
        <f t="shared" si="12"/>
        <v>0</v>
      </c>
      <c r="AM33" s="10" t="str">
        <f>IFERROR(VLOOKUP(A33,'11'!U:V,2,0),"0")</f>
        <v>0</v>
      </c>
      <c r="AN33" s="5" t="s">
        <v>130</v>
      </c>
      <c r="AO33" s="15">
        <f t="shared" si="13"/>
        <v>0</v>
      </c>
      <c r="AP33" s="10" t="str">
        <f>IFERROR(VLOOKUP(A33,'12'!U:V,2,0),"0")</f>
        <v>0</v>
      </c>
      <c r="AQ33" s="5" t="s">
        <v>130</v>
      </c>
      <c r="AR33" s="15">
        <f t="shared" si="14"/>
        <v>0</v>
      </c>
      <c r="AS33" s="10" t="str">
        <f>IFERROR(VLOOKUP(A33,'13'!U:V,2,0),"0")</f>
        <v>0</v>
      </c>
      <c r="AT33" s="5" t="s">
        <v>130</v>
      </c>
      <c r="AU33" s="15">
        <f t="shared" si="15"/>
        <v>0</v>
      </c>
      <c r="AV33" s="10" t="str">
        <f>IFERROR(VLOOKUP(A33,'14'!U:V,2,0),"0")</f>
        <v>0</v>
      </c>
      <c r="AW33" s="5" t="s">
        <v>130</v>
      </c>
      <c r="AX33" s="15">
        <f t="shared" si="16"/>
        <v>0</v>
      </c>
      <c r="AY33" s="10" t="str">
        <f>IFERROR(VLOOKUP(A33,'15'!U:V,2,0),"0")</f>
        <v>0</v>
      </c>
      <c r="AZ33" s="5" t="s">
        <v>130</v>
      </c>
      <c r="BA33" s="15">
        <f t="shared" si="17"/>
        <v>0</v>
      </c>
      <c r="BB33" s="10" t="str">
        <f>IFERROR(VLOOKUP(A33,'16'!U:V,2,0),"0")</f>
        <v>0</v>
      </c>
      <c r="BC33" s="5" t="s">
        <v>130</v>
      </c>
      <c r="BD33" s="15">
        <f t="shared" si="18"/>
        <v>0</v>
      </c>
      <c r="BE33" s="10" t="str">
        <f>IFERROR(VLOOKUP(A33,'17'!U:V,2,0),"0")</f>
        <v>0</v>
      </c>
      <c r="BF33" s="5" t="s">
        <v>130</v>
      </c>
      <c r="BG33" s="15">
        <f t="shared" si="19"/>
        <v>0</v>
      </c>
      <c r="BH33" s="10" t="str">
        <f>IFERROR(VLOOKUP(A33,'18'!U:V,2,0),"0")</f>
        <v>0</v>
      </c>
      <c r="BI33" s="5" t="s">
        <v>130</v>
      </c>
      <c r="BJ33" s="15">
        <f t="shared" si="24"/>
        <v>0</v>
      </c>
      <c r="BK33" s="10" t="str">
        <f>IFERROR(VLOOKUP(A33,'19'!U:V,2,0),"0")</f>
        <v>0</v>
      </c>
      <c r="BL33" s="5" t="s">
        <v>130</v>
      </c>
      <c r="BM33" s="15">
        <f t="shared" si="25"/>
        <v>0</v>
      </c>
      <c r="BN33" s="10" t="str">
        <f>IFERROR(VLOOKUP(A33,'20'!U:V,2,0),"0")</f>
        <v>0</v>
      </c>
      <c r="BO33" s="5" t="s">
        <v>130</v>
      </c>
      <c r="BP33" s="15">
        <f t="shared" si="26"/>
        <v>0</v>
      </c>
      <c r="BQ33" s="10" t="str">
        <f>IFERROR(VLOOKUP(A33,'21'!U:V,2,0),"0")</f>
        <v>0</v>
      </c>
      <c r="BR33" s="5" t="s">
        <v>130</v>
      </c>
      <c r="BS33" s="15">
        <f t="shared" si="27"/>
        <v>0</v>
      </c>
      <c r="BT33" s="10" t="str">
        <f>IFERROR(VLOOKUP(A33,'22'!U:V,2,0),"0")</f>
        <v>0</v>
      </c>
      <c r="BU33" s="5" t="s">
        <v>130</v>
      </c>
      <c r="BV33" s="15">
        <f t="shared" si="28"/>
        <v>0</v>
      </c>
      <c r="BW33" s="10" t="str">
        <f>IFERROR(VLOOKUP(A33,'23'!U:V,2,0),"0")</f>
        <v>0</v>
      </c>
      <c r="BX33" s="5" t="s">
        <v>130</v>
      </c>
      <c r="BY33" s="15">
        <f t="shared" si="29"/>
        <v>0</v>
      </c>
      <c r="BZ33" s="10" t="str">
        <f>IFERROR(VLOOKUP(A33,'24'!U:V,2,0),"0")</f>
        <v>0</v>
      </c>
      <c r="CA33" s="5" t="s">
        <v>130</v>
      </c>
      <c r="CB33" s="15">
        <f t="shared" si="30"/>
        <v>0</v>
      </c>
      <c r="CC33" s="10" t="str">
        <f>IFERROR(VLOOKUP(A33,'25'!U:V,2,0),"0")</f>
        <v>0</v>
      </c>
      <c r="CD33" s="5" t="s">
        <v>130</v>
      </c>
      <c r="CE33" s="15">
        <f t="shared" si="31"/>
        <v>0</v>
      </c>
      <c r="CF33" s="10" t="str">
        <f>IFERROR(VLOOKUP(A33,'26'!U:V,2,0),"0")</f>
        <v>0</v>
      </c>
      <c r="CG33" s="5" t="s">
        <v>130</v>
      </c>
      <c r="CH33" s="15">
        <f t="shared" si="32"/>
        <v>0</v>
      </c>
      <c r="CI33" s="10" t="str">
        <f>IFERROR(VLOOKUP(A33,'27'!U:V,2,0),"0")</f>
        <v>0</v>
      </c>
      <c r="CJ33" s="5" t="s">
        <v>130</v>
      </c>
      <c r="CK33" s="15">
        <f t="shared" si="33"/>
        <v>0</v>
      </c>
      <c r="CL33" s="10" t="str">
        <f>IFERROR(VLOOKUP(A33,'28'!U:V,2,0),"0")</f>
        <v>0</v>
      </c>
      <c r="CM33" s="5" t="s">
        <v>130</v>
      </c>
      <c r="CN33" s="15">
        <f t="shared" si="34"/>
        <v>0</v>
      </c>
      <c r="CO33" s="10" t="str">
        <f>IFERROR(VLOOKUP(A33,'29'!U:V,2,0),"0")</f>
        <v>0</v>
      </c>
      <c r="CP33" s="5" t="s">
        <v>130</v>
      </c>
      <c r="CQ33" s="15">
        <f t="shared" si="35"/>
        <v>0</v>
      </c>
      <c r="CR33" s="10" t="str">
        <f>IFERROR(VLOOKUP(A33,'30'!U:V,2,0),"0")</f>
        <v>0</v>
      </c>
      <c r="CS33" s="5" t="s">
        <v>130</v>
      </c>
      <c r="CT33" s="15">
        <f t="shared" si="36"/>
        <v>0</v>
      </c>
      <c r="CU33" s="10" t="str">
        <f>IFERROR(VLOOKUP(A33,'31'!U:V,2,0),"0")</f>
        <v>0</v>
      </c>
      <c r="CV33" s="5" t="s">
        <v>130</v>
      </c>
      <c r="CW33" s="15">
        <f t="shared" si="37"/>
        <v>0</v>
      </c>
      <c r="CX33" s="10" t="str">
        <f>IFERROR(VLOOKUP(A33,'เซต1-31'!V:W,2,0),"0")</f>
        <v>0</v>
      </c>
      <c r="CY33" s="5" t="s">
        <v>130</v>
      </c>
      <c r="CZ33" s="15">
        <f t="shared" si="20"/>
        <v>0</v>
      </c>
    </row>
    <row r="34" spans="1:104" x14ac:dyDescent="0.25">
      <c r="A34" s="6" t="s">
        <v>165</v>
      </c>
      <c r="B34" s="4" t="s">
        <v>53</v>
      </c>
      <c r="C34" s="13">
        <v>4.33</v>
      </c>
      <c r="D34" s="95">
        <v>1</v>
      </c>
      <c r="E34" s="95">
        <f t="shared" si="3"/>
        <v>0</v>
      </c>
      <c r="F34" s="19">
        <f t="shared" si="21"/>
        <v>0</v>
      </c>
      <c r="G34" s="5" t="s">
        <v>130</v>
      </c>
      <c r="H34" s="13">
        <f t="shared" si="22"/>
        <v>0</v>
      </c>
      <c r="I34" s="10" t="str">
        <f>IFERROR(VLOOKUP(A34,'1'!U:V,2,0),"0")</f>
        <v>0</v>
      </c>
      <c r="J34" s="5" t="s">
        <v>130</v>
      </c>
      <c r="K34" s="15">
        <f t="shared" si="4"/>
        <v>0</v>
      </c>
      <c r="L34" s="10" t="str">
        <f>IFERROR(VLOOKUP(A34,'2'!U:V,2,0),"0")</f>
        <v>0</v>
      </c>
      <c r="M34" s="5" t="s">
        <v>130</v>
      </c>
      <c r="N34" s="15">
        <f t="shared" si="5"/>
        <v>0</v>
      </c>
      <c r="O34" s="10" t="str">
        <f>IFERROR(VLOOKUP(A34,'3'!U:V,2,0),"0")</f>
        <v>0</v>
      </c>
      <c r="P34" s="5" t="s">
        <v>130</v>
      </c>
      <c r="Q34" s="15">
        <f t="shared" si="6"/>
        <v>0</v>
      </c>
      <c r="R34" s="10" t="str">
        <f>IFERROR(VLOOKUP(A34,'4'!U:V,2,0),"0")</f>
        <v>0</v>
      </c>
      <c r="S34" s="5" t="s">
        <v>130</v>
      </c>
      <c r="T34" s="15">
        <f t="shared" si="23"/>
        <v>0</v>
      </c>
      <c r="U34" s="10" t="str">
        <f>IFERROR(VLOOKUP(A34,'5'!U:V,2,0),"0")</f>
        <v>0</v>
      </c>
      <c r="V34" s="5" t="s">
        <v>130</v>
      </c>
      <c r="W34" s="15">
        <f t="shared" si="7"/>
        <v>0</v>
      </c>
      <c r="X34" s="10" t="str">
        <f>IFERROR(VLOOKUP(A34,'6'!U:V,2,0),"0")</f>
        <v>0</v>
      </c>
      <c r="Y34" s="5" t="s">
        <v>130</v>
      </c>
      <c r="Z34" s="15">
        <f t="shared" si="8"/>
        <v>0</v>
      </c>
      <c r="AA34" s="10" t="str">
        <f>IFERROR(VLOOKUP(A34,'7'!U:V,2,0),"0")</f>
        <v>0</v>
      </c>
      <c r="AB34" s="5" t="s">
        <v>130</v>
      </c>
      <c r="AC34" s="15">
        <f t="shared" si="9"/>
        <v>0</v>
      </c>
      <c r="AD34" s="10" t="str">
        <f>IFERROR(VLOOKUP(A34,'8'!U:V,2,0),"0")</f>
        <v>0</v>
      </c>
      <c r="AE34" s="5" t="s">
        <v>130</v>
      </c>
      <c r="AF34" s="15">
        <f t="shared" si="10"/>
        <v>0</v>
      </c>
      <c r="AG34" s="10" t="str">
        <f>IFERROR(VLOOKUP(A34,'9'!U:V,2,0),"0")</f>
        <v>0</v>
      </c>
      <c r="AH34" s="5" t="s">
        <v>130</v>
      </c>
      <c r="AI34" s="15">
        <f t="shared" si="11"/>
        <v>0</v>
      </c>
      <c r="AJ34" s="10" t="str">
        <f>IFERROR(VLOOKUP(A34,'10'!U:V,2,0),"0")</f>
        <v>0</v>
      </c>
      <c r="AK34" s="5" t="s">
        <v>130</v>
      </c>
      <c r="AL34" s="15">
        <f t="shared" si="12"/>
        <v>0</v>
      </c>
      <c r="AM34" s="10" t="str">
        <f>IFERROR(VLOOKUP(A34,'11'!U:V,2,0),"0")</f>
        <v>0</v>
      </c>
      <c r="AN34" s="5" t="s">
        <v>130</v>
      </c>
      <c r="AO34" s="15">
        <f t="shared" si="13"/>
        <v>0</v>
      </c>
      <c r="AP34" s="10" t="str">
        <f>IFERROR(VLOOKUP(A34,'12'!U:V,2,0),"0")</f>
        <v>0</v>
      </c>
      <c r="AQ34" s="5" t="s">
        <v>130</v>
      </c>
      <c r="AR34" s="15">
        <f t="shared" si="14"/>
        <v>0</v>
      </c>
      <c r="AS34" s="10" t="str">
        <f>IFERROR(VLOOKUP(A34,'13'!U:V,2,0),"0")</f>
        <v>0</v>
      </c>
      <c r="AT34" s="5" t="s">
        <v>130</v>
      </c>
      <c r="AU34" s="15">
        <f t="shared" si="15"/>
        <v>0</v>
      </c>
      <c r="AV34" s="10" t="str">
        <f>IFERROR(VLOOKUP(A34,'14'!U:V,2,0),"0")</f>
        <v>0</v>
      </c>
      <c r="AW34" s="5" t="s">
        <v>130</v>
      </c>
      <c r="AX34" s="15">
        <f t="shared" si="16"/>
        <v>0</v>
      </c>
      <c r="AY34" s="10" t="str">
        <f>IFERROR(VLOOKUP(A34,'15'!U:V,2,0),"0")</f>
        <v>0</v>
      </c>
      <c r="AZ34" s="5" t="s">
        <v>130</v>
      </c>
      <c r="BA34" s="15">
        <f t="shared" si="17"/>
        <v>0</v>
      </c>
      <c r="BB34" s="10" t="str">
        <f>IFERROR(VLOOKUP(A34,'16'!U:V,2,0),"0")</f>
        <v>0</v>
      </c>
      <c r="BC34" s="5" t="s">
        <v>130</v>
      </c>
      <c r="BD34" s="15">
        <f t="shared" si="18"/>
        <v>0</v>
      </c>
      <c r="BE34" s="10" t="str">
        <f>IFERROR(VLOOKUP(A34,'17'!U:V,2,0),"0")</f>
        <v>0</v>
      </c>
      <c r="BF34" s="5" t="s">
        <v>130</v>
      </c>
      <c r="BG34" s="15">
        <f t="shared" si="19"/>
        <v>0</v>
      </c>
      <c r="BH34" s="10" t="str">
        <f>IFERROR(VLOOKUP(A34,'18'!U:V,2,0),"0")</f>
        <v>0</v>
      </c>
      <c r="BI34" s="5" t="s">
        <v>130</v>
      </c>
      <c r="BJ34" s="15">
        <f t="shared" si="24"/>
        <v>0</v>
      </c>
      <c r="BK34" s="10" t="str">
        <f>IFERROR(VLOOKUP(A34,'19'!U:V,2,0),"0")</f>
        <v>0</v>
      </c>
      <c r="BL34" s="5" t="s">
        <v>130</v>
      </c>
      <c r="BM34" s="15">
        <f t="shared" si="25"/>
        <v>0</v>
      </c>
      <c r="BN34" s="10" t="str">
        <f>IFERROR(VLOOKUP(A34,'20'!U:V,2,0),"0")</f>
        <v>0</v>
      </c>
      <c r="BO34" s="5" t="s">
        <v>130</v>
      </c>
      <c r="BP34" s="15">
        <f t="shared" si="26"/>
        <v>0</v>
      </c>
      <c r="BQ34" s="10" t="str">
        <f>IFERROR(VLOOKUP(A34,'21'!U:V,2,0),"0")</f>
        <v>0</v>
      </c>
      <c r="BR34" s="5" t="s">
        <v>130</v>
      </c>
      <c r="BS34" s="15">
        <f t="shared" si="27"/>
        <v>0</v>
      </c>
      <c r="BT34" s="10" t="str">
        <f>IFERROR(VLOOKUP(A34,'22'!U:V,2,0),"0")</f>
        <v>0</v>
      </c>
      <c r="BU34" s="5" t="s">
        <v>130</v>
      </c>
      <c r="BV34" s="15">
        <f t="shared" si="28"/>
        <v>0</v>
      </c>
      <c r="BW34" s="10" t="str">
        <f>IFERROR(VLOOKUP(A34,'23'!U:V,2,0),"0")</f>
        <v>0</v>
      </c>
      <c r="BX34" s="5" t="s">
        <v>130</v>
      </c>
      <c r="BY34" s="15">
        <f t="shared" si="29"/>
        <v>0</v>
      </c>
      <c r="BZ34" s="10" t="str">
        <f>IFERROR(VLOOKUP(A34,'24'!U:V,2,0),"0")</f>
        <v>0</v>
      </c>
      <c r="CA34" s="5" t="s">
        <v>130</v>
      </c>
      <c r="CB34" s="15">
        <f t="shared" si="30"/>
        <v>0</v>
      </c>
      <c r="CC34" s="10" t="str">
        <f>IFERROR(VLOOKUP(A34,'25'!U:V,2,0),"0")</f>
        <v>0</v>
      </c>
      <c r="CD34" s="5" t="s">
        <v>130</v>
      </c>
      <c r="CE34" s="15">
        <f t="shared" si="31"/>
        <v>0</v>
      </c>
      <c r="CF34" s="10" t="str">
        <f>IFERROR(VLOOKUP(A34,'26'!U:V,2,0),"0")</f>
        <v>0</v>
      </c>
      <c r="CG34" s="5" t="s">
        <v>130</v>
      </c>
      <c r="CH34" s="15">
        <f t="shared" si="32"/>
        <v>0</v>
      </c>
      <c r="CI34" s="10" t="str">
        <f>IFERROR(VLOOKUP(A34,'27'!U:V,2,0),"0")</f>
        <v>0</v>
      </c>
      <c r="CJ34" s="5" t="s">
        <v>130</v>
      </c>
      <c r="CK34" s="15">
        <f t="shared" si="33"/>
        <v>0</v>
      </c>
      <c r="CL34" s="10" t="str">
        <f>IFERROR(VLOOKUP(A34,'28'!U:V,2,0),"0")</f>
        <v>0</v>
      </c>
      <c r="CM34" s="5" t="s">
        <v>130</v>
      </c>
      <c r="CN34" s="15">
        <f t="shared" si="34"/>
        <v>0</v>
      </c>
      <c r="CO34" s="10" t="str">
        <f>IFERROR(VLOOKUP(A34,'29'!U:V,2,0),"0")</f>
        <v>0</v>
      </c>
      <c r="CP34" s="5" t="s">
        <v>130</v>
      </c>
      <c r="CQ34" s="15">
        <f t="shared" si="35"/>
        <v>0</v>
      </c>
      <c r="CR34" s="10" t="str">
        <f>IFERROR(VLOOKUP(A34,'30'!U:V,2,0),"0")</f>
        <v>0</v>
      </c>
      <c r="CS34" s="5" t="s">
        <v>130</v>
      </c>
      <c r="CT34" s="15">
        <f t="shared" si="36"/>
        <v>0</v>
      </c>
      <c r="CU34" s="10" t="str">
        <f>IFERROR(VLOOKUP(A34,'31'!U:V,2,0),"0")</f>
        <v>0</v>
      </c>
      <c r="CV34" s="5" t="s">
        <v>130</v>
      </c>
      <c r="CW34" s="15">
        <f t="shared" si="37"/>
        <v>0</v>
      </c>
      <c r="CX34" s="10" t="str">
        <f>IFERROR(VLOOKUP(A34,'เซต1-31'!V:W,2,0),"0")</f>
        <v>0</v>
      </c>
      <c r="CY34" s="5" t="s">
        <v>130</v>
      </c>
      <c r="CZ34" s="15">
        <f t="shared" si="20"/>
        <v>0</v>
      </c>
    </row>
    <row r="35" spans="1:104" x14ac:dyDescent="0.25">
      <c r="A35" s="6" t="s">
        <v>79</v>
      </c>
      <c r="B35" s="4" t="s">
        <v>80</v>
      </c>
      <c r="C35" s="13">
        <v>4.3</v>
      </c>
      <c r="D35" s="95">
        <v>1</v>
      </c>
      <c r="E35" s="95">
        <f t="shared" si="3"/>
        <v>0</v>
      </c>
      <c r="F35" s="19">
        <f t="shared" si="21"/>
        <v>0</v>
      </c>
      <c r="G35" s="5" t="s">
        <v>130</v>
      </c>
      <c r="H35" s="13">
        <f t="shared" si="22"/>
        <v>0</v>
      </c>
      <c r="I35" s="10" t="str">
        <f>IFERROR(VLOOKUP(A35,'1'!U:V,2,0),"0")</f>
        <v>0</v>
      </c>
      <c r="J35" s="5" t="s">
        <v>130</v>
      </c>
      <c r="K35" s="15">
        <f t="shared" si="4"/>
        <v>0</v>
      </c>
      <c r="L35" s="10" t="str">
        <f>IFERROR(VLOOKUP(A35,'2'!U:V,2,0),"0")</f>
        <v>0</v>
      </c>
      <c r="M35" s="5" t="s">
        <v>130</v>
      </c>
      <c r="N35" s="15">
        <f t="shared" si="5"/>
        <v>0</v>
      </c>
      <c r="O35" s="10" t="str">
        <f>IFERROR(VLOOKUP(A35,'3'!U:V,2,0),"0")</f>
        <v>0</v>
      </c>
      <c r="P35" s="5" t="s">
        <v>130</v>
      </c>
      <c r="Q35" s="15">
        <f t="shared" si="6"/>
        <v>0</v>
      </c>
      <c r="R35" s="10" t="str">
        <f>IFERROR(VLOOKUP(A35,'4'!U:V,2,0),"0")</f>
        <v>0</v>
      </c>
      <c r="S35" s="5" t="s">
        <v>130</v>
      </c>
      <c r="T35" s="15">
        <f t="shared" si="23"/>
        <v>0</v>
      </c>
      <c r="U35" s="10" t="str">
        <f>IFERROR(VLOOKUP(A35,'5'!U:V,2,0),"0")</f>
        <v>0</v>
      </c>
      <c r="V35" s="5" t="s">
        <v>130</v>
      </c>
      <c r="W35" s="15">
        <f t="shared" si="7"/>
        <v>0</v>
      </c>
      <c r="X35" s="10" t="str">
        <f>IFERROR(VLOOKUP(A35,'6'!U:V,2,0),"0")</f>
        <v>0</v>
      </c>
      <c r="Y35" s="5" t="s">
        <v>130</v>
      </c>
      <c r="Z35" s="15">
        <f t="shared" si="8"/>
        <v>0</v>
      </c>
      <c r="AA35" s="10" t="str">
        <f>IFERROR(VLOOKUP(A35,'7'!U:V,2,0),"0")</f>
        <v>0</v>
      </c>
      <c r="AB35" s="5" t="s">
        <v>130</v>
      </c>
      <c r="AC35" s="15">
        <f t="shared" si="9"/>
        <v>0</v>
      </c>
      <c r="AD35" s="10" t="str">
        <f>IFERROR(VLOOKUP(A35,'8'!U:V,2,0),"0")</f>
        <v>0</v>
      </c>
      <c r="AE35" s="5" t="s">
        <v>130</v>
      </c>
      <c r="AF35" s="15">
        <f t="shared" si="10"/>
        <v>0</v>
      </c>
      <c r="AG35" s="10" t="str">
        <f>IFERROR(VLOOKUP(A35,'9'!U:V,2,0),"0")</f>
        <v>0</v>
      </c>
      <c r="AH35" s="5" t="s">
        <v>130</v>
      </c>
      <c r="AI35" s="15">
        <f t="shared" si="11"/>
        <v>0</v>
      </c>
      <c r="AJ35" s="10" t="str">
        <f>IFERROR(VLOOKUP(A35,'10'!U:V,2,0),"0")</f>
        <v>0</v>
      </c>
      <c r="AK35" s="5" t="s">
        <v>130</v>
      </c>
      <c r="AL35" s="15">
        <f t="shared" si="12"/>
        <v>0</v>
      </c>
      <c r="AM35" s="10" t="str">
        <f>IFERROR(VLOOKUP(A35,'11'!U:V,2,0),"0")</f>
        <v>0</v>
      </c>
      <c r="AN35" s="5" t="s">
        <v>130</v>
      </c>
      <c r="AO35" s="15">
        <f t="shared" si="13"/>
        <v>0</v>
      </c>
      <c r="AP35" s="10" t="str">
        <f>IFERROR(VLOOKUP(A35,'12'!U:V,2,0),"0")</f>
        <v>0</v>
      </c>
      <c r="AQ35" s="5" t="s">
        <v>130</v>
      </c>
      <c r="AR35" s="15">
        <f t="shared" si="14"/>
        <v>0</v>
      </c>
      <c r="AS35" s="10" t="str">
        <f>IFERROR(VLOOKUP(A35,'13'!U:V,2,0),"0")</f>
        <v>0</v>
      </c>
      <c r="AT35" s="5" t="s">
        <v>130</v>
      </c>
      <c r="AU35" s="15">
        <f t="shared" si="15"/>
        <v>0</v>
      </c>
      <c r="AV35" s="10" t="str">
        <f>IFERROR(VLOOKUP(A35,'14'!U:V,2,0),"0")</f>
        <v>0</v>
      </c>
      <c r="AW35" s="5" t="s">
        <v>130</v>
      </c>
      <c r="AX35" s="15">
        <f t="shared" si="16"/>
        <v>0</v>
      </c>
      <c r="AY35" s="10" t="str">
        <f>IFERROR(VLOOKUP(A35,'15'!U:V,2,0),"0")</f>
        <v>0</v>
      </c>
      <c r="AZ35" s="5" t="s">
        <v>130</v>
      </c>
      <c r="BA35" s="15">
        <f t="shared" si="17"/>
        <v>0</v>
      </c>
      <c r="BB35" s="10" t="str">
        <f>IFERROR(VLOOKUP(A35,'16'!U:V,2,0),"0")</f>
        <v>0</v>
      </c>
      <c r="BC35" s="5" t="s">
        <v>130</v>
      </c>
      <c r="BD35" s="15">
        <f t="shared" si="18"/>
        <v>0</v>
      </c>
      <c r="BE35" s="10" t="str">
        <f>IFERROR(VLOOKUP(A35,'17'!U:V,2,0),"0")</f>
        <v>0</v>
      </c>
      <c r="BF35" s="5" t="s">
        <v>130</v>
      </c>
      <c r="BG35" s="15">
        <f t="shared" si="19"/>
        <v>0</v>
      </c>
      <c r="BH35" s="10" t="str">
        <f>IFERROR(VLOOKUP(A35,'18'!U:V,2,0),"0")</f>
        <v>0</v>
      </c>
      <c r="BI35" s="5" t="s">
        <v>130</v>
      </c>
      <c r="BJ35" s="15">
        <f t="shared" si="24"/>
        <v>0</v>
      </c>
      <c r="BK35" s="10" t="str">
        <f>IFERROR(VLOOKUP(A35,'19'!U:V,2,0),"0")</f>
        <v>0</v>
      </c>
      <c r="BL35" s="5" t="s">
        <v>130</v>
      </c>
      <c r="BM35" s="15">
        <f t="shared" si="25"/>
        <v>0</v>
      </c>
      <c r="BN35" s="10" t="str">
        <f>IFERROR(VLOOKUP(A35,'20'!U:V,2,0),"0")</f>
        <v>0</v>
      </c>
      <c r="BO35" s="5" t="s">
        <v>130</v>
      </c>
      <c r="BP35" s="15">
        <f t="shared" si="26"/>
        <v>0</v>
      </c>
      <c r="BQ35" s="10" t="str">
        <f>IFERROR(VLOOKUP(A35,'21'!U:V,2,0),"0")</f>
        <v>0</v>
      </c>
      <c r="BR35" s="5" t="s">
        <v>130</v>
      </c>
      <c r="BS35" s="15">
        <f t="shared" si="27"/>
        <v>0</v>
      </c>
      <c r="BT35" s="10" t="str">
        <f>IFERROR(VLOOKUP(A35,'22'!U:V,2,0),"0")</f>
        <v>0</v>
      </c>
      <c r="BU35" s="5" t="s">
        <v>130</v>
      </c>
      <c r="BV35" s="15">
        <f t="shared" si="28"/>
        <v>0</v>
      </c>
      <c r="BW35" s="10" t="str">
        <f>IFERROR(VLOOKUP(A35,'23'!U:V,2,0),"0")</f>
        <v>0</v>
      </c>
      <c r="BX35" s="5" t="s">
        <v>130</v>
      </c>
      <c r="BY35" s="15">
        <f t="shared" si="29"/>
        <v>0</v>
      </c>
      <c r="BZ35" s="10" t="str">
        <f>IFERROR(VLOOKUP(A35,'24'!U:V,2,0),"0")</f>
        <v>0</v>
      </c>
      <c r="CA35" s="5" t="s">
        <v>130</v>
      </c>
      <c r="CB35" s="15">
        <f t="shared" si="30"/>
        <v>0</v>
      </c>
      <c r="CC35" s="10" t="str">
        <f>IFERROR(VLOOKUP(A35,'25'!U:V,2,0),"0")</f>
        <v>0</v>
      </c>
      <c r="CD35" s="5" t="s">
        <v>130</v>
      </c>
      <c r="CE35" s="15">
        <f t="shared" si="31"/>
        <v>0</v>
      </c>
      <c r="CF35" s="10" t="str">
        <f>IFERROR(VLOOKUP(A35,'26'!U:V,2,0),"0")</f>
        <v>0</v>
      </c>
      <c r="CG35" s="5" t="s">
        <v>130</v>
      </c>
      <c r="CH35" s="15">
        <f t="shared" si="32"/>
        <v>0</v>
      </c>
      <c r="CI35" s="10" t="str">
        <f>IFERROR(VLOOKUP(A35,'27'!U:V,2,0),"0")</f>
        <v>0</v>
      </c>
      <c r="CJ35" s="5" t="s">
        <v>130</v>
      </c>
      <c r="CK35" s="15">
        <f t="shared" si="33"/>
        <v>0</v>
      </c>
      <c r="CL35" s="10" t="str">
        <f>IFERROR(VLOOKUP(A35,'28'!U:V,2,0),"0")</f>
        <v>0</v>
      </c>
      <c r="CM35" s="5" t="s">
        <v>130</v>
      </c>
      <c r="CN35" s="15">
        <f t="shared" si="34"/>
        <v>0</v>
      </c>
      <c r="CO35" s="10" t="str">
        <f>IFERROR(VLOOKUP(A35,'29'!U:V,2,0),"0")</f>
        <v>0</v>
      </c>
      <c r="CP35" s="5" t="s">
        <v>130</v>
      </c>
      <c r="CQ35" s="15">
        <f t="shared" si="35"/>
        <v>0</v>
      </c>
      <c r="CR35" s="10" t="str">
        <f>IFERROR(VLOOKUP(A35,'30'!U:V,2,0),"0")</f>
        <v>0</v>
      </c>
      <c r="CS35" s="5" t="s">
        <v>130</v>
      </c>
      <c r="CT35" s="15">
        <f t="shared" si="36"/>
        <v>0</v>
      </c>
      <c r="CU35" s="10" t="str">
        <f>IFERROR(VLOOKUP(A35,'31'!U:V,2,0),"0")</f>
        <v>0</v>
      </c>
      <c r="CV35" s="5" t="s">
        <v>130</v>
      </c>
      <c r="CW35" s="15">
        <f t="shared" si="37"/>
        <v>0</v>
      </c>
      <c r="CX35" s="10" t="str">
        <f>IFERROR(VLOOKUP(A35,'เซต1-31'!V:W,2,0),"0")</f>
        <v>0</v>
      </c>
      <c r="CY35" s="5" t="s">
        <v>130</v>
      </c>
      <c r="CZ35" s="15">
        <f t="shared" si="20"/>
        <v>0</v>
      </c>
    </row>
    <row r="36" spans="1:104" x14ac:dyDescent="0.25">
      <c r="A36" s="6" t="s">
        <v>135</v>
      </c>
      <c r="B36" s="4" t="s">
        <v>136</v>
      </c>
      <c r="C36" s="13">
        <v>4.0599999999999996</v>
      </c>
      <c r="D36" s="95">
        <v>1</v>
      </c>
      <c r="E36" s="95">
        <f t="shared" si="3"/>
        <v>0</v>
      </c>
      <c r="F36" s="19">
        <f t="shared" si="21"/>
        <v>0</v>
      </c>
      <c r="G36" s="5" t="s">
        <v>130</v>
      </c>
      <c r="H36" s="13">
        <f t="shared" si="22"/>
        <v>0</v>
      </c>
      <c r="I36" s="10" t="str">
        <f>IFERROR(VLOOKUP(A36,'1'!U:V,2,0),"0")</f>
        <v>0</v>
      </c>
      <c r="J36" s="5" t="s">
        <v>130</v>
      </c>
      <c r="K36" s="15">
        <f t="shared" si="4"/>
        <v>0</v>
      </c>
      <c r="L36" s="10" t="str">
        <f>IFERROR(VLOOKUP(A36,'2'!U:V,2,0),"0")</f>
        <v>0</v>
      </c>
      <c r="M36" s="5" t="s">
        <v>130</v>
      </c>
      <c r="N36" s="15">
        <f t="shared" si="5"/>
        <v>0</v>
      </c>
      <c r="O36" s="10" t="str">
        <f>IFERROR(VLOOKUP(A36,'3'!U:V,2,0),"0")</f>
        <v>0</v>
      </c>
      <c r="P36" s="5" t="s">
        <v>130</v>
      </c>
      <c r="Q36" s="15">
        <f t="shared" si="6"/>
        <v>0</v>
      </c>
      <c r="R36" s="10" t="str">
        <f>IFERROR(VLOOKUP(A36,'4'!U:V,2,0),"0")</f>
        <v>0</v>
      </c>
      <c r="S36" s="5" t="s">
        <v>130</v>
      </c>
      <c r="T36" s="15">
        <f t="shared" si="23"/>
        <v>0</v>
      </c>
      <c r="U36" s="10" t="str">
        <f>IFERROR(VLOOKUP(A36,'5'!U:V,2,0),"0")</f>
        <v>0</v>
      </c>
      <c r="V36" s="5" t="s">
        <v>130</v>
      </c>
      <c r="W36" s="15">
        <f t="shared" si="7"/>
        <v>0</v>
      </c>
      <c r="X36" s="10" t="str">
        <f>IFERROR(VLOOKUP(A36,'6'!U:V,2,0),"0")</f>
        <v>0</v>
      </c>
      <c r="Y36" s="5" t="s">
        <v>130</v>
      </c>
      <c r="Z36" s="15">
        <f t="shared" si="8"/>
        <v>0</v>
      </c>
      <c r="AA36" s="10" t="str">
        <f>IFERROR(VLOOKUP(A36,'7'!U:V,2,0),"0")</f>
        <v>0</v>
      </c>
      <c r="AB36" s="5" t="s">
        <v>130</v>
      </c>
      <c r="AC36" s="15">
        <f t="shared" si="9"/>
        <v>0</v>
      </c>
      <c r="AD36" s="10" t="str">
        <f>IFERROR(VLOOKUP(A36,'8'!U:V,2,0),"0")</f>
        <v>0</v>
      </c>
      <c r="AE36" s="5" t="s">
        <v>130</v>
      </c>
      <c r="AF36" s="15">
        <f t="shared" si="10"/>
        <v>0</v>
      </c>
      <c r="AG36" s="10" t="str">
        <f>IFERROR(VLOOKUP(A36,'9'!U:V,2,0),"0")</f>
        <v>0</v>
      </c>
      <c r="AH36" s="5" t="s">
        <v>130</v>
      </c>
      <c r="AI36" s="15">
        <f t="shared" si="11"/>
        <v>0</v>
      </c>
      <c r="AJ36" s="10" t="str">
        <f>IFERROR(VLOOKUP(A36,'10'!U:V,2,0),"0")</f>
        <v>0</v>
      </c>
      <c r="AK36" s="5" t="s">
        <v>130</v>
      </c>
      <c r="AL36" s="15">
        <f t="shared" si="12"/>
        <v>0</v>
      </c>
      <c r="AM36" s="10" t="str">
        <f>IFERROR(VLOOKUP(A36,'11'!U:V,2,0),"0")</f>
        <v>0</v>
      </c>
      <c r="AN36" s="5" t="s">
        <v>130</v>
      </c>
      <c r="AO36" s="15">
        <f t="shared" si="13"/>
        <v>0</v>
      </c>
      <c r="AP36" s="10" t="str">
        <f>IFERROR(VLOOKUP(A36,'12'!U:V,2,0),"0")</f>
        <v>0</v>
      </c>
      <c r="AQ36" s="5" t="s">
        <v>130</v>
      </c>
      <c r="AR36" s="15">
        <f t="shared" si="14"/>
        <v>0</v>
      </c>
      <c r="AS36" s="10" t="str">
        <f>IFERROR(VLOOKUP(A36,'13'!U:V,2,0),"0")</f>
        <v>0</v>
      </c>
      <c r="AT36" s="5" t="s">
        <v>130</v>
      </c>
      <c r="AU36" s="15">
        <f t="shared" si="15"/>
        <v>0</v>
      </c>
      <c r="AV36" s="10" t="str">
        <f>IFERROR(VLOOKUP(A36,'14'!U:V,2,0),"0")</f>
        <v>0</v>
      </c>
      <c r="AW36" s="5" t="s">
        <v>130</v>
      </c>
      <c r="AX36" s="15">
        <f t="shared" si="16"/>
        <v>0</v>
      </c>
      <c r="AY36" s="10" t="str">
        <f>IFERROR(VLOOKUP(A36,'15'!U:V,2,0),"0")</f>
        <v>0</v>
      </c>
      <c r="AZ36" s="5" t="s">
        <v>130</v>
      </c>
      <c r="BA36" s="15">
        <f t="shared" si="17"/>
        <v>0</v>
      </c>
      <c r="BB36" s="10" t="str">
        <f>IFERROR(VLOOKUP(A36,'16'!U:V,2,0),"0")</f>
        <v>0</v>
      </c>
      <c r="BC36" s="5" t="s">
        <v>130</v>
      </c>
      <c r="BD36" s="15">
        <f t="shared" si="18"/>
        <v>0</v>
      </c>
      <c r="BE36" s="10" t="str">
        <f>IFERROR(VLOOKUP(A36,'17'!U:V,2,0),"0")</f>
        <v>0</v>
      </c>
      <c r="BF36" s="5" t="s">
        <v>130</v>
      </c>
      <c r="BG36" s="15">
        <f t="shared" si="19"/>
        <v>0</v>
      </c>
      <c r="BH36" s="10" t="str">
        <f>IFERROR(VLOOKUP(A36,'18'!U:V,2,0),"0")</f>
        <v>0</v>
      </c>
      <c r="BI36" s="5" t="s">
        <v>130</v>
      </c>
      <c r="BJ36" s="15">
        <f t="shared" si="24"/>
        <v>0</v>
      </c>
      <c r="BK36" s="10" t="str">
        <f>IFERROR(VLOOKUP(A36,'19'!U:V,2,0),"0")</f>
        <v>0</v>
      </c>
      <c r="BL36" s="5" t="s">
        <v>130</v>
      </c>
      <c r="BM36" s="15">
        <f t="shared" si="25"/>
        <v>0</v>
      </c>
      <c r="BN36" s="10" t="str">
        <f>IFERROR(VLOOKUP(A36,'20'!U:V,2,0),"0")</f>
        <v>0</v>
      </c>
      <c r="BO36" s="5" t="s">
        <v>130</v>
      </c>
      <c r="BP36" s="15">
        <f t="shared" si="26"/>
        <v>0</v>
      </c>
      <c r="BQ36" s="10" t="str">
        <f>IFERROR(VLOOKUP(A36,'21'!U:V,2,0),"0")</f>
        <v>0</v>
      </c>
      <c r="BR36" s="5" t="s">
        <v>130</v>
      </c>
      <c r="BS36" s="15">
        <f t="shared" si="27"/>
        <v>0</v>
      </c>
      <c r="BT36" s="10" t="str">
        <f>IFERROR(VLOOKUP(A36,'22'!U:V,2,0),"0")</f>
        <v>0</v>
      </c>
      <c r="BU36" s="5" t="s">
        <v>130</v>
      </c>
      <c r="BV36" s="15">
        <f t="shared" si="28"/>
        <v>0</v>
      </c>
      <c r="BW36" s="10" t="str">
        <f>IFERROR(VLOOKUP(A36,'23'!U:V,2,0),"0")</f>
        <v>0</v>
      </c>
      <c r="BX36" s="5" t="s">
        <v>130</v>
      </c>
      <c r="BY36" s="15">
        <f t="shared" si="29"/>
        <v>0</v>
      </c>
      <c r="BZ36" s="10" t="str">
        <f>IFERROR(VLOOKUP(A36,'24'!U:V,2,0),"0")</f>
        <v>0</v>
      </c>
      <c r="CA36" s="5" t="s">
        <v>130</v>
      </c>
      <c r="CB36" s="15">
        <f t="shared" si="30"/>
        <v>0</v>
      </c>
      <c r="CC36" s="10" t="str">
        <f>IFERROR(VLOOKUP(A36,'25'!U:V,2,0),"0")</f>
        <v>0</v>
      </c>
      <c r="CD36" s="5" t="s">
        <v>130</v>
      </c>
      <c r="CE36" s="15">
        <f t="shared" si="31"/>
        <v>0</v>
      </c>
      <c r="CF36" s="10" t="str">
        <f>IFERROR(VLOOKUP(A36,'26'!U:V,2,0),"0")</f>
        <v>0</v>
      </c>
      <c r="CG36" s="5" t="s">
        <v>130</v>
      </c>
      <c r="CH36" s="15">
        <f t="shared" si="32"/>
        <v>0</v>
      </c>
      <c r="CI36" s="10" t="str">
        <f>IFERROR(VLOOKUP(A36,'27'!U:V,2,0),"0")</f>
        <v>0</v>
      </c>
      <c r="CJ36" s="5" t="s">
        <v>130</v>
      </c>
      <c r="CK36" s="15">
        <f t="shared" si="33"/>
        <v>0</v>
      </c>
      <c r="CL36" s="10" t="str">
        <f>IFERROR(VLOOKUP(A36,'28'!U:V,2,0),"0")</f>
        <v>0</v>
      </c>
      <c r="CM36" s="5" t="s">
        <v>130</v>
      </c>
      <c r="CN36" s="15">
        <f t="shared" si="34"/>
        <v>0</v>
      </c>
      <c r="CO36" s="10" t="str">
        <f>IFERROR(VLOOKUP(A36,'29'!U:V,2,0),"0")</f>
        <v>0</v>
      </c>
      <c r="CP36" s="5" t="s">
        <v>130</v>
      </c>
      <c r="CQ36" s="15">
        <f t="shared" si="35"/>
        <v>0</v>
      </c>
      <c r="CR36" s="10" t="str">
        <f>IFERROR(VLOOKUP(A36,'30'!U:V,2,0),"0")</f>
        <v>0</v>
      </c>
      <c r="CS36" s="5" t="s">
        <v>130</v>
      </c>
      <c r="CT36" s="15">
        <f t="shared" si="36"/>
        <v>0</v>
      </c>
      <c r="CU36" s="10" t="str">
        <f>IFERROR(VLOOKUP(A36,'31'!U:V,2,0),"0")</f>
        <v>0</v>
      </c>
      <c r="CV36" s="5" t="s">
        <v>130</v>
      </c>
      <c r="CW36" s="15">
        <f t="shared" si="37"/>
        <v>0</v>
      </c>
      <c r="CX36" s="10" t="str">
        <f>IFERROR(VLOOKUP(A36,'เซต1-31'!V:W,2,0),"0")</f>
        <v>0</v>
      </c>
      <c r="CY36" s="5" t="s">
        <v>130</v>
      </c>
      <c r="CZ36" s="15">
        <f t="shared" si="20"/>
        <v>0</v>
      </c>
    </row>
    <row r="37" spans="1:104" x14ac:dyDescent="0.25">
      <c r="A37" s="6" t="s">
        <v>56</v>
      </c>
      <c r="B37" s="4" t="s">
        <v>57</v>
      </c>
      <c r="C37" s="13">
        <v>4.0599999999999996</v>
      </c>
      <c r="D37" s="95">
        <v>1</v>
      </c>
      <c r="E37" s="95">
        <f t="shared" si="3"/>
        <v>0</v>
      </c>
      <c r="F37" s="19">
        <f t="shared" si="21"/>
        <v>0</v>
      </c>
      <c r="G37" s="5" t="s">
        <v>130</v>
      </c>
      <c r="H37" s="13">
        <f t="shared" ref="H37:H68" si="38">+F37*C37</f>
        <v>0</v>
      </c>
      <c r="I37" s="10" t="str">
        <f>IFERROR(VLOOKUP(A37,'1'!U:V,2,0),"0")</f>
        <v>0</v>
      </c>
      <c r="J37" s="5" t="s">
        <v>130</v>
      </c>
      <c r="K37" s="15">
        <f t="shared" ref="K37:K68" si="39">+I37*C37</f>
        <v>0</v>
      </c>
      <c r="L37" s="10" t="str">
        <f>IFERROR(VLOOKUP(A37,'2'!U:V,2,0),"0")</f>
        <v>0</v>
      </c>
      <c r="M37" s="5" t="s">
        <v>130</v>
      </c>
      <c r="N37" s="15">
        <f t="shared" ref="N37:N68" si="40">+L37*C37</f>
        <v>0</v>
      </c>
      <c r="O37" s="10" t="str">
        <f>IFERROR(VLOOKUP(A37,'3'!U:V,2,0),"0")</f>
        <v>0</v>
      </c>
      <c r="P37" s="5" t="s">
        <v>130</v>
      </c>
      <c r="Q37" s="15">
        <f t="shared" ref="Q37:Q68" si="41">+O37*C37</f>
        <v>0</v>
      </c>
      <c r="R37" s="10" t="str">
        <f>IFERROR(VLOOKUP(A37,'4'!U:V,2,0),"0")</f>
        <v>0</v>
      </c>
      <c r="S37" s="5" t="s">
        <v>130</v>
      </c>
      <c r="T37" s="15">
        <f t="shared" ref="T37:T68" si="42">+R37*C37</f>
        <v>0</v>
      </c>
      <c r="U37" s="10" t="str">
        <f>IFERROR(VLOOKUP(A37,'5'!U:V,2,0),"0")</f>
        <v>0</v>
      </c>
      <c r="V37" s="5" t="s">
        <v>130</v>
      </c>
      <c r="W37" s="15">
        <f t="shared" ref="W37:W68" si="43">+U37*C37</f>
        <v>0</v>
      </c>
      <c r="X37" s="10" t="str">
        <f>IFERROR(VLOOKUP(A37,'6'!U:V,2,0),"0")</f>
        <v>0</v>
      </c>
      <c r="Y37" s="5" t="s">
        <v>130</v>
      </c>
      <c r="Z37" s="15">
        <f t="shared" ref="Z37:Z68" si="44">+X37*C37</f>
        <v>0</v>
      </c>
      <c r="AA37" s="10" t="str">
        <f>IFERROR(VLOOKUP(A37,'7'!U:V,2,0),"0")</f>
        <v>0</v>
      </c>
      <c r="AB37" s="5" t="s">
        <v>130</v>
      </c>
      <c r="AC37" s="15">
        <f t="shared" ref="AC37:AC68" si="45">+AA37*C37</f>
        <v>0</v>
      </c>
      <c r="AD37" s="10" t="str">
        <f>IFERROR(VLOOKUP(A37,'8'!U:V,2,0),"0")</f>
        <v>0</v>
      </c>
      <c r="AE37" s="5" t="s">
        <v>130</v>
      </c>
      <c r="AF37" s="15">
        <f t="shared" ref="AF37:AF68" si="46">+AD37*C37</f>
        <v>0</v>
      </c>
      <c r="AG37" s="10" t="str">
        <f>IFERROR(VLOOKUP(A37,'9'!U:V,2,0),"0")</f>
        <v>0</v>
      </c>
      <c r="AH37" s="5" t="s">
        <v>130</v>
      </c>
      <c r="AI37" s="15">
        <f t="shared" ref="AI37:AI68" si="47">+AG37*C37</f>
        <v>0</v>
      </c>
      <c r="AJ37" s="10" t="str">
        <f>IFERROR(VLOOKUP(A37,'10'!U:V,2,0),"0")</f>
        <v>0</v>
      </c>
      <c r="AK37" s="5" t="s">
        <v>130</v>
      </c>
      <c r="AL37" s="15">
        <f t="shared" ref="AL37:AL68" si="48">+AJ37*C37</f>
        <v>0</v>
      </c>
      <c r="AM37" s="10" t="str">
        <f>IFERROR(VLOOKUP(A37,'11'!U:V,2,0),"0")</f>
        <v>0</v>
      </c>
      <c r="AN37" s="5" t="s">
        <v>130</v>
      </c>
      <c r="AO37" s="15">
        <f t="shared" ref="AO37:AO68" si="49">+AM37*C37</f>
        <v>0</v>
      </c>
      <c r="AP37" s="10" t="str">
        <f>IFERROR(VLOOKUP(A37,'12'!U:V,2,0),"0")</f>
        <v>0</v>
      </c>
      <c r="AQ37" s="5" t="s">
        <v>130</v>
      </c>
      <c r="AR37" s="15">
        <f t="shared" ref="AR37:AR68" si="50">+AP37*C37</f>
        <v>0</v>
      </c>
      <c r="AS37" s="10" t="str">
        <f>IFERROR(VLOOKUP(A37,'13'!U:V,2,0),"0")</f>
        <v>0</v>
      </c>
      <c r="AT37" s="5" t="s">
        <v>130</v>
      </c>
      <c r="AU37" s="15">
        <f t="shared" ref="AU37:AU68" si="51">+AS37*C37</f>
        <v>0</v>
      </c>
      <c r="AV37" s="10" t="str">
        <f>IFERROR(VLOOKUP(A37,'14'!U:V,2,0),"0")</f>
        <v>0</v>
      </c>
      <c r="AW37" s="5" t="s">
        <v>130</v>
      </c>
      <c r="AX37" s="15">
        <f t="shared" ref="AX37:AX68" si="52">+AV37*C37</f>
        <v>0</v>
      </c>
      <c r="AY37" s="10" t="str">
        <f>IFERROR(VLOOKUP(A37,'15'!U:V,2,0),"0")</f>
        <v>0</v>
      </c>
      <c r="AZ37" s="5" t="s">
        <v>130</v>
      </c>
      <c r="BA37" s="15">
        <f t="shared" ref="BA37:BA68" si="53">+AY37*C37</f>
        <v>0</v>
      </c>
      <c r="BB37" s="10" t="str">
        <f>IFERROR(VLOOKUP(A37,'16'!U:V,2,0),"0")</f>
        <v>0</v>
      </c>
      <c r="BC37" s="5" t="s">
        <v>130</v>
      </c>
      <c r="BD37" s="15">
        <f t="shared" ref="BD37:BD68" si="54">+BB37*C37</f>
        <v>0</v>
      </c>
      <c r="BE37" s="10" t="str">
        <f>IFERROR(VLOOKUP(A37,'17'!U:V,2,0),"0")</f>
        <v>0</v>
      </c>
      <c r="BF37" s="5" t="s">
        <v>130</v>
      </c>
      <c r="BG37" s="15">
        <f t="shared" ref="BG37:BG68" si="55">+BE37*C37</f>
        <v>0</v>
      </c>
      <c r="BH37" s="10" t="str">
        <f>IFERROR(VLOOKUP(A37,'18'!U:V,2,0),"0")</f>
        <v>0</v>
      </c>
      <c r="BI37" s="5" t="s">
        <v>130</v>
      </c>
      <c r="BJ37" s="15">
        <f t="shared" si="24"/>
        <v>0</v>
      </c>
      <c r="BK37" s="10" t="str">
        <f>IFERROR(VLOOKUP(A37,'19'!U:V,2,0),"0")</f>
        <v>0</v>
      </c>
      <c r="BL37" s="5" t="s">
        <v>130</v>
      </c>
      <c r="BM37" s="15">
        <f t="shared" si="25"/>
        <v>0</v>
      </c>
      <c r="BN37" s="10" t="str">
        <f>IFERROR(VLOOKUP(A37,'20'!U:V,2,0),"0")</f>
        <v>0</v>
      </c>
      <c r="BO37" s="5" t="s">
        <v>130</v>
      </c>
      <c r="BP37" s="15">
        <f t="shared" si="26"/>
        <v>0</v>
      </c>
      <c r="BQ37" s="10" t="str">
        <f>IFERROR(VLOOKUP(A37,'21'!U:V,2,0),"0")</f>
        <v>0</v>
      </c>
      <c r="BR37" s="5" t="s">
        <v>130</v>
      </c>
      <c r="BS37" s="15">
        <f t="shared" si="27"/>
        <v>0</v>
      </c>
      <c r="BT37" s="10" t="str">
        <f>IFERROR(VLOOKUP(A37,'22'!U:V,2,0),"0")</f>
        <v>0</v>
      </c>
      <c r="BU37" s="5" t="s">
        <v>130</v>
      </c>
      <c r="BV37" s="15">
        <f t="shared" si="28"/>
        <v>0</v>
      </c>
      <c r="BW37" s="10" t="str">
        <f>IFERROR(VLOOKUP(A37,'23'!U:V,2,0),"0")</f>
        <v>0</v>
      </c>
      <c r="BX37" s="5" t="s">
        <v>130</v>
      </c>
      <c r="BY37" s="15">
        <f t="shared" si="29"/>
        <v>0</v>
      </c>
      <c r="BZ37" s="10" t="str">
        <f>IFERROR(VLOOKUP(A37,'24'!U:V,2,0),"0")</f>
        <v>0</v>
      </c>
      <c r="CA37" s="5" t="s">
        <v>130</v>
      </c>
      <c r="CB37" s="15">
        <f t="shared" si="30"/>
        <v>0</v>
      </c>
      <c r="CC37" s="10" t="str">
        <f>IFERROR(VLOOKUP(A37,'25'!U:V,2,0),"0")</f>
        <v>0</v>
      </c>
      <c r="CD37" s="5" t="s">
        <v>130</v>
      </c>
      <c r="CE37" s="15">
        <f t="shared" si="31"/>
        <v>0</v>
      </c>
      <c r="CF37" s="10" t="str">
        <f>IFERROR(VLOOKUP(A37,'26'!U:V,2,0),"0")</f>
        <v>0</v>
      </c>
      <c r="CG37" s="5" t="s">
        <v>130</v>
      </c>
      <c r="CH37" s="15">
        <f t="shared" si="32"/>
        <v>0</v>
      </c>
      <c r="CI37" s="10" t="str">
        <f>IFERROR(VLOOKUP(A37,'27'!U:V,2,0),"0")</f>
        <v>0</v>
      </c>
      <c r="CJ37" s="5" t="s">
        <v>130</v>
      </c>
      <c r="CK37" s="15">
        <f t="shared" si="33"/>
        <v>0</v>
      </c>
      <c r="CL37" s="10" t="str">
        <f>IFERROR(VLOOKUP(A37,'28'!U:V,2,0),"0")</f>
        <v>0</v>
      </c>
      <c r="CM37" s="5" t="s">
        <v>130</v>
      </c>
      <c r="CN37" s="15">
        <f t="shared" si="34"/>
        <v>0</v>
      </c>
      <c r="CO37" s="10" t="str">
        <f>IFERROR(VLOOKUP(A37,'29'!U:V,2,0),"0")</f>
        <v>0</v>
      </c>
      <c r="CP37" s="5" t="s">
        <v>130</v>
      </c>
      <c r="CQ37" s="15">
        <f t="shared" si="35"/>
        <v>0</v>
      </c>
      <c r="CR37" s="10" t="str">
        <f>IFERROR(VLOOKUP(A37,'30'!U:V,2,0),"0")</f>
        <v>0</v>
      </c>
      <c r="CS37" s="5" t="s">
        <v>130</v>
      </c>
      <c r="CT37" s="15">
        <f t="shared" si="36"/>
        <v>0</v>
      </c>
      <c r="CU37" s="10" t="str">
        <f>IFERROR(VLOOKUP(A37,'31'!U:V,2,0),"0")</f>
        <v>0</v>
      </c>
      <c r="CV37" s="5" t="s">
        <v>130</v>
      </c>
      <c r="CW37" s="15">
        <f t="shared" si="37"/>
        <v>0</v>
      </c>
      <c r="CX37" s="10" t="str">
        <f>IFERROR(VLOOKUP(A37,'เซต1-31'!V:W,2,0),"0")</f>
        <v>0</v>
      </c>
      <c r="CY37" s="5" t="s">
        <v>130</v>
      </c>
      <c r="CZ37" s="15">
        <f t="shared" si="20"/>
        <v>0</v>
      </c>
    </row>
    <row r="38" spans="1:104" x14ac:dyDescent="0.25">
      <c r="A38" s="6" t="s">
        <v>167</v>
      </c>
      <c r="B38" s="4" t="s">
        <v>57</v>
      </c>
      <c r="C38" s="13">
        <v>4.0599999999999996</v>
      </c>
      <c r="D38" s="95">
        <v>1</v>
      </c>
      <c r="E38" s="95">
        <f t="shared" si="3"/>
        <v>0</v>
      </c>
      <c r="F38" s="19">
        <f t="shared" si="21"/>
        <v>0</v>
      </c>
      <c r="G38" s="5" t="s">
        <v>130</v>
      </c>
      <c r="H38" s="13">
        <f t="shared" si="38"/>
        <v>0</v>
      </c>
      <c r="I38" s="10" t="str">
        <f>IFERROR(VLOOKUP(A38,'1'!U:V,2,0),"0")</f>
        <v>0</v>
      </c>
      <c r="J38" s="5" t="s">
        <v>130</v>
      </c>
      <c r="K38" s="15">
        <f t="shared" si="39"/>
        <v>0</v>
      </c>
      <c r="L38" s="10" t="str">
        <f>IFERROR(VLOOKUP(A38,'2'!U:V,2,0),"0")</f>
        <v>0</v>
      </c>
      <c r="M38" s="5" t="s">
        <v>130</v>
      </c>
      <c r="N38" s="15">
        <f t="shared" si="40"/>
        <v>0</v>
      </c>
      <c r="O38" s="10" t="str">
        <f>IFERROR(VLOOKUP(A38,'3'!U:V,2,0),"0")</f>
        <v>0</v>
      </c>
      <c r="P38" s="5" t="s">
        <v>130</v>
      </c>
      <c r="Q38" s="15">
        <f t="shared" si="41"/>
        <v>0</v>
      </c>
      <c r="R38" s="10" t="str">
        <f>IFERROR(VLOOKUP(A38,'4'!U:V,2,0),"0")</f>
        <v>0</v>
      </c>
      <c r="S38" s="5" t="s">
        <v>130</v>
      </c>
      <c r="T38" s="15">
        <f t="shared" si="42"/>
        <v>0</v>
      </c>
      <c r="U38" s="10" t="str">
        <f>IFERROR(VLOOKUP(A38,'5'!U:V,2,0),"0")</f>
        <v>0</v>
      </c>
      <c r="V38" s="5" t="s">
        <v>130</v>
      </c>
      <c r="W38" s="15">
        <f t="shared" si="43"/>
        <v>0</v>
      </c>
      <c r="X38" s="10" t="str">
        <f>IFERROR(VLOOKUP(A38,'6'!U:V,2,0),"0")</f>
        <v>0</v>
      </c>
      <c r="Y38" s="5" t="s">
        <v>130</v>
      </c>
      <c r="Z38" s="15">
        <f t="shared" si="44"/>
        <v>0</v>
      </c>
      <c r="AA38" s="10" t="str">
        <f>IFERROR(VLOOKUP(A38,'7'!U:V,2,0),"0")</f>
        <v>0</v>
      </c>
      <c r="AB38" s="5" t="s">
        <v>130</v>
      </c>
      <c r="AC38" s="15">
        <f t="shared" si="45"/>
        <v>0</v>
      </c>
      <c r="AD38" s="10" t="str">
        <f>IFERROR(VLOOKUP(A38,'8'!U:V,2,0),"0")</f>
        <v>0</v>
      </c>
      <c r="AE38" s="5" t="s">
        <v>130</v>
      </c>
      <c r="AF38" s="15">
        <f t="shared" si="46"/>
        <v>0</v>
      </c>
      <c r="AG38" s="10" t="str">
        <f>IFERROR(VLOOKUP(A38,'9'!U:V,2,0),"0")</f>
        <v>0</v>
      </c>
      <c r="AH38" s="5" t="s">
        <v>130</v>
      </c>
      <c r="AI38" s="15">
        <f t="shared" si="47"/>
        <v>0</v>
      </c>
      <c r="AJ38" s="10" t="str">
        <f>IFERROR(VLOOKUP(A38,'10'!U:V,2,0),"0")</f>
        <v>0</v>
      </c>
      <c r="AK38" s="5" t="s">
        <v>130</v>
      </c>
      <c r="AL38" s="15">
        <f t="shared" si="48"/>
        <v>0</v>
      </c>
      <c r="AM38" s="10" t="str">
        <f>IFERROR(VLOOKUP(A38,'11'!U:V,2,0),"0")</f>
        <v>0</v>
      </c>
      <c r="AN38" s="5" t="s">
        <v>130</v>
      </c>
      <c r="AO38" s="15">
        <f t="shared" si="49"/>
        <v>0</v>
      </c>
      <c r="AP38" s="10" t="str">
        <f>IFERROR(VLOOKUP(A38,'12'!U:V,2,0),"0")</f>
        <v>0</v>
      </c>
      <c r="AQ38" s="5" t="s">
        <v>130</v>
      </c>
      <c r="AR38" s="15">
        <f t="shared" si="50"/>
        <v>0</v>
      </c>
      <c r="AS38" s="10" t="str">
        <f>IFERROR(VLOOKUP(A38,'13'!U:V,2,0),"0")</f>
        <v>0</v>
      </c>
      <c r="AT38" s="5" t="s">
        <v>130</v>
      </c>
      <c r="AU38" s="15">
        <f t="shared" si="51"/>
        <v>0</v>
      </c>
      <c r="AV38" s="10" t="str">
        <f>IFERROR(VLOOKUP(A38,'14'!U:V,2,0),"0")</f>
        <v>0</v>
      </c>
      <c r="AW38" s="5" t="s">
        <v>130</v>
      </c>
      <c r="AX38" s="15">
        <f t="shared" si="52"/>
        <v>0</v>
      </c>
      <c r="AY38" s="10" t="str">
        <f>IFERROR(VLOOKUP(A38,'15'!U:V,2,0),"0")</f>
        <v>0</v>
      </c>
      <c r="AZ38" s="5" t="s">
        <v>130</v>
      </c>
      <c r="BA38" s="15">
        <f t="shared" si="53"/>
        <v>0</v>
      </c>
      <c r="BB38" s="10" t="str">
        <f>IFERROR(VLOOKUP(A38,'16'!U:V,2,0),"0")</f>
        <v>0</v>
      </c>
      <c r="BC38" s="5" t="s">
        <v>130</v>
      </c>
      <c r="BD38" s="15">
        <f t="shared" si="54"/>
        <v>0</v>
      </c>
      <c r="BE38" s="10" t="str">
        <f>IFERROR(VLOOKUP(A38,'17'!U:V,2,0),"0")</f>
        <v>0</v>
      </c>
      <c r="BF38" s="5" t="s">
        <v>130</v>
      </c>
      <c r="BG38" s="15">
        <f t="shared" si="55"/>
        <v>0</v>
      </c>
      <c r="BH38" s="10" t="str">
        <f>IFERROR(VLOOKUP(A38,'18'!U:V,2,0),"0")</f>
        <v>0</v>
      </c>
      <c r="BI38" s="5" t="s">
        <v>130</v>
      </c>
      <c r="BJ38" s="15">
        <f t="shared" si="24"/>
        <v>0</v>
      </c>
      <c r="BK38" s="10" t="str">
        <f>IFERROR(VLOOKUP(A38,'19'!U:V,2,0),"0")</f>
        <v>0</v>
      </c>
      <c r="BL38" s="5" t="s">
        <v>130</v>
      </c>
      <c r="BM38" s="15">
        <f t="shared" si="25"/>
        <v>0</v>
      </c>
      <c r="BN38" s="10" t="str">
        <f>IFERROR(VLOOKUP(A38,'20'!U:V,2,0),"0")</f>
        <v>0</v>
      </c>
      <c r="BO38" s="5" t="s">
        <v>130</v>
      </c>
      <c r="BP38" s="15">
        <f t="shared" si="26"/>
        <v>0</v>
      </c>
      <c r="BQ38" s="10" t="str">
        <f>IFERROR(VLOOKUP(A38,'21'!U:V,2,0),"0")</f>
        <v>0</v>
      </c>
      <c r="BR38" s="5" t="s">
        <v>130</v>
      </c>
      <c r="BS38" s="15">
        <f t="shared" si="27"/>
        <v>0</v>
      </c>
      <c r="BT38" s="10" t="str">
        <f>IFERROR(VLOOKUP(A38,'22'!U:V,2,0),"0")</f>
        <v>0</v>
      </c>
      <c r="BU38" s="5" t="s">
        <v>130</v>
      </c>
      <c r="BV38" s="15">
        <f t="shared" si="28"/>
        <v>0</v>
      </c>
      <c r="BW38" s="10" t="str">
        <f>IFERROR(VLOOKUP(A38,'23'!U:V,2,0),"0")</f>
        <v>0</v>
      </c>
      <c r="BX38" s="5" t="s">
        <v>130</v>
      </c>
      <c r="BY38" s="15">
        <f t="shared" si="29"/>
        <v>0</v>
      </c>
      <c r="BZ38" s="10" t="str">
        <f>IFERROR(VLOOKUP(A38,'24'!U:V,2,0),"0")</f>
        <v>0</v>
      </c>
      <c r="CA38" s="5" t="s">
        <v>130</v>
      </c>
      <c r="CB38" s="15">
        <f t="shared" si="30"/>
        <v>0</v>
      </c>
      <c r="CC38" s="10" t="str">
        <f>IFERROR(VLOOKUP(A38,'25'!U:V,2,0),"0")</f>
        <v>0</v>
      </c>
      <c r="CD38" s="5" t="s">
        <v>130</v>
      </c>
      <c r="CE38" s="15">
        <f t="shared" si="31"/>
        <v>0</v>
      </c>
      <c r="CF38" s="10" t="str">
        <f>IFERROR(VLOOKUP(A38,'26'!U:V,2,0),"0")</f>
        <v>0</v>
      </c>
      <c r="CG38" s="5" t="s">
        <v>130</v>
      </c>
      <c r="CH38" s="15">
        <f t="shared" si="32"/>
        <v>0</v>
      </c>
      <c r="CI38" s="10" t="str">
        <f>IFERROR(VLOOKUP(A38,'27'!U:V,2,0),"0")</f>
        <v>0</v>
      </c>
      <c r="CJ38" s="5" t="s">
        <v>130</v>
      </c>
      <c r="CK38" s="15">
        <f t="shared" si="33"/>
        <v>0</v>
      </c>
      <c r="CL38" s="10" t="str">
        <f>IFERROR(VLOOKUP(A38,'28'!U:V,2,0),"0")</f>
        <v>0</v>
      </c>
      <c r="CM38" s="5" t="s">
        <v>130</v>
      </c>
      <c r="CN38" s="15">
        <f t="shared" si="34"/>
        <v>0</v>
      </c>
      <c r="CO38" s="10" t="str">
        <f>IFERROR(VLOOKUP(A38,'29'!U:V,2,0),"0")</f>
        <v>0</v>
      </c>
      <c r="CP38" s="5" t="s">
        <v>130</v>
      </c>
      <c r="CQ38" s="15">
        <f t="shared" si="35"/>
        <v>0</v>
      </c>
      <c r="CR38" s="10" t="str">
        <f>IFERROR(VLOOKUP(A38,'30'!U:V,2,0),"0")</f>
        <v>0</v>
      </c>
      <c r="CS38" s="5" t="s">
        <v>130</v>
      </c>
      <c r="CT38" s="15">
        <f t="shared" si="36"/>
        <v>0</v>
      </c>
      <c r="CU38" s="10" t="str">
        <f>IFERROR(VLOOKUP(A38,'31'!U:V,2,0),"0")</f>
        <v>0</v>
      </c>
      <c r="CV38" s="5" t="s">
        <v>130</v>
      </c>
      <c r="CW38" s="15">
        <f t="shared" si="37"/>
        <v>0</v>
      </c>
      <c r="CX38" s="10" t="str">
        <f>IFERROR(VLOOKUP(A38,'เซต1-31'!V:W,2,0),"0")</f>
        <v>0</v>
      </c>
      <c r="CY38" s="5" t="s">
        <v>130</v>
      </c>
      <c r="CZ38" s="15">
        <f t="shared" si="20"/>
        <v>0</v>
      </c>
    </row>
    <row r="39" spans="1:104" x14ac:dyDescent="0.25">
      <c r="A39" s="6" t="s">
        <v>149</v>
      </c>
      <c r="B39" s="4" t="s">
        <v>150</v>
      </c>
      <c r="C39" s="13">
        <v>4.54</v>
      </c>
      <c r="D39" s="95">
        <v>1</v>
      </c>
      <c r="E39" s="95">
        <f t="shared" si="3"/>
        <v>0</v>
      </c>
      <c r="F39" s="19">
        <f t="shared" si="21"/>
        <v>0</v>
      </c>
      <c r="G39" s="5" t="s">
        <v>130</v>
      </c>
      <c r="H39" s="13">
        <f t="shared" si="38"/>
        <v>0</v>
      </c>
      <c r="I39" s="10" t="str">
        <f>IFERROR(VLOOKUP(A39,'1'!U:V,2,0),"0")</f>
        <v>0</v>
      </c>
      <c r="J39" s="5" t="s">
        <v>130</v>
      </c>
      <c r="K39" s="15">
        <f t="shared" si="39"/>
        <v>0</v>
      </c>
      <c r="L39" s="10" t="str">
        <f>IFERROR(VLOOKUP(A39,'2'!U:V,2,0),"0")</f>
        <v>0</v>
      </c>
      <c r="M39" s="5" t="s">
        <v>130</v>
      </c>
      <c r="N39" s="15">
        <f t="shared" si="40"/>
        <v>0</v>
      </c>
      <c r="O39" s="10" t="str">
        <f>IFERROR(VLOOKUP(A39,'3'!U:V,2,0),"0")</f>
        <v>0</v>
      </c>
      <c r="P39" s="5" t="s">
        <v>130</v>
      </c>
      <c r="Q39" s="15">
        <f t="shared" si="41"/>
        <v>0</v>
      </c>
      <c r="R39" s="10" t="str">
        <f>IFERROR(VLOOKUP(A39,'4'!U:V,2,0),"0")</f>
        <v>0</v>
      </c>
      <c r="S39" s="5" t="s">
        <v>130</v>
      </c>
      <c r="T39" s="15">
        <f t="shared" si="42"/>
        <v>0</v>
      </c>
      <c r="U39" s="10" t="str">
        <f>IFERROR(VLOOKUP(A39,'5'!U:V,2,0),"0")</f>
        <v>0</v>
      </c>
      <c r="V39" s="5" t="s">
        <v>130</v>
      </c>
      <c r="W39" s="15">
        <f t="shared" si="43"/>
        <v>0</v>
      </c>
      <c r="X39" s="10" t="str">
        <f>IFERROR(VLOOKUP(A39,'6'!U:V,2,0),"0")</f>
        <v>0</v>
      </c>
      <c r="Y39" s="5" t="s">
        <v>130</v>
      </c>
      <c r="Z39" s="15">
        <f t="shared" si="44"/>
        <v>0</v>
      </c>
      <c r="AA39" s="10" t="str">
        <f>IFERROR(VLOOKUP(A39,'7'!U:V,2,0),"0")</f>
        <v>0</v>
      </c>
      <c r="AB39" s="5" t="s">
        <v>130</v>
      </c>
      <c r="AC39" s="15">
        <f t="shared" si="45"/>
        <v>0</v>
      </c>
      <c r="AD39" s="10" t="str">
        <f>IFERROR(VLOOKUP(A39,'8'!U:V,2,0),"0")</f>
        <v>0</v>
      </c>
      <c r="AE39" s="5" t="s">
        <v>130</v>
      </c>
      <c r="AF39" s="15">
        <f t="shared" si="46"/>
        <v>0</v>
      </c>
      <c r="AG39" s="10" t="str">
        <f>IFERROR(VLOOKUP(A39,'9'!U:V,2,0),"0")</f>
        <v>0</v>
      </c>
      <c r="AH39" s="5" t="s">
        <v>130</v>
      </c>
      <c r="AI39" s="15">
        <f t="shared" si="47"/>
        <v>0</v>
      </c>
      <c r="AJ39" s="10" t="str">
        <f>IFERROR(VLOOKUP(A39,'10'!U:V,2,0),"0")</f>
        <v>0</v>
      </c>
      <c r="AK39" s="5" t="s">
        <v>130</v>
      </c>
      <c r="AL39" s="15">
        <f t="shared" si="48"/>
        <v>0</v>
      </c>
      <c r="AM39" s="10" t="str">
        <f>IFERROR(VLOOKUP(A39,'11'!U:V,2,0),"0")</f>
        <v>0</v>
      </c>
      <c r="AN39" s="5" t="s">
        <v>130</v>
      </c>
      <c r="AO39" s="15">
        <f t="shared" si="49"/>
        <v>0</v>
      </c>
      <c r="AP39" s="10" t="str">
        <f>IFERROR(VLOOKUP(A39,'12'!U:V,2,0),"0")</f>
        <v>0</v>
      </c>
      <c r="AQ39" s="5" t="s">
        <v>130</v>
      </c>
      <c r="AR39" s="15">
        <f t="shared" si="50"/>
        <v>0</v>
      </c>
      <c r="AS39" s="10" t="str">
        <f>IFERROR(VLOOKUP(A39,'13'!U:V,2,0),"0")</f>
        <v>0</v>
      </c>
      <c r="AT39" s="5" t="s">
        <v>130</v>
      </c>
      <c r="AU39" s="15">
        <f t="shared" si="51"/>
        <v>0</v>
      </c>
      <c r="AV39" s="10" t="str">
        <f>IFERROR(VLOOKUP(A39,'14'!U:V,2,0),"0")</f>
        <v>0</v>
      </c>
      <c r="AW39" s="5" t="s">
        <v>130</v>
      </c>
      <c r="AX39" s="15">
        <f t="shared" si="52"/>
        <v>0</v>
      </c>
      <c r="AY39" s="10" t="str">
        <f>IFERROR(VLOOKUP(A39,'15'!U:V,2,0),"0")</f>
        <v>0</v>
      </c>
      <c r="AZ39" s="5" t="s">
        <v>130</v>
      </c>
      <c r="BA39" s="15">
        <f t="shared" si="53"/>
        <v>0</v>
      </c>
      <c r="BB39" s="10" t="str">
        <f>IFERROR(VLOOKUP(A39,'16'!U:V,2,0),"0")</f>
        <v>0</v>
      </c>
      <c r="BC39" s="5" t="s">
        <v>130</v>
      </c>
      <c r="BD39" s="15">
        <f t="shared" si="54"/>
        <v>0</v>
      </c>
      <c r="BE39" s="10" t="str">
        <f>IFERROR(VLOOKUP(A39,'17'!U:V,2,0),"0")</f>
        <v>0</v>
      </c>
      <c r="BF39" s="5" t="s">
        <v>130</v>
      </c>
      <c r="BG39" s="15">
        <f t="shared" si="55"/>
        <v>0</v>
      </c>
      <c r="BH39" s="10" t="str">
        <f>IFERROR(VLOOKUP(A39,'18'!U:V,2,0),"0")</f>
        <v>0</v>
      </c>
      <c r="BI39" s="5" t="s">
        <v>130</v>
      </c>
      <c r="BJ39" s="15">
        <f t="shared" si="24"/>
        <v>0</v>
      </c>
      <c r="BK39" s="10" t="str">
        <f>IFERROR(VLOOKUP(A39,'19'!U:V,2,0),"0")</f>
        <v>0</v>
      </c>
      <c r="BL39" s="5" t="s">
        <v>130</v>
      </c>
      <c r="BM39" s="15">
        <f t="shared" si="25"/>
        <v>0</v>
      </c>
      <c r="BN39" s="10" t="str">
        <f>IFERROR(VLOOKUP(A39,'20'!U:V,2,0),"0")</f>
        <v>0</v>
      </c>
      <c r="BO39" s="5" t="s">
        <v>130</v>
      </c>
      <c r="BP39" s="15">
        <f t="shared" si="26"/>
        <v>0</v>
      </c>
      <c r="BQ39" s="10" t="str">
        <f>IFERROR(VLOOKUP(A39,'21'!U:V,2,0),"0")</f>
        <v>0</v>
      </c>
      <c r="BR39" s="5" t="s">
        <v>130</v>
      </c>
      <c r="BS39" s="15">
        <f t="shared" si="27"/>
        <v>0</v>
      </c>
      <c r="BT39" s="10" t="str">
        <f>IFERROR(VLOOKUP(A39,'22'!U:V,2,0),"0")</f>
        <v>0</v>
      </c>
      <c r="BU39" s="5" t="s">
        <v>130</v>
      </c>
      <c r="BV39" s="15">
        <f t="shared" si="28"/>
        <v>0</v>
      </c>
      <c r="BW39" s="10" t="str">
        <f>IFERROR(VLOOKUP(A39,'23'!U:V,2,0),"0")</f>
        <v>0</v>
      </c>
      <c r="BX39" s="5" t="s">
        <v>130</v>
      </c>
      <c r="BY39" s="15">
        <f t="shared" si="29"/>
        <v>0</v>
      </c>
      <c r="BZ39" s="10" t="str">
        <f>IFERROR(VLOOKUP(A39,'24'!U:V,2,0),"0")</f>
        <v>0</v>
      </c>
      <c r="CA39" s="5" t="s">
        <v>130</v>
      </c>
      <c r="CB39" s="15">
        <f t="shared" si="30"/>
        <v>0</v>
      </c>
      <c r="CC39" s="10" t="str">
        <f>IFERROR(VLOOKUP(A39,'25'!U:V,2,0),"0")</f>
        <v>0</v>
      </c>
      <c r="CD39" s="5" t="s">
        <v>130</v>
      </c>
      <c r="CE39" s="15">
        <f t="shared" si="31"/>
        <v>0</v>
      </c>
      <c r="CF39" s="10" t="str">
        <f>IFERROR(VLOOKUP(A39,'26'!U:V,2,0),"0")</f>
        <v>0</v>
      </c>
      <c r="CG39" s="5" t="s">
        <v>130</v>
      </c>
      <c r="CH39" s="15">
        <f t="shared" si="32"/>
        <v>0</v>
      </c>
      <c r="CI39" s="10" t="str">
        <f>IFERROR(VLOOKUP(A39,'27'!U:V,2,0),"0")</f>
        <v>0</v>
      </c>
      <c r="CJ39" s="5" t="s">
        <v>130</v>
      </c>
      <c r="CK39" s="15">
        <f t="shared" si="33"/>
        <v>0</v>
      </c>
      <c r="CL39" s="10" t="str">
        <f>IFERROR(VLOOKUP(A39,'28'!U:V,2,0),"0")</f>
        <v>0</v>
      </c>
      <c r="CM39" s="5" t="s">
        <v>130</v>
      </c>
      <c r="CN39" s="15">
        <f t="shared" si="34"/>
        <v>0</v>
      </c>
      <c r="CO39" s="10" t="str">
        <f>IFERROR(VLOOKUP(A39,'29'!U:V,2,0),"0")</f>
        <v>0</v>
      </c>
      <c r="CP39" s="5" t="s">
        <v>130</v>
      </c>
      <c r="CQ39" s="15">
        <f t="shared" si="35"/>
        <v>0</v>
      </c>
      <c r="CR39" s="10" t="str">
        <f>IFERROR(VLOOKUP(A39,'30'!U:V,2,0),"0")</f>
        <v>0</v>
      </c>
      <c r="CS39" s="5" t="s">
        <v>130</v>
      </c>
      <c r="CT39" s="15">
        <f t="shared" si="36"/>
        <v>0</v>
      </c>
      <c r="CU39" s="10" t="str">
        <f>IFERROR(VLOOKUP(A39,'31'!U:V,2,0),"0")</f>
        <v>0</v>
      </c>
      <c r="CV39" s="5" t="s">
        <v>130</v>
      </c>
      <c r="CW39" s="15">
        <f t="shared" si="37"/>
        <v>0</v>
      </c>
      <c r="CX39" s="10" t="str">
        <f>IFERROR(VLOOKUP(A39,'เซต1-31'!V:W,2,0),"0")</f>
        <v>0</v>
      </c>
      <c r="CY39" s="5" t="s">
        <v>130</v>
      </c>
      <c r="CZ39" s="15">
        <f t="shared" si="20"/>
        <v>0</v>
      </c>
    </row>
    <row r="40" spans="1:104" x14ac:dyDescent="0.25">
      <c r="A40" s="6" t="s">
        <v>50</v>
      </c>
      <c r="B40" s="4" t="s">
        <v>51</v>
      </c>
      <c r="C40" s="13">
        <v>4.54</v>
      </c>
      <c r="D40" s="95">
        <v>1</v>
      </c>
      <c r="E40" s="95">
        <f t="shared" si="3"/>
        <v>0</v>
      </c>
      <c r="F40" s="19">
        <f t="shared" si="21"/>
        <v>0</v>
      </c>
      <c r="G40" s="5" t="s">
        <v>130</v>
      </c>
      <c r="H40" s="13">
        <f t="shared" si="38"/>
        <v>0</v>
      </c>
      <c r="I40" s="10" t="str">
        <f>IFERROR(VLOOKUP(A40,'1'!U:V,2,0),"0")</f>
        <v>0</v>
      </c>
      <c r="J40" s="5" t="s">
        <v>130</v>
      </c>
      <c r="K40" s="15">
        <f t="shared" si="39"/>
        <v>0</v>
      </c>
      <c r="L40" s="10" t="str">
        <f>IFERROR(VLOOKUP(A40,'2'!U:V,2,0),"0")</f>
        <v>0</v>
      </c>
      <c r="M40" s="5" t="s">
        <v>130</v>
      </c>
      <c r="N40" s="15">
        <f t="shared" si="40"/>
        <v>0</v>
      </c>
      <c r="O40" s="10" t="str">
        <f>IFERROR(VLOOKUP(A40,'3'!U:V,2,0),"0")</f>
        <v>0</v>
      </c>
      <c r="P40" s="5" t="s">
        <v>130</v>
      </c>
      <c r="Q40" s="15">
        <f t="shared" si="41"/>
        <v>0</v>
      </c>
      <c r="R40" s="10" t="str">
        <f>IFERROR(VLOOKUP(A40,'4'!U:V,2,0),"0")</f>
        <v>0</v>
      </c>
      <c r="S40" s="5" t="s">
        <v>130</v>
      </c>
      <c r="T40" s="15">
        <f t="shared" si="42"/>
        <v>0</v>
      </c>
      <c r="U40" s="10" t="str">
        <f>IFERROR(VLOOKUP(A40,'5'!U:V,2,0),"0")</f>
        <v>0</v>
      </c>
      <c r="V40" s="5" t="s">
        <v>130</v>
      </c>
      <c r="W40" s="15">
        <f t="shared" si="43"/>
        <v>0</v>
      </c>
      <c r="X40" s="10" t="str">
        <f>IFERROR(VLOOKUP(A40,'6'!U:V,2,0),"0")</f>
        <v>0</v>
      </c>
      <c r="Y40" s="5" t="s">
        <v>130</v>
      </c>
      <c r="Z40" s="15">
        <f t="shared" si="44"/>
        <v>0</v>
      </c>
      <c r="AA40" s="10" t="str">
        <f>IFERROR(VLOOKUP(A40,'7'!U:V,2,0),"0")</f>
        <v>0</v>
      </c>
      <c r="AB40" s="5" t="s">
        <v>130</v>
      </c>
      <c r="AC40" s="15">
        <f t="shared" si="45"/>
        <v>0</v>
      </c>
      <c r="AD40" s="10" t="str">
        <f>IFERROR(VLOOKUP(A40,'8'!U:V,2,0),"0")</f>
        <v>0</v>
      </c>
      <c r="AE40" s="5" t="s">
        <v>130</v>
      </c>
      <c r="AF40" s="15">
        <f t="shared" si="46"/>
        <v>0</v>
      </c>
      <c r="AG40" s="10" t="str">
        <f>IFERROR(VLOOKUP(A40,'9'!U:V,2,0),"0")</f>
        <v>0</v>
      </c>
      <c r="AH40" s="5" t="s">
        <v>130</v>
      </c>
      <c r="AI40" s="15">
        <f t="shared" si="47"/>
        <v>0</v>
      </c>
      <c r="AJ40" s="10" t="str">
        <f>IFERROR(VLOOKUP(A40,'10'!U:V,2,0),"0")</f>
        <v>0</v>
      </c>
      <c r="AK40" s="5" t="s">
        <v>130</v>
      </c>
      <c r="AL40" s="15">
        <f t="shared" si="48"/>
        <v>0</v>
      </c>
      <c r="AM40" s="10" t="str">
        <f>IFERROR(VLOOKUP(A40,'11'!U:V,2,0),"0")</f>
        <v>0</v>
      </c>
      <c r="AN40" s="5" t="s">
        <v>130</v>
      </c>
      <c r="AO40" s="15">
        <f t="shared" si="49"/>
        <v>0</v>
      </c>
      <c r="AP40" s="10" t="str">
        <f>IFERROR(VLOOKUP(A40,'12'!U:V,2,0),"0")</f>
        <v>0</v>
      </c>
      <c r="AQ40" s="5" t="s">
        <v>130</v>
      </c>
      <c r="AR40" s="15">
        <f t="shared" si="50"/>
        <v>0</v>
      </c>
      <c r="AS40" s="10" t="str">
        <f>IFERROR(VLOOKUP(A40,'13'!U:V,2,0),"0")</f>
        <v>0</v>
      </c>
      <c r="AT40" s="5" t="s">
        <v>130</v>
      </c>
      <c r="AU40" s="15">
        <f t="shared" si="51"/>
        <v>0</v>
      </c>
      <c r="AV40" s="10" t="str">
        <f>IFERROR(VLOOKUP(A40,'14'!U:V,2,0),"0")</f>
        <v>0</v>
      </c>
      <c r="AW40" s="5" t="s">
        <v>130</v>
      </c>
      <c r="AX40" s="15">
        <f t="shared" si="52"/>
        <v>0</v>
      </c>
      <c r="AY40" s="10" t="str">
        <f>IFERROR(VLOOKUP(A40,'15'!U:V,2,0),"0")</f>
        <v>0</v>
      </c>
      <c r="AZ40" s="5" t="s">
        <v>130</v>
      </c>
      <c r="BA40" s="15">
        <f t="shared" si="53"/>
        <v>0</v>
      </c>
      <c r="BB40" s="10" t="str">
        <f>IFERROR(VLOOKUP(A40,'16'!U:V,2,0),"0")</f>
        <v>0</v>
      </c>
      <c r="BC40" s="5" t="s">
        <v>130</v>
      </c>
      <c r="BD40" s="15">
        <f t="shared" si="54"/>
        <v>0</v>
      </c>
      <c r="BE40" s="10" t="str">
        <f>IFERROR(VLOOKUP(A40,'17'!U:V,2,0),"0")</f>
        <v>0</v>
      </c>
      <c r="BF40" s="5" t="s">
        <v>130</v>
      </c>
      <c r="BG40" s="15">
        <f t="shared" si="55"/>
        <v>0</v>
      </c>
      <c r="BH40" s="10" t="str">
        <f>IFERROR(VLOOKUP(A40,'18'!U:V,2,0),"0")</f>
        <v>0</v>
      </c>
      <c r="BI40" s="5" t="s">
        <v>130</v>
      </c>
      <c r="BJ40" s="15">
        <f t="shared" si="24"/>
        <v>0</v>
      </c>
      <c r="BK40" s="10" t="str">
        <f>IFERROR(VLOOKUP(A40,'19'!U:V,2,0),"0")</f>
        <v>0</v>
      </c>
      <c r="BL40" s="5" t="s">
        <v>130</v>
      </c>
      <c r="BM40" s="15">
        <f t="shared" si="25"/>
        <v>0</v>
      </c>
      <c r="BN40" s="10" t="str">
        <f>IFERROR(VLOOKUP(A40,'20'!U:V,2,0),"0")</f>
        <v>0</v>
      </c>
      <c r="BO40" s="5" t="s">
        <v>130</v>
      </c>
      <c r="BP40" s="15">
        <f t="shared" si="26"/>
        <v>0</v>
      </c>
      <c r="BQ40" s="10" t="str">
        <f>IFERROR(VLOOKUP(A40,'21'!U:V,2,0),"0")</f>
        <v>0</v>
      </c>
      <c r="BR40" s="5" t="s">
        <v>130</v>
      </c>
      <c r="BS40" s="15">
        <f t="shared" si="27"/>
        <v>0</v>
      </c>
      <c r="BT40" s="10" t="str">
        <f>IFERROR(VLOOKUP(A40,'22'!U:V,2,0),"0")</f>
        <v>0</v>
      </c>
      <c r="BU40" s="5" t="s">
        <v>130</v>
      </c>
      <c r="BV40" s="15">
        <f t="shared" si="28"/>
        <v>0</v>
      </c>
      <c r="BW40" s="10" t="str">
        <f>IFERROR(VLOOKUP(A40,'23'!U:V,2,0),"0")</f>
        <v>0</v>
      </c>
      <c r="BX40" s="5" t="s">
        <v>130</v>
      </c>
      <c r="BY40" s="15">
        <f t="shared" si="29"/>
        <v>0</v>
      </c>
      <c r="BZ40" s="10" t="str">
        <f>IFERROR(VLOOKUP(A40,'24'!U:V,2,0),"0")</f>
        <v>0</v>
      </c>
      <c r="CA40" s="5" t="s">
        <v>130</v>
      </c>
      <c r="CB40" s="15">
        <f t="shared" si="30"/>
        <v>0</v>
      </c>
      <c r="CC40" s="10" t="str">
        <f>IFERROR(VLOOKUP(A40,'25'!U:V,2,0),"0")</f>
        <v>0</v>
      </c>
      <c r="CD40" s="5" t="s">
        <v>130</v>
      </c>
      <c r="CE40" s="15">
        <f t="shared" si="31"/>
        <v>0</v>
      </c>
      <c r="CF40" s="10" t="str">
        <f>IFERROR(VLOOKUP(A40,'26'!U:V,2,0),"0")</f>
        <v>0</v>
      </c>
      <c r="CG40" s="5" t="s">
        <v>130</v>
      </c>
      <c r="CH40" s="15">
        <f t="shared" si="32"/>
        <v>0</v>
      </c>
      <c r="CI40" s="10" t="str">
        <f>IFERROR(VLOOKUP(A40,'27'!U:V,2,0),"0")</f>
        <v>0</v>
      </c>
      <c r="CJ40" s="5" t="s">
        <v>130</v>
      </c>
      <c r="CK40" s="15">
        <f t="shared" si="33"/>
        <v>0</v>
      </c>
      <c r="CL40" s="10" t="str">
        <f>IFERROR(VLOOKUP(A40,'28'!U:V,2,0),"0")</f>
        <v>0</v>
      </c>
      <c r="CM40" s="5" t="s">
        <v>130</v>
      </c>
      <c r="CN40" s="15">
        <f t="shared" si="34"/>
        <v>0</v>
      </c>
      <c r="CO40" s="10" t="str">
        <f>IFERROR(VLOOKUP(A40,'29'!U:V,2,0),"0")</f>
        <v>0</v>
      </c>
      <c r="CP40" s="5" t="s">
        <v>130</v>
      </c>
      <c r="CQ40" s="15">
        <f t="shared" si="35"/>
        <v>0</v>
      </c>
      <c r="CR40" s="10" t="str">
        <f>IFERROR(VLOOKUP(A40,'30'!U:V,2,0),"0")</f>
        <v>0</v>
      </c>
      <c r="CS40" s="5" t="s">
        <v>130</v>
      </c>
      <c r="CT40" s="15">
        <f t="shared" si="36"/>
        <v>0</v>
      </c>
      <c r="CU40" s="10" t="str">
        <f>IFERROR(VLOOKUP(A40,'31'!U:V,2,0),"0")</f>
        <v>0</v>
      </c>
      <c r="CV40" s="5" t="s">
        <v>130</v>
      </c>
      <c r="CW40" s="15">
        <f t="shared" si="37"/>
        <v>0</v>
      </c>
      <c r="CX40" s="10" t="str">
        <f>IFERROR(VLOOKUP(A40,'เซต1-31'!V:W,2,0),"0")</f>
        <v>0</v>
      </c>
      <c r="CY40" s="5" t="s">
        <v>130</v>
      </c>
      <c r="CZ40" s="15">
        <f t="shared" si="20"/>
        <v>0</v>
      </c>
    </row>
    <row r="41" spans="1:104" x14ac:dyDescent="0.25">
      <c r="A41" s="6" t="s">
        <v>89</v>
      </c>
      <c r="B41" s="4" t="s">
        <v>90</v>
      </c>
      <c r="C41" s="13">
        <v>4.17</v>
      </c>
      <c r="D41" s="95">
        <v>1</v>
      </c>
      <c r="E41" s="95">
        <f t="shared" si="3"/>
        <v>0</v>
      </c>
      <c r="F41" s="19">
        <f t="shared" si="21"/>
        <v>0</v>
      </c>
      <c r="G41" s="5" t="s">
        <v>130</v>
      </c>
      <c r="H41" s="13">
        <f t="shared" si="38"/>
        <v>0</v>
      </c>
      <c r="I41" s="10" t="str">
        <f>IFERROR(VLOOKUP(A41,'1'!U:V,2,0),"0")</f>
        <v>0</v>
      </c>
      <c r="J41" s="5" t="s">
        <v>130</v>
      </c>
      <c r="K41" s="15">
        <f t="shared" si="39"/>
        <v>0</v>
      </c>
      <c r="L41" s="10" t="str">
        <f>IFERROR(VLOOKUP(A41,'2'!U:V,2,0),"0")</f>
        <v>0</v>
      </c>
      <c r="M41" s="5" t="s">
        <v>130</v>
      </c>
      <c r="N41" s="15">
        <f t="shared" si="40"/>
        <v>0</v>
      </c>
      <c r="O41" s="10" t="str">
        <f>IFERROR(VLOOKUP(A41,'3'!U:V,2,0),"0")</f>
        <v>0</v>
      </c>
      <c r="P41" s="5" t="s">
        <v>130</v>
      </c>
      <c r="Q41" s="15">
        <f t="shared" si="41"/>
        <v>0</v>
      </c>
      <c r="R41" s="10" t="str">
        <f>IFERROR(VLOOKUP(A41,'4'!U:V,2,0),"0")</f>
        <v>0</v>
      </c>
      <c r="S41" s="5" t="s">
        <v>130</v>
      </c>
      <c r="T41" s="15">
        <f t="shared" si="42"/>
        <v>0</v>
      </c>
      <c r="U41" s="10" t="str">
        <f>IFERROR(VLOOKUP(A41,'5'!U:V,2,0),"0")</f>
        <v>0</v>
      </c>
      <c r="V41" s="5" t="s">
        <v>130</v>
      </c>
      <c r="W41" s="15">
        <f t="shared" si="43"/>
        <v>0</v>
      </c>
      <c r="X41" s="10" t="str">
        <f>IFERROR(VLOOKUP(A41,'6'!U:V,2,0),"0")</f>
        <v>0</v>
      </c>
      <c r="Y41" s="5" t="s">
        <v>130</v>
      </c>
      <c r="Z41" s="15">
        <f t="shared" si="44"/>
        <v>0</v>
      </c>
      <c r="AA41" s="10" t="str">
        <f>IFERROR(VLOOKUP(A41,'7'!U:V,2,0),"0")</f>
        <v>0</v>
      </c>
      <c r="AB41" s="5" t="s">
        <v>130</v>
      </c>
      <c r="AC41" s="15">
        <f t="shared" si="45"/>
        <v>0</v>
      </c>
      <c r="AD41" s="10" t="str">
        <f>IFERROR(VLOOKUP(A41,'8'!U:V,2,0),"0")</f>
        <v>0</v>
      </c>
      <c r="AE41" s="5" t="s">
        <v>130</v>
      </c>
      <c r="AF41" s="15">
        <f t="shared" si="46"/>
        <v>0</v>
      </c>
      <c r="AG41" s="10" t="str">
        <f>IFERROR(VLOOKUP(A41,'9'!U:V,2,0),"0")</f>
        <v>0</v>
      </c>
      <c r="AH41" s="5" t="s">
        <v>130</v>
      </c>
      <c r="AI41" s="15">
        <f t="shared" si="47"/>
        <v>0</v>
      </c>
      <c r="AJ41" s="10" t="str">
        <f>IFERROR(VLOOKUP(A41,'10'!U:V,2,0),"0")</f>
        <v>0</v>
      </c>
      <c r="AK41" s="5" t="s">
        <v>130</v>
      </c>
      <c r="AL41" s="15">
        <f t="shared" si="48"/>
        <v>0</v>
      </c>
      <c r="AM41" s="10" t="str">
        <f>IFERROR(VLOOKUP(A41,'11'!U:V,2,0),"0")</f>
        <v>0</v>
      </c>
      <c r="AN41" s="5" t="s">
        <v>130</v>
      </c>
      <c r="AO41" s="15">
        <f t="shared" si="49"/>
        <v>0</v>
      </c>
      <c r="AP41" s="10" t="str">
        <f>IFERROR(VLOOKUP(A41,'12'!U:V,2,0),"0")</f>
        <v>0</v>
      </c>
      <c r="AQ41" s="5" t="s">
        <v>130</v>
      </c>
      <c r="AR41" s="15">
        <f t="shared" si="50"/>
        <v>0</v>
      </c>
      <c r="AS41" s="10" t="str">
        <f>IFERROR(VLOOKUP(A41,'13'!U:V,2,0),"0")</f>
        <v>0</v>
      </c>
      <c r="AT41" s="5" t="s">
        <v>130</v>
      </c>
      <c r="AU41" s="15">
        <f t="shared" si="51"/>
        <v>0</v>
      </c>
      <c r="AV41" s="10" t="str">
        <f>IFERROR(VLOOKUP(A41,'14'!U:V,2,0),"0")</f>
        <v>0</v>
      </c>
      <c r="AW41" s="5" t="s">
        <v>130</v>
      </c>
      <c r="AX41" s="15">
        <f t="shared" si="52"/>
        <v>0</v>
      </c>
      <c r="AY41" s="10" t="str">
        <f>IFERROR(VLOOKUP(A41,'15'!U:V,2,0),"0")</f>
        <v>0</v>
      </c>
      <c r="AZ41" s="5" t="s">
        <v>130</v>
      </c>
      <c r="BA41" s="15">
        <f t="shared" si="53"/>
        <v>0</v>
      </c>
      <c r="BB41" s="10" t="str">
        <f>IFERROR(VLOOKUP(A41,'16'!U:V,2,0),"0")</f>
        <v>0</v>
      </c>
      <c r="BC41" s="5" t="s">
        <v>130</v>
      </c>
      <c r="BD41" s="15">
        <f t="shared" si="54"/>
        <v>0</v>
      </c>
      <c r="BE41" s="10" t="str">
        <f>IFERROR(VLOOKUP(A41,'17'!U:V,2,0),"0")</f>
        <v>0</v>
      </c>
      <c r="BF41" s="5" t="s">
        <v>130</v>
      </c>
      <c r="BG41" s="15">
        <f t="shared" si="55"/>
        <v>0</v>
      </c>
      <c r="BH41" s="10" t="str">
        <f>IFERROR(VLOOKUP(A41,'18'!U:V,2,0),"0")</f>
        <v>0</v>
      </c>
      <c r="BI41" s="5" t="s">
        <v>130</v>
      </c>
      <c r="BJ41" s="15">
        <f t="shared" si="24"/>
        <v>0</v>
      </c>
      <c r="BK41" s="10" t="str">
        <f>IFERROR(VLOOKUP(A41,'19'!U:V,2,0),"0")</f>
        <v>0</v>
      </c>
      <c r="BL41" s="5" t="s">
        <v>130</v>
      </c>
      <c r="BM41" s="15">
        <f t="shared" si="25"/>
        <v>0</v>
      </c>
      <c r="BN41" s="10" t="str">
        <f>IFERROR(VLOOKUP(A41,'20'!U:V,2,0),"0")</f>
        <v>0</v>
      </c>
      <c r="BO41" s="5" t="s">
        <v>130</v>
      </c>
      <c r="BP41" s="15">
        <f t="shared" si="26"/>
        <v>0</v>
      </c>
      <c r="BQ41" s="10" t="str">
        <f>IFERROR(VLOOKUP(A41,'21'!U:V,2,0),"0")</f>
        <v>0</v>
      </c>
      <c r="BR41" s="5" t="s">
        <v>130</v>
      </c>
      <c r="BS41" s="15">
        <f t="shared" si="27"/>
        <v>0</v>
      </c>
      <c r="BT41" s="10" t="str">
        <f>IFERROR(VLOOKUP(A41,'22'!U:V,2,0),"0")</f>
        <v>0</v>
      </c>
      <c r="BU41" s="5" t="s">
        <v>130</v>
      </c>
      <c r="BV41" s="15">
        <f t="shared" si="28"/>
        <v>0</v>
      </c>
      <c r="BW41" s="10" t="str">
        <f>IFERROR(VLOOKUP(A41,'23'!U:V,2,0),"0")</f>
        <v>0</v>
      </c>
      <c r="BX41" s="5" t="s">
        <v>130</v>
      </c>
      <c r="BY41" s="15">
        <f t="shared" si="29"/>
        <v>0</v>
      </c>
      <c r="BZ41" s="10" t="str">
        <f>IFERROR(VLOOKUP(A41,'24'!U:V,2,0),"0")</f>
        <v>0</v>
      </c>
      <c r="CA41" s="5" t="s">
        <v>130</v>
      </c>
      <c r="CB41" s="15">
        <f t="shared" si="30"/>
        <v>0</v>
      </c>
      <c r="CC41" s="10" t="str">
        <f>IFERROR(VLOOKUP(A41,'25'!U:V,2,0),"0")</f>
        <v>0</v>
      </c>
      <c r="CD41" s="5" t="s">
        <v>130</v>
      </c>
      <c r="CE41" s="15">
        <f t="shared" si="31"/>
        <v>0</v>
      </c>
      <c r="CF41" s="10" t="str">
        <f>IFERROR(VLOOKUP(A41,'26'!U:V,2,0),"0")</f>
        <v>0</v>
      </c>
      <c r="CG41" s="5" t="s">
        <v>130</v>
      </c>
      <c r="CH41" s="15">
        <f t="shared" si="32"/>
        <v>0</v>
      </c>
      <c r="CI41" s="10" t="str">
        <f>IFERROR(VLOOKUP(A41,'27'!U:V,2,0),"0")</f>
        <v>0</v>
      </c>
      <c r="CJ41" s="5" t="s">
        <v>130</v>
      </c>
      <c r="CK41" s="15">
        <f t="shared" si="33"/>
        <v>0</v>
      </c>
      <c r="CL41" s="10" t="str">
        <f>IFERROR(VLOOKUP(A41,'28'!U:V,2,0),"0")</f>
        <v>0</v>
      </c>
      <c r="CM41" s="5" t="s">
        <v>130</v>
      </c>
      <c r="CN41" s="15">
        <f t="shared" si="34"/>
        <v>0</v>
      </c>
      <c r="CO41" s="10" t="str">
        <f>IFERROR(VLOOKUP(A41,'29'!U:V,2,0),"0")</f>
        <v>0</v>
      </c>
      <c r="CP41" s="5" t="s">
        <v>130</v>
      </c>
      <c r="CQ41" s="15">
        <f t="shared" si="35"/>
        <v>0</v>
      </c>
      <c r="CR41" s="10" t="str">
        <f>IFERROR(VLOOKUP(A41,'30'!U:V,2,0),"0")</f>
        <v>0</v>
      </c>
      <c r="CS41" s="5" t="s">
        <v>130</v>
      </c>
      <c r="CT41" s="15">
        <f t="shared" si="36"/>
        <v>0</v>
      </c>
      <c r="CU41" s="10" t="str">
        <f>IFERROR(VLOOKUP(A41,'31'!U:V,2,0),"0")</f>
        <v>0</v>
      </c>
      <c r="CV41" s="5" t="s">
        <v>130</v>
      </c>
      <c r="CW41" s="15">
        <f t="shared" si="37"/>
        <v>0</v>
      </c>
      <c r="CX41" s="10" t="str">
        <f>IFERROR(VLOOKUP(A41,'เซต1-31'!V:W,2,0),"0")</f>
        <v>0</v>
      </c>
      <c r="CY41" s="5" t="s">
        <v>130</v>
      </c>
      <c r="CZ41" s="15">
        <f t="shared" si="20"/>
        <v>0</v>
      </c>
    </row>
    <row r="42" spans="1:104" x14ac:dyDescent="0.25">
      <c r="A42" s="6" t="s">
        <v>58</v>
      </c>
      <c r="B42" s="4" t="s">
        <v>59</v>
      </c>
      <c r="C42" s="13">
        <v>4.17</v>
      </c>
      <c r="D42" s="95">
        <v>1</v>
      </c>
      <c r="E42" s="95">
        <f t="shared" si="3"/>
        <v>0</v>
      </c>
      <c r="F42" s="19">
        <f t="shared" si="21"/>
        <v>0</v>
      </c>
      <c r="G42" s="5" t="s">
        <v>130</v>
      </c>
      <c r="H42" s="13">
        <f t="shared" si="38"/>
        <v>0</v>
      </c>
      <c r="I42" s="10" t="str">
        <f>IFERROR(VLOOKUP(A42,'1'!U:V,2,0),"0")</f>
        <v>0</v>
      </c>
      <c r="J42" s="5" t="s">
        <v>130</v>
      </c>
      <c r="K42" s="15">
        <f t="shared" si="39"/>
        <v>0</v>
      </c>
      <c r="L42" s="10" t="str">
        <f>IFERROR(VLOOKUP(A42,'2'!U:V,2,0),"0")</f>
        <v>0</v>
      </c>
      <c r="M42" s="5" t="s">
        <v>130</v>
      </c>
      <c r="N42" s="15">
        <f t="shared" si="40"/>
        <v>0</v>
      </c>
      <c r="O42" s="10" t="str">
        <f>IFERROR(VLOOKUP(A42,'3'!U:V,2,0),"0")</f>
        <v>0</v>
      </c>
      <c r="P42" s="5" t="s">
        <v>130</v>
      </c>
      <c r="Q42" s="15">
        <f t="shared" si="41"/>
        <v>0</v>
      </c>
      <c r="R42" s="10" t="str">
        <f>IFERROR(VLOOKUP(A42,'4'!U:V,2,0),"0")</f>
        <v>0</v>
      </c>
      <c r="S42" s="5" t="s">
        <v>130</v>
      </c>
      <c r="T42" s="15">
        <f t="shared" si="42"/>
        <v>0</v>
      </c>
      <c r="U42" s="10" t="str">
        <f>IFERROR(VLOOKUP(A42,'5'!U:V,2,0),"0")</f>
        <v>0</v>
      </c>
      <c r="V42" s="5" t="s">
        <v>130</v>
      </c>
      <c r="W42" s="15">
        <f t="shared" si="43"/>
        <v>0</v>
      </c>
      <c r="X42" s="10" t="str">
        <f>IFERROR(VLOOKUP(A42,'6'!U:V,2,0),"0")</f>
        <v>0</v>
      </c>
      <c r="Y42" s="5" t="s">
        <v>130</v>
      </c>
      <c r="Z42" s="15">
        <f t="shared" si="44"/>
        <v>0</v>
      </c>
      <c r="AA42" s="10" t="str">
        <f>IFERROR(VLOOKUP(A42,'7'!U:V,2,0),"0")</f>
        <v>0</v>
      </c>
      <c r="AB42" s="5" t="s">
        <v>130</v>
      </c>
      <c r="AC42" s="15">
        <f t="shared" si="45"/>
        <v>0</v>
      </c>
      <c r="AD42" s="10" t="str">
        <f>IFERROR(VLOOKUP(A42,'8'!U:V,2,0),"0")</f>
        <v>0</v>
      </c>
      <c r="AE42" s="5" t="s">
        <v>130</v>
      </c>
      <c r="AF42" s="15">
        <f t="shared" si="46"/>
        <v>0</v>
      </c>
      <c r="AG42" s="10" t="str">
        <f>IFERROR(VLOOKUP(A42,'9'!U:V,2,0),"0")</f>
        <v>0</v>
      </c>
      <c r="AH42" s="5" t="s">
        <v>130</v>
      </c>
      <c r="AI42" s="15">
        <f t="shared" si="47"/>
        <v>0</v>
      </c>
      <c r="AJ42" s="10" t="str">
        <f>IFERROR(VLOOKUP(A42,'10'!U:V,2,0),"0")</f>
        <v>0</v>
      </c>
      <c r="AK42" s="5" t="s">
        <v>130</v>
      </c>
      <c r="AL42" s="15">
        <f t="shared" si="48"/>
        <v>0</v>
      </c>
      <c r="AM42" s="10" t="str">
        <f>IFERROR(VLOOKUP(A42,'11'!U:V,2,0),"0")</f>
        <v>0</v>
      </c>
      <c r="AN42" s="5" t="s">
        <v>130</v>
      </c>
      <c r="AO42" s="15">
        <f t="shared" si="49"/>
        <v>0</v>
      </c>
      <c r="AP42" s="10" t="str">
        <f>IFERROR(VLOOKUP(A42,'12'!U:V,2,0),"0")</f>
        <v>0</v>
      </c>
      <c r="AQ42" s="5" t="s">
        <v>130</v>
      </c>
      <c r="AR42" s="15">
        <f t="shared" si="50"/>
        <v>0</v>
      </c>
      <c r="AS42" s="10" t="str">
        <f>IFERROR(VLOOKUP(A42,'13'!U:V,2,0),"0")</f>
        <v>0</v>
      </c>
      <c r="AT42" s="5" t="s">
        <v>130</v>
      </c>
      <c r="AU42" s="15">
        <f t="shared" si="51"/>
        <v>0</v>
      </c>
      <c r="AV42" s="10" t="str">
        <f>IFERROR(VLOOKUP(A42,'14'!U:V,2,0),"0")</f>
        <v>0</v>
      </c>
      <c r="AW42" s="5" t="s">
        <v>130</v>
      </c>
      <c r="AX42" s="15">
        <f t="shared" si="52"/>
        <v>0</v>
      </c>
      <c r="AY42" s="10" t="str">
        <f>IFERROR(VLOOKUP(A42,'15'!U:V,2,0),"0")</f>
        <v>0</v>
      </c>
      <c r="AZ42" s="5" t="s">
        <v>130</v>
      </c>
      <c r="BA42" s="15">
        <f t="shared" si="53"/>
        <v>0</v>
      </c>
      <c r="BB42" s="10" t="str">
        <f>IFERROR(VLOOKUP(A42,'16'!U:V,2,0),"0")</f>
        <v>0</v>
      </c>
      <c r="BC42" s="5" t="s">
        <v>130</v>
      </c>
      <c r="BD42" s="15">
        <f t="shared" si="54"/>
        <v>0</v>
      </c>
      <c r="BE42" s="10" t="str">
        <f>IFERROR(VLOOKUP(A42,'17'!U:V,2,0),"0")</f>
        <v>0</v>
      </c>
      <c r="BF42" s="5" t="s">
        <v>130</v>
      </c>
      <c r="BG42" s="15">
        <f t="shared" si="55"/>
        <v>0</v>
      </c>
      <c r="BH42" s="10" t="str">
        <f>IFERROR(VLOOKUP(A42,'18'!U:V,2,0),"0")</f>
        <v>0</v>
      </c>
      <c r="BI42" s="5" t="s">
        <v>130</v>
      </c>
      <c r="BJ42" s="15">
        <f t="shared" si="24"/>
        <v>0</v>
      </c>
      <c r="BK42" s="10" t="str">
        <f>IFERROR(VLOOKUP(A42,'19'!U:V,2,0),"0")</f>
        <v>0</v>
      </c>
      <c r="BL42" s="5" t="s">
        <v>130</v>
      </c>
      <c r="BM42" s="15">
        <f t="shared" si="25"/>
        <v>0</v>
      </c>
      <c r="BN42" s="10" t="str">
        <f>IFERROR(VLOOKUP(A42,'20'!U:V,2,0),"0")</f>
        <v>0</v>
      </c>
      <c r="BO42" s="5" t="s">
        <v>130</v>
      </c>
      <c r="BP42" s="15">
        <f t="shared" si="26"/>
        <v>0</v>
      </c>
      <c r="BQ42" s="10" t="str">
        <f>IFERROR(VLOOKUP(A42,'21'!U:V,2,0),"0")</f>
        <v>0</v>
      </c>
      <c r="BR42" s="5" t="s">
        <v>130</v>
      </c>
      <c r="BS42" s="15">
        <f t="shared" si="27"/>
        <v>0</v>
      </c>
      <c r="BT42" s="10" t="str">
        <f>IFERROR(VLOOKUP(A42,'22'!U:V,2,0),"0")</f>
        <v>0</v>
      </c>
      <c r="BU42" s="5" t="s">
        <v>130</v>
      </c>
      <c r="BV42" s="15">
        <f t="shared" si="28"/>
        <v>0</v>
      </c>
      <c r="BW42" s="10" t="str">
        <f>IFERROR(VLOOKUP(A42,'23'!U:V,2,0),"0")</f>
        <v>0</v>
      </c>
      <c r="BX42" s="5" t="s">
        <v>130</v>
      </c>
      <c r="BY42" s="15">
        <f t="shared" si="29"/>
        <v>0</v>
      </c>
      <c r="BZ42" s="10" t="str">
        <f>IFERROR(VLOOKUP(A42,'24'!U:V,2,0),"0")</f>
        <v>0</v>
      </c>
      <c r="CA42" s="5" t="s">
        <v>130</v>
      </c>
      <c r="CB42" s="15">
        <f t="shared" si="30"/>
        <v>0</v>
      </c>
      <c r="CC42" s="10" t="str">
        <f>IFERROR(VLOOKUP(A42,'25'!U:V,2,0),"0")</f>
        <v>0</v>
      </c>
      <c r="CD42" s="5" t="s">
        <v>130</v>
      </c>
      <c r="CE42" s="15">
        <f t="shared" si="31"/>
        <v>0</v>
      </c>
      <c r="CF42" s="10" t="str">
        <f>IFERROR(VLOOKUP(A42,'26'!U:V,2,0),"0")</f>
        <v>0</v>
      </c>
      <c r="CG42" s="5" t="s">
        <v>130</v>
      </c>
      <c r="CH42" s="15">
        <f t="shared" si="32"/>
        <v>0</v>
      </c>
      <c r="CI42" s="10" t="str">
        <f>IFERROR(VLOOKUP(A42,'27'!U:V,2,0),"0")</f>
        <v>0</v>
      </c>
      <c r="CJ42" s="5" t="s">
        <v>130</v>
      </c>
      <c r="CK42" s="15">
        <f t="shared" si="33"/>
        <v>0</v>
      </c>
      <c r="CL42" s="10" t="str">
        <f>IFERROR(VLOOKUP(A42,'28'!U:V,2,0),"0")</f>
        <v>0</v>
      </c>
      <c r="CM42" s="5" t="s">
        <v>130</v>
      </c>
      <c r="CN42" s="15">
        <f t="shared" si="34"/>
        <v>0</v>
      </c>
      <c r="CO42" s="10" t="str">
        <f>IFERROR(VLOOKUP(A42,'29'!U:V,2,0),"0")</f>
        <v>0</v>
      </c>
      <c r="CP42" s="5" t="s">
        <v>130</v>
      </c>
      <c r="CQ42" s="15">
        <f t="shared" si="35"/>
        <v>0</v>
      </c>
      <c r="CR42" s="10" t="str">
        <f>IFERROR(VLOOKUP(A42,'30'!U:V,2,0),"0")</f>
        <v>0</v>
      </c>
      <c r="CS42" s="5" t="s">
        <v>130</v>
      </c>
      <c r="CT42" s="15">
        <f t="shared" si="36"/>
        <v>0</v>
      </c>
      <c r="CU42" s="10" t="str">
        <f>IFERROR(VLOOKUP(A42,'31'!U:V,2,0),"0")</f>
        <v>0</v>
      </c>
      <c r="CV42" s="5" t="s">
        <v>130</v>
      </c>
      <c r="CW42" s="15">
        <f t="shared" si="37"/>
        <v>0</v>
      </c>
      <c r="CX42" s="10" t="str">
        <f>IFERROR(VLOOKUP(A42,'เซต1-31'!V:W,2,0),"0")</f>
        <v>0</v>
      </c>
      <c r="CY42" s="5" t="s">
        <v>130</v>
      </c>
      <c r="CZ42" s="15">
        <f t="shared" si="20"/>
        <v>0</v>
      </c>
    </row>
    <row r="43" spans="1:104" x14ac:dyDescent="0.25">
      <c r="A43" s="6" t="s">
        <v>168</v>
      </c>
      <c r="B43" s="4" t="s">
        <v>59</v>
      </c>
      <c r="C43" s="13">
        <v>4.17</v>
      </c>
      <c r="D43" s="95">
        <v>1</v>
      </c>
      <c r="E43" s="95">
        <f t="shared" si="3"/>
        <v>0</v>
      </c>
      <c r="F43" s="19">
        <f t="shared" si="21"/>
        <v>0</v>
      </c>
      <c r="G43" s="5" t="s">
        <v>130</v>
      </c>
      <c r="H43" s="13">
        <f t="shared" si="38"/>
        <v>0</v>
      </c>
      <c r="I43" s="10" t="str">
        <f>IFERROR(VLOOKUP(A43,'1'!U:V,2,0),"0")</f>
        <v>0</v>
      </c>
      <c r="J43" s="5" t="s">
        <v>130</v>
      </c>
      <c r="K43" s="15">
        <f t="shared" si="39"/>
        <v>0</v>
      </c>
      <c r="L43" s="10" t="str">
        <f>IFERROR(VLOOKUP(A43,'2'!U:V,2,0),"0")</f>
        <v>0</v>
      </c>
      <c r="M43" s="5" t="s">
        <v>130</v>
      </c>
      <c r="N43" s="15">
        <f t="shared" si="40"/>
        <v>0</v>
      </c>
      <c r="O43" s="10" t="str">
        <f>IFERROR(VLOOKUP(A43,'3'!U:V,2,0),"0")</f>
        <v>0</v>
      </c>
      <c r="P43" s="5" t="s">
        <v>130</v>
      </c>
      <c r="Q43" s="15">
        <f t="shared" si="41"/>
        <v>0</v>
      </c>
      <c r="R43" s="10" t="str">
        <f>IFERROR(VLOOKUP(A43,'4'!U:V,2,0),"0")</f>
        <v>0</v>
      </c>
      <c r="S43" s="5" t="s">
        <v>130</v>
      </c>
      <c r="T43" s="15">
        <f t="shared" si="42"/>
        <v>0</v>
      </c>
      <c r="U43" s="10" t="str">
        <f>IFERROR(VLOOKUP(A43,'5'!U:V,2,0),"0")</f>
        <v>0</v>
      </c>
      <c r="V43" s="5" t="s">
        <v>130</v>
      </c>
      <c r="W43" s="15">
        <f t="shared" si="43"/>
        <v>0</v>
      </c>
      <c r="X43" s="10" t="str">
        <f>IFERROR(VLOOKUP(A43,'6'!U:V,2,0),"0")</f>
        <v>0</v>
      </c>
      <c r="Y43" s="5" t="s">
        <v>130</v>
      </c>
      <c r="Z43" s="15">
        <f t="shared" si="44"/>
        <v>0</v>
      </c>
      <c r="AA43" s="10" t="str">
        <f>IFERROR(VLOOKUP(A43,'7'!U:V,2,0),"0")</f>
        <v>0</v>
      </c>
      <c r="AB43" s="5" t="s">
        <v>130</v>
      </c>
      <c r="AC43" s="15">
        <f t="shared" si="45"/>
        <v>0</v>
      </c>
      <c r="AD43" s="10" t="str">
        <f>IFERROR(VLOOKUP(A43,'8'!U:V,2,0),"0")</f>
        <v>0</v>
      </c>
      <c r="AE43" s="5" t="s">
        <v>130</v>
      </c>
      <c r="AF43" s="15">
        <f t="shared" si="46"/>
        <v>0</v>
      </c>
      <c r="AG43" s="10" t="str">
        <f>IFERROR(VLOOKUP(A43,'9'!U:V,2,0),"0")</f>
        <v>0</v>
      </c>
      <c r="AH43" s="5" t="s">
        <v>130</v>
      </c>
      <c r="AI43" s="15">
        <f t="shared" si="47"/>
        <v>0</v>
      </c>
      <c r="AJ43" s="10" t="str">
        <f>IFERROR(VLOOKUP(A43,'10'!U:V,2,0),"0")</f>
        <v>0</v>
      </c>
      <c r="AK43" s="5" t="s">
        <v>130</v>
      </c>
      <c r="AL43" s="15">
        <f t="shared" si="48"/>
        <v>0</v>
      </c>
      <c r="AM43" s="10" t="str">
        <f>IFERROR(VLOOKUP(A43,'11'!U:V,2,0),"0")</f>
        <v>0</v>
      </c>
      <c r="AN43" s="5" t="s">
        <v>130</v>
      </c>
      <c r="AO43" s="15">
        <f t="shared" si="49"/>
        <v>0</v>
      </c>
      <c r="AP43" s="10" t="str">
        <f>IFERROR(VLOOKUP(A43,'12'!U:V,2,0),"0")</f>
        <v>0</v>
      </c>
      <c r="AQ43" s="5" t="s">
        <v>130</v>
      </c>
      <c r="AR43" s="15">
        <f t="shared" si="50"/>
        <v>0</v>
      </c>
      <c r="AS43" s="10" t="str">
        <f>IFERROR(VLOOKUP(A43,'13'!U:V,2,0),"0")</f>
        <v>0</v>
      </c>
      <c r="AT43" s="5" t="s">
        <v>130</v>
      </c>
      <c r="AU43" s="15">
        <f t="shared" si="51"/>
        <v>0</v>
      </c>
      <c r="AV43" s="10" t="str">
        <f>IFERROR(VLOOKUP(A43,'14'!U:V,2,0),"0")</f>
        <v>0</v>
      </c>
      <c r="AW43" s="5" t="s">
        <v>130</v>
      </c>
      <c r="AX43" s="15">
        <f t="shared" si="52"/>
        <v>0</v>
      </c>
      <c r="AY43" s="10" t="str">
        <f>IFERROR(VLOOKUP(A43,'15'!U:V,2,0),"0")</f>
        <v>0</v>
      </c>
      <c r="AZ43" s="5" t="s">
        <v>130</v>
      </c>
      <c r="BA43" s="15">
        <f t="shared" si="53"/>
        <v>0</v>
      </c>
      <c r="BB43" s="10" t="str">
        <f>IFERROR(VLOOKUP(A43,'16'!U:V,2,0),"0")</f>
        <v>0</v>
      </c>
      <c r="BC43" s="5" t="s">
        <v>130</v>
      </c>
      <c r="BD43" s="15">
        <f t="shared" si="54"/>
        <v>0</v>
      </c>
      <c r="BE43" s="10" t="str">
        <f>IFERROR(VLOOKUP(A43,'17'!U:V,2,0),"0")</f>
        <v>0</v>
      </c>
      <c r="BF43" s="5" t="s">
        <v>130</v>
      </c>
      <c r="BG43" s="15">
        <f t="shared" si="55"/>
        <v>0</v>
      </c>
      <c r="BH43" s="10" t="str">
        <f>IFERROR(VLOOKUP(A43,'18'!U:V,2,0),"0")</f>
        <v>0</v>
      </c>
      <c r="BI43" s="5" t="s">
        <v>130</v>
      </c>
      <c r="BJ43" s="15">
        <f t="shared" si="24"/>
        <v>0</v>
      </c>
      <c r="BK43" s="10" t="str">
        <f>IFERROR(VLOOKUP(A43,'19'!U:V,2,0),"0")</f>
        <v>0</v>
      </c>
      <c r="BL43" s="5" t="s">
        <v>130</v>
      </c>
      <c r="BM43" s="15">
        <f t="shared" si="25"/>
        <v>0</v>
      </c>
      <c r="BN43" s="10" t="str">
        <f>IFERROR(VLOOKUP(A43,'20'!U:V,2,0),"0")</f>
        <v>0</v>
      </c>
      <c r="BO43" s="5" t="s">
        <v>130</v>
      </c>
      <c r="BP43" s="15">
        <f t="shared" si="26"/>
        <v>0</v>
      </c>
      <c r="BQ43" s="10" t="str">
        <f>IFERROR(VLOOKUP(A43,'21'!U:V,2,0),"0")</f>
        <v>0</v>
      </c>
      <c r="BR43" s="5" t="s">
        <v>130</v>
      </c>
      <c r="BS43" s="15">
        <f t="shared" si="27"/>
        <v>0</v>
      </c>
      <c r="BT43" s="10" t="str">
        <f>IFERROR(VLOOKUP(A43,'22'!U:V,2,0),"0")</f>
        <v>0</v>
      </c>
      <c r="BU43" s="5" t="s">
        <v>130</v>
      </c>
      <c r="BV43" s="15">
        <f t="shared" si="28"/>
        <v>0</v>
      </c>
      <c r="BW43" s="10" t="str">
        <f>IFERROR(VLOOKUP(A43,'23'!U:V,2,0),"0")</f>
        <v>0</v>
      </c>
      <c r="BX43" s="5" t="s">
        <v>130</v>
      </c>
      <c r="BY43" s="15">
        <f t="shared" si="29"/>
        <v>0</v>
      </c>
      <c r="BZ43" s="10" t="str">
        <f>IFERROR(VLOOKUP(A43,'24'!U:V,2,0),"0")</f>
        <v>0</v>
      </c>
      <c r="CA43" s="5" t="s">
        <v>130</v>
      </c>
      <c r="CB43" s="15">
        <f t="shared" si="30"/>
        <v>0</v>
      </c>
      <c r="CC43" s="10" t="str">
        <f>IFERROR(VLOOKUP(A43,'25'!U:V,2,0),"0")</f>
        <v>0</v>
      </c>
      <c r="CD43" s="5" t="s">
        <v>130</v>
      </c>
      <c r="CE43" s="15">
        <f t="shared" si="31"/>
        <v>0</v>
      </c>
      <c r="CF43" s="10" t="str">
        <f>IFERROR(VLOOKUP(A43,'26'!U:V,2,0),"0")</f>
        <v>0</v>
      </c>
      <c r="CG43" s="5" t="s">
        <v>130</v>
      </c>
      <c r="CH43" s="15">
        <f t="shared" si="32"/>
        <v>0</v>
      </c>
      <c r="CI43" s="10" t="str">
        <f>IFERROR(VLOOKUP(A43,'27'!U:V,2,0),"0")</f>
        <v>0</v>
      </c>
      <c r="CJ43" s="5" t="s">
        <v>130</v>
      </c>
      <c r="CK43" s="15">
        <f t="shared" si="33"/>
        <v>0</v>
      </c>
      <c r="CL43" s="10" t="str">
        <f>IFERROR(VLOOKUP(A43,'28'!U:V,2,0),"0")</f>
        <v>0</v>
      </c>
      <c r="CM43" s="5" t="s">
        <v>130</v>
      </c>
      <c r="CN43" s="15">
        <f t="shared" si="34"/>
        <v>0</v>
      </c>
      <c r="CO43" s="10" t="str">
        <f>IFERROR(VLOOKUP(A43,'29'!U:V,2,0),"0")</f>
        <v>0</v>
      </c>
      <c r="CP43" s="5" t="s">
        <v>130</v>
      </c>
      <c r="CQ43" s="15">
        <f t="shared" si="35"/>
        <v>0</v>
      </c>
      <c r="CR43" s="10" t="str">
        <f>IFERROR(VLOOKUP(A43,'30'!U:V,2,0),"0")</f>
        <v>0</v>
      </c>
      <c r="CS43" s="5" t="s">
        <v>130</v>
      </c>
      <c r="CT43" s="15">
        <f t="shared" si="36"/>
        <v>0</v>
      </c>
      <c r="CU43" s="10" t="str">
        <f>IFERROR(VLOOKUP(A43,'31'!U:V,2,0),"0")</f>
        <v>0</v>
      </c>
      <c r="CV43" s="5" t="s">
        <v>130</v>
      </c>
      <c r="CW43" s="15">
        <f t="shared" si="37"/>
        <v>0</v>
      </c>
      <c r="CX43" s="10" t="str">
        <f>IFERROR(VLOOKUP(A43,'เซต1-31'!V:W,2,0),"0")</f>
        <v>0</v>
      </c>
      <c r="CY43" s="5" t="s">
        <v>130</v>
      </c>
      <c r="CZ43" s="15">
        <f t="shared" si="20"/>
        <v>0</v>
      </c>
    </row>
    <row r="44" spans="1:104" x14ac:dyDescent="0.25">
      <c r="A44" s="6" t="s">
        <v>137</v>
      </c>
      <c r="B44" s="4" t="s">
        <v>138</v>
      </c>
      <c r="C44" s="13">
        <v>4.3</v>
      </c>
      <c r="D44" s="95">
        <v>1</v>
      </c>
      <c r="E44" s="95">
        <f t="shared" si="3"/>
        <v>0</v>
      </c>
      <c r="F44" s="19">
        <f t="shared" si="21"/>
        <v>0</v>
      </c>
      <c r="G44" s="5" t="s">
        <v>130</v>
      </c>
      <c r="H44" s="13">
        <f t="shared" si="38"/>
        <v>0</v>
      </c>
      <c r="I44" s="10" t="str">
        <f>IFERROR(VLOOKUP(A44,'1'!U:V,2,0),"0")</f>
        <v>0</v>
      </c>
      <c r="J44" s="5" t="s">
        <v>130</v>
      </c>
      <c r="K44" s="15">
        <f t="shared" si="39"/>
        <v>0</v>
      </c>
      <c r="L44" s="10" t="str">
        <f>IFERROR(VLOOKUP(A44,'2'!U:V,2,0),"0")</f>
        <v>0</v>
      </c>
      <c r="M44" s="5" t="s">
        <v>130</v>
      </c>
      <c r="N44" s="15">
        <f t="shared" si="40"/>
        <v>0</v>
      </c>
      <c r="O44" s="10" t="str">
        <f>IFERROR(VLOOKUP(A44,'3'!U:V,2,0),"0")</f>
        <v>0</v>
      </c>
      <c r="P44" s="5" t="s">
        <v>130</v>
      </c>
      <c r="Q44" s="15">
        <f t="shared" si="41"/>
        <v>0</v>
      </c>
      <c r="R44" s="10" t="str">
        <f>IFERROR(VLOOKUP(A44,'4'!U:V,2,0),"0")</f>
        <v>0</v>
      </c>
      <c r="S44" s="5" t="s">
        <v>130</v>
      </c>
      <c r="T44" s="15">
        <f t="shared" si="42"/>
        <v>0</v>
      </c>
      <c r="U44" s="10" t="str">
        <f>IFERROR(VLOOKUP(A44,'5'!U:V,2,0),"0")</f>
        <v>0</v>
      </c>
      <c r="V44" s="5" t="s">
        <v>130</v>
      </c>
      <c r="W44" s="15">
        <f t="shared" si="43"/>
        <v>0</v>
      </c>
      <c r="X44" s="10" t="str">
        <f>IFERROR(VLOOKUP(A44,'6'!U:V,2,0),"0")</f>
        <v>0</v>
      </c>
      <c r="Y44" s="5" t="s">
        <v>130</v>
      </c>
      <c r="Z44" s="15">
        <f t="shared" si="44"/>
        <v>0</v>
      </c>
      <c r="AA44" s="10" t="str">
        <f>IFERROR(VLOOKUP(A44,'7'!U:V,2,0),"0")</f>
        <v>0</v>
      </c>
      <c r="AB44" s="5" t="s">
        <v>130</v>
      </c>
      <c r="AC44" s="15">
        <f t="shared" si="45"/>
        <v>0</v>
      </c>
      <c r="AD44" s="10" t="str">
        <f>IFERROR(VLOOKUP(A44,'8'!U:V,2,0),"0")</f>
        <v>0</v>
      </c>
      <c r="AE44" s="5" t="s">
        <v>130</v>
      </c>
      <c r="AF44" s="15">
        <f t="shared" si="46"/>
        <v>0</v>
      </c>
      <c r="AG44" s="10" t="str">
        <f>IFERROR(VLOOKUP(A44,'9'!U:V,2,0),"0")</f>
        <v>0</v>
      </c>
      <c r="AH44" s="5" t="s">
        <v>130</v>
      </c>
      <c r="AI44" s="15">
        <f t="shared" si="47"/>
        <v>0</v>
      </c>
      <c r="AJ44" s="10" t="str">
        <f>IFERROR(VLOOKUP(A44,'10'!U:V,2,0),"0")</f>
        <v>0</v>
      </c>
      <c r="AK44" s="5" t="s">
        <v>130</v>
      </c>
      <c r="AL44" s="15">
        <f t="shared" si="48"/>
        <v>0</v>
      </c>
      <c r="AM44" s="10" t="str">
        <f>IFERROR(VLOOKUP(A44,'11'!U:V,2,0),"0")</f>
        <v>0</v>
      </c>
      <c r="AN44" s="5" t="s">
        <v>130</v>
      </c>
      <c r="AO44" s="15">
        <f t="shared" si="49"/>
        <v>0</v>
      </c>
      <c r="AP44" s="10" t="str">
        <f>IFERROR(VLOOKUP(A44,'12'!U:V,2,0),"0")</f>
        <v>0</v>
      </c>
      <c r="AQ44" s="5" t="s">
        <v>130</v>
      </c>
      <c r="AR44" s="15">
        <f t="shared" si="50"/>
        <v>0</v>
      </c>
      <c r="AS44" s="10" t="str">
        <f>IFERROR(VLOOKUP(A44,'13'!U:V,2,0),"0")</f>
        <v>0</v>
      </c>
      <c r="AT44" s="5" t="s">
        <v>130</v>
      </c>
      <c r="AU44" s="15">
        <f t="shared" si="51"/>
        <v>0</v>
      </c>
      <c r="AV44" s="10" t="str">
        <f>IFERROR(VLOOKUP(A44,'14'!U:V,2,0),"0")</f>
        <v>0</v>
      </c>
      <c r="AW44" s="5" t="s">
        <v>130</v>
      </c>
      <c r="AX44" s="15">
        <f t="shared" si="52"/>
        <v>0</v>
      </c>
      <c r="AY44" s="10" t="str">
        <f>IFERROR(VLOOKUP(A44,'15'!U:V,2,0),"0")</f>
        <v>0</v>
      </c>
      <c r="AZ44" s="5" t="s">
        <v>130</v>
      </c>
      <c r="BA44" s="15">
        <f t="shared" si="53"/>
        <v>0</v>
      </c>
      <c r="BB44" s="10" t="str">
        <f>IFERROR(VLOOKUP(A44,'16'!U:V,2,0),"0")</f>
        <v>0</v>
      </c>
      <c r="BC44" s="5" t="s">
        <v>130</v>
      </c>
      <c r="BD44" s="15">
        <f t="shared" si="54"/>
        <v>0</v>
      </c>
      <c r="BE44" s="10" t="str">
        <f>IFERROR(VLOOKUP(A44,'17'!U:V,2,0),"0")</f>
        <v>0</v>
      </c>
      <c r="BF44" s="5" t="s">
        <v>130</v>
      </c>
      <c r="BG44" s="15">
        <f t="shared" si="55"/>
        <v>0</v>
      </c>
      <c r="BH44" s="10" t="str">
        <f>IFERROR(VLOOKUP(A44,'18'!U:V,2,0),"0")</f>
        <v>0</v>
      </c>
      <c r="BI44" s="5" t="s">
        <v>130</v>
      </c>
      <c r="BJ44" s="15">
        <f t="shared" si="24"/>
        <v>0</v>
      </c>
      <c r="BK44" s="10" t="str">
        <f>IFERROR(VLOOKUP(A44,'19'!U:V,2,0),"0")</f>
        <v>0</v>
      </c>
      <c r="BL44" s="5" t="s">
        <v>130</v>
      </c>
      <c r="BM44" s="15">
        <f t="shared" si="25"/>
        <v>0</v>
      </c>
      <c r="BN44" s="10" t="str">
        <f>IFERROR(VLOOKUP(A44,'20'!U:V,2,0),"0")</f>
        <v>0</v>
      </c>
      <c r="BO44" s="5" t="s">
        <v>130</v>
      </c>
      <c r="BP44" s="15">
        <f t="shared" si="26"/>
        <v>0</v>
      </c>
      <c r="BQ44" s="10" t="str">
        <f>IFERROR(VLOOKUP(A44,'21'!U:V,2,0),"0")</f>
        <v>0</v>
      </c>
      <c r="BR44" s="5" t="s">
        <v>130</v>
      </c>
      <c r="BS44" s="15">
        <f t="shared" si="27"/>
        <v>0</v>
      </c>
      <c r="BT44" s="10" t="str">
        <f>IFERROR(VLOOKUP(A44,'22'!U:V,2,0),"0")</f>
        <v>0</v>
      </c>
      <c r="BU44" s="5" t="s">
        <v>130</v>
      </c>
      <c r="BV44" s="15">
        <f t="shared" si="28"/>
        <v>0</v>
      </c>
      <c r="BW44" s="10" t="str">
        <f>IFERROR(VLOOKUP(A44,'23'!U:V,2,0),"0")</f>
        <v>0</v>
      </c>
      <c r="BX44" s="5" t="s">
        <v>130</v>
      </c>
      <c r="BY44" s="15">
        <f t="shared" si="29"/>
        <v>0</v>
      </c>
      <c r="BZ44" s="10" t="str">
        <f>IFERROR(VLOOKUP(A44,'24'!U:V,2,0),"0")</f>
        <v>0</v>
      </c>
      <c r="CA44" s="5" t="s">
        <v>130</v>
      </c>
      <c r="CB44" s="15">
        <f t="shared" si="30"/>
        <v>0</v>
      </c>
      <c r="CC44" s="10" t="str">
        <f>IFERROR(VLOOKUP(A44,'25'!U:V,2,0),"0")</f>
        <v>0</v>
      </c>
      <c r="CD44" s="5" t="s">
        <v>130</v>
      </c>
      <c r="CE44" s="15">
        <f t="shared" si="31"/>
        <v>0</v>
      </c>
      <c r="CF44" s="10" t="str">
        <f>IFERROR(VLOOKUP(A44,'26'!U:V,2,0),"0")</f>
        <v>0</v>
      </c>
      <c r="CG44" s="5" t="s">
        <v>130</v>
      </c>
      <c r="CH44" s="15">
        <f t="shared" si="32"/>
        <v>0</v>
      </c>
      <c r="CI44" s="10" t="str">
        <f>IFERROR(VLOOKUP(A44,'27'!U:V,2,0),"0")</f>
        <v>0</v>
      </c>
      <c r="CJ44" s="5" t="s">
        <v>130</v>
      </c>
      <c r="CK44" s="15">
        <f t="shared" si="33"/>
        <v>0</v>
      </c>
      <c r="CL44" s="10" t="str">
        <f>IFERROR(VLOOKUP(A44,'28'!U:V,2,0),"0")</f>
        <v>0</v>
      </c>
      <c r="CM44" s="5" t="s">
        <v>130</v>
      </c>
      <c r="CN44" s="15">
        <f t="shared" si="34"/>
        <v>0</v>
      </c>
      <c r="CO44" s="10" t="str">
        <f>IFERROR(VLOOKUP(A44,'29'!U:V,2,0),"0")</f>
        <v>0</v>
      </c>
      <c r="CP44" s="5" t="s">
        <v>130</v>
      </c>
      <c r="CQ44" s="15">
        <f t="shared" si="35"/>
        <v>0</v>
      </c>
      <c r="CR44" s="10" t="str">
        <f>IFERROR(VLOOKUP(A44,'30'!U:V,2,0),"0")</f>
        <v>0</v>
      </c>
      <c r="CS44" s="5" t="s">
        <v>130</v>
      </c>
      <c r="CT44" s="15">
        <f t="shared" si="36"/>
        <v>0</v>
      </c>
      <c r="CU44" s="10" t="str">
        <f>IFERROR(VLOOKUP(A44,'31'!U:V,2,0),"0")</f>
        <v>0</v>
      </c>
      <c r="CV44" s="5" t="s">
        <v>130</v>
      </c>
      <c r="CW44" s="15">
        <f t="shared" si="37"/>
        <v>0</v>
      </c>
      <c r="CX44" s="10" t="str">
        <f>IFERROR(VLOOKUP(A44,'เซต1-31'!V:W,2,0),"0")</f>
        <v>0</v>
      </c>
      <c r="CY44" s="5" t="s">
        <v>130</v>
      </c>
      <c r="CZ44" s="15">
        <f t="shared" si="20"/>
        <v>0</v>
      </c>
    </row>
    <row r="45" spans="1:104" x14ac:dyDescent="0.25">
      <c r="A45" s="6" t="s">
        <v>66</v>
      </c>
      <c r="B45" s="4" t="s">
        <v>67</v>
      </c>
      <c r="C45" s="13">
        <v>4.3</v>
      </c>
      <c r="D45" s="95">
        <v>1</v>
      </c>
      <c r="E45" s="95">
        <f t="shared" si="3"/>
        <v>0</v>
      </c>
      <c r="F45" s="19">
        <f t="shared" si="21"/>
        <v>0</v>
      </c>
      <c r="G45" s="5" t="s">
        <v>130</v>
      </c>
      <c r="H45" s="13">
        <f t="shared" si="38"/>
        <v>0</v>
      </c>
      <c r="I45" s="10" t="str">
        <f>IFERROR(VLOOKUP(A45,'1'!U:V,2,0),"0")</f>
        <v>0</v>
      </c>
      <c r="J45" s="5" t="s">
        <v>130</v>
      </c>
      <c r="K45" s="15">
        <f t="shared" si="39"/>
        <v>0</v>
      </c>
      <c r="L45" s="10" t="str">
        <f>IFERROR(VLOOKUP(A45,'2'!U:V,2,0),"0")</f>
        <v>0</v>
      </c>
      <c r="M45" s="5" t="s">
        <v>130</v>
      </c>
      <c r="N45" s="15">
        <f t="shared" si="40"/>
        <v>0</v>
      </c>
      <c r="O45" s="10" t="str">
        <f>IFERROR(VLOOKUP(A45,'3'!U:V,2,0),"0")</f>
        <v>0</v>
      </c>
      <c r="P45" s="5" t="s">
        <v>130</v>
      </c>
      <c r="Q45" s="15">
        <f t="shared" si="41"/>
        <v>0</v>
      </c>
      <c r="R45" s="10" t="str">
        <f>IFERROR(VLOOKUP(A45,'4'!U:V,2,0),"0")</f>
        <v>0</v>
      </c>
      <c r="S45" s="5" t="s">
        <v>130</v>
      </c>
      <c r="T45" s="15">
        <f t="shared" si="42"/>
        <v>0</v>
      </c>
      <c r="U45" s="10" t="str">
        <f>IFERROR(VLOOKUP(A45,'5'!U:V,2,0),"0")</f>
        <v>0</v>
      </c>
      <c r="V45" s="5" t="s">
        <v>130</v>
      </c>
      <c r="W45" s="15">
        <f t="shared" si="43"/>
        <v>0</v>
      </c>
      <c r="X45" s="10" t="str">
        <f>IFERROR(VLOOKUP(A45,'6'!U:V,2,0),"0")</f>
        <v>0</v>
      </c>
      <c r="Y45" s="5" t="s">
        <v>130</v>
      </c>
      <c r="Z45" s="15">
        <f t="shared" si="44"/>
        <v>0</v>
      </c>
      <c r="AA45" s="10" t="str">
        <f>IFERROR(VLOOKUP(A45,'7'!U:V,2,0),"0")</f>
        <v>0</v>
      </c>
      <c r="AB45" s="5" t="s">
        <v>130</v>
      </c>
      <c r="AC45" s="15">
        <f t="shared" si="45"/>
        <v>0</v>
      </c>
      <c r="AD45" s="10" t="str">
        <f>IFERROR(VLOOKUP(A45,'8'!U:V,2,0),"0")</f>
        <v>0</v>
      </c>
      <c r="AE45" s="5" t="s">
        <v>130</v>
      </c>
      <c r="AF45" s="15">
        <f t="shared" si="46"/>
        <v>0</v>
      </c>
      <c r="AG45" s="10" t="str">
        <f>IFERROR(VLOOKUP(A45,'9'!U:V,2,0),"0")</f>
        <v>0</v>
      </c>
      <c r="AH45" s="5" t="s">
        <v>130</v>
      </c>
      <c r="AI45" s="15">
        <f t="shared" si="47"/>
        <v>0</v>
      </c>
      <c r="AJ45" s="10" t="str">
        <f>IFERROR(VLOOKUP(A45,'10'!U:V,2,0),"0")</f>
        <v>0</v>
      </c>
      <c r="AK45" s="5" t="s">
        <v>130</v>
      </c>
      <c r="AL45" s="15">
        <f t="shared" si="48"/>
        <v>0</v>
      </c>
      <c r="AM45" s="10" t="str">
        <f>IFERROR(VLOOKUP(A45,'11'!U:V,2,0),"0")</f>
        <v>0</v>
      </c>
      <c r="AN45" s="5" t="s">
        <v>130</v>
      </c>
      <c r="AO45" s="15">
        <f t="shared" si="49"/>
        <v>0</v>
      </c>
      <c r="AP45" s="10" t="str">
        <f>IFERROR(VLOOKUP(A45,'12'!U:V,2,0),"0")</f>
        <v>0</v>
      </c>
      <c r="AQ45" s="5" t="s">
        <v>130</v>
      </c>
      <c r="AR45" s="15">
        <f t="shared" si="50"/>
        <v>0</v>
      </c>
      <c r="AS45" s="10" t="str">
        <f>IFERROR(VLOOKUP(A45,'13'!U:V,2,0),"0")</f>
        <v>0</v>
      </c>
      <c r="AT45" s="5" t="s">
        <v>130</v>
      </c>
      <c r="AU45" s="15">
        <f t="shared" si="51"/>
        <v>0</v>
      </c>
      <c r="AV45" s="10" t="str">
        <f>IFERROR(VLOOKUP(A45,'14'!U:V,2,0),"0")</f>
        <v>0</v>
      </c>
      <c r="AW45" s="5" t="s">
        <v>130</v>
      </c>
      <c r="AX45" s="15">
        <f t="shared" si="52"/>
        <v>0</v>
      </c>
      <c r="AY45" s="10" t="str">
        <f>IFERROR(VLOOKUP(A45,'15'!U:V,2,0),"0")</f>
        <v>0</v>
      </c>
      <c r="AZ45" s="5" t="s">
        <v>130</v>
      </c>
      <c r="BA45" s="15">
        <f t="shared" si="53"/>
        <v>0</v>
      </c>
      <c r="BB45" s="10" t="str">
        <f>IFERROR(VLOOKUP(A45,'16'!U:V,2,0),"0")</f>
        <v>0</v>
      </c>
      <c r="BC45" s="5" t="s">
        <v>130</v>
      </c>
      <c r="BD45" s="15">
        <f t="shared" si="54"/>
        <v>0</v>
      </c>
      <c r="BE45" s="10" t="str">
        <f>IFERROR(VLOOKUP(A45,'17'!U:V,2,0),"0")</f>
        <v>0</v>
      </c>
      <c r="BF45" s="5" t="s">
        <v>130</v>
      </c>
      <c r="BG45" s="15">
        <f t="shared" si="55"/>
        <v>0</v>
      </c>
      <c r="BH45" s="10" t="str">
        <f>IFERROR(VLOOKUP(A45,'18'!U:V,2,0),"0")</f>
        <v>0</v>
      </c>
      <c r="BI45" s="5" t="s">
        <v>130</v>
      </c>
      <c r="BJ45" s="15">
        <f t="shared" si="24"/>
        <v>0</v>
      </c>
      <c r="BK45" s="10" t="str">
        <f>IFERROR(VLOOKUP(A45,'19'!U:V,2,0),"0")</f>
        <v>0</v>
      </c>
      <c r="BL45" s="5" t="s">
        <v>130</v>
      </c>
      <c r="BM45" s="15">
        <f t="shared" si="25"/>
        <v>0</v>
      </c>
      <c r="BN45" s="10" t="str">
        <f>IFERROR(VLOOKUP(A45,'20'!U:V,2,0),"0")</f>
        <v>0</v>
      </c>
      <c r="BO45" s="5" t="s">
        <v>130</v>
      </c>
      <c r="BP45" s="15">
        <f t="shared" si="26"/>
        <v>0</v>
      </c>
      <c r="BQ45" s="10" t="str">
        <f>IFERROR(VLOOKUP(A45,'21'!U:V,2,0),"0")</f>
        <v>0</v>
      </c>
      <c r="BR45" s="5" t="s">
        <v>130</v>
      </c>
      <c r="BS45" s="15">
        <f t="shared" si="27"/>
        <v>0</v>
      </c>
      <c r="BT45" s="10" t="str">
        <f>IFERROR(VLOOKUP(A45,'22'!U:V,2,0),"0")</f>
        <v>0</v>
      </c>
      <c r="BU45" s="5" t="s">
        <v>130</v>
      </c>
      <c r="BV45" s="15">
        <f t="shared" si="28"/>
        <v>0</v>
      </c>
      <c r="BW45" s="10" t="str">
        <f>IFERROR(VLOOKUP(A45,'23'!U:V,2,0),"0")</f>
        <v>0</v>
      </c>
      <c r="BX45" s="5" t="s">
        <v>130</v>
      </c>
      <c r="BY45" s="15">
        <f t="shared" si="29"/>
        <v>0</v>
      </c>
      <c r="BZ45" s="10" t="str">
        <f>IFERROR(VLOOKUP(A45,'24'!U:V,2,0),"0")</f>
        <v>0</v>
      </c>
      <c r="CA45" s="5" t="s">
        <v>130</v>
      </c>
      <c r="CB45" s="15">
        <f t="shared" si="30"/>
        <v>0</v>
      </c>
      <c r="CC45" s="10" t="str">
        <f>IFERROR(VLOOKUP(A45,'25'!U:V,2,0),"0")</f>
        <v>0</v>
      </c>
      <c r="CD45" s="5" t="s">
        <v>130</v>
      </c>
      <c r="CE45" s="15">
        <f t="shared" si="31"/>
        <v>0</v>
      </c>
      <c r="CF45" s="10" t="str">
        <f>IFERROR(VLOOKUP(A45,'26'!U:V,2,0),"0")</f>
        <v>0</v>
      </c>
      <c r="CG45" s="5" t="s">
        <v>130</v>
      </c>
      <c r="CH45" s="15">
        <f t="shared" si="32"/>
        <v>0</v>
      </c>
      <c r="CI45" s="10" t="str">
        <f>IFERROR(VLOOKUP(A45,'27'!U:V,2,0),"0")</f>
        <v>0</v>
      </c>
      <c r="CJ45" s="5" t="s">
        <v>130</v>
      </c>
      <c r="CK45" s="15">
        <f t="shared" si="33"/>
        <v>0</v>
      </c>
      <c r="CL45" s="10" t="str">
        <f>IFERROR(VLOOKUP(A45,'28'!U:V,2,0),"0")</f>
        <v>0</v>
      </c>
      <c r="CM45" s="5" t="s">
        <v>130</v>
      </c>
      <c r="CN45" s="15">
        <f t="shared" si="34"/>
        <v>0</v>
      </c>
      <c r="CO45" s="10" t="str">
        <f>IFERROR(VLOOKUP(A45,'29'!U:V,2,0),"0")</f>
        <v>0</v>
      </c>
      <c r="CP45" s="5" t="s">
        <v>130</v>
      </c>
      <c r="CQ45" s="15">
        <f t="shared" si="35"/>
        <v>0</v>
      </c>
      <c r="CR45" s="10" t="str">
        <f>IFERROR(VLOOKUP(A45,'30'!U:V,2,0),"0")</f>
        <v>0</v>
      </c>
      <c r="CS45" s="5" t="s">
        <v>130</v>
      </c>
      <c r="CT45" s="15">
        <f t="shared" si="36"/>
        <v>0</v>
      </c>
      <c r="CU45" s="10" t="str">
        <f>IFERROR(VLOOKUP(A45,'31'!U:V,2,0),"0")</f>
        <v>0</v>
      </c>
      <c r="CV45" s="5" t="s">
        <v>130</v>
      </c>
      <c r="CW45" s="15">
        <f t="shared" si="37"/>
        <v>0</v>
      </c>
      <c r="CX45" s="10" t="str">
        <f>IFERROR(VLOOKUP(A45,'เซต1-31'!V:W,2,0),"0")</f>
        <v>0</v>
      </c>
      <c r="CY45" s="5" t="s">
        <v>130</v>
      </c>
      <c r="CZ45" s="15">
        <f t="shared" si="20"/>
        <v>0</v>
      </c>
    </row>
    <row r="46" spans="1:104" x14ac:dyDescent="0.25">
      <c r="A46" s="6" t="s">
        <v>172</v>
      </c>
      <c r="B46" s="4" t="s">
        <v>67</v>
      </c>
      <c r="C46" s="13">
        <v>4.3</v>
      </c>
      <c r="D46" s="95">
        <v>1</v>
      </c>
      <c r="E46" s="95">
        <f t="shared" si="3"/>
        <v>0</v>
      </c>
      <c r="F46" s="19">
        <f t="shared" si="21"/>
        <v>0</v>
      </c>
      <c r="G46" s="5" t="s">
        <v>130</v>
      </c>
      <c r="H46" s="13">
        <f t="shared" si="38"/>
        <v>0</v>
      </c>
      <c r="I46" s="10" t="str">
        <f>IFERROR(VLOOKUP(A46,'1'!U:V,2,0),"0")</f>
        <v>0</v>
      </c>
      <c r="J46" s="5" t="s">
        <v>130</v>
      </c>
      <c r="K46" s="15">
        <f t="shared" si="39"/>
        <v>0</v>
      </c>
      <c r="L46" s="10" t="str">
        <f>IFERROR(VLOOKUP(A46,'2'!U:V,2,0),"0")</f>
        <v>0</v>
      </c>
      <c r="M46" s="5" t="s">
        <v>130</v>
      </c>
      <c r="N46" s="15">
        <f t="shared" si="40"/>
        <v>0</v>
      </c>
      <c r="O46" s="10" t="str">
        <f>IFERROR(VLOOKUP(A46,'3'!U:V,2,0),"0")</f>
        <v>0</v>
      </c>
      <c r="P46" s="5" t="s">
        <v>130</v>
      </c>
      <c r="Q46" s="15">
        <f t="shared" si="41"/>
        <v>0</v>
      </c>
      <c r="R46" s="10" t="str">
        <f>IFERROR(VLOOKUP(A46,'4'!U:V,2,0),"0")</f>
        <v>0</v>
      </c>
      <c r="S46" s="5" t="s">
        <v>130</v>
      </c>
      <c r="T46" s="15">
        <f t="shared" si="42"/>
        <v>0</v>
      </c>
      <c r="U46" s="10" t="str">
        <f>IFERROR(VLOOKUP(A46,'5'!U:V,2,0),"0")</f>
        <v>0</v>
      </c>
      <c r="V46" s="5" t="s">
        <v>130</v>
      </c>
      <c r="W46" s="15">
        <f t="shared" si="43"/>
        <v>0</v>
      </c>
      <c r="X46" s="10" t="str">
        <f>IFERROR(VLOOKUP(A46,'6'!U:V,2,0),"0")</f>
        <v>0</v>
      </c>
      <c r="Y46" s="5" t="s">
        <v>130</v>
      </c>
      <c r="Z46" s="15">
        <f t="shared" si="44"/>
        <v>0</v>
      </c>
      <c r="AA46" s="10" t="str">
        <f>IFERROR(VLOOKUP(A46,'7'!U:V,2,0),"0")</f>
        <v>0</v>
      </c>
      <c r="AB46" s="5" t="s">
        <v>130</v>
      </c>
      <c r="AC46" s="15">
        <f t="shared" si="45"/>
        <v>0</v>
      </c>
      <c r="AD46" s="10" t="str">
        <f>IFERROR(VLOOKUP(A46,'8'!U:V,2,0),"0")</f>
        <v>0</v>
      </c>
      <c r="AE46" s="5" t="s">
        <v>130</v>
      </c>
      <c r="AF46" s="15">
        <f t="shared" si="46"/>
        <v>0</v>
      </c>
      <c r="AG46" s="10" t="str">
        <f>IFERROR(VLOOKUP(A46,'9'!U:V,2,0),"0")</f>
        <v>0</v>
      </c>
      <c r="AH46" s="5" t="s">
        <v>130</v>
      </c>
      <c r="AI46" s="15">
        <f t="shared" si="47"/>
        <v>0</v>
      </c>
      <c r="AJ46" s="10" t="str">
        <f>IFERROR(VLOOKUP(A46,'10'!U:V,2,0),"0")</f>
        <v>0</v>
      </c>
      <c r="AK46" s="5" t="s">
        <v>130</v>
      </c>
      <c r="AL46" s="15">
        <f t="shared" si="48"/>
        <v>0</v>
      </c>
      <c r="AM46" s="10" t="str">
        <f>IFERROR(VLOOKUP(A46,'11'!U:V,2,0),"0")</f>
        <v>0</v>
      </c>
      <c r="AN46" s="5" t="s">
        <v>130</v>
      </c>
      <c r="AO46" s="15">
        <f t="shared" si="49"/>
        <v>0</v>
      </c>
      <c r="AP46" s="10" t="str">
        <f>IFERROR(VLOOKUP(A46,'12'!U:V,2,0),"0")</f>
        <v>0</v>
      </c>
      <c r="AQ46" s="5" t="s">
        <v>130</v>
      </c>
      <c r="AR46" s="15">
        <f t="shared" si="50"/>
        <v>0</v>
      </c>
      <c r="AS46" s="10" t="str">
        <f>IFERROR(VLOOKUP(A46,'13'!U:V,2,0),"0")</f>
        <v>0</v>
      </c>
      <c r="AT46" s="5" t="s">
        <v>130</v>
      </c>
      <c r="AU46" s="15">
        <f t="shared" si="51"/>
        <v>0</v>
      </c>
      <c r="AV46" s="10" t="str">
        <f>IFERROR(VLOOKUP(A46,'14'!U:V,2,0),"0")</f>
        <v>0</v>
      </c>
      <c r="AW46" s="5" t="s">
        <v>130</v>
      </c>
      <c r="AX46" s="15">
        <f t="shared" si="52"/>
        <v>0</v>
      </c>
      <c r="AY46" s="10" t="str">
        <f>IFERROR(VLOOKUP(A46,'15'!U:V,2,0),"0")</f>
        <v>0</v>
      </c>
      <c r="AZ46" s="5" t="s">
        <v>130</v>
      </c>
      <c r="BA46" s="15">
        <f t="shared" si="53"/>
        <v>0</v>
      </c>
      <c r="BB46" s="10" t="str">
        <f>IFERROR(VLOOKUP(A46,'16'!U:V,2,0),"0")</f>
        <v>0</v>
      </c>
      <c r="BC46" s="5" t="s">
        <v>130</v>
      </c>
      <c r="BD46" s="15">
        <f t="shared" si="54"/>
        <v>0</v>
      </c>
      <c r="BE46" s="10" t="str">
        <f>IFERROR(VLOOKUP(A46,'17'!U:V,2,0),"0")</f>
        <v>0</v>
      </c>
      <c r="BF46" s="5" t="s">
        <v>130</v>
      </c>
      <c r="BG46" s="15">
        <f t="shared" si="55"/>
        <v>0</v>
      </c>
      <c r="BH46" s="10" t="str">
        <f>IFERROR(VLOOKUP(A46,'18'!U:V,2,0),"0")</f>
        <v>0</v>
      </c>
      <c r="BI46" s="5" t="s">
        <v>130</v>
      </c>
      <c r="BJ46" s="15">
        <f t="shared" si="24"/>
        <v>0</v>
      </c>
      <c r="BK46" s="10" t="str">
        <f>IFERROR(VLOOKUP(A46,'19'!U:V,2,0),"0")</f>
        <v>0</v>
      </c>
      <c r="BL46" s="5" t="s">
        <v>130</v>
      </c>
      <c r="BM46" s="15">
        <f t="shared" si="25"/>
        <v>0</v>
      </c>
      <c r="BN46" s="10" t="str">
        <f>IFERROR(VLOOKUP(A46,'20'!U:V,2,0),"0")</f>
        <v>0</v>
      </c>
      <c r="BO46" s="5" t="s">
        <v>130</v>
      </c>
      <c r="BP46" s="15">
        <f t="shared" si="26"/>
        <v>0</v>
      </c>
      <c r="BQ46" s="10" t="str">
        <f>IFERROR(VLOOKUP(A46,'21'!U:V,2,0),"0")</f>
        <v>0</v>
      </c>
      <c r="BR46" s="5" t="s">
        <v>130</v>
      </c>
      <c r="BS46" s="15">
        <f t="shared" si="27"/>
        <v>0</v>
      </c>
      <c r="BT46" s="10" t="str">
        <f>IFERROR(VLOOKUP(A46,'22'!U:V,2,0),"0")</f>
        <v>0</v>
      </c>
      <c r="BU46" s="5" t="s">
        <v>130</v>
      </c>
      <c r="BV46" s="15">
        <f t="shared" si="28"/>
        <v>0</v>
      </c>
      <c r="BW46" s="10" t="str">
        <f>IFERROR(VLOOKUP(A46,'23'!U:V,2,0),"0")</f>
        <v>0</v>
      </c>
      <c r="BX46" s="5" t="s">
        <v>130</v>
      </c>
      <c r="BY46" s="15">
        <f t="shared" si="29"/>
        <v>0</v>
      </c>
      <c r="BZ46" s="10" t="str">
        <f>IFERROR(VLOOKUP(A46,'24'!U:V,2,0),"0")</f>
        <v>0</v>
      </c>
      <c r="CA46" s="5" t="s">
        <v>130</v>
      </c>
      <c r="CB46" s="15">
        <f t="shared" si="30"/>
        <v>0</v>
      </c>
      <c r="CC46" s="10" t="str">
        <f>IFERROR(VLOOKUP(A46,'25'!U:V,2,0),"0")</f>
        <v>0</v>
      </c>
      <c r="CD46" s="5" t="s">
        <v>130</v>
      </c>
      <c r="CE46" s="15">
        <f t="shared" si="31"/>
        <v>0</v>
      </c>
      <c r="CF46" s="10" t="str">
        <f>IFERROR(VLOOKUP(A46,'26'!U:V,2,0),"0")</f>
        <v>0</v>
      </c>
      <c r="CG46" s="5" t="s">
        <v>130</v>
      </c>
      <c r="CH46" s="15">
        <f t="shared" si="32"/>
        <v>0</v>
      </c>
      <c r="CI46" s="10" t="str">
        <f>IFERROR(VLOOKUP(A46,'27'!U:V,2,0),"0")</f>
        <v>0</v>
      </c>
      <c r="CJ46" s="5" t="s">
        <v>130</v>
      </c>
      <c r="CK46" s="15">
        <f t="shared" si="33"/>
        <v>0</v>
      </c>
      <c r="CL46" s="10" t="str">
        <f>IFERROR(VLOOKUP(A46,'28'!U:V,2,0),"0")</f>
        <v>0</v>
      </c>
      <c r="CM46" s="5" t="s">
        <v>130</v>
      </c>
      <c r="CN46" s="15">
        <f t="shared" si="34"/>
        <v>0</v>
      </c>
      <c r="CO46" s="10" t="str">
        <f>IFERROR(VLOOKUP(A46,'29'!U:V,2,0),"0")</f>
        <v>0</v>
      </c>
      <c r="CP46" s="5" t="s">
        <v>130</v>
      </c>
      <c r="CQ46" s="15">
        <f t="shared" si="35"/>
        <v>0</v>
      </c>
      <c r="CR46" s="10" t="str">
        <f>IFERROR(VLOOKUP(A46,'30'!U:V,2,0),"0")</f>
        <v>0</v>
      </c>
      <c r="CS46" s="5" t="s">
        <v>130</v>
      </c>
      <c r="CT46" s="15">
        <f t="shared" si="36"/>
        <v>0</v>
      </c>
      <c r="CU46" s="10" t="str">
        <f>IFERROR(VLOOKUP(A46,'31'!U:V,2,0),"0")</f>
        <v>0</v>
      </c>
      <c r="CV46" s="5" t="s">
        <v>130</v>
      </c>
      <c r="CW46" s="15">
        <f t="shared" si="37"/>
        <v>0</v>
      </c>
      <c r="CX46" s="10" t="str">
        <f>IFERROR(VLOOKUP(A46,'เซต1-31'!V:W,2,0),"0")</f>
        <v>0</v>
      </c>
      <c r="CY46" s="5" t="s">
        <v>130</v>
      </c>
      <c r="CZ46" s="15">
        <f t="shared" si="20"/>
        <v>0</v>
      </c>
    </row>
    <row r="47" spans="1:104" x14ac:dyDescent="0.25">
      <c r="A47" s="6" t="s">
        <v>81</v>
      </c>
      <c r="B47" s="4" t="s">
        <v>82</v>
      </c>
      <c r="C47" s="13">
        <v>4.3</v>
      </c>
      <c r="D47" s="95">
        <v>1</v>
      </c>
      <c r="E47" s="95">
        <f t="shared" si="3"/>
        <v>0</v>
      </c>
      <c r="F47" s="19">
        <f t="shared" si="21"/>
        <v>0</v>
      </c>
      <c r="G47" s="5" t="s">
        <v>130</v>
      </c>
      <c r="H47" s="13">
        <f t="shared" si="38"/>
        <v>0</v>
      </c>
      <c r="I47" s="10" t="str">
        <f>IFERROR(VLOOKUP(A47,'1'!U:V,2,0),"0")</f>
        <v>0</v>
      </c>
      <c r="J47" s="5" t="s">
        <v>130</v>
      </c>
      <c r="K47" s="15">
        <f t="shared" si="39"/>
        <v>0</v>
      </c>
      <c r="L47" s="10" t="str">
        <f>IFERROR(VLOOKUP(A47,'2'!U:V,2,0),"0")</f>
        <v>0</v>
      </c>
      <c r="M47" s="5" t="s">
        <v>130</v>
      </c>
      <c r="N47" s="15">
        <f t="shared" si="40"/>
        <v>0</v>
      </c>
      <c r="O47" s="10" t="str">
        <f>IFERROR(VLOOKUP(A47,'3'!U:V,2,0),"0")</f>
        <v>0</v>
      </c>
      <c r="P47" s="5" t="s">
        <v>130</v>
      </c>
      <c r="Q47" s="15">
        <f t="shared" si="41"/>
        <v>0</v>
      </c>
      <c r="R47" s="10" t="str">
        <f>IFERROR(VLOOKUP(A47,'4'!U:V,2,0),"0")</f>
        <v>0</v>
      </c>
      <c r="S47" s="5" t="s">
        <v>130</v>
      </c>
      <c r="T47" s="15">
        <f t="shared" si="42"/>
        <v>0</v>
      </c>
      <c r="U47" s="10" t="str">
        <f>IFERROR(VLOOKUP(A47,'5'!U:V,2,0),"0")</f>
        <v>0</v>
      </c>
      <c r="V47" s="5" t="s">
        <v>130</v>
      </c>
      <c r="W47" s="15">
        <f t="shared" si="43"/>
        <v>0</v>
      </c>
      <c r="X47" s="10" t="str">
        <f>IFERROR(VLOOKUP(A47,'6'!U:V,2,0),"0")</f>
        <v>0</v>
      </c>
      <c r="Y47" s="5" t="s">
        <v>130</v>
      </c>
      <c r="Z47" s="15">
        <f t="shared" si="44"/>
        <v>0</v>
      </c>
      <c r="AA47" s="10" t="str">
        <f>IFERROR(VLOOKUP(A47,'7'!U:V,2,0),"0")</f>
        <v>0</v>
      </c>
      <c r="AB47" s="5" t="s">
        <v>130</v>
      </c>
      <c r="AC47" s="15">
        <f t="shared" si="45"/>
        <v>0</v>
      </c>
      <c r="AD47" s="10" t="str">
        <f>IFERROR(VLOOKUP(A47,'8'!U:V,2,0),"0")</f>
        <v>0</v>
      </c>
      <c r="AE47" s="5" t="s">
        <v>130</v>
      </c>
      <c r="AF47" s="15">
        <f t="shared" si="46"/>
        <v>0</v>
      </c>
      <c r="AG47" s="10" t="str">
        <f>IFERROR(VLOOKUP(A47,'9'!U:V,2,0),"0")</f>
        <v>0</v>
      </c>
      <c r="AH47" s="5" t="s">
        <v>130</v>
      </c>
      <c r="AI47" s="15">
        <f t="shared" si="47"/>
        <v>0</v>
      </c>
      <c r="AJ47" s="10" t="str">
        <f>IFERROR(VLOOKUP(A47,'10'!U:V,2,0),"0")</f>
        <v>0</v>
      </c>
      <c r="AK47" s="5" t="s">
        <v>130</v>
      </c>
      <c r="AL47" s="15">
        <f t="shared" si="48"/>
        <v>0</v>
      </c>
      <c r="AM47" s="10" t="str">
        <f>IFERROR(VLOOKUP(A47,'11'!U:V,2,0),"0")</f>
        <v>0</v>
      </c>
      <c r="AN47" s="5" t="s">
        <v>130</v>
      </c>
      <c r="AO47" s="15">
        <f t="shared" si="49"/>
        <v>0</v>
      </c>
      <c r="AP47" s="10" t="str">
        <f>IFERROR(VLOOKUP(A47,'12'!U:V,2,0),"0")</f>
        <v>0</v>
      </c>
      <c r="AQ47" s="5" t="s">
        <v>130</v>
      </c>
      <c r="AR47" s="15">
        <f t="shared" si="50"/>
        <v>0</v>
      </c>
      <c r="AS47" s="10" t="str">
        <f>IFERROR(VLOOKUP(A47,'13'!U:V,2,0),"0")</f>
        <v>0</v>
      </c>
      <c r="AT47" s="5" t="s">
        <v>130</v>
      </c>
      <c r="AU47" s="15">
        <f t="shared" si="51"/>
        <v>0</v>
      </c>
      <c r="AV47" s="10" t="str">
        <f>IFERROR(VLOOKUP(A47,'14'!U:V,2,0),"0")</f>
        <v>0</v>
      </c>
      <c r="AW47" s="5" t="s">
        <v>130</v>
      </c>
      <c r="AX47" s="15">
        <f t="shared" si="52"/>
        <v>0</v>
      </c>
      <c r="AY47" s="10" t="str">
        <f>IFERROR(VLOOKUP(A47,'15'!U:V,2,0),"0")</f>
        <v>0</v>
      </c>
      <c r="AZ47" s="5" t="s">
        <v>130</v>
      </c>
      <c r="BA47" s="15">
        <f t="shared" si="53"/>
        <v>0</v>
      </c>
      <c r="BB47" s="10" t="str">
        <f>IFERROR(VLOOKUP(A47,'16'!U:V,2,0),"0")</f>
        <v>0</v>
      </c>
      <c r="BC47" s="5" t="s">
        <v>130</v>
      </c>
      <c r="BD47" s="15">
        <f t="shared" si="54"/>
        <v>0</v>
      </c>
      <c r="BE47" s="10" t="str">
        <f>IFERROR(VLOOKUP(A47,'17'!U:V,2,0),"0")</f>
        <v>0</v>
      </c>
      <c r="BF47" s="5" t="s">
        <v>130</v>
      </c>
      <c r="BG47" s="15">
        <f t="shared" si="55"/>
        <v>0</v>
      </c>
      <c r="BH47" s="10" t="str">
        <f>IFERROR(VLOOKUP(A47,'18'!U:V,2,0),"0")</f>
        <v>0</v>
      </c>
      <c r="BI47" s="5" t="s">
        <v>130</v>
      </c>
      <c r="BJ47" s="15">
        <f t="shared" si="24"/>
        <v>0</v>
      </c>
      <c r="BK47" s="10" t="str">
        <f>IFERROR(VLOOKUP(A47,'19'!U:V,2,0),"0")</f>
        <v>0</v>
      </c>
      <c r="BL47" s="5" t="s">
        <v>130</v>
      </c>
      <c r="BM47" s="15">
        <f t="shared" si="25"/>
        <v>0</v>
      </c>
      <c r="BN47" s="10" t="str">
        <f>IFERROR(VLOOKUP(A47,'20'!U:V,2,0),"0")</f>
        <v>0</v>
      </c>
      <c r="BO47" s="5" t="s">
        <v>130</v>
      </c>
      <c r="BP47" s="15">
        <f t="shared" si="26"/>
        <v>0</v>
      </c>
      <c r="BQ47" s="10" t="str">
        <f>IFERROR(VLOOKUP(A47,'21'!U:V,2,0),"0")</f>
        <v>0</v>
      </c>
      <c r="BR47" s="5" t="s">
        <v>130</v>
      </c>
      <c r="BS47" s="15">
        <f t="shared" si="27"/>
        <v>0</v>
      </c>
      <c r="BT47" s="10" t="str">
        <f>IFERROR(VLOOKUP(A47,'22'!U:V,2,0),"0")</f>
        <v>0</v>
      </c>
      <c r="BU47" s="5" t="s">
        <v>130</v>
      </c>
      <c r="BV47" s="15">
        <f t="shared" si="28"/>
        <v>0</v>
      </c>
      <c r="BW47" s="10" t="str">
        <f>IFERROR(VLOOKUP(A47,'23'!U:V,2,0),"0")</f>
        <v>0</v>
      </c>
      <c r="BX47" s="5" t="s">
        <v>130</v>
      </c>
      <c r="BY47" s="15">
        <f t="shared" si="29"/>
        <v>0</v>
      </c>
      <c r="BZ47" s="10" t="str">
        <f>IFERROR(VLOOKUP(A47,'24'!U:V,2,0),"0")</f>
        <v>0</v>
      </c>
      <c r="CA47" s="5" t="s">
        <v>130</v>
      </c>
      <c r="CB47" s="15">
        <f t="shared" si="30"/>
        <v>0</v>
      </c>
      <c r="CC47" s="10" t="str">
        <f>IFERROR(VLOOKUP(A47,'25'!U:V,2,0),"0")</f>
        <v>0</v>
      </c>
      <c r="CD47" s="5" t="s">
        <v>130</v>
      </c>
      <c r="CE47" s="15">
        <f t="shared" si="31"/>
        <v>0</v>
      </c>
      <c r="CF47" s="10" t="str">
        <f>IFERROR(VLOOKUP(A47,'26'!U:V,2,0),"0")</f>
        <v>0</v>
      </c>
      <c r="CG47" s="5" t="s">
        <v>130</v>
      </c>
      <c r="CH47" s="15">
        <f t="shared" si="32"/>
        <v>0</v>
      </c>
      <c r="CI47" s="10" t="str">
        <f>IFERROR(VLOOKUP(A47,'27'!U:V,2,0),"0")</f>
        <v>0</v>
      </c>
      <c r="CJ47" s="5" t="s">
        <v>130</v>
      </c>
      <c r="CK47" s="15">
        <f t="shared" si="33"/>
        <v>0</v>
      </c>
      <c r="CL47" s="10" t="str">
        <f>IFERROR(VLOOKUP(A47,'28'!U:V,2,0),"0")</f>
        <v>0</v>
      </c>
      <c r="CM47" s="5" t="s">
        <v>130</v>
      </c>
      <c r="CN47" s="15">
        <f t="shared" si="34"/>
        <v>0</v>
      </c>
      <c r="CO47" s="10" t="str">
        <f>IFERROR(VLOOKUP(A47,'29'!U:V,2,0),"0")</f>
        <v>0</v>
      </c>
      <c r="CP47" s="5" t="s">
        <v>130</v>
      </c>
      <c r="CQ47" s="15">
        <f t="shared" si="35"/>
        <v>0</v>
      </c>
      <c r="CR47" s="10" t="str">
        <f>IFERROR(VLOOKUP(A47,'30'!U:V,2,0),"0")</f>
        <v>0</v>
      </c>
      <c r="CS47" s="5" t="s">
        <v>130</v>
      </c>
      <c r="CT47" s="15">
        <f t="shared" si="36"/>
        <v>0</v>
      </c>
      <c r="CU47" s="10" t="str">
        <f>IFERROR(VLOOKUP(A47,'31'!U:V,2,0),"0")</f>
        <v>0</v>
      </c>
      <c r="CV47" s="5" t="s">
        <v>130</v>
      </c>
      <c r="CW47" s="15">
        <f t="shared" si="37"/>
        <v>0</v>
      </c>
      <c r="CX47" s="10" t="str">
        <f>IFERROR(VLOOKUP(A47,'เซต1-31'!V:W,2,0),"0")</f>
        <v>0</v>
      </c>
      <c r="CY47" s="5" t="s">
        <v>130</v>
      </c>
      <c r="CZ47" s="15">
        <f t="shared" si="20"/>
        <v>0</v>
      </c>
    </row>
    <row r="48" spans="1:104" x14ac:dyDescent="0.25">
      <c r="A48" s="6" t="s">
        <v>91</v>
      </c>
      <c r="B48" s="4" t="s">
        <v>92</v>
      </c>
      <c r="C48" s="13">
        <v>4.29</v>
      </c>
      <c r="D48" s="95">
        <v>1</v>
      </c>
      <c r="E48" s="95">
        <f t="shared" si="3"/>
        <v>0</v>
      </c>
      <c r="F48" s="19">
        <f t="shared" si="21"/>
        <v>0</v>
      </c>
      <c r="G48" s="5" t="s">
        <v>130</v>
      </c>
      <c r="H48" s="13">
        <f t="shared" si="38"/>
        <v>0</v>
      </c>
      <c r="I48" s="10" t="str">
        <f>IFERROR(VLOOKUP(A48,'1'!U:V,2,0),"0")</f>
        <v>0</v>
      </c>
      <c r="J48" s="5" t="s">
        <v>130</v>
      </c>
      <c r="K48" s="15">
        <f t="shared" si="39"/>
        <v>0</v>
      </c>
      <c r="L48" s="10" t="str">
        <f>IFERROR(VLOOKUP(A48,'2'!U:V,2,0),"0")</f>
        <v>0</v>
      </c>
      <c r="M48" s="5" t="s">
        <v>130</v>
      </c>
      <c r="N48" s="15">
        <f t="shared" si="40"/>
        <v>0</v>
      </c>
      <c r="O48" s="10" t="str">
        <f>IFERROR(VLOOKUP(A48,'3'!U:V,2,0),"0")</f>
        <v>0</v>
      </c>
      <c r="P48" s="5" t="s">
        <v>130</v>
      </c>
      <c r="Q48" s="15">
        <f t="shared" si="41"/>
        <v>0</v>
      </c>
      <c r="R48" s="10" t="str">
        <f>IFERROR(VLOOKUP(A48,'4'!U:V,2,0),"0")</f>
        <v>0</v>
      </c>
      <c r="S48" s="5" t="s">
        <v>130</v>
      </c>
      <c r="T48" s="15">
        <f t="shared" si="42"/>
        <v>0</v>
      </c>
      <c r="U48" s="10" t="str">
        <f>IFERROR(VLOOKUP(A48,'5'!U:V,2,0),"0")</f>
        <v>0</v>
      </c>
      <c r="V48" s="5" t="s">
        <v>130</v>
      </c>
      <c r="W48" s="15">
        <f t="shared" si="43"/>
        <v>0</v>
      </c>
      <c r="X48" s="10" t="str">
        <f>IFERROR(VLOOKUP(A48,'6'!U:V,2,0),"0")</f>
        <v>0</v>
      </c>
      <c r="Y48" s="5" t="s">
        <v>130</v>
      </c>
      <c r="Z48" s="15">
        <f t="shared" si="44"/>
        <v>0</v>
      </c>
      <c r="AA48" s="10" t="str">
        <f>IFERROR(VLOOKUP(A48,'7'!U:V,2,0),"0")</f>
        <v>0</v>
      </c>
      <c r="AB48" s="5" t="s">
        <v>130</v>
      </c>
      <c r="AC48" s="15">
        <f t="shared" si="45"/>
        <v>0</v>
      </c>
      <c r="AD48" s="10" t="str">
        <f>IFERROR(VLOOKUP(A48,'8'!U:V,2,0),"0")</f>
        <v>0</v>
      </c>
      <c r="AE48" s="5" t="s">
        <v>130</v>
      </c>
      <c r="AF48" s="15">
        <f t="shared" si="46"/>
        <v>0</v>
      </c>
      <c r="AG48" s="10" t="str">
        <f>IFERROR(VLOOKUP(A48,'9'!U:V,2,0),"0")</f>
        <v>0</v>
      </c>
      <c r="AH48" s="5" t="s">
        <v>130</v>
      </c>
      <c r="AI48" s="15">
        <f t="shared" si="47"/>
        <v>0</v>
      </c>
      <c r="AJ48" s="10" t="str">
        <f>IFERROR(VLOOKUP(A48,'10'!U:V,2,0),"0")</f>
        <v>0</v>
      </c>
      <c r="AK48" s="5" t="s">
        <v>130</v>
      </c>
      <c r="AL48" s="15">
        <f t="shared" si="48"/>
        <v>0</v>
      </c>
      <c r="AM48" s="10" t="str">
        <f>IFERROR(VLOOKUP(A48,'11'!U:V,2,0),"0")</f>
        <v>0</v>
      </c>
      <c r="AN48" s="5" t="s">
        <v>130</v>
      </c>
      <c r="AO48" s="15">
        <f t="shared" si="49"/>
        <v>0</v>
      </c>
      <c r="AP48" s="10" t="str">
        <f>IFERROR(VLOOKUP(A48,'12'!U:V,2,0),"0")</f>
        <v>0</v>
      </c>
      <c r="AQ48" s="5" t="s">
        <v>130</v>
      </c>
      <c r="AR48" s="15">
        <f t="shared" si="50"/>
        <v>0</v>
      </c>
      <c r="AS48" s="10" t="str">
        <f>IFERROR(VLOOKUP(A48,'13'!U:V,2,0),"0")</f>
        <v>0</v>
      </c>
      <c r="AT48" s="5" t="s">
        <v>130</v>
      </c>
      <c r="AU48" s="15">
        <f t="shared" si="51"/>
        <v>0</v>
      </c>
      <c r="AV48" s="10" t="str">
        <f>IFERROR(VLOOKUP(A48,'14'!U:V,2,0),"0")</f>
        <v>0</v>
      </c>
      <c r="AW48" s="5" t="s">
        <v>130</v>
      </c>
      <c r="AX48" s="15">
        <f t="shared" si="52"/>
        <v>0</v>
      </c>
      <c r="AY48" s="10" t="str">
        <f>IFERROR(VLOOKUP(A48,'15'!U:V,2,0),"0")</f>
        <v>0</v>
      </c>
      <c r="AZ48" s="5" t="s">
        <v>130</v>
      </c>
      <c r="BA48" s="15">
        <f t="shared" si="53"/>
        <v>0</v>
      </c>
      <c r="BB48" s="10" t="str">
        <f>IFERROR(VLOOKUP(A48,'16'!U:V,2,0),"0")</f>
        <v>0</v>
      </c>
      <c r="BC48" s="5" t="s">
        <v>130</v>
      </c>
      <c r="BD48" s="15">
        <f t="shared" si="54"/>
        <v>0</v>
      </c>
      <c r="BE48" s="10" t="str">
        <f>IFERROR(VLOOKUP(A48,'17'!U:V,2,0),"0")</f>
        <v>0</v>
      </c>
      <c r="BF48" s="5" t="s">
        <v>130</v>
      </c>
      <c r="BG48" s="15">
        <f t="shared" si="55"/>
        <v>0</v>
      </c>
      <c r="BH48" s="10" t="str">
        <f>IFERROR(VLOOKUP(A48,'18'!U:V,2,0),"0")</f>
        <v>0</v>
      </c>
      <c r="BI48" s="5" t="s">
        <v>130</v>
      </c>
      <c r="BJ48" s="15">
        <f t="shared" si="24"/>
        <v>0</v>
      </c>
      <c r="BK48" s="10" t="str">
        <f>IFERROR(VLOOKUP(A48,'19'!U:V,2,0),"0")</f>
        <v>0</v>
      </c>
      <c r="BL48" s="5" t="s">
        <v>130</v>
      </c>
      <c r="BM48" s="15">
        <f t="shared" si="25"/>
        <v>0</v>
      </c>
      <c r="BN48" s="10" t="str">
        <f>IFERROR(VLOOKUP(A48,'20'!U:V,2,0),"0")</f>
        <v>0</v>
      </c>
      <c r="BO48" s="5" t="s">
        <v>130</v>
      </c>
      <c r="BP48" s="15">
        <f t="shared" si="26"/>
        <v>0</v>
      </c>
      <c r="BQ48" s="10" t="str">
        <f>IFERROR(VLOOKUP(A48,'21'!U:V,2,0),"0")</f>
        <v>0</v>
      </c>
      <c r="BR48" s="5" t="s">
        <v>130</v>
      </c>
      <c r="BS48" s="15">
        <f t="shared" si="27"/>
        <v>0</v>
      </c>
      <c r="BT48" s="10" t="str">
        <f>IFERROR(VLOOKUP(A48,'22'!U:V,2,0),"0")</f>
        <v>0</v>
      </c>
      <c r="BU48" s="5" t="s">
        <v>130</v>
      </c>
      <c r="BV48" s="15">
        <f t="shared" si="28"/>
        <v>0</v>
      </c>
      <c r="BW48" s="10" t="str">
        <f>IFERROR(VLOOKUP(A48,'23'!U:V,2,0),"0")</f>
        <v>0</v>
      </c>
      <c r="BX48" s="5" t="s">
        <v>130</v>
      </c>
      <c r="BY48" s="15">
        <f t="shared" si="29"/>
        <v>0</v>
      </c>
      <c r="BZ48" s="10" t="str">
        <f>IFERROR(VLOOKUP(A48,'24'!U:V,2,0),"0")</f>
        <v>0</v>
      </c>
      <c r="CA48" s="5" t="s">
        <v>130</v>
      </c>
      <c r="CB48" s="15">
        <f t="shared" si="30"/>
        <v>0</v>
      </c>
      <c r="CC48" s="10" t="str">
        <f>IFERROR(VLOOKUP(A48,'25'!U:V,2,0),"0")</f>
        <v>0</v>
      </c>
      <c r="CD48" s="5" t="s">
        <v>130</v>
      </c>
      <c r="CE48" s="15">
        <f t="shared" si="31"/>
        <v>0</v>
      </c>
      <c r="CF48" s="10" t="str">
        <f>IFERROR(VLOOKUP(A48,'26'!U:V,2,0),"0")</f>
        <v>0</v>
      </c>
      <c r="CG48" s="5" t="s">
        <v>130</v>
      </c>
      <c r="CH48" s="15">
        <f t="shared" si="32"/>
        <v>0</v>
      </c>
      <c r="CI48" s="10" t="str">
        <f>IFERROR(VLOOKUP(A48,'27'!U:V,2,0),"0")</f>
        <v>0</v>
      </c>
      <c r="CJ48" s="5" t="s">
        <v>130</v>
      </c>
      <c r="CK48" s="15">
        <f t="shared" si="33"/>
        <v>0</v>
      </c>
      <c r="CL48" s="10" t="str">
        <f>IFERROR(VLOOKUP(A48,'28'!U:V,2,0),"0")</f>
        <v>0</v>
      </c>
      <c r="CM48" s="5" t="s">
        <v>130</v>
      </c>
      <c r="CN48" s="15">
        <f t="shared" si="34"/>
        <v>0</v>
      </c>
      <c r="CO48" s="10" t="str">
        <f>IFERROR(VLOOKUP(A48,'29'!U:V,2,0),"0")</f>
        <v>0</v>
      </c>
      <c r="CP48" s="5" t="s">
        <v>130</v>
      </c>
      <c r="CQ48" s="15">
        <f t="shared" si="35"/>
        <v>0</v>
      </c>
      <c r="CR48" s="10" t="str">
        <f>IFERROR(VLOOKUP(A48,'30'!U:V,2,0),"0")</f>
        <v>0</v>
      </c>
      <c r="CS48" s="5" t="s">
        <v>130</v>
      </c>
      <c r="CT48" s="15">
        <f t="shared" si="36"/>
        <v>0</v>
      </c>
      <c r="CU48" s="10" t="str">
        <f>IFERROR(VLOOKUP(A48,'31'!U:V,2,0),"0")</f>
        <v>0</v>
      </c>
      <c r="CV48" s="5" t="s">
        <v>130</v>
      </c>
      <c r="CW48" s="15">
        <f t="shared" si="37"/>
        <v>0</v>
      </c>
      <c r="CX48" s="10" t="str">
        <f>IFERROR(VLOOKUP(A48,'เซต1-31'!V:W,2,0),"0")</f>
        <v>0</v>
      </c>
      <c r="CY48" s="5" t="s">
        <v>130</v>
      </c>
      <c r="CZ48" s="15">
        <f t="shared" si="20"/>
        <v>0</v>
      </c>
    </row>
    <row r="49" spans="1:104" x14ac:dyDescent="0.25">
      <c r="A49" s="6" t="s">
        <v>64</v>
      </c>
      <c r="B49" s="4" t="s">
        <v>65</v>
      </c>
      <c r="C49" s="13">
        <v>4.29</v>
      </c>
      <c r="D49" s="95">
        <v>1</v>
      </c>
      <c r="E49" s="95">
        <f t="shared" si="3"/>
        <v>0</v>
      </c>
      <c r="F49" s="19">
        <f t="shared" si="21"/>
        <v>0</v>
      </c>
      <c r="G49" s="5" t="s">
        <v>130</v>
      </c>
      <c r="H49" s="13">
        <f t="shared" si="38"/>
        <v>0</v>
      </c>
      <c r="I49" s="10" t="str">
        <f>IFERROR(VLOOKUP(A49,'1'!U:V,2,0),"0")</f>
        <v>0</v>
      </c>
      <c r="J49" s="5" t="s">
        <v>130</v>
      </c>
      <c r="K49" s="15">
        <f t="shared" si="39"/>
        <v>0</v>
      </c>
      <c r="L49" s="10" t="str">
        <f>IFERROR(VLOOKUP(A49,'2'!U:V,2,0),"0")</f>
        <v>0</v>
      </c>
      <c r="M49" s="5" t="s">
        <v>130</v>
      </c>
      <c r="N49" s="15">
        <f t="shared" si="40"/>
        <v>0</v>
      </c>
      <c r="O49" s="10" t="str">
        <f>IFERROR(VLOOKUP(A49,'3'!U:V,2,0),"0")</f>
        <v>0</v>
      </c>
      <c r="P49" s="5" t="s">
        <v>130</v>
      </c>
      <c r="Q49" s="15">
        <f t="shared" si="41"/>
        <v>0</v>
      </c>
      <c r="R49" s="10" t="str">
        <f>IFERROR(VLOOKUP(A49,'4'!U:V,2,0),"0")</f>
        <v>0</v>
      </c>
      <c r="S49" s="5" t="s">
        <v>130</v>
      </c>
      <c r="T49" s="15">
        <f t="shared" si="42"/>
        <v>0</v>
      </c>
      <c r="U49" s="10" t="str">
        <f>IFERROR(VLOOKUP(A49,'5'!U:V,2,0),"0")</f>
        <v>0</v>
      </c>
      <c r="V49" s="5" t="s">
        <v>130</v>
      </c>
      <c r="W49" s="15">
        <f t="shared" si="43"/>
        <v>0</v>
      </c>
      <c r="X49" s="10" t="str">
        <f>IFERROR(VLOOKUP(A49,'6'!U:V,2,0),"0")</f>
        <v>0</v>
      </c>
      <c r="Y49" s="5" t="s">
        <v>130</v>
      </c>
      <c r="Z49" s="15">
        <f t="shared" si="44"/>
        <v>0</v>
      </c>
      <c r="AA49" s="10" t="str">
        <f>IFERROR(VLOOKUP(A49,'7'!U:V,2,0),"0")</f>
        <v>0</v>
      </c>
      <c r="AB49" s="5" t="s">
        <v>130</v>
      </c>
      <c r="AC49" s="15">
        <f t="shared" si="45"/>
        <v>0</v>
      </c>
      <c r="AD49" s="10" t="str">
        <f>IFERROR(VLOOKUP(A49,'8'!U:V,2,0),"0")</f>
        <v>0</v>
      </c>
      <c r="AE49" s="5" t="s">
        <v>130</v>
      </c>
      <c r="AF49" s="15">
        <f t="shared" si="46"/>
        <v>0</v>
      </c>
      <c r="AG49" s="10" t="str">
        <f>IFERROR(VLOOKUP(A49,'9'!U:V,2,0),"0")</f>
        <v>0</v>
      </c>
      <c r="AH49" s="5" t="s">
        <v>130</v>
      </c>
      <c r="AI49" s="15">
        <f t="shared" si="47"/>
        <v>0</v>
      </c>
      <c r="AJ49" s="10" t="str">
        <f>IFERROR(VLOOKUP(A49,'10'!U:V,2,0),"0")</f>
        <v>0</v>
      </c>
      <c r="AK49" s="5" t="s">
        <v>130</v>
      </c>
      <c r="AL49" s="15">
        <f t="shared" si="48"/>
        <v>0</v>
      </c>
      <c r="AM49" s="10" t="str">
        <f>IFERROR(VLOOKUP(A49,'11'!U:V,2,0),"0")</f>
        <v>0</v>
      </c>
      <c r="AN49" s="5" t="s">
        <v>130</v>
      </c>
      <c r="AO49" s="15">
        <f t="shared" si="49"/>
        <v>0</v>
      </c>
      <c r="AP49" s="10" t="str">
        <f>IFERROR(VLOOKUP(A49,'12'!U:V,2,0),"0")</f>
        <v>0</v>
      </c>
      <c r="AQ49" s="5" t="s">
        <v>130</v>
      </c>
      <c r="AR49" s="15">
        <f t="shared" si="50"/>
        <v>0</v>
      </c>
      <c r="AS49" s="10" t="str">
        <f>IFERROR(VLOOKUP(A49,'13'!U:V,2,0),"0")</f>
        <v>0</v>
      </c>
      <c r="AT49" s="5" t="s">
        <v>130</v>
      </c>
      <c r="AU49" s="15">
        <f t="shared" si="51"/>
        <v>0</v>
      </c>
      <c r="AV49" s="10" t="str">
        <f>IFERROR(VLOOKUP(A49,'14'!U:V,2,0),"0")</f>
        <v>0</v>
      </c>
      <c r="AW49" s="5" t="s">
        <v>130</v>
      </c>
      <c r="AX49" s="15">
        <f t="shared" si="52"/>
        <v>0</v>
      </c>
      <c r="AY49" s="10" t="str">
        <f>IFERROR(VLOOKUP(A49,'15'!U:V,2,0),"0")</f>
        <v>0</v>
      </c>
      <c r="AZ49" s="5" t="s">
        <v>130</v>
      </c>
      <c r="BA49" s="15">
        <f t="shared" si="53"/>
        <v>0</v>
      </c>
      <c r="BB49" s="10" t="str">
        <f>IFERROR(VLOOKUP(A49,'16'!U:V,2,0),"0")</f>
        <v>0</v>
      </c>
      <c r="BC49" s="5" t="s">
        <v>130</v>
      </c>
      <c r="BD49" s="15">
        <f t="shared" si="54"/>
        <v>0</v>
      </c>
      <c r="BE49" s="10" t="str">
        <f>IFERROR(VLOOKUP(A49,'17'!U:V,2,0),"0")</f>
        <v>0</v>
      </c>
      <c r="BF49" s="5" t="s">
        <v>130</v>
      </c>
      <c r="BG49" s="15">
        <f t="shared" si="55"/>
        <v>0</v>
      </c>
      <c r="BH49" s="10" t="str">
        <f>IFERROR(VLOOKUP(A49,'18'!U:V,2,0),"0")</f>
        <v>0</v>
      </c>
      <c r="BI49" s="5" t="s">
        <v>130</v>
      </c>
      <c r="BJ49" s="15">
        <f t="shared" si="24"/>
        <v>0</v>
      </c>
      <c r="BK49" s="10" t="str">
        <f>IFERROR(VLOOKUP(A49,'19'!U:V,2,0),"0")</f>
        <v>0</v>
      </c>
      <c r="BL49" s="5" t="s">
        <v>130</v>
      </c>
      <c r="BM49" s="15">
        <f t="shared" si="25"/>
        <v>0</v>
      </c>
      <c r="BN49" s="10" t="str">
        <f>IFERROR(VLOOKUP(A49,'20'!U:V,2,0),"0")</f>
        <v>0</v>
      </c>
      <c r="BO49" s="5" t="s">
        <v>130</v>
      </c>
      <c r="BP49" s="15">
        <f t="shared" si="26"/>
        <v>0</v>
      </c>
      <c r="BQ49" s="10" t="str">
        <f>IFERROR(VLOOKUP(A49,'21'!U:V,2,0),"0")</f>
        <v>0</v>
      </c>
      <c r="BR49" s="5" t="s">
        <v>130</v>
      </c>
      <c r="BS49" s="15">
        <f t="shared" si="27"/>
        <v>0</v>
      </c>
      <c r="BT49" s="10" t="str">
        <f>IFERROR(VLOOKUP(A49,'22'!U:V,2,0),"0")</f>
        <v>0</v>
      </c>
      <c r="BU49" s="5" t="s">
        <v>130</v>
      </c>
      <c r="BV49" s="15">
        <f t="shared" si="28"/>
        <v>0</v>
      </c>
      <c r="BW49" s="10" t="str">
        <f>IFERROR(VLOOKUP(A49,'23'!U:V,2,0),"0")</f>
        <v>0</v>
      </c>
      <c r="BX49" s="5" t="s">
        <v>130</v>
      </c>
      <c r="BY49" s="15">
        <f t="shared" si="29"/>
        <v>0</v>
      </c>
      <c r="BZ49" s="10" t="str">
        <f>IFERROR(VLOOKUP(A49,'24'!U:V,2,0),"0")</f>
        <v>0</v>
      </c>
      <c r="CA49" s="5" t="s">
        <v>130</v>
      </c>
      <c r="CB49" s="15">
        <f t="shared" si="30"/>
        <v>0</v>
      </c>
      <c r="CC49" s="10" t="str">
        <f>IFERROR(VLOOKUP(A49,'25'!U:V,2,0),"0")</f>
        <v>0</v>
      </c>
      <c r="CD49" s="5" t="s">
        <v>130</v>
      </c>
      <c r="CE49" s="15">
        <f t="shared" si="31"/>
        <v>0</v>
      </c>
      <c r="CF49" s="10" t="str">
        <f>IFERROR(VLOOKUP(A49,'26'!U:V,2,0),"0")</f>
        <v>0</v>
      </c>
      <c r="CG49" s="5" t="s">
        <v>130</v>
      </c>
      <c r="CH49" s="15">
        <f t="shared" si="32"/>
        <v>0</v>
      </c>
      <c r="CI49" s="10" t="str">
        <f>IFERROR(VLOOKUP(A49,'27'!U:V,2,0),"0")</f>
        <v>0</v>
      </c>
      <c r="CJ49" s="5" t="s">
        <v>130</v>
      </c>
      <c r="CK49" s="15">
        <f t="shared" si="33"/>
        <v>0</v>
      </c>
      <c r="CL49" s="10" t="str">
        <f>IFERROR(VLOOKUP(A49,'28'!U:V,2,0),"0")</f>
        <v>0</v>
      </c>
      <c r="CM49" s="5" t="s">
        <v>130</v>
      </c>
      <c r="CN49" s="15">
        <f t="shared" si="34"/>
        <v>0</v>
      </c>
      <c r="CO49" s="10" t="str">
        <f>IFERROR(VLOOKUP(A49,'29'!U:V,2,0),"0")</f>
        <v>0</v>
      </c>
      <c r="CP49" s="5" t="s">
        <v>130</v>
      </c>
      <c r="CQ49" s="15">
        <f t="shared" si="35"/>
        <v>0</v>
      </c>
      <c r="CR49" s="10" t="str">
        <f>IFERROR(VLOOKUP(A49,'30'!U:V,2,0),"0")</f>
        <v>0</v>
      </c>
      <c r="CS49" s="5" t="s">
        <v>130</v>
      </c>
      <c r="CT49" s="15">
        <f t="shared" si="36"/>
        <v>0</v>
      </c>
      <c r="CU49" s="10" t="str">
        <f>IFERROR(VLOOKUP(A49,'31'!U:V,2,0),"0")</f>
        <v>0</v>
      </c>
      <c r="CV49" s="5" t="s">
        <v>130</v>
      </c>
      <c r="CW49" s="15">
        <f t="shared" si="37"/>
        <v>0</v>
      </c>
      <c r="CX49" s="10" t="str">
        <f>IFERROR(VLOOKUP(A49,'เซต1-31'!V:W,2,0),"0")</f>
        <v>0</v>
      </c>
      <c r="CY49" s="5" t="s">
        <v>130</v>
      </c>
      <c r="CZ49" s="15">
        <f t="shared" si="20"/>
        <v>0</v>
      </c>
    </row>
    <row r="50" spans="1:104" x14ac:dyDescent="0.25">
      <c r="A50" s="6" t="s">
        <v>170</v>
      </c>
      <c r="B50" s="4" t="s">
        <v>65</v>
      </c>
      <c r="C50" s="13">
        <v>4.29</v>
      </c>
      <c r="D50" s="95">
        <v>1</v>
      </c>
      <c r="E50" s="95">
        <f t="shared" si="3"/>
        <v>0</v>
      </c>
      <c r="F50" s="19">
        <f t="shared" si="21"/>
        <v>0</v>
      </c>
      <c r="G50" s="5" t="s">
        <v>130</v>
      </c>
      <c r="H50" s="13">
        <f t="shared" si="38"/>
        <v>0</v>
      </c>
      <c r="I50" s="10" t="str">
        <f>IFERROR(VLOOKUP(A50,'1'!U:V,2,0),"0")</f>
        <v>0</v>
      </c>
      <c r="J50" s="5" t="s">
        <v>130</v>
      </c>
      <c r="K50" s="15">
        <f t="shared" si="39"/>
        <v>0</v>
      </c>
      <c r="L50" s="10" t="str">
        <f>IFERROR(VLOOKUP(A50,'2'!U:V,2,0),"0")</f>
        <v>0</v>
      </c>
      <c r="M50" s="5" t="s">
        <v>130</v>
      </c>
      <c r="N50" s="15">
        <f t="shared" si="40"/>
        <v>0</v>
      </c>
      <c r="O50" s="10" t="str">
        <f>IFERROR(VLOOKUP(A50,'3'!U:V,2,0),"0")</f>
        <v>0</v>
      </c>
      <c r="P50" s="5" t="s">
        <v>130</v>
      </c>
      <c r="Q50" s="15">
        <f t="shared" si="41"/>
        <v>0</v>
      </c>
      <c r="R50" s="10" t="str">
        <f>IFERROR(VLOOKUP(A50,'4'!U:V,2,0),"0")</f>
        <v>0</v>
      </c>
      <c r="S50" s="5" t="s">
        <v>130</v>
      </c>
      <c r="T50" s="15">
        <f t="shared" si="42"/>
        <v>0</v>
      </c>
      <c r="U50" s="10" t="str">
        <f>IFERROR(VLOOKUP(A50,'5'!U:V,2,0),"0")</f>
        <v>0</v>
      </c>
      <c r="V50" s="5" t="s">
        <v>130</v>
      </c>
      <c r="W50" s="15">
        <f t="shared" si="43"/>
        <v>0</v>
      </c>
      <c r="X50" s="10" t="str">
        <f>IFERROR(VLOOKUP(A50,'6'!U:V,2,0),"0")</f>
        <v>0</v>
      </c>
      <c r="Y50" s="5" t="s">
        <v>130</v>
      </c>
      <c r="Z50" s="15">
        <f t="shared" si="44"/>
        <v>0</v>
      </c>
      <c r="AA50" s="10" t="str">
        <f>IFERROR(VLOOKUP(A50,'7'!U:V,2,0),"0")</f>
        <v>0</v>
      </c>
      <c r="AB50" s="5" t="s">
        <v>130</v>
      </c>
      <c r="AC50" s="15">
        <f t="shared" si="45"/>
        <v>0</v>
      </c>
      <c r="AD50" s="10" t="str">
        <f>IFERROR(VLOOKUP(A50,'8'!U:V,2,0),"0")</f>
        <v>0</v>
      </c>
      <c r="AE50" s="5" t="s">
        <v>130</v>
      </c>
      <c r="AF50" s="15">
        <f t="shared" si="46"/>
        <v>0</v>
      </c>
      <c r="AG50" s="10" t="str">
        <f>IFERROR(VLOOKUP(A50,'9'!U:V,2,0),"0")</f>
        <v>0</v>
      </c>
      <c r="AH50" s="5" t="s">
        <v>130</v>
      </c>
      <c r="AI50" s="15">
        <f t="shared" si="47"/>
        <v>0</v>
      </c>
      <c r="AJ50" s="10" t="str">
        <f>IFERROR(VLOOKUP(A50,'10'!U:V,2,0),"0")</f>
        <v>0</v>
      </c>
      <c r="AK50" s="5" t="s">
        <v>130</v>
      </c>
      <c r="AL50" s="15">
        <f t="shared" si="48"/>
        <v>0</v>
      </c>
      <c r="AM50" s="10" t="str">
        <f>IFERROR(VLOOKUP(A50,'11'!U:V,2,0),"0")</f>
        <v>0</v>
      </c>
      <c r="AN50" s="5" t="s">
        <v>130</v>
      </c>
      <c r="AO50" s="15">
        <f t="shared" si="49"/>
        <v>0</v>
      </c>
      <c r="AP50" s="10" t="str">
        <f>IFERROR(VLOOKUP(A50,'12'!U:V,2,0),"0")</f>
        <v>0</v>
      </c>
      <c r="AQ50" s="5" t="s">
        <v>130</v>
      </c>
      <c r="AR50" s="15">
        <f t="shared" si="50"/>
        <v>0</v>
      </c>
      <c r="AS50" s="10" t="str">
        <f>IFERROR(VLOOKUP(A50,'13'!U:V,2,0),"0")</f>
        <v>0</v>
      </c>
      <c r="AT50" s="5" t="s">
        <v>130</v>
      </c>
      <c r="AU50" s="15">
        <f t="shared" si="51"/>
        <v>0</v>
      </c>
      <c r="AV50" s="10" t="str">
        <f>IFERROR(VLOOKUP(A50,'14'!U:V,2,0),"0")</f>
        <v>0</v>
      </c>
      <c r="AW50" s="5" t="s">
        <v>130</v>
      </c>
      <c r="AX50" s="15">
        <f t="shared" si="52"/>
        <v>0</v>
      </c>
      <c r="AY50" s="10" t="str">
        <f>IFERROR(VLOOKUP(A50,'15'!U:V,2,0),"0")</f>
        <v>0</v>
      </c>
      <c r="AZ50" s="5" t="s">
        <v>130</v>
      </c>
      <c r="BA50" s="15">
        <f t="shared" si="53"/>
        <v>0</v>
      </c>
      <c r="BB50" s="10" t="str">
        <f>IFERROR(VLOOKUP(A50,'16'!U:V,2,0),"0")</f>
        <v>0</v>
      </c>
      <c r="BC50" s="5" t="s">
        <v>130</v>
      </c>
      <c r="BD50" s="15">
        <f t="shared" si="54"/>
        <v>0</v>
      </c>
      <c r="BE50" s="10" t="str">
        <f>IFERROR(VLOOKUP(A50,'17'!U:V,2,0),"0")</f>
        <v>0</v>
      </c>
      <c r="BF50" s="5" t="s">
        <v>130</v>
      </c>
      <c r="BG50" s="15">
        <f t="shared" si="55"/>
        <v>0</v>
      </c>
      <c r="BH50" s="10" t="str">
        <f>IFERROR(VLOOKUP(A50,'18'!U:V,2,0),"0")</f>
        <v>0</v>
      </c>
      <c r="BI50" s="5" t="s">
        <v>130</v>
      </c>
      <c r="BJ50" s="15">
        <f t="shared" si="24"/>
        <v>0</v>
      </c>
      <c r="BK50" s="10" t="str">
        <f>IFERROR(VLOOKUP(A50,'19'!U:V,2,0),"0")</f>
        <v>0</v>
      </c>
      <c r="BL50" s="5" t="s">
        <v>130</v>
      </c>
      <c r="BM50" s="15">
        <f t="shared" si="25"/>
        <v>0</v>
      </c>
      <c r="BN50" s="10" t="str">
        <f>IFERROR(VLOOKUP(A50,'20'!U:V,2,0),"0")</f>
        <v>0</v>
      </c>
      <c r="BO50" s="5" t="s">
        <v>130</v>
      </c>
      <c r="BP50" s="15">
        <f t="shared" si="26"/>
        <v>0</v>
      </c>
      <c r="BQ50" s="10" t="str">
        <f>IFERROR(VLOOKUP(A50,'21'!U:V,2,0),"0")</f>
        <v>0</v>
      </c>
      <c r="BR50" s="5" t="s">
        <v>130</v>
      </c>
      <c r="BS50" s="15">
        <f t="shared" si="27"/>
        <v>0</v>
      </c>
      <c r="BT50" s="10" t="str">
        <f>IFERROR(VLOOKUP(A50,'22'!U:V,2,0),"0")</f>
        <v>0</v>
      </c>
      <c r="BU50" s="5" t="s">
        <v>130</v>
      </c>
      <c r="BV50" s="15">
        <f t="shared" si="28"/>
        <v>0</v>
      </c>
      <c r="BW50" s="10" t="str">
        <f>IFERROR(VLOOKUP(A50,'23'!U:V,2,0),"0")</f>
        <v>0</v>
      </c>
      <c r="BX50" s="5" t="s">
        <v>130</v>
      </c>
      <c r="BY50" s="15">
        <f t="shared" si="29"/>
        <v>0</v>
      </c>
      <c r="BZ50" s="10" t="str">
        <f>IFERROR(VLOOKUP(A50,'24'!U:V,2,0),"0")</f>
        <v>0</v>
      </c>
      <c r="CA50" s="5" t="s">
        <v>130</v>
      </c>
      <c r="CB50" s="15">
        <f t="shared" si="30"/>
        <v>0</v>
      </c>
      <c r="CC50" s="10" t="str">
        <f>IFERROR(VLOOKUP(A50,'25'!U:V,2,0),"0")</f>
        <v>0</v>
      </c>
      <c r="CD50" s="5" t="s">
        <v>130</v>
      </c>
      <c r="CE50" s="15">
        <f t="shared" si="31"/>
        <v>0</v>
      </c>
      <c r="CF50" s="10" t="str">
        <f>IFERROR(VLOOKUP(A50,'26'!U:V,2,0),"0")</f>
        <v>0</v>
      </c>
      <c r="CG50" s="5" t="s">
        <v>130</v>
      </c>
      <c r="CH50" s="15">
        <f t="shared" si="32"/>
        <v>0</v>
      </c>
      <c r="CI50" s="10" t="str">
        <f>IFERROR(VLOOKUP(A50,'27'!U:V,2,0),"0")</f>
        <v>0</v>
      </c>
      <c r="CJ50" s="5" t="s">
        <v>130</v>
      </c>
      <c r="CK50" s="15">
        <f t="shared" si="33"/>
        <v>0</v>
      </c>
      <c r="CL50" s="10" t="str">
        <f>IFERROR(VLOOKUP(A50,'28'!U:V,2,0),"0")</f>
        <v>0</v>
      </c>
      <c r="CM50" s="5" t="s">
        <v>130</v>
      </c>
      <c r="CN50" s="15">
        <f t="shared" si="34"/>
        <v>0</v>
      </c>
      <c r="CO50" s="10" t="str">
        <f>IFERROR(VLOOKUP(A50,'29'!U:V,2,0),"0")</f>
        <v>0</v>
      </c>
      <c r="CP50" s="5" t="s">
        <v>130</v>
      </c>
      <c r="CQ50" s="15">
        <f t="shared" si="35"/>
        <v>0</v>
      </c>
      <c r="CR50" s="10" t="str">
        <f>IFERROR(VLOOKUP(A50,'30'!U:V,2,0),"0")</f>
        <v>0</v>
      </c>
      <c r="CS50" s="5" t="s">
        <v>130</v>
      </c>
      <c r="CT50" s="15">
        <f t="shared" si="36"/>
        <v>0</v>
      </c>
      <c r="CU50" s="10" t="str">
        <f>IFERROR(VLOOKUP(A50,'31'!U:V,2,0),"0")</f>
        <v>0</v>
      </c>
      <c r="CV50" s="5" t="s">
        <v>130</v>
      </c>
      <c r="CW50" s="15">
        <f t="shared" si="37"/>
        <v>0</v>
      </c>
      <c r="CX50" s="10" t="str">
        <f>IFERROR(VLOOKUP(A50,'เซต1-31'!V:W,2,0),"0")</f>
        <v>0</v>
      </c>
      <c r="CY50" s="5" t="s">
        <v>130</v>
      </c>
      <c r="CZ50" s="15">
        <f t="shared" si="20"/>
        <v>0</v>
      </c>
    </row>
    <row r="51" spans="1:104" x14ac:dyDescent="0.25">
      <c r="A51" s="6" t="s">
        <v>97</v>
      </c>
      <c r="B51" s="4" t="s">
        <v>98</v>
      </c>
      <c r="C51" s="13">
        <v>4.43</v>
      </c>
      <c r="D51" s="95">
        <v>1</v>
      </c>
      <c r="E51" s="95">
        <f t="shared" si="3"/>
        <v>0</v>
      </c>
      <c r="F51" s="19">
        <f t="shared" si="21"/>
        <v>0</v>
      </c>
      <c r="G51" s="5" t="s">
        <v>130</v>
      </c>
      <c r="H51" s="13">
        <f t="shared" si="38"/>
        <v>0</v>
      </c>
      <c r="I51" s="10" t="str">
        <f>IFERROR(VLOOKUP(A51,'1'!U:V,2,0),"0")</f>
        <v>0</v>
      </c>
      <c r="J51" s="5" t="s">
        <v>130</v>
      </c>
      <c r="K51" s="15">
        <f t="shared" si="39"/>
        <v>0</v>
      </c>
      <c r="L51" s="10" t="str">
        <f>IFERROR(VLOOKUP(A51,'2'!U:V,2,0),"0")</f>
        <v>0</v>
      </c>
      <c r="M51" s="5" t="s">
        <v>130</v>
      </c>
      <c r="N51" s="15">
        <f t="shared" si="40"/>
        <v>0</v>
      </c>
      <c r="O51" s="10" t="str">
        <f>IFERROR(VLOOKUP(A51,'3'!U:V,2,0),"0")</f>
        <v>0</v>
      </c>
      <c r="P51" s="5" t="s">
        <v>130</v>
      </c>
      <c r="Q51" s="15">
        <f t="shared" si="41"/>
        <v>0</v>
      </c>
      <c r="R51" s="10" t="str">
        <f>IFERROR(VLOOKUP(A51,'4'!U:V,2,0),"0")</f>
        <v>0</v>
      </c>
      <c r="S51" s="5" t="s">
        <v>130</v>
      </c>
      <c r="T51" s="15">
        <f t="shared" si="42"/>
        <v>0</v>
      </c>
      <c r="U51" s="10" t="str">
        <f>IFERROR(VLOOKUP(A51,'5'!U:V,2,0),"0")</f>
        <v>0</v>
      </c>
      <c r="V51" s="5" t="s">
        <v>130</v>
      </c>
      <c r="W51" s="15">
        <f t="shared" si="43"/>
        <v>0</v>
      </c>
      <c r="X51" s="10" t="str">
        <f>IFERROR(VLOOKUP(A51,'6'!U:V,2,0),"0")</f>
        <v>0</v>
      </c>
      <c r="Y51" s="5" t="s">
        <v>130</v>
      </c>
      <c r="Z51" s="15">
        <f t="shared" si="44"/>
        <v>0</v>
      </c>
      <c r="AA51" s="10" t="str">
        <f>IFERROR(VLOOKUP(A51,'7'!U:V,2,0),"0")</f>
        <v>0</v>
      </c>
      <c r="AB51" s="5" t="s">
        <v>130</v>
      </c>
      <c r="AC51" s="15">
        <f t="shared" si="45"/>
        <v>0</v>
      </c>
      <c r="AD51" s="10" t="str">
        <f>IFERROR(VLOOKUP(A51,'8'!U:V,2,0),"0")</f>
        <v>0</v>
      </c>
      <c r="AE51" s="5" t="s">
        <v>130</v>
      </c>
      <c r="AF51" s="15">
        <f t="shared" si="46"/>
        <v>0</v>
      </c>
      <c r="AG51" s="10" t="str">
        <f>IFERROR(VLOOKUP(A51,'9'!U:V,2,0),"0")</f>
        <v>0</v>
      </c>
      <c r="AH51" s="5" t="s">
        <v>130</v>
      </c>
      <c r="AI51" s="15">
        <f t="shared" si="47"/>
        <v>0</v>
      </c>
      <c r="AJ51" s="10" t="str">
        <f>IFERROR(VLOOKUP(A51,'10'!U:V,2,0),"0")</f>
        <v>0</v>
      </c>
      <c r="AK51" s="5" t="s">
        <v>130</v>
      </c>
      <c r="AL51" s="15">
        <f t="shared" si="48"/>
        <v>0</v>
      </c>
      <c r="AM51" s="10" t="str">
        <f>IFERROR(VLOOKUP(A51,'11'!U:V,2,0),"0")</f>
        <v>0</v>
      </c>
      <c r="AN51" s="5" t="s">
        <v>130</v>
      </c>
      <c r="AO51" s="15">
        <f t="shared" si="49"/>
        <v>0</v>
      </c>
      <c r="AP51" s="10" t="str">
        <f>IFERROR(VLOOKUP(A51,'12'!U:V,2,0),"0")</f>
        <v>0</v>
      </c>
      <c r="AQ51" s="5" t="s">
        <v>130</v>
      </c>
      <c r="AR51" s="15">
        <f t="shared" si="50"/>
        <v>0</v>
      </c>
      <c r="AS51" s="10" t="str">
        <f>IFERROR(VLOOKUP(A51,'13'!U:V,2,0),"0")</f>
        <v>0</v>
      </c>
      <c r="AT51" s="5" t="s">
        <v>130</v>
      </c>
      <c r="AU51" s="15">
        <f t="shared" si="51"/>
        <v>0</v>
      </c>
      <c r="AV51" s="10" t="str">
        <f>IFERROR(VLOOKUP(A51,'14'!U:V,2,0),"0")</f>
        <v>0</v>
      </c>
      <c r="AW51" s="5" t="s">
        <v>130</v>
      </c>
      <c r="AX51" s="15">
        <f t="shared" si="52"/>
        <v>0</v>
      </c>
      <c r="AY51" s="10" t="str">
        <f>IFERROR(VLOOKUP(A51,'15'!U:V,2,0),"0")</f>
        <v>0</v>
      </c>
      <c r="AZ51" s="5" t="s">
        <v>130</v>
      </c>
      <c r="BA51" s="15">
        <f t="shared" si="53"/>
        <v>0</v>
      </c>
      <c r="BB51" s="10" t="str">
        <f>IFERROR(VLOOKUP(A51,'16'!U:V,2,0),"0")</f>
        <v>0</v>
      </c>
      <c r="BC51" s="5" t="s">
        <v>130</v>
      </c>
      <c r="BD51" s="15">
        <f t="shared" si="54"/>
        <v>0</v>
      </c>
      <c r="BE51" s="10" t="str">
        <f>IFERROR(VLOOKUP(A51,'17'!U:V,2,0),"0")</f>
        <v>0</v>
      </c>
      <c r="BF51" s="5" t="s">
        <v>130</v>
      </c>
      <c r="BG51" s="15">
        <f t="shared" si="55"/>
        <v>0</v>
      </c>
      <c r="BH51" s="10" t="str">
        <f>IFERROR(VLOOKUP(A51,'18'!U:V,2,0),"0")</f>
        <v>0</v>
      </c>
      <c r="BI51" s="5" t="s">
        <v>130</v>
      </c>
      <c r="BJ51" s="15">
        <f t="shared" si="24"/>
        <v>0</v>
      </c>
      <c r="BK51" s="10" t="str">
        <f>IFERROR(VLOOKUP(A51,'19'!U:V,2,0),"0")</f>
        <v>0</v>
      </c>
      <c r="BL51" s="5" t="s">
        <v>130</v>
      </c>
      <c r="BM51" s="15">
        <f t="shared" si="25"/>
        <v>0</v>
      </c>
      <c r="BN51" s="10" t="str">
        <f>IFERROR(VLOOKUP(A51,'20'!U:V,2,0),"0")</f>
        <v>0</v>
      </c>
      <c r="BO51" s="5" t="s">
        <v>130</v>
      </c>
      <c r="BP51" s="15">
        <f t="shared" si="26"/>
        <v>0</v>
      </c>
      <c r="BQ51" s="10" t="str">
        <f>IFERROR(VLOOKUP(A51,'21'!U:V,2,0),"0")</f>
        <v>0</v>
      </c>
      <c r="BR51" s="5" t="s">
        <v>130</v>
      </c>
      <c r="BS51" s="15">
        <f t="shared" si="27"/>
        <v>0</v>
      </c>
      <c r="BT51" s="10" t="str">
        <f>IFERROR(VLOOKUP(A51,'22'!U:V,2,0),"0")</f>
        <v>0</v>
      </c>
      <c r="BU51" s="5" t="s">
        <v>130</v>
      </c>
      <c r="BV51" s="15">
        <f t="shared" si="28"/>
        <v>0</v>
      </c>
      <c r="BW51" s="10" t="str">
        <f>IFERROR(VLOOKUP(A51,'23'!U:V,2,0),"0")</f>
        <v>0</v>
      </c>
      <c r="BX51" s="5" t="s">
        <v>130</v>
      </c>
      <c r="BY51" s="15">
        <f t="shared" si="29"/>
        <v>0</v>
      </c>
      <c r="BZ51" s="10" t="str">
        <f>IFERROR(VLOOKUP(A51,'24'!U:V,2,0),"0")</f>
        <v>0</v>
      </c>
      <c r="CA51" s="5" t="s">
        <v>130</v>
      </c>
      <c r="CB51" s="15">
        <f t="shared" si="30"/>
        <v>0</v>
      </c>
      <c r="CC51" s="10" t="str">
        <f>IFERROR(VLOOKUP(A51,'25'!U:V,2,0),"0")</f>
        <v>0</v>
      </c>
      <c r="CD51" s="5" t="s">
        <v>130</v>
      </c>
      <c r="CE51" s="15">
        <f t="shared" si="31"/>
        <v>0</v>
      </c>
      <c r="CF51" s="10" t="str">
        <f>IFERROR(VLOOKUP(A51,'26'!U:V,2,0),"0")</f>
        <v>0</v>
      </c>
      <c r="CG51" s="5" t="s">
        <v>130</v>
      </c>
      <c r="CH51" s="15">
        <f t="shared" si="32"/>
        <v>0</v>
      </c>
      <c r="CI51" s="10" t="str">
        <f>IFERROR(VLOOKUP(A51,'27'!U:V,2,0),"0")</f>
        <v>0</v>
      </c>
      <c r="CJ51" s="5" t="s">
        <v>130</v>
      </c>
      <c r="CK51" s="15">
        <f t="shared" si="33"/>
        <v>0</v>
      </c>
      <c r="CL51" s="10" t="str">
        <f>IFERROR(VLOOKUP(A51,'28'!U:V,2,0),"0")</f>
        <v>0</v>
      </c>
      <c r="CM51" s="5" t="s">
        <v>130</v>
      </c>
      <c r="CN51" s="15">
        <f t="shared" si="34"/>
        <v>0</v>
      </c>
      <c r="CO51" s="10" t="str">
        <f>IFERROR(VLOOKUP(A51,'29'!U:V,2,0),"0")</f>
        <v>0</v>
      </c>
      <c r="CP51" s="5" t="s">
        <v>130</v>
      </c>
      <c r="CQ51" s="15">
        <f t="shared" si="35"/>
        <v>0</v>
      </c>
      <c r="CR51" s="10" t="str">
        <f>IFERROR(VLOOKUP(A51,'30'!U:V,2,0),"0")</f>
        <v>0</v>
      </c>
      <c r="CS51" s="5" t="s">
        <v>130</v>
      </c>
      <c r="CT51" s="15">
        <f t="shared" si="36"/>
        <v>0</v>
      </c>
      <c r="CU51" s="10" t="str">
        <f>IFERROR(VLOOKUP(A51,'31'!U:V,2,0),"0")</f>
        <v>0</v>
      </c>
      <c r="CV51" s="5" t="s">
        <v>130</v>
      </c>
      <c r="CW51" s="15">
        <f t="shared" si="37"/>
        <v>0</v>
      </c>
      <c r="CX51" s="10" t="str">
        <f>IFERROR(VLOOKUP(A51,'เซต1-31'!V:W,2,0),"0")</f>
        <v>0</v>
      </c>
      <c r="CY51" s="5" t="s">
        <v>130</v>
      </c>
      <c r="CZ51" s="15">
        <f t="shared" si="20"/>
        <v>0</v>
      </c>
    </row>
    <row r="52" spans="1:104" x14ac:dyDescent="0.25">
      <c r="A52" s="6" t="s">
        <v>68</v>
      </c>
      <c r="B52" s="4" t="s">
        <v>69</v>
      </c>
      <c r="C52" s="13">
        <v>4.43</v>
      </c>
      <c r="D52" s="95">
        <v>1</v>
      </c>
      <c r="E52" s="95">
        <f t="shared" si="3"/>
        <v>0</v>
      </c>
      <c r="F52" s="19">
        <f t="shared" si="21"/>
        <v>0</v>
      </c>
      <c r="G52" s="5" t="s">
        <v>130</v>
      </c>
      <c r="H52" s="13">
        <f t="shared" si="38"/>
        <v>0</v>
      </c>
      <c r="I52" s="10" t="str">
        <f>IFERROR(VLOOKUP(A52,'1'!U:V,2,0),"0")</f>
        <v>0</v>
      </c>
      <c r="J52" s="5" t="s">
        <v>130</v>
      </c>
      <c r="K52" s="15">
        <f t="shared" si="39"/>
        <v>0</v>
      </c>
      <c r="L52" s="10" t="str">
        <f>IFERROR(VLOOKUP(A52,'2'!U:V,2,0),"0")</f>
        <v>0</v>
      </c>
      <c r="M52" s="5" t="s">
        <v>130</v>
      </c>
      <c r="N52" s="15">
        <f t="shared" si="40"/>
        <v>0</v>
      </c>
      <c r="O52" s="10" t="str">
        <f>IFERROR(VLOOKUP(A52,'3'!U:V,2,0),"0")</f>
        <v>0</v>
      </c>
      <c r="P52" s="5" t="s">
        <v>130</v>
      </c>
      <c r="Q52" s="15">
        <f t="shared" si="41"/>
        <v>0</v>
      </c>
      <c r="R52" s="10" t="str">
        <f>IFERROR(VLOOKUP(A52,'4'!U:V,2,0),"0")</f>
        <v>0</v>
      </c>
      <c r="S52" s="5" t="s">
        <v>130</v>
      </c>
      <c r="T52" s="15">
        <f t="shared" si="42"/>
        <v>0</v>
      </c>
      <c r="U52" s="10" t="str">
        <f>IFERROR(VLOOKUP(A52,'5'!U:V,2,0),"0")</f>
        <v>0</v>
      </c>
      <c r="V52" s="5" t="s">
        <v>130</v>
      </c>
      <c r="W52" s="15">
        <f t="shared" si="43"/>
        <v>0</v>
      </c>
      <c r="X52" s="10" t="str">
        <f>IFERROR(VLOOKUP(A52,'6'!U:V,2,0),"0")</f>
        <v>0</v>
      </c>
      <c r="Y52" s="5" t="s">
        <v>130</v>
      </c>
      <c r="Z52" s="15">
        <f t="shared" si="44"/>
        <v>0</v>
      </c>
      <c r="AA52" s="10" t="str">
        <f>IFERROR(VLOOKUP(A52,'7'!U:V,2,0),"0")</f>
        <v>0</v>
      </c>
      <c r="AB52" s="5" t="s">
        <v>130</v>
      </c>
      <c r="AC52" s="15">
        <f t="shared" si="45"/>
        <v>0</v>
      </c>
      <c r="AD52" s="10" t="str">
        <f>IFERROR(VLOOKUP(A52,'8'!U:V,2,0),"0")</f>
        <v>0</v>
      </c>
      <c r="AE52" s="5" t="s">
        <v>130</v>
      </c>
      <c r="AF52" s="15">
        <f t="shared" si="46"/>
        <v>0</v>
      </c>
      <c r="AG52" s="10" t="str">
        <f>IFERROR(VLOOKUP(A52,'9'!U:V,2,0),"0")</f>
        <v>0</v>
      </c>
      <c r="AH52" s="5" t="s">
        <v>130</v>
      </c>
      <c r="AI52" s="15">
        <f t="shared" si="47"/>
        <v>0</v>
      </c>
      <c r="AJ52" s="10" t="str">
        <f>IFERROR(VLOOKUP(A52,'10'!U:V,2,0),"0")</f>
        <v>0</v>
      </c>
      <c r="AK52" s="5" t="s">
        <v>130</v>
      </c>
      <c r="AL52" s="15">
        <f t="shared" si="48"/>
        <v>0</v>
      </c>
      <c r="AM52" s="10" t="str">
        <f>IFERROR(VLOOKUP(A52,'11'!U:V,2,0),"0")</f>
        <v>0</v>
      </c>
      <c r="AN52" s="5" t="s">
        <v>130</v>
      </c>
      <c r="AO52" s="15">
        <f t="shared" si="49"/>
        <v>0</v>
      </c>
      <c r="AP52" s="10" t="str">
        <f>IFERROR(VLOOKUP(A52,'12'!U:V,2,0),"0")</f>
        <v>0</v>
      </c>
      <c r="AQ52" s="5" t="s">
        <v>130</v>
      </c>
      <c r="AR52" s="15">
        <f t="shared" si="50"/>
        <v>0</v>
      </c>
      <c r="AS52" s="10" t="str">
        <f>IFERROR(VLOOKUP(A52,'13'!U:V,2,0),"0")</f>
        <v>0</v>
      </c>
      <c r="AT52" s="5" t="s">
        <v>130</v>
      </c>
      <c r="AU52" s="15">
        <f t="shared" si="51"/>
        <v>0</v>
      </c>
      <c r="AV52" s="10" t="str">
        <f>IFERROR(VLOOKUP(A52,'14'!U:V,2,0),"0")</f>
        <v>0</v>
      </c>
      <c r="AW52" s="5" t="s">
        <v>130</v>
      </c>
      <c r="AX52" s="15">
        <f t="shared" si="52"/>
        <v>0</v>
      </c>
      <c r="AY52" s="10" t="str">
        <f>IFERROR(VLOOKUP(A52,'15'!U:V,2,0),"0")</f>
        <v>0</v>
      </c>
      <c r="AZ52" s="5" t="s">
        <v>130</v>
      </c>
      <c r="BA52" s="15">
        <f t="shared" si="53"/>
        <v>0</v>
      </c>
      <c r="BB52" s="10" t="str">
        <f>IFERROR(VLOOKUP(A52,'16'!U:V,2,0),"0")</f>
        <v>0</v>
      </c>
      <c r="BC52" s="5" t="s">
        <v>130</v>
      </c>
      <c r="BD52" s="15">
        <f t="shared" si="54"/>
        <v>0</v>
      </c>
      <c r="BE52" s="10" t="str">
        <f>IFERROR(VLOOKUP(A52,'17'!U:V,2,0),"0")</f>
        <v>0</v>
      </c>
      <c r="BF52" s="5" t="s">
        <v>130</v>
      </c>
      <c r="BG52" s="15">
        <f t="shared" si="55"/>
        <v>0</v>
      </c>
      <c r="BH52" s="10" t="str">
        <f>IFERROR(VLOOKUP(A52,'18'!U:V,2,0),"0")</f>
        <v>0</v>
      </c>
      <c r="BI52" s="5" t="s">
        <v>130</v>
      </c>
      <c r="BJ52" s="15">
        <f t="shared" si="24"/>
        <v>0</v>
      </c>
      <c r="BK52" s="10" t="str">
        <f>IFERROR(VLOOKUP(A52,'19'!U:V,2,0),"0")</f>
        <v>0</v>
      </c>
      <c r="BL52" s="5" t="s">
        <v>130</v>
      </c>
      <c r="BM52" s="15">
        <f t="shared" si="25"/>
        <v>0</v>
      </c>
      <c r="BN52" s="10" t="str">
        <f>IFERROR(VLOOKUP(A52,'20'!U:V,2,0),"0")</f>
        <v>0</v>
      </c>
      <c r="BO52" s="5" t="s">
        <v>130</v>
      </c>
      <c r="BP52" s="15">
        <f t="shared" si="26"/>
        <v>0</v>
      </c>
      <c r="BQ52" s="10" t="str">
        <f>IFERROR(VLOOKUP(A52,'21'!U:V,2,0),"0")</f>
        <v>0</v>
      </c>
      <c r="BR52" s="5" t="s">
        <v>130</v>
      </c>
      <c r="BS52" s="15">
        <f t="shared" si="27"/>
        <v>0</v>
      </c>
      <c r="BT52" s="10" t="str">
        <f>IFERROR(VLOOKUP(A52,'22'!U:V,2,0),"0")</f>
        <v>0</v>
      </c>
      <c r="BU52" s="5" t="s">
        <v>130</v>
      </c>
      <c r="BV52" s="15">
        <f t="shared" si="28"/>
        <v>0</v>
      </c>
      <c r="BW52" s="10" t="str">
        <f>IFERROR(VLOOKUP(A52,'23'!U:V,2,0),"0")</f>
        <v>0</v>
      </c>
      <c r="BX52" s="5" t="s">
        <v>130</v>
      </c>
      <c r="BY52" s="15">
        <f t="shared" si="29"/>
        <v>0</v>
      </c>
      <c r="BZ52" s="10" t="str">
        <f>IFERROR(VLOOKUP(A52,'24'!U:V,2,0),"0")</f>
        <v>0</v>
      </c>
      <c r="CA52" s="5" t="s">
        <v>130</v>
      </c>
      <c r="CB52" s="15">
        <f t="shared" si="30"/>
        <v>0</v>
      </c>
      <c r="CC52" s="10" t="str">
        <f>IFERROR(VLOOKUP(A52,'25'!U:V,2,0),"0")</f>
        <v>0</v>
      </c>
      <c r="CD52" s="5" t="s">
        <v>130</v>
      </c>
      <c r="CE52" s="15">
        <f t="shared" si="31"/>
        <v>0</v>
      </c>
      <c r="CF52" s="10" t="str">
        <f>IFERROR(VLOOKUP(A52,'26'!U:V,2,0),"0")</f>
        <v>0</v>
      </c>
      <c r="CG52" s="5" t="s">
        <v>130</v>
      </c>
      <c r="CH52" s="15">
        <f t="shared" si="32"/>
        <v>0</v>
      </c>
      <c r="CI52" s="10" t="str">
        <f>IFERROR(VLOOKUP(A52,'27'!U:V,2,0),"0")</f>
        <v>0</v>
      </c>
      <c r="CJ52" s="5" t="s">
        <v>130</v>
      </c>
      <c r="CK52" s="15">
        <f t="shared" si="33"/>
        <v>0</v>
      </c>
      <c r="CL52" s="10" t="str">
        <f>IFERROR(VLOOKUP(A52,'28'!U:V,2,0),"0")</f>
        <v>0</v>
      </c>
      <c r="CM52" s="5" t="s">
        <v>130</v>
      </c>
      <c r="CN52" s="15">
        <f t="shared" si="34"/>
        <v>0</v>
      </c>
      <c r="CO52" s="10" t="str">
        <f>IFERROR(VLOOKUP(A52,'29'!U:V,2,0),"0")</f>
        <v>0</v>
      </c>
      <c r="CP52" s="5" t="s">
        <v>130</v>
      </c>
      <c r="CQ52" s="15">
        <f t="shared" si="35"/>
        <v>0</v>
      </c>
      <c r="CR52" s="10" t="str">
        <f>IFERROR(VLOOKUP(A52,'30'!U:V,2,0),"0")</f>
        <v>0</v>
      </c>
      <c r="CS52" s="5" t="s">
        <v>130</v>
      </c>
      <c r="CT52" s="15">
        <f t="shared" si="36"/>
        <v>0</v>
      </c>
      <c r="CU52" s="10" t="str">
        <f>IFERROR(VLOOKUP(A52,'31'!U:V,2,0),"0")</f>
        <v>0</v>
      </c>
      <c r="CV52" s="5" t="s">
        <v>130</v>
      </c>
      <c r="CW52" s="15">
        <f t="shared" si="37"/>
        <v>0</v>
      </c>
      <c r="CX52" s="10" t="str">
        <f>IFERROR(VLOOKUP(A52,'เซต1-31'!V:W,2,0),"0")</f>
        <v>0</v>
      </c>
      <c r="CY52" s="5" t="s">
        <v>130</v>
      </c>
      <c r="CZ52" s="15">
        <f t="shared" si="20"/>
        <v>0</v>
      </c>
    </row>
    <row r="53" spans="1:104" x14ac:dyDescent="0.25">
      <c r="A53" s="6" t="s">
        <v>173</v>
      </c>
      <c r="B53" s="4" t="s">
        <v>69</v>
      </c>
      <c r="C53" s="13">
        <v>4.43</v>
      </c>
      <c r="D53" s="95">
        <v>1</v>
      </c>
      <c r="E53" s="95">
        <f t="shared" si="3"/>
        <v>0</v>
      </c>
      <c r="F53" s="19">
        <f t="shared" si="21"/>
        <v>0</v>
      </c>
      <c r="G53" s="5" t="s">
        <v>130</v>
      </c>
      <c r="H53" s="13">
        <f t="shared" si="38"/>
        <v>0</v>
      </c>
      <c r="I53" s="10" t="str">
        <f>IFERROR(VLOOKUP(A53,'1'!U:V,2,0),"0")</f>
        <v>0</v>
      </c>
      <c r="J53" s="5" t="s">
        <v>130</v>
      </c>
      <c r="K53" s="15">
        <f t="shared" si="39"/>
        <v>0</v>
      </c>
      <c r="L53" s="10" t="str">
        <f>IFERROR(VLOOKUP(A53,'2'!U:V,2,0),"0")</f>
        <v>0</v>
      </c>
      <c r="M53" s="5" t="s">
        <v>130</v>
      </c>
      <c r="N53" s="15">
        <f t="shared" si="40"/>
        <v>0</v>
      </c>
      <c r="O53" s="10" t="str">
        <f>IFERROR(VLOOKUP(A53,'3'!U:V,2,0),"0")</f>
        <v>0</v>
      </c>
      <c r="P53" s="5" t="s">
        <v>130</v>
      </c>
      <c r="Q53" s="15">
        <f t="shared" si="41"/>
        <v>0</v>
      </c>
      <c r="R53" s="10" t="str">
        <f>IFERROR(VLOOKUP(A53,'4'!U:V,2,0),"0")</f>
        <v>0</v>
      </c>
      <c r="S53" s="5" t="s">
        <v>130</v>
      </c>
      <c r="T53" s="15">
        <f t="shared" si="42"/>
        <v>0</v>
      </c>
      <c r="U53" s="10" t="str">
        <f>IFERROR(VLOOKUP(A53,'5'!U:V,2,0),"0")</f>
        <v>0</v>
      </c>
      <c r="V53" s="5" t="s">
        <v>130</v>
      </c>
      <c r="W53" s="15">
        <f t="shared" si="43"/>
        <v>0</v>
      </c>
      <c r="X53" s="10" t="str">
        <f>IFERROR(VLOOKUP(A53,'6'!U:V,2,0),"0")</f>
        <v>0</v>
      </c>
      <c r="Y53" s="5" t="s">
        <v>130</v>
      </c>
      <c r="Z53" s="15">
        <f t="shared" si="44"/>
        <v>0</v>
      </c>
      <c r="AA53" s="10" t="str">
        <f>IFERROR(VLOOKUP(A53,'7'!U:V,2,0),"0")</f>
        <v>0</v>
      </c>
      <c r="AB53" s="5" t="s">
        <v>130</v>
      </c>
      <c r="AC53" s="15">
        <f t="shared" si="45"/>
        <v>0</v>
      </c>
      <c r="AD53" s="10" t="str">
        <f>IFERROR(VLOOKUP(A53,'8'!U:V,2,0),"0")</f>
        <v>0</v>
      </c>
      <c r="AE53" s="5" t="s">
        <v>130</v>
      </c>
      <c r="AF53" s="15">
        <f t="shared" si="46"/>
        <v>0</v>
      </c>
      <c r="AG53" s="10" t="str">
        <f>IFERROR(VLOOKUP(A53,'9'!U:V,2,0),"0")</f>
        <v>0</v>
      </c>
      <c r="AH53" s="5" t="s">
        <v>130</v>
      </c>
      <c r="AI53" s="15">
        <f t="shared" si="47"/>
        <v>0</v>
      </c>
      <c r="AJ53" s="10" t="str">
        <f>IFERROR(VLOOKUP(A53,'10'!U:V,2,0),"0")</f>
        <v>0</v>
      </c>
      <c r="AK53" s="5" t="s">
        <v>130</v>
      </c>
      <c r="AL53" s="15">
        <f t="shared" si="48"/>
        <v>0</v>
      </c>
      <c r="AM53" s="10" t="str">
        <f>IFERROR(VLOOKUP(A53,'11'!U:V,2,0),"0")</f>
        <v>0</v>
      </c>
      <c r="AN53" s="5" t="s">
        <v>130</v>
      </c>
      <c r="AO53" s="15">
        <f t="shared" si="49"/>
        <v>0</v>
      </c>
      <c r="AP53" s="10" t="str">
        <f>IFERROR(VLOOKUP(A53,'12'!U:V,2,0),"0")</f>
        <v>0</v>
      </c>
      <c r="AQ53" s="5" t="s">
        <v>130</v>
      </c>
      <c r="AR53" s="15">
        <f t="shared" si="50"/>
        <v>0</v>
      </c>
      <c r="AS53" s="10" t="str">
        <f>IFERROR(VLOOKUP(A53,'13'!U:V,2,0),"0")</f>
        <v>0</v>
      </c>
      <c r="AT53" s="5" t="s">
        <v>130</v>
      </c>
      <c r="AU53" s="15">
        <f t="shared" si="51"/>
        <v>0</v>
      </c>
      <c r="AV53" s="10" t="str">
        <f>IFERROR(VLOOKUP(A53,'14'!U:V,2,0),"0")</f>
        <v>0</v>
      </c>
      <c r="AW53" s="5" t="s">
        <v>130</v>
      </c>
      <c r="AX53" s="15">
        <f t="shared" si="52"/>
        <v>0</v>
      </c>
      <c r="AY53" s="10" t="str">
        <f>IFERROR(VLOOKUP(A53,'15'!U:V,2,0),"0")</f>
        <v>0</v>
      </c>
      <c r="AZ53" s="5" t="s">
        <v>130</v>
      </c>
      <c r="BA53" s="15">
        <f t="shared" si="53"/>
        <v>0</v>
      </c>
      <c r="BB53" s="10" t="str">
        <f>IFERROR(VLOOKUP(A53,'16'!U:V,2,0),"0")</f>
        <v>0</v>
      </c>
      <c r="BC53" s="5" t="s">
        <v>130</v>
      </c>
      <c r="BD53" s="15">
        <f t="shared" si="54"/>
        <v>0</v>
      </c>
      <c r="BE53" s="10" t="str">
        <f>IFERROR(VLOOKUP(A53,'17'!U:V,2,0),"0")</f>
        <v>0</v>
      </c>
      <c r="BF53" s="5" t="s">
        <v>130</v>
      </c>
      <c r="BG53" s="15">
        <f t="shared" si="55"/>
        <v>0</v>
      </c>
      <c r="BH53" s="10" t="str">
        <f>IFERROR(VLOOKUP(A53,'18'!U:V,2,0),"0")</f>
        <v>0</v>
      </c>
      <c r="BI53" s="5" t="s">
        <v>130</v>
      </c>
      <c r="BJ53" s="15">
        <f t="shared" si="24"/>
        <v>0</v>
      </c>
      <c r="BK53" s="10" t="str">
        <f>IFERROR(VLOOKUP(A53,'19'!U:V,2,0),"0")</f>
        <v>0</v>
      </c>
      <c r="BL53" s="5" t="s">
        <v>130</v>
      </c>
      <c r="BM53" s="15">
        <f t="shared" si="25"/>
        <v>0</v>
      </c>
      <c r="BN53" s="10" t="str">
        <f>IFERROR(VLOOKUP(A53,'20'!U:V,2,0),"0")</f>
        <v>0</v>
      </c>
      <c r="BO53" s="5" t="s">
        <v>130</v>
      </c>
      <c r="BP53" s="15">
        <f t="shared" si="26"/>
        <v>0</v>
      </c>
      <c r="BQ53" s="10" t="str">
        <f>IFERROR(VLOOKUP(A53,'21'!U:V,2,0),"0")</f>
        <v>0</v>
      </c>
      <c r="BR53" s="5" t="s">
        <v>130</v>
      </c>
      <c r="BS53" s="15">
        <f t="shared" si="27"/>
        <v>0</v>
      </c>
      <c r="BT53" s="10" t="str">
        <f>IFERROR(VLOOKUP(A53,'22'!U:V,2,0),"0")</f>
        <v>0</v>
      </c>
      <c r="BU53" s="5" t="s">
        <v>130</v>
      </c>
      <c r="BV53" s="15">
        <f t="shared" si="28"/>
        <v>0</v>
      </c>
      <c r="BW53" s="10" t="str">
        <f>IFERROR(VLOOKUP(A53,'23'!U:V,2,0),"0")</f>
        <v>0</v>
      </c>
      <c r="BX53" s="5" t="s">
        <v>130</v>
      </c>
      <c r="BY53" s="15">
        <f t="shared" si="29"/>
        <v>0</v>
      </c>
      <c r="BZ53" s="10" t="str">
        <f>IFERROR(VLOOKUP(A53,'24'!U:V,2,0),"0")</f>
        <v>0</v>
      </c>
      <c r="CA53" s="5" t="s">
        <v>130</v>
      </c>
      <c r="CB53" s="15">
        <f t="shared" si="30"/>
        <v>0</v>
      </c>
      <c r="CC53" s="10" t="str">
        <f>IFERROR(VLOOKUP(A53,'25'!U:V,2,0),"0")</f>
        <v>0</v>
      </c>
      <c r="CD53" s="5" t="s">
        <v>130</v>
      </c>
      <c r="CE53" s="15">
        <f t="shared" si="31"/>
        <v>0</v>
      </c>
      <c r="CF53" s="10" t="str">
        <f>IFERROR(VLOOKUP(A53,'26'!U:V,2,0),"0")</f>
        <v>0</v>
      </c>
      <c r="CG53" s="5" t="s">
        <v>130</v>
      </c>
      <c r="CH53" s="15">
        <f t="shared" si="32"/>
        <v>0</v>
      </c>
      <c r="CI53" s="10" t="str">
        <f>IFERROR(VLOOKUP(A53,'27'!U:V,2,0),"0")</f>
        <v>0</v>
      </c>
      <c r="CJ53" s="5" t="s">
        <v>130</v>
      </c>
      <c r="CK53" s="15">
        <f t="shared" si="33"/>
        <v>0</v>
      </c>
      <c r="CL53" s="10" t="str">
        <f>IFERROR(VLOOKUP(A53,'28'!U:V,2,0),"0")</f>
        <v>0</v>
      </c>
      <c r="CM53" s="5" t="s">
        <v>130</v>
      </c>
      <c r="CN53" s="15">
        <f t="shared" si="34"/>
        <v>0</v>
      </c>
      <c r="CO53" s="10" t="str">
        <f>IFERROR(VLOOKUP(A53,'29'!U:V,2,0),"0")</f>
        <v>0</v>
      </c>
      <c r="CP53" s="5" t="s">
        <v>130</v>
      </c>
      <c r="CQ53" s="15">
        <f t="shared" si="35"/>
        <v>0</v>
      </c>
      <c r="CR53" s="10" t="str">
        <f>IFERROR(VLOOKUP(A53,'30'!U:V,2,0),"0")</f>
        <v>0</v>
      </c>
      <c r="CS53" s="5" t="s">
        <v>130</v>
      </c>
      <c r="CT53" s="15">
        <f t="shared" si="36"/>
        <v>0</v>
      </c>
      <c r="CU53" s="10" t="str">
        <f>IFERROR(VLOOKUP(A53,'31'!U:V,2,0),"0")</f>
        <v>0</v>
      </c>
      <c r="CV53" s="5" t="s">
        <v>130</v>
      </c>
      <c r="CW53" s="15">
        <f t="shared" si="37"/>
        <v>0</v>
      </c>
      <c r="CX53" s="10" t="str">
        <f>IFERROR(VLOOKUP(A53,'เซต1-31'!V:W,2,0),"0")</f>
        <v>0</v>
      </c>
      <c r="CY53" s="5" t="s">
        <v>130</v>
      </c>
      <c r="CZ53" s="15">
        <f t="shared" si="20"/>
        <v>0</v>
      </c>
    </row>
    <row r="54" spans="1:104" x14ac:dyDescent="0.25">
      <c r="A54" s="6" t="s">
        <v>93</v>
      </c>
      <c r="B54" s="4" t="s">
        <v>94</v>
      </c>
      <c r="C54" s="13">
        <v>4.0599999999999996</v>
      </c>
      <c r="D54" s="95">
        <v>1</v>
      </c>
      <c r="E54" s="95">
        <f t="shared" si="3"/>
        <v>0</v>
      </c>
      <c r="F54" s="19">
        <f t="shared" si="21"/>
        <v>0</v>
      </c>
      <c r="G54" s="5" t="s">
        <v>130</v>
      </c>
      <c r="H54" s="13">
        <f t="shared" si="38"/>
        <v>0</v>
      </c>
      <c r="I54" s="10" t="str">
        <f>IFERROR(VLOOKUP(A54,'1'!U:V,2,0),"0")</f>
        <v>0</v>
      </c>
      <c r="J54" s="5" t="s">
        <v>130</v>
      </c>
      <c r="K54" s="15">
        <f t="shared" si="39"/>
        <v>0</v>
      </c>
      <c r="L54" s="10" t="str">
        <f>IFERROR(VLOOKUP(A54,'2'!U:V,2,0),"0")</f>
        <v>0</v>
      </c>
      <c r="M54" s="5" t="s">
        <v>130</v>
      </c>
      <c r="N54" s="15">
        <f t="shared" si="40"/>
        <v>0</v>
      </c>
      <c r="O54" s="10" t="str">
        <f>IFERROR(VLOOKUP(A54,'3'!U:V,2,0),"0")</f>
        <v>0</v>
      </c>
      <c r="P54" s="5" t="s">
        <v>130</v>
      </c>
      <c r="Q54" s="15">
        <f t="shared" si="41"/>
        <v>0</v>
      </c>
      <c r="R54" s="10" t="str">
        <f>IFERROR(VLOOKUP(A54,'4'!U:V,2,0),"0")</f>
        <v>0</v>
      </c>
      <c r="S54" s="5" t="s">
        <v>130</v>
      </c>
      <c r="T54" s="15">
        <f t="shared" si="42"/>
        <v>0</v>
      </c>
      <c r="U54" s="10" t="str">
        <f>IFERROR(VLOOKUP(A54,'5'!U:V,2,0),"0")</f>
        <v>0</v>
      </c>
      <c r="V54" s="5" t="s">
        <v>130</v>
      </c>
      <c r="W54" s="15">
        <f t="shared" si="43"/>
        <v>0</v>
      </c>
      <c r="X54" s="10" t="str">
        <f>IFERROR(VLOOKUP(A54,'6'!U:V,2,0),"0")</f>
        <v>0</v>
      </c>
      <c r="Y54" s="5" t="s">
        <v>130</v>
      </c>
      <c r="Z54" s="15">
        <f t="shared" si="44"/>
        <v>0</v>
      </c>
      <c r="AA54" s="10" t="str">
        <f>IFERROR(VLOOKUP(A54,'7'!U:V,2,0),"0")</f>
        <v>0</v>
      </c>
      <c r="AB54" s="5" t="s">
        <v>130</v>
      </c>
      <c r="AC54" s="15">
        <f t="shared" si="45"/>
        <v>0</v>
      </c>
      <c r="AD54" s="10" t="str">
        <f>IFERROR(VLOOKUP(A54,'8'!U:V,2,0),"0")</f>
        <v>0</v>
      </c>
      <c r="AE54" s="5" t="s">
        <v>130</v>
      </c>
      <c r="AF54" s="15">
        <f t="shared" si="46"/>
        <v>0</v>
      </c>
      <c r="AG54" s="10" t="str">
        <f>IFERROR(VLOOKUP(A54,'9'!U:V,2,0),"0")</f>
        <v>0</v>
      </c>
      <c r="AH54" s="5" t="s">
        <v>130</v>
      </c>
      <c r="AI54" s="15">
        <f t="shared" si="47"/>
        <v>0</v>
      </c>
      <c r="AJ54" s="10" t="str">
        <f>IFERROR(VLOOKUP(A54,'10'!U:V,2,0),"0")</f>
        <v>0</v>
      </c>
      <c r="AK54" s="5" t="s">
        <v>130</v>
      </c>
      <c r="AL54" s="15">
        <f t="shared" si="48"/>
        <v>0</v>
      </c>
      <c r="AM54" s="10" t="str">
        <f>IFERROR(VLOOKUP(A54,'11'!U:V,2,0),"0")</f>
        <v>0</v>
      </c>
      <c r="AN54" s="5" t="s">
        <v>130</v>
      </c>
      <c r="AO54" s="15">
        <f t="shared" si="49"/>
        <v>0</v>
      </c>
      <c r="AP54" s="10" t="str">
        <f>IFERROR(VLOOKUP(A54,'12'!U:V,2,0),"0")</f>
        <v>0</v>
      </c>
      <c r="AQ54" s="5" t="s">
        <v>130</v>
      </c>
      <c r="AR54" s="15">
        <f t="shared" si="50"/>
        <v>0</v>
      </c>
      <c r="AS54" s="10" t="str">
        <f>IFERROR(VLOOKUP(A54,'13'!U:V,2,0),"0")</f>
        <v>0</v>
      </c>
      <c r="AT54" s="5" t="s">
        <v>130</v>
      </c>
      <c r="AU54" s="15">
        <f t="shared" si="51"/>
        <v>0</v>
      </c>
      <c r="AV54" s="10" t="str">
        <f>IFERROR(VLOOKUP(A54,'14'!U:V,2,0),"0")</f>
        <v>0</v>
      </c>
      <c r="AW54" s="5" t="s">
        <v>130</v>
      </c>
      <c r="AX54" s="15">
        <f t="shared" si="52"/>
        <v>0</v>
      </c>
      <c r="AY54" s="10" t="str">
        <f>IFERROR(VLOOKUP(A54,'15'!U:V,2,0),"0")</f>
        <v>0</v>
      </c>
      <c r="AZ54" s="5" t="s">
        <v>130</v>
      </c>
      <c r="BA54" s="15">
        <f t="shared" si="53"/>
        <v>0</v>
      </c>
      <c r="BB54" s="10" t="str">
        <f>IFERROR(VLOOKUP(A54,'16'!U:V,2,0),"0")</f>
        <v>0</v>
      </c>
      <c r="BC54" s="5" t="s">
        <v>130</v>
      </c>
      <c r="BD54" s="15">
        <f t="shared" si="54"/>
        <v>0</v>
      </c>
      <c r="BE54" s="10" t="str">
        <f>IFERROR(VLOOKUP(A54,'17'!U:V,2,0),"0")</f>
        <v>0</v>
      </c>
      <c r="BF54" s="5" t="s">
        <v>130</v>
      </c>
      <c r="BG54" s="15">
        <f t="shared" si="55"/>
        <v>0</v>
      </c>
      <c r="BH54" s="10" t="str">
        <f>IFERROR(VLOOKUP(A54,'18'!U:V,2,0),"0")</f>
        <v>0</v>
      </c>
      <c r="BI54" s="5" t="s">
        <v>130</v>
      </c>
      <c r="BJ54" s="15">
        <f t="shared" si="24"/>
        <v>0</v>
      </c>
      <c r="BK54" s="10" t="str">
        <f>IFERROR(VLOOKUP(A54,'19'!U:V,2,0),"0")</f>
        <v>0</v>
      </c>
      <c r="BL54" s="5" t="s">
        <v>130</v>
      </c>
      <c r="BM54" s="15">
        <f t="shared" si="25"/>
        <v>0</v>
      </c>
      <c r="BN54" s="10" t="str">
        <f>IFERROR(VLOOKUP(A54,'20'!U:V,2,0),"0")</f>
        <v>0</v>
      </c>
      <c r="BO54" s="5" t="s">
        <v>130</v>
      </c>
      <c r="BP54" s="15">
        <f t="shared" si="26"/>
        <v>0</v>
      </c>
      <c r="BQ54" s="10" t="str">
        <f>IFERROR(VLOOKUP(A54,'21'!U:V,2,0),"0")</f>
        <v>0</v>
      </c>
      <c r="BR54" s="5" t="s">
        <v>130</v>
      </c>
      <c r="BS54" s="15">
        <f t="shared" si="27"/>
        <v>0</v>
      </c>
      <c r="BT54" s="10" t="str">
        <f>IFERROR(VLOOKUP(A54,'22'!U:V,2,0),"0")</f>
        <v>0</v>
      </c>
      <c r="BU54" s="5" t="s">
        <v>130</v>
      </c>
      <c r="BV54" s="15">
        <f t="shared" si="28"/>
        <v>0</v>
      </c>
      <c r="BW54" s="10" t="str">
        <f>IFERROR(VLOOKUP(A54,'23'!U:V,2,0),"0")</f>
        <v>0</v>
      </c>
      <c r="BX54" s="5" t="s">
        <v>130</v>
      </c>
      <c r="BY54" s="15">
        <f t="shared" si="29"/>
        <v>0</v>
      </c>
      <c r="BZ54" s="10" t="str">
        <f>IFERROR(VLOOKUP(A54,'24'!U:V,2,0),"0")</f>
        <v>0</v>
      </c>
      <c r="CA54" s="5" t="s">
        <v>130</v>
      </c>
      <c r="CB54" s="15">
        <f t="shared" si="30"/>
        <v>0</v>
      </c>
      <c r="CC54" s="10" t="str">
        <f>IFERROR(VLOOKUP(A54,'25'!U:V,2,0),"0")</f>
        <v>0</v>
      </c>
      <c r="CD54" s="5" t="s">
        <v>130</v>
      </c>
      <c r="CE54" s="15">
        <f t="shared" si="31"/>
        <v>0</v>
      </c>
      <c r="CF54" s="10" t="str">
        <f>IFERROR(VLOOKUP(A54,'26'!U:V,2,0),"0")</f>
        <v>0</v>
      </c>
      <c r="CG54" s="5" t="s">
        <v>130</v>
      </c>
      <c r="CH54" s="15">
        <f t="shared" si="32"/>
        <v>0</v>
      </c>
      <c r="CI54" s="10" t="str">
        <f>IFERROR(VLOOKUP(A54,'27'!U:V,2,0),"0")</f>
        <v>0</v>
      </c>
      <c r="CJ54" s="5" t="s">
        <v>130</v>
      </c>
      <c r="CK54" s="15">
        <f t="shared" si="33"/>
        <v>0</v>
      </c>
      <c r="CL54" s="10" t="str">
        <f>IFERROR(VLOOKUP(A54,'28'!U:V,2,0),"0")</f>
        <v>0</v>
      </c>
      <c r="CM54" s="5" t="s">
        <v>130</v>
      </c>
      <c r="CN54" s="15">
        <f t="shared" si="34"/>
        <v>0</v>
      </c>
      <c r="CO54" s="10" t="str">
        <f>IFERROR(VLOOKUP(A54,'29'!U:V,2,0),"0")</f>
        <v>0</v>
      </c>
      <c r="CP54" s="5" t="s">
        <v>130</v>
      </c>
      <c r="CQ54" s="15">
        <f t="shared" si="35"/>
        <v>0</v>
      </c>
      <c r="CR54" s="10" t="str">
        <f>IFERROR(VLOOKUP(A54,'30'!U:V,2,0),"0")</f>
        <v>0</v>
      </c>
      <c r="CS54" s="5" t="s">
        <v>130</v>
      </c>
      <c r="CT54" s="15">
        <f t="shared" si="36"/>
        <v>0</v>
      </c>
      <c r="CU54" s="10" t="str">
        <f>IFERROR(VLOOKUP(A54,'31'!U:V,2,0),"0")</f>
        <v>0</v>
      </c>
      <c r="CV54" s="5" t="s">
        <v>130</v>
      </c>
      <c r="CW54" s="15">
        <f t="shared" si="37"/>
        <v>0</v>
      </c>
      <c r="CX54" s="10" t="str">
        <f>IFERROR(VLOOKUP(A54,'เซต1-31'!V:W,2,0),"0")</f>
        <v>0</v>
      </c>
      <c r="CY54" s="5" t="s">
        <v>130</v>
      </c>
      <c r="CZ54" s="15">
        <f t="shared" si="20"/>
        <v>0</v>
      </c>
    </row>
    <row r="55" spans="1:104" x14ac:dyDescent="0.25">
      <c r="A55" s="6" t="s">
        <v>62</v>
      </c>
      <c r="B55" s="4" t="s">
        <v>63</v>
      </c>
      <c r="C55" s="13">
        <v>4.0599999999999996</v>
      </c>
      <c r="D55" s="95">
        <v>1</v>
      </c>
      <c r="E55" s="95">
        <f t="shared" si="3"/>
        <v>0</v>
      </c>
      <c r="F55" s="19">
        <f t="shared" si="21"/>
        <v>0</v>
      </c>
      <c r="G55" s="5" t="s">
        <v>130</v>
      </c>
      <c r="H55" s="13">
        <f t="shared" si="38"/>
        <v>0</v>
      </c>
      <c r="I55" s="10" t="str">
        <f>IFERROR(VLOOKUP(A55,'1'!U:V,2,0),"0")</f>
        <v>0</v>
      </c>
      <c r="J55" s="5" t="s">
        <v>130</v>
      </c>
      <c r="K55" s="15">
        <f t="shared" si="39"/>
        <v>0</v>
      </c>
      <c r="L55" s="10" t="str">
        <f>IFERROR(VLOOKUP(A55,'2'!U:V,2,0),"0")</f>
        <v>0</v>
      </c>
      <c r="M55" s="5" t="s">
        <v>130</v>
      </c>
      <c r="N55" s="15">
        <f t="shared" si="40"/>
        <v>0</v>
      </c>
      <c r="O55" s="10" t="str">
        <f>IFERROR(VLOOKUP(A55,'3'!U:V,2,0),"0")</f>
        <v>0</v>
      </c>
      <c r="P55" s="5" t="s">
        <v>130</v>
      </c>
      <c r="Q55" s="15">
        <f t="shared" si="41"/>
        <v>0</v>
      </c>
      <c r="R55" s="10" t="str">
        <f>IFERROR(VLOOKUP(A55,'4'!U:V,2,0),"0")</f>
        <v>0</v>
      </c>
      <c r="S55" s="5" t="s">
        <v>130</v>
      </c>
      <c r="T55" s="15">
        <f t="shared" si="42"/>
        <v>0</v>
      </c>
      <c r="U55" s="10" t="str">
        <f>IFERROR(VLOOKUP(A55,'5'!U:V,2,0),"0")</f>
        <v>0</v>
      </c>
      <c r="V55" s="5" t="s">
        <v>130</v>
      </c>
      <c r="W55" s="15">
        <f t="shared" si="43"/>
        <v>0</v>
      </c>
      <c r="X55" s="10" t="str">
        <f>IFERROR(VLOOKUP(A55,'6'!U:V,2,0),"0")</f>
        <v>0</v>
      </c>
      <c r="Y55" s="5" t="s">
        <v>130</v>
      </c>
      <c r="Z55" s="15">
        <f t="shared" si="44"/>
        <v>0</v>
      </c>
      <c r="AA55" s="10" t="str">
        <f>IFERROR(VLOOKUP(A55,'7'!U:V,2,0),"0")</f>
        <v>0</v>
      </c>
      <c r="AB55" s="5" t="s">
        <v>130</v>
      </c>
      <c r="AC55" s="15">
        <f t="shared" si="45"/>
        <v>0</v>
      </c>
      <c r="AD55" s="10" t="str">
        <f>IFERROR(VLOOKUP(A55,'8'!U:V,2,0),"0")</f>
        <v>0</v>
      </c>
      <c r="AE55" s="5" t="s">
        <v>130</v>
      </c>
      <c r="AF55" s="15">
        <f t="shared" si="46"/>
        <v>0</v>
      </c>
      <c r="AG55" s="10" t="str">
        <f>IFERROR(VLOOKUP(A55,'9'!U:V,2,0),"0")</f>
        <v>0</v>
      </c>
      <c r="AH55" s="5" t="s">
        <v>130</v>
      </c>
      <c r="AI55" s="15">
        <f t="shared" si="47"/>
        <v>0</v>
      </c>
      <c r="AJ55" s="10" t="str">
        <f>IFERROR(VLOOKUP(A55,'10'!U:V,2,0),"0")</f>
        <v>0</v>
      </c>
      <c r="AK55" s="5" t="s">
        <v>130</v>
      </c>
      <c r="AL55" s="15">
        <f t="shared" si="48"/>
        <v>0</v>
      </c>
      <c r="AM55" s="10" t="str">
        <f>IFERROR(VLOOKUP(A55,'11'!U:V,2,0),"0")</f>
        <v>0</v>
      </c>
      <c r="AN55" s="5" t="s">
        <v>130</v>
      </c>
      <c r="AO55" s="15">
        <f t="shared" si="49"/>
        <v>0</v>
      </c>
      <c r="AP55" s="10" t="str">
        <f>IFERROR(VLOOKUP(A55,'12'!U:V,2,0),"0")</f>
        <v>0</v>
      </c>
      <c r="AQ55" s="5" t="s">
        <v>130</v>
      </c>
      <c r="AR55" s="15">
        <f t="shared" si="50"/>
        <v>0</v>
      </c>
      <c r="AS55" s="10" t="str">
        <f>IFERROR(VLOOKUP(A55,'13'!U:V,2,0),"0")</f>
        <v>0</v>
      </c>
      <c r="AT55" s="5" t="s">
        <v>130</v>
      </c>
      <c r="AU55" s="15">
        <f t="shared" si="51"/>
        <v>0</v>
      </c>
      <c r="AV55" s="10" t="str">
        <f>IFERROR(VLOOKUP(A55,'14'!U:V,2,0),"0")</f>
        <v>0</v>
      </c>
      <c r="AW55" s="5" t="s">
        <v>130</v>
      </c>
      <c r="AX55" s="15">
        <f t="shared" si="52"/>
        <v>0</v>
      </c>
      <c r="AY55" s="10" t="str">
        <f>IFERROR(VLOOKUP(A55,'15'!U:V,2,0),"0")</f>
        <v>0</v>
      </c>
      <c r="AZ55" s="5" t="s">
        <v>130</v>
      </c>
      <c r="BA55" s="15">
        <f t="shared" si="53"/>
        <v>0</v>
      </c>
      <c r="BB55" s="10" t="str">
        <f>IFERROR(VLOOKUP(A55,'16'!U:V,2,0),"0")</f>
        <v>0</v>
      </c>
      <c r="BC55" s="5" t="s">
        <v>130</v>
      </c>
      <c r="BD55" s="15">
        <f t="shared" si="54"/>
        <v>0</v>
      </c>
      <c r="BE55" s="10" t="str">
        <f>IFERROR(VLOOKUP(A55,'17'!U:V,2,0),"0")</f>
        <v>0</v>
      </c>
      <c r="BF55" s="5" t="s">
        <v>130</v>
      </c>
      <c r="BG55" s="15">
        <f t="shared" si="55"/>
        <v>0</v>
      </c>
      <c r="BH55" s="10" t="str">
        <f>IFERROR(VLOOKUP(A55,'18'!U:V,2,0),"0")</f>
        <v>0</v>
      </c>
      <c r="BI55" s="5" t="s">
        <v>130</v>
      </c>
      <c r="BJ55" s="15">
        <f t="shared" si="24"/>
        <v>0</v>
      </c>
      <c r="BK55" s="10" t="str">
        <f>IFERROR(VLOOKUP(A55,'19'!U:V,2,0),"0")</f>
        <v>0</v>
      </c>
      <c r="BL55" s="5" t="s">
        <v>130</v>
      </c>
      <c r="BM55" s="15">
        <f t="shared" si="25"/>
        <v>0</v>
      </c>
      <c r="BN55" s="10" t="str">
        <f>IFERROR(VLOOKUP(A55,'20'!U:V,2,0),"0")</f>
        <v>0</v>
      </c>
      <c r="BO55" s="5" t="s">
        <v>130</v>
      </c>
      <c r="BP55" s="15">
        <f t="shared" si="26"/>
        <v>0</v>
      </c>
      <c r="BQ55" s="10" t="str">
        <f>IFERROR(VLOOKUP(A55,'21'!U:V,2,0),"0")</f>
        <v>0</v>
      </c>
      <c r="BR55" s="5" t="s">
        <v>130</v>
      </c>
      <c r="BS55" s="15">
        <f t="shared" si="27"/>
        <v>0</v>
      </c>
      <c r="BT55" s="10" t="str">
        <f>IFERROR(VLOOKUP(A55,'22'!U:V,2,0),"0")</f>
        <v>0</v>
      </c>
      <c r="BU55" s="5" t="s">
        <v>130</v>
      </c>
      <c r="BV55" s="15">
        <f t="shared" si="28"/>
        <v>0</v>
      </c>
      <c r="BW55" s="10" t="str">
        <f>IFERROR(VLOOKUP(A55,'23'!U:V,2,0),"0")</f>
        <v>0</v>
      </c>
      <c r="BX55" s="5" t="s">
        <v>130</v>
      </c>
      <c r="BY55" s="15">
        <f t="shared" si="29"/>
        <v>0</v>
      </c>
      <c r="BZ55" s="10" t="str">
        <f>IFERROR(VLOOKUP(A55,'24'!U:V,2,0),"0")</f>
        <v>0</v>
      </c>
      <c r="CA55" s="5" t="s">
        <v>130</v>
      </c>
      <c r="CB55" s="15">
        <f t="shared" si="30"/>
        <v>0</v>
      </c>
      <c r="CC55" s="10" t="str">
        <f>IFERROR(VLOOKUP(A55,'25'!U:V,2,0),"0")</f>
        <v>0</v>
      </c>
      <c r="CD55" s="5" t="s">
        <v>130</v>
      </c>
      <c r="CE55" s="15">
        <f t="shared" si="31"/>
        <v>0</v>
      </c>
      <c r="CF55" s="10" t="str">
        <f>IFERROR(VLOOKUP(A55,'26'!U:V,2,0),"0")</f>
        <v>0</v>
      </c>
      <c r="CG55" s="5" t="s">
        <v>130</v>
      </c>
      <c r="CH55" s="15">
        <f t="shared" si="32"/>
        <v>0</v>
      </c>
      <c r="CI55" s="10" t="str">
        <f>IFERROR(VLOOKUP(A55,'27'!U:V,2,0),"0")</f>
        <v>0</v>
      </c>
      <c r="CJ55" s="5" t="s">
        <v>130</v>
      </c>
      <c r="CK55" s="15">
        <f t="shared" si="33"/>
        <v>0</v>
      </c>
      <c r="CL55" s="10" t="str">
        <f>IFERROR(VLOOKUP(A55,'28'!U:V,2,0),"0")</f>
        <v>0</v>
      </c>
      <c r="CM55" s="5" t="s">
        <v>130</v>
      </c>
      <c r="CN55" s="15">
        <f t="shared" si="34"/>
        <v>0</v>
      </c>
      <c r="CO55" s="10" t="str">
        <f>IFERROR(VLOOKUP(A55,'29'!U:V,2,0),"0")</f>
        <v>0</v>
      </c>
      <c r="CP55" s="5" t="s">
        <v>130</v>
      </c>
      <c r="CQ55" s="15">
        <f t="shared" si="35"/>
        <v>0</v>
      </c>
      <c r="CR55" s="10" t="str">
        <f>IFERROR(VLOOKUP(A55,'30'!U:V,2,0),"0")</f>
        <v>0</v>
      </c>
      <c r="CS55" s="5" t="s">
        <v>130</v>
      </c>
      <c r="CT55" s="15">
        <f t="shared" si="36"/>
        <v>0</v>
      </c>
      <c r="CU55" s="10" t="str">
        <f>IFERROR(VLOOKUP(A55,'31'!U:V,2,0),"0")</f>
        <v>0</v>
      </c>
      <c r="CV55" s="5" t="s">
        <v>130</v>
      </c>
      <c r="CW55" s="15">
        <f t="shared" si="37"/>
        <v>0</v>
      </c>
      <c r="CX55" s="10" t="str">
        <f>IFERROR(VLOOKUP(A55,'เซต1-31'!V:W,2,0),"0")</f>
        <v>0</v>
      </c>
      <c r="CY55" s="5" t="s">
        <v>130</v>
      </c>
      <c r="CZ55" s="15">
        <f t="shared" si="20"/>
        <v>0</v>
      </c>
    </row>
    <row r="56" spans="1:104" x14ac:dyDescent="0.25">
      <c r="A56" s="6" t="s">
        <v>171</v>
      </c>
      <c r="B56" s="4" t="s">
        <v>63</v>
      </c>
      <c r="C56" s="13">
        <v>4.0599999999999996</v>
      </c>
      <c r="D56" s="95">
        <v>1</v>
      </c>
      <c r="E56" s="95">
        <f t="shared" si="3"/>
        <v>0</v>
      </c>
      <c r="F56" s="19">
        <f t="shared" si="21"/>
        <v>0</v>
      </c>
      <c r="G56" s="5" t="s">
        <v>130</v>
      </c>
      <c r="H56" s="13">
        <f t="shared" si="38"/>
        <v>0</v>
      </c>
      <c r="I56" s="10" t="str">
        <f>IFERROR(VLOOKUP(A56,'1'!U:V,2,0),"0")</f>
        <v>0</v>
      </c>
      <c r="J56" s="5" t="s">
        <v>130</v>
      </c>
      <c r="K56" s="15">
        <f t="shared" si="39"/>
        <v>0</v>
      </c>
      <c r="L56" s="10" t="str">
        <f>IFERROR(VLOOKUP(A56,'2'!U:V,2,0),"0")</f>
        <v>0</v>
      </c>
      <c r="M56" s="5" t="s">
        <v>130</v>
      </c>
      <c r="N56" s="15">
        <f t="shared" si="40"/>
        <v>0</v>
      </c>
      <c r="O56" s="10" t="str">
        <f>IFERROR(VLOOKUP(A56,'3'!U:V,2,0),"0")</f>
        <v>0</v>
      </c>
      <c r="P56" s="5" t="s">
        <v>130</v>
      </c>
      <c r="Q56" s="15">
        <f t="shared" si="41"/>
        <v>0</v>
      </c>
      <c r="R56" s="10" t="str">
        <f>IFERROR(VLOOKUP(A56,'4'!U:V,2,0),"0")</f>
        <v>0</v>
      </c>
      <c r="S56" s="5" t="s">
        <v>130</v>
      </c>
      <c r="T56" s="15">
        <f t="shared" si="42"/>
        <v>0</v>
      </c>
      <c r="U56" s="10" t="str">
        <f>IFERROR(VLOOKUP(A56,'5'!U:V,2,0),"0")</f>
        <v>0</v>
      </c>
      <c r="V56" s="5" t="s">
        <v>130</v>
      </c>
      <c r="W56" s="15">
        <f t="shared" si="43"/>
        <v>0</v>
      </c>
      <c r="X56" s="10" t="str">
        <f>IFERROR(VLOOKUP(A56,'6'!U:V,2,0),"0")</f>
        <v>0</v>
      </c>
      <c r="Y56" s="5" t="s">
        <v>130</v>
      </c>
      <c r="Z56" s="15">
        <f t="shared" si="44"/>
        <v>0</v>
      </c>
      <c r="AA56" s="10" t="str">
        <f>IFERROR(VLOOKUP(A56,'7'!U:V,2,0),"0")</f>
        <v>0</v>
      </c>
      <c r="AB56" s="5" t="s">
        <v>130</v>
      </c>
      <c r="AC56" s="15">
        <f t="shared" si="45"/>
        <v>0</v>
      </c>
      <c r="AD56" s="10" t="str">
        <f>IFERROR(VLOOKUP(A56,'8'!U:V,2,0),"0")</f>
        <v>0</v>
      </c>
      <c r="AE56" s="5" t="s">
        <v>130</v>
      </c>
      <c r="AF56" s="15">
        <f t="shared" si="46"/>
        <v>0</v>
      </c>
      <c r="AG56" s="10" t="str">
        <f>IFERROR(VLOOKUP(A56,'9'!U:V,2,0),"0")</f>
        <v>0</v>
      </c>
      <c r="AH56" s="5" t="s">
        <v>130</v>
      </c>
      <c r="AI56" s="15">
        <f t="shared" si="47"/>
        <v>0</v>
      </c>
      <c r="AJ56" s="10" t="str">
        <f>IFERROR(VLOOKUP(A56,'10'!U:V,2,0),"0")</f>
        <v>0</v>
      </c>
      <c r="AK56" s="5" t="s">
        <v>130</v>
      </c>
      <c r="AL56" s="15">
        <f t="shared" si="48"/>
        <v>0</v>
      </c>
      <c r="AM56" s="10" t="str">
        <f>IFERROR(VLOOKUP(A56,'11'!U:V,2,0),"0")</f>
        <v>0</v>
      </c>
      <c r="AN56" s="5" t="s">
        <v>130</v>
      </c>
      <c r="AO56" s="15">
        <f t="shared" si="49"/>
        <v>0</v>
      </c>
      <c r="AP56" s="10" t="str">
        <f>IFERROR(VLOOKUP(A56,'12'!U:V,2,0),"0")</f>
        <v>0</v>
      </c>
      <c r="AQ56" s="5" t="s">
        <v>130</v>
      </c>
      <c r="AR56" s="15">
        <f t="shared" si="50"/>
        <v>0</v>
      </c>
      <c r="AS56" s="10" t="str">
        <f>IFERROR(VLOOKUP(A56,'13'!U:V,2,0),"0")</f>
        <v>0</v>
      </c>
      <c r="AT56" s="5" t="s">
        <v>130</v>
      </c>
      <c r="AU56" s="15">
        <f t="shared" si="51"/>
        <v>0</v>
      </c>
      <c r="AV56" s="10" t="str">
        <f>IFERROR(VLOOKUP(A56,'14'!U:V,2,0),"0")</f>
        <v>0</v>
      </c>
      <c r="AW56" s="5" t="s">
        <v>130</v>
      </c>
      <c r="AX56" s="15">
        <f t="shared" si="52"/>
        <v>0</v>
      </c>
      <c r="AY56" s="10" t="str">
        <f>IFERROR(VLOOKUP(A56,'15'!U:V,2,0),"0")</f>
        <v>0</v>
      </c>
      <c r="AZ56" s="5" t="s">
        <v>130</v>
      </c>
      <c r="BA56" s="15">
        <f t="shared" si="53"/>
        <v>0</v>
      </c>
      <c r="BB56" s="10" t="str">
        <f>IFERROR(VLOOKUP(A56,'16'!U:V,2,0),"0")</f>
        <v>0</v>
      </c>
      <c r="BC56" s="5" t="s">
        <v>130</v>
      </c>
      <c r="BD56" s="15">
        <f t="shared" si="54"/>
        <v>0</v>
      </c>
      <c r="BE56" s="10" t="str">
        <f>IFERROR(VLOOKUP(A56,'17'!U:V,2,0),"0")</f>
        <v>0</v>
      </c>
      <c r="BF56" s="5" t="s">
        <v>130</v>
      </c>
      <c r="BG56" s="15">
        <f t="shared" si="55"/>
        <v>0</v>
      </c>
      <c r="BH56" s="10" t="str">
        <f>IFERROR(VLOOKUP(A56,'18'!U:V,2,0),"0")</f>
        <v>0</v>
      </c>
      <c r="BI56" s="5" t="s">
        <v>130</v>
      </c>
      <c r="BJ56" s="15">
        <f t="shared" si="24"/>
        <v>0</v>
      </c>
      <c r="BK56" s="10" t="str">
        <f>IFERROR(VLOOKUP(A56,'19'!U:V,2,0),"0")</f>
        <v>0</v>
      </c>
      <c r="BL56" s="5" t="s">
        <v>130</v>
      </c>
      <c r="BM56" s="15">
        <f t="shared" si="25"/>
        <v>0</v>
      </c>
      <c r="BN56" s="10" t="str">
        <f>IFERROR(VLOOKUP(A56,'20'!U:V,2,0),"0")</f>
        <v>0</v>
      </c>
      <c r="BO56" s="5" t="s">
        <v>130</v>
      </c>
      <c r="BP56" s="15">
        <f t="shared" si="26"/>
        <v>0</v>
      </c>
      <c r="BQ56" s="10" t="str">
        <f>IFERROR(VLOOKUP(A56,'21'!U:V,2,0),"0")</f>
        <v>0</v>
      </c>
      <c r="BR56" s="5" t="s">
        <v>130</v>
      </c>
      <c r="BS56" s="15">
        <f t="shared" si="27"/>
        <v>0</v>
      </c>
      <c r="BT56" s="10" t="str">
        <f>IFERROR(VLOOKUP(A56,'22'!U:V,2,0),"0")</f>
        <v>0</v>
      </c>
      <c r="BU56" s="5" t="s">
        <v>130</v>
      </c>
      <c r="BV56" s="15">
        <f t="shared" si="28"/>
        <v>0</v>
      </c>
      <c r="BW56" s="10" t="str">
        <f>IFERROR(VLOOKUP(A56,'23'!U:V,2,0),"0")</f>
        <v>0</v>
      </c>
      <c r="BX56" s="5" t="s">
        <v>130</v>
      </c>
      <c r="BY56" s="15">
        <f t="shared" si="29"/>
        <v>0</v>
      </c>
      <c r="BZ56" s="10" t="str">
        <f>IFERROR(VLOOKUP(A56,'24'!U:V,2,0),"0")</f>
        <v>0</v>
      </c>
      <c r="CA56" s="5" t="s">
        <v>130</v>
      </c>
      <c r="CB56" s="15">
        <f t="shared" si="30"/>
        <v>0</v>
      </c>
      <c r="CC56" s="10" t="str">
        <f>IFERROR(VLOOKUP(A56,'25'!U:V,2,0),"0")</f>
        <v>0</v>
      </c>
      <c r="CD56" s="5" t="s">
        <v>130</v>
      </c>
      <c r="CE56" s="15">
        <f t="shared" si="31"/>
        <v>0</v>
      </c>
      <c r="CF56" s="10" t="str">
        <f>IFERROR(VLOOKUP(A56,'26'!U:V,2,0),"0")</f>
        <v>0</v>
      </c>
      <c r="CG56" s="5" t="s">
        <v>130</v>
      </c>
      <c r="CH56" s="15">
        <f t="shared" si="32"/>
        <v>0</v>
      </c>
      <c r="CI56" s="10" t="str">
        <f>IFERROR(VLOOKUP(A56,'27'!U:V,2,0),"0")</f>
        <v>0</v>
      </c>
      <c r="CJ56" s="5" t="s">
        <v>130</v>
      </c>
      <c r="CK56" s="15">
        <f t="shared" si="33"/>
        <v>0</v>
      </c>
      <c r="CL56" s="10" t="str">
        <f>IFERROR(VLOOKUP(A56,'28'!U:V,2,0),"0")</f>
        <v>0</v>
      </c>
      <c r="CM56" s="5" t="s">
        <v>130</v>
      </c>
      <c r="CN56" s="15">
        <f t="shared" si="34"/>
        <v>0</v>
      </c>
      <c r="CO56" s="10" t="str">
        <f>IFERROR(VLOOKUP(A56,'29'!U:V,2,0),"0")</f>
        <v>0</v>
      </c>
      <c r="CP56" s="5" t="s">
        <v>130</v>
      </c>
      <c r="CQ56" s="15">
        <f t="shared" si="35"/>
        <v>0</v>
      </c>
      <c r="CR56" s="10" t="str">
        <f>IFERROR(VLOOKUP(A56,'30'!U:V,2,0),"0")</f>
        <v>0</v>
      </c>
      <c r="CS56" s="5" t="s">
        <v>130</v>
      </c>
      <c r="CT56" s="15">
        <f t="shared" si="36"/>
        <v>0</v>
      </c>
      <c r="CU56" s="10" t="str">
        <f>IFERROR(VLOOKUP(A56,'31'!U:V,2,0),"0")</f>
        <v>0</v>
      </c>
      <c r="CV56" s="5" t="s">
        <v>130</v>
      </c>
      <c r="CW56" s="15">
        <f t="shared" si="37"/>
        <v>0</v>
      </c>
      <c r="CX56" s="10" t="str">
        <f>IFERROR(VLOOKUP(A56,'เซต1-31'!V:W,2,0),"0")</f>
        <v>0</v>
      </c>
      <c r="CY56" s="5" t="s">
        <v>130</v>
      </c>
      <c r="CZ56" s="15">
        <f t="shared" si="20"/>
        <v>0</v>
      </c>
    </row>
    <row r="57" spans="1:104" x14ac:dyDescent="0.25">
      <c r="A57" s="6" t="s">
        <v>87</v>
      </c>
      <c r="B57" s="4" t="s">
        <v>88</v>
      </c>
      <c r="C57" s="13">
        <v>4.3</v>
      </c>
      <c r="D57" s="95">
        <v>1</v>
      </c>
      <c r="E57" s="95">
        <f t="shared" si="3"/>
        <v>0</v>
      </c>
      <c r="F57" s="19">
        <f t="shared" si="21"/>
        <v>0</v>
      </c>
      <c r="G57" s="5" t="s">
        <v>130</v>
      </c>
      <c r="H57" s="13">
        <f t="shared" si="38"/>
        <v>0</v>
      </c>
      <c r="I57" s="10" t="str">
        <f>IFERROR(VLOOKUP(A57,'1'!U:V,2,0),"0")</f>
        <v>0</v>
      </c>
      <c r="J57" s="5" t="s">
        <v>130</v>
      </c>
      <c r="K57" s="15">
        <f t="shared" si="39"/>
        <v>0</v>
      </c>
      <c r="L57" s="10" t="str">
        <f>IFERROR(VLOOKUP(A57,'2'!U:V,2,0),"0")</f>
        <v>0</v>
      </c>
      <c r="M57" s="5" t="s">
        <v>130</v>
      </c>
      <c r="N57" s="15">
        <f t="shared" si="40"/>
        <v>0</v>
      </c>
      <c r="O57" s="10" t="str">
        <f>IFERROR(VLOOKUP(A57,'3'!U:V,2,0),"0")</f>
        <v>0</v>
      </c>
      <c r="P57" s="5" t="s">
        <v>130</v>
      </c>
      <c r="Q57" s="15">
        <f t="shared" si="41"/>
        <v>0</v>
      </c>
      <c r="R57" s="10" t="str">
        <f>IFERROR(VLOOKUP(A57,'4'!U:V,2,0),"0")</f>
        <v>0</v>
      </c>
      <c r="S57" s="5" t="s">
        <v>130</v>
      </c>
      <c r="T57" s="15">
        <f t="shared" si="42"/>
        <v>0</v>
      </c>
      <c r="U57" s="10" t="str">
        <f>IFERROR(VLOOKUP(A57,'5'!U:V,2,0),"0")</f>
        <v>0</v>
      </c>
      <c r="V57" s="5" t="s">
        <v>130</v>
      </c>
      <c r="W57" s="15">
        <f t="shared" si="43"/>
        <v>0</v>
      </c>
      <c r="X57" s="10" t="str">
        <f>IFERROR(VLOOKUP(A57,'6'!U:V,2,0),"0")</f>
        <v>0</v>
      </c>
      <c r="Y57" s="5" t="s">
        <v>130</v>
      </c>
      <c r="Z57" s="15">
        <f t="shared" si="44"/>
        <v>0</v>
      </c>
      <c r="AA57" s="10" t="str">
        <f>IFERROR(VLOOKUP(A57,'7'!U:V,2,0),"0")</f>
        <v>0</v>
      </c>
      <c r="AB57" s="5" t="s">
        <v>130</v>
      </c>
      <c r="AC57" s="15">
        <f t="shared" si="45"/>
        <v>0</v>
      </c>
      <c r="AD57" s="10" t="str">
        <f>IFERROR(VLOOKUP(A57,'8'!U:V,2,0),"0")</f>
        <v>0</v>
      </c>
      <c r="AE57" s="5" t="s">
        <v>130</v>
      </c>
      <c r="AF57" s="15">
        <f t="shared" si="46"/>
        <v>0</v>
      </c>
      <c r="AG57" s="10" t="str">
        <f>IFERROR(VLOOKUP(A57,'9'!U:V,2,0),"0")</f>
        <v>0</v>
      </c>
      <c r="AH57" s="5" t="s">
        <v>130</v>
      </c>
      <c r="AI57" s="15">
        <f t="shared" si="47"/>
        <v>0</v>
      </c>
      <c r="AJ57" s="10" t="str">
        <f>IFERROR(VLOOKUP(A57,'10'!U:V,2,0),"0")</f>
        <v>0</v>
      </c>
      <c r="AK57" s="5" t="s">
        <v>130</v>
      </c>
      <c r="AL57" s="15">
        <f t="shared" si="48"/>
        <v>0</v>
      </c>
      <c r="AM57" s="10" t="str">
        <f>IFERROR(VLOOKUP(A57,'11'!U:V,2,0),"0")</f>
        <v>0</v>
      </c>
      <c r="AN57" s="5" t="s">
        <v>130</v>
      </c>
      <c r="AO57" s="15">
        <f t="shared" si="49"/>
        <v>0</v>
      </c>
      <c r="AP57" s="10" t="str">
        <f>IFERROR(VLOOKUP(A57,'12'!U:V,2,0),"0")</f>
        <v>0</v>
      </c>
      <c r="AQ57" s="5" t="s">
        <v>130</v>
      </c>
      <c r="AR57" s="15">
        <f t="shared" si="50"/>
        <v>0</v>
      </c>
      <c r="AS57" s="10" t="str">
        <f>IFERROR(VLOOKUP(A57,'13'!U:V,2,0),"0")</f>
        <v>0</v>
      </c>
      <c r="AT57" s="5" t="s">
        <v>130</v>
      </c>
      <c r="AU57" s="15">
        <f t="shared" si="51"/>
        <v>0</v>
      </c>
      <c r="AV57" s="10" t="str">
        <f>IFERROR(VLOOKUP(A57,'14'!U:V,2,0),"0")</f>
        <v>0</v>
      </c>
      <c r="AW57" s="5" t="s">
        <v>130</v>
      </c>
      <c r="AX57" s="15">
        <f t="shared" si="52"/>
        <v>0</v>
      </c>
      <c r="AY57" s="10" t="str">
        <f>IFERROR(VLOOKUP(A57,'15'!U:V,2,0),"0")</f>
        <v>0</v>
      </c>
      <c r="AZ57" s="5" t="s">
        <v>130</v>
      </c>
      <c r="BA57" s="15">
        <f t="shared" si="53"/>
        <v>0</v>
      </c>
      <c r="BB57" s="10" t="str">
        <f>IFERROR(VLOOKUP(A57,'16'!U:V,2,0),"0")</f>
        <v>0</v>
      </c>
      <c r="BC57" s="5" t="s">
        <v>130</v>
      </c>
      <c r="BD57" s="15">
        <f t="shared" si="54"/>
        <v>0</v>
      </c>
      <c r="BE57" s="10" t="str">
        <f>IFERROR(VLOOKUP(A57,'17'!U:V,2,0),"0")</f>
        <v>0</v>
      </c>
      <c r="BF57" s="5" t="s">
        <v>130</v>
      </c>
      <c r="BG57" s="15">
        <f t="shared" si="55"/>
        <v>0</v>
      </c>
      <c r="BH57" s="10" t="str">
        <f>IFERROR(VLOOKUP(A57,'18'!U:V,2,0),"0")</f>
        <v>0</v>
      </c>
      <c r="BI57" s="5" t="s">
        <v>130</v>
      </c>
      <c r="BJ57" s="15">
        <f t="shared" si="24"/>
        <v>0</v>
      </c>
      <c r="BK57" s="10" t="str">
        <f>IFERROR(VLOOKUP(A57,'19'!U:V,2,0),"0")</f>
        <v>0</v>
      </c>
      <c r="BL57" s="5" t="s">
        <v>130</v>
      </c>
      <c r="BM57" s="15">
        <f t="shared" si="25"/>
        <v>0</v>
      </c>
      <c r="BN57" s="10" t="str">
        <f>IFERROR(VLOOKUP(A57,'20'!U:V,2,0),"0")</f>
        <v>0</v>
      </c>
      <c r="BO57" s="5" t="s">
        <v>130</v>
      </c>
      <c r="BP57" s="15">
        <f t="shared" si="26"/>
        <v>0</v>
      </c>
      <c r="BQ57" s="10" t="str">
        <f>IFERROR(VLOOKUP(A57,'21'!U:V,2,0),"0")</f>
        <v>0</v>
      </c>
      <c r="BR57" s="5" t="s">
        <v>130</v>
      </c>
      <c r="BS57" s="15">
        <f t="shared" si="27"/>
        <v>0</v>
      </c>
      <c r="BT57" s="10" t="str">
        <f>IFERROR(VLOOKUP(A57,'22'!U:V,2,0),"0")</f>
        <v>0</v>
      </c>
      <c r="BU57" s="5" t="s">
        <v>130</v>
      </c>
      <c r="BV57" s="15">
        <f t="shared" si="28"/>
        <v>0</v>
      </c>
      <c r="BW57" s="10" t="str">
        <f>IFERROR(VLOOKUP(A57,'23'!U:V,2,0),"0")</f>
        <v>0</v>
      </c>
      <c r="BX57" s="5" t="s">
        <v>130</v>
      </c>
      <c r="BY57" s="15">
        <f t="shared" si="29"/>
        <v>0</v>
      </c>
      <c r="BZ57" s="10" t="str">
        <f>IFERROR(VLOOKUP(A57,'24'!U:V,2,0),"0")</f>
        <v>0</v>
      </c>
      <c r="CA57" s="5" t="s">
        <v>130</v>
      </c>
      <c r="CB57" s="15">
        <f t="shared" si="30"/>
        <v>0</v>
      </c>
      <c r="CC57" s="10" t="str">
        <f>IFERROR(VLOOKUP(A57,'25'!U:V,2,0),"0")</f>
        <v>0</v>
      </c>
      <c r="CD57" s="5" t="s">
        <v>130</v>
      </c>
      <c r="CE57" s="15">
        <f t="shared" si="31"/>
        <v>0</v>
      </c>
      <c r="CF57" s="10" t="str">
        <f>IFERROR(VLOOKUP(A57,'26'!U:V,2,0),"0")</f>
        <v>0</v>
      </c>
      <c r="CG57" s="5" t="s">
        <v>130</v>
      </c>
      <c r="CH57" s="15">
        <f t="shared" si="32"/>
        <v>0</v>
      </c>
      <c r="CI57" s="10" t="str">
        <f>IFERROR(VLOOKUP(A57,'27'!U:V,2,0),"0")</f>
        <v>0</v>
      </c>
      <c r="CJ57" s="5" t="s">
        <v>130</v>
      </c>
      <c r="CK57" s="15">
        <f t="shared" si="33"/>
        <v>0</v>
      </c>
      <c r="CL57" s="10" t="str">
        <f>IFERROR(VLOOKUP(A57,'28'!U:V,2,0),"0")</f>
        <v>0</v>
      </c>
      <c r="CM57" s="5" t="s">
        <v>130</v>
      </c>
      <c r="CN57" s="15">
        <f t="shared" si="34"/>
        <v>0</v>
      </c>
      <c r="CO57" s="10" t="str">
        <f>IFERROR(VLOOKUP(A57,'29'!U:V,2,0),"0")</f>
        <v>0</v>
      </c>
      <c r="CP57" s="5" t="s">
        <v>130</v>
      </c>
      <c r="CQ57" s="15">
        <f t="shared" si="35"/>
        <v>0</v>
      </c>
      <c r="CR57" s="10" t="str">
        <f>IFERROR(VLOOKUP(A57,'30'!U:V,2,0),"0")</f>
        <v>0</v>
      </c>
      <c r="CS57" s="5" t="s">
        <v>130</v>
      </c>
      <c r="CT57" s="15">
        <f t="shared" si="36"/>
        <v>0</v>
      </c>
      <c r="CU57" s="10" t="str">
        <f>IFERROR(VLOOKUP(A57,'31'!U:V,2,0),"0")</f>
        <v>0</v>
      </c>
      <c r="CV57" s="5" t="s">
        <v>130</v>
      </c>
      <c r="CW57" s="15">
        <f t="shared" si="37"/>
        <v>0</v>
      </c>
      <c r="CX57" s="10" t="str">
        <f>IFERROR(VLOOKUP(A57,'เซต1-31'!V:W,2,0),"0")</f>
        <v>0</v>
      </c>
      <c r="CY57" s="5" t="s">
        <v>130</v>
      </c>
      <c r="CZ57" s="15">
        <f t="shared" si="20"/>
        <v>0</v>
      </c>
    </row>
    <row r="58" spans="1:104" x14ac:dyDescent="0.25">
      <c r="A58" s="6" t="s">
        <v>60</v>
      </c>
      <c r="B58" s="4" t="s">
        <v>61</v>
      </c>
      <c r="C58" s="13">
        <v>4.3</v>
      </c>
      <c r="D58" s="95">
        <v>1</v>
      </c>
      <c r="E58" s="95">
        <f t="shared" si="3"/>
        <v>0</v>
      </c>
      <c r="F58" s="19">
        <f t="shared" si="21"/>
        <v>0</v>
      </c>
      <c r="G58" s="5" t="s">
        <v>130</v>
      </c>
      <c r="H58" s="13">
        <f t="shared" si="38"/>
        <v>0</v>
      </c>
      <c r="I58" s="10" t="str">
        <f>IFERROR(VLOOKUP(A58,'1'!U:V,2,0),"0")</f>
        <v>0</v>
      </c>
      <c r="J58" s="5" t="s">
        <v>130</v>
      </c>
      <c r="K58" s="15">
        <f t="shared" si="39"/>
        <v>0</v>
      </c>
      <c r="L58" s="10" t="str">
        <f>IFERROR(VLOOKUP(A58,'2'!U:V,2,0),"0")</f>
        <v>0</v>
      </c>
      <c r="M58" s="5" t="s">
        <v>130</v>
      </c>
      <c r="N58" s="15">
        <f t="shared" si="40"/>
        <v>0</v>
      </c>
      <c r="O58" s="10" t="str">
        <f>IFERROR(VLOOKUP(A58,'3'!U:V,2,0),"0")</f>
        <v>0</v>
      </c>
      <c r="P58" s="5" t="s">
        <v>130</v>
      </c>
      <c r="Q58" s="15">
        <f t="shared" si="41"/>
        <v>0</v>
      </c>
      <c r="R58" s="10" t="str">
        <f>IFERROR(VLOOKUP(A58,'4'!U:V,2,0),"0")</f>
        <v>0</v>
      </c>
      <c r="S58" s="5" t="s">
        <v>130</v>
      </c>
      <c r="T58" s="15">
        <f t="shared" si="42"/>
        <v>0</v>
      </c>
      <c r="U58" s="10" t="str">
        <f>IFERROR(VLOOKUP(A58,'5'!U:V,2,0),"0")</f>
        <v>0</v>
      </c>
      <c r="V58" s="5" t="s">
        <v>130</v>
      </c>
      <c r="W58" s="15">
        <f t="shared" si="43"/>
        <v>0</v>
      </c>
      <c r="X58" s="10" t="str">
        <f>IFERROR(VLOOKUP(A58,'6'!U:V,2,0),"0")</f>
        <v>0</v>
      </c>
      <c r="Y58" s="5" t="s">
        <v>130</v>
      </c>
      <c r="Z58" s="15">
        <f t="shared" si="44"/>
        <v>0</v>
      </c>
      <c r="AA58" s="10" t="str">
        <f>IFERROR(VLOOKUP(A58,'7'!U:V,2,0),"0")</f>
        <v>0</v>
      </c>
      <c r="AB58" s="5" t="s">
        <v>130</v>
      </c>
      <c r="AC58" s="15">
        <f t="shared" si="45"/>
        <v>0</v>
      </c>
      <c r="AD58" s="10" t="str">
        <f>IFERROR(VLOOKUP(A58,'8'!U:V,2,0),"0")</f>
        <v>0</v>
      </c>
      <c r="AE58" s="5" t="s">
        <v>130</v>
      </c>
      <c r="AF58" s="15">
        <f t="shared" si="46"/>
        <v>0</v>
      </c>
      <c r="AG58" s="10" t="str">
        <f>IFERROR(VLOOKUP(A58,'9'!U:V,2,0),"0")</f>
        <v>0</v>
      </c>
      <c r="AH58" s="5" t="s">
        <v>130</v>
      </c>
      <c r="AI58" s="15">
        <f t="shared" si="47"/>
        <v>0</v>
      </c>
      <c r="AJ58" s="10" t="str">
        <f>IFERROR(VLOOKUP(A58,'10'!U:V,2,0),"0")</f>
        <v>0</v>
      </c>
      <c r="AK58" s="5" t="s">
        <v>130</v>
      </c>
      <c r="AL58" s="15">
        <f t="shared" si="48"/>
        <v>0</v>
      </c>
      <c r="AM58" s="10" t="str">
        <f>IFERROR(VLOOKUP(A58,'11'!U:V,2,0),"0")</f>
        <v>0</v>
      </c>
      <c r="AN58" s="5" t="s">
        <v>130</v>
      </c>
      <c r="AO58" s="15">
        <f t="shared" si="49"/>
        <v>0</v>
      </c>
      <c r="AP58" s="10" t="str">
        <f>IFERROR(VLOOKUP(A58,'12'!U:V,2,0),"0")</f>
        <v>0</v>
      </c>
      <c r="AQ58" s="5" t="s">
        <v>130</v>
      </c>
      <c r="AR58" s="15">
        <f t="shared" si="50"/>
        <v>0</v>
      </c>
      <c r="AS58" s="10" t="str">
        <f>IFERROR(VLOOKUP(A58,'13'!U:V,2,0),"0")</f>
        <v>0</v>
      </c>
      <c r="AT58" s="5" t="s">
        <v>130</v>
      </c>
      <c r="AU58" s="15">
        <f t="shared" si="51"/>
        <v>0</v>
      </c>
      <c r="AV58" s="10" t="str">
        <f>IFERROR(VLOOKUP(A58,'14'!U:V,2,0),"0")</f>
        <v>0</v>
      </c>
      <c r="AW58" s="5" t="s">
        <v>130</v>
      </c>
      <c r="AX58" s="15">
        <f t="shared" si="52"/>
        <v>0</v>
      </c>
      <c r="AY58" s="10" t="str">
        <f>IFERROR(VLOOKUP(A58,'15'!U:V,2,0),"0")</f>
        <v>0</v>
      </c>
      <c r="AZ58" s="5" t="s">
        <v>130</v>
      </c>
      <c r="BA58" s="15">
        <f t="shared" si="53"/>
        <v>0</v>
      </c>
      <c r="BB58" s="10" t="str">
        <f>IFERROR(VLOOKUP(A58,'16'!U:V,2,0),"0")</f>
        <v>0</v>
      </c>
      <c r="BC58" s="5" t="s">
        <v>130</v>
      </c>
      <c r="BD58" s="15">
        <f t="shared" si="54"/>
        <v>0</v>
      </c>
      <c r="BE58" s="10" t="str">
        <f>IFERROR(VLOOKUP(A58,'17'!U:V,2,0),"0")</f>
        <v>0</v>
      </c>
      <c r="BF58" s="5" t="s">
        <v>130</v>
      </c>
      <c r="BG58" s="15">
        <f t="shared" si="55"/>
        <v>0</v>
      </c>
      <c r="BH58" s="10" t="str">
        <f>IFERROR(VLOOKUP(A58,'18'!U:V,2,0),"0")</f>
        <v>0</v>
      </c>
      <c r="BI58" s="5" t="s">
        <v>130</v>
      </c>
      <c r="BJ58" s="15">
        <f t="shared" si="24"/>
        <v>0</v>
      </c>
      <c r="BK58" s="10" t="str">
        <f>IFERROR(VLOOKUP(A58,'19'!U:V,2,0),"0")</f>
        <v>0</v>
      </c>
      <c r="BL58" s="5" t="s">
        <v>130</v>
      </c>
      <c r="BM58" s="15">
        <f t="shared" si="25"/>
        <v>0</v>
      </c>
      <c r="BN58" s="10" t="str">
        <f>IFERROR(VLOOKUP(A58,'20'!U:V,2,0),"0")</f>
        <v>0</v>
      </c>
      <c r="BO58" s="5" t="s">
        <v>130</v>
      </c>
      <c r="BP58" s="15">
        <f t="shared" si="26"/>
        <v>0</v>
      </c>
      <c r="BQ58" s="10" t="str">
        <f>IFERROR(VLOOKUP(A58,'21'!U:V,2,0),"0")</f>
        <v>0</v>
      </c>
      <c r="BR58" s="5" t="s">
        <v>130</v>
      </c>
      <c r="BS58" s="15">
        <f t="shared" si="27"/>
        <v>0</v>
      </c>
      <c r="BT58" s="10" t="str">
        <f>IFERROR(VLOOKUP(A58,'22'!U:V,2,0),"0")</f>
        <v>0</v>
      </c>
      <c r="BU58" s="5" t="s">
        <v>130</v>
      </c>
      <c r="BV58" s="15">
        <f t="shared" si="28"/>
        <v>0</v>
      </c>
      <c r="BW58" s="10" t="str">
        <f>IFERROR(VLOOKUP(A58,'23'!U:V,2,0),"0")</f>
        <v>0</v>
      </c>
      <c r="BX58" s="5" t="s">
        <v>130</v>
      </c>
      <c r="BY58" s="15">
        <f t="shared" si="29"/>
        <v>0</v>
      </c>
      <c r="BZ58" s="10" t="str">
        <f>IFERROR(VLOOKUP(A58,'24'!U:V,2,0),"0")</f>
        <v>0</v>
      </c>
      <c r="CA58" s="5" t="s">
        <v>130</v>
      </c>
      <c r="CB58" s="15">
        <f t="shared" si="30"/>
        <v>0</v>
      </c>
      <c r="CC58" s="10" t="str">
        <f>IFERROR(VLOOKUP(A58,'25'!U:V,2,0),"0")</f>
        <v>0</v>
      </c>
      <c r="CD58" s="5" t="s">
        <v>130</v>
      </c>
      <c r="CE58" s="15">
        <f t="shared" si="31"/>
        <v>0</v>
      </c>
      <c r="CF58" s="10" t="str">
        <f>IFERROR(VLOOKUP(A58,'26'!U:V,2,0),"0")</f>
        <v>0</v>
      </c>
      <c r="CG58" s="5" t="s">
        <v>130</v>
      </c>
      <c r="CH58" s="15">
        <f t="shared" si="32"/>
        <v>0</v>
      </c>
      <c r="CI58" s="10" t="str">
        <f>IFERROR(VLOOKUP(A58,'27'!U:V,2,0),"0")</f>
        <v>0</v>
      </c>
      <c r="CJ58" s="5" t="s">
        <v>130</v>
      </c>
      <c r="CK58" s="15">
        <f t="shared" si="33"/>
        <v>0</v>
      </c>
      <c r="CL58" s="10" t="str">
        <f>IFERROR(VLOOKUP(A58,'28'!U:V,2,0),"0")</f>
        <v>0</v>
      </c>
      <c r="CM58" s="5" t="s">
        <v>130</v>
      </c>
      <c r="CN58" s="15">
        <f t="shared" si="34"/>
        <v>0</v>
      </c>
      <c r="CO58" s="10" t="str">
        <f>IFERROR(VLOOKUP(A58,'29'!U:V,2,0),"0")</f>
        <v>0</v>
      </c>
      <c r="CP58" s="5" t="s">
        <v>130</v>
      </c>
      <c r="CQ58" s="15">
        <f t="shared" si="35"/>
        <v>0</v>
      </c>
      <c r="CR58" s="10" t="str">
        <f>IFERROR(VLOOKUP(A58,'30'!U:V,2,0),"0")</f>
        <v>0</v>
      </c>
      <c r="CS58" s="5" t="s">
        <v>130</v>
      </c>
      <c r="CT58" s="15">
        <f t="shared" si="36"/>
        <v>0</v>
      </c>
      <c r="CU58" s="10" t="str">
        <f>IFERROR(VLOOKUP(A58,'31'!U:V,2,0),"0")</f>
        <v>0</v>
      </c>
      <c r="CV58" s="5" t="s">
        <v>130</v>
      </c>
      <c r="CW58" s="15">
        <f t="shared" si="37"/>
        <v>0</v>
      </c>
      <c r="CX58" s="10" t="str">
        <f>IFERROR(VLOOKUP(A58,'เซต1-31'!V:W,2,0),"0")</f>
        <v>0</v>
      </c>
      <c r="CY58" s="5" t="s">
        <v>130</v>
      </c>
      <c r="CZ58" s="15">
        <f t="shared" si="20"/>
        <v>0</v>
      </c>
    </row>
    <row r="59" spans="1:104" x14ac:dyDescent="0.25">
      <c r="A59" s="6" t="s">
        <v>169</v>
      </c>
      <c r="B59" s="4" t="s">
        <v>61</v>
      </c>
      <c r="C59" s="13">
        <v>4.3</v>
      </c>
      <c r="D59" s="95">
        <v>1</v>
      </c>
      <c r="E59" s="95">
        <f t="shared" si="3"/>
        <v>0</v>
      </c>
      <c r="F59" s="19">
        <f t="shared" si="21"/>
        <v>0</v>
      </c>
      <c r="G59" s="5" t="s">
        <v>130</v>
      </c>
      <c r="H59" s="13">
        <f t="shared" si="38"/>
        <v>0</v>
      </c>
      <c r="I59" s="10" t="str">
        <f>IFERROR(VLOOKUP(A59,'1'!U:V,2,0),"0")</f>
        <v>0</v>
      </c>
      <c r="J59" s="5" t="s">
        <v>130</v>
      </c>
      <c r="K59" s="15">
        <f t="shared" si="39"/>
        <v>0</v>
      </c>
      <c r="L59" s="10" t="str">
        <f>IFERROR(VLOOKUP(A59,'2'!U:V,2,0),"0")</f>
        <v>0</v>
      </c>
      <c r="M59" s="5" t="s">
        <v>130</v>
      </c>
      <c r="N59" s="15">
        <f t="shared" si="40"/>
        <v>0</v>
      </c>
      <c r="O59" s="10" t="str">
        <f>IFERROR(VLOOKUP(A59,'3'!U:V,2,0),"0")</f>
        <v>0</v>
      </c>
      <c r="P59" s="5" t="s">
        <v>130</v>
      </c>
      <c r="Q59" s="15">
        <f t="shared" si="41"/>
        <v>0</v>
      </c>
      <c r="R59" s="10" t="str">
        <f>IFERROR(VLOOKUP(A59,'4'!U:V,2,0),"0")</f>
        <v>0</v>
      </c>
      <c r="S59" s="5" t="s">
        <v>130</v>
      </c>
      <c r="T59" s="15">
        <f t="shared" si="42"/>
        <v>0</v>
      </c>
      <c r="U59" s="10" t="str">
        <f>IFERROR(VLOOKUP(A59,'5'!U:V,2,0),"0")</f>
        <v>0</v>
      </c>
      <c r="V59" s="5" t="s">
        <v>130</v>
      </c>
      <c r="W59" s="15">
        <f t="shared" si="43"/>
        <v>0</v>
      </c>
      <c r="X59" s="10" t="str">
        <f>IFERROR(VLOOKUP(A59,'6'!U:V,2,0),"0")</f>
        <v>0</v>
      </c>
      <c r="Y59" s="5" t="s">
        <v>130</v>
      </c>
      <c r="Z59" s="15">
        <f t="shared" si="44"/>
        <v>0</v>
      </c>
      <c r="AA59" s="10" t="str">
        <f>IFERROR(VLOOKUP(A59,'7'!U:V,2,0),"0")</f>
        <v>0</v>
      </c>
      <c r="AB59" s="5" t="s">
        <v>130</v>
      </c>
      <c r="AC59" s="15">
        <f t="shared" si="45"/>
        <v>0</v>
      </c>
      <c r="AD59" s="10" t="str">
        <f>IFERROR(VLOOKUP(A59,'8'!U:V,2,0),"0")</f>
        <v>0</v>
      </c>
      <c r="AE59" s="5" t="s">
        <v>130</v>
      </c>
      <c r="AF59" s="15">
        <f t="shared" si="46"/>
        <v>0</v>
      </c>
      <c r="AG59" s="10" t="str">
        <f>IFERROR(VLOOKUP(A59,'9'!U:V,2,0),"0")</f>
        <v>0</v>
      </c>
      <c r="AH59" s="5" t="s">
        <v>130</v>
      </c>
      <c r="AI59" s="15">
        <f t="shared" si="47"/>
        <v>0</v>
      </c>
      <c r="AJ59" s="10" t="str">
        <f>IFERROR(VLOOKUP(A59,'10'!U:V,2,0),"0")</f>
        <v>0</v>
      </c>
      <c r="AK59" s="5" t="s">
        <v>130</v>
      </c>
      <c r="AL59" s="15">
        <f t="shared" si="48"/>
        <v>0</v>
      </c>
      <c r="AM59" s="10" t="str">
        <f>IFERROR(VLOOKUP(A59,'11'!U:V,2,0),"0")</f>
        <v>0</v>
      </c>
      <c r="AN59" s="5" t="s">
        <v>130</v>
      </c>
      <c r="AO59" s="15">
        <f t="shared" si="49"/>
        <v>0</v>
      </c>
      <c r="AP59" s="10" t="str">
        <f>IFERROR(VLOOKUP(A59,'12'!U:V,2,0),"0")</f>
        <v>0</v>
      </c>
      <c r="AQ59" s="5" t="s">
        <v>130</v>
      </c>
      <c r="AR59" s="15">
        <f t="shared" si="50"/>
        <v>0</v>
      </c>
      <c r="AS59" s="10" t="str">
        <f>IFERROR(VLOOKUP(A59,'13'!U:V,2,0),"0")</f>
        <v>0</v>
      </c>
      <c r="AT59" s="5" t="s">
        <v>130</v>
      </c>
      <c r="AU59" s="15">
        <f t="shared" si="51"/>
        <v>0</v>
      </c>
      <c r="AV59" s="10" t="str">
        <f>IFERROR(VLOOKUP(A59,'14'!U:V,2,0),"0")</f>
        <v>0</v>
      </c>
      <c r="AW59" s="5" t="s">
        <v>130</v>
      </c>
      <c r="AX59" s="15">
        <f t="shared" si="52"/>
        <v>0</v>
      </c>
      <c r="AY59" s="10" t="str">
        <f>IFERROR(VLOOKUP(A59,'15'!U:V,2,0),"0")</f>
        <v>0</v>
      </c>
      <c r="AZ59" s="5" t="s">
        <v>130</v>
      </c>
      <c r="BA59" s="15">
        <f t="shared" si="53"/>
        <v>0</v>
      </c>
      <c r="BB59" s="10" t="str">
        <f>IFERROR(VLOOKUP(A59,'16'!U:V,2,0),"0")</f>
        <v>0</v>
      </c>
      <c r="BC59" s="5" t="s">
        <v>130</v>
      </c>
      <c r="BD59" s="15">
        <f t="shared" si="54"/>
        <v>0</v>
      </c>
      <c r="BE59" s="10" t="str">
        <f>IFERROR(VLOOKUP(A59,'17'!U:V,2,0),"0")</f>
        <v>0</v>
      </c>
      <c r="BF59" s="5" t="s">
        <v>130</v>
      </c>
      <c r="BG59" s="15">
        <f t="shared" si="55"/>
        <v>0</v>
      </c>
      <c r="BH59" s="10" t="str">
        <f>IFERROR(VLOOKUP(A59,'18'!U:V,2,0),"0")</f>
        <v>0</v>
      </c>
      <c r="BI59" s="5" t="s">
        <v>130</v>
      </c>
      <c r="BJ59" s="15">
        <f t="shared" si="24"/>
        <v>0</v>
      </c>
      <c r="BK59" s="10" t="str">
        <f>IFERROR(VLOOKUP(A59,'19'!U:V,2,0),"0")</f>
        <v>0</v>
      </c>
      <c r="BL59" s="5" t="s">
        <v>130</v>
      </c>
      <c r="BM59" s="15">
        <f t="shared" si="25"/>
        <v>0</v>
      </c>
      <c r="BN59" s="10" t="str">
        <f>IFERROR(VLOOKUP(A59,'20'!U:V,2,0),"0")</f>
        <v>0</v>
      </c>
      <c r="BO59" s="5" t="s">
        <v>130</v>
      </c>
      <c r="BP59" s="15">
        <f t="shared" si="26"/>
        <v>0</v>
      </c>
      <c r="BQ59" s="10" t="str">
        <f>IFERROR(VLOOKUP(A59,'21'!U:V,2,0),"0")</f>
        <v>0</v>
      </c>
      <c r="BR59" s="5" t="s">
        <v>130</v>
      </c>
      <c r="BS59" s="15">
        <f t="shared" si="27"/>
        <v>0</v>
      </c>
      <c r="BT59" s="10" t="str">
        <f>IFERROR(VLOOKUP(A59,'22'!U:V,2,0),"0")</f>
        <v>0</v>
      </c>
      <c r="BU59" s="5" t="s">
        <v>130</v>
      </c>
      <c r="BV59" s="15">
        <f t="shared" si="28"/>
        <v>0</v>
      </c>
      <c r="BW59" s="10" t="str">
        <f>IFERROR(VLOOKUP(A59,'23'!U:V,2,0),"0")</f>
        <v>0</v>
      </c>
      <c r="BX59" s="5" t="s">
        <v>130</v>
      </c>
      <c r="BY59" s="15">
        <f t="shared" si="29"/>
        <v>0</v>
      </c>
      <c r="BZ59" s="10" t="str">
        <f>IFERROR(VLOOKUP(A59,'24'!U:V,2,0),"0")</f>
        <v>0</v>
      </c>
      <c r="CA59" s="5" t="s">
        <v>130</v>
      </c>
      <c r="CB59" s="15">
        <f t="shared" si="30"/>
        <v>0</v>
      </c>
      <c r="CC59" s="10" t="str">
        <f>IFERROR(VLOOKUP(A59,'25'!U:V,2,0),"0")</f>
        <v>0</v>
      </c>
      <c r="CD59" s="5" t="s">
        <v>130</v>
      </c>
      <c r="CE59" s="15">
        <f t="shared" si="31"/>
        <v>0</v>
      </c>
      <c r="CF59" s="10" t="str">
        <f>IFERROR(VLOOKUP(A59,'26'!U:V,2,0),"0")</f>
        <v>0</v>
      </c>
      <c r="CG59" s="5" t="s">
        <v>130</v>
      </c>
      <c r="CH59" s="15">
        <f t="shared" si="32"/>
        <v>0</v>
      </c>
      <c r="CI59" s="10" t="str">
        <f>IFERROR(VLOOKUP(A59,'27'!U:V,2,0),"0")</f>
        <v>0</v>
      </c>
      <c r="CJ59" s="5" t="s">
        <v>130</v>
      </c>
      <c r="CK59" s="15">
        <f t="shared" si="33"/>
        <v>0</v>
      </c>
      <c r="CL59" s="10" t="str">
        <f>IFERROR(VLOOKUP(A59,'28'!U:V,2,0),"0")</f>
        <v>0</v>
      </c>
      <c r="CM59" s="5" t="s">
        <v>130</v>
      </c>
      <c r="CN59" s="15">
        <f t="shared" si="34"/>
        <v>0</v>
      </c>
      <c r="CO59" s="10" t="str">
        <f>IFERROR(VLOOKUP(A59,'29'!U:V,2,0),"0")</f>
        <v>0</v>
      </c>
      <c r="CP59" s="5" t="s">
        <v>130</v>
      </c>
      <c r="CQ59" s="15">
        <f t="shared" si="35"/>
        <v>0</v>
      </c>
      <c r="CR59" s="10" t="str">
        <f>IFERROR(VLOOKUP(A59,'30'!U:V,2,0),"0")</f>
        <v>0</v>
      </c>
      <c r="CS59" s="5" t="s">
        <v>130</v>
      </c>
      <c r="CT59" s="15">
        <f t="shared" si="36"/>
        <v>0</v>
      </c>
      <c r="CU59" s="10" t="str">
        <f>IFERROR(VLOOKUP(A59,'31'!U:V,2,0),"0")</f>
        <v>0</v>
      </c>
      <c r="CV59" s="5" t="s">
        <v>130</v>
      </c>
      <c r="CW59" s="15">
        <f t="shared" si="37"/>
        <v>0</v>
      </c>
      <c r="CX59" s="10" t="str">
        <f>IFERROR(VLOOKUP(A59,'เซต1-31'!V:W,2,0),"0")</f>
        <v>0</v>
      </c>
      <c r="CY59" s="5" t="s">
        <v>130</v>
      </c>
      <c r="CZ59" s="15">
        <f t="shared" si="20"/>
        <v>0</v>
      </c>
    </row>
    <row r="60" spans="1:104" x14ac:dyDescent="0.25">
      <c r="A60" s="6" t="s">
        <v>185</v>
      </c>
      <c r="B60" s="4" t="s">
        <v>186</v>
      </c>
      <c r="C60" s="13">
        <v>4.7300000000000004</v>
      </c>
      <c r="D60" s="95">
        <v>1</v>
      </c>
      <c r="E60" s="95">
        <f t="shared" si="3"/>
        <v>0</v>
      </c>
      <c r="F60" s="19">
        <f t="shared" si="21"/>
        <v>0</v>
      </c>
      <c r="G60" s="5" t="s">
        <v>130</v>
      </c>
      <c r="H60" s="13">
        <f t="shared" si="38"/>
        <v>0</v>
      </c>
      <c r="I60" s="10" t="str">
        <f>IFERROR(VLOOKUP(A60,'1'!U:V,2,0),"0")</f>
        <v>0</v>
      </c>
      <c r="J60" s="5" t="s">
        <v>130</v>
      </c>
      <c r="K60" s="15">
        <f t="shared" si="39"/>
        <v>0</v>
      </c>
      <c r="L60" s="10" t="str">
        <f>IFERROR(VLOOKUP(A60,'2'!U:V,2,0),"0")</f>
        <v>0</v>
      </c>
      <c r="M60" s="5" t="s">
        <v>130</v>
      </c>
      <c r="N60" s="15">
        <f t="shared" si="40"/>
        <v>0</v>
      </c>
      <c r="O60" s="10" t="str">
        <f>IFERROR(VLOOKUP(A60,'3'!U:V,2,0),"0")</f>
        <v>0</v>
      </c>
      <c r="P60" s="5" t="s">
        <v>130</v>
      </c>
      <c r="Q60" s="15">
        <f t="shared" si="41"/>
        <v>0</v>
      </c>
      <c r="R60" s="10" t="str">
        <f>IFERROR(VLOOKUP(A60,'4'!U:V,2,0),"0")</f>
        <v>0</v>
      </c>
      <c r="S60" s="5" t="s">
        <v>130</v>
      </c>
      <c r="T60" s="15">
        <f t="shared" si="42"/>
        <v>0</v>
      </c>
      <c r="U60" s="10" t="str">
        <f>IFERROR(VLOOKUP(A60,'5'!U:V,2,0),"0")</f>
        <v>0</v>
      </c>
      <c r="V60" s="5" t="s">
        <v>130</v>
      </c>
      <c r="W60" s="15">
        <f t="shared" si="43"/>
        <v>0</v>
      </c>
      <c r="X60" s="10" t="str">
        <f>IFERROR(VLOOKUP(A60,'6'!U:V,2,0),"0")</f>
        <v>0</v>
      </c>
      <c r="Y60" s="5" t="s">
        <v>130</v>
      </c>
      <c r="Z60" s="15">
        <f t="shared" si="44"/>
        <v>0</v>
      </c>
      <c r="AA60" s="10" t="str">
        <f>IFERROR(VLOOKUP(A60,'7'!U:V,2,0),"0")</f>
        <v>0</v>
      </c>
      <c r="AB60" s="5" t="s">
        <v>130</v>
      </c>
      <c r="AC60" s="15">
        <f t="shared" si="45"/>
        <v>0</v>
      </c>
      <c r="AD60" s="10" t="str">
        <f>IFERROR(VLOOKUP(A60,'8'!U:V,2,0),"0")</f>
        <v>0</v>
      </c>
      <c r="AE60" s="5" t="s">
        <v>130</v>
      </c>
      <c r="AF60" s="15">
        <f t="shared" si="46"/>
        <v>0</v>
      </c>
      <c r="AG60" s="10" t="str">
        <f>IFERROR(VLOOKUP(A60,'9'!U:V,2,0),"0")</f>
        <v>0</v>
      </c>
      <c r="AH60" s="5" t="s">
        <v>130</v>
      </c>
      <c r="AI60" s="15">
        <f t="shared" si="47"/>
        <v>0</v>
      </c>
      <c r="AJ60" s="10" t="str">
        <f>IFERROR(VLOOKUP(A60,'10'!U:V,2,0),"0")</f>
        <v>0</v>
      </c>
      <c r="AK60" s="5" t="s">
        <v>130</v>
      </c>
      <c r="AL60" s="15">
        <f t="shared" si="48"/>
        <v>0</v>
      </c>
      <c r="AM60" s="10" t="str">
        <f>IFERROR(VLOOKUP(A60,'11'!U:V,2,0),"0")</f>
        <v>0</v>
      </c>
      <c r="AN60" s="5" t="s">
        <v>130</v>
      </c>
      <c r="AO60" s="15">
        <f t="shared" si="49"/>
        <v>0</v>
      </c>
      <c r="AP60" s="10" t="str">
        <f>IFERROR(VLOOKUP(A60,'12'!U:V,2,0),"0")</f>
        <v>0</v>
      </c>
      <c r="AQ60" s="5" t="s">
        <v>130</v>
      </c>
      <c r="AR60" s="15">
        <f t="shared" si="50"/>
        <v>0</v>
      </c>
      <c r="AS60" s="10" t="str">
        <f>IFERROR(VLOOKUP(A60,'13'!U:V,2,0),"0")</f>
        <v>0</v>
      </c>
      <c r="AT60" s="5" t="s">
        <v>130</v>
      </c>
      <c r="AU60" s="15">
        <f t="shared" si="51"/>
        <v>0</v>
      </c>
      <c r="AV60" s="10" t="str">
        <f>IFERROR(VLOOKUP(A60,'14'!U:V,2,0),"0")</f>
        <v>0</v>
      </c>
      <c r="AW60" s="5" t="s">
        <v>130</v>
      </c>
      <c r="AX60" s="15">
        <f t="shared" si="52"/>
        <v>0</v>
      </c>
      <c r="AY60" s="10" t="str">
        <f>IFERROR(VLOOKUP(A60,'15'!U:V,2,0),"0")</f>
        <v>0</v>
      </c>
      <c r="AZ60" s="5" t="s">
        <v>130</v>
      </c>
      <c r="BA60" s="15">
        <f t="shared" si="53"/>
        <v>0</v>
      </c>
      <c r="BB60" s="10" t="str">
        <f>IFERROR(VLOOKUP(A60,'16'!U:V,2,0),"0")</f>
        <v>0</v>
      </c>
      <c r="BC60" s="5" t="s">
        <v>130</v>
      </c>
      <c r="BD60" s="15">
        <f t="shared" si="54"/>
        <v>0</v>
      </c>
      <c r="BE60" s="10" t="str">
        <f>IFERROR(VLOOKUP(A60,'17'!U:V,2,0),"0")</f>
        <v>0</v>
      </c>
      <c r="BF60" s="5" t="s">
        <v>130</v>
      </c>
      <c r="BG60" s="15">
        <f t="shared" si="55"/>
        <v>0</v>
      </c>
      <c r="BH60" s="10" t="str">
        <f>IFERROR(VLOOKUP(A60,'18'!U:V,2,0),"0")</f>
        <v>0</v>
      </c>
      <c r="BI60" s="5" t="s">
        <v>130</v>
      </c>
      <c r="BJ60" s="15">
        <f t="shared" si="24"/>
        <v>0</v>
      </c>
      <c r="BK60" s="10" t="str">
        <f>IFERROR(VLOOKUP(A60,'19'!U:V,2,0),"0")</f>
        <v>0</v>
      </c>
      <c r="BL60" s="5" t="s">
        <v>130</v>
      </c>
      <c r="BM60" s="15">
        <f t="shared" si="25"/>
        <v>0</v>
      </c>
      <c r="BN60" s="10" t="str">
        <f>IFERROR(VLOOKUP(A60,'20'!U:V,2,0),"0")</f>
        <v>0</v>
      </c>
      <c r="BO60" s="5" t="s">
        <v>130</v>
      </c>
      <c r="BP60" s="15">
        <f t="shared" si="26"/>
        <v>0</v>
      </c>
      <c r="BQ60" s="10" t="str">
        <f>IFERROR(VLOOKUP(A60,'21'!U:V,2,0),"0")</f>
        <v>0</v>
      </c>
      <c r="BR60" s="5" t="s">
        <v>130</v>
      </c>
      <c r="BS60" s="15">
        <f t="shared" si="27"/>
        <v>0</v>
      </c>
      <c r="BT60" s="10" t="str">
        <f>IFERROR(VLOOKUP(A60,'22'!U:V,2,0),"0")</f>
        <v>0</v>
      </c>
      <c r="BU60" s="5" t="s">
        <v>130</v>
      </c>
      <c r="BV60" s="15">
        <f t="shared" si="28"/>
        <v>0</v>
      </c>
      <c r="BW60" s="10" t="str">
        <f>IFERROR(VLOOKUP(A60,'23'!U:V,2,0),"0")</f>
        <v>0</v>
      </c>
      <c r="BX60" s="5" t="s">
        <v>130</v>
      </c>
      <c r="BY60" s="15">
        <f t="shared" si="29"/>
        <v>0</v>
      </c>
      <c r="BZ60" s="10" t="str">
        <f>IFERROR(VLOOKUP(A60,'24'!U:V,2,0),"0")</f>
        <v>0</v>
      </c>
      <c r="CA60" s="5" t="s">
        <v>130</v>
      </c>
      <c r="CB60" s="15">
        <f t="shared" si="30"/>
        <v>0</v>
      </c>
      <c r="CC60" s="10" t="str">
        <f>IFERROR(VLOOKUP(A60,'25'!U:V,2,0),"0")</f>
        <v>0</v>
      </c>
      <c r="CD60" s="5" t="s">
        <v>130</v>
      </c>
      <c r="CE60" s="15">
        <f t="shared" si="31"/>
        <v>0</v>
      </c>
      <c r="CF60" s="10" t="str">
        <f>IFERROR(VLOOKUP(A60,'26'!U:V,2,0),"0")</f>
        <v>0</v>
      </c>
      <c r="CG60" s="5" t="s">
        <v>130</v>
      </c>
      <c r="CH60" s="15">
        <f t="shared" si="32"/>
        <v>0</v>
      </c>
      <c r="CI60" s="10" t="str">
        <f>IFERROR(VLOOKUP(A60,'27'!U:V,2,0),"0")</f>
        <v>0</v>
      </c>
      <c r="CJ60" s="5" t="s">
        <v>130</v>
      </c>
      <c r="CK60" s="15">
        <f t="shared" si="33"/>
        <v>0</v>
      </c>
      <c r="CL60" s="10" t="str">
        <f>IFERROR(VLOOKUP(A60,'28'!U:V,2,0),"0")</f>
        <v>0</v>
      </c>
      <c r="CM60" s="5" t="s">
        <v>130</v>
      </c>
      <c r="CN60" s="15">
        <f t="shared" si="34"/>
        <v>0</v>
      </c>
      <c r="CO60" s="10" t="str">
        <f>IFERROR(VLOOKUP(A60,'29'!U:V,2,0),"0")</f>
        <v>0</v>
      </c>
      <c r="CP60" s="5" t="s">
        <v>130</v>
      </c>
      <c r="CQ60" s="15">
        <f t="shared" si="35"/>
        <v>0</v>
      </c>
      <c r="CR60" s="10" t="str">
        <f>IFERROR(VLOOKUP(A60,'30'!U:V,2,0),"0")</f>
        <v>0</v>
      </c>
      <c r="CS60" s="5" t="s">
        <v>130</v>
      </c>
      <c r="CT60" s="15">
        <f t="shared" si="36"/>
        <v>0</v>
      </c>
      <c r="CU60" s="10" t="str">
        <f>IFERROR(VLOOKUP(A60,'31'!U:V,2,0),"0")</f>
        <v>0</v>
      </c>
      <c r="CV60" s="5" t="s">
        <v>130</v>
      </c>
      <c r="CW60" s="15">
        <f t="shared" si="37"/>
        <v>0</v>
      </c>
      <c r="CX60" s="10" t="str">
        <f>IFERROR(VLOOKUP(A60,'เซต1-31'!V:W,2,0),"0")</f>
        <v>0</v>
      </c>
      <c r="CY60" s="5" t="s">
        <v>130</v>
      </c>
      <c r="CZ60" s="15">
        <f t="shared" si="20"/>
        <v>0</v>
      </c>
    </row>
    <row r="61" spans="1:104" x14ac:dyDescent="0.25">
      <c r="A61" s="6" t="s">
        <v>183</v>
      </c>
      <c r="B61" s="4" t="s">
        <v>184</v>
      </c>
      <c r="C61" s="13">
        <v>4.21</v>
      </c>
      <c r="D61" s="95">
        <v>1</v>
      </c>
      <c r="E61" s="95">
        <f t="shared" si="3"/>
        <v>0</v>
      </c>
      <c r="F61" s="19">
        <f t="shared" si="21"/>
        <v>0</v>
      </c>
      <c r="G61" s="5" t="s">
        <v>130</v>
      </c>
      <c r="H61" s="13">
        <f t="shared" si="38"/>
        <v>0</v>
      </c>
      <c r="I61" s="10" t="str">
        <f>IFERROR(VLOOKUP(A61,'1'!U:V,2,0),"0")</f>
        <v>0</v>
      </c>
      <c r="J61" s="5" t="s">
        <v>130</v>
      </c>
      <c r="K61" s="15">
        <f t="shared" si="39"/>
        <v>0</v>
      </c>
      <c r="L61" s="10" t="str">
        <f>IFERROR(VLOOKUP(A61,'2'!U:V,2,0),"0")</f>
        <v>0</v>
      </c>
      <c r="M61" s="5" t="s">
        <v>130</v>
      </c>
      <c r="N61" s="15">
        <f t="shared" si="40"/>
        <v>0</v>
      </c>
      <c r="O61" s="10" t="str">
        <f>IFERROR(VLOOKUP(A61,'3'!U:V,2,0),"0")</f>
        <v>0</v>
      </c>
      <c r="P61" s="5" t="s">
        <v>130</v>
      </c>
      <c r="Q61" s="15">
        <f t="shared" si="41"/>
        <v>0</v>
      </c>
      <c r="R61" s="10" t="str">
        <f>IFERROR(VLOOKUP(A61,'4'!U:V,2,0),"0")</f>
        <v>0</v>
      </c>
      <c r="S61" s="5" t="s">
        <v>130</v>
      </c>
      <c r="T61" s="15">
        <f t="shared" si="42"/>
        <v>0</v>
      </c>
      <c r="U61" s="10" t="str">
        <f>IFERROR(VLOOKUP(A61,'5'!U:V,2,0),"0")</f>
        <v>0</v>
      </c>
      <c r="V61" s="5" t="s">
        <v>130</v>
      </c>
      <c r="W61" s="15">
        <f t="shared" si="43"/>
        <v>0</v>
      </c>
      <c r="X61" s="10" t="str">
        <f>IFERROR(VLOOKUP(A61,'6'!U:V,2,0),"0")</f>
        <v>0</v>
      </c>
      <c r="Y61" s="5" t="s">
        <v>130</v>
      </c>
      <c r="Z61" s="15">
        <f t="shared" si="44"/>
        <v>0</v>
      </c>
      <c r="AA61" s="10" t="str">
        <f>IFERROR(VLOOKUP(A61,'7'!U:V,2,0),"0")</f>
        <v>0</v>
      </c>
      <c r="AB61" s="5" t="s">
        <v>130</v>
      </c>
      <c r="AC61" s="15">
        <f t="shared" si="45"/>
        <v>0</v>
      </c>
      <c r="AD61" s="10" t="str">
        <f>IFERROR(VLOOKUP(A61,'8'!U:V,2,0),"0")</f>
        <v>0</v>
      </c>
      <c r="AE61" s="5" t="s">
        <v>130</v>
      </c>
      <c r="AF61" s="15">
        <f t="shared" si="46"/>
        <v>0</v>
      </c>
      <c r="AG61" s="10" t="str">
        <f>IFERROR(VLOOKUP(A61,'9'!U:V,2,0),"0")</f>
        <v>0</v>
      </c>
      <c r="AH61" s="5" t="s">
        <v>130</v>
      </c>
      <c r="AI61" s="15">
        <f t="shared" si="47"/>
        <v>0</v>
      </c>
      <c r="AJ61" s="10" t="str">
        <f>IFERROR(VLOOKUP(A61,'10'!U:V,2,0),"0")</f>
        <v>0</v>
      </c>
      <c r="AK61" s="5" t="s">
        <v>130</v>
      </c>
      <c r="AL61" s="15">
        <f t="shared" si="48"/>
        <v>0</v>
      </c>
      <c r="AM61" s="10" t="str">
        <f>IFERROR(VLOOKUP(A61,'11'!U:V,2,0),"0")</f>
        <v>0</v>
      </c>
      <c r="AN61" s="5" t="s">
        <v>130</v>
      </c>
      <c r="AO61" s="15">
        <f t="shared" si="49"/>
        <v>0</v>
      </c>
      <c r="AP61" s="10" t="str">
        <f>IFERROR(VLOOKUP(A61,'12'!U:V,2,0),"0")</f>
        <v>0</v>
      </c>
      <c r="AQ61" s="5" t="s">
        <v>130</v>
      </c>
      <c r="AR61" s="15">
        <f t="shared" si="50"/>
        <v>0</v>
      </c>
      <c r="AS61" s="10" t="str">
        <f>IFERROR(VLOOKUP(A61,'13'!U:V,2,0),"0")</f>
        <v>0</v>
      </c>
      <c r="AT61" s="5" t="s">
        <v>130</v>
      </c>
      <c r="AU61" s="15">
        <f t="shared" si="51"/>
        <v>0</v>
      </c>
      <c r="AV61" s="10" t="str">
        <f>IFERROR(VLOOKUP(A61,'14'!U:V,2,0),"0")</f>
        <v>0</v>
      </c>
      <c r="AW61" s="5" t="s">
        <v>130</v>
      </c>
      <c r="AX61" s="15">
        <f t="shared" si="52"/>
        <v>0</v>
      </c>
      <c r="AY61" s="10" t="str">
        <f>IFERROR(VLOOKUP(A61,'15'!U:V,2,0),"0")</f>
        <v>0</v>
      </c>
      <c r="AZ61" s="5" t="s">
        <v>130</v>
      </c>
      <c r="BA61" s="15">
        <f t="shared" si="53"/>
        <v>0</v>
      </c>
      <c r="BB61" s="10" t="str">
        <f>IFERROR(VLOOKUP(A61,'16'!U:V,2,0),"0")</f>
        <v>0</v>
      </c>
      <c r="BC61" s="5" t="s">
        <v>130</v>
      </c>
      <c r="BD61" s="15">
        <f t="shared" si="54"/>
        <v>0</v>
      </c>
      <c r="BE61" s="10" t="str">
        <f>IFERROR(VLOOKUP(A61,'17'!U:V,2,0),"0")</f>
        <v>0</v>
      </c>
      <c r="BF61" s="5" t="s">
        <v>130</v>
      </c>
      <c r="BG61" s="15">
        <f t="shared" si="55"/>
        <v>0</v>
      </c>
      <c r="BH61" s="10" t="str">
        <f>IFERROR(VLOOKUP(A61,'18'!U:V,2,0),"0")</f>
        <v>0</v>
      </c>
      <c r="BI61" s="5" t="s">
        <v>130</v>
      </c>
      <c r="BJ61" s="15">
        <f t="shared" si="24"/>
        <v>0</v>
      </c>
      <c r="BK61" s="10" t="str">
        <f>IFERROR(VLOOKUP(A61,'19'!U:V,2,0),"0")</f>
        <v>0</v>
      </c>
      <c r="BL61" s="5" t="s">
        <v>130</v>
      </c>
      <c r="BM61" s="15">
        <f t="shared" si="25"/>
        <v>0</v>
      </c>
      <c r="BN61" s="10" t="str">
        <f>IFERROR(VLOOKUP(A61,'20'!U:V,2,0),"0")</f>
        <v>0</v>
      </c>
      <c r="BO61" s="5" t="s">
        <v>130</v>
      </c>
      <c r="BP61" s="15">
        <f t="shared" si="26"/>
        <v>0</v>
      </c>
      <c r="BQ61" s="10" t="str">
        <f>IFERROR(VLOOKUP(A61,'21'!U:V,2,0),"0")</f>
        <v>0</v>
      </c>
      <c r="BR61" s="5" t="s">
        <v>130</v>
      </c>
      <c r="BS61" s="15">
        <f t="shared" si="27"/>
        <v>0</v>
      </c>
      <c r="BT61" s="10" t="str">
        <f>IFERROR(VLOOKUP(A61,'22'!U:V,2,0),"0")</f>
        <v>0</v>
      </c>
      <c r="BU61" s="5" t="s">
        <v>130</v>
      </c>
      <c r="BV61" s="15">
        <f t="shared" si="28"/>
        <v>0</v>
      </c>
      <c r="BW61" s="10" t="str">
        <f>IFERROR(VLOOKUP(A61,'23'!U:V,2,0),"0")</f>
        <v>0</v>
      </c>
      <c r="BX61" s="5" t="s">
        <v>130</v>
      </c>
      <c r="BY61" s="15">
        <f t="shared" si="29"/>
        <v>0</v>
      </c>
      <c r="BZ61" s="10" t="str">
        <f>IFERROR(VLOOKUP(A61,'24'!U:V,2,0),"0")</f>
        <v>0</v>
      </c>
      <c r="CA61" s="5" t="s">
        <v>130</v>
      </c>
      <c r="CB61" s="15">
        <f t="shared" si="30"/>
        <v>0</v>
      </c>
      <c r="CC61" s="10" t="str">
        <f>IFERROR(VLOOKUP(A61,'25'!U:V,2,0),"0")</f>
        <v>0</v>
      </c>
      <c r="CD61" s="5" t="s">
        <v>130</v>
      </c>
      <c r="CE61" s="15">
        <f t="shared" si="31"/>
        <v>0</v>
      </c>
      <c r="CF61" s="10" t="str">
        <f>IFERROR(VLOOKUP(A61,'26'!U:V,2,0),"0")</f>
        <v>0</v>
      </c>
      <c r="CG61" s="5" t="s">
        <v>130</v>
      </c>
      <c r="CH61" s="15">
        <f t="shared" si="32"/>
        <v>0</v>
      </c>
      <c r="CI61" s="10" t="str">
        <f>IFERROR(VLOOKUP(A61,'27'!U:V,2,0),"0")</f>
        <v>0</v>
      </c>
      <c r="CJ61" s="5" t="s">
        <v>130</v>
      </c>
      <c r="CK61" s="15">
        <f t="shared" si="33"/>
        <v>0</v>
      </c>
      <c r="CL61" s="10" t="str">
        <f>IFERROR(VLOOKUP(A61,'28'!U:V,2,0),"0")</f>
        <v>0</v>
      </c>
      <c r="CM61" s="5" t="s">
        <v>130</v>
      </c>
      <c r="CN61" s="15">
        <f t="shared" si="34"/>
        <v>0</v>
      </c>
      <c r="CO61" s="10" t="str">
        <f>IFERROR(VLOOKUP(A61,'29'!U:V,2,0),"0")</f>
        <v>0</v>
      </c>
      <c r="CP61" s="5" t="s">
        <v>130</v>
      </c>
      <c r="CQ61" s="15">
        <f t="shared" si="35"/>
        <v>0</v>
      </c>
      <c r="CR61" s="10" t="str">
        <f>IFERROR(VLOOKUP(A61,'30'!U:V,2,0),"0")</f>
        <v>0</v>
      </c>
      <c r="CS61" s="5" t="s">
        <v>130</v>
      </c>
      <c r="CT61" s="15">
        <f t="shared" si="36"/>
        <v>0</v>
      </c>
      <c r="CU61" s="10" t="str">
        <f>IFERROR(VLOOKUP(A61,'31'!U:V,2,0),"0")</f>
        <v>0</v>
      </c>
      <c r="CV61" s="5" t="s">
        <v>130</v>
      </c>
      <c r="CW61" s="15">
        <f t="shared" si="37"/>
        <v>0</v>
      </c>
      <c r="CX61" s="10" t="str">
        <f>IFERROR(VLOOKUP(A61,'เซต1-31'!V:W,2,0),"0")</f>
        <v>0</v>
      </c>
      <c r="CY61" s="5" t="s">
        <v>130</v>
      </c>
      <c r="CZ61" s="15">
        <f t="shared" si="20"/>
        <v>0</v>
      </c>
    </row>
    <row r="62" spans="1:104" x14ac:dyDescent="0.25">
      <c r="A62" s="6" t="s">
        <v>182</v>
      </c>
      <c r="B62" s="4" t="s">
        <v>49</v>
      </c>
      <c r="C62" s="13">
        <v>4.57</v>
      </c>
      <c r="D62" s="95">
        <v>1</v>
      </c>
      <c r="E62" s="95">
        <f t="shared" si="3"/>
        <v>0</v>
      </c>
      <c r="F62" s="19">
        <f t="shared" si="21"/>
        <v>0</v>
      </c>
      <c r="G62" s="5" t="s">
        <v>130</v>
      </c>
      <c r="H62" s="13">
        <f t="shared" si="38"/>
        <v>0</v>
      </c>
      <c r="I62" s="10" t="str">
        <f>IFERROR(VLOOKUP(A62,'1'!U:V,2,0),"0")</f>
        <v>0</v>
      </c>
      <c r="J62" s="5" t="s">
        <v>130</v>
      </c>
      <c r="K62" s="15">
        <f t="shared" si="39"/>
        <v>0</v>
      </c>
      <c r="L62" s="10" t="str">
        <f>IFERROR(VLOOKUP(A62,'2'!U:V,2,0),"0")</f>
        <v>0</v>
      </c>
      <c r="M62" s="5" t="s">
        <v>130</v>
      </c>
      <c r="N62" s="15">
        <f t="shared" si="40"/>
        <v>0</v>
      </c>
      <c r="O62" s="10" t="str">
        <f>IFERROR(VLOOKUP(A62,'3'!U:V,2,0),"0")</f>
        <v>0</v>
      </c>
      <c r="P62" s="5" t="s">
        <v>130</v>
      </c>
      <c r="Q62" s="15">
        <f t="shared" si="41"/>
        <v>0</v>
      </c>
      <c r="R62" s="10" t="str">
        <f>IFERROR(VLOOKUP(A62,'4'!U:V,2,0),"0")</f>
        <v>0</v>
      </c>
      <c r="S62" s="5" t="s">
        <v>130</v>
      </c>
      <c r="T62" s="15">
        <f t="shared" si="42"/>
        <v>0</v>
      </c>
      <c r="U62" s="10" t="str">
        <f>IFERROR(VLOOKUP(A62,'5'!U:V,2,0),"0")</f>
        <v>0</v>
      </c>
      <c r="V62" s="5" t="s">
        <v>130</v>
      </c>
      <c r="W62" s="15">
        <f t="shared" si="43"/>
        <v>0</v>
      </c>
      <c r="X62" s="10" t="str">
        <f>IFERROR(VLOOKUP(A62,'6'!U:V,2,0),"0")</f>
        <v>0</v>
      </c>
      <c r="Y62" s="5" t="s">
        <v>130</v>
      </c>
      <c r="Z62" s="15">
        <f t="shared" si="44"/>
        <v>0</v>
      </c>
      <c r="AA62" s="10" t="str">
        <f>IFERROR(VLOOKUP(A62,'7'!U:V,2,0),"0")</f>
        <v>0</v>
      </c>
      <c r="AB62" s="5" t="s">
        <v>130</v>
      </c>
      <c r="AC62" s="15">
        <f t="shared" si="45"/>
        <v>0</v>
      </c>
      <c r="AD62" s="10" t="str">
        <f>IFERROR(VLOOKUP(A62,'8'!U:V,2,0),"0")</f>
        <v>0</v>
      </c>
      <c r="AE62" s="5" t="s">
        <v>130</v>
      </c>
      <c r="AF62" s="15">
        <f t="shared" si="46"/>
        <v>0</v>
      </c>
      <c r="AG62" s="10" t="str">
        <f>IFERROR(VLOOKUP(A62,'9'!U:V,2,0),"0")</f>
        <v>0</v>
      </c>
      <c r="AH62" s="5" t="s">
        <v>130</v>
      </c>
      <c r="AI62" s="15">
        <f t="shared" si="47"/>
        <v>0</v>
      </c>
      <c r="AJ62" s="10" t="str">
        <f>IFERROR(VLOOKUP(A62,'10'!U:V,2,0),"0")</f>
        <v>0</v>
      </c>
      <c r="AK62" s="5" t="s">
        <v>130</v>
      </c>
      <c r="AL62" s="15">
        <f t="shared" si="48"/>
        <v>0</v>
      </c>
      <c r="AM62" s="10" t="str">
        <f>IFERROR(VLOOKUP(A62,'11'!U:V,2,0),"0")</f>
        <v>0</v>
      </c>
      <c r="AN62" s="5" t="s">
        <v>130</v>
      </c>
      <c r="AO62" s="15">
        <f t="shared" si="49"/>
        <v>0</v>
      </c>
      <c r="AP62" s="10" t="str">
        <f>IFERROR(VLOOKUP(A62,'12'!U:V,2,0),"0")</f>
        <v>0</v>
      </c>
      <c r="AQ62" s="5" t="s">
        <v>130</v>
      </c>
      <c r="AR62" s="15">
        <f t="shared" si="50"/>
        <v>0</v>
      </c>
      <c r="AS62" s="10" t="str">
        <f>IFERROR(VLOOKUP(A62,'13'!U:V,2,0),"0")</f>
        <v>0</v>
      </c>
      <c r="AT62" s="5" t="s">
        <v>130</v>
      </c>
      <c r="AU62" s="15">
        <f t="shared" si="51"/>
        <v>0</v>
      </c>
      <c r="AV62" s="10" t="str">
        <f>IFERROR(VLOOKUP(A62,'14'!U:V,2,0),"0")</f>
        <v>0</v>
      </c>
      <c r="AW62" s="5" t="s">
        <v>130</v>
      </c>
      <c r="AX62" s="15">
        <f t="shared" si="52"/>
        <v>0</v>
      </c>
      <c r="AY62" s="10" t="str">
        <f>IFERROR(VLOOKUP(A62,'15'!U:V,2,0),"0")</f>
        <v>0</v>
      </c>
      <c r="AZ62" s="5" t="s">
        <v>130</v>
      </c>
      <c r="BA62" s="15">
        <f t="shared" si="53"/>
        <v>0</v>
      </c>
      <c r="BB62" s="10" t="str">
        <f>IFERROR(VLOOKUP(A62,'16'!U:V,2,0),"0")</f>
        <v>0</v>
      </c>
      <c r="BC62" s="5" t="s">
        <v>130</v>
      </c>
      <c r="BD62" s="15">
        <f t="shared" si="54"/>
        <v>0</v>
      </c>
      <c r="BE62" s="10" t="str">
        <f>IFERROR(VLOOKUP(A62,'17'!U:V,2,0),"0")</f>
        <v>0</v>
      </c>
      <c r="BF62" s="5" t="s">
        <v>130</v>
      </c>
      <c r="BG62" s="15">
        <f t="shared" si="55"/>
        <v>0</v>
      </c>
      <c r="BH62" s="10" t="str">
        <f>IFERROR(VLOOKUP(A62,'18'!U:V,2,0),"0")</f>
        <v>0</v>
      </c>
      <c r="BI62" s="5" t="s">
        <v>130</v>
      </c>
      <c r="BJ62" s="15">
        <f t="shared" si="24"/>
        <v>0</v>
      </c>
      <c r="BK62" s="10" t="str">
        <f>IFERROR(VLOOKUP(A62,'19'!U:V,2,0),"0")</f>
        <v>0</v>
      </c>
      <c r="BL62" s="5" t="s">
        <v>130</v>
      </c>
      <c r="BM62" s="15">
        <f t="shared" si="25"/>
        <v>0</v>
      </c>
      <c r="BN62" s="10" t="str">
        <f>IFERROR(VLOOKUP(A62,'20'!U:V,2,0),"0")</f>
        <v>0</v>
      </c>
      <c r="BO62" s="5" t="s">
        <v>130</v>
      </c>
      <c r="BP62" s="15">
        <f t="shared" si="26"/>
        <v>0</v>
      </c>
      <c r="BQ62" s="10" t="str">
        <f>IFERROR(VLOOKUP(A62,'21'!U:V,2,0),"0")</f>
        <v>0</v>
      </c>
      <c r="BR62" s="5" t="s">
        <v>130</v>
      </c>
      <c r="BS62" s="15">
        <f t="shared" si="27"/>
        <v>0</v>
      </c>
      <c r="BT62" s="10" t="str">
        <f>IFERROR(VLOOKUP(A62,'22'!U:V,2,0),"0")</f>
        <v>0</v>
      </c>
      <c r="BU62" s="5" t="s">
        <v>130</v>
      </c>
      <c r="BV62" s="15">
        <f t="shared" si="28"/>
        <v>0</v>
      </c>
      <c r="BW62" s="10" t="str">
        <f>IFERROR(VLOOKUP(A62,'23'!U:V,2,0),"0")</f>
        <v>0</v>
      </c>
      <c r="BX62" s="5" t="s">
        <v>130</v>
      </c>
      <c r="BY62" s="15">
        <f t="shared" si="29"/>
        <v>0</v>
      </c>
      <c r="BZ62" s="10" t="str">
        <f>IFERROR(VLOOKUP(A62,'24'!U:V,2,0),"0")</f>
        <v>0</v>
      </c>
      <c r="CA62" s="5" t="s">
        <v>130</v>
      </c>
      <c r="CB62" s="15">
        <f t="shared" si="30"/>
        <v>0</v>
      </c>
      <c r="CC62" s="10" t="str">
        <f>IFERROR(VLOOKUP(A62,'25'!U:V,2,0),"0")</f>
        <v>0</v>
      </c>
      <c r="CD62" s="5" t="s">
        <v>130</v>
      </c>
      <c r="CE62" s="15">
        <f t="shared" si="31"/>
        <v>0</v>
      </c>
      <c r="CF62" s="10" t="str">
        <f>IFERROR(VLOOKUP(A62,'26'!U:V,2,0),"0")</f>
        <v>0</v>
      </c>
      <c r="CG62" s="5" t="s">
        <v>130</v>
      </c>
      <c r="CH62" s="15">
        <f t="shared" si="32"/>
        <v>0</v>
      </c>
      <c r="CI62" s="10" t="str">
        <f>IFERROR(VLOOKUP(A62,'27'!U:V,2,0),"0")</f>
        <v>0</v>
      </c>
      <c r="CJ62" s="5" t="s">
        <v>130</v>
      </c>
      <c r="CK62" s="15">
        <f t="shared" si="33"/>
        <v>0</v>
      </c>
      <c r="CL62" s="10" t="str">
        <f>IFERROR(VLOOKUP(A62,'28'!U:V,2,0),"0")</f>
        <v>0</v>
      </c>
      <c r="CM62" s="5" t="s">
        <v>130</v>
      </c>
      <c r="CN62" s="15">
        <f t="shared" si="34"/>
        <v>0</v>
      </c>
      <c r="CO62" s="10" t="str">
        <f>IFERROR(VLOOKUP(A62,'29'!U:V,2,0),"0")</f>
        <v>0</v>
      </c>
      <c r="CP62" s="5" t="s">
        <v>130</v>
      </c>
      <c r="CQ62" s="15">
        <f t="shared" si="35"/>
        <v>0</v>
      </c>
      <c r="CR62" s="10" t="str">
        <f>IFERROR(VLOOKUP(A62,'30'!U:V,2,0),"0")</f>
        <v>0</v>
      </c>
      <c r="CS62" s="5" t="s">
        <v>130</v>
      </c>
      <c r="CT62" s="15">
        <f t="shared" si="36"/>
        <v>0</v>
      </c>
      <c r="CU62" s="10" t="str">
        <f>IFERROR(VLOOKUP(A62,'31'!U:V,2,0),"0")</f>
        <v>0</v>
      </c>
      <c r="CV62" s="5" t="s">
        <v>130</v>
      </c>
      <c r="CW62" s="15">
        <f t="shared" si="37"/>
        <v>0</v>
      </c>
      <c r="CX62" s="10" t="str">
        <f>IFERROR(VLOOKUP(A62,'เซต1-31'!V:W,2,0),"0")</f>
        <v>0</v>
      </c>
      <c r="CY62" s="5" t="s">
        <v>130</v>
      </c>
      <c r="CZ62" s="15">
        <f t="shared" si="20"/>
        <v>0</v>
      </c>
    </row>
    <row r="63" spans="1:104" x14ac:dyDescent="0.25">
      <c r="A63" s="6" t="s">
        <v>48</v>
      </c>
      <c r="B63" s="4" t="s">
        <v>49</v>
      </c>
      <c r="C63" s="13">
        <v>4.57</v>
      </c>
      <c r="D63" s="95">
        <v>1</v>
      </c>
      <c r="E63" s="95">
        <f t="shared" si="3"/>
        <v>0</v>
      </c>
      <c r="F63" s="19">
        <f t="shared" si="21"/>
        <v>0</v>
      </c>
      <c r="G63" s="5" t="s">
        <v>130</v>
      </c>
      <c r="H63" s="13">
        <f t="shared" si="38"/>
        <v>0</v>
      </c>
      <c r="I63" s="10" t="str">
        <f>IFERROR(VLOOKUP(A63,'1'!U:V,2,0),"0")</f>
        <v>0</v>
      </c>
      <c r="J63" s="5" t="s">
        <v>130</v>
      </c>
      <c r="K63" s="15">
        <f t="shared" si="39"/>
        <v>0</v>
      </c>
      <c r="L63" s="10" t="str">
        <f>IFERROR(VLOOKUP(A63,'2'!U:V,2,0),"0")</f>
        <v>0</v>
      </c>
      <c r="M63" s="5" t="s">
        <v>130</v>
      </c>
      <c r="N63" s="15">
        <f t="shared" si="40"/>
        <v>0</v>
      </c>
      <c r="O63" s="10" t="str">
        <f>IFERROR(VLOOKUP(A63,'3'!U:V,2,0),"0")</f>
        <v>0</v>
      </c>
      <c r="P63" s="5" t="s">
        <v>130</v>
      </c>
      <c r="Q63" s="15">
        <f t="shared" si="41"/>
        <v>0</v>
      </c>
      <c r="R63" s="10" t="str">
        <f>IFERROR(VLOOKUP(A63,'4'!U:V,2,0),"0")</f>
        <v>0</v>
      </c>
      <c r="S63" s="5" t="s">
        <v>130</v>
      </c>
      <c r="T63" s="15">
        <f t="shared" si="42"/>
        <v>0</v>
      </c>
      <c r="U63" s="10" t="str">
        <f>IFERROR(VLOOKUP(A63,'5'!U:V,2,0),"0")</f>
        <v>0</v>
      </c>
      <c r="V63" s="5" t="s">
        <v>130</v>
      </c>
      <c r="W63" s="15">
        <f t="shared" si="43"/>
        <v>0</v>
      </c>
      <c r="X63" s="10" t="str">
        <f>IFERROR(VLOOKUP(A63,'6'!U:V,2,0),"0")</f>
        <v>0</v>
      </c>
      <c r="Y63" s="5" t="s">
        <v>130</v>
      </c>
      <c r="Z63" s="15">
        <f t="shared" si="44"/>
        <v>0</v>
      </c>
      <c r="AA63" s="10" t="str">
        <f>IFERROR(VLOOKUP(A63,'7'!U:V,2,0),"0")</f>
        <v>0</v>
      </c>
      <c r="AB63" s="5" t="s">
        <v>130</v>
      </c>
      <c r="AC63" s="15">
        <f t="shared" si="45"/>
        <v>0</v>
      </c>
      <c r="AD63" s="10" t="str">
        <f>IFERROR(VLOOKUP(A63,'8'!U:V,2,0),"0")</f>
        <v>0</v>
      </c>
      <c r="AE63" s="5" t="s">
        <v>130</v>
      </c>
      <c r="AF63" s="15">
        <f t="shared" si="46"/>
        <v>0</v>
      </c>
      <c r="AG63" s="10" t="str">
        <f>IFERROR(VLOOKUP(A63,'9'!U:V,2,0),"0")</f>
        <v>0</v>
      </c>
      <c r="AH63" s="5" t="s">
        <v>130</v>
      </c>
      <c r="AI63" s="15">
        <f t="shared" si="47"/>
        <v>0</v>
      </c>
      <c r="AJ63" s="10" t="str">
        <f>IFERROR(VLOOKUP(A63,'10'!U:V,2,0),"0")</f>
        <v>0</v>
      </c>
      <c r="AK63" s="5" t="s">
        <v>130</v>
      </c>
      <c r="AL63" s="15">
        <f t="shared" si="48"/>
        <v>0</v>
      </c>
      <c r="AM63" s="10" t="str">
        <f>IFERROR(VLOOKUP(A63,'11'!U:V,2,0),"0")</f>
        <v>0</v>
      </c>
      <c r="AN63" s="5" t="s">
        <v>130</v>
      </c>
      <c r="AO63" s="15">
        <f t="shared" si="49"/>
        <v>0</v>
      </c>
      <c r="AP63" s="10" t="str">
        <f>IFERROR(VLOOKUP(A63,'12'!U:V,2,0),"0")</f>
        <v>0</v>
      </c>
      <c r="AQ63" s="5" t="s">
        <v>130</v>
      </c>
      <c r="AR63" s="15">
        <f t="shared" si="50"/>
        <v>0</v>
      </c>
      <c r="AS63" s="10" t="str">
        <f>IFERROR(VLOOKUP(A63,'13'!U:V,2,0),"0")</f>
        <v>0</v>
      </c>
      <c r="AT63" s="5" t="s">
        <v>130</v>
      </c>
      <c r="AU63" s="15">
        <f t="shared" si="51"/>
        <v>0</v>
      </c>
      <c r="AV63" s="10" t="str">
        <f>IFERROR(VLOOKUP(A63,'14'!U:V,2,0),"0")</f>
        <v>0</v>
      </c>
      <c r="AW63" s="5" t="s">
        <v>130</v>
      </c>
      <c r="AX63" s="15">
        <f t="shared" si="52"/>
        <v>0</v>
      </c>
      <c r="AY63" s="10" t="str">
        <f>IFERROR(VLOOKUP(A63,'15'!U:V,2,0),"0")</f>
        <v>0</v>
      </c>
      <c r="AZ63" s="5" t="s">
        <v>130</v>
      </c>
      <c r="BA63" s="15">
        <f t="shared" si="53"/>
        <v>0</v>
      </c>
      <c r="BB63" s="10" t="str">
        <f>IFERROR(VLOOKUP(A63,'16'!U:V,2,0),"0")</f>
        <v>0</v>
      </c>
      <c r="BC63" s="5" t="s">
        <v>130</v>
      </c>
      <c r="BD63" s="15">
        <f t="shared" si="54"/>
        <v>0</v>
      </c>
      <c r="BE63" s="10" t="str">
        <f>IFERROR(VLOOKUP(A63,'17'!U:V,2,0),"0")</f>
        <v>0</v>
      </c>
      <c r="BF63" s="5" t="s">
        <v>130</v>
      </c>
      <c r="BG63" s="15">
        <f t="shared" si="55"/>
        <v>0</v>
      </c>
      <c r="BH63" s="10" t="str">
        <f>IFERROR(VLOOKUP(A63,'18'!U:V,2,0),"0")</f>
        <v>0</v>
      </c>
      <c r="BI63" s="5" t="s">
        <v>130</v>
      </c>
      <c r="BJ63" s="15">
        <f t="shared" si="24"/>
        <v>0</v>
      </c>
      <c r="BK63" s="10" t="str">
        <f>IFERROR(VLOOKUP(A63,'19'!U:V,2,0),"0")</f>
        <v>0</v>
      </c>
      <c r="BL63" s="5" t="s">
        <v>130</v>
      </c>
      <c r="BM63" s="15">
        <f t="shared" si="25"/>
        <v>0</v>
      </c>
      <c r="BN63" s="10" t="str">
        <f>IFERROR(VLOOKUP(A63,'20'!U:V,2,0),"0")</f>
        <v>0</v>
      </c>
      <c r="BO63" s="5" t="s">
        <v>130</v>
      </c>
      <c r="BP63" s="15">
        <f t="shared" si="26"/>
        <v>0</v>
      </c>
      <c r="BQ63" s="10" t="str">
        <f>IFERROR(VLOOKUP(A63,'21'!U:V,2,0),"0")</f>
        <v>0</v>
      </c>
      <c r="BR63" s="5" t="s">
        <v>130</v>
      </c>
      <c r="BS63" s="15">
        <f t="shared" si="27"/>
        <v>0</v>
      </c>
      <c r="BT63" s="10" t="str">
        <f>IFERROR(VLOOKUP(A63,'22'!U:V,2,0),"0")</f>
        <v>0</v>
      </c>
      <c r="BU63" s="5" t="s">
        <v>130</v>
      </c>
      <c r="BV63" s="15">
        <f t="shared" si="28"/>
        <v>0</v>
      </c>
      <c r="BW63" s="10" t="str">
        <f>IFERROR(VLOOKUP(A63,'23'!U:V,2,0),"0")</f>
        <v>0</v>
      </c>
      <c r="BX63" s="5" t="s">
        <v>130</v>
      </c>
      <c r="BY63" s="15">
        <f t="shared" si="29"/>
        <v>0</v>
      </c>
      <c r="BZ63" s="10" t="str">
        <f>IFERROR(VLOOKUP(A63,'24'!U:V,2,0),"0")</f>
        <v>0</v>
      </c>
      <c r="CA63" s="5" t="s">
        <v>130</v>
      </c>
      <c r="CB63" s="15">
        <f t="shared" si="30"/>
        <v>0</v>
      </c>
      <c r="CC63" s="10" t="str">
        <f>IFERROR(VLOOKUP(A63,'25'!U:V,2,0),"0")</f>
        <v>0</v>
      </c>
      <c r="CD63" s="5" t="s">
        <v>130</v>
      </c>
      <c r="CE63" s="15">
        <f t="shared" si="31"/>
        <v>0</v>
      </c>
      <c r="CF63" s="10" t="str">
        <f>IFERROR(VLOOKUP(A63,'26'!U:V,2,0),"0")</f>
        <v>0</v>
      </c>
      <c r="CG63" s="5" t="s">
        <v>130</v>
      </c>
      <c r="CH63" s="15">
        <f t="shared" si="32"/>
        <v>0</v>
      </c>
      <c r="CI63" s="10" t="str">
        <f>IFERROR(VLOOKUP(A63,'27'!U:V,2,0),"0")</f>
        <v>0</v>
      </c>
      <c r="CJ63" s="5" t="s">
        <v>130</v>
      </c>
      <c r="CK63" s="15">
        <f t="shared" si="33"/>
        <v>0</v>
      </c>
      <c r="CL63" s="10" t="str">
        <f>IFERROR(VLOOKUP(A63,'28'!U:V,2,0),"0")</f>
        <v>0</v>
      </c>
      <c r="CM63" s="5" t="s">
        <v>130</v>
      </c>
      <c r="CN63" s="15">
        <f t="shared" si="34"/>
        <v>0</v>
      </c>
      <c r="CO63" s="10" t="str">
        <f>IFERROR(VLOOKUP(A63,'29'!U:V,2,0),"0")</f>
        <v>0</v>
      </c>
      <c r="CP63" s="5" t="s">
        <v>130</v>
      </c>
      <c r="CQ63" s="15">
        <f t="shared" si="35"/>
        <v>0</v>
      </c>
      <c r="CR63" s="10" t="str">
        <f>IFERROR(VLOOKUP(A63,'30'!U:V,2,0),"0")</f>
        <v>0</v>
      </c>
      <c r="CS63" s="5" t="s">
        <v>130</v>
      </c>
      <c r="CT63" s="15">
        <f t="shared" si="36"/>
        <v>0</v>
      </c>
      <c r="CU63" s="10" t="str">
        <f>IFERROR(VLOOKUP(A63,'31'!U:V,2,0),"0")</f>
        <v>0</v>
      </c>
      <c r="CV63" s="5" t="s">
        <v>130</v>
      </c>
      <c r="CW63" s="15">
        <f t="shared" si="37"/>
        <v>0</v>
      </c>
      <c r="CX63" s="10" t="str">
        <f>IFERROR(VLOOKUP(A63,'เซต1-31'!V:W,2,0),"0")</f>
        <v>0</v>
      </c>
      <c r="CY63" s="5" t="s">
        <v>130</v>
      </c>
      <c r="CZ63" s="15">
        <f t="shared" si="20"/>
        <v>0</v>
      </c>
    </row>
    <row r="64" spans="1:104" x14ac:dyDescent="0.25">
      <c r="A64" s="6" t="s">
        <v>177</v>
      </c>
      <c r="B64" s="4" t="s">
        <v>39</v>
      </c>
      <c r="C64" s="13">
        <v>4.45</v>
      </c>
      <c r="D64" s="95">
        <v>1</v>
      </c>
      <c r="E64" s="95">
        <f t="shared" si="3"/>
        <v>0</v>
      </c>
      <c r="F64" s="19">
        <f t="shared" si="21"/>
        <v>0</v>
      </c>
      <c r="G64" s="5" t="s">
        <v>130</v>
      </c>
      <c r="H64" s="13">
        <f t="shared" si="38"/>
        <v>0</v>
      </c>
      <c r="I64" s="10" t="str">
        <f>IFERROR(VLOOKUP(A64,'1'!U:V,2,0),"0")</f>
        <v>0</v>
      </c>
      <c r="J64" s="5" t="s">
        <v>130</v>
      </c>
      <c r="K64" s="15">
        <f t="shared" si="39"/>
        <v>0</v>
      </c>
      <c r="L64" s="10" t="str">
        <f>IFERROR(VLOOKUP(A64,'2'!U:V,2,0),"0")</f>
        <v>0</v>
      </c>
      <c r="M64" s="5" t="s">
        <v>130</v>
      </c>
      <c r="N64" s="15">
        <f t="shared" si="40"/>
        <v>0</v>
      </c>
      <c r="O64" s="10" t="str">
        <f>IFERROR(VLOOKUP(A64,'3'!U:V,2,0),"0")</f>
        <v>0</v>
      </c>
      <c r="P64" s="5" t="s">
        <v>130</v>
      </c>
      <c r="Q64" s="15">
        <f t="shared" si="41"/>
        <v>0</v>
      </c>
      <c r="R64" s="10" t="str">
        <f>IFERROR(VLOOKUP(A64,'4'!U:V,2,0),"0")</f>
        <v>0</v>
      </c>
      <c r="S64" s="5" t="s">
        <v>130</v>
      </c>
      <c r="T64" s="15">
        <f t="shared" si="42"/>
        <v>0</v>
      </c>
      <c r="U64" s="10" t="str">
        <f>IFERROR(VLOOKUP(A64,'5'!U:V,2,0),"0")</f>
        <v>0</v>
      </c>
      <c r="V64" s="5" t="s">
        <v>130</v>
      </c>
      <c r="W64" s="15">
        <f t="shared" si="43"/>
        <v>0</v>
      </c>
      <c r="X64" s="10" t="str">
        <f>IFERROR(VLOOKUP(A64,'6'!U:V,2,0),"0")</f>
        <v>0</v>
      </c>
      <c r="Y64" s="5" t="s">
        <v>130</v>
      </c>
      <c r="Z64" s="15">
        <f t="shared" si="44"/>
        <v>0</v>
      </c>
      <c r="AA64" s="10" t="str">
        <f>IFERROR(VLOOKUP(A64,'7'!U:V,2,0),"0")</f>
        <v>0</v>
      </c>
      <c r="AB64" s="5" t="s">
        <v>130</v>
      </c>
      <c r="AC64" s="15">
        <f t="shared" si="45"/>
        <v>0</v>
      </c>
      <c r="AD64" s="10" t="str">
        <f>IFERROR(VLOOKUP(A64,'8'!U:V,2,0),"0")</f>
        <v>0</v>
      </c>
      <c r="AE64" s="5" t="s">
        <v>130</v>
      </c>
      <c r="AF64" s="15">
        <f t="shared" si="46"/>
        <v>0</v>
      </c>
      <c r="AG64" s="10" t="str">
        <f>IFERROR(VLOOKUP(A64,'9'!U:V,2,0),"0")</f>
        <v>0</v>
      </c>
      <c r="AH64" s="5" t="s">
        <v>130</v>
      </c>
      <c r="AI64" s="15">
        <f t="shared" si="47"/>
        <v>0</v>
      </c>
      <c r="AJ64" s="10" t="str">
        <f>IFERROR(VLOOKUP(A64,'10'!U:V,2,0),"0")</f>
        <v>0</v>
      </c>
      <c r="AK64" s="5" t="s">
        <v>130</v>
      </c>
      <c r="AL64" s="15">
        <f t="shared" si="48"/>
        <v>0</v>
      </c>
      <c r="AM64" s="10" t="str">
        <f>IFERROR(VLOOKUP(A64,'11'!U:V,2,0),"0")</f>
        <v>0</v>
      </c>
      <c r="AN64" s="5" t="s">
        <v>130</v>
      </c>
      <c r="AO64" s="15">
        <f t="shared" si="49"/>
        <v>0</v>
      </c>
      <c r="AP64" s="10" t="str">
        <f>IFERROR(VLOOKUP(A64,'12'!U:V,2,0),"0")</f>
        <v>0</v>
      </c>
      <c r="AQ64" s="5" t="s">
        <v>130</v>
      </c>
      <c r="AR64" s="15">
        <f t="shared" si="50"/>
        <v>0</v>
      </c>
      <c r="AS64" s="10" t="str">
        <f>IFERROR(VLOOKUP(A64,'13'!U:V,2,0),"0")</f>
        <v>0</v>
      </c>
      <c r="AT64" s="5" t="s">
        <v>130</v>
      </c>
      <c r="AU64" s="15">
        <f t="shared" si="51"/>
        <v>0</v>
      </c>
      <c r="AV64" s="10" t="str">
        <f>IFERROR(VLOOKUP(A64,'14'!U:V,2,0),"0")</f>
        <v>0</v>
      </c>
      <c r="AW64" s="5" t="s">
        <v>130</v>
      </c>
      <c r="AX64" s="15">
        <f t="shared" si="52"/>
        <v>0</v>
      </c>
      <c r="AY64" s="10" t="str">
        <f>IFERROR(VLOOKUP(A64,'15'!U:V,2,0),"0")</f>
        <v>0</v>
      </c>
      <c r="AZ64" s="5" t="s">
        <v>130</v>
      </c>
      <c r="BA64" s="15">
        <f t="shared" si="53"/>
        <v>0</v>
      </c>
      <c r="BB64" s="10" t="str">
        <f>IFERROR(VLOOKUP(A64,'16'!U:V,2,0),"0")</f>
        <v>0</v>
      </c>
      <c r="BC64" s="5" t="s">
        <v>130</v>
      </c>
      <c r="BD64" s="15">
        <f t="shared" si="54"/>
        <v>0</v>
      </c>
      <c r="BE64" s="10" t="str">
        <f>IFERROR(VLOOKUP(A64,'17'!U:V,2,0),"0")</f>
        <v>0</v>
      </c>
      <c r="BF64" s="5" t="s">
        <v>130</v>
      </c>
      <c r="BG64" s="15">
        <f t="shared" si="55"/>
        <v>0</v>
      </c>
      <c r="BH64" s="10" t="str">
        <f>IFERROR(VLOOKUP(A64,'18'!U:V,2,0),"0")</f>
        <v>0</v>
      </c>
      <c r="BI64" s="5" t="s">
        <v>130</v>
      </c>
      <c r="BJ64" s="15">
        <f t="shared" si="24"/>
        <v>0</v>
      </c>
      <c r="BK64" s="10" t="str">
        <f>IFERROR(VLOOKUP(A64,'19'!U:V,2,0),"0")</f>
        <v>0</v>
      </c>
      <c r="BL64" s="5" t="s">
        <v>130</v>
      </c>
      <c r="BM64" s="15">
        <f t="shared" si="25"/>
        <v>0</v>
      </c>
      <c r="BN64" s="10" t="str">
        <f>IFERROR(VLOOKUP(A64,'20'!U:V,2,0),"0")</f>
        <v>0</v>
      </c>
      <c r="BO64" s="5" t="s">
        <v>130</v>
      </c>
      <c r="BP64" s="15">
        <f t="shared" si="26"/>
        <v>0</v>
      </c>
      <c r="BQ64" s="10" t="str">
        <f>IFERROR(VLOOKUP(A64,'21'!U:V,2,0),"0")</f>
        <v>0</v>
      </c>
      <c r="BR64" s="5" t="s">
        <v>130</v>
      </c>
      <c r="BS64" s="15">
        <f t="shared" si="27"/>
        <v>0</v>
      </c>
      <c r="BT64" s="10" t="str">
        <f>IFERROR(VLOOKUP(A64,'22'!U:V,2,0),"0")</f>
        <v>0</v>
      </c>
      <c r="BU64" s="5" t="s">
        <v>130</v>
      </c>
      <c r="BV64" s="15">
        <f t="shared" si="28"/>
        <v>0</v>
      </c>
      <c r="BW64" s="10" t="str">
        <f>IFERROR(VLOOKUP(A64,'23'!U:V,2,0),"0")</f>
        <v>0</v>
      </c>
      <c r="BX64" s="5" t="s">
        <v>130</v>
      </c>
      <c r="BY64" s="15">
        <f t="shared" si="29"/>
        <v>0</v>
      </c>
      <c r="BZ64" s="10" t="str">
        <f>IFERROR(VLOOKUP(A64,'24'!U:V,2,0),"0")</f>
        <v>0</v>
      </c>
      <c r="CA64" s="5" t="s">
        <v>130</v>
      </c>
      <c r="CB64" s="15">
        <f t="shared" si="30"/>
        <v>0</v>
      </c>
      <c r="CC64" s="10" t="str">
        <f>IFERROR(VLOOKUP(A64,'25'!U:V,2,0),"0")</f>
        <v>0</v>
      </c>
      <c r="CD64" s="5" t="s">
        <v>130</v>
      </c>
      <c r="CE64" s="15">
        <f t="shared" si="31"/>
        <v>0</v>
      </c>
      <c r="CF64" s="10" t="str">
        <f>IFERROR(VLOOKUP(A64,'26'!U:V,2,0),"0")</f>
        <v>0</v>
      </c>
      <c r="CG64" s="5" t="s">
        <v>130</v>
      </c>
      <c r="CH64" s="15">
        <f t="shared" si="32"/>
        <v>0</v>
      </c>
      <c r="CI64" s="10" t="str">
        <f>IFERROR(VLOOKUP(A64,'27'!U:V,2,0),"0")</f>
        <v>0</v>
      </c>
      <c r="CJ64" s="5" t="s">
        <v>130</v>
      </c>
      <c r="CK64" s="15">
        <f t="shared" si="33"/>
        <v>0</v>
      </c>
      <c r="CL64" s="10" t="str">
        <f>IFERROR(VLOOKUP(A64,'28'!U:V,2,0),"0")</f>
        <v>0</v>
      </c>
      <c r="CM64" s="5" t="s">
        <v>130</v>
      </c>
      <c r="CN64" s="15">
        <f t="shared" si="34"/>
        <v>0</v>
      </c>
      <c r="CO64" s="10" t="str">
        <f>IFERROR(VLOOKUP(A64,'29'!U:V,2,0),"0")</f>
        <v>0</v>
      </c>
      <c r="CP64" s="5" t="s">
        <v>130</v>
      </c>
      <c r="CQ64" s="15">
        <f t="shared" si="35"/>
        <v>0</v>
      </c>
      <c r="CR64" s="10" t="str">
        <f>IFERROR(VLOOKUP(A64,'30'!U:V,2,0),"0")</f>
        <v>0</v>
      </c>
      <c r="CS64" s="5" t="s">
        <v>130</v>
      </c>
      <c r="CT64" s="15">
        <f t="shared" si="36"/>
        <v>0</v>
      </c>
      <c r="CU64" s="10" t="str">
        <f>IFERROR(VLOOKUP(A64,'31'!U:V,2,0),"0")</f>
        <v>0</v>
      </c>
      <c r="CV64" s="5" t="s">
        <v>130</v>
      </c>
      <c r="CW64" s="15">
        <f t="shared" si="37"/>
        <v>0</v>
      </c>
      <c r="CX64" s="10" t="str">
        <f>IFERROR(VLOOKUP(A64,'เซต1-31'!V:W,2,0),"0")</f>
        <v>0</v>
      </c>
      <c r="CY64" s="5" t="s">
        <v>130</v>
      </c>
      <c r="CZ64" s="15">
        <f t="shared" si="20"/>
        <v>0</v>
      </c>
    </row>
    <row r="65" spans="1:104" x14ac:dyDescent="0.25">
      <c r="A65" s="5" t="s">
        <v>38</v>
      </c>
      <c r="B65" s="4" t="s">
        <v>39</v>
      </c>
      <c r="C65" s="13">
        <v>4.45</v>
      </c>
      <c r="D65" s="95">
        <v>1</v>
      </c>
      <c r="E65" s="95">
        <f t="shared" si="3"/>
        <v>0</v>
      </c>
      <c r="F65" s="19">
        <f t="shared" si="21"/>
        <v>0</v>
      </c>
      <c r="G65" s="5" t="s">
        <v>130</v>
      </c>
      <c r="H65" s="13">
        <f t="shared" si="38"/>
        <v>0</v>
      </c>
      <c r="I65" s="10" t="str">
        <f>IFERROR(VLOOKUP(A65,'1'!U:V,2,0),"0")</f>
        <v>0</v>
      </c>
      <c r="J65" s="5" t="s">
        <v>130</v>
      </c>
      <c r="K65" s="15">
        <f t="shared" si="39"/>
        <v>0</v>
      </c>
      <c r="L65" s="10" t="str">
        <f>IFERROR(VLOOKUP(A65,'2'!U:V,2,0),"0")</f>
        <v>0</v>
      </c>
      <c r="M65" s="5" t="s">
        <v>130</v>
      </c>
      <c r="N65" s="15">
        <f t="shared" si="40"/>
        <v>0</v>
      </c>
      <c r="O65" s="10" t="str">
        <f>IFERROR(VLOOKUP(A65,'3'!U:V,2,0),"0")</f>
        <v>0</v>
      </c>
      <c r="P65" s="5" t="s">
        <v>130</v>
      </c>
      <c r="Q65" s="15">
        <f t="shared" si="41"/>
        <v>0</v>
      </c>
      <c r="R65" s="10" t="str">
        <f>IFERROR(VLOOKUP(A65,'4'!U:V,2,0),"0")</f>
        <v>0</v>
      </c>
      <c r="S65" s="5" t="s">
        <v>130</v>
      </c>
      <c r="T65" s="15">
        <f t="shared" si="42"/>
        <v>0</v>
      </c>
      <c r="U65" s="10" t="str">
        <f>IFERROR(VLOOKUP(A65,'5'!U:V,2,0),"0")</f>
        <v>0</v>
      </c>
      <c r="V65" s="5" t="s">
        <v>130</v>
      </c>
      <c r="W65" s="15">
        <f t="shared" si="43"/>
        <v>0</v>
      </c>
      <c r="X65" s="10" t="str">
        <f>IFERROR(VLOOKUP(A65,'6'!U:V,2,0),"0")</f>
        <v>0</v>
      </c>
      <c r="Y65" s="5" t="s">
        <v>130</v>
      </c>
      <c r="Z65" s="15">
        <f t="shared" si="44"/>
        <v>0</v>
      </c>
      <c r="AA65" s="10" t="str">
        <f>IFERROR(VLOOKUP(A65,'7'!U:V,2,0),"0")</f>
        <v>0</v>
      </c>
      <c r="AB65" s="5" t="s">
        <v>130</v>
      </c>
      <c r="AC65" s="15">
        <f t="shared" si="45"/>
        <v>0</v>
      </c>
      <c r="AD65" s="10" t="str">
        <f>IFERROR(VLOOKUP(A65,'8'!U:V,2,0),"0")</f>
        <v>0</v>
      </c>
      <c r="AE65" s="5" t="s">
        <v>130</v>
      </c>
      <c r="AF65" s="15">
        <f t="shared" si="46"/>
        <v>0</v>
      </c>
      <c r="AG65" s="10" t="str">
        <f>IFERROR(VLOOKUP(A65,'9'!U:V,2,0),"0")</f>
        <v>0</v>
      </c>
      <c r="AH65" s="5" t="s">
        <v>130</v>
      </c>
      <c r="AI65" s="15">
        <f t="shared" si="47"/>
        <v>0</v>
      </c>
      <c r="AJ65" s="10" t="str">
        <f>IFERROR(VLOOKUP(A65,'10'!U:V,2,0),"0")</f>
        <v>0</v>
      </c>
      <c r="AK65" s="5" t="s">
        <v>130</v>
      </c>
      <c r="AL65" s="15">
        <f t="shared" si="48"/>
        <v>0</v>
      </c>
      <c r="AM65" s="10" t="str">
        <f>IFERROR(VLOOKUP(A65,'11'!U:V,2,0),"0")</f>
        <v>0</v>
      </c>
      <c r="AN65" s="5" t="s">
        <v>130</v>
      </c>
      <c r="AO65" s="15">
        <f t="shared" si="49"/>
        <v>0</v>
      </c>
      <c r="AP65" s="10" t="str">
        <f>IFERROR(VLOOKUP(A65,'12'!U:V,2,0),"0")</f>
        <v>0</v>
      </c>
      <c r="AQ65" s="5" t="s">
        <v>130</v>
      </c>
      <c r="AR65" s="15">
        <f t="shared" si="50"/>
        <v>0</v>
      </c>
      <c r="AS65" s="10" t="str">
        <f>IFERROR(VLOOKUP(A65,'13'!U:V,2,0),"0")</f>
        <v>0</v>
      </c>
      <c r="AT65" s="5" t="s">
        <v>130</v>
      </c>
      <c r="AU65" s="15">
        <f t="shared" si="51"/>
        <v>0</v>
      </c>
      <c r="AV65" s="10" t="str">
        <f>IFERROR(VLOOKUP(A65,'14'!U:V,2,0),"0")</f>
        <v>0</v>
      </c>
      <c r="AW65" s="5" t="s">
        <v>130</v>
      </c>
      <c r="AX65" s="15">
        <f t="shared" si="52"/>
        <v>0</v>
      </c>
      <c r="AY65" s="10" t="str">
        <f>IFERROR(VLOOKUP(A65,'15'!U:V,2,0),"0")</f>
        <v>0</v>
      </c>
      <c r="AZ65" s="5" t="s">
        <v>130</v>
      </c>
      <c r="BA65" s="15">
        <f t="shared" si="53"/>
        <v>0</v>
      </c>
      <c r="BB65" s="10" t="str">
        <f>IFERROR(VLOOKUP(A65,'16'!U:V,2,0),"0")</f>
        <v>0</v>
      </c>
      <c r="BC65" s="5" t="s">
        <v>130</v>
      </c>
      <c r="BD65" s="15">
        <f t="shared" si="54"/>
        <v>0</v>
      </c>
      <c r="BE65" s="10" t="str">
        <f>IFERROR(VLOOKUP(A65,'17'!U:V,2,0),"0")</f>
        <v>0</v>
      </c>
      <c r="BF65" s="5" t="s">
        <v>130</v>
      </c>
      <c r="BG65" s="15">
        <f t="shared" si="55"/>
        <v>0</v>
      </c>
      <c r="BH65" s="10" t="str">
        <f>IFERROR(VLOOKUP(A65,'18'!U:V,2,0),"0")</f>
        <v>0</v>
      </c>
      <c r="BI65" s="5" t="s">
        <v>130</v>
      </c>
      <c r="BJ65" s="15">
        <f t="shared" si="24"/>
        <v>0</v>
      </c>
      <c r="BK65" s="10" t="str">
        <f>IFERROR(VLOOKUP(A65,'19'!U:V,2,0),"0")</f>
        <v>0</v>
      </c>
      <c r="BL65" s="5" t="s">
        <v>130</v>
      </c>
      <c r="BM65" s="15">
        <f t="shared" si="25"/>
        <v>0</v>
      </c>
      <c r="BN65" s="10" t="str">
        <f>IFERROR(VLOOKUP(A65,'20'!U:V,2,0),"0")</f>
        <v>0</v>
      </c>
      <c r="BO65" s="5" t="s">
        <v>130</v>
      </c>
      <c r="BP65" s="15">
        <f t="shared" si="26"/>
        <v>0</v>
      </c>
      <c r="BQ65" s="10" t="str">
        <f>IFERROR(VLOOKUP(A65,'21'!U:V,2,0),"0")</f>
        <v>0</v>
      </c>
      <c r="BR65" s="5" t="s">
        <v>130</v>
      </c>
      <c r="BS65" s="15">
        <f t="shared" si="27"/>
        <v>0</v>
      </c>
      <c r="BT65" s="10" t="str">
        <f>IFERROR(VLOOKUP(A65,'22'!U:V,2,0),"0")</f>
        <v>0</v>
      </c>
      <c r="BU65" s="5" t="s">
        <v>130</v>
      </c>
      <c r="BV65" s="15">
        <f t="shared" si="28"/>
        <v>0</v>
      </c>
      <c r="BW65" s="10" t="str">
        <f>IFERROR(VLOOKUP(A65,'23'!U:V,2,0),"0")</f>
        <v>0</v>
      </c>
      <c r="BX65" s="5" t="s">
        <v>130</v>
      </c>
      <c r="BY65" s="15">
        <f t="shared" si="29"/>
        <v>0</v>
      </c>
      <c r="BZ65" s="10" t="str">
        <f>IFERROR(VLOOKUP(A65,'24'!U:V,2,0),"0")</f>
        <v>0</v>
      </c>
      <c r="CA65" s="5" t="s">
        <v>130</v>
      </c>
      <c r="CB65" s="15">
        <f t="shared" si="30"/>
        <v>0</v>
      </c>
      <c r="CC65" s="10" t="str">
        <f>IFERROR(VLOOKUP(A65,'25'!U:V,2,0),"0")</f>
        <v>0</v>
      </c>
      <c r="CD65" s="5" t="s">
        <v>130</v>
      </c>
      <c r="CE65" s="15">
        <f t="shared" si="31"/>
        <v>0</v>
      </c>
      <c r="CF65" s="10" t="str">
        <f>IFERROR(VLOOKUP(A65,'26'!U:V,2,0),"0")</f>
        <v>0</v>
      </c>
      <c r="CG65" s="5" t="s">
        <v>130</v>
      </c>
      <c r="CH65" s="15">
        <f t="shared" si="32"/>
        <v>0</v>
      </c>
      <c r="CI65" s="10" t="str">
        <f>IFERROR(VLOOKUP(A65,'27'!U:V,2,0),"0")</f>
        <v>0</v>
      </c>
      <c r="CJ65" s="5" t="s">
        <v>130</v>
      </c>
      <c r="CK65" s="15">
        <f t="shared" si="33"/>
        <v>0</v>
      </c>
      <c r="CL65" s="10" t="str">
        <f>IFERROR(VLOOKUP(A65,'28'!U:V,2,0),"0")</f>
        <v>0</v>
      </c>
      <c r="CM65" s="5" t="s">
        <v>130</v>
      </c>
      <c r="CN65" s="15">
        <f t="shared" si="34"/>
        <v>0</v>
      </c>
      <c r="CO65" s="10" t="str">
        <f>IFERROR(VLOOKUP(A65,'29'!U:V,2,0),"0")</f>
        <v>0</v>
      </c>
      <c r="CP65" s="5" t="s">
        <v>130</v>
      </c>
      <c r="CQ65" s="15">
        <f t="shared" si="35"/>
        <v>0</v>
      </c>
      <c r="CR65" s="10" t="str">
        <f>IFERROR(VLOOKUP(A65,'30'!U:V,2,0),"0")</f>
        <v>0</v>
      </c>
      <c r="CS65" s="5" t="s">
        <v>130</v>
      </c>
      <c r="CT65" s="15">
        <f t="shared" si="36"/>
        <v>0</v>
      </c>
      <c r="CU65" s="10" t="str">
        <f>IFERROR(VLOOKUP(A65,'31'!U:V,2,0),"0")</f>
        <v>0</v>
      </c>
      <c r="CV65" s="5" t="s">
        <v>130</v>
      </c>
      <c r="CW65" s="15">
        <f t="shared" si="37"/>
        <v>0</v>
      </c>
      <c r="CX65" s="10" t="str">
        <f>IFERROR(VLOOKUP(A65,'เซต1-31'!V:W,2,0),"0")</f>
        <v>0</v>
      </c>
      <c r="CY65" s="5" t="s">
        <v>130</v>
      </c>
      <c r="CZ65" s="15">
        <f t="shared" si="20"/>
        <v>0</v>
      </c>
    </row>
    <row r="66" spans="1:104" x14ac:dyDescent="0.25">
      <c r="A66" s="5" t="s">
        <v>178</v>
      </c>
      <c r="B66" s="4" t="s">
        <v>41</v>
      </c>
      <c r="C66" s="13">
        <v>4.4800000000000004</v>
      </c>
      <c r="D66" s="95">
        <v>1</v>
      </c>
      <c r="E66" s="95">
        <f t="shared" si="3"/>
        <v>0</v>
      </c>
      <c r="F66" s="19">
        <f t="shared" si="21"/>
        <v>0</v>
      </c>
      <c r="G66" s="5" t="s">
        <v>130</v>
      </c>
      <c r="H66" s="13">
        <f t="shared" si="38"/>
        <v>0</v>
      </c>
      <c r="I66" s="10" t="str">
        <f>IFERROR(VLOOKUP(A66,'1'!U:V,2,0),"0")</f>
        <v>0</v>
      </c>
      <c r="J66" s="5" t="s">
        <v>130</v>
      </c>
      <c r="K66" s="15">
        <f t="shared" si="39"/>
        <v>0</v>
      </c>
      <c r="L66" s="10" t="str">
        <f>IFERROR(VLOOKUP(A66,'2'!U:V,2,0),"0")</f>
        <v>0</v>
      </c>
      <c r="M66" s="5" t="s">
        <v>130</v>
      </c>
      <c r="N66" s="15">
        <f t="shared" si="40"/>
        <v>0</v>
      </c>
      <c r="O66" s="10" t="str">
        <f>IFERROR(VLOOKUP(A66,'3'!U:V,2,0),"0")</f>
        <v>0</v>
      </c>
      <c r="P66" s="5" t="s">
        <v>130</v>
      </c>
      <c r="Q66" s="15">
        <f t="shared" si="41"/>
        <v>0</v>
      </c>
      <c r="R66" s="10" t="str">
        <f>IFERROR(VLOOKUP(A66,'4'!U:V,2,0),"0")</f>
        <v>0</v>
      </c>
      <c r="S66" s="5" t="s">
        <v>130</v>
      </c>
      <c r="T66" s="15">
        <f t="shared" si="42"/>
        <v>0</v>
      </c>
      <c r="U66" s="10" t="str">
        <f>IFERROR(VLOOKUP(A66,'5'!U:V,2,0),"0")</f>
        <v>0</v>
      </c>
      <c r="V66" s="5" t="s">
        <v>130</v>
      </c>
      <c r="W66" s="15">
        <f t="shared" si="43"/>
        <v>0</v>
      </c>
      <c r="X66" s="10" t="str">
        <f>IFERROR(VLOOKUP(A66,'6'!U:V,2,0),"0")</f>
        <v>0</v>
      </c>
      <c r="Y66" s="5" t="s">
        <v>130</v>
      </c>
      <c r="Z66" s="15">
        <f t="shared" si="44"/>
        <v>0</v>
      </c>
      <c r="AA66" s="10" t="str">
        <f>IFERROR(VLOOKUP(A66,'7'!U:V,2,0),"0")</f>
        <v>0</v>
      </c>
      <c r="AB66" s="5" t="s">
        <v>130</v>
      </c>
      <c r="AC66" s="15">
        <f t="shared" si="45"/>
        <v>0</v>
      </c>
      <c r="AD66" s="10" t="str">
        <f>IFERROR(VLOOKUP(A66,'8'!U:V,2,0),"0")</f>
        <v>0</v>
      </c>
      <c r="AE66" s="5" t="s">
        <v>130</v>
      </c>
      <c r="AF66" s="15">
        <f t="shared" si="46"/>
        <v>0</v>
      </c>
      <c r="AG66" s="10" t="str">
        <f>IFERROR(VLOOKUP(A66,'9'!U:V,2,0),"0")</f>
        <v>0</v>
      </c>
      <c r="AH66" s="5" t="s">
        <v>130</v>
      </c>
      <c r="AI66" s="15">
        <f t="shared" si="47"/>
        <v>0</v>
      </c>
      <c r="AJ66" s="10" t="str">
        <f>IFERROR(VLOOKUP(A66,'10'!U:V,2,0),"0")</f>
        <v>0</v>
      </c>
      <c r="AK66" s="5" t="s">
        <v>130</v>
      </c>
      <c r="AL66" s="15">
        <f t="shared" si="48"/>
        <v>0</v>
      </c>
      <c r="AM66" s="10" t="str">
        <f>IFERROR(VLOOKUP(A66,'11'!U:V,2,0),"0")</f>
        <v>0</v>
      </c>
      <c r="AN66" s="5" t="s">
        <v>130</v>
      </c>
      <c r="AO66" s="15">
        <f t="shared" si="49"/>
        <v>0</v>
      </c>
      <c r="AP66" s="10" t="str">
        <f>IFERROR(VLOOKUP(A66,'12'!U:V,2,0),"0")</f>
        <v>0</v>
      </c>
      <c r="AQ66" s="5" t="s">
        <v>130</v>
      </c>
      <c r="AR66" s="15">
        <f t="shared" si="50"/>
        <v>0</v>
      </c>
      <c r="AS66" s="10" t="str">
        <f>IFERROR(VLOOKUP(A66,'13'!U:V,2,0),"0")</f>
        <v>0</v>
      </c>
      <c r="AT66" s="5" t="s">
        <v>130</v>
      </c>
      <c r="AU66" s="15">
        <f t="shared" si="51"/>
        <v>0</v>
      </c>
      <c r="AV66" s="10" t="str">
        <f>IFERROR(VLOOKUP(A66,'14'!U:V,2,0),"0")</f>
        <v>0</v>
      </c>
      <c r="AW66" s="5" t="s">
        <v>130</v>
      </c>
      <c r="AX66" s="15">
        <f t="shared" si="52"/>
        <v>0</v>
      </c>
      <c r="AY66" s="10" t="str">
        <f>IFERROR(VLOOKUP(A66,'15'!U:V,2,0),"0")</f>
        <v>0</v>
      </c>
      <c r="AZ66" s="5" t="s">
        <v>130</v>
      </c>
      <c r="BA66" s="15">
        <f t="shared" si="53"/>
        <v>0</v>
      </c>
      <c r="BB66" s="10" t="str">
        <f>IFERROR(VLOOKUP(A66,'16'!U:V,2,0),"0")</f>
        <v>0</v>
      </c>
      <c r="BC66" s="5" t="s">
        <v>130</v>
      </c>
      <c r="BD66" s="15">
        <f t="shared" si="54"/>
        <v>0</v>
      </c>
      <c r="BE66" s="10" t="str">
        <f>IFERROR(VLOOKUP(A66,'17'!U:V,2,0),"0")</f>
        <v>0</v>
      </c>
      <c r="BF66" s="5" t="s">
        <v>130</v>
      </c>
      <c r="BG66" s="15">
        <f t="shared" si="55"/>
        <v>0</v>
      </c>
      <c r="BH66" s="10" t="str">
        <f>IFERROR(VLOOKUP(A66,'18'!U:V,2,0),"0")</f>
        <v>0</v>
      </c>
      <c r="BI66" s="5" t="s">
        <v>130</v>
      </c>
      <c r="BJ66" s="15">
        <f t="shared" si="24"/>
        <v>0</v>
      </c>
      <c r="BK66" s="10" t="str">
        <f>IFERROR(VLOOKUP(A66,'19'!U:V,2,0),"0")</f>
        <v>0</v>
      </c>
      <c r="BL66" s="5" t="s">
        <v>130</v>
      </c>
      <c r="BM66" s="15">
        <f t="shared" si="25"/>
        <v>0</v>
      </c>
      <c r="BN66" s="10" t="str">
        <f>IFERROR(VLOOKUP(A66,'20'!U:V,2,0),"0")</f>
        <v>0</v>
      </c>
      <c r="BO66" s="5" t="s">
        <v>130</v>
      </c>
      <c r="BP66" s="15">
        <f t="shared" si="26"/>
        <v>0</v>
      </c>
      <c r="BQ66" s="10" t="str">
        <f>IFERROR(VLOOKUP(A66,'21'!U:V,2,0),"0")</f>
        <v>0</v>
      </c>
      <c r="BR66" s="5" t="s">
        <v>130</v>
      </c>
      <c r="BS66" s="15">
        <f t="shared" si="27"/>
        <v>0</v>
      </c>
      <c r="BT66" s="10" t="str">
        <f>IFERROR(VLOOKUP(A66,'22'!U:V,2,0),"0")</f>
        <v>0</v>
      </c>
      <c r="BU66" s="5" t="s">
        <v>130</v>
      </c>
      <c r="BV66" s="15">
        <f t="shared" si="28"/>
        <v>0</v>
      </c>
      <c r="BW66" s="10" t="str">
        <f>IFERROR(VLOOKUP(A66,'23'!U:V,2,0),"0")</f>
        <v>0</v>
      </c>
      <c r="BX66" s="5" t="s">
        <v>130</v>
      </c>
      <c r="BY66" s="15">
        <f t="shared" si="29"/>
        <v>0</v>
      </c>
      <c r="BZ66" s="10" t="str">
        <f>IFERROR(VLOOKUP(A66,'24'!U:V,2,0),"0")</f>
        <v>0</v>
      </c>
      <c r="CA66" s="5" t="s">
        <v>130</v>
      </c>
      <c r="CB66" s="15">
        <f t="shared" si="30"/>
        <v>0</v>
      </c>
      <c r="CC66" s="10" t="str">
        <f>IFERROR(VLOOKUP(A66,'25'!U:V,2,0),"0")</f>
        <v>0</v>
      </c>
      <c r="CD66" s="5" t="s">
        <v>130</v>
      </c>
      <c r="CE66" s="15">
        <f t="shared" si="31"/>
        <v>0</v>
      </c>
      <c r="CF66" s="10" t="str">
        <f>IFERROR(VLOOKUP(A66,'26'!U:V,2,0),"0")</f>
        <v>0</v>
      </c>
      <c r="CG66" s="5" t="s">
        <v>130</v>
      </c>
      <c r="CH66" s="15">
        <f t="shared" si="32"/>
        <v>0</v>
      </c>
      <c r="CI66" s="10" t="str">
        <f>IFERROR(VLOOKUP(A66,'27'!U:V,2,0),"0")</f>
        <v>0</v>
      </c>
      <c r="CJ66" s="5" t="s">
        <v>130</v>
      </c>
      <c r="CK66" s="15">
        <f t="shared" si="33"/>
        <v>0</v>
      </c>
      <c r="CL66" s="10" t="str">
        <f>IFERROR(VLOOKUP(A66,'28'!U:V,2,0),"0")</f>
        <v>0</v>
      </c>
      <c r="CM66" s="5" t="s">
        <v>130</v>
      </c>
      <c r="CN66" s="15">
        <f t="shared" si="34"/>
        <v>0</v>
      </c>
      <c r="CO66" s="10" t="str">
        <f>IFERROR(VLOOKUP(A66,'29'!U:V,2,0),"0")</f>
        <v>0</v>
      </c>
      <c r="CP66" s="5" t="s">
        <v>130</v>
      </c>
      <c r="CQ66" s="15">
        <f t="shared" si="35"/>
        <v>0</v>
      </c>
      <c r="CR66" s="10" t="str">
        <f>IFERROR(VLOOKUP(A66,'30'!U:V,2,0),"0")</f>
        <v>0</v>
      </c>
      <c r="CS66" s="5" t="s">
        <v>130</v>
      </c>
      <c r="CT66" s="15">
        <f t="shared" si="36"/>
        <v>0</v>
      </c>
      <c r="CU66" s="10" t="str">
        <f>IFERROR(VLOOKUP(A66,'31'!U:V,2,0),"0")</f>
        <v>0</v>
      </c>
      <c r="CV66" s="5" t="s">
        <v>130</v>
      </c>
      <c r="CW66" s="15">
        <f t="shared" si="37"/>
        <v>0</v>
      </c>
      <c r="CX66" s="10" t="str">
        <f>IFERROR(VLOOKUP(A66,'เซต1-31'!V:W,2,0),"0")</f>
        <v>0</v>
      </c>
      <c r="CY66" s="5" t="s">
        <v>130</v>
      </c>
      <c r="CZ66" s="15">
        <f t="shared" si="20"/>
        <v>0</v>
      </c>
    </row>
    <row r="67" spans="1:104" x14ac:dyDescent="0.25">
      <c r="A67" s="5" t="s">
        <v>40</v>
      </c>
      <c r="B67" s="4" t="s">
        <v>41</v>
      </c>
      <c r="C67" s="13">
        <v>4.4800000000000004</v>
      </c>
      <c r="D67" s="95">
        <v>1</v>
      </c>
      <c r="E67" s="95">
        <f t="shared" si="3"/>
        <v>0</v>
      </c>
      <c r="F67" s="19">
        <f t="shared" si="21"/>
        <v>0</v>
      </c>
      <c r="G67" s="5" t="s">
        <v>130</v>
      </c>
      <c r="H67" s="13">
        <f t="shared" si="38"/>
        <v>0</v>
      </c>
      <c r="I67" s="10" t="str">
        <f>IFERROR(VLOOKUP(A67,'1'!U:V,2,0),"0")</f>
        <v>0</v>
      </c>
      <c r="J67" s="5" t="s">
        <v>130</v>
      </c>
      <c r="K67" s="15">
        <f t="shared" si="39"/>
        <v>0</v>
      </c>
      <c r="L67" s="10" t="str">
        <f>IFERROR(VLOOKUP(A67,'2'!U:V,2,0),"0")</f>
        <v>0</v>
      </c>
      <c r="M67" s="5" t="s">
        <v>130</v>
      </c>
      <c r="N67" s="15">
        <f t="shared" si="40"/>
        <v>0</v>
      </c>
      <c r="O67" s="10" t="str">
        <f>IFERROR(VLOOKUP(A67,'3'!U:V,2,0),"0")</f>
        <v>0</v>
      </c>
      <c r="P67" s="5" t="s">
        <v>130</v>
      </c>
      <c r="Q67" s="15">
        <f t="shared" si="41"/>
        <v>0</v>
      </c>
      <c r="R67" s="10" t="str">
        <f>IFERROR(VLOOKUP(A67,'4'!U:V,2,0),"0")</f>
        <v>0</v>
      </c>
      <c r="S67" s="5" t="s">
        <v>130</v>
      </c>
      <c r="T67" s="15">
        <f t="shared" si="42"/>
        <v>0</v>
      </c>
      <c r="U67" s="10" t="str">
        <f>IFERROR(VLOOKUP(A67,'5'!U:V,2,0),"0")</f>
        <v>0</v>
      </c>
      <c r="V67" s="5" t="s">
        <v>130</v>
      </c>
      <c r="W67" s="15">
        <f t="shared" si="43"/>
        <v>0</v>
      </c>
      <c r="X67" s="10" t="str">
        <f>IFERROR(VLOOKUP(A67,'6'!U:V,2,0),"0")</f>
        <v>0</v>
      </c>
      <c r="Y67" s="5" t="s">
        <v>130</v>
      </c>
      <c r="Z67" s="15">
        <f t="shared" si="44"/>
        <v>0</v>
      </c>
      <c r="AA67" s="10" t="str">
        <f>IFERROR(VLOOKUP(A67,'7'!U:V,2,0),"0")</f>
        <v>0</v>
      </c>
      <c r="AB67" s="5" t="s">
        <v>130</v>
      </c>
      <c r="AC67" s="15">
        <f t="shared" si="45"/>
        <v>0</v>
      </c>
      <c r="AD67" s="10" t="str">
        <f>IFERROR(VLOOKUP(A67,'8'!U:V,2,0),"0")</f>
        <v>0</v>
      </c>
      <c r="AE67" s="5" t="s">
        <v>130</v>
      </c>
      <c r="AF67" s="15">
        <f t="shared" si="46"/>
        <v>0</v>
      </c>
      <c r="AG67" s="10" t="str">
        <f>IFERROR(VLOOKUP(A67,'9'!U:V,2,0),"0")</f>
        <v>0</v>
      </c>
      <c r="AH67" s="5" t="s">
        <v>130</v>
      </c>
      <c r="AI67" s="15">
        <f t="shared" si="47"/>
        <v>0</v>
      </c>
      <c r="AJ67" s="10" t="str">
        <f>IFERROR(VLOOKUP(A67,'10'!U:V,2,0),"0")</f>
        <v>0</v>
      </c>
      <c r="AK67" s="5" t="s">
        <v>130</v>
      </c>
      <c r="AL67" s="15">
        <f t="shared" si="48"/>
        <v>0</v>
      </c>
      <c r="AM67" s="10" t="str">
        <f>IFERROR(VLOOKUP(A67,'11'!U:V,2,0),"0")</f>
        <v>0</v>
      </c>
      <c r="AN67" s="5" t="s">
        <v>130</v>
      </c>
      <c r="AO67" s="15">
        <f t="shared" si="49"/>
        <v>0</v>
      </c>
      <c r="AP67" s="10" t="str">
        <f>IFERROR(VLOOKUP(A67,'12'!U:V,2,0),"0")</f>
        <v>0</v>
      </c>
      <c r="AQ67" s="5" t="s">
        <v>130</v>
      </c>
      <c r="AR67" s="15">
        <f t="shared" si="50"/>
        <v>0</v>
      </c>
      <c r="AS67" s="10" t="str">
        <f>IFERROR(VLOOKUP(A67,'13'!U:V,2,0),"0")</f>
        <v>0</v>
      </c>
      <c r="AT67" s="5" t="s">
        <v>130</v>
      </c>
      <c r="AU67" s="15">
        <f t="shared" si="51"/>
        <v>0</v>
      </c>
      <c r="AV67" s="10" t="str">
        <f>IFERROR(VLOOKUP(A67,'14'!U:V,2,0),"0")</f>
        <v>0</v>
      </c>
      <c r="AW67" s="5" t="s">
        <v>130</v>
      </c>
      <c r="AX67" s="15">
        <f t="shared" si="52"/>
        <v>0</v>
      </c>
      <c r="AY67" s="10" t="str">
        <f>IFERROR(VLOOKUP(A67,'15'!U:V,2,0),"0")</f>
        <v>0</v>
      </c>
      <c r="AZ67" s="5" t="s">
        <v>130</v>
      </c>
      <c r="BA67" s="15">
        <f t="shared" si="53"/>
        <v>0</v>
      </c>
      <c r="BB67" s="10" t="str">
        <f>IFERROR(VLOOKUP(A67,'16'!U:V,2,0),"0")</f>
        <v>0</v>
      </c>
      <c r="BC67" s="5" t="s">
        <v>130</v>
      </c>
      <c r="BD67" s="15">
        <f t="shared" si="54"/>
        <v>0</v>
      </c>
      <c r="BE67" s="10" t="str">
        <f>IFERROR(VLOOKUP(A67,'17'!U:V,2,0),"0")</f>
        <v>0</v>
      </c>
      <c r="BF67" s="5" t="s">
        <v>130</v>
      </c>
      <c r="BG67" s="15">
        <f t="shared" si="55"/>
        <v>0</v>
      </c>
      <c r="BH67" s="10" t="str">
        <f>IFERROR(VLOOKUP(A67,'18'!U:V,2,0),"0")</f>
        <v>0</v>
      </c>
      <c r="BI67" s="5" t="s">
        <v>130</v>
      </c>
      <c r="BJ67" s="15">
        <f t="shared" si="24"/>
        <v>0</v>
      </c>
      <c r="BK67" s="10" t="str">
        <f>IFERROR(VLOOKUP(A67,'19'!U:V,2,0),"0")</f>
        <v>0</v>
      </c>
      <c r="BL67" s="5" t="s">
        <v>130</v>
      </c>
      <c r="BM67" s="15">
        <f t="shared" si="25"/>
        <v>0</v>
      </c>
      <c r="BN67" s="10" t="str">
        <f>IFERROR(VLOOKUP(A67,'20'!U:V,2,0),"0")</f>
        <v>0</v>
      </c>
      <c r="BO67" s="5" t="s">
        <v>130</v>
      </c>
      <c r="BP67" s="15">
        <f t="shared" si="26"/>
        <v>0</v>
      </c>
      <c r="BQ67" s="10" t="str">
        <f>IFERROR(VLOOKUP(A67,'21'!U:V,2,0),"0")</f>
        <v>0</v>
      </c>
      <c r="BR67" s="5" t="s">
        <v>130</v>
      </c>
      <c r="BS67" s="15">
        <f t="shared" si="27"/>
        <v>0</v>
      </c>
      <c r="BT67" s="10" t="str">
        <f>IFERROR(VLOOKUP(A67,'22'!U:V,2,0),"0")</f>
        <v>0</v>
      </c>
      <c r="BU67" s="5" t="s">
        <v>130</v>
      </c>
      <c r="BV67" s="15">
        <f t="shared" si="28"/>
        <v>0</v>
      </c>
      <c r="BW67" s="10" t="str">
        <f>IFERROR(VLOOKUP(A67,'23'!U:V,2,0),"0")</f>
        <v>0</v>
      </c>
      <c r="BX67" s="5" t="s">
        <v>130</v>
      </c>
      <c r="BY67" s="15">
        <f t="shared" si="29"/>
        <v>0</v>
      </c>
      <c r="BZ67" s="10" t="str">
        <f>IFERROR(VLOOKUP(A67,'24'!U:V,2,0),"0")</f>
        <v>0</v>
      </c>
      <c r="CA67" s="5" t="s">
        <v>130</v>
      </c>
      <c r="CB67" s="15">
        <f t="shared" si="30"/>
        <v>0</v>
      </c>
      <c r="CC67" s="10" t="str">
        <f>IFERROR(VLOOKUP(A67,'25'!U:V,2,0),"0")</f>
        <v>0</v>
      </c>
      <c r="CD67" s="5" t="s">
        <v>130</v>
      </c>
      <c r="CE67" s="15">
        <f t="shared" si="31"/>
        <v>0</v>
      </c>
      <c r="CF67" s="10" t="str">
        <f>IFERROR(VLOOKUP(A67,'26'!U:V,2,0),"0")</f>
        <v>0</v>
      </c>
      <c r="CG67" s="5" t="s">
        <v>130</v>
      </c>
      <c r="CH67" s="15">
        <f t="shared" si="32"/>
        <v>0</v>
      </c>
      <c r="CI67" s="10" t="str">
        <f>IFERROR(VLOOKUP(A67,'27'!U:V,2,0),"0")</f>
        <v>0</v>
      </c>
      <c r="CJ67" s="5" t="s">
        <v>130</v>
      </c>
      <c r="CK67" s="15">
        <f t="shared" si="33"/>
        <v>0</v>
      </c>
      <c r="CL67" s="10" t="str">
        <f>IFERROR(VLOOKUP(A67,'28'!U:V,2,0),"0")</f>
        <v>0</v>
      </c>
      <c r="CM67" s="5" t="s">
        <v>130</v>
      </c>
      <c r="CN67" s="15">
        <f t="shared" si="34"/>
        <v>0</v>
      </c>
      <c r="CO67" s="10" t="str">
        <f>IFERROR(VLOOKUP(A67,'29'!U:V,2,0),"0")</f>
        <v>0</v>
      </c>
      <c r="CP67" s="5" t="s">
        <v>130</v>
      </c>
      <c r="CQ67" s="15">
        <f t="shared" si="35"/>
        <v>0</v>
      </c>
      <c r="CR67" s="10" t="str">
        <f>IFERROR(VLOOKUP(A67,'30'!U:V,2,0),"0")</f>
        <v>0</v>
      </c>
      <c r="CS67" s="5" t="s">
        <v>130</v>
      </c>
      <c r="CT67" s="15">
        <f t="shared" si="36"/>
        <v>0</v>
      </c>
      <c r="CU67" s="10" t="str">
        <f>IFERROR(VLOOKUP(A67,'31'!U:V,2,0),"0")</f>
        <v>0</v>
      </c>
      <c r="CV67" s="5" t="s">
        <v>130</v>
      </c>
      <c r="CW67" s="15">
        <f t="shared" si="37"/>
        <v>0</v>
      </c>
      <c r="CX67" s="10" t="str">
        <f>IFERROR(VLOOKUP(A67,'เซต1-31'!V:W,2,0),"0")</f>
        <v>0</v>
      </c>
      <c r="CY67" s="5" t="s">
        <v>130</v>
      </c>
      <c r="CZ67" s="15">
        <f t="shared" si="20"/>
        <v>0</v>
      </c>
    </row>
    <row r="68" spans="1:104" x14ac:dyDescent="0.25">
      <c r="A68" s="5" t="s">
        <v>176</v>
      </c>
      <c r="B68" s="4" t="s">
        <v>33</v>
      </c>
      <c r="C68" s="13">
        <v>4.43</v>
      </c>
      <c r="D68" s="95">
        <v>1</v>
      </c>
      <c r="E68" s="95">
        <f t="shared" si="3"/>
        <v>0</v>
      </c>
      <c r="F68" s="19">
        <f t="shared" si="21"/>
        <v>0</v>
      </c>
      <c r="G68" s="5" t="s">
        <v>130</v>
      </c>
      <c r="H68" s="13">
        <f t="shared" si="38"/>
        <v>0</v>
      </c>
      <c r="I68" s="10" t="str">
        <f>IFERROR(VLOOKUP(A68,'1'!U:V,2,0),"0")</f>
        <v>0</v>
      </c>
      <c r="J68" s="5" t="s">
        <v>130</v>
      </c>
      <c r="K68" s="15">
        <f t="shared" si="39"/>
        <v>0</v>
      </c>
      <c r="L68" s="10" t="str">
        <f>IFERROR(VLOOKUP(A68,'2'!U:V,2,0),"0")</f>
        <v>0</v>
      </c>
      <c r="M68" s="5" t="s">
        <v>130</v>
      </c>
      <c r="N68" s="15">
        <f t="shared" si="40"/>
        <v>0</v>
      </c>
      <c r="O68" s="10" t="str">
        <f>IFERROR(VLOOKUP(A68,'3'!U:V,2,0),"0")</f>
        <v>0</v>
      </c>
      <c r="P68" s="5" t="s">
        <v>130</v>
      </c>
      <c r="Q68" s="15">
        <f t="shared" si="41"/>
        <v>0</v>
      </c>
      <c r="R68" s="10" t="str">
        <f>IFERROR(VLOOKUP(A68,'4'!U:V,2,0),"0")</f>
        <v>0</v>
      </c>
      <c r="S68" s="5" t="s">
        <v>130</v>
      </c>
      <c r="T68" s="15">
        <f t="shared" si="42"/>
        <v>0</v>
      </c>
      <c r="U68" s="10" t="str">
        <f>IFERROR(VLOOKUP(A68,'5'!U:V,2,0),"0")</f>
        <v>0</v>
      </c>
      <c r="V68" s="5" t="s">
        <v>130</v>
      </c>
      <c r="W68" s="15">
        <f t="shared" si="43"/>
        <v>0</v>
      </c>
      <c r="X68" s="10" t="str">
        <f>IFERROR(VLOOKUP(A68,'6'!U:V,2,0),"0")</f>
        <v>0</v>
      </c>
      <c r="Y68" s="5" t="s">
        <v>130</v>
      </c>
      <c r="Z68" s="15">
        <f t="shared" si="44"/>
        <v>0</v>
      </c>
      <c r="AA68" s="10" t="str">
        <f>IFERROR(VLOOKUP(A68,'7'!U:V,2,0),"0")</f>
        <v>0</v>
      </c>
      <c r="AB68" s="5" t="s">
        <v>130</v>
      </c>
      <c r="AC68" s="15">
        <f t="shared" si="45"/>
        <v>0</v>
      </c>
      <c r="AD68" s="10" t="str">
        <f>IFERROR(VLOOKUP(A68,'8'!U:V,2,0),"0")</f>
        <v>0</v>
      </c>
      <c r="AE68" s="5" t="s">
        <v>130</v>
      </c>
      <c r="AF68" s="15">
        <f t="shared" si="46"/>
        <v>0</v>
      </c>
      <c r="AG68" s="10" t="str">
        <f>IFERROR(VLOOKUP(A68,'9'!U:V,2,0),"0")</f>
        <v>0</v>
      </c>
      <c r="AH68" s="5" t="s">
        <v>130</v>
      </c>
      <c r="AI68" s="15">
        <f t="shared" si="47"/>
        <v>0</v>
      </c>
      <c r="AJ68" s="10" t="str">
        <f>IFERROR(VLOOKUP(A68,'10'!U:V,2,0),"0")</f>
        <v>0</v>
      </c>
      <c r="AK68" s="5" t="s">
        <v>130</v>
      </c>
      <c r="AL68" s="15">
        <f t="shared" si="48"/>
        <v>0</v>
      </c>
      <c r="AM68" s="10" t="str">
        <f>IFERROR(VLOOKUP(A68,'11'!U:V,2,0),"0")</f>
        <v>0</v>
      </c>
      <c r="AN68" s="5" t="s">
        <v>130</v>
      </c>
      <c r="AO68" s="15">
        <f t="shared" si="49"/>
        <v>0</v>
      </c>
      <c r="AP68" s="10" t="str">
        <f>IFERROR(VLOOKUP(A68,'12'!U:V,2,0),"0")</f>
        <v>0</v>
      </c>
      <c r="AQ68" s="5" t="s">
        <v>130</v>
      </c>
      <c r="AR68" s="15">
        <f t="shared" si="50"/>
        <v>0</v>
      </c>
      <c r="AS68" s="10" t="str">
        <f>IFERROR(VLOOKUP(A68,'13'!U:V,2,0),"0")</f>
        <v>0</v>
      </c>
      <c r="AT68" s="5" t="s">
        <v>130</v>
      </c>
      <c r="AU68" s="15">
        <f t="shared" si="51"/>
        <v>0</v>
      </c>
      <c r="AV68" s="10" t="str">
        <f>IFERROR(VLOOKUP(A68,'14'!U:V,2,0),"0")</f>
        <v>0</v>
      </c>
      <c r="AW68" s="5" t="s">
        <v>130</v>
      </c>
      <c r="AX68" s="15">
        <f t="shared" si="52"/>
        <v>0</v>
      </c>
      <c r="AY68" s="10" t="str">
        <f>IFERROR(VLOOKUP(A68,'15'!U:V,2,0),"0")</f>
        <v>0</v>
      </c>
      <c r="AZ68" s="5" t="s">
        <v>130</v>
      </c>
      <c r="BA68" s="15">
        <f t="shared" si="53"/>
        <v>0</v>
      </c>
      <c r="BB68" s="10" t="str">
        <f>IFERROR(VLOOKUP(A68,'16'!U:V,2,0),"0")</f>
        <v>0</v>
      </c>
      <c r="BC68" s="5" t="s">
        <v>130</v>
      </c>
      <c r="BD68" s="15">
        <f t="shared" si="54"/>
        <v>0</v>
      </c>
      <c r="BE68" s="10" t="str">
        <f>IFERROR(VLOOKUP(A68,'17'!U:V,2,0),"0")</f>
        <v>0</v>
      </c>
      <c r="BF68" s="5" t="s">
        <v>130</v>
      </c>
      <c r="BG68" s="15">
        <f t="shared" si="55"/>
        <v>0</v>
      </c>
      <c r="BH68" s="10" t="str">
        <f>IFERROR(VLOOKUP(A68,'18'!U:V,2,0),"0")</f>
        <v>0</v>
      </c>
      <c r="BI68" s="5" t="s">
        <v>130</v>
      </c>
      <c r="BJ68" s="15">
        <f t="shared" si="24"/>
        <v>0</v>
      </c>
      <c r="BK68" s="10" t="str">
        <f>IFERROR(VLOOKUP(A68,'19'!U:V,2,0),"0")</f>
        <v>0</v>
      </c>
      <c r="BL68" s="5" t="s">
        <v>130</v>
      </c>
      <c r="BM68" s="15">
        <f t="shared" si="25"/>
        <v>0</v>
      </c>
      <c r="BN68" s="10" t="str">
        <f>IFERROR(VLOOKUP(A68,'20'!U:V,2,0),"0")</f>
        <v>0</v>
      </c>
      <c r="BO68" s="5" t="s">
        <v>130</v>
      </c>
      <c r="BP68" s="15">
        <f t="shared" si="26"/>
        <v>0</v>
      </c>
      <c r="BQ68" s="10" t="str">
        <f>IFERROR(VLOOKUP(A68,'21'!U:V,2,0),"0")</f>
        <v>0</v>
      </c>
      <c r="BR68" s="5" t="s">
        <v>130</v>
      </c>
      <c r="BS68" s="15">
        <f t="shared" si="27"/>
        <v>0</v>
      </c>
      <c r="BT68" s="10" t="str">
        <f>IFERROR(VLOOKUP(A68,'22'!U:V,2,0),"0")</f>
        <v>0</v>
      </c>
      <c r="BU68" s="5" t="s">
        <v>130</v>
      </c>
      <c r="BV68" s="15">
        <f t="shared" si="28"/>
        <v>0</v>
      </c>
      <c r="BW68" s="10" t="str">
        <f>IFERROR(VLOOKUP(A68,'23'!U:V,2,0),"0")</f>
        <v>0</v>
      </c>
      <c r="BX68" s="5" t="s">
        <v>130</v>
      </c>
      <c r="BY68" s="15">
        <f t="shared" si="29"/>
        <v>0</v>
      </c>
      <c r="BZ68" s="10" t="str">
        <f>IFERROR(VLOOKUP(A68,'24'!U:V,2,0),"0")</f>
        <v>0</v>
      </c>
      <c r="CA68" s="5" t="s">
        <v>130</v>
      </c>
      <c r="CB68" s="15">
        <f t="shared" si="30"/>
        <v>0</v>
      </c>
      <c r="CC68" s="10" t="str">
        <f>IFERROR(VLOOKUP(A68,'25'!U:V,2,0),"0")</f>
        <v>0</v>
      </c>
      <c r="CD68" s="5" t="s">
        <v>130</v>
      </c>
      <c r="CE68" s="15">
        <f t="shared" si="31"/>
        <v>0</v>
      </c>
      <c r="CF68" s="10" t="str">
        <f>IFERROR(VLOOKUP(A68,'26'!U:V,2,0),"0")</f>
        <v>0</v>
      </c>
      <c r="CG68" s="5" t="s">
        <v>130</v>
      </c>
      <c r="CH68" s="15">
        <f t="shared" si="32"/>
        <v>0</v>
      </c>
      <c r="CI68" s="10" t="str">
        <f>IFERROR(VLOOKUP(A68,'27'!U:V,2,0),"0")</f>
        <v>0</v>
      </c>
      <c r="CJ68" s="5" t="s">
        <v>130</v>
      </c>
      <c r="CK68" s="15">
        <f t="shared" si="33"/>
        <v>0</v>
      </c>
      <c r="CL68" s="10" t="str">
        <f>IFERROR(VLOOKUP(A68,'28'!U:V,2,0),"0")</f>
        <v>0</v>
      </c>
      <c r="CM68" s="5" t="s">
        <v>130</v>
      </c>
      <c r="CN68" s="15">
        <f t="shared" si="34"/>
        <v>0</v>
      </c>
      <c r="CO68" s="10" t="str">
        <f>IFERROR(VLOOKUP(A68,'29'!U:V,2,0),"0")</f>
        <v>0</v>
      </c>
      <c r="CP68" s="5" t="s">
        <v>130</v>
      </c>
      <c r="CQ68" s="15">
        <f t="shared" si="35"/>
        <v>0</v>
      </c>
      <c r="CR68" s="10" t="str">
        <f>IFERROR(VLOOKUP(A68,'30'!U:V,2,0),"0")</f>
        <v>0</v>
      </c>
      <c r="CS68" s="5" t="s">
        <v>130</v>
      </c>
      <c r="CT68" s="15">
        <f t="shared" si="36"/>
        <v>0</v>
      </c>
      <c r="CU68" s="10" t="str">
        <f>IFERROR(VLOOKUP(A68,'31'!U:V,2,0),"0")</f>
        <v>0</v>
      </c>
      <c r="CV68" s="5" t="s">
        <v>130</v>
      </c>
      <c r="CW68" s="15">
        <f t="shared" si="37"/>
        <v>0</v>
      </c>
      <c r="CX68" s="10" t="str">
        <f>IFERROR(VLOOKUP(A68,'เซต1-31'!V:W,2,0),"0")</f>
        <v>0</v>
      </c>
      <c r="CY68" s="5" t="s">
        <v>130</v>
      </c>
      <c r="CZ68" s="15">
        <f t="shared" si="20"/>
        <v>0</v>
      </c>
    </row>
    <row r="69" spans="1:104" x14ac:dyDescent="0.25">
      <c r="A69" s="5" t="s">
        <v>32</v>
      </c>
      <c r="B69" s="4" t="s">
        <v>33</v>
      </c>
      <c r="C69" s="13">
        <v>4.43</v>
      </c>
      <c r="D69" s="95">
        <v>1</v>
      </c>
      <c r="E69" s="95">
        <f t="shared" ref="E69:E132" si="56">+D69*F69</f>
        <v>0</v>
      </c>
      <c r="F69" s="19">
        <f t="shared" ref="F69:F132" si="57">+I69+L69+O69+R69+U69+X69+AA69+AD69+AG69+AJ69+AM69+AP69+AS69+AV69+AY69+BB69+BE69+BH69+BK69+BN69+BQ69+BT69+BW69+BZ69+CC69+CF69+CI69+CL69+CO69+CR69+CU69+CX69</f>
        <v>0</v>
      </c>
      <c r="G69" s="5" t="s">
        <v>130</v>
      </c>
      <c r="H69" s="13">
        <f t="shared" ref="H69:H100" si="58">+F69*C69</f>
        <v>0</v>
      </c>
      <c r="I69" s="10" t="str">
        <f>IFERROR(VLOOKUP(A69,'1'!U:V,2,0),"0")</f>
        <v>0</v>
      </c>
      <c r="J69" s="5" t="s">
        <v>130</v>
      </c>
      <c r="K69" s="15">
        <f t="shared" ref="K69:K100" si="59">+I69*C69</f>
        <v>0</v>
      </c>
      <c r="L69" s="10" t="str">
        <f>IFERROR(VLOOKUP(A69,'2'!U:V,2,0),"0")</f>
        <v>0</v>
      </c>
      <c r="M69" s="5" t="s">
        <v>130</v>
      </c>
      <c r="N69" s="15">
        <f t="shared" ref="N69:N100" si="60">+L69*C69</f>
        <v>0</v>
      </c>
      <c r="O69" s="10" t="str">
        <f>IFERROR(VLOOKUP(A69,'3'!U:V,2,0),"0")</f>
        <v>0</v>
      </c>
      <c r="P69" s="5" t="s">
        <v>130</v>
      </c>
      <c r="Q69" s="15">
        <f t="shared" ref="Q69:Q100" si="61">+O69*C69</f>
        <v>0</v>
      </c>
      <c r="R69" s="10" t="str">
        <f>IFERROR(VLOOKUP(A69,'4'!U:V,2,0),"0")</f>
        <v>0</v>
      </c>
      <c r="S69" s="5" t="s">
        <v>130</v>
      </c>
      <c r="T69" s="15">
        <f t="shared" ref="T69:T100" si="62">+R69*C69</f>
        <v>0</v>
      </c>
      <c r="U69" s="10" t="str">
        <f>IFERROR(VLOOKUP(A69,'5'!U:V,2,0),"0")</f>
        <v>0</v>
      </c>
      <c r="V69" s="5" t="s">
        <v>130</v>
      </c>
      <c r="W69" s="15">
        <f t="shared" ref="W69:W100" si="63">+U69*C69</f>
        <v>0</v>
      </c>
      <c r="X69" s="10" t="str">
        <f>IFERROR(VLOOKUP(A69,'6'!U:V,2,0),"0")</f>
        <v>0</v>
      </c>
      <c r="Y69" s="5" t="s">
        <v>130</v>
      </c>
      <c r="Z69" s="15">
        <f t="shared" ref="Z69:Z100" si="64">+X69*C69</f>
        <v>0</v>
      </c>
      <c r="AA69" s="10" t="str">
        <f>IFERROR(VLOOKUP(A69,'7'!U:V,2,0),"0")</f>
        <v>0</v>
      </c>
      <c r="AB69" s="5" t="s">
        <v>130</v>
      </c>
      <c r="AC69" s="15">
        <f t="shared" ref="AC69:AC100" si="65">+AA69*C69</f>
        <v>0</v>
      </c>
      <c r="AD69" s="10" t="str">
        <f>IFERROR(VLOOKUP(A69,'8'!U:V,2,0),"0")</f>
        <v>0</v>
      </c>
      <c r="AE69" s="5" t="s">
        <v>130</v>
      </c>
      <c r="AF69" s="15">
        <f t="shared" ref="AF69:AF100" si="66">+AD69*C69</f>
        <v>0</v>
      </c>
      <c r="AG69" s="10" t="str">
        <f>IFERROR(VLOOKUP(A69,'9'!U:V,2,0),"0")</f>
        <v>0</v>
      </c>
      <c r="AH69" s="5" t="s">
        <v>130</v>
      </c>
      <c r="AI69" s="15">
        <f t="shared" ref="AI69:AI100" si="67">+AG69*C69</f>
        <v>0</v>
      </c>
      <c r="AJ69" s="10" t="str">
        <f>IFERROR(VLOOKUP(A69,'10'!U:V,2,0),"0")</f>
        <v>0</v>
      </c>
      <c r="AK69" s="5" t="s">
        <v>130</v>
      </c>
      <c r="AL69" s="15">
        <f t="shared" ref="AL69:AL100" si="68">+AJ69*C69</f>
        <v>0</v>
      </c>
      <c r="AM69" s="10" t="str">
        <f>IFERROR(VLOOKUP(A69,'11'!U:V,2,0),"0")</f>
        <v>0</v>
      </c>
      <c r="AN69" s="5" t="s">
        <v>130</v>
      </c>
      <c r="AO69" s="15">
        <f t="shared" ref="AO69:AO100" si="69">+AM69*C69</f>
        <v>0</v>
      </c>
      <c r="AP69" s="10" t="str">
        <f>IFERROR(VLOOKUP(A69,'12'!U:V,2,0),"0")</f>
        <v>0</v>
      </c>
      <c r="AQ69" s="5" t="s">
        <v>130</v>
      </c>
      <c r="AR69" s="15">
        <f t="shared" ref="AR69:AR100" si="70">+AP69*C69</f>
        <v>0</v>
      </c>
      <c r="AS69" s="10" t="str">
        <f>IFERROR(VLOOKUP(A69,'13'!U:V,2,0),"0")</f>
        <v>0</v>
      </c>
      <c r="AT69" s="5" t="s">
        <v>130</v>
      </c>
      <c r="AU69" s="15">
        <f t="shared" ref="AU69:AU100" si="71">+AS69*C69</f>
        <v>0</v>
      </c>
      <c r="AV69" s="10" t="str">
        <f>IFERROR(VLOOKUP(A69,'14'!U:V,2,0),"0")</f>
        <v>0</v>
      </c>
      <c r="AW69" s="5" t="s">
        <v>130</v>
      </c>
      <c r="AX69" s="15">
        <f t="shared" ref="AX69:AX100" si="72">+AV69*C69</f>
        <v>0</v>
      </c>
      <c r="AY69" s="10" t="str">
        <f>IFERROR(VLOOKUP(A69,'15'!U:V,2,0),"0")</f>
        <v>0</v>
      </c>
      <c r="AZ69" s="5" t="s">
        <v>130</v>
      </c>
      <c r="BA69" s="15">
        <f t="shared" ref="BA69:BA100" si="73">+AY69*C69</f>
        <v>0</v>
      </c>
      <c r="BB69" s="10" t="str">
        <f>IFERROR(VLOOKUP(A69,'16'!U:V,2,0),"0")</f>
        <v>0</v>
      </c>
      <c r="BC69" s="5" t="s">
        <v>130</v>
      </c>
      <c r="BD69" s="15">
        <f t="shared" ref="BD69:BD100" si="74">+BB69*C69</f>
        <v>0</v>
      </c>
      <c r="BE69" s="10" t="str">
        <f>IFERROR(VLOOKUP(A69,'17'!U:V,2,0),"0")</f>
        <v>0</v>
      </c>
      <c r="BF69" s="5" t="s">
        <v>130</v>
      </c>
      <c r="BG69" s="15">
        <f t="shared" ref="BG69:BG100" si="75">+BE69*C69</f>
        <v>0</v>
      </c>
      <c r="BH69" s="10" t="str">
        <f>IFERROR(VLOOKUP(A69,'18'!U:V,2,0),"0")</f>
        <v>0</v>
      </c>
      <c r="BI69" s="5" t="s">
        <v>130</v>
      </c>
      <c r="BJ69" s="15">
        <f t="shared" si="24"/>
        <v>0</v>
      </c>
      <c r="BK69" s="10" t="str">
        <f>IFERROR(VLOOKUP(A69,'19'!U:V,2,0),"0")</f>
        <v>0</v>
      </c>
      <c r="BL69" s="5" t="s">
        <v>130</v>
      </c>
      <c r="BM69" s="15">
        <f t="shared" si="25"/>
        <v>0</v>
      </c>
      <c r="BN69" s="10" t="str">
        <f>IFERROR(VLOOKUP(A69,'20'!U:V,2,0),"0")</f>
        <v>0</v>
      </c>
      <c r="BO69" s="5" t="s">
        <v>130</v>
      </c>
      <c r="BP69" s="15">
        <f t="shared" si="26"/>
        <v>0</v>
      </c>
      <c r="BQ69" s="10" t="str">
        <f>IFERROR(VLOOKUP(A69,'21'!U:V,2,0),"0")</f>
        <v>0</v>
      </c>
      <c r="BR69" s="5" t="s">
        <v>130</v>
      </c>
      <c r="BS69" s="15">
        <f t="shared" si="27"/>
        <v>0</v>
      </c>
      <c r="BT69" s="10" t="str">
        <f>IFERROR(VLOOKUP(A69,'22'!U:V,2,0),"0")</f>
        <v>0</v>
      </c>
      <c r="BU69" s="5" t="s">
        <v>130</v>
      </c>
      <c r="BV69" s="15">
        <f t="shared" si="28"/>
        <v>0</v>
      </c>
      <c r="BW69" s="10" t="str">
        <f>IFERROR(VLOOKUP(A69,'23'!U:V,2,0),"0")</f>
        <v>0</v>
      </c>
      <c r="BX69" s="5" t="s">
        <v>130</v>
      </c>
      <c r="BY69" s="15">
        <f t="shared" si="29"/>
        <v>0</v>
      </c>
      <c r="BZ69" s="10" t="str">
        <f>IFERROR(VLOOKUP(A69,'24'!U:V,2,0),"0")</f>
        <v>0</v>
      </c>
      <c r="CA69" s="5" t="s">
        <v>130</v>
      </c>
      <c r="CB69" s="15">
        <f t="shared" si="30"/>
        <v>0</v>
      </c>
      <c r="CC69" s="10" t="str">
        <f>IFERROR(VLOOKUP(A69,'25'!U:V,2,0),"0")</f>
        <v>0</v>
      </c>
      <c r="CD69" s="5" t="s">
        <v>130</v>
      </c>
      <c r="CE69" s="15">
        <f t="shared" si="31"/>
        <v>0</v>
      </c>
      <c r="CF69" s="10" t="str">
        <f>IFERROR(VLOOKUP(A69,'26'!U:V,2,0),"0")</f>
        <v>0</v>
      </c>
      <c r="CG69" s="5" t="s">
        <v>130</v>
      </c>
      <c r="CH69" s="15">
        <f t="shared" si="32"/>
        <v>0</v>
      </c>
      <c r="CI69" s="10" t="str">
        <f>IFERROR(VLOOKUP(A69,'27'!U:V,2,0),"0")</f>
        <v>0</v>
      </c>
      <c r="CJ69" s="5" t="s">
        <v>130</v>
      </c>
      <c r="CK69" s="15">
        <f t="shared" si="33"/>
        <v>0</v>
      </c>
      <c r="CL69" s="10" t="str">
        <f>IFERROR(VLOOKUP(A69,'28'!U:V,2,0),"0")</f>
        <v>0</v>
      </c>
      <c r="CM69" s="5" t="s">
        <v>130</v>
      </c>
      <c r="CN69" s="15">
        <f t="shared" si="34"/>
        <v>0</v>
      </c>
      <c r="CO69" s="10" t="str">
        <f>IFERROR(VLOOKUP(A69,'29'!U:V,2,0),"0")</f>
        <v>0</v>
      </c>
      <c r="CP69" s="5" t="s">
        <v>130</v>
      </c>
      <c r="CQ69" s="15">
        <f t="shared" si="35"/>
        <v>0</v>
      </c>
      <c r="CR69" s="10" t="str">
        <f>IFERROR(VLOOKUP(A69,'30'!U:V,2,0),"0")</f>
        <v>0</v>
      </c>
      <c r="CS69" s="5" t="s">
        <v>130</v>
      </c>
      <c r="CT69" s="15">
        <f t="shared" si="36"/>
        <v>0</v>
      </c>
      <c r="CU69" s="10" t="str">
        <f>IFERROR(VLOOKUP(A69,'31'!U:V,2,0),"0")</f>
        <v>0</v>
      </c>
      <c r="CV69" s="5" t="s">
        <v>130</v>
      </c>
      <c r="CW69" s="15">
        <f t="shared" si="37"/>
        <v>0</v>
      </c>
      <c r="CX69" s="10" t="str">
        <f>IFERROR(VLOOKUP(A69,'เซต1-31'!V:W,2,0),"0")</f>
        <v>0</v>
      </c>
      <c r="CY69" s="5" t="s">
        <v>130</v>
      </c>
      <c r="CZ69" s="15">
        <f t="shared" ref="CZ69:CZ132" si="76">+CX69*CQ69</f>
        <v>0</v>
      </c>
    </row>
    <row r="70" spans="1:104" x14ac:dyDescent="0.25">
      <c r="A70" s="5" t="s">
        <v>180</v>
      </c>
      <c r="B70" s="4" t="s">
        <v>45</v>
      </c>
      <c r="C70" s="13">
        <v>5.01</v>
      </c>
      <c r="D70" s="95">
        <v>1</v>
      </c>
      <c r="E70" s="95">
        <f t="shared" si="56"/>
        <v>0</v>
      </c>
      <c r="F70" s="19">
        <f t="shared" si="57"/>
        <v>0</v>
      </c>
      <c r="G70" s="5" t="s">
        <v>130</v>
      </c>
      <c r="H70" s="13">
        <f t="shared" si="58"/>
        <v>0</v>
      </c>
      <c r="I70" s="10" t="str">
        <f>IFERROR(VLOOKUP(A70,'1'!U:V,2,0),"0")</f>
        <v>0</v>
      </c>
      <c r="J70" s="5" t="s">
        <v>130</v>
      </c>
      <c r="K70" s="15">
        <f t="shared" si="59"/>
        <v>0</v>
      </c>
      <c r="L70" s="10" t="str">
        <f>IFERROR(VLOOKUP(A70,'2'!U:V,2,0),"0")</f>
        <v>0</v>
      </c>
      <c r="M70" s="5" t="s">
        <v>130</v>
      </c>
      <c r="N70" s="15">
        <f t="shared" si="60"/>
        <v>0</v>
      </c>
      <c r="O70" s="10" t="str">
        <f>IFERROR(VLOOKUP(A70,'3'!U:V,2,0),"0")</f>
        <v>0</v>
      </c>
      <c r="P70" s="5" t="s">
        <v>130</v>
      </c>
      <c r="Q70" s="15">
        <f t="shared" si="61"/>
        <v>0</v>
      </c>
      <c r="R70" s="10" t="str">
        <f>IFERROR(VLOOKUP(A70,'4'!U:V,2,0),"0")</f>
        <v>0</v>
      </c>
      <c r="S70" s="5" t="s">
        <v>130</v>
      </c>
      <c r="T70" s="15">
        <f t="shared" si="62"/>
        <v>0</v>
      </c>
      <c r="U70" s="10" t="str">
        <f>IFERROR(VLOOKUP(A70,'5'!U:V,2,0),"0")</f>
        <v>0</v>
      </c>
      <c r="V70" s="5" t="s">
        <v>130</v>
      </c>
      <c r="W70" s="15">
        <f t="shared" si="63"/>
        <v>0</v>
      </c>
      <c r="X70" s="10" t="str">
        <f>IFERROR(VLOOKUP(A70,'6'!U:V,2,0),"0")</f>
        <v>0</v>
      </c>
      <c r="Y70" s="5" t="s">
        <v>130</v>
      </c>
      <c r="Z70" s="15">
        <f t="shared" si="64"/>
        <v>0</v>
      </c>
      <c r="AA70" s="10" t="str">
        <f>IFERROR(VLOOKUP(A70,'7'!U:V,2,0),"0")</f>
        <v>0</v>
      </c>
      <c r="AB70" s="5" t="s">
        <v>130</v>
      </c>
      <c r="AC70" s="15">
        <f t="shared" si="65"/>
        <v>0</v>
      </c>
      <c r="AD70" s="10" t="str">
        <f>IFERROR(VLOOKUP(A70,'8'!U:V,2,0),"0")</f>
        <v>0</v>
      </c>
      <c r="AE70" s="5" t="s">
        <v>130</v>
      </c>
      <c r="AF70" s="15">
        <f t="shared" si="66"/>
        <v>0</v>
      </c>
      <c r="AG70" s="10" t="str">
        <f>IFERROR(VLOOKUP(A70,'9'!U:V,2,0),"0")</f>
        <v>0</v>
      </c>
      <c r="AH70" s="5" t="s">
        <v>130</v>
      </c>
      <c r="AI70" s="15">
        <f t="shared" si="67"/>
        <v>0</v>
      </c>
      <c r="AJ70" s="10" t="str">
        <f>IFERROR(VLOOKUP(A70,'10'!U:V,2,0),"0")</f>
        <v>0</v>
      </c>
      <c r="AK70" s="5" t="s">
        <v>130</v>
      </c>
      <c r="AL70" s="15">
        <f t="shared" si="68"/>
        <v>0</v>
      </c>
      <c r="AM70" s="10" t="str">
        <f>IFERROR(VLOOKUP(A70,'11'!U:V,2,0),"0")</f>
        <v>0</v>
      </c>
      <c r="AN70" s="5" t="s">
        <v>130</v>
      </c>
      <c r="AO70" s="15">
        <f t="shared" si="69"/>
        <v>0</v>
      </c>
      <c r="AP70" s="10" t="str">
        <f>IFERROR(VLOOKUP(A70,'12'!U:V,2,0),"0")</f>
        <v>0</v>
      </c>
      <c r="AQ70" s="5" t="s">
        <v>130</v>
      </c>
      <c r="AR70" s="15">
        <f t="shared" si="70"/>
        <v>0</v>
      </c>
      <c r="AS70" s="10" t="str">
        <f>IFERROR(VLOOKUP(A70,'13'!U:V,2,0),"0")</f>
        <v>0</v>
      </c>
      <c r="AT70" s="5" t="s">
        <v>130</v>
      </c>
      <c r="AU70" s="15">
        <f t="shared" si="71"/>
        <v>0</v>
      </c>
      <c r="AV70" s="10" t="str">
        <f>IFERROR(VLOOKUP(A70,'14'!U:V,2,0),"0")</f>
        <v>0</v>
      </c>
      <c r="AW70" s="5" t="s">
        <v>130</v>
      </c>
      <c r="AX70" s="15">
        <f t="shared" si="72"/>
        <v>0</v>
      </c>
      <c r="AY70" s="10" t="str">
        <f>IFERROR(VLOOKUP(A70,'15'!U:V,2,0),"0")</f>
        <v>0</v>
      </c>
      <c r="AZ70" s="5" t="s">
        <v>130</v>
      </c>
      <c r="BA70" s="15">
        <f t="shared" si="73"/>
        <v>0</v>
      </c>
      <c r="BB70" s="10" t="str">
        <f>IFERROR(VLOOKUP(A70,'16'!U:V,2,0),"0")</f>
        <v>0</v>
      </c>
      <c r="BC70" s="5" t="s">
        <v>130</v>
      </c>
      <c r="BD70" s="15">
        <f t="shared" si="74"/>
        <v>0</v>
      </c>
      <c r="BE70" s="10" t="str">
        <f>IFERROR(VLOOKUP(A70,'17'!U:V,2,0),"0")</f>
        <v>0</v>
      </c>
      <c r="BF70" s="5" t="s">
        <v>130</v>
      </c>
      <c r="BG70" s="15">
        <f t="shared" si="75"/>
        <v>0</v>
      </c>
      <c r="BH70" s="10" t="str">
        <f>IFERROR(VLOOKUP(A70,'18'!U:V,2,0),"0")</f>
        <v>0</v>
      </c>
      <c r="BI70" s="5" t="s">
        <v>130</v>
      </c>
      <c r="BJ70" s="15">
        <f t="shared" ref="BJ70:BJ115" si="77">+BH70*C70</f>
        <v>0</v>
      </c>
      <c r="BK70" s="10" t="str">
        <f>IFERROR(VLOOKUP(A70,'19'!U:V,2,0),"0")</f>
        <v>0</v>
      </c>
      <c r="BL70" s="5" t="s">
        <v>130</v>
      </c>
      <c r="BM70" s="15">
        <f t="shared" ref="BM70:BM115" si="78">+BK70*C70</f>
        <v>0</v>
      </c>
      <c r="BN70" s="10" t="str">
        <f>IFERROR(VLOOKUP(A70,'20'!U:V,2,0),"0")</f>
        <v>0</v>
      </c>
      <c r="BO70" s="5" t="s">
        <v>130</v>
      </c>
      <c r="BP70" s="15">
        <f t="shared" ref="BP70:BP115" si="79">+BN70*C70</f>
        <v>0</v>
      </c>
      <c r="BQ70" s="10" t="str">
        <f>IFERROR(VLOOKUP(A70,'21'!U:V,2,0),"0")</f>
        <v>0</v>
      </c>
      <c r="BR70" s="5" t="s">
        <v>130</v>
      </c>
      <c r="BS70" s="15">
        <f t="shared" ref="BS70:BS115" si="80">+BQ70*C70</f>
        <v>0</v>
      </c>
      <c r="BT70" s="10" t="str">
        <f>IFERROR(VLOOKUP(A70,'22'!U:V,2,0),"0")</f>
        <v>0</v>
      </c>
      <c r="BU70" s="5" t="s">
        <v>130</v>
      </c>
      <c r="BV70" s="15">
        <f t="shared" ref="BV70:BV115" si="81">+BT70*C70</f>
        <v>0</v>
      </c>
      <c r="BW70" s="10" t="str">
        <f>IFERROR(VLOOKUP(A70,'23'!U:V,2,0),"0")</f>
        <v>0</v>
      </c>
      <c r="BX70" s="5" t="s">
        <v>130</v>
      </c>
      <c r="BY70" s="15">
        <f t="shared" ref="BY70:BY115" si="82">+BW70*C70</f>
        <v>0</v>
      </c>
      <c r="BZ70" s="10" t="str">
        <f>IFERROR(VLOOKUP(A70,'24'!U:V,2,0),"0")</f>
        <v>0</v>
      </c>
      <c r="CA70" s="5" t="s">
        <v>130</v>
      </c>
      <c r="CB70" s="15">
        <f t="shared" ref="CB70:CB121" si="83">+BZ70*C70</f>
        <v>0</v>
      </c>
      <c r="CC70" s="10" t="str">
        <f>IFERROR(VLOOKUP(A70,'25'!U:V,2,0),"0")</f>
        <v>0</v>
      </c>
      <c r="CD70" s="5" t="s">
        <v>130</v>
      </c>
      <c r="CE70" s="15">
        <f t="shared" ref="CE70:CE121" si="84">+CC70*C70</f>
        <v>0</v>
      </c>
      <c r="CF70" s="10" t="str">
        <f>IFERROR(VLOOKUP(A70,'26'!U:V,2,0),"0")</f>
        <v>0</v>
      </c>
      <c r="CG70" s="5" t="s">
        <v>130</v>
      </c>
      <c r="CH70" s="15">
        <f t="shared" ref="CH70:CH124" si="85">+CF70*C70</f>
        <v>0</v>
      </c>
      <c r="CI70" s="10" t="str">
        <f>IFERROR(VLOOKUP(A70,'27'!U:V,2,0),"0")</f>
        <v>0</v>
      </c>
      <c r="CJ70" s="5" t="s">
        <v>130</v>
      </c>
      <c r="CK70" s="15">
        <f t="shared" ref="CK70:CK125" si="86">+CI70*C70</f>
        <v>0</v>
      </c>
      <c r="CL70" s="10" t="str">
        <f>IFERROR(VLOOKUP(A70,'28'!U:V,2,0),"0")</f>
        <v>0</v>
      </c>
      <c r="CM70" s="5" t="s">
        <v>130</v>
      </c>
      <c r="CN70" s="15">
        <f t="shared" ref="CN70:CN126" si="87">+CL70*C70</f>
        <v>0</v>
      </c>
      <c r="CO70" s="10" t="str">
        <f>IFERROR(VLOOKUP(A70,'29'!U:V,2,0),"0")</f>
        <v>0</v>
      </c>
      <c r="CP70" s="5" t="s">
        <v>130</v>
      </c>
      <c r="CQ70" s="15">
        <f t="shared" ref="CQ70:CQ126" si="88">+CO70*C70</f>
        <v>0</v>
      </c>
      <c r="CR70" s="10" t="str">
        <f>IFERROR(VLOOKUP(A70,'30'!U:V,2,0),"0")</f>
        <v>0</v>
      </c>
      <c r="CS70" s="5" t="s">
        <v>130</v>
      </c>
      <c r="CT70" s="15">
        <f t="shared" ref="CT70:CT127" si="89">+CR70*C70</f>
        <v>0</v>
      </c>
      <c r="CU70" s="10" t="str">
        <f>IFERROR(VLOOKUP(A70,'31'!U:V,2,0),"0")</f>
        <v>0</v>
      </c>
      <c r="CV70" s="5" t="s">
        <v>130</v>
      </c>
      <c r="CW70" s="15">
        <f t="shared" ref="CW70:CW133" si="90">+CU70*C70</f>
        <v>0</v>
      </c>
      <c r="CX70" s="10" t="str">
        <f>IFERROR(VLOOKUP(A70,'เซต1-31'!V:W,2,0),"0")</f>
        <v>0</v>
      </c>
      <c r="CY70" s="5" t="s">
        <v>130</v>
      </c>
      <c r="CZ70" s="15">
        <f t="shared" si="76"/>
        <v>0</v>
      </c>
    </row>
    <row r="71" spans="1:104" x14ac:dyDescent="0.25">
      <c r="A71" s="5" t="s">
        <v>44</v>
      </c>
      <c r="B71" s="4" t="s">
        <v>45</v>
      </c>
      <c r="C71" s="13">
        <v>5.01</v>
      </c>
      <c r="D71" s="95">
        <v>1</v>
      </c>
      <c r="E71" s="95">
        <f t="shared" si="56"/>
        <v>0</v>
      </c>
      <c r="F71" s="19">
        <f t="shared" si="57"/>
        <v>0</v>
      </c>
      <c r="G71" s="5" t="s">
        <v>130</v>
      </c>
      <c r="H71" s="13">
        <f t="shared" si="58"/>
        <v>0</v>
      </c>
      <c r="I71" s="10" t="str">
        <f>IFERROR(VLOOKUP(A71,'1'!U:V,2,0),"0")</f>
        <v>0</v>
      </c>
      <c r="J71" s="5" t="s">
        <v>130</v>
      </c>
      <c r="K71" s="15">
        <f t="shared" si="59"/>
        <v>0</v>
      </c>
      <c r="L71" s="10" t="str">
        <f>IFERROR(VLOOKUP(A71,'2'!U:V,2,0),"0")</f>
        <v>0</v>
      </c>
      <c r="M71" s="5" t="s">
        <v>130</v>
      </c>
      <c r="N71" s="15">
        <f t="shared" si="60"/>
        <v>0</v>
      </c>
      <c r="O71" s="10" t="str">
        <f>IFERROR(VLOOKUP(A71,'3'!U:V,2,0),"0")</f>
        <v>0</v>
      </c>
      <c r="P71" s="5" t="s">
        <v>130</v>
      </c>
      <c r="Q71" s="15">
        <f t="shared" si="61"/>
        <v>0</v>
      </c>
      <c r="R71" s="10" t="str">
        <f>IFERROR(VLOOKUP(A71,'4'!U:V,2,0),"0")</f>
        <v>0</v>
      </c>
      <c r="S71" s="5" t="s">
        <v>130</v>
      </c>
      <c r="T71" s="15">
        <f t="shared" si="62"/>
        <v>0</v>
      </c>
      <c r="U71" s="10" t="str">
        <f>IFERROR(VLOOKUP(A71,'5'!U:V,2,0),"0")</f>
        <v>0</v>
      </c>
      <c r="V71" s="5" t="s">
        <v>130</v>
      </c>
      <c r="W71" s="15">
        <f t="shared" si="63"/>
        <v>0</v>
      </c>
      <c r="X71" s="10" t="str">
        <f>IFERROR(VLOOKUP(A71,'6'!U:V,2,0),"0")</f>
        <v>0</v>
      </c>
      <c r="Y71" s="5" t="s">
        <v>130</v>
      </c>
      <c r="Z71" s="15">
        <f t="shared" si="64"/>
        <v>0</v>
      </c>
      <c r="AA71" s="10" t="str">
        <f>IFERROR(VLOOKUP(A71,'7'!U:V,2,0),"0")</f>
        <v>0</v>
      </c>
      <c r="AB71" s="5" t="s">
        <v>130</v>
      </c>
      <c r="AC71" s="15">
        <f t="shared" si="65"/>
        <v>0</v>
      </c>
      <c r="AD71" s="10" t="str">
        <f>IFERROR(VLOOKUP(A71,'8'!U:V,2,0),"0")</f>
        <v>0</v>
      </c>
      <c r="AE71" s="5" t="s">
        <v>130</v>
      </c>
      <c r="AF71" s="15">
        <f t="shared" si="66"/>
        <v>0</v>
      </c>
      <c r="AG71" s="10" t="str">
        <f>IFERROR(VLOOKUP(A71,'9'!U:V,2,0),"0")</f>
        <v>0</v>
      </c>
      <c r="AH71" s="5" t="s">
        <v>130</v>
      </c>
      <c r="AI71" s="15">
        <f t="shared" si="67"/>
        <v>0</v>
      </c>
      <c r="AJ71" s="10" t="str">
        <f>IFERROR(VLOOKUP(A71,'10'!U:V,2,0),"0")</f>
        <v>0</v>
      </c>
      <c r="AK71" s="5" t="s">
        <v>130</v>
      </c>
      <c r="AL71" s="15">
        <f t="shared" si="68"/>
        <v>0</v>
      </c>
      <c r="AM71" s="10" t="str">
        <f>IFERROR(VLOOKUP(A71,'11'!U:V,2,0),"0")</f>
        <v>0</v>
      </c>
      <c r="AN71" s="5" t="s">
        <v>130</v>
      </c>
      <c r="AO71" s="15">
        <f t="shared" si="69"/>
        <v>0</v>
      </c>
      <c r="AP71" s="10" t="str">
        <f>IFERROR(VLOOKUP(A71,'12'!U:V,2,0),"0")</f>
        <v>0</v>
      </c>
      <c r="AQ71" s="5" t="s">
        <v>130</v>
      </c>
      <c r="AR71" s="15">
        <f t="shared" si="70"/>
        <v>0</v>
      </c>
      <c r="AS71" s="10" t="str">
        <f>IFERROR(VLOOKUP(A71,'13'!U:V,2,0),"0")</f>
        <v>0</v>
      </c>
      <c r="AT71" s="5" t="s">
        <v>130</v>
      </c>
      <c r="AU71" s="15">
        <f t="shared" si="71"/>
        <v>0</v>
      </c>
      <c r="AV71" s="10" t="str">
        <f>IFERROR(VLOOKUP(A71,'14'!U:V,2,0),"0")</f>
        <v>0</v>
      </c>
      <c r="AW71" s="5" t="s">
        <v>130</v>
      </c>
      <c r="AX71" s="15">
        <f t="shared" si="72"/>
        <v>0</v>
      </c>
      <c r="AY71" s="10" t="str">
        <f>IFERROR(VLOOKUP(A71,'15'!U:V,2,0),"0")</f>
        <v>0</v>
      </c>
      <c r="AZ71" s="5" t="s">
        <v>130</v>
      </c>
      <c r="BA71" s="15">
        <f t="shared" si="73"/>
        <v>0</v>
      </c>
      <c r="BB71" s="10" t="str">
        <f>IFERROR(VLOOKUP(A71,'16'!U:V,2,0),"0")</f>
        <v>0</v>
      </c>
      <c r="BC71" s="5" t="s">
        <v>130</v>
      </c>
      <c r="BD71" s="15">
        <f t="shared" si="74"/>
        <v>0</v>
      </c>
      <c r="BE71" s="10" t="str">
        <f>IFERROR(VLOOKUP(A71,'17'!U:V,2,0),"0")</f>
        <v>0</v>
      </c>
      <c r="BF71" s="5" t="s">
        <v>130</v>
      </c>
      <c r="BG71" s="15">
        <f t="shared" si="75"/>
        <v>0</v>
      </c>
      <c r="BH71" s="10" t="str">
        <f>IFERROR(VLOOKUP(A71,'18'!U:V,2,0),"0")</f>
        <v>0</v>
      </c>
      <c r="BI71" s="5" t="s">
        <v>130</v>
      </c>
      <c r="BJ71" s="15">
        <f t="shared" si="77"/>
        <v>0</v>
      </c>
      <c r="BK71" s="10" t="str">
        <f>IFERROR(VLOOKUP(A71,'19'!U:V,2,0),"0")</f>
        <v>0</v>
      </c>
      <c r="BL71" s="5" t="s">
        <v>130</v>
      </c>
      <c r="BM71" s="15">
        <f t="shared" si="78"/>
        <v>0</v>
      </c>
      <c r="BN71" s="10" t="str">
        <f>IFERROR(VLOOKUP(A71,'20'!U:V,2,0),"0")</f>
        <v>0</v>
      </c>
      <c r="BO71" s="5" t="s">
        <v>130</v>
      </c>
      <c r="BP71" s="15">
        <f t="shared" si="79"/>
        <v>0</v>
      </c>
      <c r="BQ71" s="10" t="str">
        <f>IFERROR(VLOOKUP(A71,'21'!U:V,2,0),"0")</f>
        <v>0</v>
      </c>
      <c r="BR71" s="5" t="s">
        <v>130</v>
      </c>
      <c r="BS71" s="15">
        <f t="shared" si="80"/>
        <v>0</v>
      </c>
      <c r="BT71" s="10" t="str">
        <f>IFERROR(VLOOKUP(A71,'22'!U:V,2,0),"0")</f>
        <v>0</v>
      </c>
      <c r="BU71" s="5" t="s">
        <v>130</v>
      </c>
      <c r="BV71" s="15">
        <f t="shared" si="81"/>
        <v>0</v>
      </c>
      <c r="BW71" s="10" t="str">
        <f>IFERROR(VLOOKUP(A71,'23'!U:V,2,0),"0")</f>
        <v>0</v>
      </c>
      <c r="BX71" s="5" t="s">
        <v>130</v>
      </c>
      <c r="BY71" s="15">
        <f t="shared" si="82"/>
        <v>0</v>
      </c>
      <c r="BZ71" s="10" t="str">
        <f>IFERROR(VLOOKUP(A71,'24'!U:V,2,0),"0")</f>
        <v>0</v>
      </c>
      <c r="CA71" s="5" t="s">
        <v>130</v>
      </c>
      <c r="CB71" s="15">
        <f t="shared" si="83"/>
        <v>0</v>
      </c>
      <c r="CC71" s="10" t="str">
        <f>IFERROR(VLOOKUP(A71,'25'!U:V,2,0),"0")</f>
        <v>0</v>
      </c>
      <c r="CD71" s="5" t="s">
        <v>130</v>
      </c>
      <c r="CE71" s="15">
        <f t="shared" si="84"/>
        <v>0</v>
      </c>
      <c r="CF71" s="10" t="str">
        <f>IFERROR(VLOOKUP(A71,'26'!U:V,2,0),"0")</f>
        <v>0</v>
      </c>
      <c r="CG71" s="5" t="s">
        <v>130</v>
      </c>
      <c r="CH71" s="15">
        <f t="shared" si="85"/>
        <v>0</v>
      </c>
      <c r="CI71" s="10" t="str">
        <f>IFERROR(VLOOKUP(A71,'27'!U:V,2,0),"0")</f>
        <v>0</v>
      </c>
      <c r="CJ71" s="5" t="s">
        <v>130</v>
      </c>
      <c r="CK71" s="15">
        <f t="shared" si="86"/>
        <v>0</v>
      </c>
      <c r="CL71" s="10" t="str">
        <f>IFERROR(VLOOKUP(A71,'28'!U:V,2,0),"0")</f>
        <v>0</v>
      </c>
      <c r="CM71" s="5" t="s">
        <v>130</v>
      </c>
      <c r="CN71" s="15">
        <f t="shared" si="87"/>
        <v>0</v>
      </c>
      <c r="CO71" s="10" t="str">
        <f>IFERROR(VLOOKUP(A71,'29'!U:V,2,0),"0")</f>
        <v>0</v>
      </c>
      <c r="CP71" s="5" t="s">
        <v>130</v>
      </c>
      <c r="CQ71" s="15">
        <f t="shared" si="88"/>
        <v>0</v>
      </c>
      <c r="CR71" s="10" t="str">
        <f>IFERROR(VLOOKUP(A71,'30'!U:V,2,0),"0")</f>
        <v>0</v>
      </c>
      <c r="CS71" s="5" t="s">
        <v>130</v>
      </c>
      <c r="CT71" s="15">
        <f t="shared" si="89"/>
        <v>0</v>
      </c>
      <c r="CU71" s="10" t="str">
        <f>IFERROR(VLOOKUP(A71,'31'!U:V,2,0),"0")</f>
        <v>0</v>
      </c>
      <c r="CV71" s="5" t="s">
        <v>130</v>
      </c>
      <c r="CW71" s="15">
        <f t="shared" si="90"/>
        <v>0</v>
      </c>
      <c r="CX71" s="10" t="str">
        <f>IFERROR(VLOOKUP(A71,'เซต1-31'!V:W,2,0),"0")</f>
        <v>0</v>
      </c>
      <c r="CY71" s="5" t="s">
        <v>130</v>
      </c>
      <c r="CZ71" s="15">
        <f t="shared" si="76"/>
        <v>0</v>
      </c>
    </row>
    <row r="72" spans="1:104" x14ac:dyDescent="0.25">
      <c r="A72" s="5" t="s">
        <v>179</v>
      </c>
      <c r="B72" s="4" t="s">
        <v>43</v>
      </c>
      <c r="C72" s="13">
        <v>6.46</v>
      </c>
      <c r="D72" s="95">
        <v>1</v>
      </c>
      <c r="E72" s="95">
        <f t="shared" si="56"/>
        <v>0</v>
      </c>
      <c r="F72" s="19">
        <f t="shared" si="57"/>
        <v>0</v>
      </c>
      <c r="G72" s="5" t="s">
        <v>130</v>
      </c>
      <c r="H72" s="13">
        <f t="shared" si="58"/>
        <v>0</v>
      </c>
      <c r="I72" s="10" t="str">
        <f>IFERROR(VLOOKUP(A72,'1'!U:V,2,0),"0")</f>
        <v>0</v>
      </c>
      <c r="J72" s="5" t="s">
        <v>130</v>
      </c>
      <c r="K72" s="15">
        <f t="shared" si="59"/>
        <v>0</v>
      </c>
      <c r="L72" s="10" t="str">
        <f>IFERROR(VLOOKUP(A72,'2'!U:V,2,0),"0")</f>
        <v>0</v>
      </c>
      <c r="M72" s="5" t="s">
        <v>130</v>
      </c>
      <c r="N72" s="15">
        <f t="shared" si="60"/>
        <v>0</v>
      </c>
      <c r="O72" s="10" t="str">
        <f>IFERROR(VLOOKUP(A72,'3'!U:V,2,0),"0")</f>
        <v>0</v>
      </c>
      <c r="P72" s="5" t="s">
        <v>130</v>
      </c>
      <c r="Q72" s="15">
        <f t="shared" si="61"/>
        <v>0</v>
      </c>
      <c r="R72" s="10" t="str">
        <f>IFERROR(VLOOKUP(A72,'4'!U:V,2,0),"0")</f>
        <v>0</v>
      </c>
      <c r="S72" s="5" t="s">
        <v>130</v>
      </c>
      <c r="T72" s="15">
        <f t="shared" si="62"/>
        <v>0</v>
      </c>
      <c r="U72" s="10" t="str">
        <f>IFERROR(VLOOKUP(A72,'5'!U:V,2,0),"0")</f>
        <v>0</v>
      </c>
      <c r="V72" s="5" t="s">
        <v>130</v>
      </c>
      <c r="W72" s="15">
        <f t="shared" si="63"/>
        <v>0</v>
      </c>
      <c r="X72" s="10" t="str">
        <f>IFERROR(VLOOKUP(A72,'6'!U:V,2,0),"0")</f>
        <v>0</v>
      </c>
      <c r="Y72" s="5" t="s">
        <v>130</v>
      </c>
      <c r="Z72" s="15">
        <f t="shared" si="64"/>
        <v>0</v>
      </c>
      <c r="AA72" s="10" t="str">
        <f>IFERROR(VLOOKUP(A72,'7'!U:V,2,0),"0")</f>
        <v>0</v>
      </c>
      <c r="AB72" s="5" t="s">
        <v>130</v>
      </c>
      <c r="AC72" s="15">
        <f t="shared" si="65"/>
        <v>0</v>
      </c>
      <c r="AD72" s="10" t="str">
        <f>IFERROR(VLOOKUP(A72,'8'!U:V,2,0),"0")</f>
        <v>0</v>
      </c>
      <c r="AE72" s="5" t="s">
        <v>130</v>
      </c>
      <c r="AF72" s="15">
        <f t="shared" si="66"/>
        <v>0</v>
      </c>
      <c r="AG72" s="10" t="str">
        <f>IFERROR(VLOOKUP(A72,'9'!U:V,2,0),"0")</f>
        <v>0</v>
      </c>
      <c r="AH72" s="5" t="s">
        <v>130</v>
      </c>
      <c r="AI72" s="15">
        <f t="shared" si="67"/>
        <v>0</v>
      </c>
      <c r="AJ72" s="10" t="str">
        <f>IFERROR(VLOOKUP(A72,'10'!U:V,2,0),"0")</f>
        <v>0</v>
      </c>
      <c r="AK72" s="5" t="s">
        <v>130</v>
      </c>
      <c r="AL72" s="15">
        <f t="shared" si="68"/>
        <v>0</v>
      </c>
      <c r="AM72" s="10" t="str">
        <f>IFERROR(VLOOKUP(A72,'11'!U:V,2,0),"0")</f>
        <v>0</v>
      </c>
      <c r="AN72" s="5" t="s">
        <v>130</v>
      </c>
      <c r="AO72" s="15">
        <f t="shared" si="69"/>
        <v>0</v>
      </c>
      <c r="AP72" s="10" t="str">
        <f>IFERROR(VLOOKUP(A72,'12'!U:V,2,0),"0")</f>
        <v>0</v>
      </c>
      <c r="AQ72" s="5" t="s">
        <v>130</v>
      </c>
      <c r="AR72" s="15">
        <f t="shared" si="70"/>
        <v>0</v>
      </c>
      <c r="AS72" s="10" t="str">
        <f>IFERROR(VLOOKUP(A72,'13'!U:V,2,0),"0")</f>
        <v>0</v>
      </c>
      <c r="AT72" s="5" t="s">
        <v>130</v>
      </c>
      <c r="AU72" s="15">
        <f t="shared" si="71"/>
        <v>0</v>
      </c>
      <c r="AV72" s="10" t="str">
        <f>IFERROR(VLOOKUP(A72,'14'!U:V,2,0),"0")</f>
        <v>0</v>
      </c>
      <c r="AW72" s="5" t="s">
        <v>130</v>
      </c>
      <c r="AX72" s="15">
        <f t="shared" si="72"/>
        <v>0</v>
      </c>
      <c r="AY72" s="10" t="str">
        <f>IFERROR(VLOOKUP(A72,'15'!U:V,2,0),"0")</f>
        <v>0</v>
      </c>
      <c r="AZ72" s="5" t="s">
        <v>130</v>
      </c>
      <c r="BA72" s="15">
        <f t="shared" si="73"/>
        <v>0</v>
      </c>
      <c r="BB72" s="10" t="str">
        <f>IFERROR(VLOOKUP(A72,'16'!U:V,2,0),"0")</f>
        <v>0</v>
      </c>
      <c r="BC72" s="5" t="s">
        <v>130</v>
      </c>
      <c r="BD72" s="15">
        <f t="shared" si="74"/>
        <v>0</v>
      </c>
      <c r="BE72" s="10" t="str">
        <f>IFERROR(VLOOKUP(A72,'17'!U:V,2,0),"0")</f>
        <v>0</v>
      </c>
      <c r="BF72" s="5" t="s">
        <v>130</v>
      </c>
      <c r="BG72" s="15">
        <f t="shared" si="75"/>
        <v>0</v>
      </c>
      <c r="BH72" s="10" t="str">
        <f>IFERROR(VLOOKUP(A72,'18'!U:V,2,0),"0")</f>
        <v>0</v>
      </c>
      <c r="BI72" s="5" t="s">
        <v>130</v>
      </c>
      <c r="BJ72" s="15">
        <f t="shared" si="77"/>
        <v>0</v>
      </c>
      <c r="BK72" s="10" t="str">
        <f>IFERROR(VLOOKUP(A72,'19'!U:V,2,0),"0")</f>
        <v>0</v>
      </c>
      <c r="BL72" s="5" t="s">
        <v>130</v>
      </c>
      <c r="BM72" s="15">
        <f t="shared" si="78"/>
        <v>0</v>
      </c>
      <c r="BN72" s="10" t="str">
        <f>IFERROR(VLOOKUP(A72,'20'!U:V,2,0),"0")</f>
        <v>0</v>
      </c>
      <c r="BO72" s="5" t="s">
        <v>130</v>
      </c>
      <c r="BP72" s="15">
        <f t="shared" si="79"/>
        <v>0</v>
      </c>
      <c r="BQ72" s="10" t="str">
        <f>IFERROR(VLOOKUP(A72,'21'!U:V,2,0),"0")</f>
        <v>0</v>
      </c>
      <c r="BR72" s="5" t="s">
        <v>130</v>
      </c>
      <c r="BS72" s="15">
        <f t="shared" si="80"/>
        <v>0</v>
      </c>
      <c r="BT72" s="10" t="str">
        <f>IFERROR(VLOOKUP(A72,'22'!U:V,2,0),"0")</f>
        <v>0</v>
      </c>
      <c r="BU72" s="5" t="s">
        <v>130</v>
      </c>
      <c r="BV72" s="15">
        <f t="shared" si="81"/>
        <v>0</v>
      </c>
      <c r="BW72" s="10" t="str">
        <f>IFERROR(VLOOKUP(A72,'23'!U:V,2,0),"0")</f>
        <v>0</v>
      </c>
      <c r="BX72" s="5" t="s">
        <v>130</v>
      </c>
      <c r="BY72" s="15">
        <f t="shared" si="82"/>
        <v>0</v>
      </c>
      <c r="BZ72" s="10" t="str">
        <f>IFERROR(VLOOKUP(A72,'24'!U:V,2,0),"0")</f>
        <v>0</v>
      </c>
      <c r="CA72" s="5" t="s">
        <v>130</v>
      </c>
      <c r="CB72" s="15">
        <f t="shared" si="83"/>
        <v>0</v>
      </c>
      <c r="CC72" s="10" t="str">
        <f>IFERROR(VLOOKUP(A72,'25'!U:V,2,0),"0")</f>
        <v>0</v>
      </c>
      <c r="CD72" s="5" t="s">
        <v>130</v>
      </c>
      <c r="CE72" s="15">
        <f t="shared" si="84"/>
        <v>0</v>
      </c>
      <c r="CF72" s="10" t="str">
        <f>IFERROR(VLOOKUP(A72,'26'!U:V,2,0),"0")</f>
        <v>0</v>
      </c>
      <c r="CG72" s="5" t="s">
        <v>130</v>
      </c>
      <c r="CH72" s="15">
        <f t="shared" si="85"/>
        <v>0</v>
      </c>
      <c r="CI72" s="10" t="str">
        <f>IFERROR(VLOOKUP(A72,'27'!U:V,2,0),"0")</f>
        <v>0</v>
      </c>
      <c r="CJ72" s="5" t="s">
        <v>130</v>
      </c>
      <c r="CK72" s="15">
        <f t="shared" si="86"/>
        <v>0</v>
      </c>
      <c r="CL72" s="10" t="str">
        <f>IFERROR(VLOOKUP(A72,'28'!U:V,2,0),"0")</f>
        <v>0</v>
      </c>
      <c r="CM72" s="5" t="s">
        <v>130</v>
      </c>
      <c r="CN72" s="15">
        <f t="shared" si="87"/>
        <v>0</v>
      </c>
      <c r="CO72" s="10" t="str">
        <f>IFERROR(VLOOKUP(A72,'29'!U:V,2,0),"0")</f>
        <v>0</v>
      </c>
      <c r="CP72" s="5" t="s">
        <v>130</v>
      </c>
      <c r="CQ72" s="15">
        <f t="shared" si="88"/>
        <v>0</v>
      </c>
      <c r="CR72" s="10" t="str">
        <f>IFERROR(VLOOKUP(A72,'30'!U:V,2,0),"0")</f>
        <v>0</v>
      </c>
      <c r="CS72" s="5" t="s">
        <v>130</v>
      </c>
      <c r="CT72" s="15">
        <f t="shared" si="89"/>
        <v>0</v>
      </c>
      <c r="CU72" s="10" t="str">
        <f>IFERROR(VLOOKUP(A72,'31'!U:V,2,0),"0")</f>
        <v>0</v>
      </c>
      <c r="CV72" s="5" t="s">
        <v>130</v>
      </c>
      <c r="CW72" s="15">
        <f t="shared" si="90"/>
        <v>0</v>
      </c>
      <c r="CX72" s="10" t="str">
        <f>IFERROR(VLOOKUP(A72,'เซต1-31'!V:W,2,0),"0")</f>
        <v>0</v>
      </c>
      <c r="CY72" s="5" t="s">
        <v>130</v>
      </c>
      <c r="CZ72" s="15">
        <f t="shared" si="76"/>
        <v>0</v>
      </c>
    </row>
    <row r="73" spans="1:104" x14ac:dyDescent="0.25">
      <c r="A73" s="5" t="s">
        <v>42</v>
      </c>
      <c r="B73" s="4" t="s">
        <v>43</v>
      </c>
      <c r="C73" s="13">
        <v>6.46</v>
      </c>
      <c r="D73" s="95">
        <v>1</v>
      </c>
      <c r="E73" s="95">
        <f t="shared" si="56"/>
        <v>0</v>
      </c>
      <c r="F73" s="19">
        <f t="shared" si="57"/>
        <v>0</v>
      </c>
      <c r="G73" s="5" t="s">
        <v>130</v>
      </c>
      <c r="H73" s="13">
        <f t="shared" si="58"/>
        <v>0</v>
      </c>
      <c r="I73" s="10" t="str">
        <f>IFERROR(VLOOKUP(A73,'1'!U:V,2,0),"0")</f>
        <v>0</v>
      </c>
      <c r="J73" s="5" t="s">
        <v>130</v>
      </c>
      <c r="K73" s="15">
        <f t="shared" si="59"/>
        <v>0</v>
      </c>
      <c r="L73" s="10" t="str">
        <f>IFERROR(VLOOKUP(A73,'2'!U:V,2,0),"0")</f>
        <v>0</v>
      </c>
      <c r="M73" s="5" t="s">
        <v>130</v>
      </c>
      <c r="N73" s="15">
        <f t="shared" si="60"/>
        <v>0</v>
      </c>
      <c r="O73" s="10" t="str">
        <f>IFERROR(VLOOKUP(A73,'3'!U:V,2,0),"0")</f>
        <v>0</v>
      </c>
      <c r="P73" s="5" t="s">
        <v>130</v>
      </c>
      <c r="Q73" s="15">
        <f t="shared" si="61"/>
        <v>0</v>
      </c>
      <c r="R73" s="10" t="str">
        <f>IFERROR(VLOOKUP(A73,'4'!U:V,2,0),"0")</f>
        <v>0</v>
      </c>
      <c r="S73" s="5" t="s">
        <v>130</v>
      </c>
      <c r="T73" s="15">
        <f t="shared" si="62"/>
        <v>0</v>
      </c>
      <c r="U73" s="10" t="str">
        <f>IFERROR(VLOOKUP(A73,'5'!U:V,2,0),"0")</f>
        <v>0</v>
      </c>
      <c r="V73" s="5" t="s">
        <v>130</v>
      </c>
      <c r="W73" s="15">
        <f t="shared" si="63"/>
        <v>0</v>
      </c>
      <c r="X73" s="10" t="str">
        <f>IFERROR(VLOOKUP(A73,'6'!U:V,2,0),"0")</f>
        <v>0</v>
      </c>
      <c r="Y73" s="5" t="s">
        <v>130</v>
      </c>
      <c r="Z73" s="15">
        <f t="shared" si="64"/>
        <v>0</v>
      </c>
      <c r="AA73" s="10" t="str">
        <f>IFERROR(VLOOKUP(A73,'7'!U:V,2,0),"0")</f>
        <v>0</v>
      </c>
      <c r="AB73" s="5" t="s">
        <v>130</v>
      </c>
      <c r="AC73" s="15">
        <f t="shared" si="65"/>
        <v>0</v>
      </c>
      <c r="AD73" s="10" t="str">
        <f>IFERROR(VLOOKUP(A73,'8'!U:V,2,0),"0")</f>
        <v>0</v>
      </c>
      <c r="AE73" s="5" t="s">
        <v>130</v>
      </c>
      <c r="AF73" s="15">
        <f t="shared" si="66"/>
        <v>0</v>
      </c>
      <c r="AG73" s="10" t="str">
        <f>IFERROR(VLOOKUP(A73,'9'!U:V,2,0),"0")</f>
        <v>0</v>
      </c>
      <c r="AH73" s="5" t="s">
        <v>130</v>
      </c>
      <c r="AI73" s="15">
        <f t="shared" si="67"/>
        <v>0</v>
      </c>
      <c r="AJ73" s="10" t="str">
        <f>IFERROR(VLOOKUP(A73,'10'!U:V,2,0),"0")</f>
        <v>0</v>
      </c>
      <c r="AK73" s="5" t="s">
        <v>130</v>
      </c>
      <c r="AL73" s="15">
        <f t="shared" si="68"/>
        <v>0</v>
      </c>
      <c r="AM73" s="10" t="str">
        <f>IFERROR(VLOOKUP(A73,'11'!U:V,2,0),"0")</f>
        <v>0</v>
      </c>
      <c r="AN73" s="5" t="s">
        <v>130</v>
      </c>
      <c r="AO73" s="15">
        <f t="shared" si="69"/>
        <v>0</v>
      </c>
      <c r="AP73" s="10" t="str">
        <f>IFERROR(VLOOKUP(A73,'12'!U:V,2,0),"0")</f>
        <v>0</v>
      </c>
      <c r="AQ73" s="5" t="s">
        <v>130</v>
      </c>
      <c r="AR73" s="15">
        <f t="shared" si="70"/>
        <v>0</v>
      </c>
      <c r="AS73" s="10" t="str">
        <f>IFERROR(VLOOKUP(A73,'13'!U:V,2,0),"0")</f>
        <v>0</v>
      </c>
      <c r="AT73" s="5" t="s">
        <v>130</v>
      </c>
      <c r="AU73" s="15">
        <f t="shared" si="71"/>
        <v>0</v>
      </c>
      <c r="AV73" s="10" t="str">
        <f>IFERROR(VLOOKUP(A73,'14'!U:V,2,0),"0")</f>
        <v>0</v>
      </c>
      <c r="AW73" s="5" t="s">
        <v>130</v>
      </c>
      <c r="AX73" s="15">
        <f t="shared" si="72"/>
        <v>0</v>
      </c>
      <c r="AY73" s="10" t="str">
        <f>IFERROR(VLOOKUP(A73,'15'!U:V,2,0),"0")</f>
        <v>0</v>
      </c>
      <c r="AZ73" s="5" t="s">
        <v>130</v>
      </c>
      <c r="BA73" s="15">
        <f t="shared" si="73"/>
        <v>0</v>
      </c>
      <c r="BB73" s="10" t="str">
        <f>IFERROR(VLOOKUP(A73,'16'!U:V,2,0),"0")</f>
        <v>0</v>
      </c>
      <c r="BC73" s="5" t="s">
        <v>130</v>
      </c>
      <c r="BD73" s="15">
        <f t="shared" si="74"/>
        <v>0</v>
      </c>
      <c r="BE73" s="10" t="str">
        <f>IFERROR(VLOOKUP(A73,'17'!U:V,2,0),"0")</f>
        <v>0</v>
      </c>
      <c r="BF73" s="5" t="s">
        <v>130</v>
      </c>
      <c r="BG73" s="15">
        <f t="shared" si="75"/>
        <v>0</v>
      </c>
      <c r="BH73" s="10" t="str">
        <f>IFERROR(VLOOKUP(A73,'18'!U:V,2,0),"0")</f>
        <v>0</v>
      </c>
      <c r="BI73" s="5" t="s">
        <v>130</v>
      </c>
      <c r="BJ73" s="15">
        <f t="shared" si="77"/>
        <v>0</v>
      </c>
      <c r="BK73" s="10" t="str">
        <f>IFERROR(VLOOKUP(A73,'19'!U:V,2,0),"0")</f>
        <v>0</v>
      </c>
      <c r="BL73" s="5" t="s">
        <v>130</v>
      </c>
      <c r="BM73" s="15">
        <f t="shared" si="78"/>
        <v>0</v>
      </c>
      <c r="BN73" s="10" t="str">
        <f>IFERROR(VLOOKUP(A73,'20'!U:V,2,0),"0")</f>
        <v>0</v>
      </c>
      <c r="BO73" s="5" t="s">
        <v>130</v>
      </c>
      <c r="BP73" s="15">
        <f t="shared" si="79"/>
        <v>0</v>
      </c>
      <c r="BQ73" s="10" t="str">
        <f>IFERROR(VLOOKUP(A73,'21'!U:V,2,0),"0")</f>
        <v>0</v>
      </c>
      <c r="BR73" s="5" t="s">
        <v>130</v>
      </c>
      <c r="BS73" s="15">
        <f t="shared" si="80"/>
        <v>0</v>
      </c>
      <c r="BT73" s="10" t="str">
        <f>IFERROR(VLOOKUP(A73,'22'!U:V,2,0),"0")</f>
        <v>0</v>
      </c>
      <c r="BU73" s="5" t="s">
        <v>130</v>
      </c>
      <c r="BV73" s="15">
        <f t="shared" si="81"/>
        <v>0</v>
      </c>
      <c r="BW73" s="10" t="str">
        <f>IFERROR(VLOOKUP(A73,'23'!U:V,2,0),"0")</f>
        <v>0</v>
      </c>
      <c r="BX73" s="5" t="s">
        <v>130</v>
      </c>
      <c r="BY73" s="15">
        <f t="shared" si="82"/>
        <v>0</v>
      </c>
      <c r="BZ73" s="10" t="str">
        <f>IFERROR(VLOOKUP(A73,'24'!U:V,2,0),"0")</f>
        <v>0</v>
      </c>
      <c r="CA73" s="5" t="s">
        <v>130</v>
      </c>
      <c r="CB73" s="15">
        <f t="shared" si="83"/>
        <v>0</v>
      </c>
      <c r="CC73" s="10" t="str">
        <f>IFERROR(VLOOKUP(A73,'25'!U:V,2,0),"0")</f>
        <v>0</v>
      </c>
      <c r="CD73" s="5" t="s">
        <v>130</v>
      </c>
      <c r="CE73" s="15">
        <f t="shared" si="84"/>
        <v>0</v>
      </c>
      <c r="CF73" s="10" t="str">
        <f>IFERROR(VLOOKUP(A73,'26'!U:V,2,0),"0")</f>
        <v>0</v>
      </c>
      <c r="CG73" s="5" t="s">
        <v>130</v>
      </c>
      <c r="CH73" s="15">
        <f t="shared" si="85"/>
        <v>0</v>
      </c>
      <c r="CI73" s="10" t="str">
        <f>IFERROR(VLOOKUP(A73,'27'!U:V,2,0),"0")</f>
        <v>0</v>
      </c>
      <c r="CJ73" s="5" t="s">
        <v>130</v>
      </c>
      <c r="CK73" s="15">
        <f t="shared" si="86"/>
        <v>0</v>
      </c>
      <c r="CL73" s="10" t="str">
        <f>IFERROR(VLOOKUP(A73,'28'!U:V,2,0),"0")</f>
        <v>0</v>
      </c>
      <c r="CM73" s="5" t="s">
        <v>130</v>
      </c>
      <c r="CN73" s="15">
        <f t="shared" si="87"/>
        <v>0</v>
      </c>
      <c r="CO73" s="10" t="str">
        <f>IFERROR(VLOOKUP(A73,'29'!U:V,2,0),"0")</f>
        <v>0</v>
      </c>
      <c r="CP73" s="5" t="s">
        <v>130</v>
      </c>
      <c r="CQ73" s="15">
        <f t="shared" si="88"/>
        <v>0</v>
      </c>
      <c r="CR73" s="10" t="str">
        <f>IFERROR(VLOOKUP(A73,'30'!U:V,2,0),"0")</f>
        <v>0</v>
      </c>
      <c r="CS73" s="5" t="s">
        <v>130</v>
      </c>
      <c r="CT73" s="15">
        <f t="shared" si="89"/>
        <v>0</v>
      </c>
      <c r="CU73" s="10" t="str">
        <f>IFERROR(VLOOKUP(A73,'31'!U:V,2,0),"0")</f>
        <v>0</v>
      </c>
      <c r="CV73" s="5" t="s">
        <v>130</v>
      </c>
      <c r="CW73" s="15">
        <f t="shared" si="90"/>
        <v>0</v>
      </c>
      <c r="CX73" s="10" t="str">
        <f>IFERROR(VLOOKUP(A73,'เซต1-31'!V:W,2,0),"0")</f>
        <v>0</v>
      </c>
      <c r="CY73" s="5" t="s">
        <v>130</v>
      </c>
      <c r="CZ73" s="15">
        <f t="shared" si="76"/>
        <v>0</v>
      </c>
    </row>
    <row r="74" spans="1:104" x14ac:dyDescent="0.25">
      <c r="A74" s="5" t="s">
        <v>181</v>
      </c>
      <c r="B74" s="4" t="s">
        <v>47</v>
      </c>
      <c r="C74" s="13">
        <v>8.2799999999999994</v>
      </c>
      <c r="D74" s="95">
        <v>1</v>
      </c>
      <c r="E74" s="95">
        <f t="shared" si="56"/>
        <v>0</v>
      </c>
      <c r="F74" s="19">
        <f t="shared" si="57"/>
        <v>0</v>
      </c>
      <c r="G74" s="5" t="s">
        <v>130</v>
      </c>
      <c r="H74" s="13">
        <f t="shared" si="58"/>
        <v>0</v>
      </c>
      <c r="I74" s="10" t="str">
        <f>IFERROR(VLOOKUP(A74,'1'!U:V,2,0),"0")</f>
        <v>0</v>
      </c>
      <c r="J74" s="5" t="s">
        <v>130</v>
      </c>
      <c r="K74" s="15">
        <f t="shared" si="59"/>
        <v>0</v>
      </c>
      <c r="L74" s="10" t="str">
        <f>IFERROR(VLOOKUP(A74,'2'!U:V,2,0),"0")</f>
        <v>0</v>
      </c>
      <c r="M74" s="5" t="s">
        <v>130</v>
      </c>
      <c r="N74" s="15">
        <f t="shared" si="60"/>
        <v>0</v>
      </c>
      <c r="O74" s="10" t="str">
        <f>IFERROR(VLOOKUP(A74,'3'!U:V,2,0),"0")</f>
        <v>0</v>
      </c>
      <c r="P74" s="5" t="s">
        <v>130</v>
      </c>
      <c r="Q74" s="15">
        <f t="shared" si="61"/>
        <v>0</v>
      </c>
      <c r="R74" s="10" t="str">
        <f>IFERROR(VLOOKUP(A74,'4'!U:V,2,0),"0")</f>
        <v>0</v>
      </c>
      <c r="S74" s="5" t="s">
        <v>130</v>
      </c>
      <c r="T74" s="15">
        <f t="shared" si="62"/>
        <v>0</v>
      </c>
      <c r="U74" s="10" t="str">
        <f>IFERROR(VLOOKUP(A74,'5'!U:V,2,0),"0")</f>
        <v>0</v>
      </c>
      <c r="V74" s="5" t="s">
        <v>130</v>
      </c>
      <c r="W74" s="15">
        <f t="shared" si="63"/>
        <v>0</v>
      </c>
      <c r="X74" s="10" t="str">
        <f>IFERROR(VLOOKUP(A74,'6'!U:V,2,0),"0")</f>
        <v>0</v>
      </c>
      <c r="Y74" s="5" t="s">
        <v>130</v>
      </c>
      <c r="Z74" s="15">
        <f t="shared" si="64"/>
        <v>0</v>
      </c>
      <c r="AA74" s="10" t="str">
        <f>IFERROR(VLOOKUP(A74,'7'!U:V,2,0),"0")</f>
        <v>0</v>
      </c>
      <c r="AB74" s="5" t="s">
        <v>130</v>
      </c>
      <c r="AC74" s="15">
        <f t="shared" si="65"/>
        <v>0</v>
      </c>
      <c r="AD74" s="10" t="str">
        <f>IFERROR(VLOOKUP(A74,'8'!U:V,2,0),"0")</f>
        <v>0</v>
      </c>
      <c r="AE74" s="5" t="s">
        <v>130</v>
      </c>
      <c r="AF74" s="15">
        <f t="shared" si="66"/>
        <v>0</v>
      </c>
      <c r="AG74" s="10" t="str">
        <f>IFERROR(VLOOKUP(A74,'9'!U:V,2,0),"0")</f>
        <v>0</v>
      </c>
      <c r="AH74" s="5" t="s">
        <v>130</v>
      </c>
      <c r="AI74" s="15">
        <f t="shared" si="67"/>
        <v>0</v>
      </c>
      <c r="AJ74" s="10" t="str">
        <f>IFERROR(VLOOKUP(A74,'10'!U:V,2,0),"0")</f>
        <v>0</v>
      </c>
      <c r="AK74" s="5" t="s">
        <v>130</v>
      </c>
      <c r="AL74" s="15">
        <f t="shared" si="68"/>
        <v>0</v>
      </c>
      <c r="AM74" s="10" t="str">
        <f>IFERROR(VLOOKUP(A74,'11'!U:V,2,0),"0")</f>
        <v>0</v>
      </c>
      <c r="AN74" s="5" t="s">
        <v>130</v>
      </c>
      <c r="AO74" s="15">
        <f t="shared" si="69"/>
        <v>0</v>
      </c>
      <c r="AP74" s="10" t="str">
        <f>IFERROR(VLOOKUP(A74,'12'!U:V,2,0),"0")</f>
        <v>0</v>
      </c>
      <c r="AQ74" s="5" t="s">
        <v>130</v>
      </c>
      <c r="AR74" s="15">
        <f t="shared" si="70"/>
        <v>0</v>
      </c>
      <c r="AS74" s="10" t="str">
        <f>IFERROR(VLOOKUP(A74,'13'!U:V,2,0),"0")</f>
        <v>0</v>
      </c>
      <c r="AT74" s="5" t="s">
        <v>130</v>
      </c>
      <c r="AU74" s="15">
        <f t="shared" si="71"/>
        <v>0</v>
      </c>
      <c r="AV74" s="10" t="str">
        <f>IFERROR(VLOOKUP(A74,'14'!U:V,2,0),"0")</f>
        <v>0</v>
      </c>
      <c r="AW74" s="5" t="s">
        <v>130</v>
      </c>
      <c r="AX74" s="15">
        <f t="shared" si="72"/>
        <v>0</v>
      </c>
      <c r="AY74" s="10" t="str">
        <f>IFERROR(VLOOKUP(A74,'15'!U:V,2,0),"0")</f>
        <v>0</v>
      </c>
      <c r="AZ74" s="5" t="s">
        <v>130</v>
      </c>
      <c r="BA74" s="15">
        <f t="shared" si="73"/>
        <v>0</v>
      </c>
      <c r="BB74" s="10" t="str">
        <f>IFERROR(VLOOKUP(A74,'16'!U:V,2,0),"0")</f>
        <v>0</v>
      </c>
      <c r="BC74" s="5" t="s">
        <v>130</v>
      </c>
      <c r="BD74" s="15">
        <f t="shared" si="74"/>
        <v>0</v>
      </c>
      <c r="BE74" s="10" t="str">
        <f>IFERROR(VLOOKUP(A74,'17'!U:V,2,0),"0")</f>
        <v>0</v>
      </c>
      <c r="BF74" s="5" t="s">
        <v>130</v>
      </c>
      <c r="BG74" s="15">
        <f t="shared" si="75"/>
        <v>0</v>
      </c>
      <c r="BH74" s="10" t="str">
        <f>IFERROR(VLOOKUP(A74,'18'!U:V,2,0),"0")</f>
        <v>0</v>
      </c>
      <c r="BI74" s="5" t="s">
        <v>130</v>
      </c>
      <c r="BJ74" s="15">
        <f t="shared" si="77"/>
        <v>0</v>
      </c>
      <c r="BK74" s="10" t="str">
        <f>IFERROR(VLOOKUP(A74,'19'!U:V,2,0),"0")</f>
        <v>0</v>
      </c>
      <c r="BL74" s="5" t="s">
        <v>130</v>
      </c>
      <c r="BM74" s="15">
        <f t="shared" si="78"/>
        <v>0</v>
      </c>
      <c r="BN74" s="10" t="str">
        <f>IFERROR(VLOOKUP(A74,'20'!U:V,2,0),"0")</f>
        <v>0</v>
      </c>
      <c r="BO74" s="5" t="s">
        <v>130</v>
      </c>
      <c r="BP74" s="15">
        <f t="shared" si="79"/>
        <v>0</v>
      </c>
      <c r="BQ74" s="10" t="str">
        <f>IFERROR(VLOOKUP(A74,'21'!U:V,2,0),"0")</f>
        <v>0</v>
      </c>
      <c r="BR74" s="5" t="s">
        <v>130</v>
      </c>
      <c r="BS74" s="15">
        <f t="shared" si="80"/>
        <v>0</v>
      </c>
      <c r="BT74" s="10" t="str">
        <f>IFERROR(VLOOKUP(A74,'22'!U:V,2,0),"0")</f>
        <v>0</v>
      </c>
      <c r="BU74" s="5" t="s">
        <v>130</v>
      </c>
      <c r="BV74" s="15">
        <f t="shared" si="81"/>
        <v>0</v>
      </c>
      <c r="BW74" s="10" t="str">
        <f>IFERROR(VLOOKUP(A74,'23'!U:V,2,0),"0")</f>
        <v>0</v>
      </c>
      <c r="BX74" s="5" t="s">
        <v>130</v>
      </c>
      <c r="BY74" s="15">
        <f t="shared" si="82"/>
        <v>0</v>
      </c>
      <c r="BZ74" s="10" t="str">
        <f>IFERROR(VLOOKUP(A74,'24'!U:V,2,0),"0")</f>
        <v>0</v>
      </c>
      <c r="CA74" s="5" t="s">
        <v>130</v>
      </c>
      <c r="CB74" s="15">
        <f t="shared" si="83"/>
        <v>0</v>
      </c>
      <c r="CC74" s="10" t="str">
        <f>IFERROR(VLOOKUP(A74,'25'!U:V,2,0),"0")</f>
        <v>0</v>
      </c>
      <c r="CD74" s="5" t="s">
        <v>130</v>
      </c>
      <c r="CE74" s="15">
        <f t="shared" si="84"/>
        <v>0</v>
      </c>
      <c r="CF74" s="10" t="str">
        <f>IFERROR(VLOOKUP(A74,'26'!U:V,2,0),"0")</f>
        <v>0</v>
      </c>
      <c r="CG74" s="5" t="s">
        <v>130</v>
      </c>
      <c r="CH74" s="15">
        <f t="shared" si="85"/>
        <v>0</v>
      </c>
      <c r="CI74" s="10" t="str">
        <f>IFERROR(VLOOKUP(A74,'27'!U:V,2,0),"0")</f>
        <v>0</v>
      </c>
      <c r="CJ74" s="5" t="s">
        <v>130</v>
      </c>
      <c r="CK74" s="15">
        <f t="shared" si="86"/>
        <v>0</v>
      </c>
      <c r="CL74" s="10" t="str">
        <f>IFERROR(VLOOKUP(A74,'28'!U:V,2,0),"0")</f>
        <v>0</v>
      </c>
      <c r="CM74" s="5" t="s">
        <v>130</v>
      </c>
      <c r="CN74" s="15">
        <f t="shared" si="87"/>
        <v>0</v>
      </c>
      <c r="CO74" s="10" t="str">
        <f>IFERROR(VLOOKUP(A74,'29'!U:V,2,0),"0")</f>
        <v>0</v>
      </c>
      <c r="CP74" s="5" t="s">
        <v>130</v>
      </c>
      <c r="CQ74" s="15">
        <f t="shared" si="88"/>
        <v>0</v>
      </c>
      <c r="CR74" s="10" t="str">
        <f>IFERROR(VLOOKUP(A74,'30'!U:V,2,0),"0")</f>
        <v>0</v>
      </c>
      <c r="CS74" s="5" t="s">
        <v>130</v>
      </c>
      <c r="CT74" s="15">
        <f t="shared" si="89"/>
        <v>0</v>
      </c>
      <c r="CU74" s="10" t="str">
        <f>IFERROR(VLOOKUP(A74,'31'!U:V,2,0),"0")</f>
        <v>0</v>
      </c>
      <c r="CV74" s="5" t="s">
        <v>130</v>
      </c>
      <c r="CW74" s="15">
        <f t="shared" si="90"/>
        <v>0</v>
      </c>
      <c r="CX74" s="10" t="str">
        <f>IFERROR(VLOOKUP(A74,'เซต1-31'!V:W,2,0),"0")</f>
        <v>0</v>
      </c>
      <c r="CY74" s="5" t="s">
        <v>130</v>
      </c>
      <c r="CZ74" s="15">
        <f t="shared" si="76"/>
        <v>0</v>
      </c>
    </row>
    <row r="75" spans="1:104" x14ac:dyDescent="0.25">
      <c r="A75" s="5" t="s">
        <v>46</v>
      </c>
      <c r="B75" s="4" t="s">
        <v>47</v>
      </c>
      <c r="C75" s="13">
        <v>8.2799999999999994</v>
      </c>
      <c r="D75" s="95">
        <v>1</v>
      </c>
      <c r="E75" s="95">
        <f t="shared" si="56"/>
        <v>0</v>
      </c>
      <c r="F75" s="19">
        <f t="shared" si="57"/>
        <v>0</v>
      </c>
      <c r="G75" s="5" t="s">
        <v>130</v>
      </c>
      <c r="H75" s="13">
        <f t="shared" si="58"/>
        <v>0</v>
      </c>
      <c r="I75" s="10" t="str">
        <f>IFERROR(VLOOKUP(A75,'1'!U:V,2,0),"0")</f>
        <v>0</v>
      </c>
      <c r="J75" s="5" t="s">
        <v>130</v>
      </c>
      <c r="K75" s="15">
        <f t="shared" si="59"/>
        <v>0</v>
      </c>
      <c r="L75" s="10" t="str">
        <f>IFERROR(VLOOKUP(A75,'2'!U:V,2,0),"0")</f>
        <v>0</v>
      </c>
      <c r="M75" s="5" t="s">
        <v>130</v>
      </c>
      <c r="N75" s="15">
        <f t="shared" si="60"/>
        <v>0</v>
      </c>
      <c r="O75" s="10" t="str">
        <f>IFERROR(VLOOKUP(A75,'3'!U:V,2,0),"0")</f>
        <v>0</v>
      </c>
      <c r="P75" s="5" t="s">
        <v>130</v>
      </c>
      <c r="Q75" s="15">
        <f t="shared" si="61"/>
        <v>0</v>
      </c>
      <c r="R75" s="10" t="str">
        <f>IFERROR(VLOOKUP(A75,'4'!U:V,2,0),"0")</f>
        <v>0</v>
      </c>
      <c r="S75" s="5" t="s">
        <v>130</v>
      </c>
      <c r="T75" s="15">
        <f t="shared" si="62"/>
        <v>0</v>
      </c>
      <c r="U75" s="10" t="str">
        <f>IFERROR(VLOOKUP(A75,'5'!U:V,2,0),"0")</f>
        <v>0</v>
      </c>
      <c r="V75" s="5" t="s">
        <v>130</v>
      </c>
      <c r="W75" s="15">
        <f t="shared" si="63"/>
        <v>0</v>
      </c>
      <c r="X75" s="10" t="str">
        <f>IFERROR(VLOOKUP(A75,'6'!U:V,2,0),"0")</f>
        <v>0</v>
      </c>
      <c r="Y75" s="5" t="s">
        <v>130</v>
      </c>
      <c r="Z75" s="15">
        <f t="shared" si="64"/>
        <v>0</v>
      </c>
      <c r="AA75" s="10" t="str">
        <f>IFERROR(VLOOKUP(A75,'7'!U:V,2,0),"0")</f>
        <v>0</v>
      </c>
      <c r="AB75" s="5" t="s">
        <v>130</v>
      </c>
      <c r="AC75" s="15">
        <f t="shared" si="65"/>
        <v>0</v>
      </c>
      <c r="AD75" s="10" t="str">
        <f>IFERROR(VLOOKUP(A75,'8'!U:V,2,0),"0")</f>
        <v>0</v>
      </c>
      <c r="AE75" s="5" t="s">
        <v>130</v>
      </c>
      <c r="AF75" s="15">
        <f t="shared" si="66"/>
        <v>0</v>
      </c>
      <c r="AG75" s="10" t="str">
        <f>IFERROR(VLOOKUP(A75,'9'!U:V,2,0),"0")</f>
        <v>0</v>
      </c>
      <c r="AH75" s="5" t="s">
        <v>130</v>
      </c>
      <c r="AI75" s="15">
        <f t="shared" si="67"/>
        <v>0</v>
      </c>
      <c r="AJ75" s="10" t="str">
        <f>IFERROR(VLOOKUP(A75,'10'!U:V,2,0),"0")</f>
        <v>0</v>
      </c>
      <c r="AK75" s="5" t="s">
        <v>130</v>
      </c>
      <c r="AL75" s="15">
        <f t="shared" si="68"/>
        <v>0</v>
      </c>
      <c r="AM75" s="10" t="str">
        <f>IFERROR(VLOOKUP(A75,'11'!U:V,2,0),"0")</f>
        <v>0</v>
      </c>
      <c r="AN75" s="5" t="s">
        <v>130</v>
      </c>
      <c r="AO75" s="15">
        <f t="shared" si="69"/>
        <v>0</v>
      </c>
      <c r="AP75" s="10" t="str">
        <f>IFERROR(VLOOKUP(A75,'12'!U:V,2,0),"0")</f>
        <v>0</v>
      </c>
      <c r="AQ75" s="5" t="s">
        <v>130</v>
      </c>
      <c r="AR75" s="15">
        <f t="shared" si="70"/>
        <v>0</v>
      </c>
      <c r="AS75" s="10" t="str">
        <f>IFERROR(VLOOKUP(A75,'13'!U:V,2,0),"0")</f>
        <v>0</v>
      </c>
      <c r="AT75" s="5" t="s">
        <v>130</v>
      </c>
      <c r="AU75" s="15">
        <f t="shared" si="71"/>
        <v>0</v>
      </c>
      <c r="AV75" s="10" t="str">
        <f>IFERROR(VLOOKUP(A75,'14'!U:V,2,0),"0")</f>
        <v>0</v>
      </c>
      <c r="AW75" s="5" t="s">
        <v>130</v>
      </c>
      <c r="AX75" s="15">
        <f t="shared" si="72"/>
        <v>0</v>
      </c>
      <c r="AY75" s="10" t="str">
        <f>IFERROR(VLOOKUP(A75,'15'!U:V,2,0),"0")</f>
        <v>0</v>
      </c>
      <c r="AZ75" s="5" t="s">
        <v>130</v>
      </c>
      <c r="BA75" s="15">
        <f t="shared" si="73"/>
        <v>0</v>
      </c>
      <c r="BB75" s="10" t="str">
        <f>IFERROR(VLOOKUP(A75,'16'!U:V,2,0),"0")</f>
        <v>0</v>
      </c>
      <c r="BC75" s="5" t="s">
        <v>130</v>
      </c>
      <c r="BD75" s="15">
        <f t="shared" si="74"/>
        <v>0</v>
      </c>
      <c r="BE75" s="10" t="str">
        <f>IFERROR(VLOOKUP(A75,'17'!U:V,2,0),"0")</f>
        <v>0</v>
      </c>
      <c r="BF75" s="5" t="s">
        <v>130</v>
      </c>
      <c r="BG75" s="15">
        <f t="shared" si="75"/>
        <v>0</v>
      </c>
      <c r="BH75" s="10" t="str">
        <f>IFERROR(VLOOKUP(A75,'18'!U:V,2,0),"0")</f>
        <v>0</v>
      </c>
      <c r="BI75" s="5" t="s">
        <v>130</v>
      </c>
      <c r="BJ75" s="15">
        <f t="shared" si="77"/>
        <v>0</v>
      </c>
      <c r="BK75" s="10" t="str">
        <f>IFERROR(VLOOKUP(A75,'19'!U:V,2,0),"0")</f>
        <v>0</v>
      </c>
      <c r="BL75" s="5" t="s">
        <v>130</v>
      </c>
      <c r="BM75" s="15">
        <f t="shared" si="78"/>
        <v>0</v>
      </c>
      <c r="BN75" s="10" t="str">
        <f>IFERROR(VLOOKUP(A75,'20'!U:V,2,0),"0")</f>
        <v>0</v>
      </c>
      <c r="BO75" s="5" t="s">
        <v>130</v>
      </c>
      <c r="BP75" s="15">
        <f t="shared" si="79"/>
        <v>0</v>
      </c>
      <c r="BQ75" s="10" t="str">
        <f>IFERROR(VLOOKUP(A75,'21'!U:V,2,0),"0")</f>
        <v>0</v>
      </c>
      <c r="BR75" s="5" t="s">
        <v>130</v>
      </c>
      <c r="BS75" s="15">
        <f t="shared" si="80"/>
        <v>0</v>
      </c>
      <c r="BT75" s="10" t="str">
        <f>IFERROR(VLOOKUP(A75,'22'!U:V,2,0),"0")</f>
        <v>0</v>
      </c>
      <c r="BU75" s="5" t="s">
        <v>130</v>
      </c>
      <c r="BV75" s="15">
        <f t="shared" si="81"/>
        <v>0</v>
      </c>
      <c r="BW75" s="10" t="str">
        <f>IFERROR(VLOOKUP(A75,'23'!U:V,2,0),"0")</f>
        <v>0</v>
      </c>
      <c r="BX75" s="5" t="s">
        <v>130</v>
      </c>
      <c r="BY75" s="15">
        <f t="shared" si="82"/>
        <v>0</v>
      </c>
      <c r="BZ75" s="10" t="str">
        <f>IFERROR(VLOOKUP(A75,'24'!U:V,2,0),"0")</f>
        <v>0</v>
      </c>
      <c r="CA75" s="5" t="s">
        <v>130</v>
      </c>
      <c r="CB75" s="15">
        <f t="shared" si="83"/>
        <v>0</v>
      </c>
      <c r="CC75" s="10" t="str">
        <f>IFERROR(VLOOKUP(A75,'25'!U:V,2,0),"0")</f>
        <v>0</v>
      </c>
      <c r="CD75" s="5" t="s">
        <v>130</v>
      </c>
      <c r="CE75" s="15">
        <f t="shared" si="84"/>
        <v>0</v>
      </c>
      <c r="CF75" s="10" t="str">
        <f>IFERROR(VLOOKUP(A75,'26'!U:V,2,0),"0")</f>
        <v>0</v>
      </c>
      <c r="CG75" s="5" t="s">
        <v>130</v>
      </c>
      <c r="CH75" s="15">
        <f t="shared" si="85"/>
        <v>0</v>
      </c>
      <c r="CI75" s="10" t="str">
        <f>IFERROR(VLOOKUP(A75,'27'!U:V,2,0),"0")</f>
        <v>0</v>
      </c>
      <c r="CJ75" s="5" t="s">
        <v>130</v>
      </c>
      <c r="CK75" s="15">
        <f t="shared" si="86"/>
        <v>0</v>
      </c>
      <c r="CL75" s="10" t="str">
        <f>IFERROR(VLOOKUP(A75,'28'!U:V,2,0),"0")</f>
        <v>0</v>
      </c>
      <c r="CM75" s="5" t="s">
        <v>130</v>
      </c>
      <c r="CN75" s="15">
        <f t="shared" si="87"/>
        <v>0</v>
      </c>
      <c r="CO75" s="10" t="str">
        <f>IFERROR(VLOOKUP(A75,'29'!U:V,2,0),"0")</f>
        <v>0</v>
      </c>
      <c r="CP75" s="5" t="s">
        <v>130</v>
      </c>
      <c r="CQ75" s="15">
        <f t="shared" si="88"/>
        <v>0</v>
      </c>
      <c r="CR75" s="10" t="str">
        <f>IFERROR(VLOOKUP(A75,'30'!U:V,2,0),"0")</f>
        <v>0</v>
      </c>
      <c r="CS75" s="5" t="s">
        <v>130</v>
      </c>
      <c r="CT75" s="15">
        <f t="shared" si="89"/>
        <v>0</v>
      </c>
      <c r="CU75" s="10" t="str">
        <f>IFERROR(VLOOKUP(A75,'31'!U:V,2,0),"0")</f>
        <v>0</v>
      </c>
      <c r="CV75" s="5" t="s">
        <v>130</v>
      </c>
      <c r="CW75" s="15">
        <f t="shared" si="90"/>
        <v>0</v>
      </c>
      <c r="CX75" s="10" t="str">
        <f>IFERROR(VLOOKUP(A75,'เซต1-31'!V:W,2,0),"0")</f>
        <v>0</v>
      </c>
      <c r="CY75" s="5" t="s">
        <v>130</v>
      </c>
      <c r="CZ75" s="15">
        <f t="shared" si="76"/>
        <v>0</v>
      </c>
    </row>
    <row r="76" spans="1:104" x14ac:dyDescent="0.25">
      <c r="A76" s="5" t="s">
        <v>197</v>
      </c>
      <c r="B76" s="4" t="s">
        <v>35</v>
      </c>
      <c r="C76" s="13">
        <v>4.43</v>
      </c>
      <c r="D76" s="95">
        <v>1</v>
      </c>
      <c r="E76" s="95">
        <f t="shared" si="56"/>
        <v>0</v>
      </c>
      <c r="F76" s="19">
        <f t="shared" si="57"/>
        <v>0</v>
      </c>
      <c r="G76" s="5" t="s">
        <v>130</v>
      </c>
      <c r="H76" s="13">
        <f t="shared" si="58"/>
        <v>0</v>
      </c>
      <c r="I76" s="10" t="str">
        <f>IFERROR(VLOOKUP(A76,'1'!U:V,2,0),"0")</f>
        <v>0</v>
      </c>
      <c r="J76" s="5" t="s">
        <v>130</v>
      </c>
      <c r="K76" s="15">
        <f t="shared" si="59"/>
        <v>0</v>
      </c>
      <c r="L76" s="10" t="str">
        <f>IFERROR(VLOOKUP(A76,'2'!U:V,2,0),"0")</f>
        <v>0</v>
      </c>
      <c r="M76" s="5" t="s">
        <v>130</v>
      </c>
      <c r="N76" s="15">
        <f t="shared" si="60"/>
        <v>0</v>
      </c>
      <c r="O76" s="10" t="str">
        <f>IFERROR(VLOOKUP(A76,'3'!U:V,2,0),"0")</f>
        <v>0</v>
      </c>
      <c r="P76" s="5" t="s">
        <v>130</v>
      </c>
      <c r="Q76" s="15">
        <f t="shared" si="61"/>
        <v>0</v>
      </c>
      <c r="R76" s="10" t="str">
        <f>IFERROR(VLOOKUP(A76,'4'!U:V,2,0),"0")</f>
        <v>0</v>
      </c>
      <c r="S76" s="5" t="s">
        <v>130</v>
      </c>
      <c r="T76" s="15">
        <f t="shared" si="62"/>
        <v>0</v>
      </c>
      <c r="U76" s="10" t="str">
        <f>IFERROR(VLOOKUP(A76,'5'!U:V,2,0),"0")</f>
        <v>0</v>
      </c>
      <c r="V76" s="5" t="s">
        <v>130</v>
      </c>
      <c r="W76" s="15">
        <f t="shared" si="63"/>
        <v>0</v>
      </c>
      <c r="X76" s="10" t="str">
        <f>IFERROR(VLOOKUP(A76,'6'!U:V,2,0),"0")</f>
        <v>0</v>
      </c>
      <c r="Y76" s="5" t="s">
        <v>130</v>
      </c>
      <c r="Z76" s="15">
        <f t="shared" si="64"/>
        <v>0</v>
      </c>
      <c r="AA76" s="10" t="str">
        <f>IFERROR(VLOOKUP(A76,'7'!U:V,2,0),"0")</f>
        <v>0</v>
      </c>
      <c r="AB76" s="5" t="s">
        <v>130</v>
      </c>
      <c r="AC76" s="15">
        <f t="shared" si="65"/>
        <v>0</v>
      </c>
      <c r="AD76" s="10" t="str">
        <f>IFERROR(VLOOKUP(A76,'8'!U:V,2,0),"0")</f>
        <v>0</v>
      </c>
      <c r="AE76" s="5" t="s">
        <v>130</v>
      </c>
      <c r="AF76" s="15">
        <f t="shared" si="66"/>
        <v>0</v>
      </c>
      <c r="AG76" s="10" t="str">
        <f>IFERROR(VLOOKUP(A76,'9'!U:V,2,0),"0")</f>
        <v>0</v>
      </c>
      <c r="AH76" s="5" t="s">
        <v>130</v>
      </c>
      <c r="AI76" s="15">
        <f t="shared" si="67"/>
        <v>0</v>
      </c>
      <c r="AJ76" s="10" t="str">
        <f>IFERROR(VLOOKUP(A76,'10'!U:V,2,0),"0")</f>
        <v>0</v>
      </c>
      <c r="AK76" s="5" t="s">
        <v>130</v>
      </c>
      <c r="AL76" s="15">
        <f t="shared" si="68"/>
        <v>0</v>
      </c>
      <c r="AM76" s="10" t="str">
        <f>IFERROR(VLOOKUP(A76,'11'!U:V,2,0),"0")</f>
        <v>0</v>
      </c>
      <c r="AN76" s="5" t="s">
        <v>130</v>
      </c>
      <c r="AO76" s="15">
        <f t="shared" si="69"/>
        <v>0</v>
      </c>
      <c r="AP76" s="10" t="str">
        <f>IFERROR(VLOOKUP(A76,'12'!U:V,2,0),"0")</f>
        <v>0</v>
      </c>
      <c r="AQ76" s="5" t="s">
        <v>130</v>
      </c>
      <c r="AR76" s="15">
        <f t="shared" si="70"/>
        <v>0</v>
      </c>
      <c r="AS76" s="10" t="str">
        <f>IFERROR(VLOOKUP(A76,'13'!U:V,2,0),"0")</f>
        <v>0</v>
      </c>
      <c r="AT76" s="5" t="s">
        <v>130</v>
      </c>
      <c r="AU76" s="15">
        <f t="shared" si="71"/>
        <v>0</v>
      </c>
      <c r="AV76" s="10" t="str">
        <f>IFERROR(VLOOKUP(A76,'14'!U:V,2,0),"0")</f>
        <v>0</v>
      </c>
      <c r="AW76" s="5" t="s">
        <v>130</v>
      </c>
      <c r="AX76" s="15">
        <f t="shared" si="72"/>
        <v>0</v>
      </c>
      <c r="AY76" s="10" t="str">
        <f>IFERROR(VLOOKUP(A76,'15'!U:V,2,0),"0")</f>
        <v>0</v>
      </c>
      <c r="AZ76" s="5" t="s">
        <v>130</v>
      </c>
      <c r="BA76" s="15">
        <f t="shared" si="73"/>
        <v>0</v>
      </c>
      <c r="BB76" s="10" t="str">
        <f>IFERROR(VLOOKUP(A76,'16'!U:V,2,0),"0")</f>
        <v>0</v>
      </c>
      <c r="BC76" s="5" t="s">
        <v>130</v>
      </c>
      <c r="BD76" s="15">
        <f t="shared" si="74"/>
        <v>0</v>
      </c>
      <c r="BE76" s="10" t="str">
        <f>IFERROR(VLOOKUP(A76,'17'!U:V,2,0),"0")</f>
        <v>0</v>
      </c>
      <c r="BF76" s="5" t="s">
        <v>130</v>
      </c>
      <c r="BG76" s="15">
        <f t="shared" si="75"/>
        <v>0</v>
      </c>
      <c r="BH76" s="10" t="str">
        <f>IFERROR(VLOOKUP(A76,'18'!U:V,2,0),"0")</f>
        <v>0</v>
      </c>
      <c r="BI76" s="5" t="s">
        <v>130</v>
      </c>
      <c r="BJ76" s="15">
        <f t="shared" si="77"/>
        <v>0</v>
      </c>
      <c r="BK76" s="10" t="str">
        <f>IFERROR(VLOOKUP(A76,'19'!U:V,2,0),"0")</f>
        <v>0</v>
      </c>
      <c r="BL76" s="5" t="s">
        <v>130</v>
      </c>
      <c r="BM76" s="15">
        <f t="shared" si="78"/>
        <v>0</v>
      </c>
      <c r="BN76" s="10" t="str">
        <f>IFERROR(VLOOKUP(A76,'20'!U:V,2,0),"0")</f>
        <v>0</v>
      </c>
      <c r="BO76" s="5" t="s">
        <v>130</v>
      </c>
      <c r="BP76" s="15">
        <f t="shared" si="79"/>
        <v>0</v>
      </c>
      <c r="BQ76" s="10" t="str">
        <f>IFERROR(VLOOKUP(A76,'21'!U:V,2,0),"0")</f>
        <v>0</v>
      </c>
      <c r="BR76" s="5" t="s">
        <v>130</v>
      </c>
      <c r="BS76" s="15">
        <f t="shared" si="80"/>
        <v>0</v>
      </c>
      <c r="BT76" s="10" t="str">
        <f>IFERROR(VLOOKUP(A76,'22'!U:V,2,0),"0")</f>
        <v>0</v>
      </c>
      <c r="BU76" s="5" t="s">
        <v>130</v>
      </c>
      <c r="BV76" s="15">
        <f t="shared" si="81"/>
        <v>0</v>
      </c>
      <c r="BW76" s="10" t="str">
        <f>IFERROR(VLOOKUP(A76,'23'!U:V,2,0),"0")</f>
        <v>0</v>
      </c>
      <c r="BX76" s="5" t="s">
        <v>130</v>
      </c>
      <c r="BY76" s="15">
        <f t="shared" si="82"/>
        <v>0</v>
      </c>
      <c r="BZ76" s="10" t="str">
        <f>IFERROR(VLOOKUP(A76,'24'!U:V,2,0),"0")</f>
        <v>0</v>
      </c>
      <c r="CA76" s="5" t="s">
        <v>130</v>
      </c>
      <c r="CB76" s="15">
        <f t="shared" si="83"/>
        <v>0</v>
      </c>
      <c r="CC76" s="10" t="str">
        <f>IFERROR(VLOOKUP(A76,'25'!U:V,2,0),"0")</f>
        <v>0</v>
      </c>
      <c r="CD76" s="5" t="s">
        <v>130</v>
      </c>
      <c r="CE76" s="15">
        <f t="shared" si="84"/>
        <v>0</v>
      </c>
      <c r="CF76" s="10" t="str">
        <f>IFERROR(VLOOKUP(A76,'26'!U:V,2,0),"0")</f>
        <v>0</v>
      </c>
      <c r="CG76" s="5" t="s">
        <v>130</v>
      </c>
      <c r="CH76" s="15">
        <f t="shared" si="85"/>
        <v>0</v>
      </c>
      <c r="CI76" s="10" t="str">
        <f>IFERROR(VLOOKUP(A76,'27'!U:V,2,0),"0")</f>
        <v>0</v>
      </c>
      <c r="CJ76" s="5" t="s">
        <v>130</v>
      </c>
      <c r="CK76" s="15">
        <f t="shared" si="86"/>
        <v>0</v>
      </c>
      <c r="CL76" s="10" t="str">
        <f>IFERROR(VLOOKUP(A76,'28'!U:V,2,0),"0")</f>
        <v>0</v>
      </c>
      <c r="CM76" s="5" t="s">
        <v>130</v>
      </c>
      <c r="CN76" s="15">
        <f t="shared" si="87"/>
        <v>0</v>
      </c>
      <c r="CO76" s="10" t="str">
        <f>IFERROR(VLOOKUP(A76,'29'!U:V,2,0),"0")</f>
        <v>0</v>
      </c>
      <c r="CP76" s="5" t="s">
        <v>130</v>
      </c>
      <c r="CQ76" s="15">
        <f t="shared" si="88"/>
        <v>0</v>
      </c>
      <c r="CR76" s="10" t="str">
        <f>IFERROR(VLOOKUP(A76,'30'!U:V,2,0),"0")</f>
        <v>0</v>
      </c>
      <c r="CS76" s="5" t="s">
        <v>130</v>
      </c>
      <c r="CT76" s="15">
        <f t="shared" si="89"/>
        <v>0</v>
      </c>
      <c r="CU76" s="10" t="str">
        <f>IFERROR(VLOOKUP(A76,'31'!U:V,2,0),"0")</f>
        <v>0</v>
      </c>
      <c r="CV76" s="5" t="s">
        <v>130</v>
      </c>
      <c r="CW76" s="15">
        <f t="shared" si="90"/>
        <v>0</v>
      </c>
      <c r="CX76" s="10" t="str">
        <f>IFERROR(VLOOKUP(A76,'เซต1-31'!V:W,2,0),"0")</f>
        <v>0</v>
      </c>
      <c r="CY76" s="5" t="s">
        <v>130</v>
      </c>
      <c r="CZ76" s="15">
        <f t="shared" si="76"/>
        <v>0</v>
      </c>
    </row>
    <row r="77" spans="1:104" x14ac:dyDescent="0.25">
      <c r="A77" s="5" t="s">
        <v>34</v>
      </c>
      <c r="B77" s="4" t="s">
        <v>35</v>
      </c>
      <c r="C77" s="13">
        <v>4.43</v>
      </c>
      <c r="D77" s="95">
        <v>1</v>
      </c>
      <c r="E77" s="95">
        <f t="shared" si="56"/>
        <v>0</v>
      </c>
      <c r="F77" s="19">
        <f t="shared" si="57"/>
        <v>0</v>
      </c>
      <c r="G77" s="5" t="s">
        <v>130</v>
      </c>
      <c r="H77" s="13">
        <f t="shared" si="58"/>
        <v>0</v>
      </c>
      <c r="I77" s="10" t="str">
        <f>IFERROR(VLOOKUP(A77,'1'!U:V,2,0),"0")</f>
        <v>0</v>
      </c>
      <c r="J77" s="5" t="s">
        <v>130</v>
      </c>
      <c r="K77" s="15">
        <f t="shared" si="59"/>
        <v>0</v>
      </c>
      <c r="L77" s="10" t="str">
        <f>IFERROR(VLOOKUP(A77,'2'!U:V,2,0),"0")</f>
        <v>0</v>
      </c>
      <c r="M77" s="5" t="s">
        <v>130</v>
      </c>
      <c r="N77" s="15">
        <f t="shared" si="60"/>
        <v>0</v>
      </c>
      <c r="O77" s="10" t="str">
        <f>IFERROR(VLOOKUP(A77,'3'!U:V,2,0),"0")</f>
        <v>0</v>
      </c>
      <c r="P77" s="5" t="s">
        <v>130</v>
      </c>
      <c r="Q77" s="15">
        <f t="shared" si="61"/>
        <v>0</v>
      </c>
      <c r="R77" s="10" t="str">
        <f>IFERROR(VLOOKUP(A77,'4'!U:V,2,0),"0")</f>
        <v>0</v>
      </c>
      <c r="S77" s="5" t="s">
        <v>130</v>
      </c>
      <c r="T77" s="15">
        <f t="shared" si="62"/>
        <v>0</v>
      </c>
      <c r="U77" s="10" t="str">
        <f>IFERROR(VLOOKUP(A77,'5'!U:V,2,0),"0")</f>
        <v>0</v>
      </c>
      <c r="V77" s="5" t="s">
        <v>130</v>
      </c>
      <c r="W77" s="15">
        <f t="shared" si="63"/>
        <v>0</v>
      </c>
      <c r="X77" s="10" t="str">
        <f>IFERROR(VLOOKUP(A77,'6'!U:V,2,0),"0")</f>
        <v>0</v>
      </c>
      <c r="Y77" s="5" t="s">
        <v>130</v>
      </c>
      <c r="Z77" s="15">
        <f t="shared" si="64"/>
        <v>0</v>
      </c>
      <c r="AA77" s="10" t="str">
        <f>IFERROR(VLOOKUP(A77,'7'!U:V,2,0),"0")</f>
        <v>0</v>
      </c>
      <c r="AB77" s="5" t="s">
        <v>130</v>
      </c>
      <c r="AC77" s="15">
        <f t="shared" si="65"/>
        <v>0</v>
      </c>
      <c r="AD77" s="10" t="str">
        <f>IFERROR(VLOOKUP(A77,'8'!U:V,2,0),"0")</f>
        <v>0</v>
      </c>
      <c r="AE77" s="5" t="s">
        <v>130</v>
      </c>
      <c r="AF77" s="15">
        <f t="shared" si="66"/>
        <v>0</v>
      </c>
      <c r="AG77" s="10" t="str">
        <f>IFERROR(VLOOKUP(A77,'9'!U:V,2,0),"0")</f>
        <v>0</v>
      </c>
      <c r="AH77" s="5" t="s">
        <v>130</v>
      </c>
      <c r="AI77" s="15">
        <f t="shared" si="67"/>
        <v>0</v>
      </c>
      <c r="AJ77" s="10" t="str">
        <f>IFERROR(VLOOKUP(A77,'10'!U:V,2,0),"0")</f>
        <v>0</v>
      </c>
      <c r="AK77" s="5" t="s">
        <v>130</v>
      </c>
      <c r="AL77" s="15">
        <f t="shared" si="68"/>
        <v>0</v>
      </c>
      <c r="AM77" s="10" t="str">
        <f>IFERROR(VLOOKUP(A77,'11'!U:V,2,0),"0")</f>
        <v>0</v>
      </c>
      <c r="AN77" s="5" t="s">
        <v>130</v>
      </c>
      <c r="AO77" s="15">
        <f t="shared" si="69"/>
        <v>0</v>
      </c>
      <c r="AP77" s="10" t="str">
        <f>IFERROR(VLOOKUP(A77,'12'!U:V,2,0),"0")</f>
        <v>0</v>
      </c>
      <c r="AQ77" s="5" t="s">
        <v>130</v>
      </c>
      <c r="AR77" s="15">
        <f t="shared" si="70"/>
        <v>0</v>
      </c>
      <c r="AS77" s="10" t="str">
        <f>IFERROR(VLOOKUP(A77,'13'!U:V,2,0),"0")</f>
        <v>0</v>
      </c>
      <c r="AT77" s="5" t="s">
        <v>130</v>
      </c>
      <c r="AU77" s="15">
        <f t="shared" si="71"/>
        <v>0</v>
      </c>
      <c r="AV77" s="10" t="str">
        <f>IFERROR(VLOOKUP(A77,'14'!U:V,2,0),"0")</f>
        <v>0</v>
      </c>
      <c r="AW77" s="5" t="s">
        <v>130</v>
      </c>
      <c r="AX77" s="15">
        <f t="shared" si="72"/>
        <v>0</v>
      </c>
      <c r="AY77" s="10" t="str">
        <f>IFERROR(VLOOKUP(A77,'15'!U:V,2,0),"0")</f>
        <v>0</v>
      </c>
      <c r="AZ77" s="5" t="s">
        <v>130</v>
      </c>
      <c r="BA77" s="15">
        <f t="shared" si="73"/>
        <v>0</v>
      </c>
      <c r="BB77" s="10" t="str">
        <f>IFERROR(VLOOKUP(A77,'16'!U:V,2,0),"0")</f>
        <v>0</v>
      </c>
      <c r="BC77" s="5" t="s">
        <v>130</v>
      </c>
      <c r="BD77" s="15">
        <f t="shared" si="74"/>
        <v>0</v>
      </c>
      <c r="BE77" s="10" t="str">
        <f>IFERROR(VLOOKUP(A77,'17'!U:V,2,0),"0")</f>
        <v>0</v>
      </c>
      <c r="BF77" s="5" t="s">
        <v>130</v>
      </c>
      <c r="BG77" s="15">
        <f t="shared" si="75"/>
        <v>0</v>
      </c>
      <c r="BH77" s="10" t="str">
        <f>IFERROR(VLOOKUP(A77,'18'!U:V,2,0),"0")</f>
        <v>0</v>
      </c>
      <c r="BI77" s="5" t="s">
        <v>130</v>
      </c>
      <c r="BJ77" s="15">
        <f t="shared" si="77"/>
        <v>0</v>
      </c>
      <c r="BK77" s="10" t="str">
        <f>IFERROR(VLOOKUP(A77,'19'!U:V,2,0),"0")</f>
        <v>0</v>
      </c>
      <c r="BL77" s="5" t="s">
        <v>130</v>
      </c>
      <c r="BM77" s="15">
        <f t="shared" si="78"/>
        <v>0</v>
      </c>
      <c r="BN77" s="10" t="str">
        <f>IFERROR(VLOOKUP(A77,'20'!U:V,2,0),"0")</f>
        <v>0</v>
      </c>
      <c r="BO77" s="5" t="s">
        <v>130</v>
      </c>
      <c r="BP77" s="15">
        <f t="shared" si="79"/>
        <v>0</v>
      </c>
      <c r="BQ77" s="10" t="str">
        <f>IFERROR(VLOOKUP(A77,'21'!U:V,2,0),"0")</f>
        <v>0</v>
      </c>
      <c r="BR77" s="5" t="s">
        <v>130</v>
      </c>
      <c r="BS77" s="15">
        <f t="shared" si="80"/>
        <v>0</v>
      </c>
      <c r="BT77" s="10" t="str">
        <f>IFERROR(VLOOKUP(A77,'22'!U:V,2,0),"0")</f>
        <v>0</v>
      </c>
      <c r="BU77" s="5" t="s">
        <v>130</v>
      </c>
      <c r="BV77" s="15">
        <f t="shared" si="81"/>
        <v>0</v>
      </c>
      <c r="BW77" s="10" t="str">
        <f>IFERROR(VLOOKUP(A77,'23'!U:V,2,0),"0")</f>
        <v>0</v>
      </c>
      <c r="BX77" s="5" t="s">
        <v>130</v>
      </c>
      <c r="BY77" s="15">
        <f t="shared" si="82"/>
        <v>0</v>
      </c>
      <c r="BZ77" s="10" t="str">
        <f>IFERROR(VLOOKUP(A77,'24'!U:V,2,0),"0")</f>
        <v>0</v>
      </c>
      <c r="CA77" s="5" t="s">
        <v>130</v>
      </c>
      <c r="CB77" s="15">
        <f t="shared" si="83"/>
        <v>0</v>
      </c>
      <c r="CC77" s="10" t="str">
        <f>IFERROR(VLOOKUP(A77,'25'!U:V,2,0),"0")</f>
        <v>0</v>
      </c>
      <c r="CD77" s="5" t="s">
        <v>130</v>
      </c>
      <c r="CE77" s="15">
        <f t="shared" si="84"/>
        <v>0</v>
      </c>
      <c r="CF77" s="10" t="str">
        <f>IFERROR(VLOOKUP(A77,'26'!U:V,2,0),"0")</f>
        <v>0</v>
      </c>
      <c r="CG77" s="5" t="s">
        <v>130</v>
      </c>
      <c r="CH77" s="15">
        <f t="shared" si="85"/>
        <v>0</v>
      </c>
      <c r="CI77" s="10" t="str">
        <f>IFERROR(VLOOKUP(A77,'27'!U:V,2,0),"0")</f>
        <v>0</v>
      </c>
      <c r="CJ77" s="5" t="s">
        <v>130</v>
      </c>
      <c r="CK77" s="15">
        <f t="shared" si="86"/>
        <v>0</v>
      </c>
      <c r="CL77" s="10" t="str">
        <f>IFERROR(VLOOKUP(A77,'28'!U:V,2,0),"0")</f>
        <v>0</v>
      </c>
      <c r="CM77" s="5" t="s">
        <v>130</v>
      </c>
      <c r="CN77" s="15">
        <f t="shared" si="87"/>
        <v>0</v>
      </c>
      <c r="CO77" s="10" t="str">
        <f>IFERROR(VLOOKUP(A77,'29'!U:V,2,0),"0")</f>
        <v>0</v>
      </c>
      <c r="CP77" s="5" t="s">
        <v>130</v>
      </c>
      <c r="CQ77" s="15">
        <f t="shared" si="88"/>
        <v>0</v>
      </c>
      <c r="CR77" s="10" t="str">
        <f>IFERROR(VLOOKUP(A77,'30'!U:V,2,0),"0")</f>
        <v>0</v>
      </c>
      <c r="CS77" s="5" t="s">
        <v>130</v>
      </c>
      <c r="CT77" s="15">
        <f t="shared" si="89"/>
        <v>0</v>
      </c>
      <c r="CU77" s="10" t="str">
        <f>IFERROR(VLOOKUP(A77,'31'!U:V,2,0),"0")</f>
        <v>0</v>
      </c>
      <c r="CV77" s="5" t="s">
        <v>130</v>
      </c>
      <c r="CW77" s="15">
        <f t="shared" si="90"/>
        <v>0</v>
      </c>
      <c r="CX77" s="10" t="str">
        <f>IFERROR(VLOOKUP(A77,'เซต1-31'!V:W,2,0),"0")</f>
        <v>0</v>
      </c>
      <c r="CY77" s="5" t="s">
        <v>130</v>
      </c>
      <c r="CZ77" s="15">
        <f t="shared" si="76"/>
        <v>0</v>
      </c>
    </row>
    <row r="78" spans="1:104" x14ac:dyDescent="0.25">
      <c r="A78" s="5" t="s">
        <v>175</v>
      </c>
      <c r="B78" s="4" t="s">
        <v>37</v>
      </c>
      <c r="C78" s="13">
        <v>4.59</v>
      </c>
      <c r="D78" s="95">
        <v>1</v>
      </c>
      <c r="E78" s="95">
        <f t="shared" si="56"/>
        <v>0</v>
      </c>
      <c r="F78" s="19">
        <f t="shared" si="57"/>
        <v>0</v>
      </c>
      <c r="G78" s="5" t="s">
        <v>130</v>
      </c>
      <c r="H78" s="13">
        <f t="shared" si="58"/>
        <v>0</v>
      </c>
      <c r="I78" s="10" t="str">
        <f>IFERROR(VLOOKUP(A78,'1'!U:V,2,0),"0")</f>
        <v>0</v>
      </c>
      <c r="J78" s="5" t="s">
        <v>130</v>
      </c>
      <c r="K78" s="15">
        <f t="shared" si="59"/>
        <v>0</v>
      </c>
      <c r="L78" s="10" t="str">
        <f>IFERROR(VLOOKUP(A78,'2'!U:V,2,0),"0")</f>
        <v>0</v>
      </c>
      <c r="M78" s="5" t="s">
        <v>130</v>
      </c>
      <c r="N78" s="15">
        <f t="shared" si="60"/>
        <v>0</v>
      </c>
      <c r="O78" s="10" t="str">
        <f>IFERROR(VLOOKUP(A78,'3'!U:V,2,0),"0")</f>
        <v>0</v>
      </c>
      <c r="P78" s="5" t="s">
        <v>130</v>
      </c>
      <c r="Q78" s="15">
        <f t="shared" si="61"/>
        <v>0</v>
      </c>
      <c r="R78" s="10" t="str">
        <f>IFERROR(VLOOKUP(A78,'4'!U:V,2,0),"0")</f>
        <v>0</v>
      </c>
      <c r="S78" s="5" t="s">
        <v>130</v>
      </c>
      <c r="T78" s="15">
        <f t="shared" si="62"/>
        <v>0</v>
      </c>
      <c r="U78" s="10" t="str">
        <f>IFERROR(VLOOKUP(A78,'5'!U:V,2,0),"0")</f>
        <v>0</v>
      </c>
      <c r="V78" s="5" t="s">
        <v>130</v>
      </c>
      <c r="W78" s="15">
        <f t="shared" si="63"/>
        <v>0</v>
      </c>
      <c r="X78" s="10" t="str">
        <f>IFERROR(VLOOKUP(A78,'6'!U:V,2,0),"0")</f>
        <v>0</v>
      </c>
      <c r="Y78" s="5" t="s">
        <v>130</v>
      </c>
      <c r="Z78" s="15">
        <f t="shared" si="64"/>
        <v>0</v>
      </c>
      <c r="AA78" s="10" t="str">
        <f>IFERROR(VLOOKUP(A78,'7'!U:V,2,0),"0")</f>
        <v>0</v>
      </c>
      <c r="AB78" s="5" t="s">
        <v>130</v>
      </c>
      <c r="AC78" s="15">
        <f t="shared" si="65"/>
        <v>0</v>
      </c>
      <c r="AD78" s="10" t="str">
        <f>IFERROR(VLOOKUP(A78,'8'!U:V,2,0),"0")</f>
        <v>0</v>
      </c>
      <c r="AE78" s="5" t="s">
        <v>130</v>
      </c>
      <c r="AF78" s="15">
        <f t="shared" si="66"/>
        <v>0</v>
      </c>
      <c r="AG78" s="10" t="str">
        <f>IFERROR(VLOOKUP(A78,'9'!U:V,2,0),"0")</f>
        <v>0</v>
      </c>
      <c r="AH78" s="5" t="s">
        <v>130</v>
      </c>
      <c r="AI78" s="15">
        <f t="shared" si="67"/>
        <v>0</v>
      </c>
      <c r="AJ78" s="10" t="str">
        <f>IFERROR(VLOOKUP(A78,'10'!U:V,2,0),"0")</f>
        <v>0</v>
      </c>
      <c r="AK78" s="5" t="s">
        <v>130</v>
      </c>
      <c r="AL78" s="15">
        <f t="shared" si="68"/>
        <v>0</v>
      </c>
      <c r="AM78" s="10" t="str">
        <f>IFERROR(VLOOKUP(A78,'11'!U:V,2,0),"0")</f>
        <v>0</v>
      </c>
      <c r="AN78" s="5" t="s">
        <v>130</v>
      </c>
      <c r="AO78" s="15">
        <f t="shared" si="69"/>
        <v>0</v>
      </c>
      <c r="AP78" s="10" t="str">
        <f>IFERROR(VLOOKUP(A78,'12'!U:V,2,0),"0")</f>
        <v>0</v>
      </c>
      <c r="AQ78" s="5" t="s">
        <v>130</v>
      </c>
      <c r="AR78" s="15">
        <f t="shared" si="70"/>
        <v>0</v>
      </c>
      <c r="AS78" s="10" t="str">
        <f>IFERROR(VLOOKUP(A78,'13'!U:V,2,0),"0")</f>
        <v>0</v>
      </c>
      <c r="AT78" s="5" t="s">
        <v>130</v>
      </c>
      <c r="AU78" s="15">
        <f t="shared" si="71"/>
        <v>0</v>
      </c>
      <c r="AV78" s="10" t="str">
        <f>IFERROR(VLOOKUP(A78,'14'!U:V,2,0),"0")</f>
        <v>0</v>
      </c>
      <c r="AW78" s="5" t="s">
        <v>130</v>
      </c>
      <c r="AX78" s="15">
        <f t="shared" si="72"/>
        <v>0</v>
      </c>
      <c r="AY78" s="10" t="str">
        <f>IFERROR(VLOOKUP(A78,'15'!U:V,2,0),"0")</f>
        <v>0</v>
      </c>
      <c r="AZ78" s="5" t="s">
        <v>130</v>
      </c>
      <c r="BA78" s="15">
        <f t="shared" si="73"/>
        <v>0</v>
      </c>
      <c r="BB78" s="10" t="str">
        <f>IFERROR(VLOOKUP(A78,'16'!U:V,2,0),"0")</f>
        <v>0</v>
      </c>
      <c r="BC78" s="5" t="s">
        <v>130</v>
      </c>
      <c r="BD78" s="15">
        <f t="shared" si="74"/>
        <v>0</v>
      </c>
      <c r="BE78" s="10" t="str">
        <f>IFERROR(VLOOKUP(A78,'17'!U:V,2,0),"0")</f>
        <v>0</v>
      </c>
      <c r="BF78" s="5" t="s">
        <v>130</v>
      </c>
      <c r="BG78" s="15">
        <f t="shared" si="75"/>
        <v>0</v>
      </c>
      <c r="BH78" s="10" t="str">
        <f>IFERROR(VLOOKUP(A78,'18'!U:V,2,0),"0")</f>
        <v>0</v>
      </c>
      <c r="BI78" s="5" t="s">
        <v>130</v>
      </c>
      <c r="BJ78" s="15">
        <f t="shared" si="77"/>
        <v>0</v>
      </c>
      <c r="BK78" s="10" t="str">
        <f>IFERROR(VLOOKUP(A78,'19'!U:V,2,0),"0")</f>
        <v>0</v>
      </c>
      <c r="BL78" s="5" t="s">
        <v>130</v>
      </c>
      <c r="BM78" s="15">
        <f t="shared" si="78"/>
        <v>0</v>
      </c>
      <c r="BN78" s="10" t="str">
        <f>IFERROR(VLOOKUP(A78,'20'!U:V,2,0),"0")</f>
        <v>0</v>
      </c>
      <c r="BO78" s="5" t="s">
        <v>130</v>
      </c>
      <c r="BP78" s="15">
        <f t="shared" si="79"/>
        <v>0</v>
      </c>
      <c r="BQ78" s="10" t="str">
        <f>IFERROR(VLOOKUP(A78,'21'!U:V,2,0),"0")</f>
        <v>0</v>
      </c>
      <c r="BR78" s="5" t="s">
        <v>130</v>
      </c>
      <c r="BS78" s="15">
        <f t="shared" si="80"/>
        <v>0</v>
      </c>
      <c r="BT78" s="10" t="str">
        <f>IFERROR(VLOOKUP(A78,'22'!U:V,2,0),"0")</f>
        <v>0</v>
      </c>
      <c r="BU78" s="5" t="s">
        <v>130</v>
      </c>
      <c r="BV78" s="15">
        <f t="shared" si="81"/>
        <v>0</v>
      </c>
      <c r="BW78" s="10" t="str">
        <f>IFERROR(VLOOKUP(A78,'23'!U:V,2,0),"0")</f>
        <v>0</v>
      </c>
      <c r="BX78" s="5" t="s">
        <v>130</v>
      </c>
      <c r="BY78" s="15">
        <f t="shared" si="82"/>
        <v>0</v>
      </c>
      <c r="BZ78" s="10" t="str">
        <f>IFERROR(VLOOKUP(A78,'24'!U:V,2,0),"0")</f>
        <v>0</v>
      </c>
      <c r="CA78" s="5" t="s">
        <v>130</v>
      </c>
      <c r="CB78" s="15">
        <f t="shared" si="83"/>
        <v>0</v>
      </c>
      <c r="CC78" s="10" t="str">
        <f>IFERROR(VLOOKUP(A78,'25'!U:V,2,0),"0")</f>
        <v>0</v>
      </c>
      <c r="CD78" s="5" t="s">
        <v>130</v>
      </c>
      <c r="CE78" s="15">
        <f t="shared" si="84"/>
        <v>0</v>
      </c>
      <c r="CF78" s="10" t="str">
        <f>IFERROR(VLOOKUP(A78,'26'!U:V,2,0),"0")</f>
        <v>0</v>
      </c>
      <c r="CG78" s="5" t="s">
        <v>130</v>
      </c>
      <c r="CH78" s="15">
        <f t="shared" si="85"/>
        <v>0</v>
      </c>
      <c r="CI78" s="10" t="str">
        <f>IFERROR(VLOOKUP(A78,'27'!U:V,2,0),"0")</f>
        <v>0</v>
      </c>
      <c r="CJ78" s="5" t="s">
        <v>130</v>
      </c>
      <c r="CK78" s="15">
        <f t="shared" si="86"/>
        <v>0</v>
      </c>
      <c r="CL78" s="10" t="str">
        <f>IFERROR(VLOOKUP(A78,'28'!U:V,2,0),"0")</f>
        <v>0</v>
      </c>
      <c r="CM78" s="5" t="s">
        <v>130</v>
      </c>
      <c r="CN78" s="15">
        <f t="shared" si="87"/>
        <v>0</v>
      </c>
      <c r="CO78" s="10" t="str">
        <f>IFERROR(VLOOKUP(A78,'29'!U:V,2,0),"0")</f>
        <v>0</v>
      </c>
      <c r="CP78" s="5" t="s">
        <v>130</v>
      </c>
      <c r="CQ78" s="15">
        <f t="shared" si="88"/>
        <v>0</v>
      </c>
      <c r="CR78" s="10" t="str">
        <f>IFERROR(VLOOKUP(A78,'30'!U:V,2,0),"0")</f>
        <v>0</v>
      </c>
      <c r="CS78" s="5" t="s">
        <v>130</v>
      </c>
      <c r="CT78" s="15">
        <f t="shared" si="89"/>
        <v>0</v>
      </c>
      <c r="CU78" s="10" t="str">
        <f>IFERROR(VLOOKUP(A78,'31'!U:V,2,0),"0")</f>
        <v>0</v>
      </c>
      <c r="CV78" s="5" t="s">
        <v>130</v>
      </c>
      <c r="CW78" s="15">
        <f t="shared" si="90"/>
        <v>0</v>
      </c>
      <c r="CX78" s="10" t="str">
        <f>IFERROR(VLOOKUP(A78,'เซต1-31'!V:W,2,0),"0")</f>
        <v>0</v>
      </c>
      <c r="CY78" s="5" t="s">
        <v>130</v>
      </c>
      <c r="CZ78" s="15">
        <f t="shared" si="76"/>
        <v>0</v>
      </c>
    </row>
    <row r="79" spans="1:104" x14ac:dyDescent="0.25">
      <c r="A79" s="5" t="s">
        <v>36</v>
      </c>
      <c r="B79" s="4" t="s">
        <v>37</v>
      </c>
      <c r="C79" s="13">
        <v>4.59</v>
      </c>
      <c r="D79" s="95">
        <v>1</v>
      </c>
      <c r="E79" s="95">
        <f t="shared" si="56"/>
        <v>0</v>
      </c>
      <c r="F79" s="19">
        <f t="shared" si="57"/>
        <v>0</v>
      </c>
      <c r="G79" s="5" t="s">
        <v>130</v>
      </c>
      <c r="H79" s="13">
        <f t="shared" si="58"/>
        <v>0</v>
      </c>
      <c r="I79" s="10" t="str">
        <f>IFERROR(VLOOKUP(A79,'1'!U:V,2,0),"0")</f>
        <v>0</v>
      </c>
      <c r="J79" s="5" t="s">
        <v>130</v>
      </c>
      <c r="K79" s="15">
        <f t="shared" si="59"/>
        <v>0</v>
      </c>
      <c r="L79" s="10" t="str">
        <f>IFERROR(VLOOKUP(A79,'2'!U:V,2,0),"0")</f>
        <v>0</v>
      </c>
      <c r="M79" s="5" t="s">
        <v>130</v>
      </c>
      <c r="N79" s="15">
        <f t="shared" si="60"/>
        <v>0</v>
      </c>
      <c r="O79" s="10" t="str">
        <f>IFERROR(VLOOKUP(A79,'3'!U:V,2,0),"0")</f>
        <v>0</v>
      </c>
      <c r="P79" s="5" t="s">
        <v>130</v>
      </c>
      <c r="Q79" s="15">
        <f t="shared" si="61"/>
        <v>0</v>
      </c>
      <c r="R79" s="10" t="str">
        <f>IFERROR(VLOOKUP(A79,'4'!U:V,2,0),"0")</f>
        <v>0</v>
      </c>
      <c r="S79" s="5" t="s">
        <v>130</v>
      </c>
      <c r="T79" s="15">
        <f t="shared" si="62"/>
        <v>0</v>
      </c>
      <c r="U79" s="10" t="str">
        <f>IFERROR(VLOOKUP(A79,'5'!U:V,2,0),"0")</f>
        <v>0</v>
      </c>
      <c r="V79" s="5" t="s">
        <v>130</v>
      </c>
      <c r="W79" s="15">
        <f t="shared" si="63"/>
        <v>0</v>
      </c>
      <c r="X79" s="10" t="str">
        <f>IFERROR(VLOOKUP(A79,'6'!U:V,2,0),"0")</f>
        <v>0</v>
      </c>
      <c r="Y79" s="5" t="s">
        <v>130</v>
      </c>
      <c r="Z79" s="15">
        <f t="shared" si="64"/>
        <v>0</v>
      </c>
      <c r="AA79" s="10" t="str">
        <f>IFERROR(VLOOKUP(A79,'7'!U:V,2,0),"0")</f>
        <v>0</v>
      </c>
      <c r="AB79" s="5" t="s">
        <v>130</v>
      </c>
      <c r="AC79" s="15">
        <f t="shared" si="65"/>
        <v>0</v>
      </c>
      <c r="AD79" s="10" t="str">
        <f>IFERROR(VLOOKUP(A79,'8'!U:V,2,0),"0")</f>
        <v>0</v>
      </c>
      <c r="AE79" s="5" t="s">
        <v>130</v>
      </c>
      <c r="AF79" s="15">
        <f t="shared" si="66"/>
        <v>0</v>
      </c>
      <c r="AG79" s="10" t="str">
        <f>IFERROR(VLOOKUP(A79,'9'!U:V,2,0),"0")</f>
        <v>0</v>
      </c>
      <c r="AH79" s="5" t="s">
        <v>130</v>
      </c>
      <c r="AI79" s="15">
        <f t="shared" si="67"/>
        <v>0</v>
      </c>
      <c r="AJ79" s="10" t="str">
        <f>IFERROR(VLOOKUP(A79,'10'!U:V,2,0),"0")</f>
        <v>0</v>
      </c>
      <c r="AK79" s="5" t="s">
        <v>130</v>
      </c>
      <c r="AL79" s="15">
        <f t="shared" si="68"/>
        <v>0</v>
      </c>
      <c r="AM79" s="10" t="str">
        <f>IFERROR(VLOOKUP(A79,'11'!U:V,2,0),"0")</f>
        <v>0</v>
      </c>
      <c r="AN79" s="5" t="s">
        <v>130</v>
      </c>
      <c r="AO79" s="15">
        <f t="shared" si="69"/>
        <v>0</v>
      </c>
      <c r="AP79" s="10" t="str">
        <f>IFERROR(VLOOKUP(A79,'12'!U:V,2,0),"0")</f>
        <v>0</v>
      </c>
      <c r="AQ79" s="5" t="s">
        <v>130</v>
      </c>
      <c r="AR79" s="15">
        <f t="shared" si="70"/>
        <v>0</v>
      </c>
      <c r="AS79" s="10" t="str">
        <f>IFERROR(VLOOKUP(A79,'13'!U:V,2,0),"0")</f>
        <v>0</v>
      </c>
      <c r="AT79" s="5" t="s">
        <v>130</v>
      </c>
      <c r="AU79" s="15">
        <f t="shared" si="71"/>
        <v>0</v>
      </c>
      <c r="AV79" s="10" t="str">
        <f>IFERROR(VLOOKUP(A79,'14'!U:V,2,0),"0")</f>
        <v>0</v>
      </c>
      <c r="AW79" s="5" t="s">
        <v>130</v>
      </c>
      <c r="AX79" s="15">
        <f t="shared" si="72"/>
        <v>0</v>
      </c>
      <c r="AY79" s="10" t="str">
        <f>IFERROR(VLOOKUP(A79,'15'!U:V,2,0),"0")</f>
        <v>0</v>
      </c>
      <c r="AZ79" s="5" t="s">
        <v>130</v>
      </c>
      <c r="BA79" s="15">
        <f t="shared" si="73"/>
        <v>0</v>
      </c>
      <c r="BB79" s="10" t="str">
        <f>IFERROR(VLOOKUP(A79,'16'!U:V,2,0),"0")</f>
        <v>0</v>
      </c>
      <c r="BC79" s="5" t="s">
        <v>130</v>
      </c>
      <c r="BD79" s="15">
        <f t="shared" si="74"/>
        <v>0</v>
      </c>
      <c r="BE79" s="10" t="str">
        <f>IFERROR(VLOOKUP(A79,'17'!U:V,2,0),"0")</f>
        <v>0</v>
      </c>
      <c r="BF79" s="5" t="s">
        <v>130</v>
      </c>
      <c r="BG79" s="15">
        <f t="shared" si="75"/>
        <v>0</v>
      </c>
      <c r="BH79" s="10" t="str">
        <f>IFERROR(VLOOKUP(A79,'18'!U:V,2,0),"0")</f>
        <v>0</v>
      </c>
      <c r="BI79" s="5" t="s">
        <v>130</v>
      </c>
      <c r="BJ79" s="15">
        <f t="shared" si="77"/>
        <v>0</v>
      </c>
      <c r="BK79" s="10" t="str">
        <f>IFERROR(VLOOKUP(A79,'19'!U:V,2,0),"0")</f>
        <v>0</v>
      </c>
      <c r="BL79" s="5" t="s">
        <v>130</v>
      </c>
      <c r="BM79" s="15">
        <f t="shared" si="78"/>
        <v>0</v>
      </c>
      <c r="BN79" s="10" t="str">
        <f>IFERROR(VLOOKUP(A79,'20'!U:V,2,0),"0")</f>
        <v>0</v>
      </c>
      <c r="BO79" s="5" t="s">
        <v>130</v>
      </c>
      <c r="BP79" s="15">
        <f t="shared" si="79"/>
        <v>0</v>
      </c>
      <c r="BQ79" s="10" t="str">
        <f>IFERROR(VLOOKUP(A79,'21'!U:V,2,0),"0")</f>
        <v>0</v>
      </c>
      <c r="BR79" s="5" t="s">
        <v>130</v>
      </c>
      <c r="BS79" s="15">
        <f t="shared" si="80"/>
        <v>0</v>
      </c>
      <c r="BT79" s="10" t="str">
        <f>IFERROR(VLOOKUP(A79,'22'!U:V,2,0),"0")</f>
        <v>0</v>
      </c>
      <c r="BU79" s="5" t="s">
        <v>130</v>
      </c>
      <c r="BV79" s="15">
        <f t="shared" si="81"/>
        <v>0</v>
      </c>
      <c r="BW79" s="10" t="str">
        <f>IFERROR(VLOOKUP(A79,'23'!U:V,2,0),"0")</f>
        <v>0</v>
      </c>
      <c r="BX79" s="5" t="s">
        <v>130</v>
      </c>
      <c r="BY79" s="15">
        <f t="shared" si="82"/>
        <v>0</v>
      </c>
      <c r="BZ79" s="10" t="str">
        <f>IFERROR(VLOOKUP(A79,'24'!U:V,2,0),"0")</f>
        <v>0</v>
      </c>
      <c r="CA79" s="5" t="s">
        <v>130</v>
      </c>
      <c r="CB79" s="15">
        <f t="shared" si="83"/>
        <v>0</v>
      </c>
      <c r="CC79" s="10" t="str">
        <f>IFERROR(VLOOKUP(A79,'25'!U:V,2,0),"0")</f>
        <v>0</v>
      </c>
      <c r="CD79" s="5" t="s">
        <v>130</v>
      </c>
      <c r="CE79" s="15">
        <f t="shared" si="84"/>
        <v>0</v>
      </c>
      <c r="CF79" s="10" t="str">
        <f>IFERROR(VLOOKUP(A79,'26'!U:V,2,0),"0")</f>
        <v>0</v>
      </c>
      <c r="CG79" s="5" t="s">
        <v>130</v>
      </c>
      <c r="CH79" s="15">
        <f t="shared" si="85"/>
        <v>0</v>
      </c>
      <c r="CI79" s="10" t="str">
        <f>IFERROR(VLOOKUP(A79,'27'!U:V,2,0),"0")</f>
        <v>0</v>
      </c>
      <c r="CJ79" s="5" t="s">
        <v>130</v>
      </c>
      <c r="CK79" s="15">
        <f t="shared" si="86"/>
        <v>0</v>
      </c>
      <c r="CL79" s="10" t="str">
        <f>IFERROR(VLOOKUP(A79,'28'!U:V,2,0),"0")</f>
        <v>0</v>
      </c>
      <c r="CM79" s="5" t="s">
        <v>130</v>
      </c>
      <c r="CN79" s="15">
        <f t="shared" si="87"/>
        <v>0</v>
      </c>
      <c r="CO79" s="10" t="str">
        <f>IFERROR(VLOOKUP(A79,'29'!U:V,2,0),"0")</f>
        <v>0</v>
      </c>
      <c r="CP79" s="5" t="s">
        <v>130</v>
      </c>
      <c r="CQ79" s="15">
        <f t="shared" si="88"/>
        <v>0</v>
      </c>
      <c r="CR79" s="10" t="str">
        <f>IFERROR(VLOOKUP(A79,'30'!U:V,2,0),"0")</f>
        <v>0</v>
      </c>
      <c r="CS79" s="5" t="s">
        <v>130</v>
      </c>
      <c r="CT79" s="15">
        <f t="shared" si="89"/>
        <v>0</v>
      </c>
      <c r="CU79" s="10" t="str">
        <f>IFERROR(VLOOKUP(A79,'31'!U:V,2,0),"0")</f>
        <v>0</v>
      </c>
      <c r="CV79" s="5" t="s">
        <v>130</v>
      </c>
      <c r="CW79" s="15">
        <f t="shared" si="90"/>
        <v>0</v>
      </c>
      <c r="CX79" s="10" t="str">
        <f>IFERROR(VLOOKUP(A79,'เซต1-31'!V:W,2,0),"0")</f>
        <v>0</v>
      </c>
      <c r="CY79" s="5" t="s">
        <v>130</v>
      </c>
      <c r="CZ79" s="15">
        <f t="shared" si="76"/>
        <v>0</v>
      </c>
    </row>
    <row r="80" spans="1:104" x14ac:dyDescent="0.25">
      <c r="A80" s="5" t="s">
        <v>208</v>
      </c>
      <c r="B80" s="4" t="s">
        <v>31</v>
      </c>
      <c r="C80" s="13">
        <v>4.76</v>
      </c>
      <c r="D80" s="95">
        <v>1</v>
      </c>
      <c r="E80" s="95">
        <f t="shared" si="56"/>
        <v>0</v>
      </c>
      <c r="F80" s="19">
        <f t="shared" si="57"/>
        <v>0</v>
      </c>
      <c r="G80" s="5" t="s">
        <v>130</v>
      </c>
      <c r="H80" s="13">
        <f t="shared" si="58"/>
        <v>0</v>
      </c>
      <c r="I80" s="10" t="str">
        <f>IFERROR(VLOOKUP(A80,'1'!U:V,2,0),"0")</f>
        <v>0</v>
      </c>
      <c r="J80" s="5" t="s">
        <v>130</v>
      </c>
      <c r="K80" s="15">
        <f t="shared" si="59"/>
        <v>0</v>
      </c>
      <c r="L80" s="10" t="str">
        <f>IFERROR(VLOOKUP(A80,'2'!U:V,2,0),"0")</f>
        <v>0</v>
      </c>
      <c r="M80" s="5" t="s">
        <v>130</v>
      </c>
      <c r="N80" s="15">
        <f t="shared" si="60"/>
        <v>0</v>
      </c>
      <c r="O80" s="10" t="str">
        <f>IFERROR(VLOOKUP(A80,'3'!U:V,2,0),"0")</f>
        <v>0</v>
      </c>
      <c r="P80" s="5" t="s">
        <v>130</v>
      </c>
      <c r="Q80" s="15">
        <f t="shared" si="61"/>
        <v>0</v>
      </c>
      <c r="R80" s="10" t="str">
        <f>IFERROR(VLOOKUP(A80,'4'!U:V,2,0),"0")</f>
        <v>0</v>
      </c>
      <c r="S80" s="5" t="s">
        <v>130</v>
      </c>
      <c r="T80" s="15">
        <f t="shared" si="62"/>
        <v>0</v>
      </c>
      <c r="U80" s="10" t="str">
        <f>IFERROR(VLOOKUP(A80,'5'!U:V,2,0),"0")</f>
        <v>0</v>
      </c>
      <c r="V80" s="5" t="s">
        <v>130</v>
      </c>
      <c r="W80" s="15">
        <f t="shared" si="63"/>
        <v>0</v>
      </c>
      <c r="X80" s="10" t="str">
        <f>IFERROR(VLOOKUP(A80,'6'!U:V,2,0),"0")</f>
        <v>0</v>
      </c>
      <c r="Y80" s="5" t="s">
        <v>130</v>
      </c>
      <c r="Z80" s="15">
        <f t="shared" si="64"/>
        <v>0</v>
      </c>
      <c r="AA80" s="10" t="str">
        <f>IFERROR(VLOOKUP(A80,'7'!U:V,2,0),"0")</f>
        <v>0</v>
      </c>
      <c r="AB80" s="5" t="s">
        <v>130</v>
      </c>
      <c r="AC80" s="15">
        <f t="shared" si="65"/>
        <v>0</v>
      </c>
      <c r="AD80" s="10" t="str">
        <f>IFERROR(VLOOKUP(A80,'8'!U:V,2,0),"0")</f>
        <v>0</v>
      </c>
      <c r="AE80" s="5" t="s">
        <v>130</v>
      </c>
      <c r="AF80" s="15">
        <f t="shared" si="66"/>
        <v>0</v>
      </c>
      <c r="AG80" s="10" t="str">
        <f>IFERROR(VLOOKUP(A80,'9'!U:V,2,0),"0")</f>
        <v>0</v>
      </c>
      <c r="AH80" s="5" t="s">
        <v>130</v>
      </c>
      <c r="AI80" s="15">
        <f t="shared" si="67"/>
        <v>0</v>
      </c>
      <c r="AJ80" s="10" t="str">
        <f>IFERROR(VLOOKUP(A80,'10'!U:V,2,0),"0")</f>
        <v>0</v>
      </c>
      <c r="AK80" s="5" t="s">
        <v>130</v>
      </c>
      <c r="AL80" s="15">
        <f t="shared" si="68"/>
        <v>0</v>
      </c>
      <c r="AM80" s="10" t="str">
        <f>IFERROR(VLOOKUP(A80,'11'!U:V,2,0),"0")</f>
        <v>0</v>
      </c>
      <c r="AN80" s="5" t="s">
        <v>130</v>
      </c>
      <c r="AO80" s="15">
        <f t="shared" si="69"/>
        <v>0</v>
      </c>
      <c r="AP80" s="10" t="str">
        <f>IFERROR(VLOOKUP(A80,'12'!U:V,2,0),"0")</f>
        <v>0</v>
      </c>
      <c r="AQ80" s="5" t="s">
        <v>130</v>
      </c>
      <c r="AR80" s="15">
        <f t="shared" si="70"/>
        <v>0</v>
      </c>
      <c r="AS80" s="10" t="str">
        <f>IFERROR(VLOOKUP(A80,'13'!U:V,2,0),"0")</f>
        <v>0</v>
      </c>
      <c r="AT80" s="5" t="s">
        <v>130</v>
      </c>
      <c r="AU80" s="15">
        <f t="shared" si="71"/>
        <v>0</v>
      </c>
      <c r="AV80" s="10" t="str">
        <f>IFERROR(VLOOKUP(A80,'14'!U:V,2,0),"0")</f>
        <v>0</v>
      </c>
      <c r="AW80" s="5" t="s">
        <v>130</v>
      </c>
      <c r="AX80" s="15">
        <f t="shared" si="72"/>
        <v>0</v>
      </c>
      <c r="AY80" s="10" t="str">
        <f>IFERROR(VLOOKUP(A80,'15'!U:V,2,0),"0")</f>
        <v>0</v>
      </c>
      <c r="AZ80" s="5" t="s">
        <v>130</v>
      </c>
      <c r="BA80" s="15">
        <f t="shared" si="73"/>
        <v>0</v>
      </c>
      <c r="BB80" s="10" t="str">
        <f>IFERROR(VLOOKUP(A80,'16'!U:V,2,0),"0")</f>
        <v>0</v>
      </c>
      <c r="BC80" s="5" t="s">
        <v>130</v>
      </c>
      <c r="BD80" s="15">
        <f t="shared" si="74"/>
        <v>0</v>
      </c>
      <c r="BE80" s="10" t="str">
        <f>IFERROR(VLOOKUP(A80,'17'!U:V,2,0),"0")</f>
        <v>0</v>
      </c>
      <c r="BF80" s="5" t="s">
        <v>130</v>
      </c>
      <c r="BG80" s="15">
        <f t="shared" si="75"/>
        <v>0</v>
      </c>
      <c r="BH80" s="10" t="str">
        <f>IFERROR(VLOOKUP(A80,'18'!U:V,2,0),"0")</f>
        <v>0</v>
      </c>
      <c r="BI80" s="5" t="s">
        <v>130</v>
      </c>
      <c r="BJ80" s="15">
        <f t="shared" si="77"/>
        <v>0</v>
      </c>
      <c r="BK80" s="10" t="str">
        <f>IFERROR(VLOOKUP(A80,'19'!U:V,2,0),"0")</f>
        <v>0</v>
      </c>
      <c r="BL80" s="5" t="s">
        <v>130</v>
      </c>
      <c r="BM80" s="15">
        <f t="shared" si="78"/>
        <v>0</v>
      </c>
      <c r="BN80" s="10" t="str">
        <f>IFERROR(VLOOKUP(A80,'20'!U:V,2,0),"0")</f>
        <v>0</v>
      </c>
      <c r="BO80" s="5" t="s">
        <v>130</v>
      </c>
      <c r="BP80" s="15">
        <f t="shared" si="79"/>
        <v>0</v>
      </c>
      <c r="BQ80" s="10" t="str">
        <f>IFERROR(VLOOKUP(A80,'21'!U:V,2,0),"0")</f>
        <v>0</v>
      </c>
      <c r="BR80" s="5" t="s">
        <v>130</v>
      </c>
      <c r="BS80" s="15">
        <f t="shared" si="80"/>
        <v>0</v>
      </c>
      <c r="BT80" s="10" t="str">
        <f>IFERROR(VLOOKUP(A80,'22'!U:V,2,0),"0")</f>
        <v>0</v>
      </c>
      <c r="BU80" s="5" t="s">
        <v>130</v>
      </c>
      <c r="BV80" s="15">
        <f t="shared" si="81"/>
        <v>0</v>
      </c>
      <c r="BW80" s="10" t="str">
        <f>IFERROR(VLOOKUP(A80,'23'!U:V,2,0),"0")</f>
        <v>0</v>
      </c>
      <c r="BX80" s="5" t="s">
        <v>130</v>
      </c>
      <c r="BY80" s="15">
        <f t="shared" si="82"/>
        <v>0</v>
      </c>
      <c r="BZ80" s="10" t="str">
        <f>IFERROR(VLOOKUP(A80,'24'!U:V,2,0),"0")</f>
        <v>0</v>
      </c>
      <c r="CA80" s="5" t="s">
        <v>130</v>
      </c>
      <c r="CB80" s="15">
        <f t="shared" si="83"/>
        <v>0</v>
      </c>
      <c r="CC80" s="10" t="str">
        <f>IFERROR(VLOOKUP(A80,'25'!U:V,2,0),"0")</f>
        <v>0</v>
      </c>
      <c r="CD80" s="5" t="s">
        <v>130</v>
      </c>
      <c r="CE80" s="15">
        <f t="shared" si="84"/>
        <v>0</v>
      </c>
      <c r="CF80" s="10" t="str">
        <f>IFERROR(VLOOKUP(A80,'26'!U:V,2,0),"0")</f>
        <v>0</v>
      </c>
      <c r="CG80" s="5" t="s">
        <v>130</v>
      </c>
      <c r="CH80" s="15">
        <f t="shared" si="85"/>
        <v>0</v>
      </c>
      <c r="CI80" s="10" t="str">
        <f>IFERROR(VLOOKUP(A80,'27'!U:V,2,0),"0")</f>
        <v>0</v>
      </c>
      <c r="CJ80" s="5" t="s">
        <v>130</v>
      </c>
      <c r="CK80" s="15">
        <f t="shared" si="86"/>
        <v>0</v>
      </c>
      <c r="CL80" s="10" t="str">
        <f>IFERROR(VLOOKUP(A80,'28'!U:V,2,0),"0")</f>
        <v>0</v>
      </c>
      <c r="CM80" s="5" t="s">
        <v>130</v>
      </c>
      <c r="CN80" s="15">
        <f t="shared" si="87"/>
        <v>0</v>
      </c>
      <c r="CO80" s="10" t="str">
        <f>IFERROR(VLOOKUP(A80,'29'!U:V,2,0),"0")</f>
        <v>0</v>
      </c>
      <c r="CP80" s="5" t="s">
        <v>130</v>
      </c>
      <c r="CQ80" s="15">
        <f t="shared" si="88"/>
        <v>0</v>
      </c>
      <c r="CR80" s="10" t="str">
        <f>IFERROR(VLOOKUP(A80,'30'!U:V,2,0),"0")</f>
        <v>0</v>
      </c>
      <c r="CS80" s="5" t="s">
        <v>130</v>
      </c>
      <c r="CT80" s="15">
        <f t="shared" si="89"/>
        <v>0</v>
      </c>
      <c r="CU80" s="10" t="str">
        <f>IFERROR(VLOOKUP(A80,'31'!U:V,2,0),"0")</f>
        <v>0</v>
      </c>
      <c r="CV80" s="5" t="s">
        <v>130</v>
      </c>
      <c r="CW80" s="15">
        <f t="shared" si="90"/>
        <v>0</v>
      </c>
      <c r="CX80" s="10" t="str">
        <f>IFERROR(VLOOKUP(A80,'เซต1-31'!V:W,2,0),"0")</f>
        <v>0</v>
      </c>
      <c r="CY80" s="5" t="s">
        <v>130</v>
      </c>
      <c r="CZ80" s="15">
        <f t="shared" si="76"/>
        <v>0</v>
      </c>
    </row>
    <row r="81" spans="1:104" x14ac:dyDescent="0.25">
      <c r="A81" s="5" t="s">
        <v>30</v>
      </c>
      <c r="B81" s="4" t="s">
        <v>31</v>
      </c>
      <c r="C81" s="13">
        <v>4.76</v>
      </c>
      <c r="D81" s="95">
        <v>1</v>
      </c>
      <c r="E81" s="95">
        <f t="shared" si="56"/>
        <v>0</v>
      </c>
      <c r="F81" s="19">
        <f t="shared" si="57"/>
        <v>0</v>
      </c>
      <c r="G81" s="5" t="s">
        <v>130</v>
      </c>
      <c r="H81" s="13">
        <f t="shared" si="58"/>
        <v>0</v>
      </c>
      <c r="I81" s="10" t="str">
        <f>IFERROR(VLOOKUP(A81,'1'!U:V,2,0),"0")</f>
        <v>0</v>
      </c>
      <c r="J81" s="5" t="s">
        <v>130</v>
      </c>
      <c r="K81" s="15">
        <f t="shared" si="59"/>
        <v>0</v>
      </c>
      <c r="L81" s="10" t="str">
        <f>IFERROR(VLOOKUP(A81,'2'!U:V,2,0),"0")</f>
        <v>0</v>
      </c>
      <c r="M81" s="5" t="s">
        <v>130</v>
      </c>
      <c r="N81" s="15">
        <f t="shared" si="60"/>
        <v>0</v>
      </c>
      <c r="O81" s="10" t="str">
        <f>IFERROR(VLOOKUP(A81,'3'!U:V,2,0),"0")</f>
        <v>0</v>
      </c>
      <c r="P81" s="5" t="s">
        <v>130</v>
      </c>
      <c r="Q81" s="15">
        <f t="shared" si="61"/>
        <v>0</v>
      </c>
      <c r="R81" s="10" t="str">
        <f>IFERROR(VLOOKUP(A81,'4'!U:V,2,0),"0")</f>
        <v>0</v>
      </c>
      <c r="S81" s="5" t="s">
        <v>130</v>
      </c>
      <c r="T81" s="15">
        <f t="shared" si="62"/>
        <v>0</v>
      </c>
      <c r="U81" s="10" t="str">
        <f>IFERROR(VLOOKUP(A81,'5'!U:V,2,0),"0")</f>
        <v>0</v>
      </c>
      <c r="V81" s="5" t="s">
        <v>130</v>
      </c>
      <c r="W81" s="15">
        <f t="shared" si="63"/>
        <v>0</v>
      </c>
      <c r="X81" s="10" t="str">
        <f>IFERROR(VLOOKUP(A81,'6'!U:V,2,0),"0")</f>
        <v>0</v>
      </c>
      <c r="Y81" s="5" t="s">
        <v>130</v>
      </c>
      <c r="Z81" s="15">
        <f t="shared" si="64"/>
        <v>0</v>
      </c>
      <c r="AA81" s="10" t="str">
        <f>IFERROR(VLOOKUP(A81,'7'!U:V,2,0),"0")</f>
        <v>0</v>
      </c>
      <c r="AB81" s="5" t="s">
        <v>130</v>
      </c>
      <c r="AC81" s="15">
        <f t="shared" si="65"/>
        <v>0</v>
      </c>
      <c r="AD81" s="10" t="str">
        <f>IFERROR(VLOOKUP(A81,'8'!U:V,2,0),"0")</f>
        <v>0</v>
      </c>
      <c r="AE81" s="5" t="s">
        <v>130</v>
      </c>
      <c r="AF81" s="15">
        <f t="shared" si="66"/>
        <v>0</v>
      </c>
      <c r="AG81" s="10" t="str">
        <f>IFERROR(VLOOKUP(A81,'9'!U:V,2,0),"0")</f>
        <v>0</v>
      </c>
      <c r="AH81" s="5" t="s">
        <v>130</v>
      </c>
      <c r="AI81" s="15">
        <f t="shared" si="67"/>
        <v>0</v>
      </c>
      <c r="AJ81" s="10" t="str">
        <f>IFERROR(VLOOKUP(A81,'10'!U:V,2,0),"0")</f>
        <v>0</v>
      </c>
      <c r="AK81" s="5" t="s">
        <v>130</v>
      </c>
      <c r="AL81" s="15">
        <f t="shared" si="68"/>
        <v>0</v>
      </c>
      <c r="AM81" s="10" t="str">
        <f>IFERROR(VLOOKUP(A81,'11'!U:V,2,0),"0")</f>
        <v>0</v>
      </c>
      <c r="AN81" s="5" t="s">
        <v>130</v>
      </c>
      <c r="AO81" s="15">
        <f t="shared" si="69"/>
        <v>0</v>
      </c>
      <c r="AP81" s="10" t="str">
        <f>IFERROR(VLOOKUP(A81,'12'!U:V,2,0),"0")</f>
        <v>0</v>
      </c>
      <c r="AQ81" s="5" t="s">
        <v>130</v>
      </c>
      <c r="AR81" s="15">
        <f t="shared" si="70"/>
        <v>0</v>
      </c>
      <c r="AS81" s="10" t="str">
        <f>IFERROR(VLOOKUP(A81,'13'!U:V,2,0),"0")</f>
        <v>0</v>
      </c>
      <c r="AT81" s="5" t="s">
        <v>130</v>
      </c>
      <c r="AU81" s="15">
        <f t="shared" si="71"/>
        <v>0</v>
      </c>
      <c r="AV81" s="10" t="str">
        <f>IFERROR(VLOOKUP(A81,'14'!U:V,2,0),"0")</f>
        <v>0</v>
      </c>
      <c r="AW81" s="5" t="s">
        <v>130</v>
      </c>
      <c r="AX81" s="15">
        <f t="shared" si="72"/>
        <v>0</v>
      </c>
      <c r="AY81" s="10" t="str">
        <f>IFERROR(VLOOKUP(A81,'15'!U:V,2,0),"0")</f>
        <v>0</v>
      </c>
      <c r="AZ81" s="5" t="s">
        <v>130</v>
      </c>
      <c r="BA81" s="15">
        <f t="shared" si="73"/>
        <v>0</v>
      </c>
      <c r="BB81" s="10" t="str">
        <f>IFERROR(VLOOKUP(A81,'16'!U:V,2,0),"0")</f>
        <v>0</v>
      </c>
      <c r="BC81" s="5" t="s">
        <v>130</v>
      </c>
      <c r="BD81" s="15">
        <f t="shared" si="74"/>
        <v>0</v>
      </c>
      <c r="BE81" s="10" t="str">
        <f>IFERROR(VLOOKUP(A81,'17'!U:V,2,0),"0")</f>
        <v>0</v>
      </c>
      <c r="BF81" s="5" t="s">
        <v>130</v>
      </c>
      <c r="BG81" s="15">
        <f t="shared" si="75"/>
        <v>0</v>
      </c>
      <c r="BH81" s="10" t="str">
        <f>IFERROR(VLOOKUP(A81,'18'!U:V,2,0),"0")</f>
        <v>0</v>
      </c>
      <c r="BI81" s="5" t="s">
        <v>130</v>
      </c>
      <c r="BJ81" s="15">
        <f t="shared" si="77"/>
        <v>0</v>
      </c>
      <c r="BK81" s="10" t="str">
        <f>IFERROR(VLOOKUP(A81,'19'!U:V,2,0),"0")</f>
        <v>0</v>
      </c>
      <c r="BL81" s="5" t="s">
        <v>130</v>
      </c>
      <c r="BM81" s="15">
        <f t="shared" si="78"/>
        <v>0</v>
      </c>
      <c r="BN81" s="10" t="str">
        <f>IFERROR(VLOOKUP(A81,'20'!U:V,2,0),"0")</f>
        <v>0</v>
      </c>
      <c r="BO81" s="5" t="s">
        <v>130</v>
      </c>
      <c r="BP81" s="15">
        <f t="shared" si="79"/>
        <v>0</v>
      </c>
      <c r="BQ81" s="10" t="str">
        <f>IFERROR(VLOOKUP(A81,'21'!U:V,2,0),"0")</f>
        <v>0</v>
      </c>
      <c r="BR81" s="5" t="s">
        <v>130</v>
      </c>
      <c r="BS81" s="15">
        <f t="shared" si="80"/>
        <v>0</v>
      </c>
      <c r="BT81" s="10" t="str">
        <f>IFERROR(VLOOKUP(A81,'22'!U:V,2,0),"0")</f>
        <v>0</v>
      </c>
      <c r="BU81" s="5" t="s">
        <v>130</v>
      </c>
      <c r="BV81" s="15">
        <f t="shared" si="81"/>
        <v>0</v>
      </c>
      <c r="BW81" s="10" t="str">
        <f>IFERROR(VLOOKUP(A81,'23'!U:V,2,0),"0")</f>
        <v>0</v>
      </c>
      <c r="BX81" s="5" t="s">
        <v>130</v>
      </c>
      <c r="BY81" s="15">
        <f t="shared" si="82"/>
        <v>0</v>
      </c>
      <c r="BZ81" s="10" t="str">
        <f>IFERROR(VLOOKUP(A81,'24'!U:V,2,0),"0")</f>
        <v>0</v>
      </c>
      <c r="CA81" s="5" t="s">
        <v>130</v>
      </c>
      <c r="CB81" s="15">
        <f t="shared" si="83"/>
        <v>0</v>
      </c>
      <c r="CC81" s="10" t="str">
        <f>IFERROR(VLOOKUP(A81,'25'!U:V,2,0),"0")</f>
        <v>0</v>
      </c>
      <c r="CD81" s="5" t="s">
        <v>130</v>
      </c>
      <c r="CE81" s="15">
        <f t="shared" si="84"/>
        <v>0</v>
      </c>
      <c r="CF81" s="10" t="str">
        <f>IFERROR(VLOOKUP(A81,'26'!U:V,2,0),"0")</f>
        <v>0</v>
      </c>
      <c r="CG81" s="5" t="s">
        <v>130</v>
      </c>
      <c r="CH81" s="15">
        <f t="shared" si="85"/>
        <v>0</v>
      </c>
      <c r="CI81" s="10" t="str">
        <f>IFERROR(VLOOKUP(A81,'27'!U:V,2,0),"0")</f>
        <v>0</v>
      </c>
      <c r="CJ81" s="5" t="s">
        <v>130</v>
      </c>
      <c r="CK81" s="15">
        <f t="shared" si="86"/>
        <v>0</v>
      </c>
      <c r="CL81" s="10" t="str">
        <f>IFERROR(VLOOKUP(A81,'28'!U:V,2,0),"0")</f>
        <v>0</v>
      </c>
      <c r="CM81" s="5" t="s">
        <v>130</v>
      </c>
      <c r="CN81" s="15">
        <f t="shared" si="87"/>
        <v>0</v>
      </c>
      <c r="CO81" s="10" t="str">
        <f>IFERROR(VLOOKUP(A81,'29'!U:V,2,0),"0")</f>
        <v>0</v>
      </c>
      <c r="CP81" s="5" t="s">
        <v>130</v>
      </c>
      <c r="CQ81" s="15">
        <f t="shared" si="88"/>
        <v>0</v>
      </c>
      <c r="CR81" s="10" t="str">
        <f>IFERROR(VLOOKUP(A81,'30'!U:V,2,0),"0")</f>
        <v>0</v>
      </c>
      <c r="CS81" s="5" t="s">
        <v>130</v>
      </c>
      <c r="CT81" s="15">
        <f t="shared" si="89"/>
        <v>0</v>
      </c>
      <c r="CU81" s="10" t="str">
        <f>IFERROR(VLOOKUP(A81,'31'!U:V,2,0),"0")</f>
        <v>0</v>
      </c>
      <c r="CV81" s="5" t="s">
        <v>130</v>
      </c>
      <c r="CW81" s="15">
        <f t="shared" si="90"/>
        <v>0</v>
      </c>
      <c r="CX81" s="10" t="str">
        <f>IFERROR(VLOOKUP(A81,'เซต1-31'!V:W,2,0),"0")</f>
        <v>0</v>
      </c>
      <c r="CY81" s="5" t="s">
        <v>130</v>
      </c>
      <c r="CZ81" s="15">
        <f t="shared" si="76"/>
        <v>0</v>
      </c>
    </row>
    <row r="82" spans="1:104" x14ac:dyDescent="0.25">
      <c r="A82" s="5" t="s">
        <v>114</v>
      </c>
      <c r="B82" s="4" t="s">
        <v>115</v>
      </c>
      <c r="C82" s="13">
        <v>14.38</v>
      </c>
      <c r="D82" s="95">
        <v>1</v>
      </c>
      <c r="E82" s="95">
        <f t="shared" si="56"/>
        <v>37</v>
      </c>
      <c r="F82" s="19">
        <f t="shared" si="57"/>
        <v>37</v>
      </c>
      <c r="G82" s="5" t="s">
        <v>129</v>
      </c>
      <c r="H82" s="13">
        <f t="shared" si="58"/>
        <v>532.06000000000006</v>
      </c>
      <c r="I82" s="10">
        <f>IFERROR(VLOOKUP(A82,'1'!U:V,2,0),"0")</f>
        <v>0</v>
      </c>
      <c r="J82" s="5" t="s">
        <v>129</v>
      </c>
      <c r="K82" s="15">
        <f t="shared" si="59"/>
        <v>0</v>
      </c>
      <c r="L82" s="10" t="str">
        <f>IFERROR(VLOOKUP(A82,'2'!U:V,2,0),"0")</f>
        <v>0</v>
      </c>
      <c r="M82" s="5" t="s">
        <v>129</v>
      </c>
      <c r="N82" s="15">
        <f t="shared" si="60"/>
        <v>0</v>
      </c>
      <c r="O82" s="10">
        <f>IFERROR(VLOOKUP(A82,'3'!U:V,2,0),"0")</f>
        <v>2</v>
      </c>
      <c r="P82" s="5" t="s">
        <v>129</v>
      </c>
      <c r="Q82" s="15">
        <f t="shared" si="61"/>
        <v>28.76</v>
      </c>
      <c r="R82" s="10" t="str">
        <f>IFERROR(VLOOKUP(A82,'4'!U:V,2,0),"0")</f>
        <v>0</v>
      </c>
      <c r="S82" s="5" t="s">
        <v>129</v>
      </c>
      <c r="T82" s="15">
        <f t="shared" si="62"/>
        <v>0</v>
      </c>
      <c r="U82" s="10" t="str">
        <f>IFERROR(VLOOKUP(A82,'5'!U:V,2,0),"0")</f>
        <v>0</v>
      </c>
      <c r="V82" s="5" t="s">
        <v>129</v>
      </c>
      <c r="W82" s="15">
        <f t="shared" si="63"/>
        <v>0</v>
      </c>
      <c r="X82" s="10" t="str">
        <f>IFERROR(VLOOKUP(A82,'6'!U:V,2,0),"0")</f>
        <v>0</v>
      </c>
      <c r="Y82" s="5" t="s">
        <v>129</v>
      </c>
      <c r="Z82" s="15">
        <f t="shared" si="64"/>
        <v>0</v>
      </c>
      <c r="AA82" s="10" t="str">
        <f>IFERROR(VLOOKUP(A82,'7'!U:V,2,0),"0")</f>
        <v>0</v>
      </c>
      <c r="AB82" s="5" t="s">
        <v>129</v>
      </c>
      <c r="AC82" s="15">
        <f t="shared" si="65"/>
        <v>0</v>
      </c>
      <c r="AD82" s="10" t="str">
        <f>IFERROR(VLOOKUP(A82,'8'!U:V,2,0),"0")</f>
        <v>0</v>
      </c>
      <c r="AE82" s="5" t="s">
        <v>129</v>
      </c>
      <c r="AF82" s="15">
        <f t="shared" si="66"/>
        <v>0</v>
      </c>
      <c r="AG82" s="10">
        <f>IFERROR(VLOOKUP(A82,'9'!U:V,2,0),"0")</f>
        <v>7</v>
      </c>
      <c r="AH82" s="5" t="s">
        <v>129</v>
      </c>
      <c r="AI82" s="15">
        <f t="shared" si="67"/>
        <v>100.66000000000001</v>
      </c>
      <c r="AJ82" s="10" t="str">
        <f>IFERROR(VLOOKUP(A82,'10'!U:V,2,0),"0")</f>
        <v>0</v>
      </c>
      <c r="AK82" s="5" t="s">
        <v>129</v>
      </c>
      <c r="AL82" s="15">
        <f t="shared" si="68"/>
        <v>0</v>
      </c>
      <c r="AM82" s="10">
        <f>IFERROR(VLOOKUP(A82,'11'!U:V,2,0),"0")</f>
        <v>1</v>
      </c>
      <c r="AN82" s="5" t="s">
        <v>129</v>
      </c>
      <c r="AO82" s="15">
        <f t="shared" si="69"/>
        <v>14.38</v>
      </c>
      <c r="AP82" s="10" t="str">
        <f>IFERROR(VLOOKUP(A82,'12'!U:V,2,0),"0")</f>
        <v>0</v>
      </c>
      <c r="AQ82" s="5" t="s">
        <v>129</v>
      </c>
      <c r="AR82" s="15">
        <f t="shared" si="70"/>
        <v>0</v>
      </c>
      <c r="AS82" s="10">
        <f>IFERROR(VLOOKUP(A82,'13'!U:V,2,0),"0")</f>
        <v>5</v>
      </c>
      <c r="AT82" s="5" t="s">
        <v>129</v>
      </c>
      <c r="AU82" s="15">
        <f t="shared" si="71"/>
        <v>71.900000000000006</v>
      </c>
      <c r="AV82" s="10">
        <f>IFERROR(VLOOKUP(A82,'14'!U:V,2,0),"0")</f>
        <v>1</v>
      </c>
      <c r="AW82" s="5" t="s">
        <v>129</v>
      </c>
      <c r="AX82" s="15">
        <f t="shared" si="72"/>
        <v>14.38</v>
      </c>
      <c r="AY82" s="10">
        <f>IFERROR(VLOOKUP(A82,'15'!U:V,2,0),"0")</f>
        <v>10</v>
      </c>
      <c r="AZ82" s="5" t="s">
        <v>129</v>
      </c>
      <c r="BA82" s="15">
        <f t="shared" si="73"/>
        <v>143.80000000000001</v>
      </c>
      <c r="BB82" s="10" t="str">
        <f>IFERROR(VLOOKUP(A82,'16'!U:V,2,0),"0")</f>
        <v>0</v>
      </c>
      <c r="BC82" s="5" t="s">
        <v>129</v>
      </c>
      <c r="BD82" s="15">
        <f t="shared" si="74"/>
        <v>0</v>
      </c>
      <c r="BE82" s="10" t="str">
        <f>IFERROR(VLOOKUP(A82,'17'!U:V,2,0),"0")</f>
        <v>0</v>
      </c>
      <c r="BF82" s="5" t="s">
        <v>129</v>
      </c>
      <c r="BG82" s="15">
        <f t="shared" si="75"/>
        <v>0</v>
      </c>
      <c r="BH82" s="10" t="str">
        <f>IFERROR(VLOOKUP(A82,'18'!U:V,2,0),"0")</f>
        <v>0</v>
      </c>
      <c r="BI82" s="5" t="s">
        <v>129</v>
      </c>
      <c r="BJ82" s="15">
        <f t="shared" si="77"/>
        <v>0</v>
      </c>
      <c r="BK82" s="10" t="str">
        <f>IFERROR(VLOOKUP(A82,'19'!U:V,2,0),"0")</f>
        <v>0</v>
      </c>
      <c r="BL82" s="5" t="s">
        <v>129</v>
      </c>
      <c r="BM82" s="15">
        <f t="shared" si="78"/>
        <v>0</v>
      </c>
      <c r="BN82" s="10">
        <f>IFERROR(VLOOKUP(A82,'20'!U:V,2,0),"0")</f>
        <v>4</v>
      </c>
      <c r="BO82" s="5" t="s">
        <v>129</v>
      </c>
      <c r="BP82" s="15">
        <f t="shared" si="79"/>
        <v>57.52</v>
      </c>
      <c r="BQ82" s="10">
        <f>IFERROR(VLOOKUP(A82,'21'!U:V,2,0),"0")</f>
        <v>6</v>
      </c>
      <c r="BR82" s="5" t="s">
        <v>129</v>
      </c>
      <c r="BS82" s="15">
        <f t="shared" si="80"/>
        <v>86.28</v>
      </c>
      <c r="BT82" s="10" t="str">
        <f>IFERROR(VLOOKUP(A82,'22'!U:V,2,0),"0")</f>
        <v>0</v>
      </c>
      <c r="BU82" s="5" t="s">
        <v>129</v>
      </c>
      <c r="BV82" s="15">
        <f t="shared" si="81"/>
        <v>0</v>
      </c>
      <c r="BW82" s="10" t="str">
        <f>IFERROR(VLOOKUP(A82,'23'!U:V,2,0),"0")</f>
        <v>0</v>
      </c>
      <c r="BX82" s="5" t="s">
        <v>129</v>
      </c>
      <c r="BY82" s="15">
        <f t="shared" si="82"/>
        <v>0</v>
      </c>
      <c r="BZ82" s="10">
        <f>IFERROR(VLOOKUP(A82,'24'!U:V,2,0),"0")</f>
        <v>1</v>
      </c>
      <c r="CA82" s="5" t="s">
        <v>129</v>
      </c>
      <c r="CB82" s="15">
        <f t="shared" si="83"/>
        <v>14.38</v>
      </c>
      <c r="CC82" s="10" t="str">
        <f>IFERROR(VLOOKUP(A82,'25'!U:V,2,0),"0")</f>
        <v>0</v>
      </c>
      <c r="CD82" s="5" t="s">
        <v>129</v>
      </c>
      <c r="CE82" s="15">
        <f t="shared" si="84"/>
        <v>0</v>
      </c>
      <c r="CF82" s="10" t="str">
        <f>IFERROR(VLOOKUP(A82,'26'!U:V,2,0),"0")</f>
        <v>0</v>
      </c>
      <c r="CG82" s="5" t="s">
        <v>129</v>
      </c>
      <c r="CH82" s="15">
        <f t="shared" si="85"/>
        <v>0</v>
      </c>
      <c r="CI82" s="10" t="str">
        <f>IFERROR(VLOOKUP(A82,'27'!U:V,2,0),"0")</f>
        <v>0</v>
      </c>
      <c r="CJ82" s="5" t="s">
        <v>129</v>
      </c>
      <c r="CK82" s="15">
        <f t="shared" si="86"/>
        <v>0</v>
      </c>
      <c r="CL82" s="10" t="str">
        <f>IFERROR(VLOOKUP(A82,'28'!U:V,2,0),"0")</f>
        <v>0</v>
      </c>
      <c r="CM82" s="5" t="s">
        <v>129</v>
      </c>
      <c r="CN82" s="15">
        <f t="shared" si="87"/>
        <v>0</v>
      </c>
      <c r="CO82" s="10" t="str">
        <f>IFERROR(VLOOKUP(A82,'29'!U:V,2,0),"0")</f>
        <v>0</v>
      </c>
      <c r="CP82" s="5" t="s">
        <v>129</v>
      </c>
      <c r="CQ82" s="15">
        <f t="shared" si="88"/>
        <v>0</v>
      </c>
      <c r="CR82" s="10" t="str">
        <f>IFERROR(VLOOKUP(A82,'30'!U:V,2,0),"0")</f>
        <v>0</v>
      </c>
      <c r="CS82" s="5" t="s">
        <v>129</v>
      </c>
      <c r="CT82" s="15">
        <f t="shared" si="89"/>
        <v>0</v>
      </c>
      <c r="CU82" s="10" t="str">
        <f>IFERROR(VLOOKUP(A82,'31'!U:V,2,0),"0")</f>
        <v>0</v>
      </c>
      <c r="CV82" s="5" t="s">
        <v>129</v>
      </c>
      <c r="CW82" s="15">
        <f t="shared" si="90"/>
        <v>0</v>
      </c>
      <c r="CX82" s="10" t="str">
        <f>IFERROR(VLOOKUP(A82,'เซต1-31'!V:W,2,0),"0")</f>
        <v>0</v>
      </c>
      <c r="CY82" s="5" t="s">
        <v>129</v>
      </c>
      <c r="CZ82" s="15">
        <f t="shared" si="76"/>
        <v>0</v>
      </c>
    </row>
    <row r="83" spans="1:104" x14ac:dyDescent="0.25">
      <c r="A83" s="5" t="s">
        <v>112</v>
      </c>
      <c r="B83" s="4" t="s">
        <v>113</v>
      </c>
      <c r="C83" s="13">
        <v>18.510000000000002</v>
      </c>
      <c r="D83" s="95">
        <v>1</v>
      </c>
      <c r="E83" s="95">
        <f t="shared" si="56"/>
        <v>22</v>
      </c>
      <c r="F83" s="19">
        <f t="shared" si="57"/>
        <v>22</v>
      </c>
      <c r="G83" s="5" t="s">
        <v>129</v>
      </c>
      <c r="H83" s="13">
        <f t="shared" si="58"/>
        <v>407.22</v>
      </c>
      <c r="I83" s="10">
        <f>IFERROR(VLOOKUP(A83,'1'!U:V,2,0),"0")</f>
        <v>0</v>
      </c>
      <c r="J83" s="5" t="s">
        <v>129</v>
      </c>
      <c r="K83" s="15">
        <f t="shared" si="59"/>
        <v>0</v>
      </c>
      <c r="L83" s="10" t="str">
        <f>IFERROR(VLOOKUP(A83,'2'!U:V,2,0),"0")</f>
        <v>0</v>
      </c>
      <c r="M83" s="5" t="s">
        <v>129</v>
      </c>
      <c r="N83" s="15">
        <f t="shared" si="60"/>
        <v>0</v>
      </c>
      <c r="O83" s="10" t="str">
        <f>IFERROR(VLOOKUP(A83,'3'!U:V,2,0),"0")</f>
        <v>0</v>
      </c>
      <c r="P83" s="5" t="s">
        <v>129</v>
      </c>
      <c r="Q83" s="15">
        <f t="shared" si="61"/>
        <v>0</v>
      </c>
      <c r="R83" s="10" t="str">
        <f>IFERROR(VLOOKUP(A83,'4'!U:V,2,0),"0")</f>
        <v>0</v>
      </c>
      <c r="S83" s="5" t="s">
        <v>129</v>
      </c>
      <c r="T83" s="15">
        <f t="shared" si="62"/>
        <v>0</v>
      </c>
      <c r="U83" s="10" t="str">
        <f>IFERROR(VLOOKUP(A83,'5'!U:V,2,0),"0")</f>
        <v>0</v>
      </c>
      <c r="V83" s="5" t="s">
        <v>129</v>
      </c>
      <c r="W83" s="15">
        <f t="shared" si="63"/>
        <v>0</v>
      </c>
      <c r="X83" s="10" t="str">
        <f>IFERROR(VLOOKUP(A83,'6'!U:V,2,0),"0")</f>
        <v>0</v>
      </c>
      <c r="Y83" s="5" t="s">
        <v>129</v>
      </c>
      <c r="Z83" s="15">
        <f t="shared" si="64"/>
        <v>0</v>
      </c>
      <c r="AA83" s="10" t="str">
        <f>IFERROR(VLOOKUP(A83,'7'!U:V,2,0),"0")</f>
        <v>0</v>
      </c>
      <c r="AB83" s="5" t="s">
        <v>129</v>
      </c>
      <c r="AC83" s="15">
        <f t="shared" si="65"/>
        <v>0</v>
      </c>
      <c r="AD83" s="10" t="str">
        <f>IFERROR(VLOOKUP(A83,'8'!U:V,2,0),"0")</f>
        <v>0</v>
      </c>
      <c r="AE83" s="5" t="s">
        <v>129</v>
      </c>
      <c r="AF83" s="15">
        <f t="shared" si="66"/>
        <v>0</v>
      </c>
      <c r="AG83" s="10">
        <f>IFERROR(VLOOKUP(A83,'9'!U:V,2,0),"0")</f>
        <v>2</v>
      </c>
      <c r="AH83" s="5" t="s">
        <v>129</v>
      </c>
      <c r="AI83" s="15">
        <f t="shared" si="67"/>
        <v>37.020000000000003</v>
      </c>
      <c r="AJ83" s="10">
        <f>IFERROR(VLOOKUP(A83,'10'!U:V,2,0),"0")</f>
        <v>1</v>
      </c>
      <c r="AK83" s="5" t="s">
        <v>129</v>
      </c>
      <c r="AL83" s="15">
        <f t="shared" si="68"/>
        <v>18.510000000000002</v>
      </c>
      <c r="AM83" s="10">
        <f>IFERROR(VLOOKUP(A83,'11'!U:V,2,0),"0")</f>
        <v>1</v>
      </c>
      <c r="AN83" s="5" t="s">
        <v>129</v>
      </c>
      <c r="AO83" s="15">
        <f t="shared" si="69"/>
        <v>18.510000000000002</v>
      </c>
      <c r="AP83" s="10" t="str">
        <f>IFERROR(VLOOKUP(A83,'12'!U:V,2,0),"0")</f>
        <v>0</v>
      </c>
      <c r="AQ83" s="5" t="s">
        <v>129</v>
      </c>
      <c r="AR83" s="15">
        <f t="shared" si="70"/>
        <v>0</v>
      </c>
      <c r="AS83" s="10">
        <f>IFERROR(VLOOKUP(A83,'13'!U:V,2,0),"0")</f>
        <v>5</v>
      </c>
      <c r="AT83" s="5" t="s">
        <v>129</v>
      </c>
      <c r="AU83" s="15">
        <f t="shared" si="71"/>
        <v>92.550000000000011</v>
      </c>
      <c r="AV83" s="10" t="str">
        <f>IFERROR(VLOOKUP(A83,'14'!U:V,2,0),"0")</f>
        <v>0</v>
      </c>
      <c r="AW83" s="5" t="s">
        <v>129</v>
      </c>
      <c r="AX83" s="15">
        <f t="shared" si="72"/>
        <v>0</v>
      </c>
      <c r="AY83" s="10">
        <f>IFERROR(VLOOKUP(A83,'15'!U:V,2,0),"0")</f>
        <v>10</v>
      </c>
      <c r="AZ83" s="5" t="s">
        <v>129</v>
      </c>
      <c r="BA83" s="15">
        <f t="shared" si="73"/>
        <v>185.10000000000002</v>
      </c>
      <c r="BB83" s="10">
        <f>IFERROR(VLOOKUP(A83,'16'!U:V,2,0),"0")</f>
        <v>2</v>
      </c>
      <c r="BC83" s="5" t="s">
        <v>129</v>
      </c>
      <c r="BD83" s="15">
        <f t="shared" si="74"/>
        <v>37.020000000000003</v>
      </c>
      <c r="BE83" s="10" t="str">
        <f>IFERROR(VLOOKUP(A83,'17'!U:V,2,0),"0")</f>
        <v>0</v>
      </c>
      <c r="BF83" s="5" t="s">
        <v>129</v>
      </c>
      <c r="BG83" s="15">
        <f t="shared" si="75"/>
        <v>0</v>
      </c>
      <c r="BH83" s="10" t="str">
        <f>IFERROR(VLOOKUP(A83,'18'!U:V,2,0),"0")</f>
        <v>0</v>
      </c>
      <c r="BI83" s="5" t="s">
        <v>129</v>
      </c>
      <c r="BJ83" s="15">
        <f t="shared" si="77"/>
        <v>0</v>
      </c>
      <c r="BK83" s="10" t="str">
        <f>IFERROR(VLOOKUP(A83,'19'!U:V,2,0),"0")</f>
        <v>0</v>
      </c>
      <c r="BL83" s="5" t="s">
        <v>129</v>
      </c>
      <c r="BM83" s="15">
        <f t="shared" si="78"/>
        <v>0</v>
      </c>
      <c r="BN83" s="10" t="str">
        <f>IFERROR(VLOOKUP(A83,'20'!U:V,2,0),"0")</f>
        <v>0</v>
      </c>
      <c r="BO83" s="5" t="s">
        <v>129</v>
      </c>
      <c r="BP83" s="15">
        <f t="shared" si="79"/>
        <v>0</v>
      </c>
      <c r="BQ83" s="10">
        <f>IFERROR(VLOOKUP(A83,'21'!U:V,2,0),"0")</f>
        <v>1</v>
      </c>
      <c r="BR83" s="5" t="s">
        <v>129</v>
      </c>
      <c r="BS83" s="15">
        <f t="shared" si="80"/>
        <v>18.510000000000002</v>
      </c>
      <c r="BT83" s="10" t="str">
        <f>IFERROR(VLOOKUP(A83,'22'!U:V,2,0),"0")</f>
        <v>0</v>
      </c>
      <c r="BU83" s="5" t="s">
        <v>129</v>
      </c>
      <c r="BV83" s="15">
        <f t="shared" si="81"/>
        <v>0</v>
      </c>
      <c r="BW83" s="10" t="str">
        <f>IFERROR(VLOOKUP(A83,'23'!U:V,2,0),"0")</f>
        <v>0</v>
      </c>
      <c r="BX83" s="5" t="s">
        <v>129</v>
      </c>
      <c r="BY83" s="15">
        <f t="shared" si="82"/>
        <v>0</v>
      </c>
      <c r="BZ83" s="10" t="str">
        <f>IFERROR(VLOOKUP(A83,'24'!U:V,2,0),"0")</f>
        <v>0</v>
      </c>
      <c r="CA83" s="5" t="s">
        <v>129</v>
      </c>
      <c r="CB83" s="15">
        <f t="shared" si="83"/>
        <v>0</v>
      </c>
      <c r="CC83" s="10" t="str">
        <f>IFERROR(VLOOKUP(A83,'25'!U:V,2,0),"0")</f>
        <v>0</v>
      </c>
      <c r="CD83" s="5" t="s">
        <v>129</v>
      </c>
      <c r="CE83" s="15">
        <f t="shared" si="84"/>
        <v>0</v>
      </c>
      <c r="CF83" s="10" t="str">
        <f>IFERROR(VLOOKUP(A83,'26'!U:V,2,0),"0")</f>
        <v>0</v>
      </c>
      <c r="CG83" s="5" t="s">
        <v>129</v>
      </c>
      <c r="CH83" s="15">
        <f t="shared" si="85"/>
        <v>0</v>
      </c>
      <c r="CI83" s="10" t="str">
        <f>IFERROR(VLOOKUP(A83,'27'!U:V,2,0),"0")</f>
        <v>0</v>
      </c>
      <c r="CJ83" s="5" t="s">
        <v>129</v>
      </c>
      <c r="CK83" s="15">
        <f t="shared" si="86"/>
        <v>0</v>
      </c>
      <c r="CL83" s="10" t="str">
        <f>IFERROR(VLOOKUP(A83,'28'!U:V,2,0),"0")</f>
        <v>0</v>
      </c>
      <c r="CM83" s="5" t="s">
        <v>129</v>
      </c>
      <c r="CN83" s="15">
        <f t="shared" si="87"/>
        <v>0</v>
      </c>
      <c r="CO83" s="10" t="str">
        <f>IFERROR(VLOOKUP(A83,'29'!U:V,2,0),"0")</f>
        <v>0</v>
      </c>
      <c r="CP83" s="5" t="s">
        <v>129</v>
      </c>
      <c r="CQ83" s="15">
        <f t="shared" si="88"/>
        <v>0</v>
      </c>
      <c r="CR83" s="10" t="str">
        <f>IFERROR(VLOOKUP(A83,'30'!U:V,2,0),"0")</f>
        <v>0</v>
      </c>
      <c r="CS83" s="5" t="s">
        <v>129</v>
      </c>
      <c r="CT83" s="15">
        <f t="shared" si="89"/>
        <v>0</v>
      </c>
      <c r="CU83" s="10" t="str">
        <f>IFERROR(VLOOKUP(A83,'31'!U:V,2,0),"0")</f>
        <v>0</v>
      </c>
      <c r="CV83" s="5" t="s">
        <v>129</v>
      </c>
      <c r="CW83" s="15">
        <f t="shared" si="90"/>
        <v>0</v>
      </c>
      <c r="CX83" s="10" t="str">
        <f>IFERROR(VLOOKUP(A83,'เซต1-31'!V:W,2,0),"0")</f>
        <v>0</v>
      </c>
      <c r="CY83" s="5" t="s">
        <v>129</v>
      </c>
      <c r="CZ83" s="15">
        <f t="shared" si="76"/>
        <v>0</v>
      </c>
    </row>
    <row r="84" spans="1:104" x14ac:dyDescent="0.25">
      <c r="A84" s="5" t="s">
        <v>12</v>
      </c>
      <c r="B84" s="4" t="s">
        <v>13</v>
      </c>
      <c r="C84" s="13">
        <v>14.89</v>
      </c>
      <c r="D84" s="95">
        <v>1</v>
      </c>
      <c r="E84" s="95">
        <f t="shared" si="56"/>
        <v>81</v>
      </c>
      <c r="F84" s="19">
        <f t="shared" si="57"/>
        <v>81</v>
      </c>
      <c r="G84" s="5" t="s">
        <v>129</v>
      </c>
      <c r="H84" s="13">
        <f t="shared" si="58"/>
        <v>1206.0900000000001</v>
      </c>
      <c r="I84" s="10">
        <f>IFERROR(VLOOKUP(A84,'1'!U:V,2,0),"0")</f>
        <v>0</v>
      </c>
      <c r="J84" s="5" t="s">
        <v>129</v>
      </c>
      <c r="K84" s="15">
        <f t="shared" si="59"/>
        <v>0</v>
      </c>
      <c r="L84" s="10">
        <f>IFERROR(VLOOKUP(A84,'2'!U:V,2,0),"0")</f>
        <v>3</v>
      </c>
      <c r="M84" s="5" t="s">
        <v>129</v>
      </c>
      <c r="N84" s="15">
        <f t="shared" si="60"/>
        <v>44.67</v>
      </c>
      <c r="O84" s="10">
        <f>IFERROR(VLOOKUP(A84,'3'!U:V,2,0),"0")</f>
        <v>3</v>
      </c>
      <c r="P84" s="5" t="s">
        <v>129</v>
      </c>
      <c r="Q84" s="15">
        <f t="shared" si="61"/>
        <v>44.67</v>
      </c>
      <c r="R84" s="10">
        <f>IFERROR(VLOOKUP(A84,'4'!U:V,2,0),"0")</f>
        <v>5</v>
      </c>
      <c r="S84" s="5" t="s">
        <v>129</v>
      </c>
      <c r="T84" s="15">
        <f t="shared" si="62"/>
        <v>74.45</v>
      </c>
      <c r="U84" s="10" t="str">
        <f>IFERROR(VLOOKUP(A84,'5'!U:V,2,0),"0")</f>
        <v>0</v>
      </c>
      <c r="V84" s="5" t="s">
        <v>129</v>
      </c>
      <c r="W84" s="15">
        <f t="shared" si="63"/>
        <v>0</v>
      </c>
      <c r="X84" s="10" t="str">
        <f>IFERROR(VLOOKUP(A84,'6'!U:V,2,0),"0")</f>
        <v>0</v>
      </c>
      <c r="Y84" s="5" t="s">
        <v>129</v>
      </c>
      <c r="Z84" s="15">
        <f t="shared" si="64"/>
        <v>0</v>
      </c>
      <c r="AA84" s="10">
        <f>IFERROR(VLOOKUP(A84,'7'!U:V,2,0),"0")</f>
        <v>2</v>
      </c>
      <c r="AB84" s="5" t="s">
        <v>129</v>
      </c>
      <c r="AC84" s="15">
        <f t="shared" si="65"/>
        <v>29.78</v>
      </c>
      <c r="AD84" s="10">
        <f>IFERROR(VLOOKUP(A84,'8'!U:V,2,0),"0")</f>
        <v>1</v>
      </c>
      <c r="AE84" s="5" t="s">
        <v>129</v>
      </c>
      <c r="AF84" s="15">
        <f t="shared" si="66"/>
        <v>14.89</v>
      </c>
      <c r="AG84" s="10">
        <f>IFERROR(VLOOKUP(A84,'9'!U:V,2,0),"0")</f>
        <v>2</v>
      </c>
      <c r="AH84" s="5" t="s">
        <v>129</v>
      </c>
      <c r="AI84" s="15">
        <f t="shared" si="67"/>
        <v>29.78</v>
      </c>
      <c r="AJ84" s="10">
        <f>IFERROR(VLOOKUP(A84,'10'!U:V,2,0),"0")</f>
        <v>11</v>
      </c>
      <c r="AK84" s="5" t="s">
        <v>129</v>
      </c>
      <c r="AL84" s="15">
        <f t="shared" si="68"/>
        <v>163.79000000000002</v>
      </c>
      <c r="AM84" s="10">
        <f>IFERROR(VLOOKUP(A84,'11'!U:V,2,0),"0")</f>
        <v>6</v>
      </c>
      <c r="AN84" s="5" t="s">
        <v>129</v>
      </c>
      <c r="AO84" s="15">
        <f t="shared" si="69"/>
        <v>89.34</v>
      </c>
      <c r="AP84" s="10">
        <f>IFERROR(VLOOKUP(A84,'12'!U:V,2,0),"0")</f>
        <v>5</v>
      </c>
      <c r="AQ84" s="5" t="s">
        <v>129</v>
      </c>
      <c r="AR84" s="15">
        <f t="shared" si="70"/>
        <v>74.45</v>
      </c>
      <c r="AS84" s="10" t="str">
        <f>IFERROR(VLOOKUP(A84,'13'!U:V,2,0),"0")</f>
        <v>0</v>
      </c>
      <c r="AT84" s="5" t="s">
        <v>129</v>
      </c>
      <c r="AU84" s="15">
        <f t="shared" si="71"/>
        <v>0</v>
      </c>
      <c r="AV84" s="10">
        <f>IFERROR(VLOOKUP(A84,'14'!U:V,2,0),"0")</f>
        <v>2</v>
      </c>
      <c r="AW84" s="5" t="s">
        <v>129</v>
      </c>
      <c r="AX84" s="15">
        <f t="shared" si="72"/>
        <v>29.78</v>
      </c>
      <c r="AY84" s="10">
        <f>IFERROR(VLOOKUP(A84,'15'!U:V,2,0),"0")</f>
        <v>5</v>
      </c>
      <c r="AZ84" s="5" t="s">
        <v>129</v>
      </c>
      <c r="BA84" s="15">
        <f t="shared" si="73"/>
        <v>74.45</v>
      </c>
      <c r="BB84" s="10">
        <f>IFERROR(VLOOKUP(A84,'16'!U:V,2,0),"0")</f>
        <v>2</v>
      </c>
      <c r="BC84" s="5" t="s">
        <v>129</v>
      </c>
      <c r="BD84" s="15">
        <f t="shared" si="74"/>
        <v>29.78</v>
      </c>
      <c r="BE84" s="10">
        <f>IFERROR(VLOOKUP(A84,'17'!U:V,2,0),"0")</f>
        <v>2</v>
      </c>
      <c r="BF84" s="5" t="s">
        <v>129</v>
      </c>
      <c r="BG84" s="15">
        <f t="shared" si="75"/>
        <v>29.78</v>
      </c>
      <c r="BH84" s="10" t="str">
        <f>IFERROR(VLOOKUP(A84,'18'!U:V,2,0),"0")</f>
        <v>0</v>
      </c>
      <c r="BI84" s="5" t="s">
        <v>129</v>
      </c>
      <c r="BJ84" s="15">
        <f t="shared" si="77"/>
        <v>0</v>
      </c>
      <c r="BK84" s="10">
        <f>IFERROR(VLOOKUP(A84,'19'!U:V,2,0),"0")</f>
        <v>5</v>
      </c>
      <c r="BL84" s="5" t="s">
        <v>129</v>
      </c>
      <c r="BM84" s="15">
        <f t="shared" si="78"/>
        <v>74.45</v>
      </c>
      <c r="BN84" s="10">
        <f>IFERROR(VLOOKUP(A84,'20'!U:V,2,0),"0")</f>
        <v>6</v>
      </c>
      <c r="BO84" s="5" t="s">
        <v>129</v>
      </c>
      <c r="BP84" s="15">
        <f t="shared" si="79"/>
        <v>89.34</v>
      </c>
      <c r="BQ84" s="10">
        <f>IFERROR(VLOOKUP(A84,'21'!U:V,2,0),"0")</f>
        <v>1</v>
      </c>
      <c r="BR84" s="5" t="s">
        <v>129</v>
      </c>
      <c r="BS84" s="15">
        <f t="shared" si="80"/>
        <v>14.89</v>
      </c>
      <c r="BT84" s="10">
        <f>IFERROR(VLOOKUP(A84,'22'!U:V,2,0),"0")</f>
        <v>5</v>
      </c>
      <c r="BU84" s="5" t="s">
        <v>129</v>
      </c>
      <c r="BV84" s="15">
        <f t="shared" si="81"/>
        <v>74.45</v>
      </c>
      <c r="BW84" s="10">
        <f>IFERROR(VLOOKUP(A84,'23'!U:V,2,0),"0")</f>
        <v>3</v>
      </c>
      <c r="BX84" s="5" t="s">
        <v>129</v>
      </c>
      <c r="BY84" s="15">
        <f t="shared" si="82"/>
        <v>44.67</v>
      </c>
      <c r="BZ84" s="10">
        <f>IFERROR(VLOOKUP(A84,'24'!U:V,2,0),"0")</f>
        <v>2</v>
      </c>
      <c r="CA84" s="5" t="s">
        <v>129</v>
      </c>
      <c r="CB84" s="15">
        <f t="shared" si="83"/>
        <v>29.78</v>
      </c>
      <c r="CC84" s="10">
        <f>IFERROR(VLOOKUP(A84,'25'!U:V,2,0),"0")</f>
        <v>10</v>
      </c>
      <c r="CD84" s="5" t="s">
        <v>129</v>
      </c>
      <c r="CE84" s="15">
        <f t="shared" si="84"/>
        <v>148.9</v>
      </c>
      <c r="CF84" s="10" t="str">
        <f>IFERROR(VLOOKUP(A84,'26'!U:V,2,0),"0")</f>
        <v>0</v>
      </c>
      <c r="CG84" s="5" t="s">
        <v>129</v>
      </c>
      <c r="CH84" s="15">
        <f t="shared" si="85"/>
        <v>0</v>
      </c>
      <c r="CI84" s="10" t="str">
        <f>IFERROR(VLOOKUP(A84,'27'!U:V,2,0),"0")</f>
        <v>0</v>
      </c>
      <c r="CJ84" s="5" t="s">
        <v>129</v>
      </c>
      <c r="CK84" s="15">
        <f t="shared" si="86"/>
        <v>0</v>
      </c>
      <c r="CL84" s="10" t="str">
        <f>IFERROR(VLOOKUP(A84,'28'!U:V,2,0),"0")</f>
        <v>0</v>
      </c>
      <c r="CM84" s="5" t="s">
        <v>129</v>
      </c>
      <c r="CN84" s="15">
        <f t="shared" si="87"/>
        <v>0</v>
      </c>
      <c r="CO84" s="10" t="str">
        <f>IFERROR(VLOOKUP(A84,'29'!U:V,2,0),"0")</f>
        <v>0</v>
      </c>
      <c r="CP84" s="5" t="s">
        <v>129</v>
      </c>
      <c r="CQ84" s="15">
        <f t="shared" si="88"/>
        <v>0</v>
      </c>
      <c r="CR84" s="10" t="str">
        <f>IFERROR(VLOOKUP(A84,'30'!U:V,2,0),"0")</f>
        <v>0</v>
      </c>
      <c r="CS84" s="5" t="s">
        <v>129</v>
      </c>
      <c r="CT84" s="15">
        <f t="shared" si="89"/>
        <v>0</v>
      </c>
      <c r="CU84" s="10" t="str">
        <f>IFERROR(VLOOKUP(A84,'31'!U:V,2,0),"0")</f>
        <v>0</v>
      </c>
      <c r="CV84" s="5" t="s">
        <v>129</v>
      </c>
      <c r="CW84" s="15">
        <f t="shared" si="90"/>
        <v>0</v>
      </c>
      <c r="CX84" s="10" t="str">
        <f>IFERROR(VLOOKUP(A84,'เซต1-31'!V:W,2,0),"0")</f>
        <v>0</v>
      </c>
      <c r="CY84" s="5" t="s">
        <v>129</v>
      </c>
      <c r="CZ84" s="15">
        <f t="shared" si="76"/>
        <v>0</v>
      </c>
    </row>
    <row r="85" spans="1:104" x14ac:dyDescent="0.25">
      <c r="A85" s="5" t="s">
        <v>200</v>
      </c>
      <c r="B85" s="4" t="s">
        <v>201</v>
      </c>
      <c r="C85" s="13">
        <v>14.89</v>
      </c>
      <c r="D85" s="95">
        <v>1</v>
      </c>
      <c r="E85" s="95">
        <f t="shared" si="56"/>
        <v>0</v>
      </c>
      <c r="F85" s="19">
        <f t="shared" si="57"/>
        <v>0</v>
      </c>
      <c r="G85" s="5" t="s">
        <v>129</v>
      </c>
      <c r="H85" s="13">
        <f t="shared" si="58"/>
        <v>0</v>
      </c>
      <c r="I85" s="10" t="str">
        <f>IFERROR(VLOOKUP(A85,'1'!U:V,2,0),"0")</f>
        <v>0</v>
      </c>
      <c r="J85" s="5" t="s">
        <v>129</v>
      </c>
      <c r="K85" s="15">
        <f t="shared" si="59"/>
        <v>0</v>
      </c>
      <c r="L85" s="10" t="str">
        <f>IFERROR(VLOOKUP(A85,'2'!U:V,2,0),"0")</f>
        <v>0</v>
      </c>
      <c r="M85" s="5" t="s">
        <v>129</v>
      </c>
      <c r="N85" s="15">
        <f t="shared" si="60"/>
        <v>0</v>
      </c>
      <c r="O85" s="10" t="str">
        <f>IFERROR(VLOOKUP(A85,'3'!U:V,2,0),"0")</f>
        <v>0</v>
      </c>
      <c r="P85" s="5" t="s">
        <v>129</v>
      </c>
      <c r="Q85" s="15">
        <f t="shared" si="61"/>
        <v>0</v>
      </c>
      <c r="R85" s="10" t="str">
        <f>IFERROR(VLOOKUP(A85,'4'!U:V,2,0),"0")</f>
        <v>0</v>
      </c>
      <c r="S85" s="5" t="s">
        <v>129</v>
      </c>
      <c r="T85" s="15">
        <f t="shared" si="62"/>
        <v>0</v>
      </c>
      <c r="U85" s="10" t="str">
        <f>IFERROR(VLOOKUP(A85,'5'!U:V,2,0),"0")</f>
        <v>0</v>
      </c>
      <c r="V85" s="5" t="s">
        <v>129</v>
      </c>
      <c r="W85" s="15">
        <f t="shared" si="63"/>
        <v>0</v>
      </c>
      <c r="X85" s="10" t="str">
        <f>IFERROR(VLOOKUP(A85,'6'!U:V,2,0),"0")</f>
        <v>0</v>
      </c>
      <c r="Y85" s="5" t="s">
        <v>129</v>
      </c>
      <c r="Z85" s="15">
        <f t="shared" si="64"/>
        <v>0</v>
      </c>
      <c r="AA85" s="10" t="str">
        <f>IFERROR(VLOOKUP(A85,'7'!U:V,2,0),"0")</f>
        <v>0</v>
      </c>
      <c r="AB85" s="5" t="s">
        <v>129</v>
      </c>
      <c r="AC85" s="15">
        <f t="shared" si="65"/>
        <v>0</v>
      </c>
      <c r="AD85" s="10" t="str">
        <f>IFERROR(VLOOKUP(A85,'8'!U:V,2,0),"0")</f>
        <v>0</v>
      </c>
      <c r="AE85" s="5" t="s">
        <v>129</v>
      </c>
      <c r="AF85" s="15">
        <f t="shared" si="66"/>
        <v>0</v>
      </c>
      <c r="AG85" s="10" t="str">
        <f>IFERROR(VLOOKUP(A85,'9'!U:V,2,0),"0")</f>
        <v>0</v>
      </c>
      <c r="AH85" s="5" t="s">
        <v>129</v>
      </c>
      <c r="AI85" s="15">
        <f t="shared" si="67"/>
        <v>0</v>
      </c>
      <c r="AJ85" s="10" t="str">
        <f>IFERROR(VLOOKUP(A85,'10'!U:V,2,0),"0")</f>
        <v>0</v>
      </c>
      <c r="AK85" s="5" t="s">
        <v>129</v>
      </c>
      <c r="AL85" s="15">
        <f t="shared" si="68"/>
        <v>0</v>
      </c>
      <c r="AM85" s="10" t="str">
        <f>IFERROR(VLOOKUP(A85,'11'!U:V,2,0),"0")</f>
        <v>0</v>
      </c>
      <c r="AN85" s="5" t="s">
        <v>129</v>
      </c>
      <c r="AO85" s="15">
        <f t="shared" si="69"/>
        <v>0</v>
      </c>
      <c r="AP85" s="10" t="str">
        <f>IFERROR(VLOOKUP(A85,'12'!U:V,2,0),"0")</f>
        <v>0</v>
      </c>
      <c r="AQ85" s="5" t="s">
        <v>129</v>
      </c>
      <c r="AR85" s="15">
        <f t="shared" si="70"/>
        <v>0</v>
      </c>
      <c r="AS85" s="10" t="str">
        <f>IFERROR(VLOOKUP(A85,'13'!U:V,2,0),"0")</f>
        <v>0</v>
      </c>
      <c r="AT85" s="5" t="s">
        <v>129</v>
      </c>
      <c r="AU85" s="15">
        <f t="shared" si="71"/>
        <v>0</v>
      </c>
      <c r="AV85" s="10" t="str">
        <f>IFERROR(VLOOKUP(A85,'14'!U:V,2,0),"0")</f>
        <v>0</v>
      </c>
      <c r="AW85" s="5" t="s">
        <v>129</v>
      </c>
      <c r="AX85" s="15">
        <f t="shared" si="72"/>
        <v>0</v>
      </c>
      <c r="AY85" s="10" t="str">
        <f>IFERROR(VLOOKUP(A85,'15'!U:V,2,0),"0")</f>
        <v>0</v>
      </c>
      <c r="AZ85" s="5" t="s">
        <v>129</v>
      </c>
      <c r="BA85" s="15">
        <f t="shared" si="73"/>
        <v>0</v>
      </c>
      <c r="BB85" s="10" t="str">
        <f>IFERROR(VLOOKUP(A85,'16'!U:V,2,0),"0")</f>
        <v>0</v>
      </c>
      <c r="BC85" s="5" t="s">
        <v>129</v>
      </c>
      <c r="BD85" s="15">
        <f t="shared" si="74"/>
        <v>0</v>
      </c>
      <c r="BE85" s="10" t="str">
        <f>IFERROR(VLOOKUP(A85,'17'!U:V,2,0),"0")</f>
        <v>0</v>
      </c>
      <c r="BF85" s="5" t="s">
        <v>129</v>
      </c>
      <c r="BG85" s="15">
        <f t="shared" si="75"/>
        <v>0</v>
      </c>
      <c r="BH85" s="10" t="str">
        <f>IFERROR(VLOOKUP(A85,'18'!U:V,2,0),"0")</f>
        <v>0</v>
      </c>
      <c r="BI85" s="5" t="s">
        <v>129</v>
      </c>
      <c r="BJ85" s="15">
        <f t="shared" si="77"/>
        <v>0</v>
      </c>
      <c r="BK85" s="10" t="str">
        <f>IFERROR(VLOOKUP(A85,'19'!U:V,2,0),"0")</f>
        <v>0</v>
      </c>
      <c r="BL85" s="5" t="s">
        <v>129</v>
      </c>
      <c r="BM85" s="15">
        <f t="shared" si="78"/>
        <v>0</v>
      </c>
      <c r="BN85" s="10" t="str">
        <f>IFERROR(VLOOKUP(A85,'20'!U:V,2,0),"0")</f>
        <v>0</v>
      </c>
      <c r="BO85" s="5" t="s">
        <v>129</v>
      </c>
      <c r="BP85" s="15">
        <f t="shared" si="79"/>
        <v>0</v>
      </c>
      <c r="BQ85" s="10" t="str">
        <f>IFERROR(VLOOKUP(A85,'21'!U:V,2,0),"0")</f>
        <v>0</v>
      </c>
      <c r="BR85" s="5" t="s">
        <v>129</v>
      </c>
      <c r="BS85" s="15">
        <f t="shared" si="80"/>
        <v>0</v>
      </c>
      <c r="BT85" s="10" t="str">
        <f>IFERROR(VLOOKUP(A85,'22'!U:V,2,0),"0")</f>
        <v>0</v>
      </c>
      <c r="BU85" s="5" t="s">
        <v>129</v>
      </c>
      <c r="BV85" s="15">
        <f t="shared" si="81"/>
        <v>0</v>
      </c>
      <c r="BW85" s="10" t="str">
        <f>IFERROR(VLOOKUP(A85,'23'!U:V,2,0),"0")</f>
        <v>0</v>
      </c>
      <c r="BX85" s="5" t="s">
        <v>129</v>
      </c>
      <c r="BY85" s="15">
        <f t="shared" si="82"/>
        <v>0</v>
      </c>
      <c r="BZ85" s="10" t="str">
        <f>IFERROR(VLOOKUP(A85,'24'!U:V,2,0),"0")</f>
        <v>0</v>
      </c>
      <c r="CA85" s="5" t="s">
        <v>129</v>
      </c>
      <c r="CB85" s="15">
        <f t="shared" si="83"/>
        <v>0</v>
      </c>
      <c r="CC85" s="10" t="str">
        <f>IFERROR(VLOOKUP(A85,'25'!U:V,2,0),"0")</f>
        <v>0</v>
      </c>
      <c r="CD85" s="5" t="s">
        <v>129</v>
      </c>
      <c r="CE85" s="15">
        <f t="shared" si="84"/>
        <v>0</v>
      </c>
      <c r="CF85" s="10" t="str">
        <f>IFERROR(VLOOKUP(A85,'26'!U:V,2,0),"0")</f>
        <v>0</v>
      </c>
      <c r="CG85" s="5" t="s">
        <v>129</v>
      </c>
      <c r="CH85" s="15">
        <f t="shared" si="85"/>
        <v>0</v>
      </c>
      <c r="CI85" s="10" t="str">
        <f>IFERROR(VLOOKUP(A85,'27'!U:V,2,0),"0")</f>
        <v>0</v>
      </c>
      <c r="CJ85" s="5" t="s">
        <v>129</v>
      </c>
      <c r="CK85" s="15">
        <f t="shared" si="86"/>
        <v>0</v>
      </c>
      <c r="CL85" s="10" t="str">
        <f>IFERROR(VLOOKUP(A85,'28'!U:V,2,0),"0")</f>
        <v>0</v>
      </c>
      <c r="CM85" s="5" t="s">
        <v>129</v>
      </c>
      <c r="CN85" s="15">
        <f t="shared" si="87"/>
        <v>0</v>
      </c>
      <c r="CO85" s="10" t="str">
        <f>IFERROR(VLOOKUP(A85,'29'!U:V,2,0),"0")</f>
        <v>0</v>
      </c>
      <c r="CP85" s="5" t="s">
        <v>129</v>
      </c>
      <c r="CQ85" s="15">
        <f t="shared" si="88"/>
        <v>0</v>
      </c>
      <c r="CR85" s="10" t="str">
        <f>IFERROR(VLOOKUP(A85,'30'!U:V,2,0),"0")</f>
        <v>0</v>
      </c>
      <c r="CS85" s="5" t="s">
        <v>129</v>
      </c>
      <c r="CT85" s="15">
        <f t="shared" si="89"/>
        <v>0</v>
      </c>
      <c r="CU85" s="10" t="str">
        <f>IFERROR(VLOOKUP(A85,'31'!U:V,2,0),"0")</f>
        <v>0</v>
      </c>
      <c r="CV85" s="5" t="s">
        <v>129</v>
      </c>
      <c r="CW85" s="15">
        <f t="shared" si="90"/>
        <v>0</v>
      </c>
      <c r="CX85" s="10" t="str">
        <f>IFERROR(VLOOKUP(A85,'เซต1-31'!V:W,2,0),"0")</f>
        <v>0</v>
      </c>
      <c r="CY85" s="5" t="s">
        <v>129</v>
      </c>
      <c r="CZ85" s="15">
        <f t="shared" si="76"/>
        <v>0</v>
      </c>
    </row>
    <row r="86" spans="1:104" x14ac:dyDescent="0.25">
      <c r="A86" s="5" t="s">
        <v>14</v>
      </c>
      <c r="B86" s="4" t="s">
        <v>15</v>
      </c>
      <c r="C86" s="13">
        <v>14.23</v>
      </c>
      <c r="D86" s="95">
        <v>1</v>
      </c>
      <c r="E86" s="95">
        <f t="shared" si="56"/>
        <v>139</v>
      </c>
      <c r="F86" s="19">
        <f t="shared" si="57"/>
        <v>139</v>
      </c>
      <c r="G86" s="5" t="s">
        <v>129</v>
      </c>
      <c r="H86" s="13">
        <f t="shared" si="58"/>
        <v>1977.97</v>
      </c>
      <c r="I86" s="10">
        <f>IFERROR(VLOOKUP(A86,'1'!U:V,2,0),"0")</f>
        <v>0</v>
      </c>
      <c r="J86" s="5" t="s">
        <v>129</v>
      </c>
      <c r="K86" s="15">
        <f t="shared" si="59"/>
        <v>0</v>
      </c>
      <c r="L86" s="10">
        <f>IFERROR(VLOOKUP(A86,'2'!U:V,2,0),"0")</f>
        <v>1</v>
      </c>
      <c r="M86" s="5" t="s">
        <v>129</v>
      </c>
      <c r="N86" s="15">
        <f t="shared" si="60"/>
        <v>14.23</v>
      </c>
      <c r="O86" s="10">
        <f>IFERROR(VLOOKUP(A86,'3'!U:V,2,0),"0")</f>
        <v>6</v>
      </c>
      <c r="P86" s="5" t="s">
        <v>129</v>
      </c>
      <c r="Q86" s="15">
        <f t="shared" si="61"/>
        <v>85.38</v>
      </c>
      <c r="R86" s="10">
        <f>IFERROR(VLOOKUP(A86,'4'!U:V,2,0),"0")</f>
        <v>8</v>
      </c>
      <c r="S86" s="5" t="s">
        <v>129</v>
      </c>
      <c r="T86" s="15">
        <f t="shared" si="62"/>
        <v>113.84</v>
      </c>
      <c r="U86" s="10">
        <f>IFERROR(VLOOKUP(A86,'5'!U:V,2,0),"0")</f>
        <v>3</v>
      </c>
      <c r="V86" s="5" t="s">
        <v>129</v>
      </c>
      <c r="W86" s="15">
        <f t="shared" si="63"/>
        <v>42.69</v>
      </c>
      <c r="X86" s="10">
        <f>IFERROR(VLOOKUP(A86,'6'!U:V,2,0),"0")</f>
        <v>1</v>
      </c>
      <c r="Y86" s="5" t="s">
        <v>129</v>
      </c>
      <c r="Z86" s="15">
        <f t="shared" si="64"/>
        <v>14.23</v>
      </c>
      <c r="AA86" s="10">
        <f>IFERROR(VLOOKUP(A86,'7'!U:V,2,0),"0")</f>
        <v>8</v>
      </c>
      <c r="AB86" s="5" t="s">
        <v>129</v>
      </c>
      <c r="AC86" s="15">
        <f t="shared" si="65"/>
        <v>113.84</v>
      </c>
      <c r="AD86" s="10">
        <f>IFERROR(VLOOKUP(A86,'8'!U:V,2,0),"0")</f>
        <v>2</v>
      </c>
      <c r="AE86" s="5" t="s">
        <v>129</v>
      </c>
      <c r="AF86" s="15">
        <f t="shared" si="66"/>
        <v>28.46</v>
      </c>
      <c r="AG86" s="10">
        <f>IFERROR(VLOOKUP(A86,'9'!U:V,2,0),"0")</f>
        <v>9</v>
      </c>
      <c r="AH86" s="5" t="s">
        <v>129</v>
      </c>
      <c r="AI86" s="15">
        <f t="shared" si="67"/>
        <v>128.07</v>
      </c>
      <c r="AJ86" s="10">
        <f>IFERROR(VLOOKUP(A86,'10'!U:V,2,0),"0")</f>
        <v>19</v>
      </c>
      <c r="AK86" s="5" t="s">
        <v>129</v>
      </c>
      <c r="AL86" s="15">
        <f t="shared" si="68"/>
        <v>270.37</v>
      </c>
      <c r="AM86" s="10">
        <f>IFERROR(VLOOKUP(A86,'11'!U:V,2,0),"0")</f>
        <v>9</v>
      </c>
      <c r="AN86" s="5" t="s">
        <v>129</v>
      </c>
      <c r="AO86" s="15">
        <f t="shared" si="69"/>
        <v>128.07</v>
      </c>
      <c r="AP86" s="10">
        <f>IFERROR(VLOOKUP(A86,'12'!U:V,2,0),"0")</f>
        <v>5</v>
      </c>
      <c r="AQ86" s="5" t="s">
        <v>129</v>
      </c>
      <c r="AR86" s="15">
        <f t="shared" si="70"/>
        <v>71.150000000000006</v>
      </c>
      <c r="AS86" s="10">
        <f>IFERROR(VLOOKUP(A86,'13'!U:V,2,0),"0")</f>
        <v>1</v>
      </c>
      <c r="AT86" s="5" t="s">
        <v>129</v>
      </c>
      <c r="AU86" s="15">
        <f t="shared" si="71"/>
        <v>14.23</v>
      </c>
      <c r="AV86" s="10">
        <f>IFERROR(VLOOKUP(A86,'14'!U:V,2,0),"0")</f>
        <v>9</v>
      </c>
      <c r="AW86" s="5" t="s">
        <v>129</v>
      </c>
      <c r="AX86" s="15">
        <f t="shared" si="72"/>
        <v>128.07</v>
      </c>
      <c r="AY86" s="10">
        <f>IFERROR(VLOOKUP(A86,'15'!U:V,2,0),"0")</f>
        <v>12</v>
      </c>
      <c r="AZ86" s="5" t="s">
        <v>129</v>
      </c>
      <c r="BA86" s="15">
        <f t="shared" si="73"/>
        <v>170.76</v>
      </c>
      <c r="BB86" s="10">
        <f>IFERROR(VLOOKUP(A86,'16'!U:V,2,0),"0")</f>
        <v>2</v>
      </c>
      <c r="BC86" s="5" t="s">
        <v>129</v>
      </c>
      <c r="BD86" s="15">
        <f t="shared" si="74"/>
        <v>28.46</v>
      </c>
      <c r="BE86" s="10">
        <f>IFERROR(VLOOKUP(A86,'17'!U:V,2,0),"0")</f>
        <v>6</v>
      </c>
      <c r="BF86" s="5" t="s">
        <v>129</v>
      </c>
      <c r="BG86" s="15">
        <f t="shared" si="75"/>
        <v>85.38</v>
      </c>
      <c r="BH86" s="10" t="str">
        <f>IFERROR(VLOOKUP(A86,'18'!U:V,2,0),"0")</f>
        <v>0</v>
      </c>
      <c r="BI86" s="5" t="s">
        <v>129</v>
      </c>
      <c r="BJ86" s="15">
        <f t="shared" si="77"/>
        <v>0</v>
      </c>
      <c r="BK86" s="10">
        <f>IFERROR(VLOOKUP(A86,'19'!U:V,2,0),"0")</f>
        <v>6</v>
      </c>
      <c r="BL86" s="5" t="s">
        <v>129</v>
      </c>
      <c r="BM86" s="15">
        <f t="shared" si="78"/>
        <v>85.38</v>
      </c>
      <c r="BN86" s="10">
        <f>IFERROR(VLOOKUP(A86,'20'!U:V,2,0),"0")</f>
        <v>8</v>
      </c>
      <c r="BO86" s="5" t="s">
        <v>129</v>
      </c>
      <c r="BP86" s="15">
        <f t="shared" si="79"/>
        <v>113.84</v>
      </c>
      <c r="BQ86" s="10" t="str">
        <f>IFERROR(VLOOKUP(A86,'21'!U:V,2,0),"0")</f>
        <v>0</v>
      </c>
      <c r="BR86" s="5" t="s">
        <v>129</v>
      </c>
      <c r="BS86" s="15">
        <f t="shared" si="80"/>
        <v>0</v>
      </c>
      <c r="BT86" s="10">
        <f>IFERROR(VLOOKUP(A86,'22'!U:V,2,0),"0")</f>
        <v>7</v>
      </c>
      <c r="BU86" s="5" t="s">
        <v>129</v>
      </c>
      <c r="BV86" s="15">
        <f t="shared" si="81"/>
        <v>99.61</v>
      </c>
      <c r="BW86" s="10" t="str">
        <f>IFERROR(VLOOKUP(A86,'23'!U:V,2,0),"0")</f>
        <v>0</v>
      </c>
      <c r="BX86" s="5" t="s">
        <v>129</v>
      </c>
      <c r="BY86" s="15">
        <f t="shared" si="82"/>
        <v>0</v>
      </c>
      <c r="BZ86" s="10" t="str">
        <f>IFERROR(VLOOKUP(A86,'24'!U:V,2,0),"0")</f>
        <v>0</v>
      </c>
      <c r="CA86" s="5" t="s">
        <v>129</v>
      </c>
      <c r="CB86" s="15">
        <f t="shared" si="83"/>
        <v>0</v>
      </c>
      <c r="CC86" s="10">
        <f>IFERROR(VLOOKUP(A86,'25'!U:V,2,0),"0")</f>
        <v>1</v>
      </c>
      <c r="CD86" s="5" t="s">
        <v>129</v>
      </c>
      <c r="CE86" s="15">
        <f t="shared" si="84"/>
        <v>14.23</v>
      </c>
      <c r="CF86" s="10">
        <f>IFERROR(VLOOKUP(A86,'26'!U:V,2,0),"0")</f>
        <v>3</v>
      </c>
      <c r="CG86" s="5" t="s">
        <v>129</v>
      </c>
      <c r="CH86" s="15">
        <f t="shared" si="85"/>
        <v>42.69</v>
      </c>
      <c r="CI86" s="10">
        <f>IFERROR(VLOOKUP(A86,'27'!U:V,2,0),"0")</f>
        <v>5</v>
      </c>
      <c r="CJ86" s="5" t="s">
        <v>129</v>
      </c>
      <c r="CK86" s="15">
        <f t="shared" si="86"/>
        <v>71.150000000000006</v>
      </c>
      <c r="CL86" s="10">
        <f>IFERROR(VLOOKUP(A86,'28'!U:V,2,0),"0")</f>
        <v>8</v>
      </c>
      <c r="CM86" s="5" t="s">
        <v>129</v>
      </c>
      <c r="CN86" s="15">
        <f t="shared" si="87"/>
        <v>113.84</v>
      </c>
      <c r="CO86" s="10" t="str">
        <f>IFERROR(VLOOKUP(A86,'29'!U:V,2,0),"0")</f>
        <v>0</v>
      </c>
      <c r="CP86" s="5" t="s">
        <v>129</v>
      </c>
      <c r="CQ86" s="15">
        <f t="shared" si="88"/>
        <v>0</v>
      </c>
      <c r="CR86" s="10" t="str">
        <f>IFERROR(VLOOKUP(A86,'30'!U:V,2,0),"0")</f>
        <v>0</v>
      </c>
      <c r="CS86" s="5" t="s">
        <v>129</v>
      </c>
      <c r="CT86" s="15">
        <f t="shared" si="89"/>
        <v>0</v>
      </c>
      <c r="CU86" s="10" t="str">
        <f>IFERROR(VLOOKUP(A86,'31'!U:V,2,0),"0")</f>
        <v>0</v>
      </c>
      <c r="CV86" s="5" t="s">
        <v>129</v>
      </c>
      <c r="CW86" s="15">
        <f t="shared" si="90"/>
        <v>0</v>
      </c>
      <c r="CX86" s="10" t="str">
        <f>IFERROR(VLOOKUP(A86,'เซต1-31'!V:W,2,0),"0")</f>
        <v>0</v>
      </c>
      <c r="CY86" s="5" t="s">
        <v>129</v>
      </c>
      <c r="CZ86" s="15">
        <f t="shared" si="76"/>
        <v>0</v>
      </c>
    </row>
    <row r="87" spans="1:104" x14ac:dyDescent="0.25">
      <c r="A87" s="5" t="s">
        <v>153</v>
      </c>
      <c r="B87" s="4" t="s">
        <v>154</v>
      </c>
      <c r="C87" s="13">
        <v>14.23</v>
      </c>
      <c r="D87" s="95">
        <v>1</v>
      </c>
      <c r="E87" s="95">
        <f t="shared" si="56"/>
        <v>0</v>
      </c>
      <c r="F87" s="19">
        <f t="shared" si="57"/>
        <v>0</v>
      </c>
      <c r="G87" s="5" t="s">
        <v>129</v>
      </c>
      <c r="H87" s="13">
        <f t="shared" si="58"/>
        <v>0</v>
      </c>
      <c r="I87" s="10" t="str">
        <f>IFERROR(VLOOKUP(A87,'1'!U:V,2,0),"0")</f>
        <v>0</v>
      </c>
      <c r="J87" s="5" t="s">
        <v>129</v>
      </c>
      <c r="K87" s="15">
        <f t="shared" si="59"/>
        <v>0</v>
      </c>
      <c r="L87" s="10" t="str">
        <f>IFERROR(VLOOKUP(A87,'2'!U:V,2,0),"0")</f>
        <v>0</v>
      </c>
      <c r="M87" s="5" t="s">
        <v>129</v>
      </c>
      <c r="N87" s="15">
        <f t="shared" si="60"/>
        <v>0</v>
      </c>
      <c r="O87" s="10" t="str">
        <f>IFERROR(VLOOKUP(A87,'3'!U:V,2,0),"0")</f>
        <v>0</v>
      </c>
      <c r="P87" s="5" t="s">
        <v>129</v>
      </c>
      <c r="Q87" s="15">
        <f t="shared" si="61"/>
        <v>0</v>
      </c>
      <c r="R87" s="10" t="str">
        <f>IFERROR(VLOOKUP(A87,'4'!U:V,2,0),"0")</f>
        <v>0</v>
      </c>
      <c r="S87" s="5" t="s">
        <v>129</v>
      </c>
      <c r="T87" s="15">
        <f t="shared" si="62"/>
        <v>0</v>
      </c>
      <c r="U87" s="10" t="str">
        <f>IFERROR(VLOOKUP(A87,'5'!U:V,2,0),"0")</f>
        <v>0</v>
      </c>
      <c r="V87" s="5" t="s">
        <v>129</v>
      </c>
      <c r="W87" s="15">
        <f t="shared" si="63"/>
        <v>0</v>
      </c>
      <c r="X87" s="10" t="str">
        <f>IFERROR(VLOOKUP(A87,'6'!U:V,2,0),"0")</f>
        <v>0</v>
      </c>
      <c r="Y87" s="5" t="s">
        <v>129</v>
      </c>
      <c r="Z87" s="15">
        <f t="shared" si="64"/>
        <v>0</v>
      </c>
      <c r="AA87" s="10" t="str">
        <f>IFERROR(VLOOKUP(A87,'7'!U:V,2,0),"0")</f>
        <v>0</v>
      </c>
      <c r="AB87" s="5" t="s">
        <v>129</v>
      </c>
      <c r="AC87" s="15">
        <f t="shared" si="65"/>
        <v>0</v>
      </c>
      <c r="AD87" s="10" t="str">
        <f>IFERROR(VLOOKUP(A87,'8'!U:V,2,0),"0")</f>
        <v>0</v>
      </c>
      <c r="AE87" s="5" t="s">
        <v>129</v>
      </c>
      <c r="AF87" s="15">
        <f t="shared" si="66"/>
        <v>0</v>
      </c>
      <c r="AG87" s="10" t="str">
        <f>IFERROR(VLOOKUP(A87,'9'!U:V,2,0),"0")</f>
        <v>0</v>
      </c>
      <c r="AH87" s="5" t="s">
        <v>129</v>
      </c>
      <c r="AI87" s="15">
        <f t="shared" si="67"/>
        <v>0</v>
      </c>
      <c r="AJ87" s="10" t="str">
        <f>IFERROR(VLOOKUP(A87,'10'!U:V,2,0),"0")</f>
        <v>0</v>
      </c>
      <c r="AK87" s="5" t="s">
        <v>129</v>
      </c>
      <c r="AL87" s="15">
        <f t="shared" si="68"/>
        <v>0</v>
      </c>
      <c r="AM87" s="10" t="str">
        <f>IFERROR(VLOOKUP(A87,'11'!U:V,2,0),"0")</f>
        <v>0</v>
      </c>
      <c r="AN87" s="5" t="s">
        <v>129</v>
      </c>
      <c r="AO87" s="15">
        <f t="shared" si="69"/>
        <v>0</v>
      </c>
      <c r="AP87" s="10" t="str">
        <f>IFERROR(VLOOKUP(A87,'12'!U:V,2,0),"0")</f>
        <v>0</v>
      </c>
      <c r="AQ87" s="5" t="s">
        <v>129</v>
      </c>
      <c r="AR87" s="15">
        <f t="shared" si="70"/>
        <v>0</v>
      </c>
      <c r="AS87" s="10" t="str">
        <f>IFERROR(VLOOKUP(A87,'13'!U:V,2,0),"0")</f>
        <v>0</v>
      </c>
      <c r="AT87" s="5" t="s">
        <v>129</v>
      </c>
      <c r="AU87" s="15">
        <f t="shared" si="71"/>
        <v>0</v>
      </c>
      <c r="AV87" s="10" t="str">
        <f>IFERROR(VLOOKUP(A87,'14'!U:V,2,0),"0")</f>
        <v>0</v>
      </c>
      <c r="AW87" s="5" t="s">
        <v>129</v>
      </c>
      <c r="AX87" s="15">
        <f t="shared" si="72"/>
        <v>0</v>
      </c>
      <c r="AY87" s="10" t="str">
        <f>IFERROR(VLOOKUP(A87,'15'!U:V,2,0),"0")</f>
        <v>0</v>
      </c>
      <c r="AZ87" s="5" t="s">
        <v>129</v>
      </c>
      <c r="BA87" s="15">
        <f t="shared" si="73"/>
        <v>0</v>
      </c>
      <c r="BB87" s="10" t="str">
        <f>IFERROR(VLOOKUP(A87,'16'!U:V,2,0),"0")</f>
        <v>0</v>
      </c>
      <c r="BC87" s="5" t="s">
        <v>129</v>
      </c>
      <c r="BD87" s="15">
        <f t="shared" si="74"/>
        <v>0</v>
      </c>
      <c r="BE87" s="10" t="str">
        <f>IFERROR(VLOOKUP(A87,'17'!U:V,2,0),"0")</f>
        <v>0</v>
      </c>
      <c r="BF87" s="5" t="s">
        <v>129</v>
      </c>
      <c r="BG87" s="15">
        <f t="shared" si="75"/>
        <v>0</v>
      </c>
      <c r="BH87" s="10" t="str">
        <f>IFERROR(VLOOKUP(A87,'18'!U:V,2,0),"0")</f>
        <v>0</v>
      </c>
      <c r="BI87" s="5" t="s">
        <v>129</v>
      </c>
      <c r="BJ87" s="15">
        <f t="shared" si="77"/>
        <v>0</v>
      </c>
      <c r="BK87" s="10" t="str">
        <f>IFERROR(VLOOKUP(A87,'19'!U:V,2,0),"0")</f>
        <v>0</v>
      </c>
      <c r="BL87" s="5" t="s">
        <v>129</v>
      </c>
      <c r="BM87" s="15">
        <f t="shared" si="78"/>
        <v>0</v>
      </c>
      <c r="BN87" s="10" t="str">
        <f>IFERROR(VLOOKUP(A87,'20'!U:V,2,0),"0")</f>
        <v>0</v>
      </c>
      <c r="BO87" s="5" t="s">
        <v>129</v>
      </c>
      <c r="BP87" s="15">
        <f t="shared" si="79"/>
        <v>0</v>
      </c>
      <c r="BQ87" s="10" t="str">
        <f>IFERROR(VLOOKUP(A87,'21'!U:V,2,0),"0")</f>
        <v>0</v>
      </c>
      <c r="BR87" s="5" t="s">
        <v>129</v>
      </c>
      <c r="BS87" s="15">
        <f t="shared" si="80"/>
        <v>0</v>
      </c>
      <c r="BT87" s="10" t="str">
        <f>IFERROR(VLOOKUP(A87,'22'!U:V,2,0),"0")</f>
        <v>0</v>
      </c>
      <c r="BU87" s="5" t="s">
        <v>129</v>
      </c>
      <c r="BV87" s="15">
        <f t="shared" si="81"/>
        <v>0</v>
      </c>
      <c r="BW87" s="10" t="str">
        <f>IFERROR(VLOOKUP(A87,'23'!U:V,2,0),"0")</f>
        <v>0</v>
      </c>
      <c r="BX87" s="5" t="s">
        <v>129</v>
      </c>
      <c r="BY87" s="15">
        <f t="shared" si="82"/>
        <v>0</v>
      </c>
      <c r="BZ87" s="10" t="str">
        <f>IFERROR(VLOOKUP(A87,'24'!U:V,2,0),"0")</f>
        <v>0</v>
      </c>
      <c r="CA87" s="5" t="s">
        <v>129</v>
      </c>
      <c r="CB87" s="15">
        <f t="shared" si="83"/>
        <v>0</v>
      </c>
      <c r="CC87" s="10" t="str">
        <f>IFERROR(VLOOKUP(A87,'25'!U:V,2,0),"0")</f>
        <v>0</v>
      </c>
      <c r="CD87" s="5" t="s">
        <v>129</v>
      </c>
      <c r="CE87" s="15">
        <f t="shared" si="84"/>
        <v>0</v>
      </c>
      <c r="CF87" s="10" t="str">
        <f>IFERROR(VLOOKUP(A87,'26'!U:V,2,0),"0")</f>
        <v>0</v>
      </c>
      <c r="CG87" s="5" t="s">
        <v>129</v>
      </c>
      <c r="CH87" s="15">
        <f t="shared" si="85"/>
        <v>0</v>
      </c>
      <c r="CI87" s="10" t="str">
        <f>IFERROR(VLOOKUP(A87,'27'!U:V,2,0),"0")</f>
        <v>0</v>
      </c>
      <c r="CJ87" s="5" t="s">
        <v>129</v>
      </c>
      <c r="CK87" s="15">
        <f t="shared" si="86"/>
        <v>0</v>
      </c>
      <c r="CL87" s="10" t="str">
        <f>IFERROR(VLOOKUP(A87,'28'!U:V,2,0),"0")</f>
        <v>0</v>
      </c>
      <c r="CM87" s="5" t="s">
        <v>129</v>
      </c>
      <c r="CN87" s="15">
        <f t="shared" si="87"/>
        <v>0</v>
      </c>
      <c r="CO87" s="10" t="str">
        <f>IFERROR(VLOOKUP(A87,'29'!U:V,2,0),"0")</f>
        <v>0</v>
      </c>
      <c r="CP87" s="5" t="s">
        <v>129</v>
      </c>
      <c r="CQ87" s="15">
        <f t="shared" si="88"/>
        <v>0</v>
      </c>
      <c r="CR87" s="10" t="str">
        <f>IFERROR(VLOOKUP(A87,'30'!U:V,2,0),"0")</f>
        <v>0</v>
      </c>
      <c r="CS87" s="5" t="s">
        <v>129</v>
      </c>
      <c r="CT87" s="15">
        <f t="shared" si="89"/>
        <v>0</v>
      </c>
      <c r="CU87" s="10" t="str">
        <f>IFERROR(VLOOKUP(A87,'31'!U:V,2,0),"0")</f>
        <v>0</v>
      </c>
      <c r="CV87" s="5" t="s">
        <v>129</v>
      </c>
      <c r="CW87" s="15">
        <f t="shared" si="90"/>
        <v>0</v>
      </c>
      <c r="CX87" s="10" t="str">
        <f>IFERROR(VLOOKUP(A87,'เซต1-31'!V:W,2,0),"0")</f>
        <v>0</v>
      </c>
      <c r="CY87" s="5" t="s">
        <v>129</v>
      </c>
      <c r="CZ87" s="15">
        <f t="shared" si="76"/>
        <v>0</v>
      </c>
    </row>
    <row r="88" spans="1:104" x14ac:dyDescent="0.25">
      <c r="A88" s="5" t="s">
        <v>10</v>
      </c>
      <c r="B88" s="4" t="s">
        <v>11</v>
      </c>
      <c r="C88" s="13">
        <v>14.96</v>
      </c>
      <c r="D88" s="95">
        <v>1</v>
      </c>
      <c r="E88" s="95">
        <f t="shared" si="56"/>
        <v>82</v>
      </c>
      <c r="F88" s="19">
        <f t="shared" si="57"/>
        <v>82</v>
      </c>
      <c r="G88" s="5" t="s">
        <v>129</v>
      </c>
      <c r="H88" s="13">
        <f t="shared" si="58"/>
        <v>1226.72</v>
      </c>
      <c r="I88" s="10">
        <f>IFERROR(VLOOKUP(A88,'1'!U:V,2,0),"0")</f>
        <v>0</v>
      </c>
      <c r="J88" s="5" t="s">
        <v>129</v>
      </c>
      <c r="K88" s="15">
        <f t="shared" si="59"/>
        <v>0</v>
      </c>
      <c r="L88" s="10" t="str">
        <f>IFERROR(VLOOKUP(A88,'2'!U:V,2,0),"0")</f>
        <v>0</v>
      </c>
      <c r="M88" s="5" t="s">
        <v>129</v>
      </c>
      <c r="N88" s="15">
        <f t="shared" si="60"/>
        <v>0</v>
      </c>
      <c r="O88" s="10">
        <f>IFERROR(VLOOKUP(A88,'3'!U:V,2,0),"0")</f>
        <v>6</v>
      </c>
      <c r="P88" s="5" t="s">
        <v>129</v>
      </c>
      <c r="Q88" s="15">
        <f t="shared" si="61"/>
        <v>89.76</v>
      </c>
      <c r="R88" s="10" t="str">
        <f>IFERROR(VLOOKUP(A88,'4'!U:V,2,0),"0")</f>
        <v>0</v>
      </c>
      <c r="S88" s="5" t="s">
        <v>129</v>
      </c>
      <c r="T88" s="15">
        <f t="shared" si="62"/>
        <v>0</v>
      </c>
      <c r="U88" s="10" t="str">
        <f>IFERROR(VLOOKUP(A88,'5'!U:V,2,0),"0")</f>
        <v>0</v>
      </c>
      <c r="V88" s="5" t="s">
        <v>129</v>
      </c>
      <c r="W88" s="15">
        <f t="shared" si="63"/>
        <v>0</v>
      </c>
      <c r="X88" s="10" t="str">
        <f>IFERROR(VLOOKUP(A88,'6'!U:V,2,0),"0")</f>
        <v>0</v>
      </c>
      <c r="Y88" s="5" t="s">
        <v>129</v>
      </c>
      <c r="Z88" s="15">
        <f t="shared" si="64"/>
        <v>0</v>
      </c>
      <c r="AA88" s="10">
        <f>IFERROR(VLOOKUP(A88,'7'!U:V,2,0),"0")</f>
        <v>15</v>
      </c>
      <c r="AB88" s="5" t="s">
        <v>129</v>
      </c>
      <c r="AC88" s="15">
        <f t="shared" si="65"/>
        <v>224.4</v>
      </c>
      <c r="AD88" s="10" t="str">
        <f>IFERROR(VLOOKUP(A88,'8'!U:V,2,0),"0")</f>
        <v>0</v>
      </c>
      <c r="AE88" s="5" t="s">
        <v>129</v>
      </c>
      <c r="AF88" s="15">
        <f t="shared" si="66"/>
        <v>0</v>
      </c>
      <c r="AG88" s="10">
        <f>IFERROR(VLOOKUP(A88,'9'!U:V,2,0),"0")</f>
        <v>5</v>
      </c>
      <c r="AH88" s="5" t="s">
        <v>129</v>
      </c>
      <c r="AI88" s="15">
        <f t="shared" si="67"/>
        <v>74.800000000000011</v>
      </c>
      <c r="AJ88" s="10">
        <f>IFERROR(VLOOKUP(A88,'10'!U:V,2,0),"0")</f>
        <v>8</v>
      </c>
      <c r="AK88" s="5" t="s">
        <v>129</v>
      </c>
      <c r="AL88" s="15">
        <f t="shared" si="68"/>
        <v>119.68</v>
      </c>
      <c r="AM88" s="10">
        <f>IFERROR(VLOOKUP(A88,'11'!U:V,2,0),"0")</f>
        <v>2</v>
      </c>
      <c r="AN88" s="5" t="s">
        <v>129</v>
      </c>
      <c r="AO88" s="15">
        <f t="shared" si="69"/>
        <v>29.92</v>
      </c>
      <c r="AP88" s="10" t="str">
        <f>IFERROR(VLOOKUP(A88,'12'!U:V,2,0),"0")</f>
        <v>0</v>
      </c>
      <c r="AQ88" s="5" t="s">
        <v>129</v>
      </c>
      <c r="AR88" s="15">
        <f t="shared" si="70"/>
        <v>0</v>
      </c>
      <c r="AS88" s="10">
        <f>IFERROR(VLOOKUP(A88,'13'!U:V,2,0),"0")</f>
        <v>1</v>
      </c>
      <c r="AT88" s="5" t="s">
        <v>129</v>
      </c>
      <c r="AU88" s="15">
        <f t="shared" si="71"/>
        <v>14.96</v>
      </c>
      <c r="AV88" s="10">
        <f>IFERROR(VLOOKUP(A88,'14'!U:V,2,0),"0")</f>
        <v>8</v>
      </c>
      <c r="AW88" s="5" t="s">
        <v>129</v>
      </c>
      <c r="AX88" s="15">
        <f t="shared" si="72"/>
        <v>119.68</v>
      </c>
      <c r="AY88" s="10">
        <f>IFERROR(VLOOKUP(A88,'15'!U:V,2,0),"0")</f>
        <v>11</v>
      </c>
      <c r="AZ88" s="5" t="s">
        <v>129</v>
      </c>
      <c r="BA88" s="15">
        <f t="shared" si="73"/>
        <v>164.56</v>
      </c>
      <c r="BB88" s="10">
        <f>IFERROR(VLOOKUP(A88,'16'!U:V,2,0),"0")</f>
        <v>1</v>
      </c>
      <c r="BC88" s="5" t="s">
        <v>129</v>
      </c>
      <c r="BD88" s="15">
        <f t="shared" si="74"/>
        <v>14.96</v>
      </c>
      <c r="BE88" s="10">
        <f>IFERROR(VLOOKUP(A88,'17'!U:V,2,0),"0")</f>
        <v>2</v>
      </c>
      <c r="BF88" s="5" t="s">
        <v>129</v>
      </c>
      <c r="BG88" s="15">
        <f t="shared" si="75"/>
        <v>29.92</v>
      </c>
      <c r="BH88" s="10" t="str">
        <f>IFERROR(VLOOKUP(A88,'18'!U:V,2,0),"0")</f>
        <v>0</v>
      </c>
      <c r="BI88" s="5" t="s">
        <v>129</v>
      </c>
      <c r="BJ88" s="15">
        <f t="shared" si="77"/>
        <v>0</v>
      </c>
      <c r="BK88" s="10" t="str">
        <f>IFERROR(VLOOKUP(A88,'19'!U:V,2,0),"0")</f>
        <v>0</v>
      </c>
      <c r="BL88" s="5" t="s">
        <v>129</v>
      </c>
      <c r="BM88" s="15">
        <f t="shared" si="78"/>
        <v>0</v>
      </c>
      <c r="BN88" s="10">
        <f>IFERROR(VLOOKUP(A88,'20'!U:V,2,0),"0")</f>
        <v>6</v>
      </c>
      <c r="BO88" s="5" t="s">
        <v>129</v>
      </c>
      <c r="BP88" s="15">
        <f t="shared" si="79"/>
        <v>89.76</v>
      </c>
      <c r="BQ88" s="10" t="str">
        <f>IFERROR(VLOOKUP(A88,'21'!U:V,2,0),"0")</f>
        <v>0</v>
      </c>
      <c r="BR88" s="5" t="s">
        <v>129</v>
      </c>
      <c r="BS88" s="15">
        <f t="shared" si="80"/>
        <v>0</v>
      </c>
      <c r="BT88" s="10">
        <f>IFERROR(VLOOKUP(A88,'22'!U:V,2,0),"0")</f>
        <v>5</v>
      </c>
      <c r="BU88" s="5" t="s">
        <v>129</v>
      </c>
      <c r="BV88" s="15">
        <f t="shared" si="81"/>
        <v>74.800000000000011</v>
      </c>
      <c r="BW88" s="10">
        <f>IFERROR(VLOOKUP(A88,'23'!U:V,2,0),"0")</f>
        <v>1</v>
      </c>
      <c r="BX88" s="5" t="s">
        <v>129</v>
      </c>
      <c r="BY88" s="15">
        <f t="shared" si="82"/>
        <v>14.96</v>
      </c>
      <c r="BZ88" s="10" t="str">
        <f>IFERROR(VLOOKUP(A88,'24'!U:V,2,0),"0")</f>
        <v>0</v>
      </c>
      <c r="CA88" s="5" t="s">
        <v>129</v>
      </c>
      <c r="CB88" s="15">
        <f t="shared" si="83"/>
        <v>0</v>
      </c>
      <c r="CC88" s="10">
        <f>IFERROR(VLOOKUP(A88,'25'!U:V,2,0),"0")</f>
        <v>5</v>
      </c>
      <c r="CD88" s="5" t="s">
        <v>129</v>
      </c>
      <c r="CE88" s="15">
        <f t="shared" si="84"/>
        <v>74.800000000000011</v>
      </c>
      <c r="CF88" s="10">
        <f>IFERROR(VLOOKUP(A88,'26'!U:V,2,0),"0")</f>
        <v>1</v>
      </c>
      <c r="CG88" s="5" t="s">
        <v>129</v>
      </c>
      <c r="CH88" s="15">
        <f t="shared" si="85"/>
        <v>14.96</v>
      </c>
      <c r="CI88" s="10">
        <f>IFERROR(VLOOKUP(A88,'27'!U:V,2,0),"0")</f>
        <v>5</v>
      </c>
      <c r="CJ88" s="5" t="s">
        <v>129</v>
      </c>
      <c r="CK88" s="15">
        <f t="shared" si="86"/>
        <v>74.800000000000011</v>
      </c>
      <c r="CL88" s="10" t="str">
        <f>IFERROR(VLOOKUP(A88,'28'!U:V,2,0),"0")</f>
        <v>0</v>
      </c>
      <c r="CM88" s="5" t="s">
        <v>129</v>
      </c>
      <c r="CN88" s="15">
        <f t="shared" si="87"/>
        <v>0</v>
      </c>
      <c r="CO88" s="10" t="str">
        <f>IFERROR(VLOOKUP(A88,'29'!U:V,2,0),"0")</f>
        <v>0</v>
      </c>
      <c r="CP88" s="5" t="s">
        <v>129</v>
      </c>
      <c r="CQ88" s="15">
        <f t="shared" si="88"/>
        <v>0</v>
      </c>
      <c r="CR88" s="10" t="str">
        <f>IFERROR(VLOOKUP(A88,'30'!U:V,2,0),"0")</f>
        <v>0</v>
      </c>
      <c r="CS88" s="5" t="s">
        <v>129</v>
      </c>
      <c r="CT88" s="15">
        <f t="shared" si="89"/>
        <v>0</v>
      </c>
      <c r="CU88" s="10" t="str">
        <f>IFERROR(VLOOKUP(A88,'31'!U:V,2,0),"0")</f>
        <v>0</v>
      </c>
      <c r="CV88" s="5" t="s">
        <v>129</v>
      </c>
      <c r="CW88" s="15">
        <f t="shared" si="90"/>
        <v>0</v>
      </c>
      <c r="CX88" s="10" t="str">
        <f>IFERROR(VLOOKUP(A88,'เซต1-31'!V:W,2,0),"0")</f>
        <v>0</v>
      </c>
      <c r="CY88" s="5" t="s">
        <v>129</v>
      </c>
      <c r="CZ88" s="15">
        <f t="shared" si="76"/>
        <v>0</v>
      </c>
    </row>
    <row r="89" spans="1:104" x14ac:dyDescent="0.25">
      <c r="A89" s="5" t="s">
        <v>202</v>
      </c>
      <c r="B89" s="4" t="s">
        <v>203</v>
      </c>
      <c r="C89" s="13">
        <v>14.96</v>
      </c>
      <c r="D89" s="95">
        <v>1</v>
      </c>
      <c r="E89" s="95">
        <f t="shared" si="56"/>
        <v>0</v>
      </c>
      <c r="F89" s="19">
        <f t="shared" si="57"/>
        <v>0</v>
      </c>
      <c r="G89" s="5" t="s">
        <v>129</v>
      </c>
      <c r="H89" s="13">
        <f t="shared" si="58"/>
        <v>0</v>
      </c>
      <c r="I89" s="10" t="str">
        <f>IFERROR(VLOOKUP(A89,'1'!U:V,2,0),"0")</f>
        <v>0</v>
      </c>
      <c r="J89" s="5" t="s">
        <v>129</v>
      </c>
      <c r="K89" s="15">
        <f t="shared" si="59"/>
        <v>0</v>
      </c>
      <c r="L89" s="10" t="str">
        <f>IFERROR(VLOOKUP(A89,'2'!U:V,2,0),"0")</f>
        <v>0</v>
      </c>
      <c r="M89" s="5" t="s">
        <v>129</v>
      </c>
      <c r="N89" s="15">
        <f t="shared" si="60"/>
        <v>0</v>
      </c>
      <c r="O89" s="10" t="str">
        <f>IFERROR(VLOOKUP(A89,'3'!U:V,2,0),"0")</f>
        <v>0</v>
      </c>
      <c r="P89" s="5" t="s">
        <v>129</v>
      </c>
      <c r="Q89" s="15">
        <f t="shared" si="61"/>
        <v>0</v>
      </c>
      <c r="R89" s="10" t="str">
        <f>IFERROR(VLOOKUP(A89,'4'!U:V,2,0),"0")</f>
        <v>0</v>
      </c>
      <c r="S89" s="5" t="s">
        <v>129</v>
      </c>
      <c r="T89" s="15">
        <f t="shared" si="62"/>
        <v>0</v>
      </c>
      <c r="U89" s="10" t="str">
        <f>IFERROR(VLOOKUP(A89,'5'!U:V,2,0),"0")</f>
        <v>0</v>
      </c>
      <c r="V89" s="5" t="s">
        <v>129</v>
      </c>
      <c r="W89" s="15">
        <f t="shared" si="63"/>
        <v>0</v>
      </c>
      <c r="X89" s="10" t="str">
        <f>IFERROR(VLOOKUP(A89,'6'!U:V,2,0),"0")</f>
        <v>0</v>
      </c>
      <c r="Y89" s="5" t="s">
        <v>129</v>
      </c>
      <c r="Z89" s="15">
        <f t="shared" si="64"/>
        <v>0</v>
      </c>
      <c r="AA89" s="10" t="str">
        <f>IFERROR(VLOOKUP(A89,'7'!U:V,2,0),"0")</f>
        <v>0</v>
      </c>
      <c r="AB89" s="5" t="s">
        <v>129</v>
      </c>
      <c r="AC89" s="15">
        <f t="shared" si="65"/>
        <v>0</v>
      </c>
      <c r="AD89" s="10" t="str">
        <f>IFERROR(VLOOKUP(A89,'8'!U:V,2,0),"0")</f>
        <v>0</v>
      </c>
      <c r="AE89" s="5" t="s">
        <v>129</v>
      </c>
      <c r="AF89" s="15">
        <f t="shared" si="66"/>
        <v>0</v>
      </c>
      <c r="AG89" s="10" t="str">
        <f>IFERROR(VLOOKUP(A89,'9'!U:V,2,0),"0")</f>
        <v>0</v>
      </c>
      <c r="AH89" s="5" t="s">
        <v>129</v>
      </c>
      <c r="AI89" s="15">
        <f t="shared" si="67"/>
        <v>0</v>
      </c>
      <c r="AJ89" s="10" t="str">
        <f>IFERROR(VLOOKUP(A89,'10'!U:V,2,0),"0")</f>
        <v>0</v>
      </c>
      <c r="AK89" s="5" t="s">
        <v>129</v>
      </c>
      <c r="AL89" s="15">
        <f t="shared" si="68"/>
        <v>0</v>
      </c>
      <c r="AM89" s="10" t="str">
        <f>IFERROR(VLOOKUP(A89,'11'!U:V,2,0),"0")</f>
        <v>0</v>
      </c>
      <c r="AN89" s="5" t="s">
        <v>129</v>
      </c>
      <c r="AO89" s="15">
        <f t="shared" si="69"/>
        <v>0</v>
      </c>
      <c r="AP89" s="10" t="str">
        <f>IFERROR(VLOOKUP(A89,'12'!U:V,2,0),"0")</f>
        <v>0</v>
      </c>
      <c r="AQ89" s="5" t="s">
        <v>129</v>
      </c>
      <c r="AR89" s="15">
        <f t="shared" si="70"/>
        <v>0</v>
      </c>
      <c r="AS89" s="10" t="str">
        <f>IFERROR(VLOOKUP(A89,'13'!U:V,2,0),"0")</f>
        <v>0</v>
      </c>
      <c r="AT89" s="5" t="s">
        <v>129</v>
      </c>
      <c r="AU89" s="15">
        <f t="shared" si="71"/>
        <v>0</v>
      </c>
      <c r="AV89" s="10" t="str">
        <f>IFERROR(VLOOKUP(A89,'14'!U:V,2,0),"0")</f>
        <v>0</v>
      </c>
      <c r="AW89" s="5" t="s">
        <v>129</v>
      </c>
      <c r="AX89" s="15">
        <f t="shared" si="72"/>
        <v>0</v>
      </c>
      <c r="AY89" s="10" t="str">
        <f>IFERROR(VLOOKUP(A89,'15'!U:V,2,0),"0")</f>
        <v>0</v>
      </c>
      <c r="AZ89" s="5" t="s">
        <v>129</v>
      </c>
      <c r="BA89" s="15">
        <f t="shared" si="73"/>
        <v>0</v>
      </c>
      <c r="BB89" s="10" t="str">
        <f>IFERROR(VLOOKUP(A89,'16'!U:V,2,0),"0")</f>
        <v>0</v>
      </c>
      <c r="BC89" s="5" t="s">
        <v>129</v>
      </c>
      <c r="BD89" s="15">
        <f t="shared" si="74"/>
        <v>0</v>
      </c>
      <c r="BE89" s="10" t="str">
        <f>IFERROR(VLOOKUP(A89,'17'!U:V,2,0),"0")</f>
        <v>0</v>
      </c>
      <c r="BF89" s="5" t="s">
        <v>129</v>
      </c>
      <c r="BG89" s="15">
        <f t="shared" si="75"/>
        <v>0</v>
      </c>
      <c r="BH89" s="10" t="str">
        <f>IFERROR(VLOOKUP(A89,'18'!U:V,2,0),"0")</f>
        <v>0</v>
      </c>
      <c r="BI89" s="5" t="s">
        <v>129</v>
      </c>
      <c r="BJ89" s="15">
        <f t="shared" si="77"/>
        <v>0</v>
      </c>
      <c r="BK89" s="10" t="str">
        <f>IFERROR(VLOOKUP(A89,'19'!U:V,2,0),"0")</f>
        <v>0</v>
      </c>
      <c r="BL89" s="5" t="s">
        <v>129</v>
      </c>
      <c r="BM89" s="15">
        <f t="shared" si="78"/>
        <v>0</v>
      </c>
      <c r="BN89" s="10" t="str">
        <f>IFERROR(VLOOKUP(A89,'20'!U:V,2,0),"0")</f>
        <v>0</v>
      </c>
      <c r="BO89" s="5" t="s">
        <v>129</v>
      </c>
      <c r="BP89" s="15">
        <f t="shared" si="79"/>
        <v>0</v>
      </c>
      <c r="BQ89" s="10" t="str">
        <f>IFERROR(VLOOKUP(A89,'21'!U:V,2,0),"0")</f>
        <v>0</v>
      </c>
      <c r="BR89" s="5" t="s">
        <v>129</v>
      </c>
      <c r="BS89" s="15">
        <f t="shared" si="80"/>
        <v>0</v>
      </c>
      <c r="BT89" s="10" t="str">
        <f>IFERROR(VLOOKUP(A89,'22'!U:V,2,0),"0")</f>
        <v>0</v>
      </c>
      <c r="BU89" s="5" t="s">
        <v>129</v>
      </c>
      <c r="BV89" s="15">
        <f t="shared" si="81"/>
        <v>0</v>
      </c>
      <c r="BW89" s="10" t="str">
        <f>IFERROR(VLOOKUP(A89,'23'!U:V,2,0),"0")</f>
        <v>0</v>
      </c>
      <c r="BX89" s="5" t="s">
        <v>129</v>
      </c>
      <c r="BY89" s="15">
        <f t="shared" si="82"/>
        <v>0</v>
      </c>
      <c r="BZ89" s="10" t="str">
        <f>IFERROR(VLOOKUP(A89,'24'!U:V,2,0),"0")</f>
        <v>0</v>
      </c>
      <c r="CA89" s="5" t="s">
        <v>129</v>
      </c>
      <c r="CB89" s="15">
        <f t="shared" si="83"/>
        <v>0</v>
      </c>
      <c r="CC89" s="10" t="str">
        <f>IFERROR(VLOOKUP(A89,'25'!U:V,2,0),"0")</f>
        <v>0</v>
      </c>
      <c r="CD89" s="5" t="s">
        <v>129</v>
      </c>
      <c r="CE89" s="15">
        <f t="shared" si="84"/>
        <v>0</v>
      </c>
      <c r="CF89" s="10" t="str">
        <f>IFERROR(VLOOKUP(A89,'26'!U:V,2,0),"0")</f>
        <v>0</v>
      </c>
      <c r="CG89" s="5" t="s">
        <v>129</v>
      </c>
      <c r="CH89" s="15">
        <f t="shared" si="85"/>
        <v>0</v>
      </c>
      <c r="CI89" s="10" t="str">
        <f>IFERROR(VLOOKUP(A89,'27'!U:V,2,0),"0")</f>
        <v>0</v>
      </c>
      <c r="CJ89" s="5" t="s">
        <v>129</v>
      </c>
      <c r="CK89" s="15">
        <f t="shared" si="86"/>
        <v>0</v>
      </c>
      <c r="CL89" s="10" t="str">
        <f>IFERROR(VLOOKUP(A89,'28'!U:V,2,0),"0")</f>
        <v>0</v>
      </c>
      <c r="CM89" s="5" t="s">
        <v>129</v>
      </c>
      <c r="CN89" s="15">
        <f t="shared" si="87"/>
        <v>0</v>
      </c>
      <c r="CO89" s="10" t="str">
        <f>IFERROR(VLOOKUP(A89,'29'!U:V,2,0),"0")</f>
        <v>0</v>
      </c>
      <c r="CP89" s="5" t="s">
        <v>129</v>
      </c>
      <c r="CQ89" s="15">
        <f t="shared" si="88"/>
        <v>0</v>
      </c>
      <c r="CR89" s="10" t="str">
        <f>IFERROR(VLOOKUP(A89,'30'!U:V,2,0),"0")</f>
        <v>0</v>
      </c>
      <c r="CS89" s="5" t="s">
        <v>129</v>
      </c>
      <c r="CT89" s="15">
        <f t="shared" si="89"/>
        <v>0</v>
      </c>
      <c r="CU89" s="10" t="str">
        <f>IFERROR(VLOOKUP(A89,'31'!U:V,2,0),"0")</f>
        <v>0</v>
      </c>
      <c r="CV89" s="5" t="s">
        <v>129</v>
      </c>
      <c r="CW89" s="15">
        <f t="shared" si="90"/>
        <v>0</v>
      </c>
      <c r="CX89" s="10" t="str">
        <f>IFERROR(VLOOKUP(A89,'เซต1-31'!V:W,2,0),"0")</f>
        <v>0</v>
      </c>
      <c r="CY89" s="5" t="s">
        <v>129</v>
      </c>
      <c r="CZ89" s="15">
        <f t="shared" si="76"/>
        <v>0</v>
      </c>
    </row>
    <row r="90" spans="1:104" x14ac:dyDescent="0.25">
      <c r="A90" s="5" t="s">
        <v>110</v>
      </c>
      <c r="B90" s="4" t="s">
        <v>111</v>
      </c>
      <c r="C90" s="13">
        <v>15.06</v>
      </c>
      <c r="D90" s="95">
        <v>1</v>
      </c>
      <c r="E90" s="95">
        <f t="shared" si="56"/>
        <v>18</v>
      </c>
      <c r="F90" s="19">
        <f t="shared" si="57"/>
        <v>18</v>
      </c>
      <c r="G90" s="5" t="s">
        <v>129</v>
      </c>
      <c r="H90" s="13">
        <f t="shared" si="58"/>
        <v>271.08</v>
      </c>
      <c r="I90" s="10">
        <f>IFERROR(VLOOKUP(A90,'1'!U:V,2,0),"0")</f>
        <v>0</v>
      </c>
      <c r="J90" s="5" t="s">
        <v>129</v>
      </c>
      <c r="K90" s="15">
        <f t="shared" si="59"/>
        <v>0</v>
      </c>
      <c r="L90" s="10" t="str">
        <f>IFERROR(VLOOKUP(A90,'2'!U:V,2,0),"0")</f>
        <v>0</v>
      </c>
      <c r="M90" s="5" t="s">
        <v>129</v>
      </c>
      <c r="N90" s="15">
        <f t="shared" si="60"/>
        <v>0</v>
      </c>
      <c r="O90" s="10" t="str">
        <f>IFERROR(VLOOKUP(A90,'3'!U:V,2,0),"0")</f>
        <v>0</v>
      </c>
      <c r="P90" s="5" t="s">
        <v>129</v>
      </c>
      <c r="Q90" s="15">
        <f t="shared" si="61"/>
        <v>0</v>
      </c>
      <c r="R90" s="10" t="str">
        <f>IFERROR(VLOOKUP(A90,'4'!U:V,2,0),"0")</f>
        <v>0</v>
      </c>
      <c r="S90" s="5" t="s">
        <v>129</v>
      </c>
      <c r="T90" s="15">
        <f t="shared" si="62"/>
        <v>0</v>
      </c>
      <c r="U90" s="10" t="str">
        <f>IFERROR(VLOOKUP(A90,'5'!U:V,2,0),"0")</f>
        <v>0</v>
      </c>
      <c r="V90" s="5" t="s">
        <v>129</v>
      </c>
      <c r="W90" s="15">
        <f t="shared" si="63"/>
        <v>0</v>
      </c>
      <c r="X90" s="10" t="str">
        <f>IFERROR(VLOOKUP(A90,'6'!U:V,2,0),"0")</f>
        <v>0</v>
      </c>
      <c r="Y90" s="5" t="s">
        <v>129</v>
      </c>
      <c r="Z90" s="15">
        <f t="shared" si="64"/>
        <v>0</v>
      </c>
      <c r="AA90" s="10" t="str">
        <f>IFERROR(VLOOKUP(A90,'7'!U:V,2,0),"0")</f>
        <v>0</v>
      </c>
      <c r="AB90" s="5" t="s">
        <v>129</v>
      </c>
      <c r="AC90" s="15">
        <f t="shared" si="65"/>
        <v>0</v>
      </c>
      <c r="AD90" s="10" t="str">
        <f>IFERROR(VLOOKUP(A90,'8'!U:V,2,0),"0")</f>
        <v>0</v>
      </c>
      <c r="AE90" s="5" t="s">
        <v>129</v>
      </c>
      <c r="AF90" s="15">
        <f t="shared" si="66"/>
        <v>0</v>
      </c>
      <c r="AG90" s="10">
        <f>IFERROR(VLOOKUP(A90,'9'!U:V,2,0),"0")</f>
        <v>1</v>
      </c>
      <c r="AH90" s="5" t="s">
        <v>129</v>
      </c>
      <c r="AI90" s="15">
        <f t="shared" si="67"/>
        <v>15.06</v>
      </c>
      <c r="AJ90" s="10" t="str">
        <f>IFERROR(VLOOKUP(A90,'10'!U:V,2,0),"0")</f>
        <v>0</v>
      </c>
      <c r="AK90" s="5" t="s">
        <v>129</v>
      </c>
      <c r="AL90" s="15">
        <f t="shared" si="68"/>
        <v>0</v>
      </c>
      <c r="AM90" s="10" t="str">
        <f>IFERROR(VLOOKUP(A90,'11'!U:V,2,0),"0")</f>
        <v>0</v>
      </c>
      <c r="AN90" s="5" t="s">
        <v>129</v>
      </c>
      <c r="AO90" s="15">
        <f t="shared" si="69"/>
        <v>0</v>
      </c>
      <c r="AP90" s="10" t="str">
        <f>IFERROR(VLOOKUP(A90,'12'!U:V,2,0),"0")</f>
        <v>0</v>
      </c>
      <c r="AQ90" s="5" t="s">
        <v>129</v>
      </c>
      <c r="AR90" s="15">
        <f t="shared" si="70"/>
        <v>0</v>
      </c>
      <c r="AS90" s="10" t="str">
        <f>IFERROR(VLOOKUP(A90,'13'!U:V,2,0),"0")</f>
        <v>0</v>
      </c>
      <c r="AT90" s="5" t="s">
        <v>129</v>
      </c>
      <c r="AU90" s="15">
        <f t="shared" si="71"/>
        <v>0</v>
      </c>
      <c r="AV90" s="10" t="str">
        <f>IFERROR(VLOOKUP(A90,'14'!U:V,2,0),"0")</f>
        <v>0</v>
      </c>
      <c r="AW90" s="5" t="s">
        <v>129</v>
      </c>
      <c r="AX90" s="15">
        <f t="shared" si="72"/>
        <v>0</v>
      </c>
      <c r="AY90" s="10">
        <f>IFERROR(VLOOKUP(A90,'15'!U:V,2,0),"0")</f>
        <v>10</v>
      </c>
      <c r="AZ90" s="5" t="s">
        <v>129</v>
      </c>
      <c r="BA90" s="15">
        <f t="shared" si="73"/>
        <v>150.6</v>
      </c>
      <c r="BB90" s="10">
        <f>IFERROR(VLOOKUP(A90,'16'!U:V,2,0),"0")</f>
        <v>2</v>
      </c>
      <c r="BC90" s="5" t="s">
        <v>129</v>
      </c>
      <c r="BD90" s="15">
        <f t="shared" si="74"/>
        <v>30.12</v>
      </c>
      <c r="BE90" s="10">
        <f>IFERROR(VLOOKUP(A90,'17'!U:V,2,0),"0")</f>
        <v>1</v>
      </c>
      <c r="BF90" s="5" t="s">
        <v>129</v>
      </c>
      <c r="BG90" s="15">
        <f t="shared" si="75"/>
        <v>15.06</v>
      </c>
      <c r="BH90" s="10" t="str">
        <f>IFERROR(VLOOKUP(A90,'18'!U:V,2,0),"0")</f>
        <v>0</v>
      </c>
      <c r="BI90" s="5" t="s">
        <v>129</v>
      </c>
      <c r="BJ90" s="15">
        <f t="shared" si="77"/>
        <v>0</v>
      </c>
      <c r="BK90" s="10" t="str">
        <f>IFERROR(VLOOKUP(A90,'19'!U:V,2,0),"0")</f>
        <v>0</v>
      </c>
      <c r="BL90" s="5" t="s">
        <v>129</v>
      </c>
      <c r="BM90" s="15">
        <f t="shared" si="78"/>
        <v>0</v>
      </c>
      <c r="BN90" s="10">
        <f>IFERROR(VLOOKUP(A90,'20'!U:V,2,0),"0")</f>
        <v>4</v>
      </c>
      <c r="BO90" s="5" t="s">
        <v>129</v>
      </c>
      <c r="BP90" s="15">
        <f t="shared" si="79"/>
        <v>60.24</v>
      </c>
      <c r="BQ90" s="10" t="str">
        <f>IFERROR(VLOOKUP(A90,'21'!U:V,2,0),"0")</f>
        <v>0</v>
      </c>
      <c r="BR90" s="5" t="s">
        <v>129</v>
      </c>
      <c r="BS90" s="15">
        <f t="shared" si="80"/>
        <v>0</v>
      </c>
      <c r="BT90" s="10" t="str">
        <f>IFERROR(VLOOKUP(A90,'22'!U:V,2,0),"0")</f>
        <v>0</v>
      </c>
      <c r="BU90" s="5" t="s">
        <v>129</v>
      </c>
      <c r="BV90" s="15">
        <f t="shared" si="81"/>
        <v>0</v>
      </c>
      <c r="BW90" s="10" t="str">
        <f>IFERROR(VLOOKUP(A90,'23'!U:V,2,0),"0")</f>
        <v>0</v>
      </c>
      <c r="BX90" s="5" t="s">
        <v>129</v>
      </c>
      <c r="BY90" s="15">
        <f t="shared" si="82"/>
        <v>0</v>
      </c>
      <c r="BZ90" s="10" t="str">
        <f>IFERROR(VLOOKUP(A90,'24'!U:V,2,0),"0")</f>
        <v>0</v>
      </c>
      <c r="CA90" s="5" t="s">
        <v>129</v>
      </c>
      <c r="CB90" s="15">
        <f t="shared" si="83"/>
        <v>0</v>
      </c>
      <c r="CC90" s="10" t="str">
        <f>IFERROR(VLOOKUP(A90,'25'!U:V,2,0),"0")</f>
        <v>0</v>
      </c>
      <c r="CD90" s="5" t="s">
        <v>129</v>
      </c>
      <c r="CE90" s="15">
        <f t="shared" si="84"/>
        <v>0</v>
      </c>
      <c r="CF90" s="10" t="str">
        <f>IFERROR(VLOOKUP(A90,'26'!U:V,2,0),"0")</f>
        <v>0</v>
      </c>
      <c r="CG90" s="5" t="s">
        <v>129</v>
      </c>
      <c r="CH90" s="15">
        <f t="shared" si="85"/>
        <v>0</v>
      </c>
      <c r="CI90" s="10" t="str">
        <f>IFERROR(VLOOKUP(A90,'27'!U:V,2,0),"0")</f>
        <v>0</v>
      </c>
      <c r="CJ90" s="5" t="s">
        <v>129</v>
      </c>
      <c r="CK90" s="15">
        <f t="shared" si="86"/>
        <v>0</v>
      </c>
      <c r="CL90" s="10" t="str">
        <f>IFERROR(VLOOKUP(A90,'28'!U:V,2,0),"0")</f>
        <v>0</v>
      </c>
      <c r="CM90" s="5" t="s">
        <v>129</v>
      </c>
      <c r="CN90" s="15">
        <f t="shared" si="87"/>
        <v>0</v>
      </c>
      <c r="CO90" s="10" t="str">
        <f>IFERROR(VLOOKUP(A90,'29'!U:V,2,0),"0")</f>
        <v>0</v>
      </c>
      <c r="CP90" s="5" t="s">
        <v>129</v>
      </c>
      <c r="CQ90" s="15">
        <f t="shared" si="88"/>
        <v>0</v>
      </c>
      <c r="CR90" s="10" t="str">
        <f>IFERROR(VLOOKUP(A90,'30'!U:V,2,0),"0")</f>
        <v>0</v>
      </c>
      <c r="CS90" s="5" t="s">
        <v>129</v>
      </c>
      <c r="CT90" s="15">
        <f t="shared" si="89"/>
        <v>0</v>
      </c>
      <c r="CU90" s="10" t="str">
        <f>IFERROR(VLOOKUP(A90,'31'!U:V,2,0),"0")</f>
        <v>0</v>
      </c>
      <c r="CV90" s="5" t="s">
        <v>129</v>
      </c>
      <c r="CW90" s="15">
        <f t="shared" si="90"/>
        <v>0</v>
      </c>
      <c r="CX90" s="10" t="str">
        <f>IFERROR(VLOOKUP(A90,'เซต1-31'!V:W,2,0),"0")</f>
        <v>0</v>
      </c>
      <c r="CY90" s="5" t="s">
        <v>129</v>
      </c>
      <c r="CZ90" s="15">
        <f t="shared" si="76"/>
        <v>0</v>
      </c>
    </row>
    <row r="91" spans="1:104" x14ac:dyDescent="0.25">
      <c r="A91" s="5" t="s">
        <v>28</v>
      </c>
      <c r="B91" s="4" t="s">
        <v>29</v>
      </c>
      <c r="C91" s="13">
        <v>14.65</v>
      </c>
      <c r="D91" s="95">
        <v>1</v>
      </c>
      <c r="E91" s="95">
        <f t="shared" si="56"/>
        <v>0</v>
      </c>
      <c r="F91" s="19">
        <f t="shared" si="57"/>
        <v>0</v>
      </c>
      <c r="G91" s="5" t="s">
        <v>129</v>
      </c>
      <c r="H91" s="13">
        <f t="shared" si="58"/>
        <v>0</v>
      </c>
      <c r="I91" s="10" t="str">
        <f>IFERROR(VLOOKUP(A91,'1'!U:V,2,0),"0")</f>
        <v>0</v>
      </c>
      <c r="J91" s="5" t="s">
        <v>129</v>
      </c>
      <c r="K91" s="15">
        <f t="shared" si="59"/>
        <v>0</v>
      </c>
      <c r="L91" s="10" t="str">
        <f>IFERROR(VLOOKUP(A91,'2'!U:V,2,0),"0")</f>
        <v>0</v>
      </c>
      <c r="M91" s="5" t="s">
        <v>129</v>
      </c>
      <c r="N91" s="15">
        <f t="shared" si="60"/>
        <v>0</v>
      </c>
      <c r="O91" s="10" t="str">
        <f>IFERROR(VLOOKUP(A91,'3'!U:V,2,0),"0")</f>
        <v>0</v>
      </c>
      <c r="P91" s="5" t="s">
        <v>129</v>
      </c>
      <c r="Q91" s="15">
        <f t="shared" si="61"/>
        <v>0</v>
      </c>
      <c r="R91" s="10" t="str">
        <f>IFERROR(VLOOKUP(A91,'4'!U:V,2,0),"0")</f>
        <v>0</v>
      </c>
      <c r="S91" s="5" t="s">
        <v>129</v>
      </c>
      <c r="T91" s="15">
        <f t="shared" si="62"/>
        <v>0</v>
      </c>
      <c r="U91" s="10" t="str">
        <f>IFERROR(VLOOKUP(A91,'5'!U:V,2,0),"0")</f>
        <v>0</v>
      </c>
      <c r="V91" s="5" t="s">
        <v>129</v>
      </c>
      <c r="W91" s="15">
        <f t="shared" si="63"/>
        <v>0</v>
      </c>
      <c r="X91" s="10" t="str">
        <f>IFERROR(VLOOKUP(A91,'6'!U:V,2,0),"0")</f>
        <v>0</v>
      </c>
      <c r="Y91" s="5" t="s">
        <v>129</v>
      </c>
      <c r="Z91" s="15">
        <f t="shared" si="64"/>
        <v>0</v>
      </c>
      <c r="AA91" s="10" t="str">
        <f>IFERROR(VLOOKUP(A91,'7'!U:V,2,0),"0")</f>
        <v>0</v>
      </c>
      <c r="AB91" s="5" t="s">
        <v>129</v>
      </c>
      <c r="AC91" s="15">
        <f t="shared" si="65"/>
        <v>0</v>
      </c>
      <c r="AD91" s="10" t="str">
        <f>IFERROR(VLOOKUP(A91,'8'!U:V,2,0),"0")</f>
        <v>0</v>
      </c>
      <c r="AE91" s="5" t="s">
        <v>129</v>
      </c>
      <c r="AF91" s="15">
        <f t="shared" si="66"/>
        <v>0</v>
      </c>
      <c r="AG91" s="10" t="str">
        <f>IFERROR(VLOOKUP(A91,'9'!U:V,2,0),"0")</f>
        <v>0</v>
      </c>
      <c r="AH91" s="5" t="s">
        <v>129</v>
      </c>
      <c r="AI91" s="15">
        <f t="shared" si="67"/>
        <v>0</v>
      </c>
      <c r="AJ91" s="10" t="str">
        <f>IFERROR(VLOOKUP(A91,'10'!U:V,2,0),"0")</f>
        <v>0</v>
      </c>
      <c r="AK91" s="5" t="s">
        <v>129</v>
      </c>
      <c r="AL91" s="15">
        <f t="shared" si="68"/>
        <v>0</v>
      </c>
      <c r="AM91" s="10" t="str">
        <f>IFERROR(VLOOKUP(A91,'11'!U:V,2,0),"0")</f>
        <v>0</v>
      </c>
      <c r="AN91" s="5" t="s">
        <v>129</v>
      </c>
      <c r="AO91" s="15">
        <f t="shared" si="69"/>
        <v>0</v>
      </c>
      <c r="AP91" s="10" t="str">
        <f>IFERROR(VLOOKUP(A91,'12'!U:V,2,0),"0")</f>
        <v>0</v>
      </c>
      <c r="AQ91" s="5" t="s">
        <v>129</v>
      </c>
      <c r="AR91" s="15">
        <f t="shared" si="70"/>
        <v>0</v>
      </c>
      <c r="AS91" s="10" t="str">
        <f>IFERROR(VLOOKUP(A91,'13'!U:V,2,0),"0")</f>
        <v>0</v>
      </c>
      <c r="AT91" s="5" t="s">
        <v>129</v>
      </c>
      <c r="AU91" s="15">
        <f t="shared" si="71"/>
        <v>0</v>
      </c>
      <c r="AV91" s="10" t="str">
        <f>IFERROR(VLOOKUP(A91,'14'!U:V,2,0),"0")</f>
        <v>0</v>
      </c>
      <c r="AW91" s="5" t="s">
        <v>129</v>
      </c>
      <c r="AX91" s="15">
        <f t="shared" si="72"/>
        <v>0</v>
      </c>
      <c r="AY91" s="10" t="str">
        <f>IFERROR(VLOOKUP(A91,'15'!U:V,2,0),"0")</f>
        <v>0</v>
      </c>
      <c r="AZ91" s="5" t="s">
        <v>129</v>
      </c>
      <c r="BA91" s="15">
        <f t="shared" si="73"/>
        <v>0</v>
      </c>
      <c r="BB91" s="10" t="str">
        <f>IFERROR(VLOOKUP(A91,'16'!U:V,2,0),"0")</f>
        <v>0</v>
      </c>
      <c r="BC91" s="5" t="s">
        <v>129</v>
      </c>
      <c r="BD91" s="15">
        <f t="shared" si="74"/>
        <v>0</v>
      </c>
      <c r="BE91" s="10" t="str">
        <f>IFERROR(VLOOKUP(A91,'17'!U:V,2,0),"0")</f>
        <v>0</v>
      </c>
      <c r="BF91" s="5" t="s">
        <v>129</v>
      </c>
      <c r="BG91" s="15">
        <f t="shared" si="75"/>
        <v>0</v>
      </c>
      <c r="BH91" s="10" t="str">
        <f>IFERROR(VLOOKUP(A91,'18'!U:V,2,0),"0")</f>
        <v>0</v>
      </c>
      <c r="BI91" s="5" t="s">
        <v>129</v>
      </c>
      <c r="BJ91" s="15">
        <f t="shared" si="77"/>
        <v>0</v>
      </c>
      <c r="BK91" s="10" t="str">
        <f>IFERROR(VLOOKUP(A91,'19'!U:V,2,0),"0")</f>
        <v>0</v>
      </c>
      <c r="BL91" s="5" t="s">
        <v>129</v>
      </c>
      <c r="BM91" s="15">
        <f t="shared" si="78"/>
        <v>0</v>
      </c>
      <c r="BN91" s="10" t="str">
        <f>IFERROR(VLOOKUP(A91,'20'!U:V,2,0),"0")</f>
        <v>0</v>
      </c>
      <c r="BO91" s="5" t="s">
        <v>129</v>
      </c>
      <c r="BP91" s="15">
        <f t="shared" si="79"/>
        <v>0</v>
      </c>
      <c r="BQ91" s="10" t="str">
        <f>IFERROR(VLOOKUP(A91,'21'!U:V,2,0),"0")</f>
        <v>0</v>
      </c>
      <c r="BR91" s="5" t="s">
        <v>129</v>
      </c>
      <c r="BS91" s="15">
        <f t="shared" si="80"/>
        <v>0</v>
      </c>
      <c r="BT91" s="10" t="str">
        <f>IFERROR(VLOOKUP(A91,'22'!U:V,2,0),"0")</f>
        <v>0</v>
      </c>
      <c r="BU91" s="5" t="s">
        <v>129</v>
      </c>
      <c r="BV91" s="15">
        <f t="shared" si="81"/>
        <v>0</v>
      </c>
      <c r="BW91" s="10" t="str">
        <f>IFERROR(VLOOKUP(A91,'23'!U:V,2,0),"0")</f>
        <v>0</v>
      </c>
      <c r="BX91" s="5" t="s">
        <v>129</v>
      </c>
      <c r="BY91" s="15">
        <f t="shared" si="82"/>
        <v>0</v>
      </c>
      <c r="BZ91" s="10" t="str">
        <f>IFERROR(VLOOKUP(A91,'24'!U:V,2,0),"0")</f>
        <v>0</v>
      </c>
      <c r="CA91" s="5" t="s">
        <v>129</v>
      </c>
      <c r="CB91" s="15">
        <f t="shared" si="83"/>
        <v>0</v>
      </c>
      <c r="CC91" s="10" t="str">
        <f>IFERROR(VLOOKUP(A91,'25'!U:V,2,0),"0")</f>
        <v>0</v>
      </c>
      <c r="CD91" s="5" t="s">
        <v>129</v>
      </c>
      <c r="CE91" s="15">
        <f t="shared" si="84"/>
        <v>0</v>
      </c>
      <c r="CF91" s="10" t="str">
        <f>IFERROR(VLOOKUP(A91,'26'!U:V,2,0),"0")</f>
        <v>0</v>
      </c>
      <c r="CG91" s="5" t="s">
        <v>129</v>
      </c>
      <c r="CH91" s="15">
        <f t="shared" si="85"/>
        <v>0</v>
      </c>
      <c r="CI91" s="10" t="str">
        <f>IFERROR(VLOOKUP(A91,'27'!U:V,2,0),"0")</f>
        <v>0</v>
      </c>
      <c r="CJ91" s="5" t="s">
        <v>129</v>
      </c>
      <c r="CK91" s="15">
        <f t="shared" si="86"/>
        <v>0</v>
      </c>
      <c r="CL91" s="10" t="str">
        <f>IFERROR(VLOOKUP(A91,'28'!U:V,2,0),"0")</f>
        <v>0</v>
      </c>
      <c r="CM91" s="5" t="s">
        <v>129</v>
      </c>
      <c r="CN91" s="15">
        <f t="shared" si="87"/>
        <v>0</v>
      </c>
      <c r="CO91" s="10" t="str">
        <f>IFERROR(VLOOKUP(A91,'29'!U:V,2,0),"0")</f>
        <v>0</v>
      </c>
      <c r="CP91" s="5" t="s">
        <v>129</v>
      </c>
      <c r="CQ91" s="15">
        <f t="shared" si="88"/>
        <v>0</v>
      </c>
      <c r="CR91" s="10" t="str">
        <f>IFERROR(VLOOKUP(A91,'30'!U:V,2,0),"0")</f>
        <v>0</v>
      </c>
      <c r="CS91" s="5" t="s">
        <v>129</v>
      </c>
      <c r="CT91" s="15">
        <f t="shared" si="89"/>
        <v>0</v>
      </c>
      <c r="CU91" s="10" t="str">
        <f>IFERROR(VLOOKUP(A91,'31'!U:V,2,0),"0")</f>
        <v>0</v>
      </c>
      <c r="CV91" s="5" t="s">
        <v>129</v>
      </c>
      <c r="CW91" s="15">
        <f t="shared" si="90"/>
        <v>0</v>
      </c>
      <c r="CX91" s="10" t="str">
        <f>IFERROR(VLOOKUP(A91,'เซต1-31'!V:W,2,0),"0")</f>
        <v>0</v>
      </c>
      <c r="CY91" s="5" t="s">
        <v>129</v>
      </c>
      <c r="CZ91" s="15">
        <f t="shared" si="76"/>
        <v>0</v>
      </c>
    </row>
    <row r="92" spans="1:104" x14ac:dyDescent="0.25">
      <c r="A92" s="5" t="s">
        <v>189</v>
      </c>
      <c r="B92" s="4" t="s">
        <v>190</v>
      </c>
      <c r="C92" s="13">
        <v>14.38</v>
      </c>
      <c r="D92" s="95">
        <v>1</v>
      </c>
      <c r="E92" s="95">
        <f t="shared" si="56"/>
        <v>0</v>
      </c>
      <c r="F92" s="19">
        <f t="shared" si="57"/>
        <v>0</v>
      </c>
      <c r="G92" s="5" t="s">
        <v>129</v>
      </c>
      <c r="H92" s="13">
        <f t="shared" si="58"/>
        <v>0</v>
      </c>
      <c r="I92" s="10" t="str">
        <f>IFERROR(VLOOKUP(A92,'1'!U:V,2,0),"0")</f>
        <v>0</v>
      </c>
      <c r="J92" s="5" t="s">
        <v>129</v>
      </c>
      <c r="K92" s="15">
        <f t="shared" si="59"/>
        <v>0</v>
      </c>
      <c r="L92" s="10" t="str">
        <f>IFERROR(VLOOKUP(A92,'2'!U:V,2,0),"0")</f>
        <v>0</v>
      </c>
      <c r="M92" s="5" t="s">
        <v>129</v>
      </c>
      <c r="N92" s="15">
        <f t="shared" si="60"/>
        <v>0</v>
      </c>
      <c r="O92" s="10" t="str">
        <f>IFERROR(VLOOKUP(A92,'3'!U:V,2,0),"0")</f>
        <v>0</v>
      </c>
      <c r="P92" s="5" t="s">
        <v>129</v>
      </c>
      <c r="Q92" s="15">
        <f t="shared" si="61"/>
        <v>0</v>
      </c>
      <c r="R92" s="10" t="str">
        <f>IFERROR(VLOOKUP(A92,'4'!U:V,2,0),"0")</f>
        <v>0</v>
      </c>
      <c r="S92" s="5" t="s">
        <v>129</v>
      </c>
      <c r="T92" s="15">
        <f t="shared" si="62"/>
        <v>0</v>
      </c>
      <c r="U92" s="10" t="str">
        <f>IFERROR(VLOOKUP(A92,'5'!U:V,2,0),"0")</f>
        <v>0</v>
      </c>
      <c r="V92" s="5" t="s">
        <v>129</v>
      </c>
      <c r="W92" s="15">
        <f t="shared" si="63"/>
        <v>0</v>
      </c>
      <c r="X92" s="10" t="str">
        <f>IFERROR(VLOOKUP(A92,'6'!U:V,2,0),"0")</f>
        <v>0</v>
      </c>
      <c r="Y92" s="5" t="s">
        <v>129</v>
      </c>
      <c r="Z92" s="15">
        <f t="shared" si="64"/>
        <v>0</v>
      </c>
      <c r="AA92" s="10" t="str">
        <f>IFERROR(VLOOKUP(A92,'7'!U:V,2,0),"0")</f>
        <v>0</v>
      </c>
      <c r="AB92" s="5" t="s">
        <v>129</v>
      </c>
      <c r="AC92" s="15">
        <f t="shared" si="65"/>
        <v>0</v>
      </c>
      <c r="AD92" s="10" t="str">
        <f>IFERROR(VLOOKUP(A92,'8'!U:V,2,0),"0")</f>
        <v>0</v>
      </c>
      <c r="AE92" s="5" t="s">
        <v>129</v>
      </c>
      <c r="AF92" s="15">
        <f t="shared" si="66"/>
        <v>0</v>
      </c>
      <c r="AG92" s="10" t="str">
        <f>IFERROR(VLOOKUP(A92,'9'!U:V,2,0),"0")</f>
        <v>0</v>
      </c>
      <c r="AH92" s="5" t="s">
        <v>129</v>
      </c>
      <c r="AI92" s="15">
        <f t="shared" si="67"/>
        <v>0</v>
      </c>
      <c r="AJ92" s="10" t="str">
        <f>IFERROR(VLOOKUP(A92,'10'!U:V,2,0),"0")</f>
        <v>0</v>
      </c>
      <c r="AK92" s="5" t="s">
        <v>129</v>
      </c>
      <c r="AL92" s="15">
        <f t="shared" si="68"/>
        <v>0</v>
      </c>
      <c r="AM92" s="10" t="str">
        <f>IFERROR(VLOOKUP(A92,'11'!U:V,2,0),"0")</f>
        <v>0</v>
      </c>
      <c r="AN92" s="5" t="s">
        <v>129</v>
      </c>
      <c r="AO92" s="15">
        <f t="shared" si="69"/>
        <v>0</v>
      </c>
      <c r="AP92" s="10" t="str">
        <f>IFERROR(VLOOKUP(A92,'12'!U:V,2,0),"0")</f>
        <v>0</v>
      </c>
      <c r="AQ92" s="5" t="s">
        <v>129</v>
      </c>
      <c r="AR92" s="15">
        <f t="shared" si="70"/>
        <v>0</v>
      </c>
      <c r="AS92" s="10" t="str">
        <f>IFERROR(VLOOKUP(A92,'13'!U:V,2,0),"0")</f>
        <v>0</v>
      </c>
      <c r="AT92" s="5" t="s">
        <v>129</v>
      </c>
      <c r="AU92" s="15">
        <f t="shared" si="71"/>
        <v>0</v>
      </c>
      <c r="AV92" s="10" t="str">
        <f>IFERROR(VLOOKUP(A92,'14'!U:V,2,0),"0")</f>
        <v>0</v>
      </c>
      <c r="AW92" s="5" t="s">
        <v>129</v>
      </c>
      <c r="AX92" s="15">
        <f t="shared" si="72"/>
        <v>0</v>
      </c>
      <c r="AY92" s="10" t="str">
        <f>IFERROR(VLOOKUP(A92,'15'!U:V,2,0),"0")</f>
        <v>0</v>
      </c>
      <c r="AZ92" s="5" t="s">
        <v>129</v>
      </c>
      <c r="BA92" s="15">
        <f t="shared" si="73"/>
        <v>0</v>
      </c>
      <c r="BB92" s="10" t="str">
        <f>IFERROR(VLOOKUP(A92,'16'!U:V,2,0),"0")</f>
        <v>0</v>
      </c>
      <c r="BC92" s="5" t="s">
        <v>129</v>
      </c>
      <c r="BD92" s="15">
        <f t="shared" si="74"/>
        <v>0</v>
      </c>
      <c r="BE92" s="10" t="str">
        <f>IFERROR(VLOOKUP(A92,'17'!U:V,2,0),"0")</f>
        <v>0</v>
      </c>
      <c r="BF92" s="5" t="s">
        <v>129</v>
      </c>
      <c r="BG92" s="15">
        <f t="shared" si="75"/>
        <v>0</v>
      </c>
      <c r="BH92" s="10" t="str">
        <f>IFERROR(VLOOKUP(A92,'18'!U:V,2,0),"0")</f>
        <v>0</v>
      </c>
      <c r="BI92" s="5" t="s">
        <v>129</v>
      </c>
      <c r="BJ92" s="15">
        <f t="shared" si="77"/>
        <v>0</v>
      </c>
      <c r="BK92" s="10" t="str">
        <f>IFERROR(VLOOKUP(A92,'19'!U:V,2,0),"0")</f>
        <v>0</v>
      </c>
      <c r="BL92" s="5" t="s">
        <v>129</v>
      </c>
      <c r="BM92" s="15">
        <f t="shared" si="78"/>
        <v>0</v>
      </c>
      <c r="BN92" s="10" t="str">
        <f>IFERROR(VLOOKUP(A92,'20'!U:V,2,0),"0")</f>
        <v>0</v>
      </c>
      <c r="BO92" s="5" t="s">
        <v>129</v>
      </c>
      <c r="BP92" s="15">
        <f t="shared" si="79"/>
        <v>0</v>
      </c>
      <c r="BQ92" s="10" t="str">
        <f>IFERROR(VLOOKUP(A92,'21'!U:V,2,0),"0")</f>
        <v>0</v>
      </c>
      <c r="BR92" s="5" t="s">
        <v>129</v>
      </c>
      <c r="BS92" s="15">
        <f t="shared" si="80"/>
        <v>0</v>
      </c>
      <c r="BT92" s="10" t="str">
        <f>IFERROR(VLOOKUP(A92,'22'!U:V,2,0),"0")</f>
        <v>0</v>
      </c>
      <c r="BU92" s="5" t="s">
        <v>129</v>
      </c>
      <c r="BV92" s="15">
        <f t="shared" si="81"/>
        <v>0</v>
      </c>
      <c r="BW92" s="10" t="str">
        <f>IFERROR(VLOOKUP(A92,'23'!U:V,2,0),"0")</f>
        <v>0</v>
      </c>
      <c r="BX92" s="5" t="s">
        <v>129</v>
      </c>
      <c r="BY92" s="15">
        <f t="shared" si="82"/>
        <v>0</v>
      </c>
      <c r="BZ92" s="10" t="str">
        <f>IFERROR(VLOOKUP(A92,'24'!U:V,2,0),"0")</f>
        <v>0</v>
      </c>
      <c r="CA92" s="5" t="s">
        <v>129</v>
      </c>
      <c r="CB92" s="15">
        <f t="shared" si="83"/>
        <v>0</v>
      </c>
      <c r="CC92" s="10" t="str">
        <f>IFERROR(VLOOKUP(A92,'25'!U:V,2,0),"0")</f>
        <v>0</v>
      </c>
      <c r="CD92" s="5" t="s">
        <v>129</v>
      </c>
      <c r="CE92" s="15">
        <f t="shared" si="84"/>
        <v>0</v>
      </c>
      <c r="CF92" s="10" t="str">
        <f>IFERROR(VLOOKUP(A92,'26'!U:V,2,0),"0")</f>
        <v>0</v>
      </c>
      <c r="CG92" s="5" t="s">
        <v>129</v>
      </c>
      <c r="CH92" s="15">
        <f t="shared" si="85"/>
        <v>0</v>
      </c>
      <c r="CI92" s="10" t="str">
        <f>IFERROR(VLOOKUP(A92,'27'!U:V,2,0),"0")</f>
        <v>0</v>
      </c>
      <c r="CJ92" s="5" t="s">
        <v>129</v>
      </c>
      <c r="CK92" s="15">
        <f t="shared" si="86"/>
        <v>0</v>
      </c>
      <c r="CL92" s="10" t="str">
        <f>IFERROR(VLOOKUP(A92,'28'!U:V,2,0),"0")</f>
        <v>0</v>
      </c>
      <c r="CM92" s="5" t="s">
        <v>129</v>
      </c>
      <c r="CN92" s="15">
        <f t="shared" si="87"/>
        <v>0</v>
      </c>
      <c r="CO92" s="10" t="str">
        <f>IFERROR(VLOOKUP(A92,'29'!U:V,2,0),"0")</f>
        <v>0</v>
      </c>
      <c r="CP92" s="5" t="s">
        <v>129</v>
      </c>
      <c r="CQ92" s="15">
        <f t="shared" si="88"/>
        <v>0</v>
      </c>
      <c r="CR92" s="10" t="str">
        <f>IFERROR(VLOOKUP(A92,'30'!U:V,2,0),"0")</f>
        <v>0</v>
      </c>
      <c r="CS92" s="5" t="s">
        <v>129</v>
      </c>
      <c r="CT92" s="15">
        <f t="shared" si="89"/>
        <v>0</v>
      </c>
      <c r="CU92" s="10" t="str">
        <f>IFERROR(VLOOKUP(A92,'31'!U:V,2,0),"0")</f>
        <v>0</v>
      </c>
      <c r="CV92" s="5" t="s">
        <v>129</v>
      </c>
      <c r="CW92" s="15">
        <f t="shared" si="90"/>
        <v>0</v>
      </c>
      <c r="CX92" s="10" t="str">
        <f>IFERROR(VLOOKUP(A92,'เซต1-31'!V:W,2,0),"0")</f>
        <v>0</v>
      </c>
      <c r="CY92" s="5" t="s">
        <v>129</v>
      </c>
      <c r="CZ92" s="15">
        <f t="shared" si="76"/>
        <v>0</v>
      </c>
    </row>
    <row r="93" spans="1:104" x14ac:dyDescent="0.25">
      <c r="A93" s="5" t="s">
        <v>163</v>
      </c>
      <c r="B93" s="4" t="s">
        <v>164</v>
      </c>
      <c r="C93" s="13">
        <v>5.86</v>
      </c>
      <c r="D93" s="95">
        <v>2</v>
      </c>
      <c r="E93" s="95">
        <f t="shared" si="56"/>
        <v>0</v>
      </c>
      <c r="F93" s="19">
        <f t="shared" si="57"/>
        <v>0</v>
      </c>
      <c r="G93" s="5" t="s">
        <v>129</v>
      </c>
      <c r="H93" s="13">
        <f t="shared" si="58"/>
        <v>0</v>
      </c>
      <c r="I93" s="10" t="str">
        <f>IFERROR(VLOOKUP(A93,'1'!U:V,2,0),"0")</f>
        <v>0</v>
      </c>
      <c r="J93" s="5" t="s">
        <v>129</v>
      </c>
      <c r="K93" s="15">
        <f t="shared" si="59"/>
        <v>0</v>
      </c>
      <c r="L93" s="10" t="str">
        <f>IFERROR(VLOOKUP(A93,'2'!U:V,2,0),"0")</f>
        <v>0</v>
      </c>
      <c r="M93" s="5" t="s">
        <v>129</v>
      </c>
      <c r="N93" s="15">
        <f t="shared" si="60"/>
        <v>0</v>
      </c>
      <c r="O93" s="10" t="str">
        <f>IFERROR(VLOOKUP(A93,'3'!U:V,2,0),"0")</f>
        <v>0</v>
      </c>
      <c r="P93" s="5" t="s">
        <v>129</v>
      </c>
      <c r="Q93" s="15">
        <f t="shared" si="61"/>
        <v>0</v>
      </c>
      <c r="R93" s="10" t="str">
        <f>IFERROR(VLOOKUP(A93,'4'!U:V,2,0),"0")</f>
        <v>0</v>
      </c>
      <c r="S93" s="5" t="s">
        <v>129</v>
      </c>
      <c r="T93" s="15">
        <f t="shared" si="62"/>
        <v>0</v>
      </c>
      <c r="U93" s="10" t="str">
        <f>IFERROR(VLOOKUP(A93,'5'!U:V,2,0),"0")</f>
        <v>0</v>
      </c>
      <c r="V93" s="5" t="s">
        <v>129</v>
      </c>
      <c r="W93" s="15">
        <f t="shared" si="63"/>
        <v>0</v>
      </c>
      <c r="X93" s="10" t="str">
        <f>IFERROR(VLOOKUP(A93,'6'!U:V,2,0),"0")</f>
        <v>0</v>
      </c>
      <c r="Y93" s="5" t="s">
        <v>129</v>
      </c>
      <c r="Z93" s="15">
        <f t="shared" si="64"/>
        <v>0</v>
      </c>
      <c r="AA93" s="10" t="str">
        <f>IFERROR(VLOOKUP(A93,'7'!U:V,2,0),"0")</f>
        <v>0</v>
      </c>
      <c r="AB93" s="5" t="s">
        <v>129</v>
      </c>
      <c r="AC93" s="15">
        <f t="shared" si="65"/>
        <v>0</v>
      </c>
      <c r="AD93" s="10" t="str">
        <f>IFERROR(VLOOKUP(A93,'8'!U:V,2,0),"0")</f>
        <v>0</v>
      </c>
      <c r="AE93" s="5" t="s">
        <v>129</v>
      </c>
      <c r="AF93" s="15">
        <f t="shared" si="66"/>
        <v>0</v>
      </c>
      <c r="AG93" s="10" t="str">
        <f>IFERROR(VLOOKUP(A93,'9'!U:V,2,0),"0")</f>
        <v>0</v>
      </c>
      <c r="AH93" s="5" t="s">
        <v>129</v>
      </c>
      <c r="AI93" s="15">
        <f t="shared" si="67"/>
        <v>0</v>
      </c>
      <c r="AJ93" s="10" t="str">
        <f>IFERROR(VLOOKUP(A93,'10'!U:V,2,0),"0")</f>
        <v>0</v>
      </c>
      <c r="AK93" s="5" t="s">
        <v>129</v>
      </c>
      <c r="AL93" s="15">
        <f t="shared" si="68"/>
        <v>0</v>
      </c>
      <c r="AM93" s="10" t="str">
        <f>IFERROR(VLOOKUP(A93,'11'!U:V,2,0),"0")</f>
        <v>0</v>
      </c>
      <c r="AN93" s="5" t="s">
        <v>129</v>
      </c>
      <c r="AO93" s="15">
        <f t="shared" si="69"/>
        <v>0</v>
      </c>
      <c r="AP93" s="10" t="str">
        <f>IFERROR(VLOOKUP(A93,'12'!U:V,2,0),"0")</f>
        <v>0</v>
      </c>
      <c r="AQ93" s="5" t="s">
        <v>129</v>
      </c>
      <c r="AR93" s="15">
        <f t="shared" si="70"/>
        <v>0</v>
      </c>
      <c r="AS93" s="10" t="str">
        <f>IFERROR(VLOOKUP(A93,'13'!U:V,2,0),"0")</f>
        <v>0</v>
      </c>
      <c r="AT93" s="5" t="s">
        <v>129</v>
      </c>
      <c r="AU93" s="15">
        <f t="shared" si="71"/>
        <v>0</v>
      </c>
      <c r="AV93" s="10" t="str">
        <f>IFERROR(VLOOKUP(A93,'14'!U:V,2,0),"0")</f>
        <v>0</v>
      </c>
      <c r="AW93" s="5" t="s">
        <v>129</v>
      </c>
      <c r="AX93" s="15">
        <f t="shared" si="72"/>
        <v>0</v>
      </c>
      <c r="AY93" s="10" t="str">
        <f>IFERROR(VLOOKUP(A93,'15'!U:V,2,0),"0")</f>
        <v>0</v>
      </c>
      <c r="AZ93" s="5" t="s">
        <v>129</v>
      </c>
      <c r="BA93" s="15">
        <f t="shared" si="73"/>
        <v>0</v>
      </c>
      <c r="BB93" s="10" t="str">
        <f>IFERROR(VLOOKUP(A93,'16'!U:V,2,0),"0")</f>
        <v>0</v>
      </c>
      <c r="BC93" s="5" t="s">
        <v>129</v>
      </c>
      <c r="BD93" s="15">
        <f t="shared" si="74"/>
        <v>0</v>
      </c>
      <c r="BE93" s="10" t="str">
        <f>IFERROR(VLOOKUP(A93,'17'!U:V,2,0),"0")</f>
        <v>0</v>
      </c>
      <c r="BF93" s="5" t="s">
        <v>129</v>
      </c>
      <c r="BG93" s="15">
        <f t="shared" si="75"/>
        <v>0</v>
      </c>
      <c r="BH93" s="10" t="str">
        <f>IFERROR(VLOOKUP(A93,'18'!U:V,2,0),"0")</f>
        <v>0</v>
      </c>
      <c r="BI93" s="5" t="s">
        <v>129</v>
      </c>
      <c r="BJ93" s="15">
        <f t="shared" si="77"/>
        <v>0</v>
      </c>
      <c r="BK93" s="10" t="str">
        <f>IFERROR(VLOOKUP(A93,'19'!U:V,2,0),"0")</f>
        <v>0</v>
      </c>
      <c r="BL93" s="5" t="s">
        <v>129</v>
      </c>
      <c r="BM93" s="15">
        <f t="shared" si="78"/>
        <v>0</v>
      </c>
      <c r="BN93" s="10" t="str">
        <f>IFERROR(VLOOKUP(A93,'20'!U:V,2,0),"0")</f>
        <v>0</v>
      </c>
      <c r="BO93" s="5" t="s">
        <v>129</v>
      </c>
      <c r="BP93" s="15">
        <f t="shared" si="79"/>
        <v>0</v>
      </c>
      <c r="BQ93" s="10" t="str">
        <f>IFERROR(VLOOKUP(A93,'21'!U:V,2,0),"0")</f>
        <v>0</v>
      </c>
      <c r="BR93" s="5" t="s">
        <v>129</v>
      </c>
      <c r="BS93" s="15">
        <f t="shared" si="80"/>
        <v>0</v>
      </c>
      <c r="BT93" s="10" t="str">
        <f>IFERROR(VLOOKUP(A93,'22'!U:V,2,0),"0")</f>
        <v>0</v>
      </c>
      <c r="BU93" s="5" t="s">
        <v>129</v>
      </c>
      <c r="BV93" s="15">
        <f t="shared" si="81"/>
        <v>0</v>
      </c>
      <c r="BW93" s="10" t="str">
        <f>IFERROR(VLOOKUP(A93,'23'!U:V,2,0),"0")</f>
        <v>0</v>
      </c>
      <c r="BX93" s="5" t="s">
        <v>129</v>
      </c>
      <c r="BY93" s="15">
        <f t="shared" si="82"/>
        <v>0</v>
      </c>
      <c r="BZ93" s="10" t="str">
        <f>IFERROR(VLOOKUP(A93,'24'!U:V,2,0),"0")</f>
        <v>0</v>
      </c>
      <c r="CA93" s="5" t="s">
        <v>129</v>
      </c>
      <c r="CB93" s="15">
        <f t="shared" si="83"/>
        <v>0</v>
      </c>
      <c r="CC93" s="10" t="str">
        <f>IFERROR(VLOOKUP(A93,'25'!U:V,2,0),"0")</f>
        <v>0</v>
      </c>
      <c r="CD93" s="5" t="s">
        <v>129</v>
      </c>
      <c r="CE93" s="15">
        <f t="shared" si="84"/>
        <v>0</v>
      </c>
      <c r="CF93" s="10" t="str">
        <f>IFERROR(VLOOKUP(A93,'26'!U:V,2,0),"0")</f>
        <v>0</v>
      </c>
      <c r="CG93" s="5" t="s">
        <v>129</v>
      </c>
      <c r="CH93" s="15">
        <f t="shared" si="85"/>
        <v>0</v>
      </c>
      <c r="CI93" s="10" t="str">
        <f>IFERROR(VLOOKUP(A93,'27'!U:V,2,0),"0")</f>
        <v>0</v>
      </c>
      <c r="CJ93" s="5" t="s">
        <v>129</v>
      </c>
      <c r="CK93" s="15">
        <f t="shared" si="86"/>
        <v>0</v>
      </c>
      <c r="CL93" s="10" t="str">
        <f>IFERROR(VLOOKUP(A93,'28'!U:V,2,0),"0")</f>
        <v>0</v>
      </c>
      <c r="CM93" s="5" t="s">
        <v>129</v>
      </c>
      <c r="CN93" s="15">
        <f t="shared" si="87"/>
        <v>0</v>
      </c>
      <c r="CO93" s="10" t="str">
        <f>IFERROR(VLOOKUP(A93,'29'!U:V,2,0),"0")</f>
        <v>0</v>
      </c>
      <c r="CP93" s="5" t="s">
        <v>129</v>
      </c>
      <c r="CQ93" s="15">
        <f t="shared" si="88"/>
        <v>0</v>
      </c>
      <c r="CR93" s="10" t="str">
        <f>IFERROR(VLOOKUP(A93,'30'!U:V,2,0),"0")</f>
        <v>0</v>
      </c>
      <c r="CS93" s="5" t="s">
        <v>129</v>
      </c>
      <c r="CT93" s="15">
        <f t="shared" si="89"/>
        <v>0</v>
      </c>
      <c r="CU93" s="10" t="str">
        <f>IFERROR(VLOOKUP(A93,'31'!U:V,2,0),"0")</f>
        <v>0</v>
      </c>
      <c r="CV93" s="5" t="s">
        <v>129</v>
      </c>
      <c r="CW93" s="15">
        <f t="shared" si="90"/>
        <v>0</v>
      </c>
      <c r="CX93" s="10" t="str">
        <f>IFERROR(VLOOKUP(A93,'เซต1-31'!V:W,2,0),"0")</f>
        <v>0</v>
      </c>
      <c r="CY93" s="5" t="s">
        <v>129</v>
      </c>
      <c r="CZ93" s="15">
        <f t="shared" si="76"/>
        <v>0</v>
      </c>
    </row>
    <row r="94" spans="1:104" x14ac:dyDescent="0.25">
      <c r="A94" s="5" t="s">
        <v>157</v>
      </c>
      <c r="B94" s="4" t="s">
        <v>158</v>
      </c>
      <c r="C94" s="13">
        <v>5.86</v>
      </c>
      <c r="D94" s="95">
        <v>2</v>
      </c>
      <c r="E94" s="95">
        <f t="shared" si="56"/>
        <v>0</v>
      </c>
      <c r="F94" s="19">
        <f t="shared" si="57"/>
        <v>0</v>
      </c>
      <c r="G94" s="5" t="s">
        <v>129</v>
      </c>
      <c r="H94" s="13">
        <f t="shared" si="58"/>
        <v>0</v>
      </c>
      <c r="I94" s="10" t="str">
        <f>IFERROR(VLOOKUP(A94,'1'!U:V,2,0),"0")</f>
        <v>0</v>
      </c>
      <c r="J94" s="5" t="s">
        <v>129</v>
      </c>
      <c r="K94" s="15">
        <f t="shared" si="59"/>
        <v>0</v>
      </c>
      <c r="L94" s="10" t="str">
        <f>IFERROR(VLOOKUP(A94,'2'!U:V,2,0),"0")</f>
        <v>0</v>
      </c>
      <c r="M94" s="5" t="s">
        <v>129</v>
      </c>
      <c r="N94" s="15">
        <f t="shared" si="60"/>
        <v>0</v>
      </c>
      <c r="O94" s="10" t="str">
        <f>IFERROR(VLOOKUP(A94,'3'!U:V,2,0),"0")</f>
        <v>0</v>
      </c>
      <c r="P94" s="5" t="s">
        <v>129</v>
      </c>
      <c r="Q94" s="15">
        <f t="shared" si="61"/>
        <v>0</v>
      </c>
      <c r="R94" s="10" t="str">
        <f>IFERROR(VLOOKUP(A94,'4'!U:V,2,0),"0")</f>
        <v>0</v>
      </c>
      <c r="S94" s="5" t="s">
        <v>129</v>
      </c>
      <c r="T94" s="15">
        <f t="shared" si="62"/>
        <v>0</v>
      </c>
      <c r="U94" s="10" t="str">
        <f>IFERROR(VLOOKUP(A94,'5'!U:V,2,0),"0")</f>
        <v>0</v>
      </c>
      <c r="V94" s="5" t="s">
        <v>129</v>
      </c>
      <c r="W94" s="15">
        <f t="shared" si="63"/>
        <v>0</v>
      </c>
      <c r="X94" s="10" t="str">
        <f>IFERROR(VLOOKUP(A94,'6'!U:V,2,0),"0")</f>
        <v>0</v>
      </c>
      <c r="Y94" s="5" t="s">
        <v>129</v>
      </c>
      <c r="Z94" s="15">
        <f t="shared" si="64"/>
        <v>0</v>
      </c>
      <c r="AA94" s="10" t="str">
        <f>IFERROR(VLOOKUP(A94,'7'!U:V,2,0),"0")</f>
        <v>0</v>
      </c>
      <c r="AB94" s="5" t="s">
        <v>129</v>
      </c>
      <c r="AC94" s="15">
        <f t="shared" si="65"/>
        <v>0</v>
      </c>
      <c r="AD94" s="10" t="str">
        <f>IFERROR(VLOOKUP(A94,'8'!U:V,2,0),"0")</f>
        <v>0</v>
      </c>
      <c r="AE94" s="5" t="s">
        <v>129</v>
      </c>
      <c r="AF94" s="15">
        <f t="shared" si="66"/>
        <v>0</v>
      </c>
      <c r="AG94" s="10" t="str">
        <f>IFERROR(VLOOKUP(A94,'9'!U:V,2,0),"0")</f>
        <v>0</v>
      </c>
      <c r="AH94" s="5" t="s">
        <v>129</v>
      </c>
      <c r="AI94" s="15">
        <f t="shared" si="67"/>
        <v>0</v>
      </c>
      <c r="AJ94" s="10" t="str">
        <f>IFERROR(VLOOKUP(A94,'10'!U:V,2,0),"0")</f>
        <v>0</v>
      </c>
      <c r="AK94" s="5" t="s">
        <v>129</v>
      </c>
      <c r="AL94" s="15">
        <f t="shared" si="68"/>
        <v>0</v>
      </c>
      <c r="AM94" s="10" t="str">
        <f>IFERROR(VLOOKUP(A94,'11'!U:V,2,0),"0")</f>
        <v>0</v>
      </c>
      <c r="AN94" s="5" t="s">
        <v>129</v>
      </c>
      <c r="AO94" s="15">
        <f t="shared" si="69"/>
        <v>0</v>
      </c>
      <c r="AP94" s="10" t="str">
        <f>IFERROR(VLOOKUP(A94,'12'!U:V,2,0),"0")</f>
        <v>0</v>
      </c>
      <c r="AQ94" s="5" t="s">
        <v>129</v>
      </c>
      <c r="AR94" s="15">
        <f t="shared" si="70"/>
        <v>0</v>
      </c>
      <c r="AS94" s="10" t="str">
        <f>IFERROR(VLOOKUP(A94,'13'!U:V,2,0),"0")</f>
        <v>0</v>
      </c>
      <c r="AT94" s="5" t="s">
        <v>129</v>
      </c>
      <c r="AU94" s="15">
        <f t="shared" si="71"/>
        <v>0</v>
      </c>
      <c r="AV94" s="10" t="str">
        <f>IFERROR(VLOOKUP(A94,'14'!U:V,2,0),"0")</f>
        <v>0</v>
      </c>
      <c r="AW94" s="5" t="s">
        <v>129</v>
      </c>
      <c r="AX94" s="15">
        <f t="shared" si="72"/>
        <v>0</v>
      </c>
      <c r="AY94" s="10" t="str">
        <f>IFERROR(VLOOKUP(A94,'15'!U:V,2,0),"0")</f>
        <v>0</v>
      </c>
      <c r="AZ94" s="5" t="s">
        <v>129</v>
      </c>
      <c r="BA94" s="15">
        <f t="shared" si="73"/>
        <v>0</v>
      </c>
      <c r="BB94" s="10" t="str">
        <f>IFERROR(VLOOKUP(A94,'16'!U:V,2,0),"0")</f>
        <v>0</v>
      </c>
      <c r="BC94" s="5" t="s">
        <v>129</v>
      </c>
      <c r="BD94" s="15">
        <f t="shared" si="74"/>
        <v>0</v>
      </c>
      <c r="BE94" s="10" t="str">
        <f>IFERROR(VLOOKUP(A94,'17'!U:V,2,0),"0")</f>
        <v>0</v>
      </c>
      <c r="BF94" s="5" t="s">
        <v>129</v>
      </c>
      <c r="BG94" s="15">
        <f t="shared" si="75"/>
        <v>0</v>
      </c>
      <c r="BH94" s="10" t="str">
        <f>IFERROR(VLOOKUP(A94,'18'!U:V,2,0),"0")</f>
        <v>0</v>
      </c>
      <c r="BI94" s="5" t="s">
        <v>129</v>
      </c>
      <c r="BJ94" s="15">
        <f t="shared" si="77"/>
        <v>0</v>
      </c>
      <c r="BK94" s="10" t="str">
        <f>IFERROR(VLOOKUP(A94,'19'!U:V,2,0),"0")</f>
        <v>0</v>
      </c>
      <c r="BL94" s="5" t="s">
        <v>129</v>
      </c>
      <c r="BM94" s="15">
        <f t="shared" si="78"/>
        <v>0</v>
      </c>
      <c r="BN94" s="10" t="str">
        <f>IFERROR(VLOOKUP(A94,'20'!U:V,2,0),"0")</f>
        <v>0</v>
      </c>
      <c r="BO94" s="5" t="s">
        <v>129</v>
      </c>
      <c r="BP94" s="15">
        <f t="shared" si="79"/>
        <v>0</v>
      </c>
      <c r="BQ94" s="10" t="str">
        <f>IFERROR(VLOOKUP(A94,'21'!U:V,2,0),"0")</f>
        <v>0</v>
      </c>
      <c r="BR94" s="5" t="s">
        <v>129</v>
      </c>
      <c r="BS94" s="15">
        <f t="shared" si="80"/>
        <v>0</v>
      </c>
      <c r="BT94" s="10" t="str">
        <f>IFERROR(VLOOKUP(A94,'22'!U:V,2,0),"0")</f>
        <v>0</v>
      </c>
      <c r="BU94" s="5" t="s">
        <v>129</v>
      </c>
      <c r="BV94" s="15">
        <f t="shared" si="81"/>
        <v>0</v>
      </c>
      <c r="BW94" s="10" t="str">
        <f>IFERROR(VLOOKUP(A94,'23'!U:V,2,0),"0")</f>
        <v>0</v>
      </c>
      <c r="BX94" s="5" t="s">
        <v>129</v>
      </c>
      <c r="BY94" s="15">
        <f t="shared" si="82"/>
        <v>0</v>
      </c>
      <c r="BZ94" s="10" t="str">
        <f>IFERROR(VLOOKUP(A94,'24'!U:V,2,0),"0")</f>
        <v>0</v>
      </c>
      <c r="CA94" s="5" t="s">
        <v>129</v>
      </c>
      <c r="CB94" s="15">
        <f t="shared" si="83"/>
        <v>0</v>
      </c>
      <c r="CC94" s="10" t="str">
        <f>IFERROR(VLOOKUP(A94,'25'!U:V,2,0),"0")</f>
        <v>0</v>
      </c>
      <c r="CD94" s="5" t="s">
        <v>129</v>
      </c>
      <c r="CE94" s="15">
        <f t="shared" si="84"/>
        <v>0</v>
      </c>
      <c r="CF94" s="10" t="str">
        <f>IFERROR(VLOOKUP(A94,'26'!U:V,2,0),"0")</f>
        <v>0</v>
      </c>
      <c r="CG94" s="5" t="s">
        <v>129</v>
      </c>
      <c r="CH94" s="15">
        <f t="shared" si="85"/>
        <v>0</v>
      </c>
      <c r="CI94" s="10" t="str">
        <f>IFERROR(VLOOKUP(A94,'27'!U:V,2,0),"0")</f>
        <v>0</v>
      </c>
      <c r="CJ94" s="5" t="s">
        <v>129</v>
      </c>
      <c r="CK94" s="15">
        <f t="shared" si="86"/>
        <v>0</v>
      </c>
      <c r="CL94" s="10" t="str">
        <f>IFERROR(VLOOKUP(A94,'28'!U:V,2,0),"0")</f>
        <v>0</v>
      </c>
      <c r="CM94" s="5" t="s">
        <v>129</v>
      </c>
      <c r="CN94" s="15">
        <f t="shared" si="87"/>
        <v>0</v>
      </c>
      <c r="CO94" s="10" t="str">
        <f>IFERROR(VLOOKUP(A94,'29'!U:V,2,0),"0")</f>
        <v>0</v>
      </c>
      <c r="CP94" s="5" t="s">
        <v>129</v>
      </c>
      <c r="CQ94" s="15">
        <f t="shared" si="88"/>
        <v>0</v>
      </c>
      <c r="CR94" s="10" t="str">
        <f>IFERROR(VLOOKUP(A94,'30'!U:V,2,0),"0")</f>
        <v>0</v>
      </c>
      <c r="CS94" s="5" t="s">
        <v>129</v>
      </c>
      <c r="CT94" s="15">
        <f t="shared" si="89"/>
        <v>0</v>
      </c>
      <c r="CU94" s="10" t="str">
        <f>IFERROR(VLOOKUP(A94,'31'!U:V,2,0),"0")</f>
        <v>0</v>
      </c>
      <c r="CV94" s="5" t="s">
        <v>129</v>
      </c>
      <c r="CW94" s="15">
        <f t="shared" si="90"/>
        <v>0</v>
      </c>
      <c r="CX94" s="10" t="str">
        <f>IFERROR(VLOOKUP(A94,'เซต1-31'!V:W,2,0),"0")</f>
        <v>0</v>
      </c>
      <c r="CY94" s="5" t="s">
        <v>129</v>
      </c>
      <c r="CZ94" s="15">
        <f t="shared" si="76"/>
        <v>0</v>
      </c>
    </row>
    <row r="95" spans="1:104" x14ac:dyDescent="0.25">
      <c r="A95" s="5" t="s">
        <v>8</v>
      </c>
      <c r="B95" s="4" t="s">
        <v>9</v>
      </c>
      <c r="C95" s="13">
        <v>12.24</v>
      </c>
      <c r="D95" s="95">
        <v>1</v>
      </c>
      <c r="E95" s="95">
        <f t="shared" si="56"/>
        <v>0</v>
      </c>
      <c r="F95" s="19">
        <f t="shared" si="57"/>
        <v>0</v>
      </c>
      <c r="G95" s="5" t="s">
        <v>129</v>
      </c>
      <c r="H95" s="13">
        <f t="shared" si="58"/>
        <v>0</v>
      </c>
      <c r="I95" s="10" t="str">
        <f>IFERROR(VLOOKUP(A95,'1'!U:V,2,0),"0")</f>
        <v>0</v>
      </c>
      <c r="J95" s="5" t="s">
        <v>129</v>
      </c>
      <c r="K95" s="15">
        <f t="shared" si="59"/>
        <v>0</v>
      </c>
      <c r="L95" s="10" t="str">
        <f>IFERROR(VLOOKUP(A95,'2'!U:V,2,0),"0")</f>
        <v>0</v>
      </c>
      <c r="M95" s="5" t="s">
        <v>129</v>
      </c>
      <c r="N95" s="15">
        <f t="shared" si="60"/>
        <v>0</v>
      </c>
      <c r="O95" s="10" t="str">
        <f>IFERROR(VLOOKUP(A95,'3'!U:V,2,0),"0")</f>
        <v>0</v>
      </c>
      <c r="P95" s="5" t="s">
        <v>129</v>
      </c>
      <c r="Q95" s="15">
        <f t="shared" si="61"/>
        <v>0</v>
      </c>
      <c r="R95" s="10" t="str">
        <f>IFERROR(VLOOKUP(A95,'4'!U:V,2,0),"0")</f>
        <v>0</v>
      </c>
      <c r="S95" s="5" t="s">
        <v>129</v>
      </c>
      <c r="T95" s="15">
        <f t="shared" si="62"/>
        <v>0</v>
      </c>
      <c r="U95" s="10" t="str">
        <f>IFERROR(VLOOKUP(A95,'5'!U:V,2,0),"0")</f>
        <v>0</v>
      </c>
      <c r="V95" s="5" t="s">
        <v>129</v>
      </c>
      <c r="W95" s="15">
        <f t="shared" si="63"/>
        <v>0</v>
      </c>
      <c r="X95" s="10" t="str">
        <f>IFERROR(VLOOKUP(A95,'6'!U:V,2,0),"0")</f>
        <v>0</v>
      </c>
      <c r="Y95" s="5" t="s">
        <v>129</v>
      </c>
      <c r="Z95" s="15">
        <f t="shared" si="64"/>
        <v>0</v>
      </c>
      <c r="AA95" s="10" t="str">
        <f>IFERROR(VLOOKUP(A95,'7'!U:V,2,0),"0")</f>
        <v>0</v>
      </c>
      <c r="AB95" s="5" t="s">
        <v>129</v>
      </c>
      <c r="AC95" s="15">
        <f t="shared" si="65"/>
        <v>0</v>
      </c>
      <c r="AD95" s="10" t="str">
        <f>IFERROR(VLOOKUP(A95,'8'!U:V,2,0),"0")</f>
        <v>0</v>
      </c>
      <c r="AE95" s="5" t="s">
        <v>129</v>
      </c>
      <c r="AF95" s="15">
        <f t="shared" si="66"/>
        <v>0</v>
      </c>
      <c r="AG95" s="10" t="str">
        <f>IFERROR(VLOOKUP(A95,'9'!U:V,2,0),"0")</f>
        <v>0</v>
      </c>
      <c r="AH95" s="5" t="s">
        <v>129</v>
      </c>
      <c r="AI95" s="15">
        <f t="shared" si="67"/>
        <v>0</v>
      </c>
      <c r="AJ95" s="10" t="str">
        <f>IFERROR(VLOOKUP(A95,'10'!U:V,2,0),"0")</f>
        <v>0</v>
      </c>
      <c r="AK95" s="5" t="s">
        <v>129</v>
      </c>
      <c r="AL95" s="15">
        <f t="shared" si="68"/>
        <v>0</v>
      </c>
      <c r="AM95" s="10" t="str">
        <f>IFERROR(VLOOKUP(A95,'11'!U:V,2,0),"0")</f>
        <v>0</v>
      </c>
      <c r="AN95" s="5" t="s">
        <v>129</v>
      </c>
      <c r="AO95" s="15">
        <f t="shared" si="69"/>
        <v>0</v>
      </c>
      <c r="AP95" s="10" t="str">
        <f>IFERROR(VLOOKUP(A95,'12'!U:V,2,0),"0")</f>
        <v>0</v>
      </c>
      <c r="AQ95" s="5" t="s">
        <v>129</v>
      </c>
      <c r="AR95" s="15">
        <f t="shared" si="70"/>
        <v>0</v>
      </c>
      <c r="AS95" s="10" t="str">
        <f>IFERROR(VLOOKUP(A95,'13'!U:V,2,0),"0")</f>
        <v>0</v>
      </c>
      <c r="AT95" s="5" t="s">
        <v>129</v>
      </c>
      <c r="AU95" s="15">
        <f t="shared" si="71"/>
        <v>0</v>
      </c>
      <c r="AV95" s="10" t="str">
        <f>IFERROR(VLOOKUP(A95,'14'!U:V,2,0),"0")</f>
        <v>0</v>
      </c>
      <c r="AW95" s="5" t="s">
        <v>129</v>
      </c>
      <c r="AX95" s="15">
        <f t="shared" si="72"/>
        <v>0</v>
      </c>
      <c r="AY95" s="10" t="str">
        <f>IFERROR(VLOOKUP(A95,'15'!U:V,2,0),"0")</f>
        <v>0</v>
      </c>
      <c r="AZ95" s="5" t="s">
        <v>129</v>
      </c>
      <c r="BA95" s="15">
        <f t="shared" si="73"/>
        <v>0</v>
      </c>
      <c r="BB95" s="10" t="str">
        <f>IFERROR(VLOOKUP(A95,'16'!U:V,2,0),"0")</f>
        <v>0</v>
      </c>
      <c r="BC95" s="5" t="s">
        <v>129</v>
      </c>
      <c r="BD95" s="15">
        <f t="shared" si="74"/>
        <v>0</v>
      </c>
      <c r="BE95" s="10" t="str">
        <f>IFERROR(VLOOKUP(A95,'17'!U:V,2,0),"0")</f>
        <v>0</v>
      </c>
      <c r="BF95" s="5" t="s">
        <v>129</v>
      </c>
      <c r="BG95" s="15">
        <f t="shared" si="75"/>
        <v>0</v>
      </c>
      <c r="BH95" s="10" t="str">
        <f>IFERROR(VLOOKUP(A95,'18'!U:V,2,0),"0")</f>
        <v>0</v>
      </c>
      <c r="BI95" s="5" t="s">
        <v>129</v>
      </c>
      <c r="BJ95" s="15">
        <f t="shared" si="77"/>
        <v>0</v>
      </c>
      <c r="BK95" s="10" t="str">
        <f>IFERROR(VLOOKUP(A95,'19'!U:V,2,0),"0")</f>
        <v>0</v>
      </c>
      <c r="BL95" s="5" t="s">
        <v>129</v>
      </c>
      <c r="BM95" s="15">
        <f t="shared" si="78"/>
        <v>0</v>
      </c>
      <c r="BN95" s="10" t="str">
        <f>IFERROR(VLOOKUP(A95,'20'!U:V,2,0),"0")</f>
        <v>0</v>
      </c>
      <c r="BO95" s="5" t="s">
        <v>129</v>
      </c>
      <c r="BP95" s="15">
        <f t="shared" si="79"/>
        <v>0</v>
      </c>
      <c r="BQ95" s="10" t="str">
        <f>IFERROR(VLOOKUP(A95,'21'!U:V,2,0),"0")</f>
        <v>0</v>
      </c>
      <c r="BR95" s="5" t="s">
        <v>129</v>
      </c>
      <c r="BS95" s="15">
        <f t="shared" si="80"/>
        <v>0</v>
      </c>
      <c r="BT95" s="10" t="str">
        <f>IFERROR(VLOOKUP(A95,'22'!U:V,2,0),"0")</f>
        <v>0</v>
      </c>
      <c r="BU95" s="5" t="s">
        <v>129</v>
      </c>
      <c r="BV95" s="15">
        <f t="shared" si="81"/>
        <v>0</v>
      </c>
      <c r="BW95" s="10" t="str">
        <f>IFERROR(VLOOKUP(A95,'23'!U:V,2,0),"0")</f>
        <v>0</v>
      </c>
      <c r="BX95" s="5" t="s">
        <v>129</v>
      </c>
      <c r="BY95" s="15">
        <f t="shared" si="82"/>
        <v>0</v>
      </c>
      <c r="BZ95" s="10" t="str">
        <f>IFERROR(VLOOKUP(A95,'24'!U:V,2,0),"0")</f>
        <v>0</v>
      </c>
      <c r="CA95" s="5" t="s">
        <v>129</v>
      </c>
      <c r="CB95" s="15">
        <f t="shared" si="83"/>
        <v>0</v>
      </c>
      <c r="CC95" s="10" t="str">
        <f>IFERROR(VLOOKUP(A95,'25'!U:V,2,0),"0")</f>
        <v>0</v>
      </c>
      <c r="CD95" s="5" t="s">
        <v>129</v>
      </c>
      <c r="CE95" s="15">
        <f t="shared" si="84"/>
        <v>0</v>
      </c>
      <c r="CF95" s="10" t="str">
        <f>IFERROR(VLOOKUP(A95,'26'!U:V,2,0),"0")</f>
        <v>0</v>
      </c>
      <c r="CG95" s="5" t="s">
        <v>129</v>
      </c>
      <c r="CH95" s="15">
        <f t="shared" si="85"/>
        <v>0</v>
      </c>
      <c r="CI95" s="10" t="str">
        <f>IFERROR(VLOOKUP(A95,'27'!U:V,2,0),"0")</f>
        <v>0</v>
      </c>
      <c r="CJ95" s="5" t="s">
        <v>129</v>
      </c>
      <c r="CK95" s="15">
        <f t="shared" si="86"/>
        <v>0</v>
      </c>
      <c r="CL95" s="10" t="str">
        <f>IFERROR(VLOOKUP(A95,'28'!U:V,2,0),"0")</f>
        <v>0</v>
      </c>
      <c r="CM95" s="5" t="s">
        <v>129</v>
      </c>
      <c r="CN95" s="15">
        <f t="shared" si="87"/>
        <v>0</v>
      </c>
      <c r="CO95" s="10" t="str">
        <f>IFERROR(VLOOKUP(A95,'29'!U:V,2,0),"0")</f>
        <v>0</v>
      </c>
      <c r="CP95" s="5" t="s">
        <v>129</v>
      </c>
      <c r="CQ95" s="15">
        <f t="shared" si="88"/>
        <v>0</v>
      </c>
      <c r="CR95" s="10" t="str">
        <f>IFERROR(VLOOKUP(A95,'30'!U:V,2,0),"0")</f>
        <v>0</v>
      </c>
      <c r="CS95" s="5" t="s">
        <v>129</v>
      </c>
      <c r="CT95" s="15">
        <f t="shared" si="89"/>
        <v>0</v>
      </c>
      <c r="CU95" s="10" t="str">
        <f>IFERROR(VLOOKUP(A95,'31'!U:V,2,0),"0")</f>
        <v>0</v>
      </c>
      <c r="CV95" s="5" t="s">
        <v>129</v>
      </c>
      <c r="CW95" s="15">
        <f t="shared" si="90"/>
        <v>0</v>
      </c>
      <c r="CX95" s="10" t="str">
        <f>IFERROR(VLOOKUP(A95,'เซต1-31'!V:W,2,0),"0")</f>
        <v>0</v>
      </c>
      <c r="CY95" s="5" t="s">
        <v>129</v>
      </c>
      <c r="CZ95" s="15">
        <f t="shared" si="76"/>
        <v>0</v>
      </c>
    </row>
    <row r="96" spans="1:104" x14ac:dyDescent="0.25">
      <c r="A96" s="5" t="s">
        <v>145</v>
      </c>
      <c r="B96" s="4" t="s">
        <v>146</v>
      </c>
      <c r="C96" s="13">
        <v>12.24</v>
      </c>
      <c r="D96" s="95">
        <v>1</v>
      </c>
      <c r="E96" s="95">
        <f t="shared" si="56"/>
        <v>0</v>
      </c>
      <c r="F96" s="19">
        <f t="shared" si="57"/>
        <v>0</v>
      </c>
      <c r="G96" s="5" t="s">
        <v>129</v>
      </c>
      <c r="H96" s="13">
        <f t="shared" si="58"/>
        <v>0</v>
      </c>
      <c r="I96" s="10" t="str">
        <f>IFERROR(VLOOKUP(A96,'1'!U:V,2,0),"0")</f>
        <v>0</v>
      </c>
      <c r="J96" s="5" t="s">
        <v>129</v>
      </c>
      <c r="K96" s="15">
        <f t="shared" si="59"/>
        <v>0</v>
      </c>
      <c r="L96" s="10" t="str">
        <f>IFERROR(VLOOKUP(A96,'2'!U:V,2,0),"0")</f>
        <v>0</v>
      </c>
      <c r="M96" s="5" t="s">
        <v>129</v>
      </c>
      <c r="N96" s="15">
        <f t="shared" si="60"/>
        <v>0</v>
      </c>
      <c r="O96" s="10" t="str">
        <f>IFERROR(VLOOKUP(A96,'3'!U:V,2,0),"0")</f>
        <v>0</v>
      </c>
      <c r="P96" s="5" t="s">
        <v>129</v>
      </c>
      <c r="Q96" s="15">
        <f t="shared" si="61"/>
        <v>0</v>
      </c>
      <c r="R96" s="10" t="str">
        <f>IFERROR(VLOOKUP(A96,'4'!U:V,2,0),"0")</f>
        <v>0</v>
      </c>
      <c r="S96" s="5" t="s">
        <v>129</v>
      </c>
      <c r="T96" s="15">
        <f t="shared" si="62"/>
        <v>0</v>
      </c>
      <c r="U96" s="10" t="str">
        <f>IFERROR(VLOOKUP(A96,'5'!U:V,2,0),"0")</f>
        <v>0</v>
      </c>
      <c r="V96" s="5" t="s">
        <v>129</v>
      </c>
      <c r="W96" s="15">
        <f t="shared" si="63"/>
        <v>0</v>
      </c>
      <c r="X96" s="10" t="str">
        <f>IFERROR(VLOOKUP(A96,'6'!U:V,2,0),"0")</f>
        <v>0</v>
      </c>
      <c r="Y96" s="5" t="s">
        <v>129</v>
      </c>
      <c r="Z96" s="15">
        <f t="shared" si="64"/>
        <v>0</v>
      </c>
      <c r="AA96" s="10" t="str">
        <f>IFERROR(VLOOKUP(A96,'7'!U:V,2,0),"0")</f>
        <v>0</v>
      </c>
      <c r="AB96" s="5" t="s">
        <v>129</v>
      </c>
      <c r="AC96" s="15">
        <f t="shared" si="65"/>
        <v>0</v>
      </c>
      <c r="AD96" s="10" t="str">
        <f>IFERROR(VLOOKUP(A96,'8'!U:V,2,0),"0")</f>
        <v>0</v>
      </c>
      <c r="AE96" s="5" t="s">
        <v>129</v>
      </c>
      <c r="AF96" s="15">
        <f t="shared" si="66"/>
        <v>0</v>
      </c>
      <c r="AG96" s="10" t="str">
        <f>IFERROR(VLOOKUP(A96,'9'!U:V,2,0),"0")</f>
        <v>0</v>
      </c>
      <c r="AH96" s="5" t="s">
        <v>129</v>
      </c>
      <c r="AI96" s="15">
        <f t="shared" si="67"/>
        <v>0</v>
      </c>
      <c r="AJ96" s="10" t="str">
        <f>IFERROR(VLOOKUP(A96,'10'!U:V,2,0),"0")</f>
        <v>0</v>
      </c>
      <c r="AK96" s="5" t="s">
        <v>129</v>
      </c>
      <c r="AL96" s="15">
        <f t="shared" si="68"/>
        <v>0</v>
      </c>
      <c r="AM96" s="10" t="str">
        <f>IFERROR(VLOOKUP(A96,'11'!U:V,2,0),"0")</f>
        <v>0</v>
      </c>
      <c r="AN96" s="5" t="s">
        <v>129</v>
      </c>
      <c r="AO96" s="15">
        <f t="shared" si="69"/>
        <v>0</v>
      </c>
      <c r="AP96" s="10" t="str">
        <f>IFERROR(VLOOKUP(A96,'12'!U:V,2,0),"0")</f>
        <v>0</v>
      </c>
      <c r="AQ96" s="5" t="s">
        <v>129</v>
      </c>
      <c r="AR96" s="15">
        <f t="shared" si="70"/>
        <v>0</v>
      </c>
      <c r="AS96" s="10" t="str">
        <f>IFERROR(VLOOKUP(A96,'13'!U:V,2,0),"0")</f>
        <v>0</v>
      </c>
      <c r="AT96" s="5" t="s">
        <v>129</v>
      </c>
      <c r="AU96" s="15">
        <f t="shared" si="71"/>
        <v>0</v>
      </c>
      <c r="AV96" s="10" t="str">
        <f>IFERROR(VLOOKUP(A96,'14'!U:V,2,0),"0")</f>
        <v>0</v>
      </c>
      <c r="AW96" s="5" t="s">
        <v>129</v>
      </c>
      <c r="AX96" s="15">
        <f t="shared" si="72"/>
        <v>0</v>
      </c>
      <c r="AY96" s="10" t="str">
        <f>IFERROR(VLOOKUP(A96,'15'!U:V,2,0),"0")</f>
        <v>0</v>
      </c>
      <c r="AZ96" s="5" t="s">
        <v>129</v>
      </c>
      <c r="BA96" s="15">
        <f t="shared" si="73"/>
        <v>0</v>
      </c>
      <c r="BB96" s="10" t="str">
        <f>IFERROR(VLOOKUP(A96,'16'!U:V,2,0),"0")</f>
        <v>0</v>
      </c>
      <c r="BC96" s="5" t="s">
        <v>129</v>
      </c>
      <c r="BD96" s="15">
        <f t="shared" si="74"/>
        <v>0</v>
      </c>
      <c r="BE96" s="10" t="str">
        <f>IFERROR(VLOOKUP(A96,'17'!U:V,2,0),"0")</f>
        <v>0</v>
      </c>
      <c r="BF96" s="5" t="s">
        <v>129</v>
      </c>
      <c r="BG96" s="15">
        <f t="shared" si="75"/>
        <v>0</v>
      </c>
      <c r="BH96" s="10" t="str">
        <f>IFERROR(VLOOKUP(A96,'18'!U:V,2,0),"0")</f>
        <v>0</v>
      </c>
      <c r="BI96" s="5" t="s">
        <v>129</v>
      </c>
      <c r="BJ96" s="15">
        <f t="shared" si="77"/>
        <v>0</v>
      </c>
      <c r="BK96" s="10" t="str">
        <f>IFERROR(VLOOKUP(A96,'19'!U:V,2,0),"0")</f>
        <v>0</v>
      </c>
      <c r="BL96" s="5" t="s">
        <v>129</v>
      </c>
      <c r="BM96" s="15">
        <f t="shared" si="78"/>
        <v>0</v>
      </c>
      <c r="BN96" s="10" t="str">
        <f>IFERROR(VLOOKUP(A96,'20'!U:V,2,0),"0")</f>
        <v>0</v>
      </c>
      <c r="BO96" s="5" t="s">
        <v>129</v>
      </c>
      <c r="BP96" s="15">
        <f t="shared" si="79"/>
        <v>0</v>
      </c>
      <c r="BQ96" s="10" t="str">
        <f>IFERROR(VLOOKUP(A96,'21'!U:V,2,0),"0")</f>
        <v>0</v>
      </c>
      <c r="BR96" s="5" t="s">
        <v>129</v>
      </c>
      <c r="BS96" s="15">
        <f t="shared" si="80"/>
        <v>0</v>
      </c>
      <c r="BT96" s="10" t="str">
        <f>IFERROR(VLOOKUP(A96,'22'!U:V,2,0),"0")</f>
        <v>0</v>
      </c>
      <c r="BU96" s="5" t="s">
        <v>129</v>
      </c>
      <c r="BV96" s="15">
        <f t="shared" si="81"/>
        <v>0</v>
      </c>
      <c r="BW96" s="10" t="str">
        <f>IFERROR(VLOOKUP(A96,'23'!U:V,2,0),"0")</f>
        <v>0</v>
      </c>
      <c r="BX96" s="5" t="s">
        <v>129</v>
      </c>
      <c r="BY96" s="15">
        <f t="shared" si="82"/>
        <v>0</v>
      </c>
      <c r="BZ96" s="10" t="str">
        <f>IFERROR(VLOOKUP(A96,'24'!U:V,2,0),"0")</f>
        <v>0</v>
      </c>
      <c r="CA96" s="5" t="s">
        <v>129</v>
      </c>
      <c r="CB96" s="15">
        <f t="shared" si="83"/>
        <v>0</v>
      </c>
      <c r="CC96" s="10" t="str">
        <f>IFERROR(VLOOKUP(A96,'25'!U:V,2,0),"0")</f>
        <v>0</v>
      </c>
      <c r="CD96" s="5" t="s">
        <v>129</v>
      </c>
      <c r="CE96" s="15">
        <f t="shared" si="84"/>
        <v>0</v>
      </c>
      <c r="CF96" s="10" t="str">
        <f>IFERROR(VLOOKUP(A96,'26'!U:V,2,0),"0")</f>
        <v>0</v>
      </c>
      <c r="CG96" s="5" t="s">
        <v>129</v>
      </c>
      <c r="CH96" s="15">
        <f t="shared" si="85"/>
        <v>0</v>
      </c>
      <c r="CI96" s="10" t="str">
        <f>IFERROR(VLOOKUP(A96,'27'!U:V,2,0),"0")</f>
        <v>0</v>
      </c>
      <c r="CJ96" s="5" t="s">
        <v>129</v>
      </c>
      <c r="CK96" s="15">
        <f t="shared" si="86"/>
        <v>0</v>
      </c>
      <c r="CL96" s="10" t="str">
        <f>IFERROR(VLOOKUP(A96,'28'!U:V,2,0),"0")</f>
        <v>0</v>
      </c>
      <c r="CM96" s="5" t="s">
        <v>129</v>
      </c>
      <c r="CN96" s="15">
        <f t="shared" si="87"/>
        <v>0</v>
      </c>
      <c r="CO96" s="10" t="str">
        <f>IFERROR(VLOOKUP(A96,'29'!U:V,2,0),"0")</f>
        <v>0</v>
      </c>
      <c r="CP96" s="5" t="s">
        <v>129</v>
      </c>
      <c r="CQ96" s="15">
        <f t="shared" si="88"/>
        <v>0</v>
      </c>
      <c r="CR96" s="10" t="str">
        <f>IFERROR(VLOOKUP(A96,'30'!U:V,2,0),"0")</f>
        <v>0</v>
      </c>
      <c r="CS96" s="5" t="s">
        <v>129</v>
      </c>
      <c r="CT96" s="15">
        <f t="shared" si="89"/>
        <v>0</v>
      </c>
      <c r="CU96" s="10" t="str">
        <f>IFERROR(VLOOKUP(A96,'31'!U:V,2,0),"0")</f>
        <v>0</v>
      </c>
      <c r="CV96" s="5" t="s">
        <v>129</v>
      </c>
      <c r="CW96" s="15">
        <f t="shared" si="90"/>
        <v>0</v>
      </c>
      <c r="CX96" s="10" t="str">
        <f>IFERROR(VLOOKUP(A96,'เซต1-31'!V:W,2,0),"0")</f>
        <v>0</v>
      </c>
      <c r="CY96" s="5" t="s">
        <v>129</v>
      </c>
      <c r="CZ96" s="15">
        <f t="shared" si="76"/>
        <v>0</v>
      </c>
    </row>
    <row r="97" spans="1:104" x14ac:dyDescent="0.25">
      <c r="A97" s="5" t="s">
        <v>6</v>
      </c>
      <c r="B97" s="4" t="s">
        <v>7</v>
      </c>
      <c r="C97" s="13">
        <v>12.64</v>
      </c>
      <c r="D97" s="95">
        <v>1</v>
      </c>
      <c r="E97" s="95">
        <f t="shared" si="56"/>
        <v>0</v>
      </c>
      <c r="F97" s="19">
        <f t="shared" si="57"/>
        <v>0</v>
      </c>
      <c r="G97" s="5" t="s">
        <v>129</v>
      </c>
      <c r="H97" s="13">
        <f t="shared" si="58"/>
        <v>0</v>
      </c>
      <c r="I97" s="10" t="str">
        <f>IFERROR(VLOOKUP(A97,'1'!U:V,2,0),"0")</f>
        <v>0</v>
      </c>
      <c r="J97" s="5" t="s">
        <v>129</v>
      </c>
      <c r="K97" s="15">
        <f t="shared" si="59"/>
        <v>0</v>
      </c>
      <c r="L97" s="10" t="str">
        <f>IFERROR(VLOOKUP(A97,'2'!U:V,2,0),"0")</f>
        <v>0</v>
      </c>
      <c r="M97" s="5" t="s">
        <v>129</v>
      </c>
      <c r="N97" s="15">
        <f t="shared" si="60"/>
        <v>0</v>
      </c>
      <c r="O97" s="10" t="str">
        <f>IFERROR(VLOOKUP(A97,'3'!U:V,2,0),"0")</f>
        <v>0</v>
      </c>
      <c r="P97" s="5" t="s">
        <v>129</v>
      </c>
      <c r="Q97" s="15">
        <f t="shared" si="61"/>
        <v>0</v>
      </c>
      <c r="R97" s="10" t="str">
        <f>IFERROR(VLOOKUP(A97,'4'!U:V,2,0),"0")</f>
        <v>0</v>
      </c>
      <c r="S97" s="5" t="s">
        <v>129</v>
      </c>
      <c r="T97" s="15">
        <f t="shared" si="62"/>
        <v>0</v>
      </c>
      <c r="U97" s="10" t="str">
        <f>IFERROR(VLOOKUP(A97,'5'!U:V,2,0),"0")</f>
        <v>0</v>
      </c>
      <c r="V97" s="5" t="s">
        <v>129</v>
      </c>
      <c r="W97" s="15">
        <f t="shared" si="63"/>
        <v>0</v>
      </c>
      <c r="X97" s="10" t="str">
        <f>IFERROR(VLOOKUP(A97,'6'!U:V,2,0),"0")</f>
        <v>0</v>
      </c>
      <c r="Y97" s="5" t="s">
        <v>129</v>
      </c>
      <c r="Z97" s="15">
        <f t="shared" si="64"/>
        <v>0</v>
      </c>
      <c r="AA97" s="10" t="str">
        <f>IFERROR(VLOOKUP(A97,'7'!U:V,2,0),"0")</f>
        <v>0</v>
      </c>
      <c r="AB97" s="5" t="s">
        <v>129</v>
      </c>
      <c r="AC97" s="15">
        <f t="shared" si="65"/>
        <v>0</v>
      </c>
      <c r="AD97" s="10" t="str">
        <f>IFERROR(VLOOKUP(A97,'8'!U:V,2,0),"0")</f>
        <v>0</v>
      </c>
      <c r="AE97" s="5" t="s">
        <v>129</v>
      </c>
      <c r="AF97" s="15">
        <f t="shared" si="66"/>
        <v>0</v>
      </c>
      <c r="AG97" s="10" t="str">
        <f>IFERROR(VLOOKUP(A97,'9'!U:V,2,0),"0")</f>
        <v>0</v>
      </c>
      <c r="AH97" s="5" t="s">
        <v>129</v>
      </c>
      <c r="AI97" s="15">
        <f t="shared" si="67"/>
        <v>0</v>
      </c>
      <c r="AJ97" s="10" t="str">
        <f>IFERROR(VLOOKUP(A97,'10'!U:V,2,0),"0")</f>
        <v>0</v>
      </c>
      <c r="AK97" s="5" t="s">
        <v>129</v>
      </c>
      <c r="AL97" s="15">
        <f t="shared" si="68"/>
        <v>0</v>
      </c>
      <c r="AM97" s="10" t="str">
        <f>IFERROR(VLOOKUP(A97,'11'!U:V,2,0),"0")</f>
        <v>0</v>
      </c>
      <c r="AN97" s="5" t="s">
        <v>129</v>
      </c>
      <c r="AO97" s="15">
        <f t="shared" si="69"/>
        <v>0</v>
      </c>
      <c r="AP97" s="10" t="str">
        <f>IFERROR(VLOOKUP(A97,'12'!U:V,2,0),"0")</f>
        <v>0</v>
      </c>
      <c r="AQ97" s="5" t="s">
        <v>129</v>
      </c>
      <c r="AR97" s="15">
        <f t="shared" si="70"/>
        <v>0</v>
      </c>
      <c r="AS97" s="10" t="str">
        <f>IFERROR(VLOOKUP(A97,'13'!U:V,2,0),"0")</f>
        <v>0</v>
      </c>
      <c r="AT97" s="5" t="s">
        <v>129</v>
      </c>
      <c r="AU97" s="15">
        <f t="shared" si="71"/>
        <v>0</v>
      </c>
      <c r="AV97" s="10" t="str">
        <f>IFERROR(VLOOKUP(A97,'14'!U:V,2,0),"0")</f>
        <v>0</v>
      </c>
      <c r="AW97" s="5" t="s">
        <v>129</v>
      </c>
      <c r="AX97" s="15">
        <f t="shared" si="72"/>
        <v>0</v>
      </c>
      <c r="AY97" s="10" t="str">
        <f>IFERROR(VLOOKUP(A97,'15'!U:V,2,0),"0")</f>
        <v>0</v>
      </c>
      <c r="AZ97" s="5" t="s">
        <v>129</v>
      </c>
      <c r="BA97" s="15">
        <f t="shared" si="73"/>
        <v>0</v>
      </c>
      <c r="BB97" s="10" t="str">
        <f>IFERROR(VLOOKUP(A97,'16'!U:V,2,0),"0")</f>
        <v>0</v>
      </c>
      <c r="BC97" s="5" t="s">
        <v>129</v>
      </c>
      <c r="BD97" s="15">
        <f t="shared" si="74"/>
        <v>0</v>
      </c>
      <c r="BE97" s="10" t="str">
        <f>IFERROR(VLOOKUP(A97,'17'!U:V,2,0),"0")</f>
        <v>0</v>
      </c>
      <c r="BF97" s="5" t="s">
        <v>129</v>
      </c>
      <c r="BG97" s="15">
        <f t="shared" si="75"/>
        <v>0</v>
      </c>
      <c r="BH97" s="10" t="str">
        <f>IFERROR(VLOOKUP(A97,'18'!U:V,2,0),"0")</f>
        <v>0</v>
      </c>
      <c r="BI97" s="5" t="s">
        <v>129</v>
      </c>
      <c r="BJ97" s="15">
        <f t="shared" si="77"/>
        <v>0</v>
      </c>
      <c r="BK97" s="10" t="str">
        <f>IFERROR(VLOOKUP(A97,'19'!U:V,2,0),"0")</f>
        <v>0</v>
      </c>
      <c r="BL97" s="5" t="s">
        <v>129</v>
      </c>
      <c r="BM97" s="15">
        <f t="shared" si="78"/>
        <v>0</v>
      </c>
      <c r="BN97" s="10" t="str">
        <f>IFERROR(VLOOKUP(A97,'20'!U:V,2,0),"0")</f>
        <v>0</v>
      </c>
      <c r="BO97" s="5" t="s">
        <v>129</v>
      </c>
      <c r="BP97" s="15">
        <f t="shared" si="79"/>
        <v>0</v>
      </c>
      <c r="BQ97" s="10" t="str">
        <f>IFERROR(VLOOKUP(A97,'21'!U:V,2,0),"0")</f>
        <v>0</v>
      </c>
      <c r="BR97" s="5" t="s">
        <v>129</v>
      </c>
      <c r="BS97" s="15">
        <f t="shared" si="80"/>
        <v>0</v>
      </c>
      <c r="BT97" s="10" t="str">
        <f>IFERROR(VLOOKUP(A97,'22'!U:V,2,0),"0")</f>
        <v>0</v>
      </c>
      <c r="BU97" s="5" t="s">
        <v>129</v>
      </c>
      <c r="BV97" s="15">
        <f t="shared" si="81"/>
        <v>0</v>
      </c>
      <c r="BW97" s="10" t="str">
        <f>IFERROR(VLOOKUP(A97,'23'!U:V,2,0),"0")</f>
        <v>0</v>
      </c>
      <c r="BX97" s="5" t="s">
        <v>129</v>
      </c>
      <c r="BY97" s="15">
        <f t="shared" si="82"/>
        <v>0</v>
      </c>
      <c r="BZ97" s="10" t="str">
        <f>IFERROR(VLOOKUP(A97,'24'!U:V,2,0),"0")</f>
        <v>0</v>
      </c>
      <c r="CA97" s="5" t="s">
        <v>129</v>
      </c>
      <c r="CB97" s="15">
        <f t="shared" si="83"/>
        <v>0</v>
      </c>
      <c r="CC97" s="10" t="str">
        <f>IFERROR(VLOOKUP(A97,'25'!U:V,2,0),"0")</f>
        <v>0</v>
      </c>
      <c r="CD97" s="5" t="s">
        <v>129</v>
      </c>
      <c r="CE97" s="15">
        <f t="shared" si="84"/>
        <v>0</v>
      </c>
      <c r="CF97" s="10" t="str">
        <f>IFERROR(VLOOKUP(A97,'26'!U:V,2,0),"0")</f>
        <v>0</v>
      </c>
      <c r="CG97" s="5" t="s">
        <v>129</v>
      </c>
      <c r="CH97" s="15">
        <f t="shared" si="85"/>
        <v>0</v>
      </c>
      <c r="CI97" s="10" t="str">
        <f>IFERROR(VLOOKUP(A97,'27'!U:V,2,0),"0")</f>
        <v>0</v>
      </c>
      <c r="CJ97" s="5" t="s">
        <v>129</v>
      </c>
      <c r="CK97" s="15">
        <f t="shared" si="86"/>
        <v>0</v>
      </c>
      <c r="CL97" s="10" t="str">
        <f>IFERROR(VLOOKUP(A97,'28'!U:V,2,0),"0")</f>
        <v>0</v>
      </c>
      <c r="CM97" s="5" t="s">
        <v>129</v>
      </c>
      <c r="CN97" s="15">
        <f t="shared" si="87"/>
        <v>0</v>
      </c>
      <c r="CO97" s="10" t="str">
        <f>IFERROR(VLOOKUP(A97,'29'!U:V,2,0),"0")</f>
        <v>0</v>
      </c>
      <c r="CP97" s="5" t="s">
        <v>129</v>
      </c>
      <c r="CQ97" s="15">
        <f t="shared" si="88"/>
        <v>0</v>
      </c>
      <c r="CR97" s="10" t="str">
        <f>IFERROR(VLOOKUP(A97,'30'!U:V,2,0),"0")</f>
        <v>0</v>
      </c>
      <c r="CS97" s="5" t="s">
        <v>129</v>
      </c>
      <c r="CT97" s="15">
        <f t="shared" si="89"/>
        <v>0</v>
      </c>
      <c r="CU97" s="10" t="str">
        <f>IFERROR(VLOOKUP(A97,'31'!U:V,2,0),"0")</f>
        <v>0</v>
      </c>
      <c r="CV97" s="5" t="s">
        <v>129</v>
      </c>
      <c r="CW97" s="15">
        <f t="shared" si="90"/>
        <v>0</v>
      </c>
      <c r="CX97" s="10" t="str">
        <f>IFERROR(VLOOKUP(A97,'เซต1-31'!V:W,2,0),"0")</f>
        <v>0</v>
      </c>
      <c r="CY97" s="5" t="s">
        <v>129</v>
      </c>
      <c r="CZ97" s="15">
        <f t="shared" si="76"/>
        <v>0</v>
      </c>
    </row>
    <row r="98" spans="1:104" x14ac:dyDescent="0.25">
      <c r="A98" s="5" t="s">
        <v>143</v>
      </c>
      <c r="B98" s="4" t="s">
        <v>144</v>
      </c>
      <c r="C98" s="13">
        <v>12.64</v>
      </c>
      <c r="D98" s="95">
        <v>1</v>
      </c>
      <c r="E98" s="95">
        <f t="shared" si="56"/>
        <v>0</v>
      </c>
      <c r="F98" s="19">
        <f t="shared" si="57"/>
        <v>0</v>
      </c>
      <c r="G98" s="5" t="s">
        <v>129</v>
      </c>
      <c r="H98" s="13">
        <f t="shared" si="58"/>
        <v>0</v>
      </c>
      <c r="I98" s="10" t="str">
        <f>IFERROR(VLOOKUP(A98,'1'!U:V,2,0),"0")</f>
        <v>0</v>
      </c>
      <c r="J98" s="5" t="s">
        <v>129</v>
      </c>
      <c r="K98" s="15">
        <f t="shared" si="59"/>
        <v>0</v>
      </c>
      <c r="L98" s="10" t="str">
        <f>IFERROR(VLOOKUP(A98,'2'!U:V,2,0),"0")</f>
        <v>0</v>
      </c>
      <c r="M98" s="5" t="s">
        <v>129</v>
      </c>
      <c r="N98" s="15">
        <f t="shared" si="60"/>
        <v>0</v>
      </c>
      <c r="O98" s="10" t="str">
        <f>IFERROR(VLOOKUP(A98,'3'!U:V,2,0),"0")</f>
        <v>0</v>
      </c>
      <c r="P98" s="5" t="s">
        <v>129</v>
      </c>
      <c r="Q98" s="15">
        <f t="shared" si="61"/>
        <v>0</v>
      </c>
      <c r="R98" s="10" t="str">
        <f>IFERROR(VLOOKUP(A98,'4'!U:V,2,0),"0")</f>
        <v>0</v>
      </c>
      <c r="S98" s="5" t="s">
        <v>129</v>
      </c>
      <c r="T98" s="15">
        <f t="shared" si="62"/>
        <v>0</v>
      </c>
      <c r="U98" s="10" t="str">
        <f>IFERROR(VLOOKUP(A98,'5'!U:V,2,0),"0")</f>
        <v>0</v>
      </c>
      <c r="V98" s="5" t="s">
        <v>129</v>
      </c>
      <c r="W98" s="15">
        <f t="shared" si="63"/>
        <v>0</v>
      </c>
      <c r="X98" s="10" t="str">
        <f>IFERROR(VLOOKUP(A98,'6'!U:V,2,0),"0")</f>
        <v>0</v>
      </c>
      <c r="Y98" s="5" t="s">
        <v>129</v>
      </c>
      <c r="Z98" s="15">
        <f t="shared" si="64"/>
        <v>0</v>
      </c>
      <c r="AA98" s="10" t="str">
        <f>IFERROR(VLOOKUP(A98,'7'!U:V,2,0),"0")</f>
        <v>0</v>
      </c>
      <c r="AB98" s="5" t="s">
        <v>129</v>
      </c>
      <c r="AC98" s="15">
        <f t="shared" si="65"/>
        <v>0</v>
      </c>
      <c r="AD98" s="10" t="str">
        <f>IFERROR(VLOOKUP(A98,'8'!U:V,2,0),"0")</f>
        <v>0</v>
      </c>
      <c r="AE98" s="5" t="s">
        <v>129</v>
      </c>
      <c r="AF98" s="15">
        <f t="shared" si="66"/>
        <v>0</v>
      </c>
      <c r="AG98" s="10" t="str">
        <f>IFERROR(VLOOKUP(A98,'9'!U:V,2,0),"0")</f>
        <v>0</v>
      </c>
      <c r="AH98" s="5" t="s">
        <v>129</v>
      </c>
      <c r="AI98" s="15">
        <f t="shared" si="67"/>
        <v>0</v>
      </c>
      <c r="AJ98" s="10" t="str">
        <f>IFERROR(VLOOKUP(A98,'10'!U:V,2,0),"0")</f>
        <v>0</v>
      </c>
      <c r="AK98" s="5" t="s">
        <v>129</v>
      </c>
      <c r="AL98" s="15">
        <f t="shared" si="68"/>
        <v>0</v>
      </c>
      <c r="AM98" s="10" t="str">
        <f>IFERROR(VLOOKUP(A98,'11'!U:V,2,0),"0")</f>
        <v>0</v>
      </c>
      <c r="AN98" s="5" t="s">
        <v>129</v>
      </c>
      <c r="AO98" s="15">
        <f t="shared" si="69"/>
        <v>0</v>
      </c>
      <c r="AP98" s="10" t="str">
        <f>IFERROR(VLOOKUP(A98,'12'!U:V,2,0),"0")</f>
        <v>0</v>
      </c>
      <c r="AQ98" s="5" t="s">
        <v>129</v>
      </c>
      <c r="AR98" s="15">
        <f t="shared" si="70"/>
        <v>0</v>
      </c>
      <c r="AS98" s="10" t="str">
        <f>IFERROR(VLOOKUP(A98,'13'!U:V,2,0),"0")</f>
        <v>0</v>
      </c>
      <c r="AT98" s="5" t="s">
        <v>129</v>
      </c>
      <c r="AU98" s="15">
        <f t="shared" si="71"/>
        <v>0</v>
      </c>
      <c r="AV98" s="10" t="str">
        <f>IFERROR(VLOOKUP(A98,'14'!U:V,2,0),"0")</f>
        <v>0</v>
      </c>
      <c r="AW98" s="5" t="s">
        <v>129</v>
      </c>
      <c r="AX98" s="15">
        <f t="shared" si="72"/>
        <v>0</v>
      </c>
      <c r="AY98" s="10" t="str">
        <f>IFERROR(VLOOKUP(A98,'15'!U:V,2,0),"0")</f>
        <v>0</v>
      </c>
      <c r="AZ98" s="5" t="s">
        <v>129</v>
      </c>
      <c r="BA98" s="15">
        <f t="shared" si="73"/>
        <v>0</v>
      </c>
      <c r="BB98" s="10" t="str">
        <f>IFERROR(VLOOKUP(A98,'16'!U:V,2,0),"0")</f>
        <v>0</v>
      </c>
      <c r="BC98" s="5" t="s">
        <v>129</v>
      </c>
      <c r="BD98" s="15">
        <f t="shared" si="74"/>
        <v>0</v>
      </c>
      <c r="BE98" s="10" t="str">
        <f>IFERROR(VLOOKUP(A98,'17'!U:V,2,0),"0")</f>
        <v>0</v>
      </c>
      <c r="BF98" s="5" t="s">
        <v>129</v>
      </c>
      <c r="BG98" s="15">
        <f t="shared" si="75"/>
        <v>0</v>
      </c>
      <c r="BH98" s="10" t="str">
        <f>IFERROR(VLOOKUP(A98,'18'!U:V,2,0),"0")</f>
        <v>0</v>
      </c>
      <c r="BI98" s="5" t="s">
        <v>129</v>
      </c>
      <c r="BJ98" s="15">
        <f t="shared" si="77"/>
        <v>0</v>
      </c>
      <c r="BK98" s="10" t="str">
        <f>IFERROR(VLOOKUP(A98,'19'!U:V,2,0),"0")</f>
        <v>0</v>
      </c>
      <c r="BL98" s="5" t="s">
        <v>129</v>
      </c>
      <c r="BM98" s="15">
        <f t="shared" si="78"/>
        <v>0</v>
      </c>
      <c r="BN98" s="10" t="str">
        <f>IFERROR(VLOOKUP(A98,'20'!U:V,2,0),"0")</f>
        <v>0</v>
      </c>
      <c r="BO98" s="5" t="s">
        <v>129</v>
      </c>
      <c r="BP98" s="15">
        <f t="shared" si="79"/>
        <v>0</v>
      </c>
      <c r="BQ98" s="10" t="str">
        <f>IFERROR(VLOOKUP(A98,'21'!U:V,2,0),"0")</f>
        <v>0</v>
      </c>
      <c r="BR98" s="5" t="s">
        <v>129</v>
      </c>
      <c r="BS98" s="15">
        <f t="shared" si="80"/>
        <v>0</v>
      </c>
      <c r="BT98" s="10" t="str">
        <f>IFERROR(VLOOKUP(A98,'22'!U:V,2,0),"0")</f>
        <v>0</v>
      </c>
      <c r="BU98" s="5" t="s">
        <v>129</v>
      </c>
      <c r="BV98" s="15">
        <f t="shared" si="81"/>
        <v>0</v>
      </c>
      <c r="BW98" s="10" t="str">
        <f>IFERROR(VLOOKUP(A98,'23'!U:V,2,0),"0")</f>
        <v>0</v>
      </c>
      <c r="BX98" s="5" t="s">
        <v>129</v>
      </c>
      <c r="BY98" s="15">
        <f t="shared" si="82"/>
        <v>0</v>
      </c>
      <c r="BZ98" s="10" t="str">
        <f>IFERROR(VLOOKUP(A98,'24'!U:V,2,0),"0")</f>
        <v>0</v>
      </c>
      <c r="CA98" s="5" t="s">
        <v>129</v>
      </c>
      <c r="CB98" s="15">
        <f t="shared" si="83"/>
        <v>0</v>
      </c>
      <c r="CC98" s="10" t="str">
        <f>IFERROR(VLOOKUP(A98,'25'!U:V,2,0),"0")</f>
        <v>0</v>
      </c>
      <c r="CD98" s="5" t="s">
        <v>129</v>
      </c>
      <c r="CE98" s="15">
        <f t="shared" si="84"/>
        <v>0</v>
      </c>
      <c r="CF98" s="10" t="str">
        <f>IFERROR(VLOOKUP(A98,'26'!U:V,2,0),"0")</f>
        <v>0</v>
      </c>
      <c r="CG98" s="5" t="s">
        <v>129</v>
      </c>
      <c r="CH98" s="15">
        <f t="shared" si="85"/>
        <v>0</v>
      </c>
      <c r="CI98" s="10" t="str">
        <f>IFERROR(VLOOKUP(A98,'27'!U:V,2,0),"0")</f>
        <v>0</v>
      </c>
      <c r="CJ98" s="5" t="s">
        <v>129</v>
      </c>
      <c r="CK98" s="15">
        <f t="shared" si="86"/>
        <v>0</v>
      </c>
      <c r="CL98" s="10" t="str">
        <f>IFERROR(VLOOKUP(A98,'28'!U:V,2,0),"0")</f>
        <v>0</v>
      </c>
      <c r="CM98" s="5" t="s">
        <v>129</v>
      </c>
      <c r="CN98" s="15">
        <f t="shared" si="87"/>
        <v>0</v>
      </c>
      <c r="CO98" s="10" t="str">
        <f>IFERROR(VLOOKUP(A98,'29'!U:V,2,0),"0")</f>
        <v>0</v>
      </c>
      <c r="CP98" s="5" t="s">
        <v>129</v>
      </c>
      <c r="CQ98" s="15">
        <f t="shared" si="88"/>
        <v>0</v>
      </c>
      <c r="CR98" s="10" t="str">
        <f>IFERROR(VLOOKUP(A98,'30'!U:V,2,0),"0")</f>
        <v>0</v>
      </c>
      <c r="CS98" s="5" t="s">
        <v>129</v>
      </c>
      <c r="CT98" s="15">
        <f t="shared" si="89"/>
        <v>0</v>
      </c>
      <c r="CU98" s="10" t="str">
        <f>IFERROR(VLOOKUP(A98,'31'!U:V,2,0),"0")</f>
        <v>0</v>
      </c>
      <c r="CV98" s="5" t="s">
        <v>129</v>
      </c>
      <c r="CW98" s="15">
        <f t="shared" si="90"/>
        <v>0</v>
      </c>
      <c r="CX98" s="10" t="str">
        <f>IFERROR(VLOOKUP(A98,'เซต1-31'!V:W,2,0),"0")</f>
        <v>0</v>
      </c>
      <c r="CY98" s="5" t="s">
        <v>129</v>
      </c>
      <c r="CZ98" s="15">
        <f t="shared" si="76"/>
        <v>0</v>
      </c>
    </row>
    <row r="99" spans="1:104" x14ac:dyDescent="0.25">
      <c r="A99" s="5" t="s">
        <v>3</v>
      </c>
      <c r="B99" s="4" t="s">
        <v>4</v>
      </c>
      <c r="C99" s="13">
        <v>13.16</v>
      </c>
      <c r="D99" s="95">
        <v>1</v>
      </c>
      <c r="E99" s="95">
        <f t="shared" si="56"/>
        <v>16</v>
      </c>
      <c r="F99" s="19">
        <f t="shared" si="57"/>
        <v>16</v>
      </c>
      <c r="G99" s="5" t="s">
        <v>129</v>
      </c>
      <c r="H99" s="13">
        <f t="shared" si="58"/>
        <v>210.56</v>
      </c>
      <c r="I99" s="10">
        <f>IFERROR(VLOOKUP(A99,'1'!U:V,2,0),"0")</f>
        <v>0</v>
      </c>
      <c r="J99" s="5" t="s">
        <v>129</v>
      </c>
      <c r="K99" s="15">
        <f t="shared" si="59"/>
        <v>0</v>
      </c>
      <c r="L99" s="10" t="str">
        <f>IFERROR(VLOOKUP(A99,'2'!U:V,2,0),"0")</f>
        <v>0</v>
      </c>
      <c r="M99" s="5" t="s">
        <v>129</v>
      </c>
      <c r="N99" s="15">
        <f t="shared" si="60"/>
        <v>0</v>
      </c>
      <c r="O99" s="10" t="str">
        <f>IFERROR(VLOOKUP(A99,'3'!U:V,2,0),"0")</f>
        <v>0</v>
      </c>
      <c r="P99" s="5" t="s">
        <v>129</v>
      </c>
      <c r="Q99" s="15">
        <f t="shared" si="61"/>
        <v>0</v>
      </c>
      <c r="R99" s="10" t="str">
        <f>IFERROR(VLOOKUP(A99,'4'!U:V,2,0),"0")</f>
        <v>0</v>
      </c>
      <c r="S99" s="5" t="s">
        <v>129</v>
      </c>
      <c r="T99" s="15">
        <f t="shared" si="62"/>
        <v>0</v>
      </c>
      <c r="U99" s="10" t="str">
        <f>IFERROR(VLOOKUP(A99,'5'!U:V,2,0),"0")</f>
        <v>0</v>
      </c>
      <c r="V99" s="5" t="s">
        <v>129</v>
      </c>
      <c r="W99" s="15">
        <f t="shared" si="63"/>
        <v>0</v>
      </c>
      <c r="X99" s="10">
        <f>IFERROR(VLOOKUP(A99,'6'!U:V,2,0),"0")</f>
        <v>9</v>
      </c>
      <c r="Y99" s="5" t="s">
        <v>129</v>
      </c>
      <c r="Z99" s="15">
        <f t="shared" si="64"/>
        <v>118.44</v>
      </c>
      <c r="AA99" s="10" t="str">
        <f>IFERROR(VLOOKUP(A99,'7'!U:V,2,0),"0")</f>
        <v>0</v>
      </c>
      <c r="AB99" s="5" t="s">
        <v>129</v>
      </c>
      <c r="AC99" s="15">
        <f t="shared" si="65"/>
        <v>0</v>
      </c>
      <c r="AD99" s="10" t="str">
        <f>IFERROR(VLOOKUP(A99,'8'!U:V,2,0),"0")</f>
        <v>0</v>
      </c>
      <c r="AE99" s="5" t="s">
        <v>129</v>
      </c>
      <c r="AF99" s="15">
        <f t="shared" si="66"/>
        <v>0</v>
      </c>
      <c r="AG99" s="10">
        <f>IFERROR(VLOOKUP(A99,'9'!U:V,2,0),"0")</f>
        <v>1</v>
      </c>
      <c r="AH99" s="5" t="s">
        <v>129</v>
      </c>
      <c r="AI99" s="15">
        <f t="shared" si="67"/>
        <v>13.16</v>
      </c>
      <c r="AJ99" s="10" t="str">
        <f>IFERROR(VLOOKUP(A99,'10'!U:V,2,0),"0")</f>
        <v>0</v>
      </c>
      <c r="AK99" s="5" t="s">
        <v>129</v>
      </c>
      <c r="AL99" s="15">
        <f t="shared" si="68"/>
        <v>0</v>
      </c>
      <c r="AM99" s="10" t="str">
        <f>IFERROR(VLOOKUP(A99,'11'!U:V,2,0),"0")</f>
        <v>0</v>
      </c>
      <c r="AN99" s="5" t="s">
        <v>129</v>
      </c>
      <c r="AO99" s="15">
        <f t="shared" si="69"/>
        <v>0</v>
      </c>
      <c r="AP99" s="10">
        <f>IFERROR(VLOOKUP(A99,'12'!U:V,2,0),"0")</f>
        <v>3</v>
      </c>
      <c r="AQ99" s="5" t="s">
        <v>129</v>
      </c>
      <c r="AR99" s="15">
        <f t="shared" si="70"/>
        <v>39.480000000000004</v>
      </c>
      <c r="AS99" s="10" t="str">
        <f>IFERROR(VLOOKUP(A99,'13'!U:V,2,0),"0")</f>
        <v>0</v>
      </c>
      <c r="AT99" s="5" t="s">
        <v>129</v>
      </c>
      <c r="AU99" s="15">
        <f t="shared" si="71"/>
        <v>0</v>
      </c>
      <c r="AV99" s="10" t="str">
        <f>IFERROR(VLOOKUP(A99,'14'!U:V,2,0),"0")</f>
        <v>0</v>
      </c>
      <c r="AW99" s="5" t="s">
        <v>129</v>
      </c>
      <c r="AX99" s="15">
        <f t="shared" si="72"/>
        <v>0</v>
      </c>
      <c r="AY99" s="10">
        <f>IFERROR(VLOOKUP(A99,'15'!U:V,2,0),"0")</f>
        <v>3</v>
      </c>
      <c r="AZ99" s="5" t="s">
        <v>129</v>
      </c>
      <c r="BA99" s="15">
        <f t="shared" si="73"/>
        <v>39.480000000000004</v>
      </c>
      <c r="BB99" s="10" t="str">
        <f>IFERROR(VLOOKUP(A99,'16'!U:V,2,0),"0")</f>
        <v>0</v>
      </c>
      <c r="BC99" s="5" t="s">
        <v>129</v>
      </c>
      <c r="BD99" s="15">
        <f t="shared" si="74"/>
        <v>0</v>
      </c>
      <c r="BE99" s="10" t="str">
        <f>IFERROR(VLOOKUP(A99,'17'!U:V,2,0),"0")</f>
        <v>0</v>
      </c>
      <c r="BF99" s="5" t="s">
        <v>129</v>
      </c>
      <c r="BG99" s="15">
        <f t="shared" si="75"/>
        <v>0</v>
      </c>
      <c r="BH99" s="10" t="str">
        <f>IFERROR(VLOOKUP(A99,'18'!U:V,2,0),"0")</f>
        <v>0</v>
      </c>
      <c r="BI99" s="5" t="s">
        <v>129</v>
      </c>
      <c r="BJ99" s="15">
        <f t="shared" si="77"/>
        <v>0</v>
      </c>
      <c r="BK99" s="10" t="str">
        <f>IFERROR(VLOOKUP(A99,'19'!U:V,2,0),"0")</f>
        <v>0</v>
      </c>
      <c r="BL99" s="5" t="s">
        <v>129</v>
      </c>
      <c r="BM99" s="15">
        <f t="shared" si="78"/>
        <v>0</v>
      </c>
      <c r="BN99" s="10" t="str">
        <f>IFERROR(VLOOKUP(A99,'20'!U:V,2,0),"0")</f>
        <v>0</v>
      </c>
      <c r="BO99" s="5" t="s">
        <v>129</v>
      </c>
      <c r="BP99" s="15">
        <f t="shared" si="79"/>
        <v>0</v>
      </c>
      <c r="BQ99" s="10" t="str">
        <f>IFERROR(VLOOKUP(A99,'21'!U:V,2,0),"0")</f>
        <v>0</v>
      </c>
      <c r="BR99" s="5" t="s">
        <v>129</v>
      </c>
      <c r="BS99" s="15">
        <f t="shared" si="80"/>
        <v>0</v>
      </c>
      <c r="BT99" s="10" t="str">
        <f>IFERROR(VLOOKUP(A99,'22'!U:V,2,0),"0")</f>
        <v>0</v>
      </c>
      <c r="BU99" s="5" t="s">
        <v>129</v>
      </c>
      <c r="BV99" s="15">
        <f t="shared" si="81"/>
        <v>0</v>
      </c>
      <c r="BW99" s="10" t="str">
        <f>IFERROR(VLOOKUP(A99,'23'!U:V,2,0),"0")</f>
        <v>0</v>
      </c>
      <c r="BX99" s="5" t="s">
        <v>129</v>
      </c>
      <c r="BY99" s="15">
        <f t="shared" si="82"/>
        <v>0</v>
      </c>
      <c r="BZ99" s="10" t="str">
        <f>IFERROR(VLOOKUP(A99,'24'!U:V,2,0),"0")</f>
        <v>0</v>
      </c>
      <c r="CA99" s="5" t="s">
        <v>129</v>
      </c>
      <c r="CB99" s="15">
        <f t="shared" si="83"/>
        <v>0</v>
      </c>
      <c r="CC99" s="10" t="str">
        <f>IFERROR(VLOOKUP(A99,'25'!U:V,2,0),"0")</f>
        <v>0</v>
      </c>
      <c r="CD99" s="5" t="s">
        <v>129</v>
      </c>
      <c r="CE99" s="15">
        <f t="shared" si="84"/>
        <v>0</v>
      </c>
      <c r="CF99" s="10" t="str">
        <f>IFERROR(VLOOKUP(A99,'26'!U:V,2,0),"0")</f>
        <v>0</v>
      </c>
      <c r="CG99" s="5" t="s">
        <v>129</v>
      </c>
      <c r="CH99" s="15">
        <f t="shared" si="85"/>
        <v>0</v>
      </c>
      <c r="CI99" s="10" t="str">
        <f>IFERROR(VLOOKUP(A99,'27'!U:V,2,0),"0")</f>
        <v>0</v>
      </c>
      <c r="CJ99" s="5" t="s">
        <v>129</v>
      </c>
      <c r="CK99" s="15">
        <f t="shared" si="86"/>
        <v>0</v>
      </c>
      <c r="CL99" s="10" t="str">
        <f>IFERROR(VLOOKUP(A99,'28'!U:V,2,0),"0")</f>
        <v>0</v>
      </c>
      <c r="CM99" s="5" t="s">
        <v>129</v>
      </c>
      <c r="CN99" s="15">
        <f t="shared" si="87"/>
        <v>0</v>
      </c>
      <c r="CO99" s="10" t="str">
        <f>IFERROR(VLOOKUP(A99,'29'!U:V,2,0),"0")</f>
        <v>0</v>
      </c>
      <c r="CP99" s="5" t="s">
        <v>129</v>
      </c>
      <c r="CQ99" s="15">
        <f t="shared" si="88"/>
        <v>0</v>
      </c>
      <c r="CR99" s="10" t="str">
        <f>IFERROR(VLOOKUP(A99,'30'!U:V,2,0),"0")</f>
        <v>0</v>
      </c>
      <c r="CS99" s="5" t="s">
        <v>129</v>
      </c>
      <c r="CT99" s="15">
        <f t="shared" si="89"/>
        <v>0</v>
      </c>
      <c r="CU99" s="10" t="str">
        <f>IFERROR(VLOOKUP(A99,'31'!U:V,2,0),"0")</f>
        <v>0</v>
      </c>
      <c r="CV99" s="5" t="s">
        <v>129</v>
      </c>
      <c r="CW99" s="15">
        <f t="shared" si="90"/>
        <v>0</v>
      </c>
      <c r="CX99" s="10" t="str">
        <f>IFERROR(VLOOKUP(A99,'เซต1-31'!V:W,2,0),"0")</f>
        <v>0</v>
      </c>
      <c r="CY99" s="5" t="s">
        <v>129</v>
      </c>
      <c r="CZ99" s="15">
        <f t="shared" si="76"/>
        <v>0</v>
      </c>
    </row>
    <row r="100" spans="1:104" x14ac:dyDescent="0.25">
      <c r="A100" s="5" t="s">
        <v>141</v>
      </c>
      <c r="B100" s="4" t="s">
        <v>142</v>
      </c>
      <c r="C100" s="13">
        <v>13.16</v>
      </c>
      <c r="D100" s="95">
        <v>1</v>
      </c>
      <c r="E100" s="95">
        <f t="shared" si="56"/>
        <v>0</v>
      </c>
      <c r="F100" s="19">
        <f t="shared" si="57"/>
        <v>0</v>
      </c>
      <c r="G100" s="5" t="s">
        <v>129</v>
      </c>
      <c r="H100" s="13">
        <f t="shared" si="58"/>
        <v>0</v>
      </c>
      <c r="I100" s="10" t="str">
        <f>IFERROR(VLOOKUP(A100,'1'!U:V,2,0),"0")</f>
        <v>0</v>
      </c>
      <c r="J100" s="5" t="s">
        <v>129</v>
      </c>
      <c r="K100" s="15">
        <f t="shared" si="59"/>
        <v>0</v>
      </c>
      <c r="L100" s="10" t="str">
        <f>IFERROR(VLOOKUP(A100,'2'!U:V,2,0),"0")</f>
        <v>0</v>
      </c>
      <c r="M100" s="5" t="s">
        <v>129</v>
      </c>
      <c r="N100" s="15">
        <f t="shared" si="60"/>
        <v>0</v>
      </c>
      <c r="O100" s="10" t="str">
        <f>IFERROR(VLOOKUP(A100,'3'!U:V,2,0),"0")</f>
        <v>0</v>
      </c>
      <c r="P100" s="5" t="s">
        <v>129</v>
      </c>
      <c r="Q100" s="15">
        <f t="shared" si="61"/>
        <v>0</v>
      </c>
      <c r="R100" s="10" t="str">
        <f>IFERROR(VLOOKUP(A100,'4'!U:V,2,0),"0")</f>
        <v>0</v>
      </c>
      <c r="S100" s="5" t="s">
        <v>129</v>
      </c>
      <c r="T100" s="15">
        <f t="shared" si="62"/>
        <v>0</v>
      </c>
      <c r="U100" s="10" t="str">
        <f>IFERROR(VLOOKUP(A100,'5'!U:V,2,0),"0")</f>
        <v>0</v>
      </c>
      <c r="V100" s="5" t="s">
        <v>129</v>
      </c>
      <c r="W100" s="15">
        <f t="shared" si="63"/>
        <v>0</v>
      </c>
      <c r="X100" s="10" t="str">
        <f>IFERROR(VLOOKUP(A100,'6'!U:V,2,0),"0")</f>
        <v>0</v>
      </c>
      <c r="Y100" s="5" t="s">
        <v>129</v>
      </c>
      <c r="Z100" s="15">
        <f t="shared" si="64"/>
        <v>0</v>
      </c>
      <c r="AA100" s="10" t="str">
        <f>IFERROR(VLOOKUP(A100,'7'!U:V,2,0),"0")</f>
        <v>0</v>
      </c>
      <c r="AB100" s="5" t="s">
        <v>129</v>
      </c>
      <c r="AC100" s="15">
        <f t="shared" si="65"/>
        <v>0</v>
      </c>
      <c r="AD100" s="10" t="str">
        <f>IFERROR(VLOOKUP(A100,'8'!U:V,2,0),"0")</f>
        <v>0</v>
      </c>
      <c r="AE100" s="5" t="s">
        <v>129</v>
      </c>
      <c r="AF100" s="15">
        <f t="shared" si="66"/>
        <v>0</v>
      </c>
      <c r="AG100" s="10" t="str">
        <f>IFERROR(VLOOKUP(A100,'9'!U:V,2,0),"0")</f>
        <v>0</v>
      </c>
      <c r="AH100" s="5" t="s">
        <v>129</v>
      </c>
      <c r="AI100" s="15">
        <f t="shared" si="67"/>
        <v>0</v>
      </c>
      <c r="AJ100" s="10" t="str">
        <f>IFERROR(VLOOKUP(A100,'10'!U:V,2,0),"0")</f>
        <v>0</v>
      </c>
      <c r="AK100" s="5" t="s">
        <v>129</v>
      </c>
      <c r="AL100" s="15">
        <f t="shared" si="68"/>
        <v>0</v>
      </c>
      <c r="AM100" s="10" t="str">
        <f>IFERROR(VLOOKUP(A100,'11'!U:V,2,0),"0")</f>
        <v>0</v>
      </c>
      <c r="AN100" s="5" t="s">
        <v>129</v>
      </c>
      <c r="AO100" s="15">
        <f t="shared" si="69"/>
        <v>0</v>
      </c>
      <c r="AP100" s="10" t="str">
        <f>IFERROR(VLOOKUP(A100,'12'!U:V,2,0),"0")</f>
        <v>0</v>
      </c>
      <c r="AQ100" s="5" t="s">
        <v>129</v>
      </c>
      <c r="AR100" s="15">
        <f t="shared" si="70"/>
        <v>0</v>
      </c>
      <c r="AS100" s="10" t="str">
        <f>IFERROR(VLOOKUP(A100,'13'!U:V,2,0),"0")</f>
        <v>0</v>
      </c>
      <c r="AT100" s="5" t="s">
        <v>129</v>
      </c>
      <c r="AU100" s="15">
        <f t="shared" si="71"/>
        <v>0</v>
      </c>
      <c r="AV100" s="10" t="str">
        <f>IFERROR(VLOOKUP(A100,'14'!U:V,2,0),"0")</f>
        <v>0</v>
      </c>
      <c r="AW100" s="5" t="s">
        <v>129</v>
      </c>
      <c r="AX100" s="15">
        <f t="shared" si="72"/>
        <v>0</v>
      </c>
      <c r="AY100" s="10" t="str">
        <f>IFERROR(VLOOKUP(A100,'15'!U:V,2,0),"0")</f>
        <v>0</v>
      </c>
      <c r="AZ100" s="5" t="s">
        <v>129</v>
      </c>
      <c r="BA100" s="15">
        <f t="shared" si="73"/>
        <v>0</v>
      </c>
      <c r="BB100" s="10" t="str">
        <f>IFERROR(VLOOKUP(A100,'16'!U:V,2,0),"0")</f>
        <v>0</v>
      </c>
      <c r="BC100" s="5" t="s">
        <v>129</v>
      </c>
      <c r="BD100" s="15">
        <f t="shared" si="74"/>
        <v>0</v>
      </c>
      <c r="BE100" s="10" t="str">
        <f>IFERROR(VLOOKUP(A100,'17'!U:V,2,0),"0")</f>
        <v>0</v>
      </c>
      <c r="BF100" s="5" t="s">
        <v>129</v>
      </c>
      <c r="BG100" s="15">
        <f t="shared" si="75"/>
        <v>0</v>
      </c>
      <c r="BH100" s="10" t="str">
        <f>IFERROR(VLOOKUP(A100,'18'!U:V,2,0),"0")</f>
        <v>0</v>
      </c>
      <c r="BI100" s="5" t="s">
        <v>129</v>
      </c>
      <c r="BJ100" s="15">
        <f t="shared" si="77"/>
        <v>0</v>
      </c>
      <c r="BK100" s="10" t="str">
        <f>IFERROR(VLOOKUP(A100,'19'!U:V,2,0),"0")</f>
        <v>0</v>
      </c>
      <c r="BL100" s="5" t="s">
        <v>129</v>
      </c>
      <c r="BM100" s="15">
        <f t="shared" si="78"/>
        <v>0</v>
      </c>
      <c r="BN100" s="10" t="str">
        <f>IFERROR(VLOOKUP(A100,'20'!U:V,2,0),"0")</f>
        <v>0</v>
      </c>
      <c r="BO100" s="5" t="s">
        <v>129</v>
      </c>
      <c r="BP100" s="15">
        <f t="shared" si="79"/>
        <v>0</v>
      </c>
      <c r="BQ100" s="10" t="str">
        <f>IFERROR(VLOOKUP(A100,'21'!U:V,2,0),"0")</f>
        <v>0</v>
      </c>
      <c r="BR100" s="5" t="s">
        <v>129</v>
      </c>
      <c r="BS100" s="15">
        <f t="shared" si="80"/>
        <v>0</v>
      </c>
      <c r="BT100" s="10" t="str">
        <f>IFERROR(VLOOKUP(A100,'22'!U:V,2,0),"0")</f>
        <v>0</v>
      </c>
      <c r="BU100" s="5" t="s">
        <v>129</v>
      </c>
      <c r="BV100" s="15">
        <f t="shared" si="81"/>
        <v>0</v>
      </c>
      <c r="BW100" s="10" t="str">
        <f>IFERROR(VLOOKUP(A100,'23'!U:V,2,0),"0")</f>
        <v>0</v>
      </c>
      <c r="BX100" s="5" t="s">
        <v>129</v>
      </c>
      <c r="BY100" s="15">
        <f t="shared" si="82"/>
        <v>0</v>
      </c>
      <c r="BZ100" s="10" t="str">
        <f>IFERROR(VLOOKUP(A100,'24'!U:V,2,0),"0")</f>
        <v>0</v>
      </c>
      <c r="CA100" s="5" t="s">
        <v>129</v>
      </c>
      <c r="CB100" s="15">
        <f t="shared" si="83"/>
        <v>0</v>
      </c>
      <c r="CC100" s="10" t="str">
        <f>IFERROR(VLOOKUP(A100,'25'!U:V,2,0),"0")</f>
        <v>0</v>
      </c>
      <c r="CD100" s="5" t="s">
        <v>129</v>
      </c>
      <c r="CE100" s="15">
        <f t="shared" si="84"/>
        <v>0</v>
      </c>
      <c r="CF100" s="10" t="str">
        <f>IFERROR(VLOOKUP(A100,'26'!U:V,2,0),"0")</f>
        <v>0</v>
      </c>
      <c r="CG100" s="5" t="s">
        <v>129</v>
      </c>
      <c r="CH100" s="15">
        <f t="shared" si="85"/>
        <v>0</v>
      </c>
      <c r="CI100" s="10" t="str">
        <f>IFERROR(VLOOKUP(A100,'27'!U:V,2,0),"0")</f>
        <v>0</v>
      </c>
      <c r="CJ100" s="5" t="s">
        <v>129</v>
      </c>
      <c r="CK100" s="15">
        <f t="shared" si="86"/>
        <v>0</v>
      </c>
      <c r="CL100" s="10" t="str">
        <f>IFERROR(VLOOKUP(A100,'28'!U:V,2,0),"0")</f>
        <v>0</v>
      </c>
      <c r="CM100" s="5" t="s">
        <v>129</v>
      </c>
      <c r="CN100" s="15">
        <f t="shared" si="87"/>
        <v>0</v>
      </c>
      <c r="CO100" s="10" t="str">
        <f>IFERROR(VLOOKUP(A100,'29'!U:V,2,0),"0")</f>
        <v>0</v>
      </c>
      <c r="CP100" s="5" t="s">
        <v>129</v>
      </c>
      <c r="CQ100" s="15">
        <f t="shared" si="88"/>
        <v>0</v>
      </c>
      <c r="CR100" s="10" t="str">
        <f>IFERROR(VLOOKUP(A100,'30'!U:V,2,0),"0")</f>
        <v>0</v>
      </c>
      <c r="CS100" s="5" t="s">
        <v>129</v>
      </c>
      <c r="CT100" s="15">
        <f t="shared" si="89"/>
        <v>0</v>
      </c>
      <c r="CU100" s="10" t="str">
        <f>IFERROR(VLOOKUP(A100,'31'!U:V,2,0),"0")</f>
        <v>0</v>
      </c>
      <c r="CV100" s="5" t="s">
        <v>129</v>
      </c>
      <c r="CW100" s="15">
        <f t="shared" si="90"/>
        <v>0</v>
      </c>
      <c r="CX100" s="10" t="str">
        <f>IFERROR(VLOOKUP(A100,'เซต1-31'!V:W,2,0),"0")</f>
        <v>0</v>
      </c>
      <c r="CY100" s="5" t="s">
        <v>129</v>
      </c>
      <c r="CZ100" s="15">
        <f t="shared" si="76"/>
        <v>0</v>
      </c>
    </row>
    <row r="101" spans="1:104" x14ac:dyDescent="0.25">
      <c r="A101" s="5" t="s">
        <v>77</v>
      </c>
      <c r="B101" s="4" t="s">
        <v>78</v>
      </c>
      <c r="C101" s="13">
        <v>16.010000000000002</v>
      </c>
      <c r="D101" s="95">
        <v>1</v>
      </c>
      <c r="E101" s="95">
        <f t="shared" si="56"/>
        <v>522</v>
      </c>
      <c r="F101" s="19">
        <f t="shared" si="57"/>
        <v>522</v>
      </c>
      <c r="G101" s="5" t="s">
        <v>132</v>
      </c>
      <c r="H101" s="13">
        <f>+F101*C101</f>
        <v>8357.2200000000012</v>
      </c>
      <c r="I101" s="10">
        <f>IFERROR(VLOOKUP(A101,'1'!U:V,2,0),"0")</f>
        <v>0</v>
      </c>
      <c r="J101" s="5" t="s">
        <v>132</v>
      </c>
      <c r="K101" s="15">
        <f t="shared" ref="K101:K115" si="91">+I101*C101</f>
        <v>0</v>
      </c>
      <c r="L101" s="10">
        <f>IFERROR(VLOOKUP(A101,'2'!U:V,2,0),"0")</f>
        <v>26</v>
      </c>
      <c r="M101" s="5" t="s">
        <v>132</v>
      </c>
      <c r="N101" s="15">
        <f t="shared" ref="N101:N115" si="92">+L101*C101</f>
        <v>416.26000000000005</v>
      </c>
      <c r="O101" s="10">
        <f>IFERROR(VLOOKUP(A101,'3'!U:V,2,0),"0")</f>
        <v>22</v>
      </c>
      <c r="P101" s="5" t="s">
        <v>132</v>
      </c>
      <c r="Q101" s="15">
        <f t="shared" ref="Q101:Q115" si="93">+O101*C101</f>
        <v>352.22</v>
      </c>
      <c r="R101" s="10" t="str">
        <f>IFERROR(VLOOKUP(A101,'4'!U:V,2,0),"0")</f>
        <v>0</v>
      </c>
      <c r="S101" s="5" t="s">
        <v>132</v>
      </c>
      <c r="T101" s="15">
        <f t="shared" ref="T101:T115" si="94">+R101*C101</f>
        <v>0</v>
      </c>
      <c r="U101" s="10">
        <f>IFERROR(VLOOKUP(A101,'5'!U:V,2,0),"0")</f>
        <v>14</v>
      </c>
      <c r="V101" s="5" t="s">
        <v>132</v>
      </c>
      <c r="W101" s="15">
        <f t="shared" ref="W101:W115" si="95">+U101*C101</f>
        <v>224.14000000000001</v>
      </c>
      <c r="X101" s="10">
        <f>IFERROR(VLOOKUP(A101,'6'!U:V,2,0),"0")</f>
        <v>5</v>
      </c>
      <c r="Y101" s="5" t="s">
        <v>132</v>
      </c>
      <c r="Z101" s="15">
        <f t="shared" ref="Z101:Z115" si="96">+X101*C101</f>
        <v>80.050000000000011</v>
      </c>
      <c r="AA101" s="10">
        <f>IFERROR(VLOOKUP(A101,'7'!U:V,2,0),"0")</f>
        <v>21</v>
      </c>
      <c r="AB101" s="5" t="s">
        <v>132</v>
      </c>
      <c r="AC101" s="15">
        <f t="shared" ref="AC101:AC115" si="97">+AA101*C101</f>
        <v>336.21000000000004</v>
      </c>
      <c r="AD101" s="10">
        <f>IFERROR(VLOOKUP(A101,'8'!U:V,2,0),"0")</f>
        <v>14</v>
      </c>
      <c r="AE101" s="5" t="s">
        <v>132</v>
      </c>
      <c r="AF101" s="15">
        <f t="shared" ref="AF101:AF115" si="98">+AD101*C101</f>
        <v>224.14000000000001</v>
      </c>
      <c r="AG101" s="10">
        <f>IFERROR(VLOOKUP(A101,'9'!U:V,2,0),"0")</f>
        <v>10</v>
      </c>
      <c r="AH101" s="5" t="s">
        <v>132</v>
      </c>
      <c r="AI101" s="15">
        <f t="shared" ref="AI101:AI115" si="99">+AG101*C101</f>
        <v>160.10000000000002</v>
      </c>
      <c r="AJ101" s="10">
        <f>IFERROR(VLOOKUP(A101,'10'!U:V,2,0),"0")</f>
        <v>18</v>
      </c>
      <c r="AK101" s="5" t="s">
        <v>132</v>
      </c>
      <c r="AL101" s="15">
        <f t="shared" ref="AL101:AL115" si="100">+AJ101*C101</f>
        <v>288.18</v>
      </c>
      <c r="AM101" s="10">
        <f>IFERROR(VLOOKUP(A101,'11'!U:V,2,0),"0")</f>
        <v>14</v>
      </c>
      <c r="AN101" s="5" t="s">
        <v>132</v>
      </c>
      <c r="AO101" s="15">
        <f t="shared" ref="AO101:AO115" si="101">+AM101*C101</f>
        <v>224.14000000000001</v>
      </c>
      <c r="AP101" s="10">
        <f>IFERROR(VLOOKUP(A101,'12'!U:V,2,0),"0")</f>
        <v>19</v>
      </c>
      <c r="AQ101" s="5" t="s">
        <v>132</v>
      </c>
      <c r="AR101" s="15">
        <f t="shared" ref="AR101:AR115" si="102">+AP101*C101</f>
        <v>304.19000000000005</v>
      </c>
      <c r="AS101" s="10">
        <f>IFERROR(VLOOKUP(A101,'13'!U:V,2,0),"0")</f>
        <v>24</v>
      </c>
      <c r="AT101" s="5" t="s">
        <v>132</v>
      </c>
      <c r="AU101" s="15">
        <f t="shared" ref="AU101:AU115" si="103">+AS101*C101</f>
        <v>384.24</v>
      </c>
      <c r="AV101" s="10">
        <f>IFERROR(VLOOKUP(A101,'14'!U:V,2,0),"0")</f>
        <v>24</v>
      </c>
      <c r="AW101" s="5" t="s">
        <v>132</v>
      </c>
      <c r="AX101" s="15">
        <f t="shared" ref="AX101:AX115" si="104">+AV101*C101</f>
        <v>384.24</v>
      </c>
      <c r="AY101" s="10">
        <f>IFERROR(VLOOKUP(A101,'15'!U:V,2,0),"0")</f>
        <v>1</v>
      </c>
      <c r="AZ101" s="5" t="s">
        <v>132</v>
      </c>
      <c r="BA101" s="15">
        <f t="shared" ref="BA101:BA115" si="105">+AY101*C101</f>
        <v>16.010000000000002</v>
      </c>
      <c r="BB101" s="10">
        <f>IFERROR(VLOOKUP(A101,'16'!U:V,2,0),"0")</f>
        <v>27</v>
      </c>
      <c r="BC101" s="5" t="s">
        <v>132</v>
      </c>
      <c r="BD101" s="15">
        <f t="shared" ref="BD101:BD115" si="106">+BB101*C101</f>
        <v>432.27000000000004</v>
      </c>
      <c r="BE101" s="10">
        <f>IFERROR(VLOOKUP(A101,'17'!U:V,2,0),"0")</f>
        <v>30</v>
      </c>
      <c r="BF101" s="5" t="s">
        <v>132</v>
      </c>
      <c r="BG101" s="15">
        <f t="shared" ref="BG101:BG115" si="107">+BE101*C101</f>
        <v>480.30000000000007</v>
      </c>
      <c r="BH101" s="10">
        <f>IFERROR(VLOOKUP(A101,'18'!U:V,2,0),"0")</f>
        <v>13</v>
      </c>
      <c r="BI101" s="5" t="s">
        <v>132</v>
      </c>
      <c r="BJ101" s="15">
        <f t="shared" si="77"/>
        <v>208.13000000000002</v>
      </c>
      <c r="BK101" s="10">
        <f>IFERROR(VLOOKUP(A101,'19'!U:V,2,0),"0")</f>
        <v>32</v>
      </c>
      <c r="BL101" s="5" t="s">
        <v>132</v>
      </c>
      <c r="BM101" s="15">
        <f t="shared" si="78"/>
        <v>512.32000000000005</v>
      </c>
      <c r="BN101" s="10">
        <f>IFERROR(VLOOKUP(A101,'20'!U:V,2,0),"0")</f>
        <v>14</v>
      </c>
      <c r="BO101" s="5" t="s">
        <v>132</v>
      </c>
      <c r="BP101" s="15">
        <f t="shared" si="79"/>
        <v>224.14000000000001</v>
      </c>
      <c r="BQ101" s="10">
        <f>IFERROR(VLOOKUP(A101,'21'!U:V,2,0),"0")</f>
        <v>7</v>
      </c>
      <c r="BR101" s="5" t="s">
        <v>132</v>
      </c>
      <c r="BS101" s="15">
        <f t="shared" si="80"/>
        <v>112.07000000000001</v>
      </c>
      <c r="BT101" s="10">
        <f>IFERROR(VLOOKUP(A101,'22'!U:V,2,0),"0")</f>
        <v>32</v>
      </c>
      <c r="BU101" s="5" t="s">
        <v>132</v>
      </c>
      <c r="BV101" s="15">
        <f t="shared" si="81"/>
        <v>512.32000000000005</v>
      </c>
      <c r="BW101" s="10">
        <f>IFERROR(VLOOKUP(A101,'23'!U:V,2,0),"0")</f>
        <v>28</v>
      </c>
      <c r="BX101" s="5" t="s">
        <v>132</v>
      </c>
      <c r="BY101" s="15">
        <f t="shared" si="82"/>
        <v>448.28000000000003</v>
      </c>
      <c r="BZ101" s="10">
        <f>IFERROR(VLOOKUP(A101,'24'!U:V,2,0),"0")</f>
        <v>24</v>
      </c>
      <c r="CA101" s="5" t="s">
        <v>132</v>
      </c>
      <c r="CB101" s="15">
        <f t="shared" si="83"/>
        <v>384.24</v>
      </c>
      <c r="CC101" s="10">
        <f>IFERROR(VLOOKUP(A101,'25'!U:V,2,0),"0")</f>
        <v>32</v>
      </c>
      <c r="CD101" s="5" t="s">
        <v>132</v>
      </c>
      <c r="CE101" s="15">
        <f t="shared" si="84"/>
        <v>512.32000000000005</v>
      </c>
      <c r="CF101" s="10">
        <f>IFERROR(VLOOKUP(A101,'26'!U:V,2,0),"0")</f>
        <v>27</v>
      </c>
      <c r="CG101" s="5" t="s">
        <v>132</v>
      </c>
      <c r="CH101" s="15">
        <f t="shared" si="85"/>
        <v>432.27000000000004</v>
      </c>
      <c r="CI101" s="10">
        <f>IFERROR(VLOOKUP(A101,'27'!U:V,2,0),"0")</f>
        <v>34</v>
      </c>
      <c r="CJ101" s="5" t="s">
        <v>132</v>
      </c>
      <c r="CK101" s="15">
        <f t="shared" si="86"/>
        <v>544.34</v>
      </c>
      <c r="CL101" s="10">
        <f>IFERROR(VLOOKUP(A101,'28'!U:V,2,0),"0")</f>
        <v>10</v>
      </c>
      <c r="CM101" s="5" t="s">
        <v>132</v>
      </c>
      <c r="CN101" s="15">
        <f t="shared" si="87"/>
        <v>160.10000000000002</v>
      </c>
      <c r="CO101" s="10" t="str">
        <f>IFERROR(VLOOKUP(A101,'29'!U:V,2,0),"0")</f>
        <v>0</v>
      </c>
      <c r="CP101" s="5" t="s">
        <v>132</v>
      </c>
      <c r="CQ101" s="15">
        <f t="shared" si="88"/>
        <v>0</v>
      </c>
      <c r="CR101" s="10" t="str">
        <f>IFERROR(VLOOKUP(A101,'30'!U:V,2,0),"0")</f>
        <v>0</v>
      </c>
      <c r="CS101" s="5" t="s">
        <v>132</v>
      </c>
      <c r="CT101" s="15">
        <f t="shared" si="89"/>
        <v>0</v>
      </c>
      <c r="CU101" s="10" t="str">
        <f>IFERROR(VLOOKUP(A101,'31'!U:V,2,0),"0")</f>
        <v>0</v>
      </c>
      <c r="CV101" s="5" t="s">
        <v>132</v>
      </c>
      <c r="CW101" s="15">
        <f t="shared" si="90"/>
        <v>0</v>
      </c>
      <c r="CX101" s="10" t="str">
        <f>IFERROR(VLOOKUP(A101,'เซต1-31'!V:W,2,0),"0")</f>
        <v>0</v>
      </c>
      <c r="CY101" s="5" t="s">
        <v>132</v>
      </c>
      <c r="CZ101" s="15">
        <f t="shared" si="76"/>
        <v>0</v>
      </c>
    </row>
    <row r="102" spans="1:104" x14ac:dyDescent="0.25">
      <c r="A102" s="5" t="s">
        <v>24</v>
      </c>
      <c r="B102" s="4" t="s">
        <v>25</v>
      </c>
      <c r="C102" s="13">
        <v>30.96</v>
      </c>
      <c r="D102" s="95">
        <v>1</v>
      </c>
      <c r="E102" s="95">
        <f t="shared" si="56"/>
        <v>0</v>
      </c>
      <c r="F102" s="19">
        <f t="shared" si="57"/>
        <v>0</v>
      </c>
      <c r="G102" s="5" t="s">
        <v>133</v>
      </c>
      <c r="H102" s="13">
        <f t="shared" ref="H102:H115" si="108">+F102*C102</f>
        <v>0</v>
      </c>
      <c r="I102" s="10" t="str">
        <f>IFERROR(VLOOKUP(A102,'1'!U:V,2,0),"0")</f>
        <v>0</v>
      </c>
      <c r="J102" s="5" t="s">
        <v>133</v>
      </c>
      <c r="K102" s="15">
        <f t="shared" si="91"/>
        <v>0</v>
      </c>
      <c r="L102" s="10" t="str">
        <f>IFERROR(VLOOKUP(A102,'2'!U:V,2,0),"0")</f>
        <v>0</v>
      </c>
      <c r="M102" s="5" t="s">
        <v>133</v>
      </c>
      <c r="N102" s="15">
        <f t="shared" si="92"/>
        <v>0</v>
      </c>
      <c r="O102" s="10" t="str">
        <f>IFERROR(VLOOKUP(A102,'3'!U:V,2,0),"0")</f>
        <v>0</v>
      </c>
      <c r="P102" s="5" t="s">
        <v>133</v>
      </c>
      <c r="Q102" s="15">
        <f t="shared" si="93"/>
        <v>0</v>
      </c>
      <c r="R102" s="10" t="str">
        <f>IFERROR(VLOOKUP(A102,'4'!U:V,2,0),"0")</f>
        <v>0</v>
      </c>
      <c r="S102" s="5" t="s">
        <v>133</v>
      </c>
      <c r="T102" s="15">
        <f t="shared" si="94"/>
        <v>0</v>
      </c>
      <c r="U102" s="10" t="str">
        <f>IFERROR(VLOOKUP(A102,'5'!U:V,2,0),"0")</f>
        <v>0</v>
      </c>
      <c r="V102" s="5" t="s">
        <v>133</v>
      </c>
      <c r="W102" s="15">
        <f t="shared" si="95"/>
        <v>0</v>
      </c>
      <c r="X102" s="10" t="str">
        <f>IFERROR(VLOOKUP(A102,'6'!U:V,2,0),"0")</f>
        <v>0</v>
      </c>
      <c r="Y102" s="5" t="s">
        <v>133</v>
      </c>
      <c r="Z102" s="15">
        <f t="shared" si="96"/>
        <v>0</v>
      </c>
      <c r="AA102" s="10" t="str">
        <f>IFERROR(VLOOKUP(A102,'7'!U:V,2,0),"0")</f>
        <v>0</v>
      </c>
      <c r="AB102" s="5" t="s">
        <v>133</v>
      </c>
      <c r="AC102" s="15">
        <f t="shared" si="97"/>
        <v>0</v>
      </c>
      <c r="AD102" s="10" t="str">
        <f>IFERROR(VLOOKUP(A102,'8'!U:V,2,0),"0")</f>
        <v>0</v>
      </c>
      <c r="AE102" s="5" t="s">
        <v>133</v>
      </c>
      <c r="AF102" s="15">
        <f t="shared" si="98"/>
        <v>0</v>
      </c>
      <c r="AG102" s="10" t="str">
        <f>IFERROR(VLOOKUP(A102,'9'!U:V,2,0),"0")</f>
        <v>0</v>
      </c>
      <c r="AH102" s="5" t="s">
        <v>133</v>
      </c>
      <c r="AI102" s="15">
        <f t="shared" si="99"/>
        <v>0</v>
      </c>
      <c r="AJ102" s="10" t="str">
        <f>IFERROR(VLOOKUP(A102,'10'!U:V,2,0),"0")</f>
        <v>0</v>
      </c>
      <c r="AK102" s="5" t="s">
        <v>133</v>
      </c>
      <c r="AL102" s="15">
        <f t="shared" si="100"/>
        <v>0</v>
      </c>
      <c r="AM102" s="10" t="str">
        <f>IFERROR(VLOOKUP(A102,'11'!U:V,2,0),"0")</f>
        <v>0</v>
      </c>
      <c r="AN102" s="5" t="s">
        <v>133</v>
      </c>
      <c r="AO102" s="15">
        <f t="shared" si="101"/>
        <v>0</v>
      </c>
      <c r="AP102" s="10" t="str">
        <f>IFERROR(VLOOKUP(A102,'12'!U:V,2,0),"0")</f>
        <v>0</v>
      </c>
      <c r="AQ102" s="5" t="s">
        <v>133</v>
      </c>
      <c r="AR102" s="15">
        <f t="shared" si="102"/>
        <v>0</v>
      </c>
      <c r="AS102" s="10" t="str">
        <f>IFERROR(VLOOKUP(A102,'13'!U:V,2,0),"0")</f>
        <v>0</v>
      </c>
      <c r="AT102" s="5" t="s">
        <v>133</v>
      </c>
      <c r="AU102" s="15">
        <f t="shared" si="103"/>
        <v>0</v>
      </c>
      <c r="AV102" s="10" t="str">
        <f>IFERROR(VLOOKUP(A102,'14'!U:V,2,0),"0")</f>
        <v>0</v>
      </c>
      <c r="AW102" s="5" t="s">
        <v>133</v>
      </c>
      <c r="AX102" s="15">
        <f t="shared" si="104"/>
        <v>0</v>
      </c>
      <c r="AY102" s="10" t="str">
        <f>IFERROR(VLOOKUP(A102,'15'!U:V,2,0),"0")</f>
        <v>0</v>
      </c>
      <c r="AZ102" s="5" t="s">
        <v>133</v>
      </c>
      <c r="BA102" s="15">
        <f t="shared" si="105"/>
        <v>0</v>
      </c>
      <c r="BB102" s="10" t="str">
        <f>IFERROR(VLOOKUP(A102,'16'!U:V,2,0),"0")</f>
        <v>0</v>
      </c>
      <c r="BC102" s="5" t="s">
        <v>133</v>
      </c>
      <c r="BD102" s="15">
        <f t="shared" si="106"/>
        <v>0</v>
      </c>
      <c r="BE102" s="10" t="str">
        <f>IFERROR(VLOOKUP(A102,'17'!U:V,2,0),"0")</f>
        <v>0</v>
      </c>
      <c r="BF102" s="5" t="s">
        <v>133</v>
      </c>
      <c r="BG102" s="15">
        <f t="shared" si="107"/>
        <v>0</v>
      </c>
      <c r="BH102" s="10" t="str">
        <f>IFERROR(VLOOKUP(A102,'18'!U:V,2,0),"0")</f>
        <v>0</v>
      </c>
      <c r="BI102" s="5" t="s">
        <v>133</v>
      </c>
      <c r="BJ102" s="15">
        <f t="shared" si="77"/>
        <v>0</v>
      </c>
      <c r="BK102" s="10" t="str">
        <f>IFERROR(VLOOKUP(A102,'19'!U:V,2,0),"0")</f>
        <v>0</v>
      </c>
      <c r="BL102" s="5" t="s">
        <v>133</v>
      </c>
      <c r="BM102" s="15">
        <f t="shared" si="78"/>
        <v>0</v>
      </c>
      <c r="BN102" s="10" t="str">
        <f>IFERROR(VLOOKUP(A102,'20'!U:V,2,0),"0")</f>
        <v>0</v>
      </c>
      <c r="BO102" s="5" t="s">
        <v>133</v>
      </c>
      <c r="BP102" s="15">
        <f t="shared" si="79"/>
        <v>0</v>
      </c>
      <c r="BQ102" s="10" t="str">
        <f>IFERROR(VLOOKUP(A102,'21'!U:V,2,0),"0")</f>
        <v>0</v>
      </c>
      <c r="BR102" s="5" t="s">
        <v>133</v>
      </c>
      <c r="BS102" s="15">
        <f t="shared" si="80"/>
        <v>0</v>
      </c>
      <c r="BT102" s="10" t="str">
        <f>IFERROR(VLOOKUP(A102,'22'!U:V,2,0),"0")</f>
        <v>0</v>
      </c>
      <c r="BU102" s="5" t="s">
        <v>133</v>
      </c>
      <c r="BV102" s="15">
        <f t="shared" si="81"/>
        <v>0</v>
      </c>
      <c r="BW102" s="10" t="str">
        <f>IFERROR(VLOOKUP(A102,'23'!U:V,2,0),"0")</f>
        <v>0</v>
      </c>
      <c r="BX102" s="5" t="s">
        <v>133</v>
      </c>
      <c r="BY102" s="15">
        <f t="shared" si="82"/>
        <v>0</v>
      </c>
      <c r="BZ102" s="10" t="str">
        <f>IFERROR(VLOOKUP(A102,'24'!U:V,2,0),"0")</f>
        <v>0</v>
      </c>
      <c r="CA102" s="5" t="s">
        <v>133</v>
      </c>
      <c r="CB102" s="15">
        <f t="shared" si="83"/>
        <v>0</v>
      </c>
      <c r="CC102" s="10" t="str">
        <f>IFERROR(VLOOKUP(A102,'25'!U:V,2,0),"0")</f>
        <v>0</v>
      </c>
      <c r="CD102" s="5" t="s">
        <v>133</v>
      </c>
      <c r="CE102" s="15">
        <f t="shared" si="84"/>
        <v>0</v>
      </c>
      <c r="CF102" s="10" t="str">
        <f>IFERROR(VLOOKUP(A102,'26'!U:V,2,0),"0")</f>
        <v>0</v>
      </c>
      <c r="CG102" s="5" t="s">
        <v>133</v>
      </c>
      <c r="CH102" s="15">
        <f t="shared" si="85"/>
        <v>0</v>
      </c>
      <c r="CI102" s="10" t="str">
        <f>IFERROR(VLOOKUP(A102,'27'!U:V,2,0),"0")</f>
        <v>0</v>
      </c>
      <c r="CJ102" s="5" t="s">
        <v>133</v>
      </c>
      <c r="CK102" s="15">
        <f t="shared" si="86"/>
        <v>0</v>
      </c>
      <c r="CL102" s="10" t="str">
        <f>IFERROR(VLOOKUP(A102,'28'!U:V,2,0),"0")</f>
        <v>0</v>
      </c>
      <c r="CM102" s="5" t="s">
        <v>133</v>
      </c>
      <c r="CN102" s="15">
        <f t="shared" si="87"/>
        <v>0</v>
      </c>
      <c r="CO102" s="10" t="str">
        <f>IFERROR(VLOOKUP(A102,'29'!U:V,2,0),"0")</f>
        <v>0</v>
      </c>
      <c r="CP102" s="5" t="s">
        <v>133</v>
      </c>
      <c r="CQ102" s="15">
        <f t="shared" si="88"/>
        <v>0</v>
      </c>
      <c r="CR102" s="10" t="str">
        <f>IFERROR(VLOOKUP(A102,'30'!U:V,2,0),"0")</f>
        <v>0</v>
      </c>
      <c r="CS102" s="5" t="s">
        <v>133</v>
      </c>
      <c r="CT102" s="15">
        <f t="shared" si="89"/>
        <v>0</v>
      </c>
      <c r="CU102" s="10" t="str">
        <f>IFERROR(VLOOKUP(A102,'31'!U:V,2,0),"0")</f>
        <v>0</v>
      </c>
      <c r="CV102" s="5" t="s">
        <v>133</v>
      </c>
      <c r="CW102" s="15">
        <f t="shared" si="90"/>
        <v>0</v>
      </c>
      <c r="CX102" s="10" t="str">
        <f>IFERROR(VLOOKUP(A102,'เซต1-31'!V:W,2,0),"0")</f>
        <v>0</v>
      </c>
      <c r="CY102" s="5" t="s">
        <v>133</v>
      </c>
      <c r="CZ102" s="15">
        <f t="shared" si="76"/>
        <v>0</v>
      </c>
    </row>
    <row r="103" spans="1:104" x14ac:dyDescent="0.25">
      <c r="A103" s="5" t="s">
        <v>193</v>
      </c>
      <c r="B103" s="4" t="s">
        <v>194</v>
      </c>
      <c r="C103" s="13">
        <v>30.96</v>
      </c>
      <c r="D103" s="95">
        <v>1</v>
      </c>
      <c r="E103" s="95">
        <f t="shared" si="56"/>
        <v>0</v>
      </c>
      <c r="F103" s="19">
        <f t="shared" si="57"/>
        <v>0</v>
      </c>
      <c r="G103" s="5" t="s">
        <v>133</v>
      </c>
      <c r="H103" s="13">
        <f t="shared" si="108"/>
        <v>0</v>
      </c>
      <c r="I103" s="10" t="str">
        <f>IFERROR(VLOOKUP(A103,'1'!U:V,2,0),"0")</f>
        <v>0</v>
      </c>
      <c r="J103" s="5" t="s">
        <v>133</v>
      </c>
      <c r="K103" s="15">
        <f t="shared" si="91"/>
        <v>0</v>
      </c>
      <c r="L103" s="10" t="str">
        <f>IFERROR(VLOOKUP(A103,'2'!U:V,2,0),"0")</f>
        <v>0</v>
      </c>
      <c r="M103" s="5" t="s">
        <v>133</v>
      </c>
      <c r="N103" s="15">
        <f t="shared" si="92"/>
        <v>0</v>
      </c>
      <c r="O103" s="10" t="str">
        <f>IFERROR(VLOOKUP(A103,'3'!U:V,2,0),"0")</f>
        <v>0</v>
      </c>
      <c r="P103" s="5" t="s">
        <v>133</v>
      </c>
      <c r="Q103" s="15">
        <f t="shared" si="93"/>
        <v>0</v>
      </c>
      <c r="R103" s="10" t="str">
        <f>IFERROR(VLOOKUP(A103,'4'!U:V,2,0),"0")</f>
        <v>0</v>
      </c>
      <c r="S103" s="5" t="s">
        <v>133</v>
      </c>
      <c r="T103" s="15">
        <f t="shared" si="94"/>
        <v>0</v>
      </c>
      <c r="U103" s="10" t="str">
        <f>IFERROR(VLOOKUP(A103,'5'!U:V,2,0),"0")</f>
        <v>0</v>
      </c>
      <c r="V103" s="5" t="s">
        <v>133</v>
      </c>
      <c r="W103" s="15">
        <f t="shared" si="95"/>
        <v>0</v>
      </c>
      <c r="X103" s="10" t="str">
        <f>IFERROR(VLOOKUP(A103,'6'!U:V,2,0),"0")</f>
        <v>0</v>
      </c>
      <c r="Y103" s="5" t="s">
        <v>133</v>
      </c>
      <c r="Z103" s="15">
        <f t="shared" si="96"/>
        <v>0</v>
      </c>
      <c r="AA103" s="10" t="str">
        <f>IFERROR(VLOOKUP(A103,'7'!U:V,2,0),"0")</f>
        <v>0</v>
      </c>
      <c r="AB103" s="5" t="s">
        <v>133</v>
      </c>
      <c r="AC103" s="15">
        <f t="shared" si="97"/>
        <v>0</v>
      </c>
      <c r="AD103" s="10" t="str">
        <f>IFERROR(VLOOKUP(A103,'8'!U:V,2,0),"0")</f>
        <v>0</v>
      </c>
      <c r="AE103" s="5" t="s">
        <v>133</v>
      </c>
      <c r="AF103" s="15">
        <f t="shared" si="98"/>
        <v>0</v>
      </c>
      <c r="AG103" s="10" t="str">
        <f>IFERROR(VLOOKUP(A103,'9'!U:V,2,0),"0")</f>
        <v>0</v>
      </c>
      <c r="AH103" s="5" t="s">
        <v>133</v>
      </c>
      <c r="AI103" s="15">
        <f t="shared" si="99"/>
        <v>0</v>
      </c>
      <c r="AJ103" s="10" t="str">
        <f>IFERROR(VLOOKUP(A103,'10'!U:V,2,0),"0")</f>
        <v>0</v>
      </c>
      <c r="AK103" s="5" t="s">
        <v>133</v>
      </c>
      <c r="AL103" s="15">
        <f t="shared" si="100"/>
        <v>0</v>
      </c>
      <c r="AM103" s="10" t="str">
        <f>IFERROR(VLOOKUP(A103,'11'!U:V,2,0),"0")</f>
        <v>0</v>
      </c>
      <c r="AN103" s="5" t="s">
        <v>133</v>
      </c>
      <c r="AO103" s="15">
        <f t="shared" si="101"/>
        <v>0</v>
      </c>
      <c r="AP103" s="10" t="str">
        <f>IFERROR(VLOOKUP(A103,'12'!U:V,2,0),"0")</f>
        <v>0</v>
      </c>
      <c r="AQ103" s="5" t="s">
        <v>133</v>
      </c>
      <c r="AR103" s="15">
        <f t="shared" si="102"/>
        <v>0</v>
      </c>
      <c r="AS103" s="10" t="str">
        <f>IFERROR(VLOOKUP(A103,'13'!U:V,2,0),"0")</f>
        <v>0</v>
      </c>
      <c r="AT103" s="5" t="s">
        <v>133</v>
      </c>
      <c r="AU103" s="15">
        <f t="shared" si="103"/>
        <v>0</v>
      </c>
      <c r="AV103" s="10" t="str">
        <f>IFERROR(VLOOKUP(A103,'14'!U:V,2,0),"0")</f>
        <v>0</v>
      </c>
      <c r="AW103" s="5" t="s">
        <v>133</v>
      </c>
      <c r="AX103" s="15">
        <f t="shared" si="104"/>
        <v>0</v>
      </c>
      <c r="AY103" s="10" t="str">
        <f>IFERROR(VLOOKUP(A103,'15'!U:V,2,0),"0")</f>
        <v>0</v>
      </c>
      <c r="AZ103" s="5" t="s">
        <v>133</v>
      </c>
      <c r="BA103" s="15">
        <f t="shared" si="105"/>
        <v>0</v>
      </c>
      <c r="BB103" s="10" t="str">
        <f>IFERROR(VLOOKUP(A103,'16'!U:V,2,0),"0")</f>
        <v>0</v>
      </c>
      <c r="BC103" s="5" t="s">
        <v>133</v>
      </c>
      <c r="BD103" s="15">
        <f t="shared" si="106"/>
        <v>0</v>
      </c>
      <c r="BE103" s="10" t="str">
        <f>IFERROR(VLOOKUP(A103,'17'!U:V,2,0),"0")</f>
        <v>0</v>
      </c>
      <c r="BF103" s="5" t="s">
        <v>133</v>
      </c>
      <c r="BG103" s="15">
        <f t="shared" si="107"/>
        <v>0</v>
      </c>
      <c r="BH103" s="10" t="str">
        <f>IFERROR(VLOOKUP(A103,'18'!U:V,2,0),"0")</f>
        <v>0</v>
      </c>
      <c r="BI103" s="5" t="s">
        <v>133</v>
      </c>
      <c r="BJ103" s="15">
        <f t="shared" si="77"/>
        <v>0</v>
      </c>
      <c r="BK103" s="10" t="str">
        <f>IFERROR(VLOOKUP(A103,'19'!U:V,2,0),"0")</f>
        <v>0</v>
      </c>
      <c r="BL103" s="5" t="s">
        <v>133</v>
      </c>
      <c r="BM103" s="15">
        <f t="shared" si="78"/>
        <v>0</v>
      </c>
      <c r="BN103" s="10" t="str">
        <f>IFERROR(VLOOKUP(A103,'20'!U:V,2,0),"0")</f>
        <v>0</v>
      </c>
      <c r="BO103" s="5" t="s">
        <v>133</v>
      </c>
      <c r="BP103" s="15">
        <f t="shared" si="79"/>
        <v>0</v>
      </c>
      <c r="BQ103" s="10" t="str">
        <f>IFERROR(VLOOKUP(A103,'21'!U:V,2,0),"0")</f>
        <v>0</v>
      </c>
      <c r="BR103" s="5" t="s">
        <v>133</v>
      </c>
      <c r="BS103" s="15">
        <f t="shared" si="80"/>
        <v>0</v>
      </c>
      <c r="BT103" s="10" t="str">
        <f>IFERROR(VLOOKUP(A103,'22'!U:V,2,0),"0")</f>
        <v>0</v>
      </c>
      <c r="BU103" s="5" t="s">
        <v>133</v>
      </c>
      <c r="BV103" s="15">
        <f t="shared" si="81"/>
        <v>0</v>
      </c>
      <c r="BW103" s="10" t="str">
        <f>IFERROR(VLOOKUP(A103,'23'!U:V,2,0),"0")</f>
        <v>0</v>
      </c>
      <c r="BX103" s="5" t="s">
        <v>133</v>
      </c>
      <c r="BY103" s="15">
        <f t="shared" si="82"/>
        <v>0</v>
      </c>
      <c r="BZ103" s="10" t="str">
        <f>IFERROR(VLOOKUP(A103,'24'!U:V,2,0),"0")</f>
        <v>0</v>
      </c>
      <c r="CA103" s="5" t="s">
        <v>133</v>
      </c>
      <c r="CB103" s="15">
        <f t="shared" si="83"/>
        <v>0</v>
      </c>
      <c r="CC103" s="10" t="str">
        <f>IFERROR(VLOOKUP(A103,'25'!U:V,2,0),"0")</f>
        <v>0</v>
      </c>
      <c r="CD103" s="5" t="s">
        <v>133</v>
      </c>
      <c r="CE103" s="15">
        <f t="shared" si="84"/>
        <v>0</v>
      </c>
      <c r="CF103" s="10" t="str">
        <f>IFERROR(VLOOKUP(A103,'26'!U:V,2,0),"0")</f>
        <v>0</v>
      </c>
      <c r="CG103" s="5" t="s">
        <v>133</v>
      </c>
      <c r="CH103" s="15">
        <f t="shared" si="85"/>
        <v>0</v>
      </c>
      <c r="CI103" s="10" t="str">
        <f>IFERROR(VLOOKUP(A103,'27'!U:V,2,0),"0")</f>
        <v>0</v>
      </c>
      <c r="CJ103" s="5" t="s">
        <v>133</v>
      </c>
      <c r="CK103" s="15">
        <f t="shared" si="86"/>
        <v>0</v>
      </c>
      <c r="CL103" s="10" t="str">
        <f>IFERROR(VLOOKUP(A103,'28'!U:V,2,0),"0")</f>
        <v>0</v>
      </c>
      <c r="CM103" s="5" t="s">
        <v>133</v>
      </c>
      <c r="CN103" s="15">
        <f t="shared" si="87"/>
        <v>0</v>
      </c>
      <c r="CO103" s="10" t="str">
        <f>IFERROR(VLOOKUP(A103,'29'!U:V,2,0),"0")</f>
        <v>0</v>
      </c>
      <c r="CP103" s="5" t="s">
        <v>133</v>
      </c>
      <c r="CQ103" s="15">
        <f t="shared" si="88"/>
        <v>0</v>
      </c>
      <c r="CR103" s="10" t="str">
        <f>IFERROR(VLOOKUP(A103,'30'!U:V,2,0),"0")</f>
        <v>0</v>
      </c>
      <c r="CS103" s="5" t="s">
        <v>133</v>
      </c>
      <c r="CT103" s="15">
        <f t="shared" si="89"/>
        <v>0</v>
      </c>
      <c r="CU103" s="10" t="str">
        <f>IFERROR(VLOOKUP(A103,'31'!U:V,2,0),"0")</f>
        <v>0</v>
      </c>
      <c r="CV103" s="5" t="s">
        <v>133</v>
      </c>
      <c r="CW103" s="15">
        <f t="shared" si="90"/>
        <v>0</v>
      </c>
      <c r="CX103" s="10" t="str">
        <f>IFERROR(VLOOKUP(A103,'เซต1-31'!V:W,2,0),"0")</f>
        <v>0</v>
      </c>
      <c r="CY103" s="5" t="s">
        <v>133</v>
      </c>
      <c r="CZ103" s="15">
        <f t="shared" si="76"/>
        <v>0</v>
      </c>
    </row>
    <row r="104" spans="1:104" x14ac:dyDescent="0.25">
      <c r="A104" s="5" t="s">
        <v>139</v>
      </c>
      <c r="B104" s="4" t="s">
        <v>140</v>
      </c>
      <c r="C104" s="13">
        <v>20.58</v>
      </c>
      <c r="D104" s="95">
        <v>1</v>
      </c>
      <c r="E104" s="95">
        <f t="shared" si="56"/>
        <v>10</v>
      </c>
      <c r="F104" s="19">
        <f t="shared" si="57"/>
        <v>10</v>
      </c>
      <c r="G104" s="5" t="s">
        <v>129</v>
      </c>
      <c r="H104" s="13">
        <f t="shared" si="108"/>
        <v>205.79999999999998</v>
      </c>
      <c r="I104" s="10" t="str">
        <f>IFERROR(VLOOKUP(A104,'1'!U:V,2,0),"0")</f>
        <v>0</v>
      </c>
      <c r="J104" s="5" t="s">
        <v>129</v>
      </c>
      <c r="K104" s="15">
        <f t="shared" si="91"/>
        <v>0</v>
      </c>
      <c r="L104" s="10" t="str">
        <f>IFERROR(VLOOKUP(A104,'2'!U:V,2,0),"0")</f>
        <v>0</v>
      </c>
      <c r="M104" s="5" t="s">
        <v>129</v>
      </c>
      <c r="N104" s="15">
        <f t="shared" si="92"/>
        <v>0</v>
      </c>
      <c r="O104" s="10" t="str">
        <f>IFERROR(VLOOKUP(A104,'3'!U:V,2,0),"0")</f>
        <v>0</v>
      </c>
      <c r="P104" s="5" t="s">
        <v>129</v>
      </c>
      <c r="Q104" s="15">
        <f t="shared" si="93"/>
        <v>0</v>
      </c>
      <c r="R104" s="10" t="str">
        <f>IFERROR(VLOOKUP(A104,'4'!U:V,2,0),"0")</f>
        <v>0</v>
      </c>
      <c r="S104" s="5" t="s">
        <v>129</v>
      </c>
      <c r="T104" s="15">
        <f t="shared" si="94"/>
        <v>0</v>
      </c>
      <c r="U104" s="10" t="str">
        <f>IFERROR(VLOOKUP(A104,'5'!U:V,2,0),"0")</f>
        <v>0</v>
      </c>
      <c r="V104" s="5" t="s">
        <v>129</v>
      </c>
      <c r="W104" s="15">
        <f t="shared" si="95"/>
        <v>0</v>
      </c>
      <c r="X104" s="10" t="str">
        <f>IFERROR(VLOOKUP(A104,'6'!U:V,2,0),"0")</f>
        <v>0</v>
      </c>
      <c r="Y104" s="5" t="s">
        <v>129</v>
      </c>
      <c r="Z104" s="15">
        <f t="shared" si="96"/>
        <v>0</v>
      </c>
      <c r="AA104" s="10" t="str">
        <f>IFERROR(VLOOKUP(A104,'7'!U:V,2,0),"0")</f>
        <v>0</v>
      </c>
      <c r="AB104" s="5" t="s">
        <v>129</v>
      </c>
      <c r="AC104" s="15">
        <f t="shared" si="97"/>
        <v>0</v>
      </c>
      <c r="AD104" s="10" t="str">
        <f>IFERROR(VLOOKUP(A104,'8'!U:V,2,0),"0")</f>
        <v>0</v>
      </c>
      <c r="AE104" s="5" t="s">
        <v>129</v>
      </c>
      <c r="AF104" s="15">
        <f t="shared" si="98"/>
        <v>0</v>
      </c>
      <c r="AG104" s="10" t="str">
        <f>IFERROR(VLOOKUP(A104,'9'!U:V,2,0),"0")</f>
        <v>0</v>
      </c>
      <c r="AH104" s="5" t="s">
        <v>129</v>
      </c>
      <c r="AI104" s="15">
        <f t="shared" si="99"/>
        <v>0</v>
      </c>
      <c r="AJ104" s="10" t="str">
        <f>IFERROR(VLOOKUP(A104,'10'!U:V,2,0),"0")</f>
        <v>0</v>
      </c>
      <c r="AK104" s="5" t="s">
        <v>129</v>
      </c>
      <c r="AL104" s="15">
        <f t="shared" si="100"/>
        <v>0</v>
      </c>
      <c r="AM104" s="10" t="str">
        <f>IFERROR(VLOOKUP(A104,'11'!U:V,2,0),"0")</f>
        <v>0</v>
      </c>
      <c r="AN104" s="5" t="s">
        <v>129</v>
      </c>
      <c r="AO104" s="15">
        <f t="shared" si="101"/>
        <v>0</v>
      </c>
      <c r="AP104" s="10" t="str">
        <f>IFERROR(VLOOKUP(A104,'12'!U:V,2,0),"0")</f>
        <v>0</v>
      </c>
      <c r="AQ104" s="5" t="s">
        <v>129</v>
      </c>
      <c r="AR104" s="15">
        <f t="shared" si="102"/>
        <v>0</v>
      </c>
      <c r="AS104" s="10" t="str">
        <f>IFERROR(VLOOKUP(A104,'13'!U:V,2,0),"0")</f>
        <v>0</v>
      </c>
      <c r="AT104" s="5" t="s">
        <v>129</v>
      </c>
      <c r="AU104" s="15">
        <f t="shared" si="103"/>
        <v>0</v>
      </c>
      <c r="AV104" s="10" t="str">
        <f>IFERROR(VLOOKUP(A104,'14'!U:V,2,0),"0")</f>
        <v>0</v>
      </c>
      <c r="AW104" s="5" t="s">
        <v>129</v>
      </c>
      <c r="AX104" s="15">
        <f t="shared" si="104"/>
        <v>0</v>
      </c>
      <c r="AY104" s="10">
        <f>IFERROR(VLOOKUP(A104,'15'!U:V,2,0),"0")</f>
        <v>10</v>
      </c>
      <c r="AZ104" s="5" t="s">
        <v>129</v>
      </c>
      <c r="BA104" s="15">
        <f t="shared" si="105"/>
        <v>205.79999999999998</v>
      </c>
      <c r="BB104" s="10" t="str">
        <f>IFERROR(VLOOKUP(A104,'16'!U:V,2,0),"0")</f>
        <v>0</v>
      </c>
      <c r="BC104" s="5" t="s">
        <v>129</v>
      </c>
      <c r="BD104" s="15">
        <f t="shared" si="106"/>
        <v>0</v>
      </c>
      <c r="BE104" s="10" t="str">
        <f>IFERROR(VLOOKUP(A104,'17'!U:V,2,0),"0")</f>
        <v>0</v>
      </c>
      <c r="BF104" s="5" t="s">
        <v>129</v>
      </c>
      <c r="BG104" s="15">
        <f t="shared" si="107"/>
        <v>0</v>
      </c>
      <c r="BH104" s="10" t="str">
        <f>IFERROR(VLOOKUP(A104,'18'!U:V,2,0),"0")</f>
        <v>0</v>
      </c>
      <c r="BI104" s="5" t="s">
        <v>129</v>
      </c>
      <c r="BJ104" s="15">
        <f t="shared" si="77"/>
        <v>0</v>
      </c>
      <c r="BK104" s="10" t="str">
        <f>IFERROR(VLOOKUP(A104,'19'!U:V,2,0),"0")</f>
        <v>0</v>
      </c>
      <c r="BL104" s="5" t="s">
        <v>129</v>
      </c>
      <c r="BM104" s="15">
        <f t="shared" si="78"/>
        <v>0</v>
      </c>
      <c r="BN104" s="10" t="str">
        <f>IFERROR(VLOOKUP(A104,'20'!U:V,2,0),"0")</f>
        <v>0</v>
      </c>
      <c r="BO104" s="5" t="s">
        <v>129</v>
      </c>
      <c r="BP104" s="15">
        <f t="shared" si="79"/>
        <v>0</v>
      </c>
      <c r="BQ104" s="10" t="str">
        <f>IFERROR(VLOOKUP(A104,'21'!U:V,2,0),"0")</f>
        <v>0</v>
      </c>
      <c r="BR104" s="5" t="s">
        <v>129</v>
      </c>
      <c r="BS104" s="15">
        <f t="shared" si="80"/>
        <v>0</v>
      </c>
      <c r="BT104" s="10" t="str">
        <f>IFERROR(VLOOKUP(A104,'22'!U:V,2,0),"0")</f>
        <v>0</v>
      </c>
      <c r="BU104" s="5" t="s">
        <v>129</v>
      </c>
      <c r="BV104" s="15">
        <f t="shared" si="81"/>
        <v>0</v>
      </c>
      <c r="BW104" s="10" t="str">
        <f>IFERROR(VLOOKUP(A104,'23'!U:V,2,0),"0")</f>
        <v>0</v>
      </c>
      <c r="BX104" s="5" t="s">
        <v>129</v>
      </c>
      <c r="BY104" s="15">
        <f t="shared" si="82"/>
        <v>0</v>
      </c>
      <c r="BZ104" s="10" t="str">
        <f>IFERROR(VLOOKUP(A104,'24'!U:V,2,0),"0")</f>
        <v>0</v>
      </c>
      <c r="CA104" s="5" t="s">
        <v>129</v>
      </c>
      <c r="CB104" s="15">
        <f t="shared" si="83"/>
        <v>0</v>
      </c>
      <c r="CC104" s="10" t="str">
        <f>IFERROR(VLOOKUP(A104,'25'!U:V,2,0),"0")</f>
        <v>0</v>
      </c>
      <c r="CD104" s="5" t="s">
        <v>129</v>
      </c>
      <c r="CE104" s="15">
        <f t="shared" si="84"/>
        <v>0</v>
      </c>
      <c r="CF104" s="10" t="str">
        <f>IFERROR(VLOOKUP(A104,'26'!U:V,2,0),"0")</f>
        <v>0</v>
      </c>
      <c r="CG104" s="5" t="s">
        <v>129</v>
      </c>
      <c r="CH104" s="15">
        <f t="shared" si="85"/>
        <v>0</v>
      </c>
      <c r="CI104" s="10" t="str">
        <f>IFERROR(VLOOKUP(A104,'27'!U:V,2,0),"0")</f>
        <v>0</v>
      </c>
      <c r="CJ104" s="5" t="s">
        <v>129</v>
      </c>
      <c r="CK104" s="15">
        <f t="shared" si="86"/>
        <v>0</v>
      </c>
      <c r="CL104" s="10" t="str">
        <f>IFERROR(VLOOKUP(A104,'28'!U:V,2,0),"0")</f>
        <v>0</v>
      </c>
      <c r="CM104" s="5" t="s">
        <v>129</v>
      </c>
      <c r="CN104" s="15">
        <f t="shared" si="87"/>
        <v>0</v>
      </c>
      <c r="CO104" s="10" t="str">
        <f>IFERROR(VLOOKUP(A104,'29'!U:V,2,0),"0")</f>
        <v>0</v>
      </c>
      <c r="CP104" s="5" t="s">
        <v>129</v>
      </c>
      <c r="CQ104" s="15">
        <f t="shared" si="88"/>
        <v>0</v>
      </c>
      <c r="CR104" s="10" t="str">
        <f>IFERROR(VLOOKUP(A104,'30'!U:V,2,0),"0")</f>
        <v>0</v>
      </c>
      <c r="CS104" s="5" t="s">
        <v>129</v>
      </c>
      <c r="CT104" s="15">
        <f t="shared" si="89"/>
        <v>0</v>
      </c>
      <c r="CU104" s="10" t="str">
        <f>IFERROR(VLOOKUP(A104,'31'!U:V,2,0),"0")</f>
        <v>0</v>
      </c>
      <c r="CV104" s="5" t="s">
        <v>129</v>
      </c>
      <c r="CW104" s="15">
        <f t="shared" si="90"/>
        <v>0</v>
      </c>
      <c r="CX104" s="10" t="str">
        <f>IFERROR(VLOOKUP(A104,'เซต1-31'!V:W,2,0),"0")</f>
        <v>0</v>
      </c>
      <c r="CY104" s="5" t="s">
        <v>129</v>
      </c>
      <c r="CZ104" s="15">
        <f t="shared" si="76"/>
        <v>0</v>
      </c>
    </row>
    <row r="105" spans="1:104" x14ac:dyDescent="0.25">
      <c r="A105" s="5" t="s">
        <v>155</v>
      </c>
      <c r="B105" s="4" t="s">
        <v>156</v>
      </c>
      <c r="C105" s="13">
        <v>30.3</v>
      </c>
      <c r="D105" s="95">
        <v>1</v>
      </c>
      <c r="E105" s="95">
        <f t="shared" si="56"/>
        <v>0</v>
      </c>
      <c r="F105" s="19">
        <f t="shared" si="57"/>
        <v>0</v>
      </c>
      <c r="G105" s="5" t="s">
        <v>214</v>
      </c>
      <c r="H105" s="13">
        <f t="shared" si="108"/>
        <v>0</v>
      </c>
      <c r="I105" s="10" t="str">
        <f>IFERROR(VLOOKUP(A105,'1'!U:V,2,0),"0")</f>
        <v>0</v>
      </c>
      <c r="J105" s="5" t="s">
        <v>214</v>
      </c>
      <c r="K105" s="15">
        <f t="shared" si="91"/>
        <v>0</v>
      </c>
      <c r="L105" s="10" t="str">
        <f>IFERROR(VLOOKUP(A105,'2'!U:V,2,0),"0")</f>
        <v>0</v>
      </c>
      <c r="M105" s="5" t="s">
        <v>214</v>
      </c>
      <c r="N105" s="15">
        <f t="shared" si="92"/>
        <v>0</v>
      </c>
      <c r="O105" s="10" t="str">
        <f>IFERROR(VLOOKUP(A105,'3'!U:V,2,0),"0")</f>
        <v>0</v>
      </c>
      <c r="P105" s="5" t="s">
        <v>214</v>
      </c>
      <c r="Q105" s="15">
        <f t="shared" si="93"/>
        <v>0</v>
      </c>
      <c r="R105" s="10" t="str">
        <f>IFERROR(VLOOKUP(A105,'4'!U:V,2,0),"0")</f>
        <v>0</v>
      </c>
      <c r="S105" s="5" t="s">
        <v>214</v>
      </c>
      <c r="T105" s="15">
        <f t="shared" si="94"/>
        <v>0</v>
      </c>
      <c r="U105" s="10" t="str">
        <f>IFERROR(VLOOKUP(A105,'5'!U:V,2,0),"0")</f>
        <v>0</v>
      </c>
      <c r="V105" s="5" t="s">
        <v>214</v>
      </c>
      <c r="W105" s="15">
        <f t="shared" si="95"/>
        <v>0</v>
      </c>
      <c r="X105" s="10" t="str">
        <f>IFERROR(VLOOKUP(A105,'6'!U:V,2,0),"0")</f>
        <v>0</v>
      </c>
      <c r="Y105" s="5" t="s">
        <v>214</v>
      </c>
      <c r="Z105" s="15">
        <f t="shared" si="96"/>
        <v>0</v>
      </c>
      <c r="AA105" s="10" t="str">
        <f>IFERROR(VLOOKUP(A105,'7'!U:V,2,0),"0")</f>
        <v>0</v>
      </c>
      <c r="AB105" s="5" t="s">
        <v>214</v>
      </c>
      <c r="AC105" s="15">
        <f t="shared" si="97"/>
        <v>0</v>
      </c>
      <c r="AD105" s="10" t="str">
        <f>IFERROR(VLOOKUP(A105,'8'!U:V,2,0),"0")</f>
        <v>0</v>
      </c>
      <c r="AE105" s="5" t="s">
        <v>214</v>
      </c>
      <c r="AF105" s="15">
        <f t="shared" si="98"/>
        <v>0</v>
      </c>
      <c r="AG105" s="10" t="str">
        <f>IFERROR(VLOOKUP(A105,'9'!U:V,2,0),"0")</f>
        <v>0</v>
      </c>
      <c r="AH105" s="5" t="s">
        <v>214</v>
      </c>
      <c r="AI105" s="15">
        <f t="shared" si="99"/>
        <v>0</v>
      </c>
      <c r="AJ105" s="10" t="str">
        <f>IFERROR(VLOOKUP(A105,'10'!U:V,2,0),"0")</f>
        <v>0</v>
      </c>
      <c r="AK105" s="5" t="s">
        <v>214</v>
      </c>
      <c r="AL105" s="15">
        <f t="shared" si="100"/>
        <v>0</v>
      </c>
      <c r="AM105" s="10" t="str">
        <f>IFERROR(VLOOKUP(A105,'11'!U:V,2,0),"0")</f>
        <v>0</v>
      </c>
      <c r="AN105" s="5" t="s">
        <v>214</v>
      </c>
      <c r="AO105" s="15">
        <f t="shared" si="101"/>
        <v>0</v>
      </c>
      <c r="AP105" s="10" t="str">
        <f>IFERROR(VLOOKUP(A105,'12'!U:V,2,0),"0")</f>
        <v>0</v>
      </c>
      <c r="AQ105" s="5" t="s">
        <v>214</v>
      </c>
      <c r="AR105" s="15">
        <f t="shared" si="102"/>
        <v>0</v>
      </c>
      <c r="AS105" s="10" t="str">
        <f>IFERROR(VLOOKUP(A105,'13'!U:V,2,0),"0")</f>
        <v>0</v>
      </c>
      <c r="AT105" s="5" t="s">
        <v>214</v>
      </c>
      <c r="AU105" s="15">
        <f t="shared" si="103"/>
        <v>0</v>
      </c>
      <c r="AV105" s="10" t="str">
        <f>IFERROR(VLOOKUP(A105,'14'!U:V,2,0),"0")</f>
        <v>0</v>
      </c>
      <c r="AW105" s="5" t="s">
        <v>214</v>
      </c>
      <c r="AX105" s="15">
        <f t="shared" si="104"/>
        <v>0</v>
      </c>
      <c r="AY105" s="10" t="str">
        <f>IFERROR(VLOOKUP(A105,'15'!U:V,2,0),"0")</f>
        <v>0</v>
      </c>
      <c r="AZ105" s="5" t="s">
        <v>214</v>
      </c>
      <c r="BA105" s="15">
        <f t="shared" si="105"/>
        <v>0</v>
      </c>
      <c r="BB105" s="10" t="str">
        <f>IFERROR(VLOOKUP(A105,'16'!U:V,2,0),"0")</f>
        <v>0</v>
      </c>
      <c r="BC105" s="5" t="s">
        <v>214</v>
      </c>
      <c r="BD105" s="15">
        <f t="shared" si="106"/>
        <v>0</v>
      </c>
      <c r="BE105" s="10" t="str">
        <f>IFERROR(VLOOKUP(A105,'17'!U:V,2,0),"0")</f>
        <v>0</v>
      </c>
      <c r="BF105" s="5" t="s">
        <v>214</v>
      </c>
      <c r="BG105" s="15">
        <f t="shared" si="107"/>
        <v>0</v>
      </c>
      <c r="BH105" s="10" t="str">
        <f>IFERROR(VLOOKUP(A105,'18'!U:V,2,0),"0")</f>
        <v>0</v>
      </c>
      <c r="BI105" s="5" t="s">
        <v>214</v>
      </c>
      <c r="BJ105" s="15">
        <f t="shared" si="77"/>
        <v>0</v>
      </c>
      <c r="BK105" s="10" t="str">
        <f>IFERROR(VLOOKUP(A105,'19'!U:V,2,0),"0")</f>
        <v>0</v>
      </c>
      <c r="BL105" s="5" t="s">
        <v>214</v>
      </c>
      <c r="BM105" s="15">
        <f t="shared" si="78"/>
        <v>0</v>
      </c>
      <c r="BN105" s="10" t="str">
        <f>IFERROR(VLOOKUP(A105,'20'!U:V,2,0),"0")</f>
        <v>0</v>
      </c>
      <c r="BO105" s="5" t="s">
        <v>214</v>
      </c>
      <c r="BP105" s="15">
        <f t="shared" si="79"/>
        <v>0</v>
      </c>
      <c r="BQ105" s="10" t="str">
        <f>IFERROR(VLOOKUP(A105,'21'!U:V,2,0),"0")</f>
        <v>0</v>
      </c>
      <c r="BR105" s="5" t="s">
        <v>214</v>
      </c>
      <c r="BS105" s="15">
        <f t="shared" si="80"/>
        <v>0</v>
      </c>
      <c r="BT105" s="10" t="str">
        <f>IFERROR(VLOOKUP(A105,'22'!U:V,2,0),"0")</f>
        <v>0</v>
      </c>
      <c r="BU105" s="5" t="s">
        <v>214</v>
      </c>
      <c r="BV105" s="15">
        <f t="shared" si="81"/>
        <v>0</v>
      </c>
      <c r="BW105" s="10" t="str">
        <f>IFERROR(VLOOKUP(A105,'23'!U:V,2,0),"0")</f>
        <v>0</v>
      </c>
      <c r="BX105" s="5" t="s">
        <v>214</v>
      </c>
      <c r="BY105" s="15">
        <f t="shared" si="82"/>
        <v>0</v>
      </c>
      <c r="BZ105" s="10" t="str">
        <f>IFERROR(VLOOKUP(A105,'24'!U:V,2,0),"0")</f>
        <v>0</v>
      </c>
      <c r="CA105" s="5" t="s">
        <v>214</v>
      </c>
      <c r="CB105" s="15">
        <f t="shared" si="83"/>
        <v>0</v>
      </c>
      <c r="CC105" s="10" t="str">
        <f>IFERROR(VLOOKUP(A105,'25'!U:V,2,0),"0")</f>
        <v>0</v>
      </c>
      <c r="CD105" s="5" t="s">
        <v>214</v>
      </c>
      <c r="CE105" s="15">
        <f t="shared" si="84"/>
        <v>0</v>
      </c>
      <c r="CF105" s="10" t="str">
        <f>IFERROR(VLOOKUP(A105,'26'!U:V,2,0),"0")</f>
        <v>0</v>
      </c>
      <c r="CG105" s="5" t="s">
        <v>214</v>
      </c>
      <c r="CH105" s="15">
        <f t="shared" si="85"/>
        <v>0</v>
      </c>
      <c r="CI105" s="10" t="str">
        <f>IFERROR(VLOOKUP(A105,'27'!U:V,2,0),"0")</f>
        <v>0</v>
      </c>
      <c r="CJ105" s="5" t="s">
        <v>214</v>
      </c>
      <c r="CK105" s="15">
        <f t="shared" si="86"/>
        <v>0</v>
      </c>
      <c r="CL105" s="10" t="str">
        <f>IFERROR(VLOOKUP(A105,'28'!U:V,2,0),"0")</f>
        <v>0</v>
      </c>
      <c r="CM105" s="5" t="s">
        <v>214</v>
      </c>
      <c r="CN105" s="15">
        <f t="shared" si="87"/>
        <v>0</v>
      </c>
      <c r="CO105" s="10" t="str">
        <f>IFERROR(VLOOKUP(A105,'29'!U:V,2,0),"0")</f>
        <v>0</v>
      </c>
      <c r="CP105" s="5" t="s">
        <v>214</v>
      </c>
      <c r="CQ105" s="15">
        <f t="shared" si="88"/>
        <v>0</v>
      </c>
      <c r="CR105" s="10" t="str">
        <f>IFERROR(VLOOKUP(A105,'30'!U:V,2,0),"0")</f>
        <v>0</v>
      </c>
      <c r="CS105" s="5" t="s">
        <v>214</v>
      </c>
      <c r="CT105" s="15">
        <f t="shared" si="89"/>
        <v>0</v>
      </c>
      <c r="CU105" s="10" t="str">
        <f>IFERROR(VLOOKUP(A105,'31'!U:V,2,0),"0")</f>
        <v>0</v>
      </c>
      <c r="CV105" s="5" t="s">
        <v>214</v>
      </c>
      <c r="CW105" s="15">
        <f t="shared" si="90"/>
        <v>0</v>
      </c>
      <c r="CX105" s="10" t="str">
        <f>IFERROR(VLOOKUP(A105,'เซต1-31'!V:W,2,0),"0")</f>
        <v>0</v>
      </c>
      <c r="CY105" s="5" t="s">
        <v>214</v>
      </c>
      <c r="CZ105" s="15">
        <f t="shared" si="76"/>
        <v>0</v>
      </c>
    </row>
    <row r="106" spans="1:104" x14ac:dyDescent="0.25">
      <c r="A106" s="5" t="s">
        <v>187</v>
      </c>
      <c r="B106" s="4" t="s">
        <v>188</v>
      </c>
      <c r="C106" s="13">
        <v>20.58</v>
      </c>
      <c r="D106" s="95">
        <v>1</v>
      </c>
      <c r="E106" s="95">
        <f t="shared" si="56"/>
        <v>0</v>
      </c>
      <c r="F106" s="19">
        <f t="shared" si="57"/>
        <v>0</v>
      </c>
      <c r="G106" s="5" t="s">
        <v>129</v>
      </c>
      <c r="H106" s="13">
        <f t="shared" si="108"/>
        <v>0</v>
      </c>
      <c r="I106" s="10" t="str">
        <f>IFERROR(VLOOKUP(A106,'1'!U:V,2,0),"0")</f>
        <v>0</v>
      </c>
      <c r="J106" s="5" t="s">
        <v>129</v>
      </c>
      <c r="K106" s="15">
        <f t="shared" si="91"/>
        <v>0</v>
      </c>
      <c r="L106" s="10" t="str">
        <f>IFERROR(VLOOKUP(A106,'2'!U:V,2,0),"0")</f>
        <v>0</v>
      </c>
      <c r="M106" s="5" t="s">
        <v>129</v>
      </c>
      <c r="N106" s="15">
        <f t="shared" si="92"/>
        <v>0</v>
      </c>
      <c r="O106" s="10" t="str">
        <f>IFERROR(VLOOKUP(A106,'3'!U:V,2,0),"0")</f>
        <v>0</v>
      </c>
      <c r="P106" s="5" t="s">
        <v>129</v>
      </c>
      <c r="Q106" s="15">
        <f t="shared" si="93"/>
        <v>0</v>
      </c>
      <c r="R106" s="10" t="str">
        <f>IFERROR(VLOOKUP(A106,'4'!U:V,2,0),"0")</f>
        <v>0</v>
      </c>
      <c r="S106" s="5" t="s">
        <v>129</v>
      </c>
      <c r="T106" s="15">
        <f t="shared" si="94"/>
        <v>0</v>
      </c>
      <c r="U106" s="10" t="str">
        <f>IFERROR(VLOOKUP(A106,'5'!U:V,2,0),"0")</f>
        <v>0</v>
      </c>
      <c r="V106" s="5" t="s">
        <v>129</v>
      </c>
      <c r="W106" s="15">
        <f t="shared" si="95"/>
        <v>0</v>
      </c>
      <c r="X106" s="10" t="str">
        <f>IFERROR(VLOOKUP(A106,'6'!U:V,2,0),"0")</f>
        <v>0</v>
      </c>
      <c r="Y106" s="5" t="s">
        <v>129</v>
      </c>
      <c r="Z106" s="15">
        <f t="shared" si="96"/>
        <v>0</v>
      </c>
      <c r="AA106" s="10" t="str">
        <f>IFERROR(VLOOKUP(A106,'7'!U:V,2,0),"0")</f>
        <v>0</v>
      </c>
      <c r="AB106" s="5" t="s">
        <v>129</v>
      </c>
      <c r="AC106" s="15">
        <f t="shared" si="97"/>
        <v>0</v>
      </c>
      <c r="AD106" s="10" t="str">
        <f>IFERROR(VLOOKUP(A106,'8'!U:V,2,0),"0")</f>
        <v>0</v>
      </c>
      <c r="AE106" s="5" t="s">
        <v>129</v>
      </c>
      <c r="AF106" s="15">
        <f t="shared" si="98"/>
        <v>0</v>
      </c>
      <c r="AG106" s="10" t="str">
        <f>IFERROR(VLOOKUP(A106,'9'!U:V,2,0),"0")</f>
        <v>0</v>
      </c>
      <c r="AH106" s="5" t="s">
        <v>129</v>
      </c>
      <c r="AI106" s="15">
        <f t="shared" si="99"/>
        <v>0</v>
      </c>
      <c r="AJ106" s="10" t="str">
        <f>IFERROR(VLOOKUP(A106,'10'!U:V,2,0),"0")</f>
        <v>0</v>
      </c>
      <c r="AK106" s="5" t="s">
        <v>129</v>
      </c>
      <c r="AL106" s="15">
        <f t="shared" si="100"/>
        <v>0</v>
      </c>
      <c r="AM106" s="10" t="str">
        <f>IFERROR(VLOOKUP(A106,'11'!U:V,2,0),"0")</f>
        <v>0</v>
      </c>
      <c r="AN106" s="5" t="s">
        <v>129</v>
      </c>
      <c r="AO106" s="15">
        <f t="shared" si="101"/>
        <v>0</v>
      </c>
      <c r="AP106" s="10" t="str">
        <f>IFERROR(VLOOKUP(A106,'12'!U:V,2,0),"0")</f>
        <v>0</v>
      </c>
      <c r="AQ106" s="5" t="s">
        <v>129</v>
      </c>
      <c r="AR106" s="15">
        <f t="shared" si="102"/>
        <v>0</v>
      </c>
      <c r="AS106" s="10" t="str">
        <f>IFERROR(VLOOKUP(A106,'13'!U:V,2,0),"0")</f>
        <v>0</v>
      </c>
      <c r="AT106" s="5" t="s">
        <v>129</v>
      </c>
      <c r="AU106" s="15">
        <f t="shared" si="103"/>
        <v>0</v>
      </c>
      <c r="AV106" s="10" t="str">
        <f>IFERROR(VLOOKUP(A106,'14'!U:V,2,0),"0")</f>
        <v>0</v>
      </c>
      <c r="AW106" s="5" t="s">
        <v>129</v>
      </c>
      <c r="AX106" s="15">
        <f t="shared" si="104"/>
        <v>0</v>
      </c>
      <c r="AY106" s="10" t="str">
        <f>IFERROR(VLOOKUP(A106,'15'!U:V,2,0),"0")</f>
        <v>0</v>
      </c>
      <c r="AZ106" s="5" t="s">
        <v>129</v>
      </c>
      <c r="BA106" s="15">
        <f t="shared" si="105"/>
        <v>0</v>
      </c>
      <c r="BB106" s="10" t="str">
        <f>IFERROR(VLOOKUP(A106,'16'!U:V,2,0),"0")</f>
        <v>0</v>
      </c>
      <c r="BC106" s="5" t="s">
        <v>129</v>
      </c>
      <c r="BD106" s="15">
        <f t="shared" si="106"/>
        <v>0</v>
      </c>
      <c r="BE106" s="10" t="str">
        <f>IFERROR(VLOOKUP(A106,'17'!U:V,2,0),"0")</f>
        <v>0</v>
      </c>
      <c r="BF106" s="5" t="s">
        <v>129</v>
      </c>
      <c r="BG106" s="15">
        <f t="shared" si="107"/>
        <v>0</v>
      </c>
      <c r="BH106" s="10" t="str">
        <f>IFERROR(VLOOKUP(A106,'18'!U:V,2,0),"0")</f>
        <v>0</v>
      </c>
      <c r="BI106" s="5" t="s">
        <v>129</v>
      </c>
      <c r="BJ106" s="15">
        <f t="shared" si="77"/>
        <v>0</v>
      </c>
      <c r="BK106" s="10" t="str">
        <f>IFERROR(VLOOKUP(A106,'19'!U:V,2,0),"0")</f>
        <v>0</v>
      </c>
      <c r="BL106" s="5" t="s">
        <v>129</v>
      </c>
      <c r="BM106" s="15">
        <f t="shared" si="78"/>
        <v>0</v>
      </c>
      <c r="BN106" s="10" t="str">
        <f>IFERROR(VLOOKUP(A106,'20'!U:V,2,0),"0")</f>
        <v>0</v>
      </c>
      <c r="BO106" s="5" t="s">
        <v>129</v>
      </c>
      <c r="BP106" s="15">
        <f t="shared" si="79"/>
        <v>0</v>
      </c>
      <c r="BQ106" s="10" t="str">
        <f>IFERROR(VLOOKUP(A106,'21'!U:V,2,0),"0")</f>
        <v>0</v>
      </c>
      <c r="BR106" s="5" t="s">
        <v>129</v>
      </c>
      <c r="BS106" s="15">
        <f t="shared" si="80"/>
        <v>0</v>
      </c>
      <c r="BT106" s="10" t="str">
        <f>IFERROR(VLOOKUP(A106,'22'!U:V,2,0),"0")</f>
        <v>0</v>
      </c>
      <c r="BU106" s="5" t="s">
        <v>129</v>
      </c>
      <c r="BV106" s="15">
        <f t="shared" si="81"/>
        <v>0</v>
      </c>
      <c r="BW106" s="10" t="str">
        <f>IFERROR(VLOOKUP(A106,'23'!U:V,2,0),"0")</f>
        <v>0</v>
      </c>
      <c r="BX106" s="5" t="s">
        <v>129</v>
      </c>
      <c r="BY106" s="15">
        <f t="shared" si="82"/>
        <v>0</v>
      </c>
      <c r="BZ106" s="10" t="str">
        <f>IFERROR(VLOOKUP(A106,'24'!U:V,2,0),"0")</f>
        <v>0</v>
      </c>
      <c r="CA106" s="5" t="s">
        <v>129</v>
      </c>
      <c r="CB106" s="15">
        <f t="shared" si="83"/>
        <v>0</v>
      </c>
      <c r="CC106" s="10" t="str">
        <f>IFERROR(VLOOKUP(A106,'25'!U:V,2,0),"0")</f>
        <v>0</v>
      </c>
      <c r="CD106" s="5" t="s">
        <v>129</v>
      </c>
      <c r="CE106" s="15">
        <f t="shared" si="84"/>
        <v>0</v>
      </c>
      <c r="CF106" s="10" t="str">
        <f>IFERROR(VLOOKUP(A106,'26'!U:V,2,0),"0")</f>
        <v>0</v>
      </c>
      <c r="CG106" s="5" t="s">
        <v>129</v>
      </c>
      <c r="CH106" s="15">
        <f t="shared" si="85"/>
        <v>0</v>
      </c>
      <c r="CI106" s="10" t="str">
        <f>IFERROR(VLOOKUP(A106,'27'!U:V,2,0),"0")</f>
        <v>0</v>
      </c>
      <c r="CJ106" s="5" t="s">
        <v>129</v>
      </c>
      <c r="CK106" s="15">
        <f t="shared" si="86"/>
        <v>0</v>
      </c>
      <c r="CL106" s="10" t="str">
        <f>IFERROR(VLOOKUP(A106,'28'!U:V,2,0),"0")</f>
        <v>0</v>
      </c>
      <c r="CM106" s="5" t="s">
        <v>129</v>
      </c>
      <c r="CN106" s="15">
        <f t="shared" si="87"/>
        <v>0</v>
      </c>
      <c r="CO106" s="10" t="str">
        <f>IFERROR(VLOOKUP(A106,'29'!U:V,2,0),"0")</f>
        <v>0</v>
      </c>
      <c r="CP106" s="5" t="s">
        <v>129</v>
      </c>
      <c r="CQ106" s="15">
        <f t="shared" si="88"/>
        <v>0</v>
      </c>
      <c r="CR106" s="10" t="str">
        <f>IFERROR(VLOOKUP(A106,'30'!U:V,2,0),"0")</f>
        <v>0</v>
      </c>
      <c r="CS106" s="5" t="s">
        <v>129</v>
      </c>
      <c r="CT106" s="15">
        <f t="shared" si="89"/>
        <v>0</v>
      </c>
      <c r="CU106" s="10" t="str">
        <f>IFERROR(VLOOKUP(A106,'31'!U:V,2,0),"0")</f>
        <v>0</v>
      </c>
      <c r="CV106" s="5" t="s">
        <v>129</v>
      </c>
      <c r="CW106" s="15">
        <f t="shared" si="90"/>
        <v>0</v>
      </c>
      <c r="CX106" s="10" t="str">
        <f>IFERROR(VLOOKUP(A106,'เซต1-31'!V:W,2,0),"0")</f>
        <v>0</v>
      </c>
      <c r="CY106" s="5" t="s">
        <v>129</v>
      </c>
      <c r="CZ106" s="15">
        <f t="shared" si="76"/>
        <v>0</v>
      </c>
    </row>
    <row r="107" spans="1:104" x14ac:dyDescent="0.25">
      <c r="A107" s="5" t="s">
        <v>209</v>
      </c>
      <c r="B107" s="4" t="s">
        <v>210</v>
      </c>
      <c r="C107" s="13">
        <v>0</v>
      </c>
      <c r="D107" s="95">
        <v>1</v>
      </c>
      <c r="E107" s="95">
        <f t="shared" si="56"/>
        <v>5</v>
      </c>
      <c r="F107" s="19">
        <f t="shared" si="57"/>
        <v>5</v>
      </c>
      <c r="G107" s="5" t="s">
        <v>129</v>
      </c>
      <c r="H107" s="13">
        <f t="shared" si="108"/>
        <v>0</v>
      </c>
      <c r="I107" s="10" t="str">
        <f>IFERROR(VLOOKUP(A107,'1'!U:V,2,0),"0")</f>
        <v>0</v>
      </c>
      <c r="J107" s="5" t="s">
        <v>129</v>
      </c>
      <c r="K107" s="15">
        <f t="shared" si="91"/>
        <v>0</v>
      </c>
      <c r="L107" s="10" t="str">
        <f>IFERROR(VLOOKUP(A107,'2'!U:V,2,0),"0")</f>
        <v>0</v>
      </c>
      <c r="M107" s="5" t="s">
        <v>129</v>
      </c>
      <c r="N107" s="15">
        <f t="shared" si="92"/>
        <v>0</v>
      </c>
      <c r="O107" s="10" t="str">
        <f>IFERROR(VLOOKUP(A107,'3'!U:V,2,0),"0")</f>
        <v>0</v>
      </c>
      <c r="P107" s="5" t="s">
        <v>129</v>
      </c>
      <c r="Q107" s="15">
        <f t="shared" si="93"/>
        <v>0</v>
      </c>
      <c r="R107" s="10" t="str">
        <f>IFERROR(VLOOKUP(A107,'4'!U:V,2,0),"0")</f>
        <v>0</v>
      </c>
      <c r="S107" s="5" t="s">
        <v>129</v>
      </c>
      <c r="T107" s="15">
        <f t="shared" si="94"/>
        <v>0</v>
      </c>
      <c r="U107" s="10" t="str">
        <f>IFERROR(VLOOKUP(A107,'5'!U:V,2,0),"0")</f>
        <v>0</v>
      </c>
      <c r="V107" s="5" t="s">
        <v>129</v>
      </c>
      <c r="W107" s="15">
        <f t="shared" si="95"/>
        <v>0</v>
      </c>
      <c r="X107" s="10" t="str">
        <f>IFERROR(VLOOKUP(A107,'6'!U:V,2,0),"0")</f>
        <v>0</v>
      </c>
      <c r="Y107" s="5" t="s">
        <v>129</v>
      </c>
      <c r="Z107" s="15">
        <f t="shared" si="96"/>
        <v>0</v>
      </c>
      <c r="AA107" s="10" t="str">
        <f>IFERROR(VLOOKUP(A107,'7'!U:V,2,0),"0")</f>
        <v>0</v>
      </c>
      <c r="AB107" s="5" t="s">
        <v>129</v>
      </c>
      <c r="AC107" s="15">
        <f t="shared" si="97"/>
        <v>0</v>
      </c>
      <c r="AD107" s="10" t="str">
        <f>IFERROR(VLOOKUP(A107,'8'!U:V,2,0),"0")</f>
        <v>0</v>
      </c>
      <c r="AE107" s="5" t="s">
        <v>129</v>
      </c>
      <c r="AF107" s="15">
        <f t="shared" si="98"/>
        <v>0</v>
      </c>
      <c r="AG107" s="10" t="str">
        <f>IFERROR(VLOOKUP(A107,'9'!U:V,2,0),"0")</f>
        <v>0</v>
      </c>
      <c r="AH107" s="5" t="s">
        <v>129</v>
      </c>
      <c r="AI107" s="15">
        <f t="shared" si="99"/>
        <v>0</v>
      </c>
      <c r="AJ107" s="10" t="str">
        <f>IFERROR(VLOOKUP(A107,'10'!U:V,2,0),"0")</f>
        <v>0</v>
      </c>
      <c r="AK107" s="5" t="s">
        <v>129</v>
      </c>
      <c r="AL107" s="15">
        <f t="shared" si="100"/>
        <v>0</v>
      </c>
      <c r="AM107" s="10" t="str">
        <f>IFERROR(VLOOKUP(A107,'11'!U:V,2,0),"0")</f>
        <v>0</v>
      </c>
      <c r="AN107" s="5" t="s">
        <v>129</v>
      </c>
      <c r="AO107" s="15">
        <f t="shared" si="101"/>
        <v>0</v>
      </c>
      <c r="AP107" s="10" t="str">
        <f>IFERROR(VLOOKUP(A107,'12'!U:V,2,0),"0")</f>
        <v>0</v>
      </c>
      <c r="AQ107" s="5" t="s">
        <v>129</v>
      </c>
      <c r="AR107" s="15">
        <f t="shared" si="102"/>
        <v>0</v>
      </c>
      <c r="AS107" s="10" t="str">
        <f>IFERROR(VLOOKUP(A107,'13'!U:V,2,0),"0")</f>
        <v>0</v>
      </c>
      <c r="AT107" s="5" t="s">
        <v>129</v>
      </c>
      <c r="AU107" s="15">
        <f t="shared" si="103"/>
        <v>0</v>
      </c>
      <c r="AV107" s="10" t="str">
        <f>IFERROR(VLOOKUP(A107,'14'!U:V,2,0),"0")</f>
        <v>0</v>
      </c>
      <c r="AW107" s="5" t="s">
        <v>129</v>
      </c>
      <c r="AX107" s="15">
        <f t="shared" si="104"/>
        <v>0</v>
      </c>
      <c r="AY107" s="10" t="str">
        <f>IFERROR(VLOOKUP(A107,'15'!U:V,2,0),"0")</f>
        <v>0</v>
      </c>
      <c r="AZ107" s="5" t="s">
        <v>129</v>
      </c>
      <c r="BA107" s="15">
        <f t="shared" si="105"/>
        <v>0</v>
      </c>
      <c r="BB107" s="10" t="str">
        <f>IFERROR(VLOOKUP(A107,'16'!U:V,2,0),"0")</f>
        <v>0</v>
      </c>
      <c r="BC107" s="5" t="s">
        <v>129</v>
      </c>
      <c r="BD107" s="15">
        <f t="shared" si="106"/>
        <v>0</v>
      </c>
      <c r="BE107" s="10" t="str">
        <f>IFERROR(VLOOKUP(A107,'17'!U:V,2,0),"0")</f>
        <v>0</v>
      </c>
      <c r="BF107" s="5" t="s">
        <v>129</v>
      </c>
      <c r="BG107" s="15">
        <f t="shared" si="107"/>
        <v>0</v>
      </c>
      <c r="BH107" s="10" t="str">
        <f>IFERROR(VLOOKUP(A107,'18'!U:V,2,0),"0")</f>
        <v>0</v>
      </c>
      <c r="BI107" s="5" t="s">
        <v>129</v>
      </c>
      <c r="BJ107" s="15">
        <f t="shared" si="77"/>
        <v>0</v>
      </c>
      <c r="BK107" s="10" t="str">
        <f>IFERROR(VLOOKUP(A107,'19'!U:V,2,0),"0")</f>
        <v>0</v>
      </c>
      <c r="BL107" s="5" t="s">
        <v>129</v>
      </c>
      <c r="BM107" s="15">
        <f t="shared" si="78"/>
        <v>0</v>
      </c>
      <c r="BN107" s="10" t="str">
        <f>IFERROR(VLOOKUP(A107,'20'!U:V,2,0),"0")</f>
        <v>0</v>
      </c>
      <c r="BO107" s="5" t="s">
        <v>129</v>
      </c>
      <c r="BP107" s="15">
        <f t="shared" si="79"/>
        <v>0</v>
      </c>
      <c r="BQ107" s="10" t="str">
        <f>IFERROR(VLOOKUP(A107,'21'!U:V,2,0),"0")</f>
        <v>0</v>
      </c>
      <c r="BR107" s="5" t="s">
        <v>129</v>
      </c>
      <c r="BS107" s="15">
        <f t="shared" si="80"/>
        <v>0</v>
      </c>
      <c r="BT107" s="10" t="str">
        <f>IFERROR(VLOOKUP(A107,'22'!U:V,2,0),"0")</f>
        <v>0</v>
      </c>
      <c r="BU107" s="5" t="s">
        <v>129</v>
      </c>
      <c r="BV107" s="15">
        <f t="shared" si="81"/>
        <v>0</v>
      </c>
      <c r="BW107" s="10" t="str">
        <f>IFERROR(VLOOKUP(A107,'23'!U:V,2,0),"0")</f>
        <v>0</v>
      </c>
      <c r="BX107" s="5" t="s">
        <v>129</v>
      </c>
      <c r="BY107" s="15">
        <f t="shared" si="82"/>
        <v>0</v>
      </c>
      <c r="BZ107" s="10">
        <f>IFERROR(VLOOKUP(A107,'24'!U:V,2,0),"0")</f>
        <v>5</v>
      </c>
      <c r="CA107" s="5" t="s">
        <v>129</v>
      </c>
      <c r="CB107" s="15">
        <f t="shared" si="83"/>
        <v>0</v>
      </c>
      <c r="CC107" s="10" t="str">
        <f>IFERROR(VLOOKUP(A107,'25'!U:V,2,0),"0")</f>
        <v>0</v>
      </c>
      <c r="CD107" s="5" t="s">
        <v>129</v>
      </c>
      <c r="CE107" s="15">
        <f t="shared" si="84"/>
        <v>0</v>
      </c>
      <c r="CF107" s="10" t="str">
        <f>IFERROR(VLOOKUP(A107,'26'!U:V,2,0),"0")</f>
        <v>0</v>
      </c>
      <c r="CG107" s="5" t="s">
        <v>129</v>
      </c>
      <c r="CH107" s="15">
        <f t="shared" si="85"/>
        <v>0</v>
      </c>
      <c r="CI107" s="10" t="str">
        <f>IFERROR(VLOOKUP(A107,'27'!U:V,2,0),"0")</f>
        <v>0</v>
      </c>
      <c r="CJ107" s="5" t="s">
        <v>129</v>
      </c>
      <c r="CK107" s="15">
        <f t="shared" si="86"/>
        <v>0</v>
      </c>
      <c r="CL107" s="10" t="str">
        <f>IFERROR(VLOOKUP(A107,'28'!U:V,2,0),"0")</f>
        <v>0</v>
      </c>
      <c r="CM107" s="5" t="s">
        <v>129</v>
      </c>
      <c r="CN107" s="15">
        <f t="shared" si="87"/>
        <v>0</v>
      </c>
      <c r="CO107" s="10" t="str">
        <f>IFERROR(VLOOKUP(A107,'29'!U:V,2,0),"0")</f>
        <v>0</v>
      </c>
      <c r="CP107" s="5" t="s">
        <v>129</v>
      </c>
      <c r="CQ107" s="15">
        <f t="shared" si="88"/>
        <v>0</v>
      </c>
      <c r="CR107" s="10" t="str">
        <f>IFERROR(VLOOKUP(A107,'30'!U:V,2,0),"0")</f>
        <v>0</v>
      </c>
      <c r="CS107" s="5" t="s">
        <v>129</v>
      </c>
      <c r="CT107" s="15">
        <f t="shared" si="89"/>
        <v>0</v>
      </c>
      <c r="CU107" s="10" t="str">
        <f>IFERROR(VLOOKUP(A107,'31'!U:V,2,0),"0")</f>
        <v>0</v>
      </c>
      <c r="CV107" s="5" t="s">
        <v>129</v>
      </c>
      <c r="CW107" s="15">
        <f t="shared" si="90"/>
        <v>0</v>
      </c>
      <c r="CX107" s="10" t="str">
        <f>IFERROR(VLOOKUP(A107,'เซต1-31'!V:W,2,0),"0")</f>
        <v>0</v>
      </c>
      <c r="CY107" s="5" t="s">
        <v>129</v>
      </c>
      <c r="CZ107" s="15">
        <f t="shared" si="76"/>
        <v>0</v>
      </c>
    </row>
    <row r="108" spans="1:104" x14ac:dyDescent="0.25">
      <c r="A108" s="5" t="s">
        <v>116</v>
      </c>
      <c r="B108" s="4" t="s">
        <v>117</v>
      </c>
      <c r="C108" s="13">
        <v>4.5</v>
      </c>
      <c r="D108" s="95">
        <v>1</v>
      </c>
      <c r="E108" s="95">
        <f t="shared" si="56"/>
        <v>790</v>
      </c>
      <c r="F108" s="19">
        <f t="shared" si="57"/>
        <v>790</v>
      </c>
      <c r="G108" s="5" t="s">
        <v>130</v>
      </c>
      <c r="H108" s="13">
        <f t="shared" si="108"/>
        <v>3555</v>
      </c>
      <c r="I108" s="10" t="str">
        <f>IFERROR(VLOOKUP(A108,'1'!U:V,2,0),"0")</f>
        <v>0</v>
      </c>
      <c r="J108" s="5" t="s">
        <v>130</v>
      </c>
      <c r="K108" s="15">
        <f t="shared" si="91"/>
        <v>0</v>
      </c>
      <c r="L108" s="10">
        <f>IFERROR(VLOOKUP(A108,'2'!U:V,2,0),"0")</f>
        <v>80</v>
      </c>
      <c r="M108" s="5" t="s">
        <v>130</v>
      </c>
      <c r="N108" s="15">
        <f t="shared" si="92"/>
        <v>360</v>
      </c>
      <c r="O108" s="10">
        <f>IFERROR(VLOOKUP(A108,'3'!U:V,2,0),"0")</f>
        <v>70</v>
      </c>
      <c r="P108" s="5" t="s">
        <v>130</v>
      </c>
      <c r="Q108" s="15">
        <f t="shared" si="93"/>
        <v>315</v>
      </c>
      <c r="R108" s="10" t="str">
        <f>IFERROR(VLOOKUP(A108,'4'!U:V,2,0),"0")</f>
        <v>0</v>
      </c>
      <c r="S108" s="5" t="s">
        <v>130</v>
      </c>
      <c r="T108" s="15">
        <f t="shared" si="94"/>
        <v>0</v>
      </c>
      <c r="U108" s="10" t="str">
        <f>IFERROR(VLOOKUP(A108,'5'!U:V,2,0),"0")</f>
        <v>0</v>
      </c>
      <c r="V108" s="5" t="s">
        <v>130</v>
      </c>
      <c r="W108" s="15">
        <f t="shared" si="95"/>
        <v>0</v>
      </c>
      <c r="X108" s="10" t="str">
        <f>IFERROR(VLOOKUP(A108,'6'!U:V,2,0),"0")</f>
        <v>0</v>
      </c>
      <c r="Y108" s="5" t="s">
        <v>130</v>
      </c>
      <c r="Z108" s="15">
        <f t="shared" si="96"/>
        <v>0</v>
      </c>
      <c r="AA108" s="10">
        <f>IFERROR(VLOOKUP(A108,'7'!U:V,2,0),"0")</f>
        <v>20</v>
      </c>
      <c r="AB108" s="5" t="s">
        <v>130</v>
      </c>
      <c r="AC108" s="15">
        <f t="shared" si="97"/>
        <v>90</v>
      </c>
      <c r="AD108" s="10">
        <f>IFERROR(VLOOKUP(A108,'8'!U:V,2,0),"0")</f>
        <v>10</v>
      </c>
      <c r="AE108" s="5" t="s">
        <v>130</v>
      </c>
      <c r="AF108" s="15">
        <f t="shared" si="98"/>
        <v>45</v>
      </c>
      <c r="AG108" s="10">
        <f>IFERROR(VLOOKUP(A108,'9'!U:V,2,0),"0")</f>
        <v>10</v>
      </c>
      <c r="AH108" s="5" t="s">
        <v>130</v>
      </c>
      <c r="AI108" s="15">
        <f t="shared" si="99"/>
        <v>45</v>
      </c>
      <c r="AJ108" s="10">
        <f>IFERROR(VLOOKUP(A108,'10'!U:V,2,0),"0")</f>
        <v>60</v>
      </c>
      <c r="AK108" s="5" t="s">
        <v>130</v>
      </c>
      <c r="AL108" s="15">
        <f t="shared" si="100"/>
        <v>270</v>
      </c>
      <c r="AM108" s="10">
        <f>IFERROR(VLOOKUP(A108,'11'!U:V,2,0),"0")</f>
        <v>100</v>
      </c>
      <c r="AN108" s="5" t="s">
        <v>130</v>
      </c>
      <c r="AO108" s="15">
        <f t="shared" si="101"/>
        <v>450</v>
      </c>
      <c r="AP108" s="10" t="str">
        <f>IFERROR(VLOOKUP(A108,'12'!U:V,2,0),"0")</f>
        <v>0</v>
      </c>
      <c r="AQ108" s="5" t="s">
        <v>130</v>
      </c>
      <c r="AR108" s="15">
        <f t="shared" si="102"/>
        <v>0</v>
      </c>
      <c r="AS108" s="10" t="str">
        <f>IFERROR(VLOOKUP(A108,'13'!U:V,2,0),"0")</f>
        <v>0</v>
      </c>
      <c r="AT108" s="5" t="s">
        <v>130</v>
      </c>
      <c r="AU108" s="15">
        <f t="shared" si="103"/>
        <v>0</v>
      </c>
      <c r="AV108" s="10" t="str">
        <f>IFERROR(VLOOKUP(A108,'14'!U:V,2,0),"0")</f>
        <v>0</v>
      </c>
      <c r="AW108" s="5" t="s">
        <v>130</v>
      </c>
      <c r="AX108" s="15">
        <f t="shared" si="104"/>
        <v>0</v>
      </c>
      <c r="AY108" s="10">
        <f>IFERROR(VLOOKUP(A108,'15'!U:V,2,0),"0")</f>
        <v>40</v>
      </c>
      <c r="AZ108" s="5" t="s">
        <v>130</v>
      </c>
      <c r="BA108" s="15">
        <f t="shared" si="105"/>
        <v>180</v>
      </c>
      <c r="BB108" s="10">
        <f>IFERROR(VLOOKUP(A108,'16'!U:V,2,0),"0")</f>
        <v>10</v>
      </c>
      <c r="BC108" s="5" t="s">
        <v>130</v>
      </c>
      <c r="BD108" s="15">
        <f t="shared" si="106"/>
        <v>45</v>
      </c>
      <c r="BE108" s="10">
        <f>IFERROR(VLOOKUP(A108,'17'!U:V,2,0),"0")</f>
        <v>80</v>
      </c>
      <c r="BF108" s="5" t="s">
        <v>130</v>
      </c>
      <c r="BG108" s="15">
        <f t="shared" si="107"/>
        <v>360</v>
      </c>
      <c r="BH108" s="10">
        <f>IFERROR(VLOOKUP(A108,'18'!U:V,2,0),"0")</f>
        <v>220</v>
      </c>
      <c r="BI108" s="5" t="s">
        <v>130</v>
      </c>
      <c r="BJ108" s="15">
        <f t="shared" si="77"/>
        <v>990</v>
      </c>
      <c r="BK108" s="10" t="str">
        <f>IFERROR(VLOOKUP(A108,'19'!U:V,2,0),"0")</f>
        <v>0</v>
      </c>
      <c r="BL108" s="5" t="s">
        <v>130</v>
      </c>
      <c r="BM108" s="15">
        <f t="shared" si="78"/>
        <v>0</v>
      </c>
      <c r="BN108" s="10" t="str">
        <f>IFERROR(VLOOKUP(A108,'20'!U:V,2,0),"0")</f>
        <v>0</v>
      </c>
      <c r="BO108" s="5" t="s">
        <v>130</v>
      </c>
      <c r="BP108" s="15">
        <f t="shared" si="79"/>
        <v>0</v>
      </c>
      <c r="BQ108" s="10">
        <f>IFERROR(VLOOKUP(A108,'21'!U:V,2,0),"0")</f>
        <v>60</v>
      </c>
      <c r="BR108" s="5" t="s">
        <v>130</v>
      </c>
      <c r="BS108" s="15">
        <f t="shared" si="80"/>
        <v>270</v>
      </c>
      <c r="BT108" s="10" t="str">
        <f>IFERROR(VLOOKUP(A108,'22'!U:V,2,0),"0")</f>
        <v>0</v>
      </c>
      <c r="BU108" s="5" t="s">
        <v>130</v>
      </c>
      <c r="BV108" s="15">
        <f t="shared" si="81"/>
        <v>0</v>
      </c>
      <c r="BW108" s="10">
        <f>IFERROR(VLOOKUP(A108,'23'!U:V,2,0),"0")</f>
        <v>20</v>
      </c>
      <c r="BX108" s="5" t="s">
        <v>130</v>
      </c>
      <c r="BY108" s="15">
        <f t="shared" si="82"/>
        <v>90</v>
      </c>
      <c r="BZ108" s="10">
        <f>IFERROR(VLOOKUP(A108,'24'!U:V,2,0),"0")</f>
        <v>10</v>
      </c>
      <c r="CA108" s="5" t="s">
        <v>130</v>
      </c>
      <c r="CB108" s="15">
        <f t="shared" si="83"/>
        <v>45</v>
      </c>
      <c r="CC108" s="10" t="str">
        <f>IFERROR(VLOOKUP(A108,'25'!U:V,2,0),"0")</f>
        <v>0</v>
      </c>
      <c r="CD108" s="5" t="s">
        <v>130</v>
      </c>
      <c r="CE108" s="15">
        <f t="shared" si="84"/>
        <v>0</v>
      </c>
      <c r="CF108" s="10" t="str">
        <f>IFERROR(VLOOKUP(A108,'26'!U:V,2,0),"0")</f>
        <v>0</v>
      </c>
      <c r="CG108" s="5" t="s">
        <v>130</v>
      </c>
      <c r="CH108" s="15">
        <f t="shared" si="85"/>
        <v>0</v>
      </c>
      <c r="CI108" s="10" t="str">
        <f>IFERROR(VLOOKUP(A108,'27'!U:V,2,0),"0")</f>
        <v>0</v>
      </c>
      <c r="CJ108" s="5" t="s">
        <v>130</v>
      </c>
      <c r="CK108" s="15">
        <f t="shared" si="86"/>
        <v>0</v>
      </c>
      <c r="CL108" s="10" t="str">
        <f>IFERROR(VLOOKUP(A108,'28'!U:V,2,0),"0")</f>
        <v>0</v>
      </c>
      <c r="CM108" s="5" t="s">
        <v>130</v>
      </c>
      <c r="CN108" s="15">
        <f t="shared" si="87"/>
        <v>0</v>
      </c>
      <c r="CO108" s="10" t="str">
        <f>IFERROR(VLOOKUP(A108,'29'!U:V,2,0),"0")</f>
        <v>0</v>
      </c>
      <c r="CP108" s="5" t="s">
        <v>130</v>
      </c>
      <c r="CQ108" s="15">
        <f t="shared" si="88"/>
        <v>0</v>
      </c>
      <c r="CR108" s="10" t="str">
        <f>IFERROR(VLOOKUP(A108,'30'!U:V,2,0),"0")</f>
        <v>0</v>
      </c>
      <c r="CS108" s="5" t="s">
        <v>130</v>
      </c>
      <c r="CT108" s="15">
        <f t="shared" si="89"/>
        <v>0</v>
      </c>
      <c r="CU108" s="10" t="str">
        <f>IFERROR(VLOOKUP(A108,'31'!U:V,2,0),"0")</f>
        <v>0</v>
      </c>
      <c r="CV108" s="5" t="s">
        <v>130</v>
      </c>
      <c r="CW108" s="15">
        <f t="shared" si="90"/>
        <v>0</v>
      </c>
      <c r="CX108" s="10" t="str">
        <f>IFERROR(VLOOKUP(A108,'เซต1-31'!V:W,2,0),"0")</f>
        <v>0</v>
      </c>
      <c r="CY108" s="5" t="s">
        <v>130</v>
      </c>
      <c r="CZ108" s="15">
        <f t="shared" si="76"/>
        <v>0</v>
      </c>
    </row>
    <row r="109" spans="1:104" x14ac:dyDescent="0.25">
      <c r="A109" s="5" t="s">
        <v>102</v>
      </c>
      <c r="B109" s="4" t="s">
        <v>103</v>
      </c>
      <c r="C109" s="13">
        <v>4.33</v>
      </c>
      <c r="D109" s="95">
        <v>1</v>
      </c>
      <c r="E109" s="95">
        <f t="shared" si="56"/>
        <v>0</v>
      </c>
      <c r="F109" s="19">
        <f t="shared" si="57"/>
        <v>0</v>
      </c>
      <c r="G109" s="5" t="s">
        <v>130</v>
      </c>
      <c r="H109" s="13">
        <f t="shared" si="108"/>
        <v>0</v>
      </c>
      <c r="I109" s="10" t="str">
        <f>IFERROR(VLOOKUP(A109,'1'!U:V,2,0),"0")</f>
        <v>0</v>
      </c>
      <c r="J109" s="5" t="s">
        <v>130</v>
      </c>
      <c r="K109" s="15">
        <f t="shared" si="91"/>
        <v>0</v>
      </c>
      <c r="L109" s="10" t="str">
        <f>IFERROR(VLOOKUP(A109,'2'!U:V,2,0),"0")</f>
        <v>0</v>
      </c>
      <c r="M109" s="5" t="s">
        <v>130</v>
      </c>
      <c r="N109" s="15">
        <f t="shared" si="92"/>
        <v>0</v>
      </c>
      <c r="O109" s="10" t="str">
        <f>IFERROR(VLOOKUP(A109,'3'!U:V,2,0),"0")</f>
        <v>0</v>
      </c>
      <c r="P109" s="5" t="s">
        <v>130</v>
      </c>
      <c r="Q109" s="15">
        <f t="shared" si="93"/>
        <v>0</v>
      </c>
      <c r="R109" s="10" t="str">
        <f>IFERROR(VLOOKUP(A109,'4'!U:V,2,0),"0")</f>
        <v>0</v>
      </c>
      <c r="S109" s="5" t="s">
        <v>130</v>
      </c>
      <c r="T109" s="15">
        <f t="shared" si="94"/>
        <v>0</v>
      </c>
      <c r="U109" s="10" t="str">
        <f>IFERROR(VLOOKUP(A109,'5'!U:V,2,0),"0")</f>
        <v>0</v>
      </c>
      <c r="V109" s="5" t="s">
        <v>130</v>
      </c>
      <c r="W109" s="15">
        <f t="shared" si="95"/>
        <v>0</v>
      </c>
      <c r="X109" s="10" t="str">
        <f>IFERROR(VLOOKUP(A109,'6'!U:V,2,0),"0")</f>
        <v>0</v>
      </c>
      <c r="Y109" s="5" t="s">
        <v>130</v>
      </c>
      <c r="Z109" s="15">
        <f t="shared" si="96"/>
        <v>0</v>
      </c>
      <c r="AA109" s="10" t="str">
        <f>IFERROR(VLOOKUP(A109,'7'!U:V,2,0),"0")</f>
        <v>0</v>
      </c>
      <c r="AB109" s="5" t="s">
        <v>130</v>
      </c>
      <c r="AC109" s="15">
        <f t="shared" si="97"/>
        <v>0</v>
      </c>
      <c r="AD109" s="10" t="str">
        <f>IFERROR(VLOOKUP(A109,'8'!U:V,2,0),"0")</f>
        <v>0</v>
      </c>
      <c r="AE109" s="5" t="s">
        <v>130</v>
      </c>
      <c r="AF109" s="15">
        <f t="shared" si="98"/>
        <v>0</v>
      </c>
      <c r="AG109" s="10" t="str">
        <f>IFERROR(VLOOKUP(A109,'9'!U:V,2,0),"0")</f>
        <v>0</v>
      </c>
      <c r="AH109" s="5" t="s">
        <v>130</v>
      </c>
      <c r="AI109" s="15">
        <f t="shared" si="99"/>
        <v>0</v>
      </c>
      <c r="AJ109" s="10" t="str">
        <f>IFERROR(VLOOKUP(A109,'10'!U:V,2,0),"0")</f>
        <v>0</v>
      </c>
      <c r="AK109" s="5" t="s">
        <v>130</v>
      </c>
      <c r="AL109" s="15">
        <f t="shared" si="100"/>
        <v>0</v>
      </c>
      <c r="AM109" s="10" t="str">
        <f>IFERROR(VLOOKUP(A109,'11'!U:V,2,0),"0")</f>
        <v>0</v>
      </c>
      <c r="AN109" s="5" t="s">
        <v>130</v>
      </c>
      <c r="AO109" s="15">
        <f t="shared" si="101"/>
        <v>0</v>
      </c>
      <c r="AP109" s="10" t="str">
        <f>IFERROR(VLOOKUP(A109,'12'!U:V,2,0),"0")</f>
        <v>0</v>
      </c>
      <c r="AQ109" s="5" t="s">
        <v>130</v>
      </c>
      <c r="AR109" s="15">
        <f t="shared" si="102"/>
        <v>0</v>
      </c>
      <c r="AS109" s="10" t="str">
        <f>IFERROR(VLOOKUP(A109,'13'!U:V,2,0),"0")</f>
        <v>0</v>
      </c>
      <c r="AT109" s="5" t="s">
        <v>130</v>
      </c>
      <c r="AU109" s="15">
        <f t="shared" si="103"/>
        <v>0</v>
      </c>
      <c r="AV109" s="10" t="str">
        <f>IFERROR(VLOOKUP(A109,'14'!U:V,2,0),"0")</f>
        <v>0</v>
      </c>
      <c r="AW109" s="5" t="s">
        <v>130</v>
      </c>
      <c r="AX109" s="15">
        <f t="shared" si="104"/>
        <v>0</v>
      </c>
      <c r="AY109" s="10" t="str">
        <f>IFERROR(VLOOKUP(A109,'15'!U:V,2,0),"0")</f>
        <v>0</v>
      </c>
      <c r="AZ109" s="5" t="s">
        <v>130</v>
      </c>
      <c r="BA109" s="15">
        <f t="shared" si="105"/>
        <v>0</v>
      </c>
      <c r="BB109" s="10" t="str">
        <f>IFERROR(VLOOKUP(A109,'16'!U:V,2,0),"0")</f>
        <v>0</v>
      </c>
      <c r="BC109" s="5" t="s">
        <v>130</v>
      </c>
      <c r="BD109" s="15">
        <f t="shared" si="106"/>
        <v>0</v>
      </c>
      <c r="BE109" s="10" t="str">
        <f>IFERROR(VLOOKUP(A109,'17'!U:V,2,0),"0")</f>
        <v>0</v>
      </c>
      <c r="BF109" s="5" t="s">
        <v>130</v>
      </c>
      <c r="BG109" s="15">
        <f t="shared" si="107"/>
        <v>0</v>
      </c>
      <c r="BH109" s="10" t="str">
        <f>IFERROR(VLOOKUP(A109,'18'!U:V,2,0),"0")</f>
        <v>0</v>
      </c>
      <c r="BI109" s="5" t="s">
        <v>130</v>
      </c>
      <c r="BJ109" s="15">
        <f t="shared" si="77"/>
        <v>0</v>
      </c>
      <c r="BK109" s="10" t="str">
        <f>IFERROR(VLOOKUP(A109,'19'!U:V,2,0),"0")</f>
        <v>0</v>
      </c>
      <c r="BL109" s="5" t="s">
        <v>130</v>
      </c>
      <c r="BM109" s="15">
        <f t="shared" si="78"/>
        <v>0</v>
      </c>
      <c r="BN109" s="10" t="str">
        <f>IFERROR(VLOOKUP(A109,'20'!U:V,2,0),"0")</f>
        <v>0</v>
      </c>
      <c r="BO109" s="5" t="s">
        <v>130</v>
      </c>
      <c r="BP109" s="15">
        <f t="shared" si="79"/>
        <v>0</v>
      </c>
      <c r="BQ109" s="10" t="str">
        <f>IFERROR(VLOOKUP(A109,'21'!U:V,2,0),"0")</f>
        <v>0</v>
      </c>
      <c r="BR109" s="5" t="s">
        <v>130</v>
      </c>
      <c r="BS109" s="15">
        <f t="shared" si="80"/>
        <v>0</v>
      </c>
      <c r="BT109" s="10" t="str">
        <f>IFERROR(VLOOKUP(A109,'22'!U:V,2,0),"0")</f>
        <v>0</v>
      </c>
      <c r="BU109" s="5" t="s">
        <v>130</v>
      </c>
      <c r="BV109" s="15">
        <f t="shared" si="81"/>
        <v>0</v>
      </c>
      <c r="BW109" s="10" t="str">
        <f>IFERROR(VLOOKUP(A109,'23'!U:V,2,0),"0")</f>
        <v>0</v>
      </c>
      <c r="BX109" s="5" t="s">
        <v>130</v>
      </c>
      <c r="BY109" s="15">
        <f t="shared" si="82"/>
        <v>0</v>
      </c>
      <c r="BZ109" s="10" t="str">
        <f>IFERROR(VLOOKUP(A109,'24'!U:V,2,0),"0")</f>
        <v>0</v>
      </c>
      <c r="CA109" s="5" t="s">
        <v>130</v>
      </c>
      <c r="CB109" s="15">
        <f t="shared" si="83"/>
        <v>0</v>
      </c>
      <c r="CC109" s="10" t="str">
        <f>IFERROR(VLOOKUP(A109,'25'!U:V,2,0),"0")</f>
        <v>0</v>
      </c>
      <c r="CD109" s="5" t="s">
        <v>130</v>
      </c>
      <c r="CE109" s="15">
        <f t="shared" si="84"/>
        <v>0</v>
      </c>
      <c r="CF109" s="10" t="str">
        <f>IFERROR(VLOOKUP(A109,'26'!U:V,2,0),"0")</f>
        <v>0</v>
      </c>
      <c r="CG109" s="5" t="s">
        <v>130</v>
      </c>
      <c r="CH109" s="15">
        <f t="shared" si="85"/>
        <v>0</v>
      </c>
      <c r="CI109" s="10" t="str">
        <f>IFERROR(VLOOKUP(A109,'27'!U:V,2,0),"0")</f>
        <v>0</v>
      </c>
      <c r="CJ109" s="5" t="s">
        <v>130</v>
      </c>
      <c r="CK109" s="15">
        <f t="shared" si="86"/>
        <v>0</v>
      </c>
      <c r="CL109" s="10" t="str">
        <f>IFERROR(VLOOKUP(A109,'28'!U:V,2,0),"0")</f>
        <v>0</v>
      </c>
      <c r="CM109" s="5" t="s">
        <v>130</v>
      </c>
      <c r="CN109" s="15">
        <f t="shared" si="87"/>
        <v>0</v>
      </c>
      <c r="CO109" s="10" t="str">
        <f>IFERROR(VLOOKUP(A109,'29'!U:V,2,0),"0")</f>
        <v>0</v>
      </c>
      <c r="CP109" s="5" t="s">
        <v>130</v>
      </c>
      <c r="CQ109" s="15">
        <f t="shared" si="88"/>
        <v>0</v>
      </c>
      <c r="CR109" s="10" t="str">
        <f>IFERROR(VLOOKUP(A109,'30'!U:V,2,0),"0")</f>
        <v>0</v>
      </c>
      <c r="CS109" s="5" t="s">
        <v>130</v>
      </c>
      <c r="CT109" s="15">
        <f t="shared" si="89"/>
        <v>0</v>
      </c>
      <c r="CU109" s="10" t="str">
        <f>IFERROR(VLOOKUP(A109,'31'!U:V,2,0),"0")</f>
        <v>0</v>
      </c>
      <c r="CV109" s="5" t="s">
        <v>130</v>
      </c>
      <c r="CW109" s="15">
        <f t="shared" si="90"/>
        <v>0</v>
      </c>
      <c r="CX109" s="10" t="str">
        <f>IFERROR(VLOOKUP(A109,'เซต1-31'!V:W,2,0),"0")</f>
        <v>0</v>
      </c>
      <c r="CY109" s="5" t="s">
        <v>130</v>
      </c>
      <c r="CZ109" s="15">
        <f t="shared" si="76"/>
        <v>0</v>
      </c>
    </row>
    <row r="110" spans="1:104" x14ac:dyDescent="0.25">
      <c r="A110" s="5" t="s">
        <v>121</v>
      </c>
      <c r="B110" s="4" t="s">
        <v>122</v>
      </c>
      <c r="C110" s="13">
        <v>17.5</v>
      </c>
      <c r="D110" s="95">
        <v>1</v>
      </c>
      <c r="E110" s="95">
        <f t="shared" si="56"/>
        <v>0</v>
      </c>
      <c r="F110" s="19">
        <f t="shared" si="57"/>
        <v>0</v>
      </c>
      <c r="G110" s="5" t="s">
        <v>131</v>
      </c>
      <c r="H110" s="13">
        <f t="shared" si="108"/>
        <v>0</v>
      </c>
      <c r="I110" s="10" t="str">
        <f>IFERROR(VLOOKUP(A110,'1'!U:V,2,0),"0")</f>
        <v>0</v>
      </c>
      <c r="J110" s="5" t="s">
        <v>131</v>
      </c>
      <c r="K110" s="15">
        <f t="shared" si="91"/>
        <v>0</v>
      </c>
      <c r="L110" s="10" t="str">
        <f>IFERROR(VLOOKUP(A110,'2'!U:V,2,0),"0")</f>
        <v>0</v>
      </c>
      <c r="M110" s="5" t="s">
        <v>131</v>
      </c>
      <c r="N110" s="15">
        <f t="shared" si="92"/>
        <v>0</v>
      </c>
      <c r="O110" s="10" t="str">
        <f>IFERROR(VLOOKUP(A110,'3'!U:V,2,0),"0")</f>
        <v>0</v>
      </c>
      <c r="P110" s="5" t="s">
        <v>131</v>
      </c>
      <c r="Q110" s="15">
        <f t="shared" si="93"/>
        <v>0</v>
      </c>
      <c r="R110" s="10" t="str">
        <f>IFERROR(VLOOKUP(A110,'4'!U:V,2,0),"0")</f>
        <v>0</v>
      </c>
      <c r="S110" s="5" t="s">
        <v>131</v>
      </c>
      <c r="T110" s="15">
        <f t="shared" si="94"/>
        <v>0</v>
      </c>
      <c r="U110" s="10" t="str">
        <f>IFERROR(VLOOKUP(A110,'5'!U:V,2,0),"0")</f>
        <v>0</v>
      </c>
      <c r="V110" s="5" t="s">
        <v>131</v>
      </c>
      <c r="W110" s="15">
        <f t="shared" si="95"/>
        <v>0</v>
      </c>
      <c r="X110" s="10" t="str">
        <f>IFERROR(VLOOKUP(A110,'6'!U:V,2,0),"0")</f>
        <v>0</v>
      </c>
      <c r="Y110" s="5" t="s">
        <v>131</v>
      </c>
      <c r="Z110" s="15">
        <f t="shared" si="96"/>
        <v>0</v>
      </c>
      <c r="AA110" s="10" t="str">
        <f>IFERROR(VLOOKUP(A110,'7'!U:V,2,0),"0")</f>
        <v>0</v>
      </c>
      <c r="AB110" s="5" t="s">
        <v>131</v>
      </c>
      <c r="AC110" s="15">
        <f t="shared" si="97"/>
        <v>0</v>
      </c>
      <c r="AD110" s="10" t="str">
        <f>IFERROR(VLOOKUP(A110,'8'!U:V,2,0),"0")</f>
        <v>0</v>
      </c>
      <c r="AE110" s="5" t="s">
        <v>131</v>
      </c>
      <c r="AF110" s="15">
        <f t="shared" si="98"/>
        <v>0</v>
      </c>
      <c r="AG110" s="10" t="str">
        <f>IFERROR(VLOOKUP(A110,'9'!U:V,2,0),"0")</f>
        <v>0</v>
      </c>
      <c r="AH110" s="5" t="s">
        <v>131</v>
      </c>
      <c r="AI110" s="15">
        <f t="shared" si="99"/>
        <v>0</v>
      </c>
      <c r="AJ110" s="10" t="str">
        <f>IFERROR(VLOOKUP(A110,'10'!U:V,2,0),"0")</f>
        <v>0</v>
      </c>
      <c r="AK110" s="5" t="s">
        <v>131</v>
      </c>
      <c r="AL110" s="15">
        <f t="shared" si="100"/>
        <v>0</v>
      </c>
      <c r="AM110" s="10" t="str">
        <f>IFERROR(VLOOKUP(A110,'11'!U:V,2,0),"0")</f>
        <v>0</v>
      </c>
      <c r="AN110" s="5" t="s">
        <v>131</v>
      </c>
      <c r="AO110" s="15">
        <f t="shared" si="101"/>
        <v>0</v>
      </c>
      <c r="AP110" s="10" t="str">
        <f>IFERROR(VLOOKUP(A110,'12'!U:V,2,0),"0")</f>
        <v>0</v>
      </c>
      <c r="AQ110" s="5" t="s">
        <v>131</v>
      </c>
      <c r="AR110" s="15">
        <f t="shared" si="102"/>
        <v>0</v>
      </c>
      <c r="AS110" s="10" t="str">
        <f>IFERROR(VLOOKUP(A110,'13'!U:V,2,0),"0")</f>
        <v>0</v>
      </c>
      <c r="AT110" s="5" t="s">
        <v>131</v>
      </c>
      <c r="AU110" s="15">
        <f t="shared" si="103"/>
        <v>0</v>
      </c>
      <c r="AV110" s="10" t="str">
        <f>IFERROR(VLOOKUP(A110,'14'!U:V,2,0),"0")</f>
        <v>0</v>
      </c>
      <c r="AW110" s="5" t="s">
        <v>131</v>
      </c>
      <c r="AX110" s="15">
        <f t="shared" si="104"/>
        <v>0</v>
      </c>
      <c r="AY110" s="10" t="str">
        <f>IFERROR(VLOOKUP(A110,'15'!U:V,2,0),"0")</f>
        <v>0</v>
      </c>
      <c r="AZ110" s="5" t="s">
        <v>131</v>
      </c>
      <c r="BA110" s="15">
        <f t="shared" si="105"/>
        <v>0</v>
      </c>
      <c r="BB110" s="10" t="str">
        <f>IFERROR(VLOOKUP(A110,'16'!U:V,2,0),"0")</f>
        <v>0</v>
      </c>
      <c r="BC110" s="5" t="s">
        <v>131</v>
      </c>
      <c r="BD110" s="15">
        <f t="shared" si="106"/>
        <v>0</v>
      </c>
      <c r="BE110" s="10" t="str">
        <f>IFERROR(VLOOKUP(A110,'17'!U:V,2,0),"0")</f>
        <v>0</v>
      </c>
      <c r="BF110" s="5" t="s">
        <v>131</v>
      </c>
      <c r="BG110" s="15">
        <f t="shared" si="107"/>
        <v>0</v>
      </c>
      <c r="BH110" s="10" t="str">
        <f>IFERROR(VLOOKUP(A110,'18'!U:V,2,0),"0")</f>
        <v>0</v>
      </c>
      <c r="BI110" s="5" t="s">
        <v>131</v>
      </c>
      <c r="BJ110" s="15">
        <f t="shared" si="77"/>
        <v>0</v>
      </c>
      <c r="BK110" s="10" t="str">
        <f>IFERROR(VLOOKUP(A110,'19'!U:V,2,0),"0")</f>
        <v>0</v>
      </c>
      <c r="BL110" s="5" t="s">
        <v>131</v>
      </c>
      <c r="BM110" s="15">
        <f t="shared" si="78"/>
        <v>0</v>
      </c>
      <c r="BN110" s="10" t="str">
        <f>IFERROR(VLOOKUP(A110,'20'!U:V,2,0),"0")</f>
        <v>0</v>
      </c>
      <c r="BO110" s="5" t="s">
        <v>131</v>
      </c>
      <c r="BP110" s="15">
        <f t="shared" si="79"/>
        <v>0</v>
      </c>
      <c r="BQ110" s="10" t="str">
        <f>IFERROR(VLOOKUP(A110,'21'!U:V,2,0),"0")</f>
        <v>0</v>
      </c>
      <c r="BR110" s="5" t="s">
        <v>131</v>
      </c>
      <c r="BS110" s="15">
        <f t="shared" si="80"/>
        <v>0</v>
      </c>
      <c r="BT110" s="10" t="str">
        <f>IFERROR(VLOOKUP(A110,'22'!U:V,2,0),"0")</f>
        <v>0</v>
      </c>
      <c r="BU110" s="5" t="s">
        <v>131</v>
      </c>
      <c r="BV110" s="15">
        <f t="shared" si="81"/>
        <v>0</v>
      </c>
      <c r="BW110" s="10" t="str">
        <f>IFERROR(VLOOKUP(A110,'23'!U:V,2,0),"0")</f>
        <v>0</v>
      </c>
      <c r="BX110" s="5" t="s">
        <v>131</v>
      </c>
      <c r="BY110" s="15">
        <f t="shared" si="82"/>
        <v>0</v>
      </c>
      <c r="BZ110" s="10" t="str">
        <f>IFERROR(VLOOKUP(A110,'24'!U:V,2,0),"0")</f>
        <v>0</v>
      </c>
      <c r="CA110" s="5" t="s">
        <v>131</v>
      </c>
      <c r="CB110" s="15">
        <f t="shared" si="83"/>
        <v>0</v>
      </c>
      <c r="CC110" s="10" t="str">
        <f>IFERROR(VLOOKUP(A110,'25'!U:V,2,0),"0")</f>
        <v>0</v>
      </c>
      <c r="CD110" s="5" t="s">
        <v>131</v>
      </c>
      <c r="CE110" s="15">
        <f t="shared" si="84"/>
        <v>0</v>
      </c>
      <c r="CF110" s="10" t="str">
        <f>IFERROR(VLOOKUP(A110,'26'!U:V,2,0),"0")</f>
        <v>0</v>
      </c>
      <c r="CG110" s="5" t="s">
        <v>131</v>
      </c>
      <c r="CH110" s="15">
        <f t="shared" si="85"/>
        <v>0</v>
      </c>
      <c r="CI110" s="10" t="str">
        <f>IFERROR(VLOOKUP(A110,'27'!U:V,2,0),"0")</f>
        <v>0</v>
      </c>
      <c r="CJ110" s="5" t="s">
        <v>131</v>
      </c>
      <c r="CK110" s="15">
        <f t="shared" si="86"/>
        <v>0</v>
      </c>
      <c r="CL110" s="10" t="str">
        <f>IFERROR(VLOOKUP(A110,'28'!U:V,2,0),"0")</f>
        <v>0</v>
      </c>
      <c r="CM110" s="5" t="s">
        <v>131</v>
      </c>
      <c r="CN110" s="15">
        <f t="shared" si="87"/>
        <v>0</v>
      </c>
      <c r="CO110" s="10" t="str">
        <f>IFERROR(VLOOKUP(A110,'29'!U:V,2,0),"0")</f>
        <v>0</v>
      </c>
      <c r="CP110" s="5" t="s">
        <v>131</v>
      </c>
      <c r="CQ110" s="15">
        <f t="shared" si="88"/>
        <v>0</v>
      </c>
      <c r="CR110" s="10" t="str">
        <f>IFERROR(VLOOKUP(A110,'30'!U:V,2,0),"0")</f>
        <v>0</v>
      </c>
      <c r="CS110" s="5" t="s">
        <v>131</v>
      </c>
      <c r="CT110" s="15">
        <f t="shared" si="89"/>
        <v>0</v>
      </c>
      <c r="CU110" s="10" t="str">
        <f>IFERROR(VLOOKUP(A110,'31'!U:V,2,0),"0")</f>
        <v>0</v>
      </c>
      <c r="CV110" s="5" t="s">
        <v>131</v>
      </c>
      <c r="CW110" s="15">
        <f t="shared" si="90"/>
        <v>0</v>
      </c>
      <c r="CX110" s="10" t="str">
        <f>IFERROR(VLOOKUP(A110,'เซต1-31'!V:W,2,0),"0")</f>
        <v>0</v>
      </c>
      <c r="CY110" s="5" t="s">
        <v>131</v>
      </c>
      <c r="CZ110" s="15">
        <f t="shared" si="76"/>
        <v>0</v>
      </c>
    </row>
    <row r="111" spans="1:104" x14ac:dyDescent="0.25">
      <c r="A111" s="5" t="s">
        <v>104</v>
      </c>
      <c r="B111" s="4" t="s">
        <v>105</v>
      </c>
      <c r="C111" s="13">
        <f>7.5*1</f>
        <v>7.5</v>
      </c>
      <c r="D111" s="95">
        <v>1</v>
      </c>
      <c r="E111" s="95">
        <f t="shared" si="56"/>
        <v>0</v>
      </c>
      <c r="F111" s="19">
        <f t="shared" si="57"/>
        <v>0</v>
      </c>
      <c r="G111" s="5" t="s">
        <v>134</v>
      </c>
      <c r="H111" s="13">
        <f t="shared" si="108"/>
        <v>0</v>
      </c>
      <c r="I111" s="10" t="str">
        <f>IFERROR(VLOOKUP(A111,'1'!U:V,2,0),"0")</f>
        <v>0</v>
      </c>
      <c r="J111" s="5" t="s">
        <v>134</v>
      </c>
      <c r="K111" s="15">
        <f t="shared" si="91"/>
        <v>0</v>
      </c>
      <c r="L111" s="10" t="str">
        <f>IFERROR(VLOOKUP(A111,'2'!U:V,2,0),"0")</f>
        <v>0</v>
      </c>
      <c r="M111" s="5" t="s">
        <v>134</v>
      </c>
      <c r="N111" s="15">
        <f t="shared" si="92"/>
        <v>0</v>
      </c>
      <c r="O111" s="10" t="str">
        <f>IFERROR(VLOOKUP(A111,'3'!U:V,2,0),"0")</f>
        <v>0</v>
      </c>
      <c r="P111" s="5" t="s">
        <v>134</v>
      </c>
      <c r="Q111" s="15">
        <f t="shared" si="93"/>
        <v>0</v>
      </c>
      <c r="R111" s="10" t="str">
        <f>IFERROR(VLOOKUP(A111,'4'!U:V,2,0),"0")</f>
        <v>0</v>
      </c>
      <c r="S111" s="5" t="s">
        <v>134</v>
      </c>
      <c r="T111" s="15">
        <f t="shared" si="94"/>
        <v>0</v>
      </c>
      <c r="U111" s="10" t="str">
        <f>IFERROR(VLOOKUP(A111,'5'!U:V,2,0),"0")</f>
        <v>0</v>
      </c>
      <c r="V111" s="5" t="s">
        <v>134</v>
      </c>
      <c r="W111" s="15">
        <f t="shared" si="95"/>
        <v>0</v>
      </c>
      <c r="X111" s="10" t="str">
        <f>IFERROR(VLOOKUP(A111,'6'!U:V,2,0),"0")</f>
        <v>0</v>
      </c>
      <c r="Y111" s="5" t="s">
        <v>134</v>
      </c>
      <c r="Z111" s="15">
        <f t="shared" si="96"/>
        <v>0</v>
      </c>
      <c r="AA111" s="10" t="str">
        <f>IFERROR(VLOOKUP(A111,'7'!U:V,2,0),"0")</f>
        <v>0</v>
      </c>
      <c r="AB111" s="5" t="s">
        <v>134</v>
      </c>
      <c r="AC111" s="15">
        <f t="shared" si="97"/>
        <v>0</v>
      </c>
      <c r="AD111" s="10" t="str">
        <f>IFERROR(VLOOKUP(A111,'8'!U:V,2,0),"0")</f>
        <v>0</v>
      </c>
      <c r="AE111" s="5" t="s">
        <v>134</v>
      </c>
      <c r="AF111" s="15">
        <f t="shared" si="98"/>
        <v>0</v>
      </c>
      <c r="AG111" s="10" t="str">
        <f>IFERROR(VLOOKUP(A111,'9'!U:V,2,0),"0")</f>
        <v>0</v>
      </c>
      <c r="AH111" s="5" t="s">
        <v>134</v>
      </c>
      <c r="AI111" s="15">
        <f t="shared" si="99"/>
        <v>0</v>
      </c>
      <c r="AJ111" s="10" t="str">
        <f>IFERROR(VLOOKUP(A111,'10'!U:V,2,0),"0")</f>
        <v>0</v>
      </c>
      <c r="AK111" s="5" t="s">
        <v>134</v>
      </c>
      <c r="AL111" s="15">
        <f t="shared" si="100"/>
        <v>0</v>
      </c>
      <c r="AM111" s="10" t="str">
        <f>IFERROR(VLOOKUP(A111,'11'!U:V,2,0),"0")</f>
        <v>0</v>
      </c>
      <c r="AN111" s="5" t="s">
        <v>134</v>
      </c>
      <c r="AO111" s="15">
        <f t="shared" si="101"/>
        <v>0</v>
      </c>
      <c r="AP111" s="10" t="str">
        <f>IFERROR(VLOOKUP(A111,'12'!U:V,2,0),"0")</f>
        <v>0</v>
      </c>
      <c r="AQ111" s="5" t="s">
        <v>134</v>
      </c>
      <c r="AR111" s="15">
        <f t="shared" si="102"/>
        <v>0</v>
      </c>
      <c r="AS111" s="10" t="str">
        <f>IFERROR(VLOOKUP(A111,'13'!U:V,2,0),"0")</f>
        <v>0</v>
      </c>
      <c r="AT111" s="5" t="s">
        <v>134</v>
      </c>
      <c r="AU111" s="15">
        <f t="shared" si="103"/>
        <v>0</v>
      </c>
      <c r="AV111" s="10" t="str">
        <f>IFERROR(VLOOKUP(A111,'14'!U:V,2,0),"0")</f>
        <v>0</v>
      </c>
      <c r="AW111" s="5" t="s">
        <v>134</v>
      </c>
      <c r="AX111" s="15">
        <f t="shared" si="104"/>
        <v>0</v>
      </c>
      <c r="AY111" s="10" t="str">
        <f>IFERROR(VLOOKUP(A111,'15'!U:V,2,0),"0")</f>
        <v>0</v>
      </c>
      <c r="AZ111" s="5" t="s">
        <v>134</v>
      </c>
      <c r="BA111" s="15">
        <f t="shared" si="105"/>
        <v>0</v>
      </c>
      <c r="BB111" s="10" t="str">
        <f>IFERROR(VLOOKUP(A111,'16'!U:V,2,0),"0")</f>
        <v>0</v>
      </c>
      <c r="BC111" s="5" t="s">
        <v>134</v>
      </c>
      <c r="BD111" s="15">
        <f t="shared" si="106"/>
        <v>0</v>
      </c>
      <c r="BE111" s="10" t="str">
        <f>IFERROR(VLOOKUP(A111,'17'!U:V,2,0),"0")</f>
        <v>0</v>
      </c>
      <c r="BF111" s="5" t="s">
        <v>134</v>
      </c>
      <c r="BG111" s="15">
        <f t="shared" si="107"/>
        <v>0</v>
      </c>
      <c r="BH111" s="10" t="str">
        <f>IFERROR(VLOOKUP(A111,'18'!U:V,2,0),"0")</f>
        <v>0</v>
      </c>
      <c r="BI111" s="5" t="s">
        <v>134</v>
      </c>
      <c r="BJ111" s="15">
        <f t="shared" si="77"/>
        <v>0</v>
      </c>
      <c r="BK111" s="10" t="str">
        <f>IFERROR(VLOOKUP(A111,'19'!U:V,2,0),"0")</f>
        <v>0</v>
      </c>
      <c r="BL111" s="5" t="s">
        <v>134</v>
      </c>
      <c r="BM111" s="15">
        <f t="shared" si="78"/>
        <v>0</v>
      </c>
      <c r="BN111" s="10" t="str">
        <f>IFERROR(VLOOKUP(A111,'20'!U:V,2,0),"0")</f>
        <v>0</v>
      </c>
      <c r="BO111" s="5" t="s">
        <v>134</v>
      </c>
      <c r="BP111" s="15">
        <f t="shared" si="79"/>
        <v>0</v>
      </c>
      <c r="BQ111" s="10" t="str">
        <f>IFERROR(VLOOKUP(A111,'21'!U:V,2,0),"0")</f>
        <v>0</v>
      </c>
      <c r="BR111" s="5" t="s">
        <v>134</v>
      </c>
      <c r="BS111" s="15">
        <f t="shared" si="80"/>
        <v>0</v>
      </c>
      <c r="BT111" s="10" t="str">
        <f>IFERROR(VLOOKUP(A111,'22'!U:V,2,0),"0")</f>
        <v>0</v>
      </c>
      <c r="BU111" s="5" t="s">
        <v>134</v>
      </c>
      <c r="BV111" s="15">
        <f t="shared" si="81"/>
        <v>0</v>
      </c>
      <c r="BW111" s="10" t="str">
        <f>IFERROR(VLOOKUP(A111,'23'!U:V,2,0),"0")</f>
        <v>0</v>
      </c>
      <c r="BX111" s="5" t="s">
        <v>134</v>
      </c>
      <c r="BY111" s="15">
        <f t="shared" si="82"/>
        <v>0</v>
      </c>
      <c r="BZ111" s="10" t="str">
        <f>IFERROR(VLOOKUP(A111,'24'!U:V,2,0),"0")</f>
        <v>0</v>
      </c>
      <c r="CA111" s="5" t="s">
        <v>134</v>
      </c>
      <c r="CB111" s="15">
        <f t="shared" si="83"/>
        <v>0</v>
      </c>
      <c r="CC111" s="10" t="str">
        <f>IFERROR(VLOOKUP(A111,'25'!U:V,2,0),"0")</f>
        <v>0</v>
      </c>
      <c r="CD111" s="5" t="s">
        <v>134</v>
      </c>
      <c r="CE111" s="15">
        <f t="shared" si="84"/>
        <v>0</v>
      </c>
      <c r="CF111" s="10" t="str">
        <f>IFERROR(VLOOKUP(A111,'26'!U:V,2,0),"0")</f>
        <v>0</v>
      </c>
      <c r="CG111" s="5" t="s">
        <v>134</v>
      </c>
      <c r="CH111" s="15">
        <f t="shared" si="85"/>
        <v>0</v>
      </c>
      <c r="CI111" s="10" t="str">
        <f>IFERROR(VLOOKUP(A111,'27'!U:V,2,0),"0")</f>
        <v>0</v>
      </c>
      <c r="CJ111" s="5" t="s">
        <v>134</v>
      </c>
      <c r="CK111" s="15">
        <f t="shared" si="86"/>
        <v>0</v>
      </c>
      <c r="CL111" s="10" t="str">
        <f>IFERROR(VLOOKUP(A111,'28'!U:V,2,0),"0")</f>
        <v>0</v>
      </c>
      <c r="CM111" s="5" t="s">
        <v>134</v>
      </c>
      <c r="CN111" s="15">
        <f t="shared" si="87"/>
        <v>0</v>
      </c>
      <c r="CO111" s="10" t="str">
        <f>IFERROR(VLOOKUP(A111,'29'!U:V,2,0),"0")</f>
        <v>0</v>
      </c>
      <c r="CP111" s="5" t="s">
        <v>134</v>
      </c>
      <c r="CQ111" s="15">
        <f t="shared" si="88"/>
        <v>0</v>
      </c>
      <c r="CR111" s="10" t="str">
        <f>IFERROR(VLOOKUP(A111,'30'!U:V,2,0),"0")</f>
        <v>0</v>
      </c>
      <c r="CS111" s="5" t="s">
        <v>134</v>
      </c>
      <c r="CT111" s="15">
        <f t="shared" si="89"/>
        <v>0</v>
      </c>
      <c r="CU111" s="10" t="str">
        <f>IFERROR(VLOOKUP(A111,'31'!U:V,2,0),"0")</f>
        <v>0</v>
      </c>
      <c r="CV111" s="5" t="s">
        <v>134</v>
      </c>
      <c r="CW111" s="15">
        <f t="shared" si="90"/>
        <v>0</v>
      </c>
      <c r="CX111" s="10" t="str">
        <f>IFERROR(VLOOKUP(A111,'เซต1-31'!V:W,2,0),"0")</f>
        <v>0</v>
      </c>
      <c r="CY111" s="5" t="s">
        <v>134</v>
      </c>
      <c r="CZ111" s="15">
        <f t="shared" si="76"/>
        <v>0</v>
      </c>
    </row>
    <row r="112" spans="1:104" x14ac:dyDescent="0.25">
      <c r="A112" s="5" t="s">
        <v>119</v>
      </c>
      <c r="B112" s="4" t="s">
        <v>120</v>
      </c>
      <c r="C112" s="13">
        <f>7.5*5</f>
        <v>37.5</v>
      </c>
      <c r="D112" s="95">
        <v>1</v>
      </c>
      <c r="E112" s="95">
        <f t="shared" si="56"/>
        <v>0</v>
      </c>
      <c r="F112" s="19">
        <f t="shared" si="57"/>
        <v>0</v>
      </c>
      <c r="G112" s="5" t="s">
        <v>134</v>
      </c>
      <c r="H112" s="13">
        <f t="shared" si="108"/>
        <v>0</v>
      </c>
      <c r="I112" s="10" t="str">
        <f>IFERROR(VLOOKUP(A112,'1'!U:V,2,0),"0")</f>
        <v>0</v>
      </c>
      <c r="J112" s="5" t="s">
        <v>134</v>
      </c>
      <c r="K112" s="15">
        <f t="shared" si="91"/>
        <v>0</v>
      </c>
      <c r="L112" s="10" t="str">
        <f>IFERROR(VLOOKUP(A112,'2'!U:V,2,0),"0")</f>
        <v>0</v>
      </c>
      <c r="M112" s="5" t="s">
        <v>134</v>
      </c>
      <c r="N112" s="15">
        <f t="shared" si="92"/>
        <v>0</v>
      </c>
      <c r="O112" s="10" t="str">
        <f>IFERROR(VLOOKUP(A112,'3'!U:V,2,0),"0")</f>
        <v>0</v>
      </c>
      <c r="P112" s="5" t="s">
        <v>134</v>
      </c>
      <c r="Q112" s="15">
        <f t="shared" si="93"/>
        <v>0</v>
      </c>
      <c r="R112" s="10" t="str">
        <f>IFERROR(VLOOKUP(A112,'4'!U:V,2,0),"0")</f>
        <v>0</v>
      </c>
      <c r="S112" s="5" t="s">
        <v>134</v>
      </c>
      <c r="T112" s="15">
        <f t="shared" si="94"/>
        <v>0</v>
      </c>
      <c r="U112" s="10" t="str">
        <f>IFERROR(VLOOKUP(A112,'5'!U:V,2,0),"0")</f>
        <v>0</v>
      </c>
      <c r="V112" s="5" t="s">
        <v>134</v>
      </c>
      <c r="W112" s="15">
        <f t="shared" si="95"/>
        <v>0</v>
      </c>
      <c r="X112" s="10" t="str">
        <f>IFERROR(VLOOKUP(A112,'6'!U:V,2,0),"0")</f>
        <v>0</v>
      </c>
      <c r="Y112" s="5" t="s">
        <v>134</v>
      </c>
      <c r="Z112" s="15">
        <f t="shared" si="96"/>
        <v>0</v>
      </c>
      <c r="AA112" s="10" t="str">
        <f>IFERROR(VLOOKUP(A112,'7'!U:V,2,0),"0")</f>
        <v>0</v>
      </c>
      <c r="AB112" s="5" t="s">
        <v>134</v>
      </c>
      <c r="AC112" s="15">
        <f t="shared" si="97"/>
        <v>0</v>
      </c>
      <c r="AD112" s="10" t="str">
        <f>IFERROR(VLOOKUP(A112,'8'!U:V,2,0),"0")</f>
        <v>0</v>
      </c>
      <c r="AE112" s="5" t="s">
        <v>134</v>
      </c>
      <c r="AF112" s="15">
        <f t="shared" si="98"/>
        <v>0</v>
      </c>
      <c r="AG112" s="10" t="str">
        <f>IFERROR(VLOOKUP(A112,'9'!U:V,2,0),"0")</f>
        <v>0</v>
      </c>
      <c r="AH112" s="5" t="s">
        <v>134</v>
      </c>
      <c r="AI112" s="15">
        <f t="shared" si="99"/>
        <v>0</v>
      </c>
      <c r="AJ112" s="10" t="str">
        <f>IFERROR(VLOOKUP(A112,'10'!U:V,2,0),"0")</f>
        <v>0</v>
      </c>
      <c r="AK112" s="5" t="s">
        <v>134</v>
      </c>
      <c r="AL112" s="15">
        <f t="shared" si="100"/>
        <v>0</v>
      </c>
      <c r="AM112" s="10" t="str">
        <f>IFERROR(VLOOKUP(A112,'11'!U:V,2,0),"0")</f>
        <v>0</v>
      </c>
      <c r="AN112" s="5" t="s">
        <v>134</v>
      </c>
      <c r="AO112" s="15">
        <f t="shared" si="101"/>
        <v>0</v>
      </c>
      <c r="AP112" s="10" t="str">
        <f>IFERROR(VLOOKUP(A112,'12'!U:V,2,0),"0")</f>
        <v>0</v>
      </c>
      <c r="AQ112" s="5" t="s">
        <v>134</v>
      </c>
      <c r="AR112" s="15">
        <f t="shared" si="102"/>
        <v>0</v>
      </c>
      <c r="AS112" s="10" t="str">
        <f>IFERROR(VLOOKUP(A112,'13'!U:V,2,0),"0")</f>
        <v>0</v>
      </c>
      <c r="AT112" s="5" t="s">
        <v>134</v>
      </c>
      <c r="AU112" s="15">
        <f t="shared" si="103"/>
        <v>0</v>
      </c>
      <c r="AV112" s="10" t="str">
        <f>IFERROR(VLOOKUP(A112,'14'!U:V,2,0),"0")</f>
        <v>0</v>
      </c>
      <c r="AW112" s="5" t="s">
        <v>134</v>
      </c>
      <c r="AX112" s="15">
        <f t="shared" si="104"/>
        <v>0</v>
      </c>
      <c r="AY112" s="10" t="str">
        <f>IFERROR(VLOOKUP(A112,'15'!U:V,2,0),"0")</f>
        <v>0</v>
      </c>
      <c r="AZ112" s="5" t="s">
        <v>134</v>
      </c>
      <c r="BA112" s="15">
        <f t="shared" si="105"/>
        <v>0</v>
      </c>
      <c r="BB112" s="10" t="str">
        <f>IFERROR(VLOOKUP(A112,'16'!U:V,2,0),"0")</f>
        <v>0</v>
      </c>
      <c r="BC112" s="5" t="s">
        <v>134</v>
      </c>
      <c r="BD112" s="15">
        <f t="shared" si="106"/>
        <v>0</v>
      </c>
      <c r="BE112" s="10" t="str">
        <f>IFERROR(VLOOKUP(A112,'17'!U:V,2,0),"0")</f>
        <v>0</v>
      </c>
      <c r="BF112" s="5" t="s">
        <v>134</v>
      </c>
      <c r="BG112" s="15">
        <f t="shared" si="107"/>
        <v>0</v>
      </c>
      <c r="BH112" s="10" t="str">
        <f>IFERROR(VLOOKUP(A112,'18'!U:V,2,0),"0")</f>
        <v>0</v>
      </c>
      <c r="BI112" s="5" t="s">
        <v>134</v>
      </c>
      <c r="BJ112" s="15">
        <f t="shared" si="77"/>
        <v>0</v>
      </c>
      <c r="BK112" s="10" t="str">
        <f>IFERROR(VLOOKUP(A112,'19'!U:V,2,0),"0")</f>
        <v>0</v>
      </c>
      <c r="BL112" s="5" t="s">
        <v>134</v>
      </c>
      <c r="BM112" s="15">
        <f t="shared" si="78"/>
        <v>0</v>
      </c>
      <c r="BN112" s="10" t="str">
        <f>IFERROR(VLOOKUP(A112,'20'!U:V,2,0),"0")</f>
        <v>0</v>
      </c>
      <c r="BO112" s="5" t="s">
        <v>134</v>
      </c>
      <c r="BP112" s="15">
        <f t="shared" si="79"/>
        <v>0</v>
      </c>
      <c r="BQ112" s="10" t="str">
        <f>IFERROR(VLOOKUP(A112,'21'!U:V,2,0),"0")</f>
        <v>0</v>
      </c>
      <c r="BR112" s="5" t="s">
        <v>134</v>
      </c>
      <c r="BS112" s="15">
        <f t="shared" si="80"/>
        <v>0</v>
      </c>
      <c r="BT112" s="10" t="str">
        <f>IFERROR(VLOOKUP(A112,'22'!U:V,2,0),"0")</f>
        <v>0</v>
      </c>
      <c r="BU112" s="5" t="s">
        <v>134</v>
      </c>
      <c r="BV112" s="15">
        <f t="shared" si="81"/>
        <v>0</v>
      </c>
      <c r="BW112" s="10" t="str">
        <f>IFERROR(VLOOKUP(A112,'23'!U:V,2,0),"0")</f>
        <v>0</v>
      </c>
      <c r="BX112" s="5" t="s">
        <v>134</v>
      </c>
      <c r="BY112" s="15">
        <f t="shared" si="82"/>
        <v>0</v>
      </c>
      <c r="BZ112" s="10" t="str">
        <f>IFERROR(VLOOKUP(A112,'24'!U:V,2,0),"0")</f>
        <v>0</v>
      </c>
      <c r="CA112" s="5" t="s">
        <v>134</v>
      </c>
      <c r="CB112" s="15">
        <f t="shared" si="83"/>
        <v>0</v>
      </c>
      <c r="CC112" s="10" t="str">
        <f>IFERROR(VLOOKUP(A112,'25'!U:V,2,0),"0")</f>
        <v>0</v>
      </c>
      <c r="CD112" s="5" t="s">
        <v>134</v>
      </c>
      <c r="CE112" s="15">
        <f t="shared" si="84"/>
        <v>0</v>
      </c>
      <c r="CF112" s="10" t="str">
        <f>IFERROR(VLOOKUP(A112,'26'!U:V,2,0),"0")</f>
        <v>0</v>
      </c>
      <c r="CG112" s="5" t="s">
        <v>134</v>
      </c>
      <c r="CH112" s="15">
        <f t="shared" si="85"/>
        <v>0</v>
      </c>
      <c r="CI112" s="10" t="str">
        <f>IFERROR(VLOOKUP(A112,'27'!U:V,2,0),"0")</f>
        <v>0</v>
      </c>
      <c r="CJ112" s="5" t="s">
        <v>134</v>
      </c>
      <c r="CK112" s="15">
        <f t="shared" si="86"/>
        <v>0</v>
      </c>
      <c r="CL112" s="10" t="str">
        <f>IFERROR(VLOOKUP(A112,'28'!U:V,2,0),"0")</f>
        <v>0</v>
      </c>
      <c r="CM112" s="5" t="s">
        <v>134</v>
      </c>
      <c r="CN112" s="15">
        <f t="shared" si="87"/>
        <v>0</v>
      </c>
      <c r="CO112" s="10" t="str">
        <f>IFERROR(VLOOKUP(A112,'29'!U:V,2,0),"0")</f>
        <v>0</v>
      </c>
      <c r="CP112" s="5" t="s">
        <v>134</v>
      </c>
      <c r="CQ112" s="15">
        <f t="shared" si="88"/>
        <v>0</v>
      </c>
      <c r="CR112" s="10" t="str">
        <f>IFERROR(VLOOKUP(A112,'30'!U:V,2,0),"0")</f>
        <v>0</v>
      </c>
      <c r="CS112" s="5" t="s">
        <v>134</v>
      </c>
      <c r="CT112" s="15">
        <f t="shared" si="89"/>
        <v>0</v>
      </c>
      <c r="CU112" s="10" t="str">
        <f>IFERROR(VLOOKUP(A112,'31'!U:V,2,0),"0")</f>
        <v>0</v>
      </c>
      <c r="CV112" s="5" t="s">
        <v>134</v>
      </c>
      <c r="CW112" s="15">
        <f t="shared" si="90"/>
        <v>0</v>
      </c>
      <c r="CX112" s="10" t="str">
        <f>IFERROR(VLOOKUP(A112,'เซต1-31'!V:W,2,0),"0")</f>
        <v>0</v>
      </c>
      <c r="CY112" s="5" t="s">
        <v>134</v>
      </c>
      <c r="CZ112" s="15">
        <f t="shared" si="76"/>
        <v>0</v>
      </c>
    </row>
    <row r="113" spans="1:104" x14ac:dyDescent="0.25">
      <c r="A113" s="5" t="s">
        <v>16</v>
      </c>
      <c r="B113" s="4" t="s">
        <v>17</v>
      </c>
      <c r="C113" s="13">
        <v>4.5</v>
      </c>
      <c r="D113" s="95">
        <v>1</v>
      </c>
      <c r="E113" s="95">
        <f t="shared" si="56"/>
        <v>2</v>
      </c>
      <c r="F113" s="19">
        <f t="shared" si="57"/>
        <v>2</v>
      </c>
      <c r="G113" s="5" t="s">
        <v>130</v>
      </c>
      <c r="H113" s="13">
        <f t="shared" si="108"/>
        <v>9</v>
      </c>
      <c r="I113" s="10" t="str">
        <f>IFERROR(VLOOKUP(A113,'1'!U:V,2,0),"0")</f>
        <v>0</v>
      </c>
      <c r="J113" s="5" t="s">
        <v>130</v>
      </c>
      <c r="K113" s="15">
        <f t="shared" si="91"/>
        <v>0</v>
      </c>
      <c r="L113" s="10" t="str">
        <f>IFERROR(VLOOKUP(A113,'2'!U:V,2,0),"0")</f>
        <v>0</v>
      </c>
      <c r="M113" s="5" t="s">
        <v>130</v>
      </c>
      <c r="N113" s="15">
        <f t="shared" si="92"/>
        <v>0</v>
      </c>
      <c r="O113" s="10" t="str">
        <f>IFERROR(VLOOKUP(A113,'3'!U:V,2,0),"0")</f>
        <v>0</v>
      </c>
      <c r="P113" s="5" t="s">
        <v>130</v>
      </c>
      <c r="Q113" s="15">
        <f t="shared" si="93"/>
        <v>0</v>
      </c>
      <c r="R113" s="10" t="str">
        <f>IFERROR(VLOOKUP(A113,'4'!U:V,2,0),"0")</f>
        <v>0</v>
      </c>
      <c r="S113" s="5" t="s">
        <v>130</v>
      </c>
      <c r="T113" s="15">
        <f t="shared" si="94"/>
        <v>0</v>
      </c>
      <c r="U113" s="10" t="str">
        <f>IFERROR(VLOOKUP(A113,'5'!U:V,2,0),"0")</f>
        <v>0</v>
      </c>
      <c r="V113" s="5" t="s">
        <v>130</v>
      </c>
      <c r="W113" s="15">
        <f t="shared" si="95"/>
        <v>0</v>
      </c>
      <c r="X113" s="10" t="str">
        <f>IFERROR(VLOOKUP(A113,'6'!U:V,2,0),"0")</f>
        <v>0</v>
      </c>
      <c r="Y113" s="5" t="s">
        <v>130</v>
      </c>
      <c r="Z113" s="15">
        <f t="shared" si="96"/>
        <v>0</v>
      </c>
      <c r="AA113" s="10" t="str">
        <f>IFERROR(VLOOKUP(A113,'7'!U:V,2,0),"0")</f>
        <v>0</v>
      </c>
      <c r="AB113" s="5" t="s">
        <v>130</v>
      </c>
      <c r="AC113" s="15">
        <f t="shared" si="97"/>
        <v>0</v>
      </c>
      <c r="AD113" s="10" t="str">
        <f>IFERROR(VLOOKUP(A113,'8'!U:V,2,0),"0")</f>
        <v>0</v>
      </c>
      <c r="AE113" s="5" t="s">
        <v>130</v>
      </c>
      <c r="AF113" s="15">
        <f t="shared" si="98"/>
        <v>0</v>
      </c>
      <c r="AG113" s="10" t="str">
        <f>IFERROR(VLOOKUP(A113,'9'!U:V,2,0),"0")</f>
        <v>0</v>
      </c>
      <c r="AH113" s="5" t="s">
        <v>130</v>
      </c>
      <c r="AI113" s="15">
        <f t="shared" si="99"/>
        <v>0</v>
      </c>
      <c r="AJ113" s="10" t="str">
        <f>IFERROR(VLOOKUP(A113,'10'!U:V,2,0),"0")</f>
        <v>0</v>
      </c>
      <c r="AK113" s="5" t="s">
        <v>130</v>
      </c>
      <c r="AL113" s="15">
        <f t="shared" si="100"/>
        <v>0</v>
      </c>
      <c r="AM113" s="10" t="str">
        <f>IFERROR(VLOOKUP(A113,'11'!U:V,2,0),"0")</f>
        <v>0</v>
      </c>
      <c r="AN113" s="5" t="s">
        <v>130</v>
      </c>
      <c r="AO113" s="15">
        <f t="shared" si="101"/>
        <v>0</v>
      </c>
      <c r="AP113" s="10" t="str">
        <f>IFERROR(VLOOKUP(A113,'12'!U:V,2,0),"0")</f>
        <v>0</v>
      </c>
      <c r="AQ113" s="5" t="s">
        <v>130</v>
      </c>
      <c r="AR113" s="15">
        <f t="shared" si="102"/>
        <v>0</v>
      </c>
      <c r="AS113" s="10">
        <f>IFERROR(VLOOKUP(A113,'13'!U:V,2,0),"0")</f>
        <v>1</v>
      </c>
      <c r="AT113" s="5" t="s">
        <v>130</v>
      </c>
      <c r="AU113" s="15">
        <f t="shared" si="103"/>
        <v>4.5</v>
      </c>
      <c r="AV113" s="10" t="str">
        <f>IFERROR(VLOOKUP(A113,'14'!U:V,2,0),"0")</f>
        <v>0</v>
      </c>
      <c r="AW113" s="5" t="s">
        <v>130</v>
      </c>
      <c r="AX113" s="15">
        <f t="shared" si="104"/>
        <v>0</v>
      </c>
      <c r="AY113" s="10" t="str">
        <f>IFERROR(VLOOKUP(A113,'15'!U:V,2,0),"0")</f>
        <v>0</v>
      </c>
      <c r="AZ113" s="5" t="s">
        <v>130</v>
      </c>
      <c r="BA113" s="15">
        <f t="shared" si="105"/>
        <v>0</v>
      </c>
      <c r="BB113" s="10" t="str">
        <f>IFERROR(VLOOKUP(A113,'16'!U:V,2,0),"0")</f>
        <v>0</v>
      </c>
      <c r="BC113" s="5" t="s">
        <v>130</v>
      </c>
      <c r="BD113" s="15">
        <f t="shared" si="106"/>
        <v>0</v>
      </c>
      <c r="BE113" s="10" t="str">
        <f>IFERROR(VLOOKUP(A113,'17'!U:V,2,0),"0")</f>
        <v>0</v>
      </c>
      <c r="BF113" s="5" t="s">
        <v>130</v>
      </c>
      <c r="BG113" s="15">
        <f t="shared" si="107"/>
        <v>0</v>
      </c>
      <c r="BH113" s="10" t="str">
        <f>IFERROR(VLOOKUP(A113,'18'!U:V,2,0),"0")</f>
        <v>0</v>
      </c>
      <c r="BI113" s="5" t="s">
        <v>130</v>
      </c>
      <c r="BJ113" s="15">
        <f t="shared" si="77"/>
        <v>0</v>
      </c>
      <c r="BK113" s="10" t="str">
        <f>IFERROR(VLOOKUP(A113,'19'!U:V,2,0),"0")</f>
        <v>0</v>
      </c>
      <c r="BL113" s="5" t="s">
        <v>130</v>
      </c>
      <c r="BM113" s="15">
        <f t="shared" si="78"/>
        <v>0</v>
      </c>
      <c r="BN113" s="10" t="str">
        <f>IFERROR(VLOOKUP(A113,'20'!U:V,2,0),"0")</f>
        <v>0</v>
      </c>
      <c r="BO113" s="5" t="s">
        <v>130</v>
      </c>
      <c r="BP113" s="15">
        <f t="shared" si="79"/>
        <v>0</v>
      </c>
      <c r="BQ113" s="10" t="str">
        <f>IFERROR(VLOOKUP(A113,'21'!U:V,2,0),"0")</f>
        <v>0</v>
      </c>
      <c r="BR113" s="5" t="s">
        <v>130</v>
      </c>
      <c r="BS113" s="15">
        <f t="shared" si="80"/>
        <v>0</v>
      </c>
      <c r="BT113" s="10" t="str">
        <f>IFERROR(VLOOKUP(A113,'22'!U:V,2,0),"0")</f>
        <v>0</v>
      </c>
      <c r="BU113" s="5" t="s">
        <v>130</v>
      </c>
      <c r="BV113" s="15">
        <f t="shared" si="81"/>
        <v>0</v>
      </c>
      <c r="BW113" s="10" t="str">
        <f>IFERROR(VLOOKUP(A113,'23'!U:V,2,0),"0")</f>
        <v>0</v>
      </c>
      <c r="BX113" s="5" t="s">
        <v>130</v>
      </c>
      <c r="BY113" s="15">
        <f t="shared" si="82"/>
        <v>0</v>
      </c>
      <c r="BZ113" s="10" t="str">
        <f>IFERROR(VLOOKUP(A113,'24'!U:V,2,0),"0")</f>
        <v>0</v>
      </c>
      <c r="CA113" s="5" t="s">
        <v>130</v>
      </c>
      <c r="CB113" s="15">
        <f t="shared" si="83"/>
        <v>0</v>
      </c>
      <c r="CC113" s="10" t="str">
        <f>IFERROR(VLOOKUP(A113,'25'!U:V,2,0),"0")</f>
        <v>0</v>
      </c>
      <c r="CD113" s="5" t="s">
        <v>130</v>
      </c>
      <c r="CE113" s="15">
        <f t="shared" si="84"/>
        <v>0</v>
      </c>
      <c r="CF113" s="10">
        <f>IFERROR(VLOOKUP(A113,'26'!U:V,2,0),"0")</f>
        <v>1</v>
      </c>
      <c r="CG113" s="5" t="s">
        <v>130</v>
      </c>
      <c r="CH113" s="15">
        <f t="shared" si="85"/>
        <v>4.5</v>
      </c>
      <c r="CI113" s="10" t="str">
        <f>IFERROR(VLOOKUP(A113,'27'!U:V,2,0),"0")</f>
        <v>0</v>
      </c>
      <c r="CJ113" s="5" t="s">
        <v>130</v>
      </c>
      <c r="CK113" s="15">
        <f t="shared" si="86"/>
        <v>0</v>
      </c>
      <c r="CL113" s="10" t="str">
        <f>IFERROR(VLOOKUP(A113,'28'!U:V,2,0),"0")</f>
        <v>0</v>
      </c>
      <c r="CM113" s="5" t="s">
        <v>130</v>
      </c>
      <c r="CN113" s="15">
        <f t="shared" si="87"/>
        <v>0</v>
      </c>
      <c r="CO113" s="10" t="str">
        <f>IFERROR(VLOOKUP(A113,'29'!U:V,2,0),"0")</f>
        <v>0</v>
      </c>
      <c r="CP113" s="5" t="s">
        <v>130</v>
      </c>
      <c r="CQ113" s="15">
        <f t="shared" si="88"/>
        <v>0</v>
      </c>
      <c r="CR113" s="10" t="str">
        <f>IFERROR(VLOOKUP(A113,'30'!U:V,2,0),"0")</f>
        <v>0</v>
      </c>
      <c r="CS113" s="5" t="s">
        <v>130</v>
      </c>
      <c r="CT113" s="15">
        <f t="shared" si="89"/>
        <v>0</v>
      </c>
      <c r="CU113" s="10" t="str">
        <f>IFERROR(VLOOKUP(A113,'31'!U:V,2,0),"0")</f>
        <v>0</v>
      </c>
      <c r="CV113" s="5" t="s">
        <v>130</v>
      </c>
      <c r="CW113" s="15">
        <f t="shared" si="90"/>
        <v>0</v>
      </c>
      <c r="CX113" s="10" t="str">
        <f>IFERROR(VLOOKUP(A113,'เซต1-31'!V:W,2,0),"0")</f>
        <v>0</v>
      </c>
      <c r="CY113" s="5" t="s">
        <v>130</v>
      </c>
      <c r="CZ113" s="15">
        <f t="shared" si="76"/>
        <v>0</v>
      </c>
    </row>
    <row r="114" spans="1:104" x14ac:dyDescent="0.6">
      <c r="A114" s="5" t="s">
        <v>215</v>
      </c>
      <c r="B114" s="1" t="s">
        <v>216</v>
      </c>
      <c r="C114" s="13">
        <v>26.81</v>
      </c>
      <c r="D114" s="95">
        <v>1</v>
      </c>
      <c r="E114" s="95">
        <f t="shared" si="56"/>
        <v>0</v>
      </c>
      <c r="F114" s="19">
        <f t="shared" si="57"/>
        <v>0</v>
      </c>
      <c r="G114" s="5" t="s">
        <v>129</v>
      </c>
      <c r="H114" s="13">
        <f t="shared" si="108"/>
        <v>0</v>
      </c>
      <c r="I114" s="10" t="str">
        <f>IFERROR(VLOOKUP(A114,'1'!U:V,2,0),"0")</f>
        <v>0</v>
      </c>
      <c r="J114" s="5" t="s">
        <v>129</v>
      </c>
      <c r="K114" s="15">
        <f t="shared" si="91"/>
        <v>0</v>
      </c>
      <c r="L114" s="10" t="str">
        <f>IFERROR(VLOOKUP(A114,'2'!U:V,2,0),"0")</f>
        <v>0</v>
      </c>
      <c r="M114" s="5" t="s">
        <v>129</v>
      </c>
      <c r="N114" s="15">
        <f t="shared" si="92"/>
        <v>0</v>
      </c>
      <c r="O114" s="10" t="str">
        <f>IFERROR(VLOOKUP(A114,'3'!U:V,2,0),"0")</f>
        <v>0</v>
      </c>
      <c r="P114" s="5" t="s">
        <v>129</v>
      </c>
      <c r="Q114" s="15">
        <f t="shared" si="93"/>
        <v>0</v>
      </c>
      <c r="R114" s="10" t="str">
        <f>IFERROR(VLOOKUP(A114,'4'!U:V,2,0),"0")</f>
        <v>0</v>
      </c>
      <c r="S114" s="5" t="s">
        <v>129</v>
      </c>
      <c r="T114" s="15">
        <f t="shared" si="94"/>
        <v>0</v>
      </c>
      <c r="U114" s="10" t="str">
        <f>IFERROR(VLOOKUP(A114,'5'!U:V,2,0),"0")</f>
        <v>0</v>
      </c>
      <c r="V114" s="5" t="s">
        <v>129</v>
      </c>
      <c r="W114" s="15">
        <f t="shared" si="95"/>
        <v>0</v>
      </c>
      <c r="X114" s="10" t="str">
        <f>IFERROR(VLOOKUP(A114,'6'!U:V,2,0),"0")</f>
        <v>0</v>
      </c>
      <c r="Y114" s="5" t="s">
        <v>129</v>
      </c>
      <c r="Z114" s="15">
        <f t="shared" si="96"/>
        <v>0</v>
      </c>
      <c r="AA114" s="10" t="str">
        <f>IFERROR(VLOOKUP(A114,'7'!U:V,2,0),"0")</f>
        <v>0</v>
      </c>
      <c r="AB114" s="5" t="s">
        <v>129</v>
      </c>
      <c r="AC114" s="15">
        <f t="shared" si="97"/>
        <v>0</v>
      </c>
      <c r="AD114" s="10" t="str">
        <f>IFERROR(VLOOKUP(A114,'8'!U:V,2,0),"0")</f>
        <v>0</v>
      </c>
      <c r="AE114" s="5" t="s">
        <v>129</v>
      </c>
      <c r="AF114" s="15">
        <f t="shared" si="98"/>
        <v>0</v>
      </c>
      <c r="AG114" s="10" t="str">
        <f>IFERROR(VLOOKUP(A114,'9'!U:V,2,0),"0")</f>
        <v>0</v>
      </c>
      <c r="AH114" s="5" t="s">
        <v>129</v>
      </c>
      <c r="AI114" s="15">
        <f t="shared" si="99"/>
        <v>0</v>
      </c>
      <c r="AJ114" s="10" t="str">
        <f>IFERROR(VLOOKUP(A114,'10'!U:V,2,0),"0")</f>
        <v>0</v>
      </c>
      <c r="AK114" s="5" t="s">
        <v>129</v>
      </c>
      <c r="AL114" s="15">
        <f t="shared" si="100"/>
        <v>0</v>
      </c>
      <c r="AM114" s="10" t="str">
        <f>IFERROR(VLOOKUP(A114,'11'!U:V,2,0),"0")</f>
        <v>0</v>
      </c>
      <c r="AN114" s="5" t="s">
        <v>129</v>
      </c>
      <c r="AO114" s="15">
        <f t="shared" si="101"/>
        <v>0</v>
      </c>
      <c r="AP114" s="10" t="str">
        <f>IFERROR(VLOOKUP(A114,'12'!U:V,2,0),"0")</f>
        <v>0</v>
      </c>
      <c r="AQ114" s="5" t="s">
        <v>129</v>
      </c>
      <c r="AR114" s="15">
        <f t="shared" si="102"/>
        <v>0</v>
      </c>
      <c r="AS114" s="10" t="str">
        <f>IFERROR(VLOOKUP(A114,'13'!U:V,2,0),"0")</f>
        <v>0</v>
      </c>
      <c r="AT114" s="5" t="s">
        <v>129</v>
      </c>
      <c r="AU114" s="15">
        <f t="shared" si="103"/>
        <v>0</v>
      </c>
      <c r="AV114" s="10" t="str">
        <f>IFERROR(VLOOKUP(A114,'14'!U:V,2,0),"0")</f>
        <v>0</v>
      </c>
      <c r="AW114" s="5" t="s">
        <v>129</v>
      </c>
      <c r="AX114" s="15">
        <f t="shared" si="104"/>
        <v>0</v>
      </c>
      <c r="AY114" s="10" t="str">
        <f>IFERROR(VLOOKUP(A114,'15'!U:V,2,0),"0")</f>
        <v>0</v>
      </c>
      <c r="AZ114" s="5" t="s">
        <v>129</v>
      </c>
      <c r="BA114" s="15">
        <f t="shared" si="105"/>
        <v>0</v>
      </c>
      <c r="BB114" s="10" t="str">
        <f>IFERROR(VLOOKUP(A114,'16'!U:V,2,0),"0")</f>
        <v>0</v>
      </c>
      <c r="BC114" s="5" t="s">
        <v>129</v>
      </c>
      <c r="BD114" s="15">
        <f t="shared" si="106"/>
        <v>0</v>
      </c>
      <c r="BE114" s="10" t="str">
        <f>IFERROR(VLOOKUP(A114,'17'!U:V,2,0),"0")</f>
        <v>0</v>
      </c>
      <c r="BF114" s="5" t="s">
        <v>129</v>
      </c>
      <c r="BG114" s="15">
        <f t="shared" si="107"/>
        <v>0</v>
      </c>
      <c r="BH114" s="10" t="str">
        <f>IFERROR(VLOOKUP(A114,'18'!U:V,2,0),"0")</f>
        <v>0</v>
      </c>
      <c r="BI114" s="5" t="s">
        <v>129</v>
      </c>
      <c r="BJ114" s="15">
        <f t="shared" si="77"/>
        <v>0</v>
      </c>
      <c r="BK114" s="10" t="str">
        <f>IFERROR(VLOOKUP(A114,'19'!U:V,2,0),"0")</f>
        <v>0</v>
      </c>
      <c r="BL114" s="5" t="s">
        <v>129</v>
      </c>
      <c r="BM114" s="15">
        <f t="shared" si="78"/>
        <v>0</v>
      </c>
      <c r="BN114" s="10" t="str">
        <f>IFERROR(VLOOKUP(A114,'20'!U:V,2,0),"0")</f>
        <v>0</v>
      </c>
      <c r="BO114" s="5" t="s">
        <v>129</v>
      </c>
      <c r="BP114" s="15">
        <f t="shared" si="79"/>
        <v>0</v>
      </c>
      <c r="BQ114" s="10" t="str">
        <f>IFERROR(VLOOKUP(A114,'21'!U:V,2,0),"0")</f>
        <v>0</v>
      </c>
      <c r="BR114" s="5" t="s">
        <v>129</v>
      </c>
      <c r="BS114" s="15">
        <f t="shared" si="80"/>
        <v>0</v>
      </c>
      <c r="BT114" s="10" t="str">
        <f>IFERROR(VLOOKUP(A114,'22'!U:V,2,0),"0")</f>
        <v>0</v>
      </c>
      <c r="BU114" s="5" t="s">
        <v>129</v>
      </c>
      <c r="BV114" s="15">
        <f t="shared" si="81"/>
        <v>0</v>
      </c>
      <c r="BW114" s="10" t="str">
        <f>IFERROR(VLOOKUP(A114,'23'!U:V,2,0),"0")</f>
        <v>0</v>
      </c>
      <c r="BX114" s="5" t="s">
        <v>129</v>
      </c>
      <c r="BY114" s="15">
        <f t="shared" si="82"/>
        <v>0</v>
      </c>
      <c r="BZ114" s="10" t="str">
        <f>IFERROR(VLOOKUP(A114,'24'!U:V,2,0),"0")</f>
        <v>0</v>
      </c>
      <c r="CA114" s="5" t="s">
        <v>129</v>
      </c>
      <c r="CB114" s="15">
        <f t="shared" si="83"/>
        <v>0</v>
      </c>
      <c r="CC114" s="10" t="str">
        <f>IFERROR(VLOOKUP(A114,'25'!U:V,2,0),"0")</f>
        <v>0</v>
      </c>
      <c r="CD114" s="5" t="s">
        <v>129</v>
      </c>
      <c r="CE114" s="15">
        <f t="shared" si="84"/>
        <v>0</v>
      </c>
      <c r="CF114" s="10" t="str">
        <f>IFERROR(VLOOKUP(A114,'26'!U:V,2,0),"0")</f>
        <v>0</v>
      </c>
      <c r="CG114" s="5" t="s">
        <v>129</v>
      </c>
      <c r="CH114" s="15">
        <f t="shared" si="85"/>
        <v>0</v>
      </c>
      <c r="CI114" s="10" t="str">
        <f>IFERROR(VLOOKUP(A114,'27'!U:V,2,0),"0")</f>
        <v>0</v>
      </c>
      <c r="CJ114" s="5" t="s">
        <v>129</v>
      </c>
      <c r="CK114" s="15">
        <f t="shared" si="86"/>
        <v>0</v>
      </c>
      <c r="CL114" s="10" t="str">
        <f>IFERROR(VLOOKUP(A114,'28'!U:V,2,0),"0")</f>
        <v>0</v>
      </c>
      <c r="CM114" s="5" t="s">
        <v>129</v>
      </c>
      <c r="CN114" s="15">
        <f t="shared" si="87"/>
        <v>0</v>
      </c>
      <c r="CO114" s="10" t="str">
        <f>IFERROR(VLOOKUP(A114,'29'!U:V,2,0),"0")</f>
        <v>0</v>
      </c>
      <c r="CP114" s="5" t="s">
        <v>129</v>
      </c>
      <c r="CQ114" s="15">
        <f t="shared" si="88"/>
        <v>0</v>
      </c>
      <c r="CR114" s="10" t="str">
        <f>IFERROR(VLOOKUP(A114,'30'!U:V,2,0),"0")</f>
        <v>0</v>
      </c>
      <c r="CS114" s="5" t="s">
        <v>129</v>
      </c>
      <c r="CT114" s="15">
        <f t="shared" si="89"/>
        <v>0</v>
      </c>
      <c r="CU114" s="10" t="str">
        <f>IFERROR(VLOOKUP(A114,'31'!U:V,2,0),"0")</f>
        <v>0</v>
      </c>
      <c r="CV114" s="5" t="s">
        <v>129</v>
      </c>
      <c r="CW114" s="15">
        <f t="shared" si="90"/>
        <v>0</v>
      </c>
      <c r="CX114" s="10" t="str">
        <f>IFERROR(VLOOKUP(A114,'เซต1-31'!V:W,2,0),"0")</f>
        <v>0</v>
      </c>
      <c r="CY114" s="5" t="s">
        <v>129</v>
      </c>
      <c r="CZ114" s="15">
        <f t="shared" si="76"/>
        <v>0</v>
      </c>
    </row>
    <row r="115" spans="1:104" x14ac:dyDescent="0.25">
      <c r="A115" s="5" t="s">
        <v>238</v>
      </c>
      <c r="B115" s="4" t="s">
        <v>243</v>
      </c>
      <c r="C115" s="13">
        <v>13.51</v>
      </c>
      <c r="D115" s="95">
        <v>1</v>
      </c>
      <c r="E115" s="95">
        <f t="shared" si="56"/>
        <v>0</v>
      </c>
      <c r="F115" s="19">
        <f t="shared" si="57"/>
        <v>0</v>
      </c>
      <c r="G115" s="5" t="s">
        <v>129</v>
      </c>
      <c r="H115" s="13">
        <f t="shared" si="108"/>
        <v>0</v>
      </c>
      <c r="I115" s="10" t="str">
        <f>IFERROR(VLOOKUP(A115,'1'!U:V,2,0),"0")</f>
        <v>0</v>
      </c>
      <c r="J115" s="5" t="s">
        <v>129</v>
      </c>
      <c r="K115" s="15">
        <f t="shared" si="91"/>
        <v>0</v>
      </c>
      <c r="L115" s="10" t="str">
        <f>IFERROR(VLOOKUP(A115,'2'!U:V,2,0),"0")</f>
        <v>0</v>
      </c>
      <c r="M115" s="5" t="s">
        <v>129</v>
      </c>
      <c r="N115" s="15">
        <f t="shared" si="92"/>
        <v>0</v>
      </c>
      <c r="O115" s="10" t="str">
        <f>IFERROR(VLOOKUP(A115,'3'!U:V,2,0),"0")</f>
        <v>0</v>
      </c>
      <c r="P115" s="5" t="s">
        <v>129</v>
      </c>
      <c r="Q115" s="15">
        <f t="shared" si="93"/>
        <v>0</v>
      </c>
      <c r="R115" s="10" t="str">
        <f>IFERROR(VLOOKUP(A115,'4'!U:V,2,0),"0")</f>
        <v>0</v>
      </c>
      <c r="S115" s="5" t="s">
        <v>129</v>
      </c>
      <c r="T115" s="15">
        <f t="shared" si="94"/>
        <v>0</v>
      </c>
      <c r="U115" s="10" t="str">
        <f>IFERROR(VLOOKUP(A115,'5'!U:V,2,0),"0")</f>
        <v>0</v>
      </c>
      <c r="V115" s="5" t="s">
        <v>129</v>
      </c>
      <c r="W115" s="15">
        <f t="shared" si="95"/>
        <v>0</v>
      </c>
      <c r="X115" s="10" t="str">
        <f>IFERROR(VLOOKUP(A115,'6'!U:V,2,0),"0")</f>
        <v>0</v>
      </c>
      <c r="Y115" s="5" t="s">
        <v>129</v>
      </c>
      <c r="Z115" s="15">
        <f t="shared" si="96"/>
        <v>0</v>
      </c>
      <c r="AA115" s="10" t="str">
        <f>IFERROR(VLOOKUP(A115,'7'!U:V,2,0),"0")</f>
        <v>0</v>
      </c>
      <c r="AB115" s="5" t="s">
        <v>129</v>
      </c>
      <c r="AC115" s="15">
        <f t="shared" si="97"/>
        <v>0</v>
      </c>
      <c r="AD115" s="10" t="str">
        <f>IFERROR(VLOOKUP(A115,'8'!U:V,2,0),"0")</f>
        <v>0</v>
      </c>
      <c r="AE115" s="5" t="s">
        <v>129</v>
      </c>
      <c r="AF115" s="15">
        <f t="shared" si="98"/>
        <v>0</v>
      </c>
      <c r="AG115" s="10" t="str">
        <f>IFERROR(VLOOKUP(A115,'9'!U:V,2,0),"0")</f>
        <v>0</v>
      </c>
      <c r="AH115" s="5" t="s">
        <v>129</v>
      </c>
      <c r="AI115" s="15">
        <f t="shared" si="99"/>
        <v>0</v>
      </c>
      <c r="AJ115" s="10" t="str">
        <f>IFERROR(VLOOKUP(A115,'10'!U:V,2,0),"0")</f>
        <v>0</v>
      </c>
      <c r="AK115" s="5" t="s">
        <v>129</v>
      </c>
      <c r="AL115" s="15">
        <f t="shared" si="100"/>
        <v>0</v>
      </c>
      <c r="AM115" s="10" t="str">
        <f>IFERROR(VLOOKUP(A115,'11'!U:V,2,0),"0")</f>
        <v>0</v>
      </c>
      <c r="AN115" s="5" t="s">
        <v>129</v>
      </c>
      <c r="AO115" s="15">
        <f t="shared" si="101"/>
        <v>0</v>
      </c>
      <c r="AP115" s="10" t="str">
        <f>IFERROR(VLOOKUP(A115,'12'!U:V,2,0),"0")</f>
        <v>0</v>
      </c>
      <c r="AQ115" s="5" t="s">
        <v>129</v>
      </c>
      <c r="AR115" s="15">
        <f t="shared" si="102"/>
        <v>0</v>
      </c>
      <c r="AS115" s="10" t="str">
        <f>IFERROR(VLOOKUP(A115,'13'!U:V,2,0),"0")</f>
        <v>0</v>
      </c>
      <c r="AT115" s="5" t="s">
        <v>129</v>
      </c>
      <c r="AU115" s="15">
        <f t="shared" si="103"/>
        <v>0</v>
      </c>
      <c r="AV115" s="10" t="str">
        <f>IFERROR(VLOOKUP(A115,'14'!U:V,2,0),"0")</f>
        <v>0</v>
      </c>
      <c r="AW115" s="5" t="s">
        <v>129</v>
      </c>
      <c r="AX115" s="15">
        <f t="shared" si="104"/>
        <v>0</v>
      </c>
      <c r="AY115" s="10" t="str">
        <f>IFERROR(VLOOKUP(A115,'15'!U:V,2,0),"0")</f>
        <v>0</v>
      </c>
      <c r="AZ115" s="5" t="s">
        <v>129</v>
      </c>
      <c r="BA115" s="15">
        <f t="shared" si="105"/>
        <v>0</v>
      </c>
      <c r="BB115" s="10" t="str">
        <f>IFERROR(VLOOKUP(A115,'16'!U:V,2,0),"0")</f>
        <v>0</v>
      </c>
      <c r="BC115" s="5" t="s">
        <v>129</v>
      </c>
      <c r="BD115" s="15">
        <f t="shared" si="106"/>
        <v>0</v>
      </c>
      <c r="BE115" s="10" t="str">
        <f>IFERROR(VLOOKUP(A115,'17'!U:V,2,0),"0")</f>
        <v>0</v>
      </c>
      <c r="BF115" s="5" t="s">
        <v>129</v>
      </c>
      <c r="BG115" s="15">
        <f t="shared" si="107"/>
        <v>0</v>
      </c>
      <c r="BH115" s="10" t="str">
        <f>IFERROR(VLOOKUP(A115,'18'!U:V,2,0),"0")</f>
        <v>0</v>
      </c>
      <c r="BI115" s="5" t="s">
        <v>129</v>
      </c>
      <c r="BJ115" s="15">
        <f t="shared" si="77"/>
        <v>0</v>
      </c>
      <c r="BK115" s="10" t="str">
        <f>IFERROR(VLOOKUP(A115,'19'!U:V,2,0),"0")</f>
        <v>0</v>
      </c>
      <c r="BL115" s="5" t="s">
        <v>129</v>
      </c>
      <c r="BM115" s="15">
        <f t="shared" si="78"/>
        <v>0</v>
      </c>
      <c r="BN115" s="10" t="str">
        <f>IFERROR(VLOOKUP(A115,'20'!U:V,2,0),"0")</f>
        <v>0</v>
      </c>
      <c r="BO115" s="5" t="s">
        <v>129</v>
      </c>
      <c r="BP115" s="15">
        <f t="shared" si="79"/>
        <v>0</v>
      </c>
      <c r="BQ115" s="10" t="str">
        <f>IFERROR(VLOOKUP(A115,'21'!U:V,2,0),"0")</f>
        <v>0</v>
      </c>
      <c r="BR115" s="5" t="s">
        <v>129</v>
      </c>
      <c r="BS115" s="15">
        <f t="shared" si="80"/>
        <v>0</v>
      </c>
      <c r="BT115" s="10" t="str">
        <f>IFERROR(VLOOKUP(A115,'22'!U:V,2,0),"0")</f>
        <v>0</v>
      </c>
      <c r="BU115" s="5" t="s">
        <v>129</v>
      </c>
      <c r="BV115" s="15">
        <f t="shared" si="81"/>
        <v>0</v>
      </c>
      <c r="BW115" s="10" t="str">
        <f>IFERROR(VLOOKUP(A115,'23'!U:V,2,0),"0")</f>
        <v>0</v>
      </c>
      <c r="BX115" s="5" t="s">
        <v>129</v>
      </c>
      <c r="BY115" s="15">
        <f t="shared" si="82"/>
        <v>0</v>
      </c>
      <c r="BZ115" s="10" t="str">
        <f>IFERROR(VLOOKUP(A115,'24'!U:V,2,0),"0")</f>
        <v>0</v>
      </c>
      <c r="CA115" s="5" t="s">
        <v>129</v>
      </c>
      <c r="CB115" s="15">
        <f t="shared" si="83"/>
        <v>0</v>
      </c>
      <c r="CC115" s="10" t="str">
        <f>IFERROR(VLOOKUP(A115,'25'!U:V,2,0),"0")</f>
        <v>0</v>
      </c>
      <c r="CD115" s="5" t="s">
        <v>129</v>
      </c>
      <c r="CE115" s="15">
        <f t="shared" si="84"/>
        <v>0</v>
      </c>
      <c r="CF115" s="10" t="str">
        <f>IFERROR(VLOOKUP(A115,'26'!U:V,2,0),"0")</f>
        <v>0</v>
      </c>
      <c r="CG115" s="5" t="s">
        <v>129</v>
      </c>
      <c r="CH115" s="15">
        <f t="shared" si="85"/>
        <v>0</v>
      </c>
      <c r="CI115" s="10" t="str">
        <f>IFERROR(VLOOKUP(A115,'27'!U:V,2,0),"0")</f>
        <v>0</v>
      </c>
      <c r="CJ115" s="5" t="s">
        <v>129</v>
      </c>
      <c r="CK115" s="15">
        <f t="shared" si="86"/>
        <v>0</v>
      </c>
      <c r="CL115" s="10" t="str">
        <f>IFERROR(VLOOKUP(A115,'28'!U:V,2,0),"0")</f>
        <v>0</v>
      </c>
      <c r="CM115" s="5" t="s">
        <v>129</v>
      </c>
      <c r="CN115" s="15">
        <f t="shared" si="87"/>
        <v>0</v>
      </c>
      <c r="CO115" s="10" t="str">
        <f>IFERROR(VLOOKUP(A115,'29'!U:V,2,0),"0")</f>
        <v>0</v>
      </c>
      <c r="CP115" s="5" t="s">
        <v>129</v>
      </c>
      <c r="CQ115" s="15">
        <f t="shared" si="88"/>
        <v>0</v>
      </c>
      <c r="CR115" s="10" t="str">
        <f>IFERROR(VLOOKUP(A115,'30'!U:V,2,0),"0")</f>
        <v>0</v>
      </c>
      <c r="CS115" s="5" t="s">
        <v>129</v>
      </c>
      <c r="CT115" s="15">
        <f t="shared" si="89"/>
        <v>0</v>
      </c>
      <c r="CU115" s="10" t="str">
        <f>IFERROR(VLOOKUP(A115,'31'!U:V,2,0),"0")</f>
        <v>0</v>
      </c>
      <c r="CV115" s="5" t="s">
        <v>129</v>
      </c>
      <c r="CW115" s="15">
        <f t="shared" si="90"/>
        <v>0</v>
      </c>
      <c r="CX115" s="10" t="str">
        <f>IFERROR(VLOOKUP(A115,'เซต1-31'!V:W,2,0),"0")</f>
        <v>0</v>
      </c>
      <c r="CY115" s="5" t="s">
        <v>129</v>
      </c>
      <c r="CZ115" s="15">
        <f t="shared" si="76"/>
        <v>0</v>
      </c>
    </row>
    <row r="116" spans="1:104" x14ac:dyDescent="0.25">
      <c r="A116" s="5" t="s">
        <v>232</v>
      </c>
      <c r="B116" s="4" t="s">
        <v>233</v>
      </c>
      <c r="C116" s="13">
        <v>11.38</v>
      </c>
      <c r="D116" s="95">
        <v>1</v>
      </c>
      <c r="E116" s="95">
        <f t="shared" si="56"/>
        <v>0</v>
      </c>
      <c r="F116" s="19">
        <f t="shared" si="57"/>
        <v>0</v>
      </c>
      <c r="G116" s="5" t="s">
        <v>129</v>
      </c>
      <c r="H116" s="13">
        <f t="shared" ref="H116" si="109">+F116*C116</f>
        <v>0</v>
      </c>
      <c r="I116" s="10" t="str">
        <f>IFERROR(VLOOKUP(A116,'1'!U:V,2,0),"0")</f>
        <v>0</v>
      </c>
      <c r="J116" s="5" t="s">
        <v>129</v>
      </c>
      <c r="K116" s="15">
        <f t="shared" ref="K116" si="110">+I116*C116</f>
        <v>0</v>
      </c>
      <c r="L116" s="10" t="str">
        <f>IFERROR(VLOOKUP(A116,'2'!U:V,2,0),"0")</f>
        <v>0</v>
      </c>
      <c r="M116" s="5" t="s">
        <v>129</v>
      </c>
      <c r="N116" s="15">
        <f t="shared" ref="N116" si="111">+L116*C116</f>
        <v>0</v>
      </c>
      <c r="O116" s="10" t="str">
        <f>IFERROR(VLOOKUP(A116,'3'!U:V,2,0),"0")</f>
        <v>0</v>
      </c>
      <c r="P116" s="5" t="s">
        <v>129</v>
      </c>
      <c r="Q116" s="15">
        <f t="shared" ref="Q116" si="112">+O116*C116</f>
        <v>0</v>
      </c>
      <c r="R116" s="10" t="str">
        <f>IFERROR(VLOOKUP(A116,'4'!U:V,2,0),"0")</f>
        <v>0</v>
      </c>
      <c r="S116" s="5" t="s">
        <v>129</v>
      </c>
      <c r="T116" s="15">
        <f t="shared" ref="T116" si="113">+R116*C116</f>
        <v>0</v>
      </c>
      <c r="U116" s="10" t="str">
        <f>IFERROR(VLOOKUP(A116,'5'!U:V,2,0),"0")</f>
        <v>0</v>
      </c>
      <c r="V116" s="5" t="s">
        <v>129</v>
      </c>
      <c r="W116" s="15">
        <f t="shared" ref="W116" si="114">+U116*C116</f>
        <v>0</v>
      </c>
      <c r="X116" s="10" t="str">
        <f>IFERROR(VLOOKUP(A116,'6'!U:V,2,0),"0")</f>
        <v>0</v>
      </c>
      <c r="Y116" s="5" t="s">
        <v>129</v>
      </c>
      <c r="Z116" s="15">
        <f t="shared" ref="Z116" si="115">+X116*C116</f>
        <v>0</v>
      </c>
      <c r="AA116" s="10" t="str">
        <f>IFERROR(VLOOKUP(A116,'7'!U:V,2,0),"0")</f>
        <v>0</v>
      </c>
      <c r="AB116" s="5" t="s">
        <v>129</v>
      </c>
      <c r="AC116" s="15">
        <f t="shared" ref="AC116" si="116">+AA116*C116</f>
        <v>0</v>
      </c>
      <c r="AD116" s="10" t="str">
        <f>IFERROR(VLOOKUP(A116,'8'!U:V,2,0),"0")</f>
        <v>0</v>
      </c>
      <c r="AE116" s="5" t="s">
        <v>129</v>
      </c>
      <c r="AF116" s="15">
        <f t="shared" ref="AF116" si="117">+AD116*C116</f>
        <v>0</v>
      </c>
      <c r="AG116" s="10" t="str">
        <f>IFERROR(VLOOKUP(A116,'9'!U:V,2,0),"0")</f>
        <v>0</v>
      </c>
      <c r="AH116" s="5" t="s">
        <v>129</v>
      </c>
      <c r="AI116" s="15">
        <f t="shared" ref="AI116" si="118">+AG116*C116</f>
        <v>0</v>
      </c>
      <c r="AJ116" s="10" t="str">
        <f>IFERROR(VLOOKUP(A116,'10'!U:V,2,0),"0")</f>
        <v>0</v>
      </c>
      <c r="AK116" s="5" t="s">
        <v>129</v>
      </c>
      <c r="AL116" s="15">
        <f t="shared" ref="AL116" si="119">+AJ116*C116</f>
        <v>0</v>
      </c>
      <c r="AM116" s="10" t="str">
        <f>IFERROR(VLOOKUP(A116,'11'!U:V,2,0),"0")</f>
        <v>0</v>
      </c>
      <c r="AN116" s="5" t="s">
        <v>129</v>
      </c>
      <c r="AO116" s="15">
        <f t="shared" ref="AO116" si="120">+AM116*C116</f>
        <v>0</v>
      </c>
      <c r="AP116" s="10" t="str">
        <f>IFERROR(VLOOKUP(A116,'12'!U:V,2,0),"0")</f>
        <v>0</v>
      </c>
      <c r="AQ116" s="5" t="s">
        <v>129</v>
      </c>
      <c r="AR116" s="15">
        <f t="shared" ref="AR116" si="121">+AP116*C116</f>
        <v>0</v>
      </c>
      <c r="AS116" s="10" t="str">
        <f>IFERROR(VLOOKUP(A116,'13'!U:V,2,0),"0")</f>
        <v>0</v>
      </c>
      <c r="AT116" s="5" t="s">
        <v>129</v>
      </c>
      <c r="AU116" s="15">
        <f t="shared" ref="AU116" si="122">+AS116*C116</f>
        <v>0</v>
      </c>
      <c r="AV116" s="10" t="str">
        <f>IFERROR(VLOOKUP(A116,'14'!U:V,2,0),"0")</f>
        <v>0</v>
      </c>
      <c r="AW116" s="5" t="s">
        <v>129</v>
      </c>
      <c r="AX116" s="15">
        <f t="shared" ref="AX116" si="123">+AV116*C116</f>
        <v>0</v>
      </c>
      <c r="AY116" s="10" t="str">
        <f>IFERROR(VLOOKUP(A116,'15'!U:V,2,0),"0")</f>
        <v>0</v>
      </c>
      <c r="AZ116" s="5" t="s">
        <v>129</v>
      </c>
      <c r="BA116" s="15">
        <f t="shared" ref="BA116" si="124">+AY116*C116</f>
        <v>0</v>
      </c>
      <c r="BB116" s="10" t="str">
        <f>IFERROR(VLOOKUP(A116,'16'!U:V,2,0),"0")</f>
        <v>0</v>
      </c>
      <c r="BC116" s="5" t="s">
        <v>129</v>
      </c>
      <c r="BD116" s="15">
        <f t="shared" ref="BD116" si="125">+BB116*C116</f>
        <v>0</v>
      </c>
      <c r="BE116" s="10" t="str">
        <f>IFERROR(VLOOKUP(A116,'17'!U:V,2,0),"0")</f>
        <v>0</v>
      </c>
      <c r="BF116" s="5" t="s">
        <v>129</v>
      </c>
      <c r="BG116" s="15">
        <f t="shared" ref="BG116" si="126">+BE116*C116</f>
        <v>0</v>
      </c>
      <c r="BH116" s="10" t="str">
        <f>IFERROR(VLOOKUP(A116,'18'!U:V,2,0),"0")</f>
        <v>0</v>
      </c>
      <c r="BI116" s="5" t="s">
        <v>129</v>
      </c>
      <c r="BJ116" s="15">
        <f t="shared" ref="BJ116" si="127">+BH116*C116</f>
        <v>0</v>
      </c>
      <c r="BK116" s="10" t="str">
        <f>IFERROR(VLOOKUP(A116,'19'!U:V,2,0),"0")</f>
        <v>0</v>
      </c>
      <c r="BL116" s="5" t="s">
        <v>129</v>
      </c>
      <c r="BM116" s="15">
        <f t="shared" ref="BM116" si="128">+BK116*C116</f>
        <v>0</v>
      </c>
      <c r="BN116" s="10" t="str">
        <f>IFERROR(VLOOKUP(A116,'20'!U:V,2,0),"0")</f>
        <v>0</v>
      </c>
      <c r="BO116" s="5" t="s">
        <v>129</v>
      </c>
      <c r="BP116" s="15">
        <f t="shared" ref="BP116" si="129">+BN116*C116</f>
        <v>0</v>
      </c>
      <c r="BQ116" s="10" t="str">
        <f>IFERROR(VLOOKUP(A116,'21'!U:V,2,0),"0")</f>
        <v>0</v>
      </c>
      <c r="BR116" s="5" t="s">
        <v>129</v>
      </c>
      <c r="BS116" s="15">
        <f t="shared" ref="BS116" si="130">+BQ116*C116</f>
        <v>0</v>
      </c>
      <c r="BT116" s="10" t="str">
        <f>IFERROR(VLOOKUP(A116,'22'!U:V,2,0),"0")</f>
        <v>0</v>
      </c>
      <c r="BU116" s="5" t="s">
        <v>129</v>
      </c>
      <c r="BV116" s="15">
        <f t="shared" ref="BV116" si="131">+BT116*C116</f>
        <v>0</v>
      </c>
      <c r="BW116" s="10" t="str">
        <f>IFERROR(VLOOKUP(A116,'23'!U:V,2,0),"0")</f>
        <v>0</v>
      </c>
      <c r="BX116" s="5" t="s">
        <v>129</v>
      </c>
      <c r="BY116" s="15">
        <f t="shared" ref="BY116" si="132">+BW116*C116</f>
        <v>0</v>
      </c>
      <c r="BZ116" s="10" t="str">
        <f>IFERROR(VLOOKUP(A116,'24'!U:V,2,0),"0")</f>
        <v>0</v>
      </c>
      <c r="CA116" s="5" t="s">
        <v>129</v>
      </c>
      <c r="CB116" s="15">
        <f t="shared" si="83"/>
        <v>0</v>
      </c>
      <c r="CC116" s="10" t="str">
        <f>IFERROR(VLOOKUP(A116,'25'!U:V,2,0),"0")</f>
        <v>0</v>
      </c>
      <c r="CD116" s="5" t="s">
        <v>129</v>
      </c>
      <c r="CE116" s="15">
        <f t="shared" si="84"/>
        <v>0</v>
      </c>
      <c r="CF116" s="10" t="str">
        <f>IFERROR(VLOOKUP(A116,'26'!U:V,2,0),"0")</f>
        <v>0</v>
      </c>
      <c r="CG116" s="5" t="s">
        <v>129</v>
      </c>
      <c r="CH116" s="15">
        <f t="shared" si="85"/>
        <v>0</v>
      </c>
      <c r="CI116" s="10" t="str">
        <f>IFERROR(VLOOKUP(A116,'27'!U:V,2,0),"0")</f>
        <v>0</v>
      </c>
      <c r="CJ116" s="5" t="s">
        <v>129</v>
      </c>
      <c r="CK116" s="15">
        <f t="shared" si="86"/>
        <v>0</v>
      </c>
      <c r="CL116" s="10" t="str">
        <f>IFERROR(VLOOKUP(A116,'28'!U:V,2,0),"0")</f>
        <v>0</v>
      </c>
      <c r="CM116" s="5" t="s">
        <v>129</v>
      </c>
      <c r="CN116" s="15">
        <f t="shared" si="87"/>
        <v>0</v>
      </c>
      <c r="CO116" s="10" t="str">
        <f>IFERROR(VLOOKUP(A116,'29'!U:V,2,0),"0")</f>
        <v>0</v>
      </c>
      <c r="CP116" s="5" t="s">
        <v>129</v>
      </c>
      <c r="CQ116" s="15">
        <f t="shared" si="88"/>
        <v>0</v>
      </c>
      <c r="CR116" s="10" t="str">
        <f>IFERROR(VLOOKUP(A116,'30'!U:V,2,0),"0")</f>
        <v>0</v>
      </c>
      <c r="CS116" s="5" t="s">
        <v>129</v>
      </c>
      <c r="CT116" s="15">
        <f t="shared" si="89"/>
        <v>0</v>
      </c>
      <c r="CU116" s="10" t="str">
        <f>IFERROR(VLOOKUP(A116,'31'!U:V,2,0),"0")</f>
        <v>0</v>
      </c>
      <c r="CV116" s="5" t="s">
        <v>129</v>
      </c>
      <c r="CW116" s="15">
        <f t="shared" si="90"/>
        <v>0</v>
      </c>
      <c r="CX116" s="10" t="str">
        <f>IFERROR(VLOOKUP(A116,'เซต1-31'!V:W,2,0),"0")</f>
        <v>0</v>
      </c>
      <c r="CY116" s="5" t="s">
        <v>129</v>
      </c>
      <c r="CZ116" s="15">
        <f t="shared" si="76"/>
        <v>0</v>
      </c>
    </row>
    <row r="117" spans="1:104" x14ac:dyDescent="0.25">
      <c r="A117" s="5" t="s">
        <v>239</v>
      </c>
      <c r="B117" s="4" t="s">
        <v>245</v>
      </c>
      <c r="C117" s="13">
        <v>71.349999999999994</v>
      </c>
      <c r="D117" s="95">
        <v>1</v>
      </c>
      <c r="E117" s="95">
        <f t="shared" si="56"/>
        <v>1305</v>
      </c>
      <c r="F117" s="19">
        <f t="shared" si="57"/>
        <v>1305</v>
      </c>
      <c r="G117" s="5" t="s">
        <v>129</v>
      </c>
      <c r="H117" s="13">
        <f t="shared" ref="H117:H121" si="133">+F117*C117</f>
        <v>93111.749999999985</v>
      </c>
      <c r="I117" s="10">
        <f>IFERROR(VLOOKUP(A117,'1'!U:V,2,0),"0")</f>
        <v>0</v>
      </c>
      <c r="J117" s="5" t="s">
        <v>129</v>
      </c>
      <c r="K117" s="15">
        <f t="shared" ref="K117:K121" si="134">+I117*C117</f>
        <v>0</v>
      </c>
      <c r="L117" s="10">
        <f>IFERROR(VLOOKUP(A117,'2'!U:V,2,0),"0")</f>
        <v>34</v>
      </c>
      <c r="M117" s="5" t="s">
        <v>129</v>
      </c>
      <c r="N117" s="15">
        <f t="shared" ref="N117:N121" si="135">+L117*C117</f>
        <v>2425.8999999999996</v>
      </c>
      <c r="O117" s="10">
        <f>IFERROR(VLOOKUP(A117,'3'!U:V,2,0),"0")</f>
        <v>51</v>
      </c>
      <c r="P117" s="5" t="s">
        <v>129</v>
      </c>
      <c r="Q117" s="15">
        <f t="shared" ref="Q117:Q121" si="136">+O117*C117</f>
        <v>3638.85</v>
      </c>
      <c r="R117" s="10">
        <f>IFERROR(VLOOKUP(A117,'4'!U:V,2,0),"0")</f>
        <v>25</v>
      </c>
      <c r="S117" s="5" t="s">
        <v>129</v>
      </c>
      <c r="T117" s="15">
        <f t="shared" ref="T117:T121" si="137">+R117*C117</f>
        <v>1783.7499999999998</v>
      </c>
      <c r="U117" s="10">
        <f>IFERROR(VLOOKUP(A117,'5'!U:V,2,0),"0")</f>
        <v>26</v>
      </c>
      <c r="V117" s="5" t="s">
        <v>129</v>
      </c>
      <c r="W117" s="15">
        <f t="shared" ref="W117:W121" si="138">+U117*C117</f>
        <v>1855.1</v>
      </c>
      <c r="X117" s="10">
        <f>IFERROR(VLOOKUP(A117,'6'!U:V,2,0),"0")</f>
        <v>40</v>
      </c>
      <c r="Y117" s="5" t="s">
        <v>129</v>
      </c>
      <c r="Z117" s="15">
        <f t="shared" ref="Z117:Z121" si="139">+X117*C117</f>
        <v>2854</v>
      </c>
      <c r="AA117" s="10">
        <f>IFERROR(VLOOKUP(A117,'7'!U:V,2,0),"0")</f>
        <v>28</v>
      </c>
      <c r="AB117" s="5" t="s">
        <v>129</v>
      </c>
      <c r="AC117" s="15">
        <f t="shared" ref="AC117:AC121" si="140">+AA117*C117</f>
        <v>1997.7999999999997</v>
      </c>
      <c r="AD117" s="10">
        <f>IFERROR(VLOOKUP(A117,'8'!U:V,2,0),"0")</f>
        <v>66</v>
      </c>
      <c r="AE117" s="5" t="s">
        <v>129</v>
      </c>
      <c r="AF117" s="15">
        <f t="shared" ref="AF117:AF121" si="141">+AD117*C117</f>
        <v>4709.0999999999995</v>
      </c>
      <c r="AG117" s="10">
        <f>IFERROR(VLOOKUP(A117,'9'!U:V,2,0),"0")</f>
        <v>65</v>
      </c>
      <c r="AH117" s="5" t="s">
        <v>129</v>
      </c>
      <c r="AI117" s="15">
        <f t="shared" ref="AI117:AI121" si="142">+AG117*C117</f>
        <v>4637.75</v>
      </c>
      <c r="AJ117" s="10">
        <f>IFERROR(VLOOKUP(A117,'10'!U:V,2,0),"0")</f>
        <v>76</v>
      </c>
      <c r="AK117" s="5" t="s">
        <v>129</v>
      </c>
      <c r="AL117" s="15">
        <f t="shared" ref="AL117:AL121" si="143">+AJ117*C117</f>
        <v>5422.5999999999995</v>
      </c>
      <c r="AM117" s="10">
        <f>IFERROR(VLOOKUP(A117,'11'!U:V,2,0),"0")</f>
        <v>113</v>
      </c>
      <c r="AN117" s="5" t="s">
        <v>129</v>
      </c>
      <c r="AO117" s="15">
        <f t="shared" ref="AO117:AO121" si="144">+AM117*C117</f>
        <v>8062.5499999999993</v>
      </c>
      <c r="AP117" s="10">
        <f>IFERROR(VLOOKUP(A117,'12'!U:V,2,0),"0")</f>
        <v>76</v>
      </c>
      <c r="AQ117" s="5" t="s">
        <v>129</v>
      </c>
      <c r="AR117" s="15">
        <f t="shared" ref="AR117:AR121" si="145">+AP117*C117</f>
        <v>5422.5999999999995</v>
      </c>
      <c r="AS117" s="10">
        <f>IFERROR(VLOOKUP(A117,'13'!U:V,2,0),"0")</f>
        <v>69</v>
      </c>
      <c r="AT117" s="5" t="s">
        <v>129</v>
      </c>
      <c r="AU117" s="15">
        <f t="shared" ref="AU117:AU121" si="146">+AS117*C117</f>
        <v>4923.1499999999996</v>
      </c>
      <c r="AV117" s="10">
        <f>IFERROR(VLOOKUP(A117,'14'!U:V,2,0),"0")</f>
        <v>49</v>
      </c>
      <c r="AW117" s="5" t="s">
        <v>129</v>
      </c>
      <c r="AX117" s="15">
        <f t="shared" ref="AX117:AX121" si="147">+AV117*C117</f>
        <v>3496.1499999999996</v>
      </c>
      <c r="AY117" s="10">
        <f>IFERROR(VLOOKUP(A117,'15'!U:V,2,0),"0")</f>
        <v>92</v>
      </c>
      <c r="AZ117" s="5" t="s">
        <v>129</v>
      </c>
      <c r="BA117" s="15">
        <f t="shared" ref="BA117:BA121" si="148">+AY117*C117</f>
        <v>6564.2</v>
      </c>
      <c r="BB117" s="10">
        <f>IFERROR(VLOOKUP(A117,'16'!U:V,2,0),"0")</f>
        <v>79</v>
      </c>
      <c r="BC117" s="5" t="s">
        <v>129</v>
      </c>
      <c r="BD117" s="15">
        <f t="shared" ref="BD117:BD121" si="149">+BB117*C117</f>
        <v>5636.65</v>
      </c>
      <c r="BE117" s="10">
        <f>IFERROR(VLOOKUP(A117,'17'!U:V,2,0),"0")</f>
        <v>104</v>
      </c>
      <c r="BF117" s="5" t="s">
        <v>129</v>
      </c>
      <c r="BG117" s="15">
        <f t="shared" ref="BG117:BG121" si="150">+BE117*C117</f>
        <v>7420.4</v>
      </c>
      <c r="BH117" s="10">
        <f>IFERROR(VLOOKUP(A117,'18'!U:V,2,0),"0")</f>
        <v>50</v>
      </c>
      <c r="BI117" s="5" t="s">
        <v>129</v>
      </c>
      <c r="BJ117" s="15">
        <f t="shared" ref="BJ117:BJ121" si="151">+BH117*C117</f>
        <v>3567.4999999999995</v>
      </c>
      <c r="BK117" s="10">
        <f>IFERROR(VLOOKUP(A117,'19'!U:V,2,0),"0")</f>
        <v>89</v>
      </c>
      <c r="BL117" s="5" t="s">
        <v>129</v>
      </c>
      <c r="BM117" s="15">
        <f t="shared" ref="BM117:BM121" si="152">+BK117*C117</f>
        <v>6350.15</v>
      </c>
      <c r="BN117" s="10">
        <f>IFERROR(VLOOKUP(A117,'20'!U:V,2,0),"0")</f>
        <v>5</v>
      </c>
      <c r="BO117" s="5" t="s">
        <v>129</v>
      </c>
      <c r="BP117" s="15">
        <f t="shared" ref="BP117:BP121" si="153">+BN117*C117</f>
        <v>356.75</v>
      </c>
      <c r="BQ117" s="10" t="str">
        <f>IFERROR(VLOOKUP(A117,'21'!U:V,2,0),"0")</f>
        <v>0</v>
      </c>
      <c r="BR117" s="5" t="s">
        <v>129</v>
      </c>
      <c r="BS117" s="15">
        <f t="shared" ref="BS117:BS121" si="154">+BQ117*C117</f>
        <v>0</v>
      </c>
      <c r="BT117" s="10" t="str">
        <f>IFERROR(VLOOKUP(A117,'22'!U:V,2,0),"0")</f>
        <v>0</v>
      </c>
      <c r="BU117" s="5" t="s">
        <v>129</v>
      </c>
      <c r="BV117" s="15">
        <f t="shared" ref="BV117:BV121" si="155">+BT117*C117</f>
        <v>0</v>
      </c>
      <c r="BW117" s="10">
        <f>IFERROR(VLOOKUP(A117,'23'!U:V,2,0),"0")</f>
        <v>10</v>
      </c>
      <c r="BX117" s="5" t="s">
        <v>129</v>
      </c>
      <c r="BY117" s="15">
        <f t="shared" ref="BY117:BY121" si="156">+BW117*C117</f>
        <v>713.5</v>
      </c>
      <c r="BZ117" s="10">
        <f>IFERROR(VLOOKUP(A117,'24'!U:V,2,0),"0")</f>
        <v>40</v>
      </c>
      <c r="CA117" s="5" t="s">
        <v>129</v>
      </c>
      <c r="CB117" s="15">
        <f t="shared" si="83"/>
        <v>2854</v>
      </c>
      <c r="CC117" s="10">
        <f>IFERROR(VLOOKUP(A117,'25'!U:V,2,0),"0")</f>
        <v>25</v>
      </c>
      <c r="CD117" s="5" t="s">
        <v>129</v>
      </c>
      <c r="CE117" s="15">
        <f t="shared" si="84"/>
        <v>1783.7499999999998</v>
      </c>
      <c r="CF117" s="10">
        <f>IFERROR(VLOOKUP(A117,'26'!U:V,2,0),"0")</f>
        <v>26</v>
      </c>
      <c r="CG117" s="5" t="s">
        <v>129</v>
      </c>
      <c r="CH117" s="15">
        <f t="shared" si="85"/>
        <v>1855.1</v>
      </c>
      <c r="CI117" s="10">
        <f>IFERROR(VLOOKUP(A117,'27'!U:V,2,0),"0")</f>
        <v>29</v>
      </c>
      <c r="CJ117" s="5" t="s">
        <v>129</v>
      </c>
      <c r="CK117" s="15">
        <f t="shared" si="86"/>
        <v>2069.1499999999996</v>
      </c>
      <c r="CL117" s="10">
        <f>IFERROR(VLOOKUP(A117,'28'!U:V,2,0),"0")</f>
        <v>38</v>
      </c>
      <c r="CM117" s="5" t="s">
        <v>129</v>
      </c>
      <c r="CN117" s="15">
        <f t="shared" si="87"/>
        <v>2711.2999999999997</v>
      </c>
      <c r="CO117" s="10" t="str">
        <f>IFERROR(VLOOKUP(A117,'29'!U:V,2,0),"0")</f>
        <v>0</v>
      </c>
      <c r="CP117" s="5" t="s">
        <v>129</v>
      </c>
      <c r="CQ117" s="15">
        <f t="shared" si="88"/>
        <v>0</v>
      </c>
      <c r="CR117" s="10" t="str">
        <f>IFERROR(VLOOKUP(A117,'30'!U:V,2,0),"0")</f>
        <v>0</v>
      </c>
      <c r="CS117" s="5" t="s">
        <v>129</v>
      </c>
      <c r="CT117" s="15">
        <f t="shared" si="89"/>
        <v>0</v>
      </c>
      <c r="CU117" s="10" t="str">
        <f>IFERROR(VLOOKUP(A117,'31'!U:V,2,0),"0")</f>
        <v>0</v>
      </c>
      <c r="CV117" s="5" t="s">
        <v>129</v>
      </c>
      <c r="CW117" s="15">
        <f t="shared" si="90"/>
        <v>0</v>
      </c>
      <c r="CX117" s="10" t="str">
        <f>IFERROR(VLOOKUP(A117,'เซต1-31'!V:W,2,0),"0")</f>
        <v>0</v>
      </c>
      <c r="CY117" s="5" t="s">
        <v>129</v>
      </c>
      <c r="CZ117" s="15">
        <f t="shared" si="76"/>
        <v>0</v>
      </c>
    </row>
    <row r="118" spans="1:104" x14ac:dyDescent="0.25">
      <c r="A118" s="5" t="s">
        <v>240</v>
      </c>
      <c r="B118" s="4" t="s">
        <v>246</v>
      </c>
      <c r="C118" s="13">
        <v>61.68</v>
      </c>
      <c r="D118" s="95">
        <v>1</v>
      </c>
      <c r="E118" s="95">
        <f t="shared" si="56"/>
        <v>1016</v>
      </c>
      <c r="F118" s="19">
        <f t="shared" si="57"/>
        <v>1016</v>
      </c>
      <c r="G118" s="5" t="s">
        <v>129</v>
      </c>
      <c r="H118" s="13">
        <f t="shared" si="133"/>
        <v>62666.879999999997</v>
      </c>
      <c r="I118" s="10">
        <f>IFERROR(VLOOKUP(A118,'1'!U:V,2,0),"0")</f>
        <v>0</v>
      </c>
      <c r="J118" s="5" t="s">
        <v>129</v>
      </c>
      <c r="K118" s="15">
        <f t="shared" si="134"/>
        <v>0</v>
      </c>
      <c r="L118" s="10">
        <f>IFERROR(VLOOKUP(A118,'2'!U:V,2,0),"0")</f>
        <v>24</v>
      </c>
      <c r="M118" s="5" t="s">
        <v>129</v>
      </c>
      <c r="N118" s="15">
        <f t="shared" si="135"/>
        <v>1480.32</v>
      </c>
      <c r="O118" s="10">
        <f>IFERROR(VLOOKUP(A118,'3'!U:V,2,0),"0")</f>
        <v>35</v>
      </c>
      <c r="P118" s="5" t="s">
        <v>129</v>
      </c>
      <c r="Q118" s="15">
        <f t="shared" si="136"/>
        <v>2158.8000000000002</v>
      </c>
      <c r="R118" s="10">
        <f>IFERROR(VLOOKUP(A118,'4'!U:V,2,0),"0")</f>
        <v>28</v>
      </c>
      <c r="S118" s="5" t="s">
        <v>129</v>
      </c>
      <c r="T118" s="15">
        <f t="shared" si="137"/>
        <v>1727.04</v>
      </c>
      <c r="U118" s="10">
        <f>IFERROR(VLOOKUP(A118,'5'!U:V,2,0),"0")</f>
        <v>20</v>
      </c>
      <c r="V118" s="5" t="s">
        <v>129</v>
      </c>
      <c r="W118" s="15">
        <f t="shared" si="138"/>
        <v>1233.5999999999999</v>
      </c>
      <c r="X118" s="10">
        <f>IFERROR(VLOOKUP(A118,'6'!U:V,2,0),"0")</f>
        <v>36</v>
      </c>
      <c r="Y118" s="5" t="s">
        <v>129</v>
      </c>
      <c r="Z118" s="15">
        <f t="shared" si="139"/>
        <v>2220.48</v>
      </c>
      <c r="AA118" s="10">
        <f>IFERROR(VLOOKUP(A118,'7'!U:V,2,0),"0")</f>
        <v>26</v>
      </c>
      <c r="AB118" s="5" t="s">
        <v>129</v>
      </c>
      <c r="AC118" s="15">
        <f t="shared" si="140"/>
        <v>1603.68</v>
      </c>
      <c r="AD118" s="10">
        <f>IFERROR(VLOOKUP(A118,'8'!U:V,2,0),"0")</f>
        <v>68</v>
      </c>
      <c r="AE118" s="5" t="s">
        <v>129</v>
      </c>
      <c r="AF118" s="15">
        <f t="shared" si="141"/>
        <v>4194.24</v>
      </c>
      <c r="AG118" s="10">
        <f>IFERROR(VLOOKUP(A118,'9'!U:V,2,0),"0")</f>
        <v>45</v>
      </c>
      <c r="AH118" s="5" t="s">
        <v>129</v>
      </c>
      <c r="AI118" s="15">
        <f t="shared" si="142"/>
        <v>2775.6</v>
      </c>
      <c r="AJ118" s="10">
        <f>IFERROR(VLOOKUP(A118,'10'!U:V,2,0),"0")</f>
        <v>66</v>
      </c>
      <c r="AK118" s="5" t="s">
        <v>129</v>
      </c>
      <c r="AL118" s="15">
        <f t="shared" si="143"/>
        <v>4070.88</v>
      </c>
      <c r="AM118" s="10">
        <f>IFERROR(VLOOKUP(A118,'11'!U:V,2,0),"0")</f>
        <v>84</v>
      </c>
      <c r="AN118" s="5" t="s">
        <v>129</v>
      </c>
      <c r="AO118" s="15">
        <f t="shared" si="144"/>
        <v>5181.12</v>
      </c>
      <c r="AP118" s="10">
        <f>IFERROR(VLOOKUP(A118,'12'!U:V,2,0),"0")</f>
        <v>78</v>
      </c>
      <c r="AQ118" s="5" t="s">
        <v>129</v>
      </c>
      <c r="AR118" s="15">
        <f t="shared" si="145"/>
        <v>4811.04</v>
      </c>
      <c r="AS118" s="10">
        <f>IFERROR(VLOOKUP(A118,'13'!U:V,2,0),"0")</f>
        <v>49</v>
      </c>
      <c r="AT118" s="5" t="s">
        <v>129</v>
      </c>
      <c r="AU118" s="15">
        <f t="shared" si="146"/>
        <v>3022.32</v>
      </c>
      <c r="AV118" s="10">
        <f>IFERROR(VLOOKUP(A118,'14'!U:V,2,0),"0")</f>
        <v>30</v>
      </c>
      <c r="AW118" s="5" t="s">
        <v>129</v>
      </c>
      <c r="AX118" s="15">
        <f t="shared" si="147"/>
        <v>1850.4</v>
      </c>
      <c r="AY118" s="10">
        <f>IFERROR(VLOOKUP(A118,'15'!U:V,2,0),"0")</f>
        <v>53</v>
      </c>
      <c r="AZ118" s="5" t="s">
        <v>129</v>
      </c>
      <c r="BA118" s="15">
        <f t="shared" si="148"/>
        <v>3269.04</v>
      </c>
      <c r="BB118" s="10">
        <f>IFERROR(VLOOKUP(A118,'16'!U:V,2,0),"0")</f>
        <v>47</v>
      </c>
      <c r="BC118" s="5" t="s">
        <v>129</v>
      </c>
      <c r="BD118" s="15">
        <f t="shared" si="149"/>
        <v>2898.96</v>
      </c>
      <c r="BE118" s="10">
        <f>IFERROR(VLOOKUP(A118,'17'!U:V,2,0),"0")</f>
        <v>37</v>
      </c>
      <c r="BF118" s="5" t="s">
        <v>129</v>
      </c>
      <c r="BG118" s="15">
        <f t="shared" si="150"/>
        <v>2282.16</v>
      </c>
      <c r="BH118" s="10">
        <f>IFERROR(VLOOKUP(A118,'18'!U:V,2,0),"0")</f>
        <v>37</v>
      </c>
      <c r="BI118" s="5" t="s">
        <v>129</v>
      </c>
      <c r="BJ118" s="15">
        <f t="shared" si="151"/>
        <v>2282.16</v>
      </c>
      <c r="BK118" s="10">
        <f>IFERROR(VLOOKUP(A118,'19'!U:V,2,0),"0")</f>
        <v>36</v>
      </c>
      <c r="BL118" s="5" t="s">
        <v>129</v>
      </c>
      <c r="BM118" s="15">
        <f t="shared" si="152"/>
        <v>2220.48</v>
      </c>
      <c r="BN118" s="10">
        <f>IFERROR(VLOOKUP(A118,'20'!U:V,2,0),"0")</f>
        <v>30</v>
      </c>
      <c r="BO118" s="5" t="s">
        <v>129</v>
      </c>
      <c r="BP118" s="15">
        <f t="shared" si="153"/>
        <v>1850.4</v>
      </c>
      <c r="BQ118" s="10">
        <f>IFERROR(VLOOKUP(A118,'21'!U:V,2,0),"0")</f>
        <v>35</v>
      </c>
      <c r="BR118" s="5" t="s">
        <v>129</v>
      </c>
      <c r="BS118" s="15">
        <f t="shared" si="154"/>
        <v>2158.8000000000002</v>
      </c>
      <c r="BT118" s="10">
        <f>IFERROR(VLOOKUP(A118,'22'!U:V,2,0),"0")</f>
        <v>17</v>
      </c>
      <c r="BU118" s="5" t="s">
        <v>129</v>
      </c>
      <c r="BV118" s="15">
        <f t="shared" si="155"/>
        <v>1048.56</v>
      </c>
      <c r="BW118" s="10">
        <f>IFERROR(VLOOKUP(A118,'23'!U:V,2,0),"0")</f>
        <v>12</v>
      </c>
      <c r="BX118" s="5" t="s">
        <v>129</v>
      </c>
      <c r="BY118" s="15">
        <f t="shared" si="156"/>
        <v>740.16</v>
      </c>
      <c r="BZ118" s="10">
        <f>IFERROR(VLOOKUP(A118,'24'!U:V,2,0),"0")</f>
        <v>50</v>
      </c>
      <c r="CA118" s="5" t="s">
        <v>129</v>
      </c>
      <c r="CB118" s="15">
        <f t="shared" si="83"/>
        <v>3084</v>
      </c>
      <c r="CC118" s="10">
        <f>IFERROR(VLOOKUP(A118,'25'!U:V,2,0),"0")</f>
        <v>25</v>
      </c>
      <c r="CD118" s="5" t="s">
        <v>129</v>
      </c>
      <c r="CE118" s="15">
        <f t="shared" si="84"/>
        <v>1542</v>
      </c>
      <c r="CF118" s="10">
        <f>IFERROR(VLOOKUP(A118,'26'!U:V,2,0),"0")</f>
        <v>15</v>
      </c>
      <c r="CG118" s="5" t="s">
        <v>129</v>
      </c>
      <c r="CH118" s="15">
        <f t="shared" si="85"/>
        <v>925.2</v>
      </c>
      <c r="CI118" s="10">
        <f>IFERROR(VLOOKUP(A118,'27'!U:V,2,0),"0")</f>
        <v>9</v>
      </c>
      <c r="CJ118" s="5" t="s">
        <v>129</v>
      </c>
      <c r="CK118" s="15">
        <f t="shared" si="86"/>
        <v>555.12</v>
      </c>
      <c r="CL118" s="10">
        <f>IFERROR(VLOOKUP(A118,'28'!U:V,2,0),"0")</f>
        <v>24</v>
      </c>
      <c r="CM118" s="5" t="s">
        <v>129</v>
      </c>
      <c r="CN118" s="15">
        <f t="shared" si="87"/>
        <v>1480.32</v>
      </c>
      <c r="CO118" s="10" t="str">
        <f>IFERROR(VLOOKUP(A118,'29'!U:V,2,0),"0")</f>
        <v>0</v>
      </c>
      <c r="CP118" s="5" t="s">
        <v>129</v>
      </c>
      <c r="CQ118" s="15">
        <f t="shared" si="88"/>
        <v>0</v>
      </c>
      <c r="CR118" s="10" t="str">
        <f>IFERROR(VLOOKUP(A118,'30'!U:V,2,0),"0")</f>
        <v>0</v>
      </c>
      <c r="CS118" s="5" t="s">
        <v>129</v>
      </c>
      <c r="CT118" s="15">
        <f t="shared" si="89"/>
        <v>0</v>
      </c>
      <c r="CU118" s="10" t="str">
        <f>IFERROR(VLOOKUP(A118,'31'!U:V,2,0),"0")</f>
        <v>0</v>
      </c>
      <c r="CV118" s="5" t="s">
        <v>129</v>
      </c>
      <c r="CW118" s="15">
        <f t="shared" si="90"/>
        <v>0</v>
      </c>
      <c r="CX118" s="10" t="str">
        <f>IFERROR(VLOOKUP(A118,'เซต1-31'!V:W,2,0),"0")</f>
        <v>0</v>
      </c>
      <c r="CY118" s="5" t="s">
        <v>129</v>
      </c>
      <c r="CZ118" s="15">
        <f t="shared" si="76"/>
        <v>0</v>
      </c>
    </row>
    <row r="119" spans="1:104" x14ac:dyDescent="0.25">
      <c r="A119" s="5" t="s">
        <v>241</v>
      </c>
      <c r="B119" s="4" t="s">
        <v>247</v>
      </c>
      <c r="C119" s="13">
        <v>70.06</v>
      </c>
      <c r="D119" s="95">
        <v>1</v>
      </c>
      <c r="E119" s="95">
        <f t="shared" si="56"/>
        <v>1095</v>
      </c>
      <c r="F119" s="19">
        <f t="shared" si="57"/>
        <v>1095</v>
      </c>
      <c r="G119" s="5" t="s">
        <v>129</v>
      </c>
      <c r="H119" s="13">
        <f t="shared" si="133"/>
        <v>76715.7</v>
      </c>
      <c r="I119" s="10">
        <f>IFERROR(VLOOKUP(A119,'1'!U:V,2,0),"0")</f>
        <v>0</v>
      </c>
      <c r="J119" s="5" t="s">
        <v>129</v>
      </c>
      <c r="K119" s="15">
        <f t="shared" si="134"/>
        <v>0</v>
      </c>
      <c r="L119" s="10">
        <f>IFERROR(VLOOKUP(A119,'2'!U:V,2,0),"0")</f>
        <v>14</v>
      </c>
      <c r="M119" s="5" t="s">
        <v>129</v>
      </c>
      <c r="N119" s="15">
        <f t="shared" si="135"/>
        <v>980.84</v>
      </c>
      <c r="O119" s="10">
        <f>IFERROR(VLOOKUP(A119,'3'!U:V,2,0),"0")</f>
        <v>43</v>
      </c>
      <c r="P119" s="5" t="s">
        <v>129</v>
      </c>
      <c r="Q119" s="15">
        <f t="shared" si="136"/>
        <v>3012.58</v>
      </c>
      <c r="R119" s="10">
        <f>IFERROR(VLOOKUP(A119,'4'!U:V,2,0),"0")</f>
        <v>32</v>
      </c>
      <c r="S119" s="5" t="s">
        <v>129</v>
      </c>
      <c r="T119" s="15">
        <f t="shared" si="137"/>
        <v>2241.92</v>
      </c>
      <c r="U119" s="10">
        <f>IFERROR(VLOOKUP(A119,'5'!U:V,2,0),"0")</f>
        <v>20</v>
      </c>
      <c r="V119" s="5" t="s">
        <v>129</v>
      </c>
      <c r="W119" s="15">
        <f t="shared" si="138"/>
        <v>1401.2</v>
      </c>
      <c r="X119" s="10">
        <f>IFERROR(VLOOKUP(A119,'6'!U:V,2,0),"0")</f>
        <v>22</v>
      </c>
      <c r="Y119" s="5" t="s">
        <v>129</v>
      </c>
      <c r="Z119" s="15">
        <f t="shared" si="139"/>
        <v>1541.3200000000002</v>
      </c>
      <c r="AA119" s="10">
        <f>IFERROR(VLOOKUP(A119,'7'!U:V,2,0),"0")</f>
        <v>24</v>
      </c>
      <c r="AB119" s="5" t="s">
        <v>129</v>
      </c>
      <c r="AC119" s="15">
        <f t="shared" si="140"/>
        <v>1681.44</v>
      </c>
      <c r="AD119" s="10">
        <f>IFERROR(VLOOKUP(A119,'8'!U:V,2,0),"0")</f>
        <v>49</v>
      </c>
      <c r="AE119" s="5" t="s">
        <v>129</v>
      </c>
      <c r="AF119" s="15">
        <f t="shared" si="141"/>
        <v>3432.94</v>
      </c>
      <c r="AG119" s="10">
        <f>IFERROR(VLOOKUP(A119,'9'!U:V,2,0),"0")</f>
        <v>52</v>
      </c>
      <c r="AH119" s="5" t="s">
        <v>129</v>
      </c>
      <c r="AI119" s="15">
        <f t="shared" si="142"/>
        <v>3643.12</v>
      </c>
      <c r="AJ119" s="10">
        <f>IFERROR(VLOOKUP(A119,'10'!U:V,2,0),"0")</f>
        <v>79</v>
      </c>
      <c r="AK119" s="5" t="s">
        <v>129</v>
      </c>
      <c r="AL119" s="15">
        <f t="shared" si="143"/>
        <v>5534.74</v>
      </c>
      <c r="AM119" s="10">
        <f>IFERROR(VLOOKUP(A119,'11'!U:V,2,0),"0")</f>
        <v>69</v>
      </c>
      <c r="AN119" s="5" t="s">
        <v>129</v>
      </c>
      <c r="AO119" s="15">
        <f t="shared" si="144"/>
        <v>4834.1400000000003</v>
      </c>
      <c r="AP119" s="10">
        <f>IFERROR(VLOOKUP(A119,'12'!U:V,2,0),"0")</f>
        <v>63</v>
      </c>
      <c r="AQ119" s="5" t="s">
        <v>129</v>
      </c>
      <c r="AR119" s="15">
        <f t="shared" si="145"/>
        <v>4413.78</v>
      </c>
      <c r="AS119" s="10">
        <f>IFERROR(VLOOKUP(A119,'13'!U:V,2,0),"0")</f>
        <v>50</v>
      </c>
      <c r="AT119" s="5" t="s">
        <v>129</v>
      </c>
      <c r="AU119" s="15">
        <f t="shared" si="146"/>
        <v>3503</v>
      </c>
      <c r="AV119" s="10">
        <f>IFERROR(VLOOKUP(A119,'14'!U:V,2,0),"0")</f>
        <v>42</v>
      </c>
      <c r="AW119" s="5" t="s">
        <v>129</v>
      </c>
      <c r="AX119" s="15">
        <f t="shared" si="147"/>
        <v>2942.52</v>
      </c>
      <c r="AY119" s="10">
        <f>IFERROR(VLOOKUP(A119,'15'!U:V,2,0),"0")</f>
        <v>72</v>
      </c>
      <c r="AZ119" s="5" t="s">
        <v>129</v>
      </c>
      <c r="BA119" s="15">
        <f t="shared" si="148"/>
        <v>5044.32</v>
      </c>
      <c r="BB119" s="10">
        <f>IFERROR(VLOOKUP(A119,'16'!U:V,2,0),"0")</f>
        <v>53</v>
      </c>
      <c r="BC119" s="5" t="s">
        <v>129</v>
      </c>
      <c r="BD119" s="15">
        <f t="shared" si="149"/>
        <v>3713.1800000000003</v>
      </c>
      <c r="BE119" s="10">
        <f>IFERROR(VLOOKUP(A119,'17'!U:V,2,0),"0")</f>
        <v>74</v>
      </c>
      <c r="BF119" s="5" t="s">
        <v>129</v>
      </c>
      <c r="BG119" s="15">
        <f t="shared" si="150"/>
        <v>5184.4400000000005</v>
      </c>
      <c r="BH119" s="10">
        <f>IFERROR(VLOOKUP(A119,'18'!U:V,2,0),"0")</f>
        <v>49</v>
      </c>
      <c r="BI119" s="5" t="s">
        <v>129</v>
      </c>
      <c r="BJ119" s="15">
        <f t="shared" si="151"/>
        <v>3432.94</v>
      </c>
      <c r="BK119" s="10">
        <f>IFERROR(VLOOKUP(A119,'19'!U:V,2,0),"0")</f>
        <v>62</v>
      </c>
      <c r="BL119" s="5" t="s">
        <v>129</v>
      </c>
      <c r="BM119" s="15">
        <f t="shared" si="152"/>
        <v>4343.72</v>
      </c>
      <c r="BN119" s="10">
        <f>IFERROR(VLOOKUP(A119,'20'!U:V,2,0),"0")</f>
        <v>67</v>
      </c>
      <c r="BO119" s="5" t="s">
        <v>129</v>
      </c>
      <c r="BP119" s="15">
        <f t="shared" si="153"/>
        <v>4694.0200000000004</v>
      </c>
      <c r="BQ119" s="10">
        <f>IFERROR(VLOOKUP(A119,'21'!U:V,2,0),"0")</f>
        <v>25</v>
      </c>
      <c r="BR119" s="5" t="s">
        <v>129</v>
      </c>
      <c r="BS119" s="15">
        <f t="shared" si="154"/>
        <v>1751.5</v>
      </c>
      <c r="BT119" s="10">
        <f>IFERROR(VLOOKUP(A119,'22'!U:V,2,0),"0")</f>
        <v>5</v>
      </c>
      <c r="BU119" s="5" t="s">
        <v>129</v>
      </c>
      <c r="BV119" s="15">
        <f t="shared" si="155"/>
        <v>350.3</v>
      </c>
      <c r="BW119" s="10">
        <f>IFERROR(VLOOKUP(A119,'23'!U:V,2,0),"0")</f>
        <v>8</v>
      </c>
      <c r="BX119" s="5" t="s">
        <v>129</v>
      </c>
      <c r="BY119" s="15">
        <f t="shared" si="156"/>
        <v>560.48</v>
      </c>
      <c r="BZ119" s="10">
        <f>IFERROR(VLOOKUP(A119,'24'!U:V,2,0),"0")</f>
        <v>29</v>
      </c>
      <c r="CA119" s="5" t="s">
        <v>129</v>
      </c>
      <c r="CB119" s="15">
        <f t="shared" si="83"/>
        <v>2031.74</v>
      </c>
      <c r="CC119" s="10">
        <f>IFERROR(VLOOKUP(A119,'25'!U:V,2,0),"0")</f>
        <v>36</v>
      </c>
      <c r="CD119" s="5" t="s">
        <v>129</v>
      </c>
      <c r="CE119" s="15">
        <f t="shared" si="84"/>
        <v>2522.16</v>
      </c>
      <c r="CF119" s="10">
        <f>IFERROR(VLOOKUP(A119,'26'!U:V,2,0),"0")</f>
        <v>28</v>
      </c>
      <c r="CG119" s="5" t="s">
        <v>129</v>
      </c>
      <c r="CH119" s="15">
        <f t="shared" si="85"/>
        <v>1961.68</v>
      </c>
      <c r="CI119" s="10">
        <f>IFERROR(VLOOKUP(A119,'27'!U:V,2,0),"0")</f>
        <v>4</v>
      </c>
      <c r="CJ119" s="5" t="s">
        <v>129</v>
      </c>
      <c r="CK119" s="15">
        <f t="shared" si="86"/>
        <v>280.24</v>
      </c>
      <c r="CL119" s="10">
        <f>IFERROR(VLOOKUP(A119,'28'!U:V,2,0),"0")</f>
        <v>24</v>
      </c>
      <c r="CM119" s="5" t="s">
        <v>129</v>
      </c>
      <c r="CN119" s="15">
        <f t="shared" si="87"/>
        <v>1681.44</v>
      </c>
      <c r="CO119" s="10" t="str">
        <f>IFERROR(VLOOKUP(A119,'29'!U:V,2,0),"0")</f>
        <v>0</v>
      </c>
      <c r="CP119" s="5" t="s">
        <v>129</v>
      </c>
      <c r="CQ119" s="15">
        <f t="shared" si="88"/>
        <v>0</v>
      </c>
      <c r="CR119" s="10" t="str">
        <f>IFERROR(VLOOKUP(A119,'30'!U:V,2,0),"0")</f>
        <v>0</v>
      </c>
      <c r="CS119" s="5" t="s">
        <v>129</v>
      </c>
      <c r="CT119" s="15">
        <f t="shared" si="89"/>
        <v>0</v>
      </c>
      <c r="CU119" s="10" t="str">
        <f>IFERROR(VLOOKUP(A119,'31'!U:V,2,0),"0")</f>
        <v>0</v>
      </c>
      <c r="CV119" s="5" t="s">
        <v>129</v>
      </c>
      <c r="CW119" s="15">
        <f t="shared" si="90"/>
        <v>0</v>
      </c>
      <c r="CX119" s="10" t="str">
        <f>IFERROR(VLOOKUP(A119,'เซต1-31'!V:W,2,0),"0")</f>
        <v>0</v>
      </c>
      <c r="CY119" s="5" t="s">
        <v>129</v>
      </c>
      <c r="CZ119" s="15">
        <f t="shared" si="76"/>
        <v>0</v>
      </c>
    </row>
    <row r="120" spans="1:104" x14ac:dyDescent="0.25">
      <c r="A120" s="5" t="s">
        <v>230</v>
      </c>
      <c r="B120" s="4" t="s">
        <v>231</v>
      </c>
      <c r="C120" s="13">
        <v>16.010000000000002</v>
      </c>
      <c r="D120" s="95">
        <v>1</v>
      </c>
      <c r="E120" s="95">
        <f t="shared" si="56"/>
        <v>0</v>
      </c>
      <c r="F120" s="19">
        <f t="shared" si="57"/>
        <v>0</v>
      </c>
      <c r="G120" s="5" t="s">
        <v>132</v>
      </c>
      <c r="H120" s="13">
        <f t="shared" si="133"/>
        <v>0</v>
      </c>
      <c r="I120" s="10" t="str">
        <f>IFERROR(VLOOKUP(A120,'1'!U:V,2,0),"0")</f>
        <v>0</v>
      </c>
      <c r="J120" s="5" t="s">
        <v>132</v>
      </c>
      <c r="K120" s="15">
        <f t="shared" si="134"/>
        <v>0</v>
      </c>
      <c r="L120" s="10" t="str">
        <f>IFERROR(VLOOKUP(A120,'2'!U:V,2,0),"0")</f>
        <v>0</v>
      </c>
      <c r="M120" s="5" t="s">
        <v>132</v>
      </c>
      <c r="N120" s="15">
        <f t="shared" si="135"/>
        <v>0</v>
      </c>
      <c r="O120" s="10" t="str">
        <f>IFERROR(VLOOKUP(A120,'3'!U:V,2,0),"0")</f>
        <v>0</v>
      </c>
      <c r="P120" s="5" t="s">
        <v>132</v>
      </c>
      <c r="Q120" s="15">
        <f t="shared" si="136"/>
        <v>0</v>
      </c>
      <c r="R120" s="10" t="str">
        <f>IFERROR(VLOOKUP(A120,'4'!U:V,2,0),"0")</f>
        <v>0</v>
      </c>
      <c r="S120" s="5" t="s">
        <v>132</v>
      </c>
      <c r="T120" s="15">
        <f t="shared" si="137"/>
        <v>0</v>
      </c>
      <c r="U120" s="10" t="str">
        <f>IFERROR(VLOOKUP(A120,'5'!U:V,2,0),"0")</f>
        <v>0</v>
      </c>
      <c r="V120" s="5" t="s">
        <v>132</v>
      </c>
      <c r="W120" s="15">
        <f t="shared" si="138"/>
        <v>0</v>
      </c>
      <c r="X120" s="10" t="str">
        <f>IFERROR(VLOOKUP(A120,'6'!U:V,2,0),"0")</f>
        <v>0</v>
      </c>
      <c r="Y120" s="5" t="s">
        <v>132</v>
      </c>
      <c r="Z120" s="15">
        <f t="shared" si="139"/>
        <v>0</v>
      </c>
      <c r="AA120" s="10" t="str">
        <f>IFERROR(VLOOKUP(A120,'7'!U:V,2,0),"0")</f>
        <v>0</v>
      </c>
      <c r="AB120" s="5" t="s">
        <v>132</v>
      </c>
      <c r="AC120" s="15">
        <f t="shared" si="140"/>
        <v>0</v>
      </c>
      <c r="AD120" s="10" t="str">
        <f>IFERROR(VLOOKUP(A120,'8'!U:V,2,0),"0")</f>
        <v>0</v>
      </c>
      <c r="AE120" s="5" t="s">
        <v>132</v>
      </c>
      <c r="AF120" s="15">
        <f t="shared" si="141"/>
        <v>0</v>
      </c>
      <c r="AG120" s="10" t="str">
        <f>IFERROR(VLOOKUP(A120,'9'!U:V,2,0),"0")</f>
        <v>0</v>
      </c>
      <c r="AH120" s="5" t="s">
        <v>132</v>
      </c>
      <c r="AI120" s="15">
        <f t="shared" si="142"/>
        <v>0</v>
      </c>
      <c r="AJ120" s="10" t="str">
        <f>IFERROR(VLOOKUP(A120,'10'!U:V,2,0),"0")</f>
        <v>0</v>
      </c>
      <c r="AK120" s="5" t="s">
        <v>132</v>
      </c>
      <c r="AL120" s="15">
        <f t="shared" si="143"/>
        <v>0</v>
      </c>
      <c r="AM120" s="10" t="str">
        <f>IFERROR(VLOOKUP(A120,'11'!U:V,2,0),"0")</f>
        <v>0</v>
      </c>
      <c r="AN120" s="5" t="s">
        <v>132</v>
      </c>
      <c r="AO120" s="15">
        <f t="shared" si="144"/>
        <v>0</v>
      </c>
      <c r="AP120" s="10" t="str">
        <f>IFERROR(VLOOKUP(A120,'12'!U:V,2,0),"0")</f>
        <v>0</v>
      </c>
      <c r="AQ120" s="5" t="s">
        <v>132</v>
      </c>
      <c r="AR120" s="15">
        <f t="shared" si="145"/>
        <v>0</v>
      </c>
      <c r="AS120" s="10" t="str">
        <f>IFERROR(VLOOKUP(A120,'13'!U:V,2,0),"0")</f>
        <v>0</v>
      </c>
      <c r="AT120" s="5" t="s">
        <v>132</v>
      </c>
      <c r="AU120" s="15">
        <f t="shared" si="146"/>
        <v>0</v>
      </c>
      <c r="AV120" s="10" t="str">
        <f>IFERROR(VLOOKUP(A120,'14'!U:V,2,0),"0")</f>
        <v>0</v>
      </c>
      <c r="AW120" s="5" t="s">
        <v>132</v>
      </c>
      <c r="AX120" s="15">
        <f t="shared" si="147"/>
        <v>0</v>
      </c>
      <c r="AY120" s="10" t="str">
        <f>IFERROR(VLOOKUP(A120,'15'!U:V,2,0),"0")</f>
        <v>0</v>
      </c>
      <c r="AZ120" s="5" t="s">
        <v>132</v>
      </c>
      <c r="BA120" s="15">
        <f t="shared" si="148"/>
        <v>0</v>
      </c>
      <c r="BB120" s="10" t="str">
        <f>IFERROR(VLOOKUP(A120,'16'!U:V,2,0),"0")</f>
        <v>0</v>
      </c>
      <c r="BC120" s="5" t="s">
        <v>132</v>
      </c>
      <c r="BD120" s="15">
        <f t="shared" si="149"/>
        <v>0</v>
      </c>
      <c r="BE120" s="10" t="str">
        <f>IFERROR(VLOOKUP(A120,'17'!U:V,2,0),"0")</f>
        <v>0</v>
      </c>
      <c r="BF120" s="5" t="s">
        <v>132</v>
      </c>
      <c r="BG120" s="15">
        <f t="shared" si="150"/>
        <v>0</v>
      </c>
      <c r="BH120" s="10" t="str">
        <f>IFERROR(VLOOKUP(A120,'18'!U:V,2,0),"0")</f>
        <v>0</v>
      </c>
      <c r="BI120" s="5" t="s">
        <v>132</v>
      </c>
      <c r="BJ120" s="15">
        <f t="shared" si="151"/>
        <v>0</v>
      </c>
      <c r="BK120" s="10" t="str">
        <f>IFERROR(VLOOKUP(A120,'19'!U:V,2,0),"0")</f>
        <v>0</v>
      </c>
      <c r="BL120" s="5" t="s">
        <v>132</v>
      </c>
      <c r="BM120" s="15">
        <f t="shared" si="152"/>
        <v>0</v>
      </c>
      <c r="BN120" s="10" t="str">
        <f>IFERROR(VLOOKUP(A120,'20'!U:V,2,0),"0")</f>
        <v>0</v>
      </c>
      <c r="BO120" s="5" t="s">
        <v>132</v>
      </c>
      <c r="BP120" s="15">
        <f t="shared" si="153"/>
        <v>0</v>
      </c>
      <c r="BQ120" s="10" t="str">
        <f>IFERROR(VLOOKUP(A120,'21'!U:V,2,0),"0")</f>
        <v>0</v>
      </c>
      <c r="BR120" s="5" t="s">
        <v>132</v>
      </c>
      <c r="BS120" s="15">
        <f t="shared" si="154"/>
        <v>0</v>
      </c>
      <c r="BT120" s="10" t="str">
        <f>IFERROR(VLOOKUP(A120,'22'!U:V,2,0),"0")</f>
        <v>0</v>
      </c>
      <c r="BU120" s="5" t="s">
        <v>132</v>
      </c>
      <c r="BV120" s="15">
        <f t="shared" si="155"/>
        <v>0</v>
      </c>
      <c r="BW120" s="10" t="str">
        <f>IFERROR(VLOOKUP(A120,'23'!U:V,2,0),"0")</f>
        <v>0</v>
      </c>
      <c r="BX120" s="5" t="s">
        <v>132</v>
      </c>
      <c r="BY120" s="15">
        <f t="shared" si="156"/>
        <v>0</v>
      </c>
      <c r="BZ120" s="10" t="str">
        <f>IFERROR(VLOOKUP(A120,'24'!U:V,2,0),"0")</f>
        <v>0</v>
      </c>
      <c r="CA120" s="5" t="s">
        <v>132</v>
      </c>
      <c r="CB120" s="15">
        <f t="shared" si="83"/>
        <v>0</v>
      </c>
      <c r="CC120" s="10" t="str">
        <f>IFERROR(VLOOKUP(A120,'25'!U:V,2,0),"0")</f>
        <v>0</v>
      </c>
      <c r="CD120" s="5" t="s">
        <v>132</v>
      </c>
      <c r="CE120" s="15">
        <f t="shared" si="84"/>
        <v>0</v>
      </c>
      <c r="CF120" s="10" t="str">
        <f>IFERROR(VLOOKUP(A120,'26'!U:V,2,0),"0")</f>
        <v>0</v>
      </c>
      <c r="CG120" s="5" t="s">
        <v>132</v>
      </c>
      <c r="CH120" s="15">
        <f t="shared" si="85"/>
        <v>0</v>
      </c>
      <c r="CI120" s="10" t="str">
        <f>IFERROR(VLOOKUP(A120,'27'!U:V,2,0),"0")</f>
        <v>0</v>
      </c>
      <c r="CJ120" s="5" t="s">
        <v>132</v>
      </c>
      <c r="CK120" s="15">
        <f t="shared" si="86"/>
        <v>0</v>
      </c>
      <c r="CL120" s="10" t="str">
        <f>IFERROR(VLOOKUP(A120,'28'!U:V,2,0),"0")</f>
        <v>0</v>
      </c>
      <c r="CM120" s="5" t="s">
        <v>132</v>
      </c>
      <c r="CN120" s="15">
        <f t="shared" si="87"/>
        <v>0</v>
      </c>
      <c r="CO120" s="10" t="str">
        <f>IFERROR(VLOOKUP(A120,'29'!U:V,2,0),"0")</f>
        <v>0</v>
      </c>
      <c r="CP120" s="5" t="s">
        <v>132</v>
      </c>
      <c r="CQ120" s="15">
        <f t="shared" si="88"/>
        <v>0</v>
      </c>
      <c r="CR120" s="10" t="str">
        <f>IFERROR(VLOOKUP(A120,'30'!U:V,2,0),"0")</f>
        <v>0</v>
      </c>
      <c r="CS120" s="5" t="s">
        <v>132</v>
      </c>
      <c r="CT120" s="15">
        <f t="shared" si="89"/>
        <v>0</v>
      </c>
      <c r="CU120" s="10" t="str">
        <f>IFERROR(VLOOKUP(A120,'31'!U:V,2,0),"0")</f>
        <v>0</v>
      </c>
      <c r="CV120" s="5" t="s">
        <v>132</v>
      </c>
      <c r="CW120" s="15">
        <f t="shared" si="90"/>
        <v>0</v>
      </c>
      <c r="CX120" s="10" t="str">
        <f>IFERROR(VLOOKUP(A120,'เซต1-31'!V:W,2,0),"0")</f>
        <v>0</v>
      </c>
      <c r="CY120" s="5" t="s">
        <v>132</v>
      </c>
      <c r="CZ120" s="15">
        <f t="shared" si="76"/>
        <v>0</v>
      </c>
    </row>
    <row r="121" spans="1:104" x14ac:dyDescent="0.25">
      <c r="A121" s="5" t="s">
        <v>242</v>
      </c>
      <c r="B121" s="4" t="s">
        <v>244</v>
      </c>
      <c r="C121" s="13">
        <v>15.01</v>
      </c>
      <c r="D121" s="95">
        <v>1</v>
      </c>
      <c r="E121" s="95">
        <f t="shared" si="56"/>
        <v>0</v>
      </c>
      <c r="F121" s="19">
        <f t="shared" si="57"/>
        <v>0</v>
      </c>
      <c r="G121" s="5" t="s">
        <v>129</v>
      </c>
      <c r="H121" s="13">
        <f t="shared" si="133"/>
        <v>0</v>
      </c>
      <c r="I121" s="10" t="str">
        <f>IFERROR(VLOOKUP(A121,'1'!U:V,2,0),"0")</f>
        <v>0</v>
      </c>
      <c r="J121" s="5" t="s">
        <v>129</v>
      </c>
      <c r="K121" s="15">
        <f t="shared" si="134"/>
        <v>0</v>
      </c>
      <c r="L121" s="10" t="str">
        <f>IFERROR(VLOOKUP(A121,'2'!U:V,2,0),"0")</f>
        <v>0</v>
      </c>
      <c r="M121" s="5" t="s">
        <v>129</v>
      </c>
      <c r="N121" s="15">
        <f t="shared" si="135"/>
        <v>0</v>
      </c>
      <c r="O121" s="10" t="str">
        <f>IFERROR(VLOOKUP(A121,'3'!U:V,2,0),"0")</f>
        <v>0</v>
      </c>
      <c r="P121" s="5" t="s">
        <v>129</v>
      </c>
      <c r="Q121" s="15">
        <f t="shared" si="136"/>
        <v>0</v>
      </c>
      <c r="R121" s="10" t="str">
        <f>IFERROR(VLOOKUP(A121,'4'!U:V,2,0),"0")</f>
        <v>0</v>
      </c>
      <c r="S121" s="5" t="s">
        <v>129</v>
      </c>
      <c r="T121" s="15">
        <f t="shared" si="137"/>
        <v>0</v>
      </c>
      <c r="U121" s="10" t="str">
        <f>IFERROR(VLOOKUP(A121,'5'!U:V,2,0),"0")</f>
        <v>0</v>
      </c>
      <c r="V121" s="5" t="s">
        <v>129</v>
      </c>
      <c r="W121" s="15">
        <f t="shared" si="138"/>
        <v>0</v>
      </c>
      <c r="X121" s="10" t="str">
        <f>IFERROR(VLOOKUP(A121,'6'!U:V,2,0),"0")</f>
        <v>0</v>
      </c>
      <c r="Y121" s="5" t="s">
        <v>129</v>
      </c>
      <c r="Z121" s="15">
        <f t="shared" si="139"/>
        <v>0</v>
      </c>
      <c r="AA121" s="10" t="str">
        <f>IFERROR(VLOOKUP(A121,'7'!U:V,2,0),"0")</f>
        <v>0</v>
      </c>
      <c r="AB121" s="5" t="s">
        <v>129</v>
      </c>
      <c r="AC121" s="15">
        <f t="shared" si="140"/>
        <v>0</v>
      </c>
      <c r="AD121" s="10" t="str">
        <f>IFERROR(VLOOKUP(A121,'8'!U:V,2,0),"0")</f>
        <v>0</v>
      </c>
      <c r="AE121" s="5" t="s">
        <v>129</v>
      </c>
      <c r="AF121" s="15">
        <f t="shared" si="141"/>
        <v>0</v>
      </c>
      <c r="AG121" s="10" t="str">
        <f>IFERROR(VLOOKUP(A121,'9'!U:V,2,0),"0")</f>
        <v>0</v>
      </c>
      <c r="AH121" s="5" t="s">
        <v>129</v>
      </c>
      <c r="AI121" s="15">
        <f t="shared" si="142"/>
        <v>0</v>
      </c>
      <c r="AJ121" s="10" t="str">
        <f>IFERROR(VLOOKUP(A121,'10'!U:V,2,0),"0")</f>
        <v>0</v>
      </c>
      <c r="AK121" s="5" t="s">
        <v>129</v>
      </c>
      <c r="AL121" s="15">
        <f t="shared" si="143"/>
        <v>0</v>
      </c>
      <c r="AM121" s="10" t="str">
        <f>IFERROR(VLOOKUP(A121,'11'!U:V,2,0),"0")</f>
        <v>0</v>
      </c>
      <c r="AN121" s="5" t="s">
        <v>129</v>
      </c>
      <c r="AO121" s="15">
        <f t="shared" si="144"/>
        <v>0</v>
      </c>
      <c r="AP121" s="10" t="str">
        <f>IFERROR(VLOOKUP(A121,'12'!U:V,2,0),"0")</f>
        <v>0</v>
      </c>
      <c r="AQ121" s="5" t="s">
        <v>129</v>
      </c>
      <c r="AR121" s="15">
        <f t="shared" si="145"/>
        <v>0</v>
      </c>
      <c r="AS121" s="10" t="str">
        <f>IFERROR(VLOOKUP(A121,'13'!U:V,2,0),"0")</f>
        <v>0</v>
      </c>
      <c r="AT121" s="5" t="s">
        <v>129</v>
      </c>
      <c r="AU121" s="15">
        <f t="shared" si="146"/>
        <v>0</v>
      </c>
      <c r="AV121" s="10" t="str">
        <f>IFERROR(VLOOKUP(A121,'14'!U:V,2,0),"0")</f>
        <v>0</v>
      </c>
      <c r="AW121" s="5" t="s">
        <v>129</v>
      </c>
      <c r="AX121" s="15">
        <f t="shared" si="147"/>
        <v>0</v>
      </c>
      <c r="AY121" s="10" t="str">
        <f>IFERROR(VLOOKUP(A121,'15'!U:V,2,0),"0")</f>
        <v>0</v>
      </c>
      <c r="AZ121" s="5" t="s">
        <v>129</v>
      </c>
      <c r="BA121" s="15">
        <f t="shared" si="148"/>
        <v>0</v>
      </c>
      <c r="BB121" s="10" t="str">
        <f>IFERROR(VLOOKUP(A121,'16'!U:V,2,0),"0")</f>
        <v>0</v>
      </c>
      <c r="BC121" s="5" t="s">
        <v>129</v>
      </c>
      <c r="BD121" s="15">
        <f t="shared" si="149"/>
        <v>0</v>
      </c>
      <c r="BE121" s="10" t="str">
        <f>IFERROR(VLOOKUP(A121,'17'!U:V,2,0),"0")</f>
        <v>0</v>
      </c>
      <c r="BF121" s="5" t="s">
        <v>129</v>
      </c>
      <c r="BG121" s="15">
        <f t="shared" si="150"/>
        <v>0</v>
      </c>
      <c r="BH121" s="10" t="str">
        <f>IFERROR(VLOOKUP(A121,'18'!U:V,2,0),"0")</f>
        <v>0</v>
      </c>
      <c r="BI121" s="5" t="s">
        <v>129</v>
      </c>
      <c r="BJ121" s="15">
        <f t="shared" si="151"/>
        <v>0</v>
      </c>
      <c r="BK121" s="10" t="str">
        <f>IFERROR(VLOOKUP(A121,'19'!U:V,2,0),"0")</f>
        <v>0</v>
      </c>
      <c r="BL121" s="5" t="s">
        <v>129</v>
      </c>
      <c r="BM121" s="15">
        <f t="shared" si="152"/>
        <v>0</v>
      </c>
      <c r="BN121" s="10" t="str">
        <f>IFERROR(VLOOKUP(A121,'20'!U:V,2,0),"0")</f>
        <v>0</v>
      </c>
      <c r="BO121" s="5" t="s">
        <v>129</v>
      </c>
      <c r="BP121" s="15">
        <f t="shared" si="153"/>
        <v>0</v>
      </c>
      <c r="BQ121" s="10" t="str">
        <f>IFERROR(VLOOKUP(A121,'21'!U:V,2,0),"0")</f>
        <v>0</v>
      </c>
      <c r="BR121" s="5" t="s">
        <v>129</v>
      </c>
      <c r="BS121" s="15">
        <f t="shared" si="154"/>
        <v>0</v>
      </c>
      <c r="BT121" s="10" t="str">
        <f>IFERROR(VLOOKUP(A121,'22'!U:V,2,0),"0")</f>
        <v>0</v>
      </c>
      <c r="BU121" s="5" t="s">
        <v>129</v>
      </c>
      <c r="BV121" s="15">
        <f t="shared" si="155"/>
        <v>0</v>
      </c>
      <c r="BW121" s="10" t="str">
        <f>IFERROR(VLOOKUP(A121,'23'!U:V,2,0),"0")</f>
        <v>0</v>
      </c>
      <c r="BX121" s="5" t="s">
        <v>129</v>
      </c>
      <c r="BY121" s="15">
        <f t="shared" si="156"/>
        <v>0</v>
      </c>
      <c r="BZ121" s="10" t="str">
        <f>IFERROR(VLOOKUP(A121,'24'!U:V,2,0),"0")</f>
        <v>0</v>
      </c>
      <c r="CA121" s="5" t="s">
        <v>129</v>
      </c>
      <c r="CB121" s="15">
        <f t="shared" si="83"/>
        <v>0</v>
      </c>
      <c r="CC121" s="10" t="str">
        <f>IFERROR(VLOOKUP(A121,'25'!U:V,2,0),"0")</f>
        <v>0</v>
      </c>
      <c r="CD121" s="5" t="s">
        <v>129</v>
      </c>
      <c r="CE121" s="15">
        <f t="shared" si="84"/>
        <v>0</v>
      </c>
      <c r="CF121" s="10" t="str">
        <f>IFERROR(VLOOKUP(A121,'26'!U:V,2,0),"0")</f>
        <v>0</v>
      </c>
      <c r="CG121" s="5" t="s">
        <v>129</v>
      </c>
      <c r="CH121" s="15">
        <f t="shared" si="85"/>
        <v>0</v>
      </c>
      <c r="CI121" s="10" t="str">
        <f>IFERROR(VLOOKUP(A121,'27'!U:V,2,0),"0")</f>
        <v>0</v>
      </c>
      <c r="CJ121" s="5" t="s">
        <v>129</v>
      </c>
      <c r="CK121" s="15">
        <f t="shared" si="86"/>
        <v>0</v>
      </c>
      <c r="CL121" s="10" t="str">
        <f>IFERROR(VLOOKUP(A121,'28'!U:V,2,0),"0")</f>
        <v>0</v>
      </c>
      <c r="CM121" s="5" t="s">
        <v>129</v>
      </c>
      <c r="CN121" s="15">
        <f t="shared" si="87"/>
        <v>0</v>
      </c>
      <c r="CO121" s="10" t="str">
        <f>IFERROR(VLOOKUP(A121,'29'!U:V,2,0),"0")</f>
        <v>0</v>
      </c>
      <c r="CP121" s="5" t="s">
        <v>129</v>
      </c>
      <c r="CQ121" s="15">
        <f t="shared" si="88"/>
        <v>0</v>
      </c>
      <c r="CR121" s="10" t="str">
        <f>IFERROR(VLOOKUP(A121,'30'!U:V,2,0),"0")</f>
        <v>0</v>
      </c>
      <c r="CS121" s="5" t="s">
        <v>129</v>
      </c>
      <c r="CT121" s="15">
        <f t="shared" si="89"/>
        <v>0</v>
      </c>
      <c r="CU121" s="10" t="str">
        <f>IFERROR(VLOOKUP(A121,'31'!U:V,2,0),"0")</f>
        <v>0</v>
      </c>
      <c r="CV121" s="5" t="s">
        <v>129</v>
      </c>
      <c r="CW121" s="15">
        <f t="shared" si="90"/>
        <v>0</v>
      </c>
      <c r="CX121" s="10" t="str">
        <f>IFERROR(VLOOKUP(A121,'เซต1-31'!V:W,2,0),"0")</f>
        <v>0</v>
      </c>
      <c r="CY121" s="5" t="s">
        <v>129</v>
      </c>
      <c r="CZ121" s="15">
        <f t="shared" si="76"/>
        <v>0</v>
      </c>
    </row>
    <row r="122" spans="1:104" x14ac:dyDescent="0.25">
      <c r="A122" s="5" t="s">
        <v>252</v>
      </c>
      <c r="B122" s="4" t="s">
        <v>253</v>
      </c>
      <c r="C122" s="13">
        <f>15.01*3</f>
        <v>45.03</v>
      </c>
      <c r="D122" s="95">
        <v>3</v>
      </c>
      <c r="E122" s="95">
        <f t="shared" si="56"/>
        <v>0</v>
      </c>
      <c r="F122" s="19">
        <f t="shared" si="57"/>
        <v>0</v>
      </c>
      <c r="G122" s="5" t="s">
        <v>256</v>
      </c>
      <c r="H122" s="13">
        <f t="shared" ref="H122:H124" si="157">+F122*C122</f>
        <v>0</v>
      </c>
      <c r="I122" s="10" t="str">
        <f>IFERROR(VLOOKUP(A122,'1'!U:V,2,0),"0")</f>
        <v>0</v>
      </c>
      <c r="J122" s="5" t="s">
        <v>256</v>
      </c>
      <c r="K122" s="15">
        <f t="shared" ref="K122:K124" si="158">+I122*C122</f>
        <v>0</v>
      </c>
      <c r="L122" s="10" t="str">
        <f>IFERROR(VLOOKUP(A122,'2'!U:V,2,0),"0")</f>
        <v>0</v>
      </c>
      <c r="M122" s="5" t="s">
        <v>256</v>
      </c>
      <c r="N122" s="15">
        <f t="shared" ref="N122:N124" si="159">+L122*C122</f>
        <v>0</v>
      </c>
      <c r="O122" s="10" t="str">
        <f>IFERROR(VLOOKUP(A122,'3'!U:V,2,0),"0")</f>
        <v>0</v>
      </c>
      <c r="P122" s="5" t="s">
        <v>256</v>
      </c>
      <c r="Q122" s="15">
        <f t="shared" ref="Q122:Q124" si="160">+O122*C122</f>
        <v>0</v>
      </c>
      <c r="R122" s="10" t="str">
        <f>IFERROR(VLOOKUP(A122,'4'!U:V,2,0),"0")</f>
        <v>0</v>
      </c>
      <c r="S122" s="5" t="s">
        <v>256</v>
      </c>
      <c r="T122" s="15">
        <f t="shared" ref="T122:T124" si="161">+R122*C122</f>
        <v>0</v>
      </c>
      <c r="U122" s="10" t="str">
        <f>IFERROR(VLOOKUP(A122,'5'!U:V,2,0),"0")</f>
        <v>0</v>
      </c>
      <c r="V122" s="5" t="s">
        <v>256</v>
      </c>
      <c r="W122" s="15">
        <f t="shared" ref="W122:W124" si="162">+U122*C122</f>
        <v>0</v>
      </c>
      <c r="X122" s="10" t="str">
        <f>IFERROR(VLOOKUP(A122,'6'!U:V,2,0),"0")</f>
        <v>0</v>
      </c>
      <c r="Y122" s="5" t="s">
        <v>256</v>
      </c>
      <c r="Z122" s="15">
        <f t="shared" ref="Z122:Z124" si="163">+X122*C122</f>
        <v>0</v>
      </c>
      <c r="AA122" s="10" t="str">
        <f>IFERROR(VLOOKUP(A122,'7'!U:V,2,0),"0")</f>
        <v>0</v>
      </c>
      <c r="AB122" s="5" t="s">
        <v>256</v>
      </c>
      <c r="AC122" s="15">
        <f t="shared" ref="AC122:AC124" si="164">+AA122*C122</f>
        <v>0</v>
      </c>
      <c r="AD122" s="10" t="str">
        <f>IFERROR(VLOOKUP(A122,'8'!U:V,2,0),"0")</f>
        <v>0</v>
      </c>
      <c r="AE122" s="5" t="s">
        <v>256</v>
      </c>
      <c r="AF122" s="15">
        <f t="shared" ref="AF122:AF124" si="165">+AD122*C122</f>
        <v>0</v>
      </c>
      <c r="AG122" s="10" t="str">
        <f>IFERROR(VLOOKUP(A122,'9'!U:V,2,0),"0")</f>
        <v>0</v>
      </c>
      <c r="AH122" s="5" t="s">
        <v>256</v>
      </c>
      <c r="AI122" s="15">
        <f t="shared" ref="AI122:AI124" si="166">+AG122*C122</f>
        <v>0</v>
      </c>
      <c r="AJ122" s="10" t="str">
        <f>IFERROR(VLOOKUP(A122,'10'!U:V,2,0),"0")</f>
        <v>0</v>
      </c>
      <c r="AK122" s="5" t="s">
        <v>256</v>
      </c>
      <c r="AL122" s="15">
        <f t="shared" ref="AL122:AL124" si="167">+AJ122*C122</f>
        <v>0</v>
      </c>
      <c r="AM122" s="10" t="str">
        <f>IFERROR(VLOOKUP(A122,'11'!U:V,2,0),"0")</f>
        <v>0</v>
      </c>
      <c r="AN122" s="5" t="s">
        <v>256</v>
      </c>
      <c r="AO122" s="15">
        <f t="shared" ref="AO122:AO124" si="168">+AM122*C122</f>
        <v>0</v>
      </c>
      <c r="AP122" s="10" t="str">
        <f>IFERROR(VLOOKUP(A122,'12'!U:V,2,0),"0")</f>
        <v>0</v>
      </c>
      <c r="AQ122" s="5" t="s">
        <v>256</v>
      </c>
      <c r="AR122" s="15">
        <f t="shared" ref="AR122:AR124" si="169">+AP122*C122</f>
        <v>0</v>
      </c>
      <c r="AS122" s="10" t="str">
        <f>IFERROR(VLOOKUP(A122,'13'!U:V,2,0),"0")</f>
        <v>0</v>
      </c>
      <c r="AT122" s="5" t="s">
        <v>256</v>
      </c>
      <c r="AU122" s="15">
        <f t="shared" ref="AU122:AU124" si="170">+AS122*C122</f>
        <v>0</v>
      </c>
      <c r="AV122" s="10" t="str">
        <f>IFERROR(VLOOKUP(A122,'14'!U:V,2,0),"0")</f>
        <v>0</v>
      </c>
      <c r="AW122" s="5" t="s">
        <v>256</v>
      </c>
      <c r="AX122" s="15">
        <f t="shared" ref="AX122:AX124" si="171">+AV122*C122</f>
        <v>0</v>
      </c>
      <c r="AY122" s="10" t="str">
        <f>IFERROR(VLOOKUP(A122,'15'!U:V,2,0),"0")</f>
        <v>0</v>
      </c>
      <c r="AZ122" s="5" t="s">
        <v>256</v>
      </c>
      <c r="BA122" s="15">
        <f t="shared" ref="BA122:BA124" si="172">+AY122*C122</f>
        <v>0</v>
      </c>
      <c r="BB122" s="10" t="str">
        <f>IFERROR(VLOOKUP(A122,'16'!U:V,2,0),"0")</f>
        <v>0</v>
      </c>
      <c r="BC122" s="5" t="s">
        <v>256</v>
      </c>
      <c r="BD122" s="15">
        <f t="shared" ref="BD122:BD124" si="173">+BB122*C122</f>
        <v>0</v>
      </c>
      <c r="BE122" s="10" t="str">
        <f>IFERROR(VLOOKUP(A122,'17'!U:V,2,0),"0")</f>
        <v>0</v>
      </c>
      <c r="BF122" s="5" t="s">
        <v>256</v>
      </c>
      <c r="BG122" s="15">
        <f t="shared" ref="BG122:BG124" si="174">+BE122*C122</f>
        <v>0</v>
      </c>
      <c r="BH122" s="10" t="str">
        <f>IFERROR(VLOOKUP(A122,'18'!U:V,2,0),"0")</f>
        <v>0</v>
      </c>
      <c r="BI122" s="5" t="s">
        <v>256</v>
      </c>
      <c r="BJ122" s="15">
        <f t="shared" ref="BJ122:BJ124" si="175">+BH122*C122</f>
        <v>0</v>
      </c>
      <c r="BK122" s="10" t="str">
        <f>IFERROR(VLOOKUP(A122,'19'!U:V,2,0),"0")</f>
        <v>0</v>
      </c>
      <c r="BL122" s="5" t="s">
        <v>256</v>
      </c>
      <c r="BM122" s="15">
        <f t="shared" ref="BM122:BM124" si="176">+BK122*C122</f>
        <v>0</v>
      </c>
      <c r="BN122" s="10" t="str">
        <f>IFERROR(VLOOKUP(A122,'20'!U:V,2,0),"0")</f>
        <v>0</v>
      </c>
      <c r="BO122" s="5" t="s">
        <v>256</v>
      </c>
      <c r="BP122" s="15">
        <f t="shared" ref="BP122:BP124" si="177">+BN122*C122</f>
        <v>0</v>
      </c>
      <c r="BQ122" s="10" t="str">
        <f>IFERROR(VLOOKUP(A122,'21'!U:V,2,0),"0")</f>
        <v>0</v>
      </c>
      <c r="BR122" s="5" t="s">
        <v>256</v>
      </c>
      <c r="BS122" s="15">
        <f t="shared" ref="BS122:BS124" si="178">+BQ122*C122</f>
        <v>0</v>
      </c>
      <c r="BT122" s="10" t="str">
        <f>IFERROR(VLOOKUP(A122,'22'!U:V,2,0),"0")</f>
        <v>0</v>
      </c>
      <c r="BU122" s="5" t="s">
        <v>256</v>
      </c>
      <c r="BV122" s="15">
        <f t="shared" ref="BV122:BV124" si="179">+BT122*C122</f>
        <v>0</v>
      </c>
      <c r="BW122" s="10" t="str">
        <f>IFERROR(VLOOKUP(A122,'23'!U:V,2,0),"0")</f>
        <v>0</v>
      </c>
      <c r="BX122" s="5" t="s">
        <v>256</v>
      </c>
      <c r="BY122" s="15">
        <f t="shared" ref="BY122:BY124" si="180">+BW122*C122</f>
        <v>0</v>
      </c>
      <c r="BZ122" s="10" t="str">
        <f>IFERROR(VLOOKUP(A122,'24'!U:V,2,0),"0")</f>
        <v>0</v>
      </c>
      <c r="CA122" s="5" t="s">
        <v>256</v>
      </c>
      <c r="CB122" s="15">
        <f t="shared" ref="CB122:CB124" si="181">+BZ122*C122</f>
        <v>0</v>
      </c>
      <c r="CC122" s="10" t="str">
        <f>IFERROR(VLOOKUP(A122,'25'!U:V,2,0),"0")</f>
        <v>0</v>
      </c>
      <c r="CD122" s="5" t="s">
        <v>256</v>
      </c>
      <c r="CE122" s="15">
        <f t="shared" ref="CE122:CE124" si="182">+CC122*C122</f>
        <v>0</v>
      </c>
      <c r="CF122" s="10" t="str">
        <f>IFERROR(VLOOKUP(A122,'26'!U:V,2,0),"0")</f>
        <v>0</v>
      </c>
      <c r="CG122" s="5" t="s">
        <v>256</v>
      </c>
      <c r="CH122" s="15">
        <f t="shared" si="85"/>
        <v>0</v>
      </c>
      <c r="CI122" s="10" t="str">
        <f>IFERROR(VLOOKUP(A122,'27'!U:V,2,0),"0")</f>
        <v>0</v>
      </c>
      <c r="CJ122" s="5" t="s">
        <v>256</v>
      </c>
      <c r="CK122" s="15">
        <f t="shared" si="86"/>
        <v>0</v>
      </c>
      <c r="CL122" s="10" t="str">
        <f>IFERROR(VLOOKUP(A122,'28'!U:V,2,0),"0")</f>
        <v>0</v>
      </c>
      <c r="CM122" s="5" t="s">
        <v>256</v>
      </c>
      <c r="CN122" s="15">
        <f t="shared" si="87"/>
        <v>0</v>
      </c>
      <c r="CO122" s="10" t="str">
        <f>IFERROR(VLOOKUP(A122,'29'!U:V,2,0),"0")</f>
        <v>0</v>
      </c>
      <c r="CP122" s="5" t="s">
        <v>256</v>
      </c>
      <c r="CQ122" s="15">
        <f t="shared" si="88"/>
        <v>0</v>
      </c>
      <c r="CR122" s="10" t="str">
        <f>IFERROR(VLOOKUP(A122,'30'!U:V,2,0),"0")</f>
        <v>0</v>
      </c>
      <c r="CS122" s="5" t="s">
        <v>256</v>
      </c>
      <c r="CT122" s="15">
        <f t="shared" si="89"/>
        <v>0</v>
      </c>
      <c r="CU122" s="10" t="str">
        <f>IFERROR(VLOOKUP(A122,'31'!U:V,2,0),"0")</f>
        <v>0</v>
      </c>
      <c r="CV122" s="5" t="s">
        <v>256</v>
      </c>
      <c r="CW122" s="15">
        <f t="shared" si="90"/>
        <v>0</v>
      </c>
      <c r="CX122" s="10" t="str">
        <f>IFERROR(VLOOKUP(A122,'เซต1-31'!V:W,2,0),"0")</f>
        <v>0</v>
      </c>
      <c r="CY122" s="5" t="s">
        <v>256</v>
      </c>
      <c r="CZ122" s="15">
        <f t="shared" si="76"/>
        <v>0</v>
      </c>
    </row>
    <row r="123" spans="1:104" x14ac:dyDescent="0.25">
      <c r="A123" s="5" t="s">
        <v>250</v>
      </c>
      <c r="B123" s="4" t="s">
        <v>251</v>
      </c>
      <c r="C123" s="13">
        <f>11.38*3</f>
        <v>34.14</v>
      </c>
      <c r="D123" s="95">
        <v>3</v>
      </c>
      <c r="E123" s="95">
        <f t="shared" si="56"/>
        <v>0</v>
      </c>
      <c r="F123" s="19">
        <f t="shared" si="57"/>
        <v>0</v>
      </c>
      <c r="G123" s="5" t="s">
        <v>256</v>
      </c>
      <c r="H123" s="13">
        <f t="shared" si="157"/>
        <v>0</v>
      </c>
      <c r="I123" s="10" t="str">
        <f>IFERROR(VLOOKUP(A123,'1'!U:V,2,0),"0")</f>
        <v>0</v>
      </c>
      <c r="J123" s="5" t="s">
        <v>256</v>
      </c>
      <c r="K123" s="15">
        <f t="shared" si="158"/>
        <v>0</v>
      </c>
      <c r="L123" s="10" t="str">
        <f>IFERROR(VLOOKUP(A123,'2'!U:V,2,0),"0")</f>
        <v>0</v>
      </c>
      <c r="M123" s="5" t="s">
        <v>256</v>
      </c>
      <c r="N123" s="15">
        <f t="shared" si="159"/>
        <v>0</v>
      </c>
      <c r="O123" s="10" t="str">
        <f>IFERROR(VLOOKUP(A123,'3'!U:V,2,0),"0")</f>
        <v>0</v>
      </c>
      <c r="P123" s="5" t="s">
        <v>256</v>
      </c>
      <c r="Q123" s="15">
        <f t="shared" si="160"/>
        <v>0</v>
      </c>
      <c r="R123" s="10" t="str">
        <f>IFERROR(VLOOKUP(A123,'4'!U:V,2,0),"0")</f>
        <v>0</v>
      </c>
      <c r="S123" s="5" t="s">
        <v>256</v>
      </c>
      <c r="T123" s="15">
        <f t="shared" si="161"/>
        <v>0</v>
      </c>
      <c r="U123" s="10" t="str">
        <f>IFERROR(VLOOKUP(A123,'5'!U:V,2,0),"0")</f>
        <v>0</v>
      </c>
      <c r="V123" s="5" t="s">
        <v>256</v>
      </c>
      <c r="W123" s="15">
        <f t="shared" si="162"/>
        <v>0</v>
      </c>
      <c r="X123" s="10" t="str">
        <f>IFERROR(VLOOKUP(A123,'6'!U:V,2,0),"0")</f>
        <v>0</v>
      </c>
      <c r="Y123" s="5" t="s">
        <v>256</v>
      </c>
      <c r="Z123" s="15">
        <f t="shared" si="163"/>
        <v>0</v>
      </c>
      <c r="AA123" s="10" t="str">
        <f>IFERROR(VLOOKUP(A123,'7'!U:V,2,0),"0")</f>
        <v>0</v>
      </c>
      <c r="AB123" s="5" t="s">
        <v>256</v>
      </c>
      <c r="AC123" s="15">
        <f t="shared" si="164"/>
        <v>0</v>
      </c>
      <c r="AD123" s="10" t="str">
        <f>IFERROR(VLOOKUP(A123,'8'!U:V,2,0),"0")</f>
        <v>0</v>
      </c>
      <c r="AE123" s="5" t="s">
        <v>256</v>
      </c>
      <c r="AF123" s="15">
        <f t="shared" si="165"/>
        <v>0</v>
      </c>
      <c r="AG123" s="10" t="str">
        <f>IFERROR(VLOOKUP(A123,'9'!U:V,2,0),"0")</f>
        <v>0</v>
      </c>
      <c r="AH123" s="5" t="s">
        <v>256</v>
      </c>
      <c r="AI123" s="15">
        <f t="shared" si="166"/>
        <v>0</v>
      </c>
      <c r="AJ123" s="10" t="str">
        <f>IFERROR(VLOOKUP(A123,'10'!U:V,2,0),"0")</f>
        <v>0</v>
      </c>
      <c r="AK123" s="5" t="s">
        <v>256</v>
      </c>
      <c r="AL123" s="15">
        <f t="shared" si="167"/>
        <v>0</v>
      </c>
      <c r="AM123" s="10" t="str">
        <f>IFERROR(VLOOKUP(A123,'11'!U:V,2,0),"0")</f>
        <v>0</v>
      </c>
      <c r="AN123" s="5" t="s">
        <v>256</v>
      </c>
      <c r="AO123" s="15">
        <f t="shared" si="168"/>
        <v>0</v>
      </c>
      <c r="AP123" s="10" t="str">
        <f>IFERROR(VLOOKUP(A123,'12'!U:V,2,0),"0")</f>
        <v>0</v>
      </c>
      <c r="AQ123" s="5" t="s">
        <v>256</v>
      </c>
      <c r="AR123" s="15">
        <f t="shared" si="169"/>
        <v>0</v>
      </c>
      <c r="AS123" s="10" t="str">
        <f>IFERROR(VLOOKUP(A123,'13'!U:V,2,0),"0")</f>
        <v>0</v>
      </c>
      <c r="AT123" s="5" t="s">
        <v>256</v>
      </c>
      <c r="AU123" s="15">
        <f t="shared" si="170"/>
        <v>0</v>
      </c>
      <c r="AV123" s="10" t="str">
        <f>IFERROR(VLOOKUP(A123,'14'!U:V,2,0),"0")</f>
        <v>0</v>
      </c>
      <c r="AW123" s="5" t="s">
        <v>256</v>
      </c>
      <c r="AX123" s="15">
        <f t="shared" si="171"/>
        <v>0</v>
      </c>
      <c r="AY123" s="10" t="str">
        <f>IFERROR(VLOOKUP(A123,'15'!U:V,2,0),"0")</f>
        <v>0</v>
      </c>
      <c r="AZ123" s="5" t="s">
        <v>256</v>
      </c>
      <c r="BA123" s="15">
        <f t="shared" si="172"/>
        <v>0</v>
      </c>
      <c r="BB123" s="10" t="str">
        <f>IFERROR(VLOOKUP(A123,'16'!U:V,2,0),"0")</f>
        <v>0</v>
      </c>
      <c r="BC123" s="5" t="s">
        <v>256</v>
      </c>
      <c r="BD123" s="15">
        <f t="shared" si="173"/>
        <v>0</v>
      </c>
      <c r="BE123" s="10" t="str">
        <f>IFERROR(VLOOKUP(A123,'17'!U:V,2,0),"0")</f>
        <v>0</v>
      </c>
      <c r="BF123" s="5" t="s">
        <v>256</v>
      </c>
      <c r="BG123" s="15">
        <f t="shared" si="174"/>
        <v>0</v>
      </c>
      <c r="BH123" s="10" t="str">
        <f>IFERROR(VLOOKUP(A123,'18'!U:V,2,0),"0")</f>
        <v>0</v>
      </c>
      <c r="BI123" s="5" t="s">
        <v>256</v>
      </c>
      <c r="BJ123" s="15">
        <f t="shared" si="175"/>
        <v>0</v>
      </c>
      <c r="BK123" s="10" t="str">
        <f>IFERROR(VLOOKUP(A123,'19'!U:V,2,0),"0")</f>
        <v>0</v>
      </c>
      <c r="BL123" s="5" t="s">
        <v>256</v>
      </c>
      <c r="BM123" s="15">
        <f t="shared" si="176"/>
        <v>0</v>
      </c>
      <c r="BN123" s="10" t="str">
        <f>IFERROR(VLOOKUP(A123,'20'!U:V,2,0),"0")</f>
        <v>0</v>
      </c>
      <c r="BO123" s="5" t="s">
        <v>256</v>
      </c>
      <c r="BP123" s="15">
        <f t="shared" si="177"/>
        <v>0</v>
      </c>
      <c r="BQ123" s="10" t="str">
        <f>IFERROR(VLOOKUP(A123,'21'!U:V,2,0),"0")</f>
        <v>0</v>
      </c>
      <c r="BR123" s="5" t="s">
        <v>256</v>
      </c>
      <c r="BS123" s="15">
        <f t="shared" si="178"/>
        <v>0</v>
      </c>
      <c r="BT123" s="10" t="str">
        <f>IFERROR(VLOOKUP(A123,'22'!U:V,2,0),"0")</f>
        <v>0</v>
      </c>
      <c r="BU123" s="5" t="s">
        <v>256</v>
      </c>
      <c r="BV123" s="15">
        <f t="shared" si="179"/>
        <v>0</v>
      </c>
      <c r="BW123" s="10" t="str">
        <f>IFERROR(VLOOKUP(A123,'23'!U:V,2,0),"0")</f>
        <v>0</v>
      </c>
      <c r="BX123" s="5" t="s">
        <v>256</v>
      </c>
      <c r="BY123" s="15">
        <f t="shared" si="180"/>
        <v>0</v>
      </c>
      <c r="BZ123" s="10" t="str">
        <f>IFERROR(VLOOKUP(A123,'24'!U:V,2,0),"0")</f>
        <v>0</v>
      </c>
      <c r="CA123" s="5" t="s">
        <v>256</v>
      </c>
      <c r="CB123" s="15">
        <f t="shared" si="181"/>
        <v>0</v>
      </c>
      <c r="CC123" s="10" t="str">
        <f>IFERROR(VLOOKUP(A123,'25'!U:V,2,0),"0")</f>
        <v>0</v>
      </c>
      <c r="CD123" s="5" t="s">
        <v>256</v>
      </c>
      <c r="CE123" s="15">
        <f t="shared" si="182"/>
        <v>0</v>
      </c>
      <c r="CF123" s="10" t="str">
        <f>IFERROR(VLOOKUP(A123,'26'!U:V,2,0),"0")</f>
        <v>0</v>
      </c>
      <c r="CG123" s="5" t="s">
        <v>256</v>
      </c>
      <c r="CH123" s="15">
        <f t="shared" si="85"/>
        <v>0</v>
      </c>
      <c r="CI123" s="10" t="str">
        <f>IFERROR(VLOOKUP(A123,'27'!U:V,2,0),"0")</f>
        <v>0</v>
      </c>
      <c r="CJ123" s="5" t="s">
        <v>256</v>
      </c>
      <c r="CK123" s="15">
        <f t="shared" si="86"/>
        <v>0</v>
      </c>
      <c r="CL123" s="10" t="str">
        <f>IFERROR(VLOOKUP(A123,'28'!U:V,2,0),"0")</f>
        <v>0</v>
      </c>
      <c r="CM123" s="5" t="s">
        <v>256</v>
      </c>
      <c r="CN123" s="15">
        <f t="shared" si="87"/>
        <v>0</v>
      </c>
      <c r="CO123" s="10" t="str">
        <f>IFERROR(VLOOKUP(A123,'29'!U:V,2,0),"0")</f>
        <v>0</v>
      </c>
      <c r="CP123" s="5" t="s">
        <v>256</v>
      </c>
      <c r="CQ123" s="15">
        <f t="shared" si="88"/>
        <v>0</v>
      </c>
      <c r="CR123" s="10" t="str">
        <f>IFERROR(VLOOKUP(A123,'30'!U:V,2,0),"0")</f>
        <v>0</v>
      </c>
      <c r="CS123" s="5" t="s">
        <v>256</v>
      </c>
      <c r="CT123" s="15">
        <f t="shared" si="89"/>
        <v>0</v>
      </c>
      <c r="CU123" s="10" t="str">
        <f>IFERROR(VLOOKUP(A123,'31'!U:V,2,0),"0")</f>
        <v>0</v>
      </c>
      <c r="CV123" s="5" t="s">
        <v>256</v>
      </c>
      <c r="CW123" s="15">
        <f t="shared" si="90"/>
        <v>0</v>
      </c>
      <c r="CX123" s="10" t="str">
        <f>IFERROR(VLOOKUP(A123,'เซต1-31'!V:W,2,0),"0")</f>
        <v>0</v>
      </c>
      <c r="CY123" s="5" t="s">
        <v>256</v>
      </c>
      <c r="CZ123" s="15">
        <f t="shared" si="76"/>
        <v>0</v>
      </c>
    </row>
    <row r="124" spans="1:104" x14ac:dyDescent="0.25">
      <c r="A124" s="5" t="s">
        <v>248</v>
      </c>
      <c r="B124" s="4" t="s">
        <v>249</v>
      </c>
      <c r="C124" s="13">
        <f>12.68*3</f>
        <v>38.04</v>
      </c>
      <c r="D124" s="95">
        <v>1</v>
      </c>
      <c r="E124" s="95">
        <f t="shared" si="56"/>
        <v>0</v>
      </c>
      <c r="F124" s="19">
        <f t="shared" si="57"/>
        <v>0</v>
      </c>
      <c r="G124" s="5" t="s">
        <v>256</v>
      </c>
      <c r="H124" s="13">
        <f t="shared" si="157"/>
        <v>0</v>
      </c>
      <c r="I124" s="10" t="str">
        <f>IFERROR(VLOOKUP(A124,'1'!U:V,2,0),"0")</f>
        <v>0</v>
      </c>
      <c r="J124" s="5" t="s">
        <v>256</v>
      </c>
      <c r="K124" s="15">
        <f t="shared" si="158"/>
        <v>0</v>
      </c>
      <c r="L124" s="10" t="str">
        <f>IFERROR(VLOOKUP(A124,'2'!U:V,2,0),"0")</f>
        <v>0</v>
      </c>
      <c r="M124" s="5" t="s">
        <v>256</v>
      </c>
      <c r="N124" s="15">
        <f t="shared" si="159"/>
        <v>0</v>
      </c>
      <c r="O124" s="10" t="str">
        <f>IFERROR(VLOOKUP(A124,'3'!U:V,2,0),"0")</f>
        <v>0</v>
      </c>
      <c r="P124" s="5" t="s">
        <v>256</v>
      </c>
      <c r="Q124" s="15">
        <f t="shared" si="160"/>
        <v>0</v>
      </c>
      <c r="R124" s="10" t="str">
        <f>IFERROR(VLOOKUP(A124,'4'!U:V,2,0),"0")</f>
        <v>0</v>
      </c>
      <c r="S124" s="5" t="s">
        <v>256</v>
      </c>
      <c r="T124" s="15">
        <f t="shared" si="161"/>
        <v>0</v>
      </c>
      <c r="U124" s="10" t="str">
        <f>IFERROR(VLOOKUP(A124,'5'!U:V,2,0),"0")</f>
        <v>0</v>
      </c>
      <c r="V124" s="5" t="s">
        <v>256</v>
      </c>
      <c r="W124" s="15">
        <f t="shared" si="162"/>
        <v>0</v>
      </c>
      <c r="X124" s="10" t="str">
        <f>IFERROR(VLOOKUP(A124,'6'!U:V,2,0),"0")</f>
        <v>0</v>
      </c>
      <c r="Y124" s="5" t="s">
        <v>256</v>
      </c>
      <c r="Z124" s="15">
        <f t="shared" si="163"/>
        <v>0</v>
      </c>
      <c r="AA124" s="10" t="str">
        <f>IFERROR(VLOOKUP(A124,'7'!U:V,2,0),"0")</f>
        <v>0</v>
      </c>
      <c r="AB124" s="5" t="s">
        <v>256</v>
      </c>
      <c r="AC124" s="15">
        <f t="shared" si="164"/>
        <v>0</v>
      </c>
      <c r="AD124" s="10" t="str">
        <f>IFERROR(VLOOKUP(A124,'8'!U:V,2,0),"0")</f>
        <v>0</v>
      </c>
      <c r="AE124" s="5" t="s">
        <v>256</v>
      </c>
      <c r="AF124" s="15">
        <f t="shared" si="165"/>
        <v>0</v>
      </c>
      <c r="AG124" s="10" t="str">
        <f>IFERROR(VLOOKUP(A124,'9'!U:V,2,0),"0")</f>
        <v>0</v>
      </c>
      <c r="AH124" s="5" t="s">
        <v>256</v>
      </c>
      <c r="AI124" s="15">
        <f t="shared" si="166"/>
        <v>0</v>
      </c>
      <c r="AJ124" s="10" t="str">
        <f>IFERROR(VLOOKUP(A124,'10'!U:V,2,0),"0")</f>
        <v>0</v>
      </c>
      <c r="AK124" s="5" t="s">
        <v>256</v>
      </c>
      <c r="AL124" s="15">
        <f t="shared" si="167"/>
        <v>0</v>
      </c>
      <c r="AM124" s="10" t="str">
        <f>IFERROR(VLOOKUP(A124,'11'!U:V,2,0),"0")</f>
        <v>0</v>
      </c>
      <c r="AN124" s="5" t="s">
        <v>256</v>
      </c>
      <c r="AO124" s="15">
        <f t="shared" si="168"/>
        <v>0</v>
      </c>
      <c r="AP124" s="10" t="str">
        <f>IFERROR(VLOOKUP(A124,'12'!U:V,2,0),"0")</f>
        <v>0</v>
      </c>
      <c r="AQ124" s="5" t="s">
        <v>256</v>
      </c>
      <c r="AR124" s="15">
        <f t="shared" si="169"/>
        <v>0</v>
      </c>
      <c r="AS124" s="10" t="str">
        <f>IFERROR(VLOOKUP(A124,'13'!U:V,2,0),"0")</f>
        <v>0</v>
      </c>
      <c r="AT124" s="5" t="s">
        <v>256</v>
      </c>
      <c r="AU124" s="15">
        <f t="shared" si="170"/>
        <v>0</v>
      </c>
      <c r="AV124" s="10" t="str">
        <f>IFERROR(VLOOKUP(A124,'14'!U:V,2,0),"0")</f>
        <v>0</v>
      </c>
      <c r="AW124" s="5" t="s">
        <v>256</v>
      </c>
      <c r="AX124" s="15">
        <f t="shared" si="171"/>
        <v>0</v>
      </c>
      <c r="AY124" s="10" t="str">
        <f>IFERROR(VLOOKUP(A124,'15'!U:V,2,0),"0")</f>
        <v>0</v>
      </c>
      <c r="AZ124" s="5" t="s">
        <v>256</v>
      </c>
      <c r="BA124" s="15">
        <f t="shared" si="172"/>
        <v>0</v>
      </c>
      <c r="BB124" s="10" t="str">
        <f>IFERROR(VLOOKUP(A124,'16'!U:V,2,0),"0")</f>
        <v>0</v>
      </c>
      <c r="BC124" s="5" t="s">
        <v>256</v>
      </c>
      <c r="BD124" s="15">
        <f t="shared" si="173"/>
        <v>0</v>
      </c>
      <c r="BE124" s="10" t="str">
        <f>IFERROR(VLOOKUP(A124,'17'!U:V,2,0),"0")</f>
        <v>0</v>
      </c>
      <c r="BF124" s="5" t="s">
        <v>256</v>
      </c>
      <c r="BG124" s="15">
        <f t="shared" si="174"/>
        <v>0</v>
      </c>
      <c r="BH124" s="10" t="str">
        <f>IFERROR(VLOOKUP(A124,'18'!U:V,2,0),"0")</f>
        <v>0</v>
      </c>
      <c r="BI124" s="5" t="s">
        <v>256</v>
      </c>
      <c r="BJ124" s="15">
        <f t="shared" si="175"/>
        <v>0</v>
      </c>
      <c r="BK124" s="10" t="str">
        <f>IFERROR(VLOOKUP(A124,'19'!U:V,2,0),"0")</f>
        <v>0</v>
      </c>
      <c r="BL124" s="5" t="s">
        <v>256</v>
      </c>
      <c r="BM124" s="15">
        <f t="shared" si="176"/>
        <v>0</v>
      </c>
      <c r="BN124" s="10" t="str">
        <f>IFERROR(VLOOKUP(A124,'20'!U:V,2,0),"0")</f>
        <v>0</v>
      </c>
      <c r="BO124" s="5" t="s">
        <v>256</v>
      </c>
      <c r="BP124" s="15">
        <f t="shared" si="177"/>
        <v>0</v>
      </c>
      <c r="BQ124" s="10" t="str">
        <f>IFERROR(VLOOKUP(A124,'21'!U:V,2,0),"0")</f>
        <v>0</v>
      </c>
      <c r="BR124" s="5" t="s">
        <v>256</v>
      </c>
      <c r="BS124" s="15">
        <f t="shared" si="178"/>
        <v>0</v>
      </c>
      <c r="BT124" s="10" t="str">
        <f>IFERROR(VLOOKUP(A124,'22'!U:V,2,0),"0")</f>
        <v>0</v>
      </c>
      <c r="BU124" s="5" t="s">
        <v>256</v>
      </c>
      <c r="BV124" s="15">
        <f t="shared" si="179"/>
        <v>0</v>
      </c>
      <c r="BW124" s="10" t="str">
        <f>IFERROR(VLOOKUP(A124,'23'!U:V,2,0),"0")</f>
        <v>0</v>
      </c>
      <c r="BX124" s="5" t="s">
        <v>256</v>
      </c>
      <c r="BY124" s="15">
        <f t="shared" si="180"/>
        <v>0</v>
      </c>
      <c r="BZ124" s="10" t="str">
        <f>IFERROR(VLOOKUP(A124,'24'!U:V,2,0),"0")</f>
        <v>0</v>
      </c>
      <c r="CA124" s="5" t="s">
        <v>256</v>
      </c>
      <c r="CB124" s="15">
        <f t="shared" si="181"/>
        <v>0</v>
      </c>
      <c r="CC124" s="10" t="str">
        <f>IFERROR(VLOOKUP(A124,'25'!U:V,2,0),"0")</f>
        <v>0</v>
      </c>
      <c r="CD124" s="5" t="s">
        <v>256</v>
      </c>
      <c r="CE124" s="15">
        <f t="shared" si="182"/>
        <v>0</v>
      </c>
      <c r="CF124" s="10" t="str">
        <f>IFERROR(VLOOKUP(A124,'26'!U:V,2,0),"0")</f>
        <v>0</v>
      </c>
      <c r="CG124" s="5" t="s">
        <v>256</v>
      </c>
      <c r="CH124" s="15">
        <f t="shared" si="85"/>
        <v>0</v>
      </c>
      <c r="CI124" s="10" t="str">
        <f>IFERROR(VLOOKUP(A124,'27'!U:V,2,0),"0")</f>
        <v>0</v>
      </c>
      <c r="CJ124" s="5" t="s">
        <v>256</v>
      </c>
      <c r="CK124" s="15">
        <f t="shared" si="86"/>
        <v>0</v>
      </c>
      <c r="CL124" s="10" t="str">
        <f>IFERROR(VLOOKUP(A124,'28'!U:V,2,0),"0")</f>
        <v>0</v>
      </c>
      <c r="CM124" s="5" t="s">
        <v>256</v>
      </c>
      <c r="CN124" s="15">
        <f t="shared" si="87"/>
        <v>0</v>
      </c>
      <c r="CO124" s="10" t="str">
        <f>IFERROR(VLOOKUP(A124,'29'!U:V,2,0),"0")</f>
        <v>0</v>
      </c>
      <c r="CP124" s="5" t="s">
        <v>256</v>
      </c>
      <c r="CQ124" s="15">
        <f t="shared" si="88"/>
        <v>0</v>
      </c>
      <c r="CR124" s="10" t="str">
        <f>IFERROR(VLOOKUP(A124,'30'!U:V,2,0),"0")</f>
        <v>0</v>
      </c>
      <c r="CS124" s="5" t="s">
        <v>256</v>
      </c>
      <c r="CT124" s="15">
        <f t="shared" si="89"/>
        <v>0</v>
      </c>
      <c r="CU124" s="10" t="str">
        <f>IFERROR(VLOOKUP(A124,'31'!U:V,2,0),"0")</f>
        <v>0</v>
      </c>
      <c r="CV124" s="5" t="s">
        <v>256</v>
      </c>
      <c r="CW124" s="15">
        <f t="shared" si="90"/>
        <v>0</v>
      </c>
      <c r="CX124" s="10" t="str">
        <f>IFERROR(VLOOKUP(A124,'เซต1-31'!V:W,2,0),"0")</f>
        <v>0</v>
      </c>
      <c r="CY124" s="5" t="s">
        <v>256</v>
      </c>
      <c r="CZ124" s="15">
        <f t="shared" si="76"/>
        <v>0</v>
      </c>
    </row>
    <row r="125" spans="1:104" x14ac:dyDescent="0.25">
      <c r="A125" s="5" t="s">
        <v>254</v>
      </c>
      <c r="B125" s="4" t="s">
        <v>255</v>
      </c>
      <c r="C125" s="13">
        <f>+C6*3</f>
        <v>58.739999999999995</v>
      </c>
      <c r="D125" s="95">
        <v>3</v>
      </c>
      <c r="E125" s="95">
        <f t="shared" si="56"/>
        <v>0</v>
      </c>
      <c r="F125" s="19">
        <f t="shared" si="57"/>
        <v>0</v>
      </c>
      <c r="G125" s="5" t="s">
        <v>256</v>
      </c>
      <c r="H125" s="13">
        <f t="shared" ref="H125:H126" si="183">+F125*C125</f>
        <v>0</v>
      </c>
      <c r="I125" s="10" t="str">
        <f>IFERROR(VLOOKUP(A125,'1'!U:V,2,0),"0")</f>
        <v>0</v>
      </c>
      <c r="J125" s="5" t="s">
        <v>256</v>
      </c>
      <c r="K125" s="15">
        <f t="shared" ref="K125" si="184">+I125*C125</f>
        <v>0</v>
      </c>
      <c r="L125" s="10" t="str">
        <f>IFERROR(VLOOKUP(A125,'2'!U:V,2,0),"0")</f>
        <v>0</v>
      </c>
      <c r="M125" s="5" t="s">
        <v>256</v>
      </c>
      <c r="N125" s="15">
        <f t="shared" ref="N125" si="185">+L125*C125</f>
        <v>0</v>
      </c>
      <c r="O125" s="10" t="str">
        <f>IFERROR(VLOOKUP(A125,'3'!U:V,2,0),"0")</f>
        <v>0</v>
      </c>
      <c r="P125" s="5" t="s">
        <v>256</v>
      </c>
      <c r="Q125" s="15">
        <f t="shared" ref="Q125" si="186">+O125*C125</f>
        <v>0</v>
      </c>
      <c r="R125" s="10" t="str">
        <f>IFERROR(VLOOKUP(A125,'4'!U:V,2,0),"0")</f>
        <v>0</v>
      </c>
      <c r="S125" s="5" t="s">
        <v>256</v>
      </c>
      <c r="T125" s="15">
        <f t="shared" ref="T125" si="187">+R125*C125</f>
        <v>0</v>
      </c>
      <c r="U125" s="10" t="str">
        <f>IFERROR(VLOOKUP(A125,'5'!U:V,2,0),"0")</f>
        <v>0</v>
      </c>
      <c r="V125" s="5" t="s">
        <v>256</v>
      </c>
      <c r="W125" s="15">
        <f t="shared" ref="W125" si="188">+U125*C125</f>
        <v>0</v>
      </c>
      <c r="X125" s="10" t="str">
        <f>IFERROR(VLOOKUP(A125,'6'!U:V,2,0),"0")</f>
        <v>0</v>
      </c>
      <c r="Y125" s="5" t="s">
        <v>256</v>
      </c>
      <c r="Z125" s="15">
        <f t="shared" ref="Z125" si="189">+X125*C125</f>
        <v>0</v>
      </c>
      <c r="AA125" s="10" t="str">
        <f>IFERROR(VLOOKUP(A125,'7'!U:V,2,0),"0")</f>
        <v>0</v>
      </c>
      <c r="AB125" s="5" t="s">
        <v>256</v>
      </c>
      <c r="AC125" s="15">
        <f t="shared" ref="AC125" si="190">+AA125*C125</f>
        <v>0</v>
      </c>
      <c r="AD125" s="10" t="str">
        <f>IFERROR(VLOOKUP(A125,'8'!U:V,2,0),"0")</f>
        <v>0</v>
      </c>
      <c r="AE125" s="5" t="s">
        <v>256</v>
      </c>
      <c r="AF125" s="15">
        <f t="shared" ref="AF125" si="191">+AD125*C125</f>
        <v>0</v>
      </c>
      <c r="AG125" s="10" t="str">
        <f>IFERROR(VLOOKUP(A125,'9'!U:V,2,0),"0")</f>
        <v>0</v>
      </c>
      <c r="AH125" s="5" t="s">
        <v>256</v>
      </c>
      <c r="AI125" s="15">
        <f t="shared" ref="AI125" si="192">+AG125*C125</f>
        <v>0</v>
      </c>
      <c r="AJ125" s="10" t="str">
        <f>IFERROR(VLOOKUP(A125,'10'!U:V,2,0),"0")</f>
        <v>0</v>
      </c>
      <c r="AK125" s="5" t="s">
        <v>256</v>
      </c>
      <c r="AL125" s="15">
        <f t="shared" ref="AL125" si="193">+AJ125*C125</f>
        <v>0</v>
      </c>
      <c r="AM125" s="10" t="str">
        <f>IFERROR(VLOOKUP(A125,'11'!U:V,2,0),"0")</f>
        <v>0</v>
      </c>
      <c r="AN125" s="5" t="s">
        <v>256</v>
      </c>
      <c r="AO125" s="15">
        <f t="shared" ref="AO125" si="194">+AM125*C125</f>
        <v>0</v>
      </c>
      <c r="AP125" s="10" t="str">
        <f>IFERROR(VLOOKUP(A125,'12'!U:V,2,0),"0")</f>
        <v>0</v>
      </c>
      <c r="AQ125" s="5" t="s">
        <v>256</v>
      </c>
      <c r="AR125" s="15">
        <f t="shared" ref="AR125" si="195">+AP125*C125</f>
        <v>0</v>
      </c>
      <c r="AS125" s="10" t="str">
        <f>IFERROR(VLOOKUP(A125,'13'!U:V,2,0),"0")</f>
        <v>0</v>
      </c>
      <c r="AT125" s="5" t="s">
        <v>256</v>
      </c>
      <c r="AU125" s="15">
        <f t="shared" ref="AU125" si="196">+AS125*C125</f>
        <v>0</v>
      </c>
      <c r="AV125" s="10" t="str">
        <f>IFERROR(VLOOKUP(A125,'14'!U:V,2,0),"0")</f>
        <v>0</v>
      </c>
      <c r="AW125" s="5" t="s">
        <v>256</v>
      </c>
      <c r="AX125" s="15">
        <f t="shared" ref="AX125" si="197">+AV125*C125</f>
        <v>0</v>
      </c>
      <c r="AY125" s="10" t="str">
        <f>IFERROR(VLOOKUP(A125,'15'!U:V,2,0),"0")</f>
        <v>0</v>
      </c>
      <c r="AZ125" s="5" t="s">
        <v>256</v>
      </c>
      <c r="BA125" s="15">
        <f t="shared" ref="BA125" si="198">+AY125*C125</f>
        <v>0</v>
      </c>
      <c r="BB125" s="10" t="str">
        <f>IFERROR(VLOOKUP(A125,'16'!U:V,2,0),"0")</f>
        <v>0</v>
      </c>
      <c r="BC125" s="5" t="s">
        <v>256</v>
      </c>
      <c r="BD125" s="15">
        <f t="shared" ref="BD125" si="199">+BB125*C125</f>
        <v>0</v>
      </c>
      <c r="BE125" s="10" t="str">
        <f>IFERROR(VLOOKUP(A125,'17'!U:V,2,0),"0")</f>
        <v>0</v>
      </c>
      <c r="BF125" s="5" t="s">
        <v>256</v>
      </c>
      <c r="BG125" s="15">
        <f t="shared" ref="BG125" si="200">+BE125*C125</f>
        <v>0</v>
      </c>
      <c r="BH125" s="10" t="str">
        <f>IFERROR(VLOOKUP(A125,'18'!U:V,2,0),"0")</f>
        <v>0</v>
      </c>
      <c r="BI125" s="5" t="s">
        <v>256</v>
      </c>
      <c r="BJ125" s="15">
        <f t="shared" ref="BJ125" si="201">+BH125*C125</f>
        <v>0</v>
      </c>
      <c r="BK125" s="10" t="str">
        <f>IFERROR(VLOOKUP(A125,'19'!U:V,2,0),"0")</f>
        <v>0</v>
      </c>
      <c r="BL125" s="5" t="s">
        <v>256</v>
      </c>
      <c r="BM125" s="15">
        <f t="shared" ref="BM125" si="202">+BK125*C125</f>
        <v>0</v>
      </c>
      <c r="BN125" s="10" t="str">
        <f>IFERROR(VLOOKUP(A125,'20'!U:V,2,0),"0")</f>
        <v>0</v>
      </c>
      <c r="BO125" s="5" t="s">
        <v>256</v>
      </c>
      <c r="BP125" s="15">
        <f t="shared" ref="BP125" si="203">+BN125*C125</f>
        <v>0</v>
      </c>
      <c r="BQ125" s="10" t="str">
        <f>IFERROR(VLOOKUP(A125,'21'!U:V,2,0),"0")</f>
        <v>0</v>
      </c>
      <c r="BR125" s="5" t="s">
        <v>256</v>
      </c>
      <c r="BS125" s="15">
        <f t="shared" ref="BS125" si="204">+BQ125*C125</f>
        <v>0</v>
      </c>
      <c r="BT125" s="10" t="str">
        <f>IFERROR(VLOOKUP(A125,'22'!U:V,2,0),"0")</f>
        <v>0</v>
      </c>
      <c r="BU125" s="5" t="s">
        <v>256</v>
      </c>
      <c r="BV125" s="15">
        <f t="shared" ref="BV125" si="205">+BT125*C125</f>
        <v>0</v>
      </c>
      <c r="BW125" s="10" t="str">
        <f>IFERROR(VLOOKUP(A125,'23'!U:V,2,0),"0")</f>
        <v>0</v>
      </c>
      <c r="BX125" s="5" t="s">
        <v>256</v>
      </c>
      <c r="BY125" s="15">
        <f t="shared" ref="BY125" si="206">+BW125*C125</f>
        <v>0</v>
      </c>
      <c r="BZ125" s="10" t="str">
        <f>IFERROR(VLOOKUP(A125,'24'!U:V,2,0),"0")</f>
        <v>0</v>
      </c>
      <c r="CA125" s="5" t="s">
        <v>256</v>
      </c>
      <c r="CB125" s="15">
        <f t="shared" ref="CB125" si="207">+BZ125*C125</f>
        <v>0</v>
      </c>
      <c r="CC125" s="10" t="str">
        <f>IFERROR(VLOOKUP(A125,'25'!U:V,2,0),"0")</f>
        <v>0</v>
      </c>
      <c r="CD125" s="5" t="s">
        <v>256</v>
      </c>
      <c r="CE125" s="15">
        <f t="shared" ref="CE125" si="208">+CC125*C125</f>
        <v>0</v>
      </c>
      <c r="CF125" s="10" t="str">
        <f>IFERROR(VLOOKUP(A125,'26'!U:V,2,0),"0")</f>
        <v>0</v>
      </c>
      <c r="CG125" s="5" t="s">
        <v>256</v>
      </c>
      <c r="CH125" s="15">
        <f t="shared" ref="CH125" si="209">+CF125*C125</f>
        <v>0</v>
      </c>
      <c r="CI125" s="10" t="str">
        <f>IFERROR(VLOOKUP(A125,'27'!U:V,2,0),"0")</f>
        <v>0</v>
      </c>
      <c r="CJ125" s="5" t="s">
        <v>256</v>
      </c>
      <c r="CK125" s="15">
        <f t="shared" si="86"/>
        <v>0</v>
      </c>
      <c r="CL125" s="10" t="str">
        <f>IFERROR(VLOOKUP(A125,'28'!U:V,2,0),"0")</f>
        <v>0</v>
      </c>
      <c r="CM125" s="5" t="s">
        <v>256</v>
      </c>
      <c r="CN125" s="15">
        <f t="shared" si="87"/>
        <v>0</v>
      </c>
      <c r="CO125" s="10" t="str">
        <f>IFERROR(VLOOKUP(A125,'29'!U:V,2,0),"0")</f>
        <v>0</v>
      </c>
      <c r="CP125" s="5" t="s">
        <v>256</v>
      </c>
      <c r="CQ125" s="15">
        <f t="shared" si="88"/>
        <v>0</v>
      </c>
      <c r="CR125" s="10" t="str">
        <f>IFERROR(VLOOKUP(A125,'30'!U:V,2,0),"0")</f>
        <v>0</v>
      </c>
      <c r="CS125" s="5" t="s">
        <v>256</v>
      </c>
      <c r="CT125" s="15">
        <f t="shared" si="89"/>
        <v>0</v>
      </c>
      <c r="CU125" s="10" t="str">
        <f>IFERROR(VLOOKUP(A125,'31'!U:V,2,0),"0")</f>
        <v>0</v>
      </c>
      <c r="CV125" s="5" t="s">
        <v>256</v>
      </c>
      <c r="CW125" s="15">
        <f t="shared" si="90"/>
        <v>0</v>
      </c>
      <c r="CX125" s="10" t="str">
        <f>IFERROR(VLOOKUP(A125,'เซต1-31'!V:W,2,0),"0")</f>
        <v>0</v>
      </c>
      <c r="CY125" s="5" t="s">
        <v>256</v>
      </c>
      <c r="CZ125" s="15">
        <f t="shared" si="76"/>
        <v>0</v>
      </c>
    </row>
    <row r="126" spans="1:104" x14ac:dyDescent="0.25">
      <c r="A126" s="5" t="s">
        <v>257</v>
      </c>
      <c r="B126" s="4" t="s">
        <v>258</v>
      </c>
      <c r="C126" s="13">
        <v>33.89</v>
      </c>
      <c r="D126" s="95">
        <v>1</v>
      </c>
      <c r="E126" s="95">
        <f t="shared" si="56"/>
        <v>0</v>
      </c>
      <c r="F126" s="19">
        <f t="shared" si="57"/>
        <v>0</v>
      </c>
      <c r="G126" s="5" t="s">
        <v>129</v>
      </c>
      <c r="H126" s="13">
        <f t="shared" si="183"/>
        <v>0</v>
      </c>
      <c r="I126" s="10" t="str">
        <f>IFERROR(VLOOKUP(A126,'1'!U:V,2,0),"0")</f>
        <v>0</v>
      </c>
      <c r="J126" s="5" t="s">
        <v>129</v>
      </c>
      <c r="K126" s="15">
        <f t="shared" ref="K126" si="210">+I126*C126</f>
        <v>0</v>
      </c>
      <c r="L126" s="10" t="str">
        <f>IFERROR(VLOOKUP(A126,'2'!U:V,2,0),"0")</f>
        <v>0</v>
      </c>
      <c r="M126" s="5" t="s">
        <v>129</v>
      </c>
      <c r="N126" s="15">
        <f t="shared" ref="N126" si="211">+L126*C126</f>
        <v>0</v>
      </c>
      <c r="O126" s="10" t="str">
        <f>IFERROR(VLOOKUP(A126,'3'!U:V,2,0),"0")</f>
        <v>0</v>
      </c>
      <c r="P126" s="5" t="s">
        <v>129</v>
      </c>
      <c r="Q126" s="15">
        <f t="shared" ref="Q126" si="212">+O126*C126</f>
        <v>0</v>
      </c>
      <c r="R126" s="10" t="str">
        <f>IFERROR(VLOOKUP(A126,'4'!U:V,2,0),"0")</f>
        <v>0</v>
      </c>
      <c r="S126" s="5" t="s">
        <v>129</v>
      </c>
      <c r="T126" s="15">
        <f t="shared" ref="T126" si="213">+R126*C126</f>
        <v>0</v>
      </c>
      <c r="U126" s="10" t="str">
        <f>IFERROR(VLOOKUP(A126,'5'!U:V,2,0),"0")</f>
        <v>0</v>
      </c>
      <c r="V126" s="5" t="s">
        <v>129</v>
      </c>
      <c r="W126" s="15">
        <f t="shared" ref="W126" si="214">+U126*C126</f>
        <v>0</v>
      </c>
      <c r="X126" s="10" t="str">
        <f>IFERROR(VLOOKUP(A126,'6'!U:V,2,0),"0")</f>
        <v>0</v>
      </c>
      <c r="Y126" s="5" t="s">
        <v>129</v>
      </c>
      <c r="Z126" s="15">
        <f t="shared" ref="Z126" si="215">+X126*C126</f>
        <v>0</v>
      </c>
      <c r="AA126" s="10" t="str">
        <f>IFERROR(VLOOKUP(A126,'7'!U:V,2,0),"0")</f>
        <v>0</v>
      </c>
      <c r="AB126" s="5" t="s">
        <v>129</v>
      </c>
      <c r="AC126" s="15">
        <f t="shared" ref="AC126" si="216">+AA126*C126</f>
        <v>0</v>
      </c>
      <c r="AD126" s="10" t="str">
        <f>IFERROR(VLOOKUP(A126,'8'!U:V,2,0),"0")</f>
        <v>0</v>
      </c>
      <c r="AE126" s="5" t="s">
        <v>129</v>
      </c>
      <c r="AF126" s="15">
        <f t="shared" ref="AF126" si="217">+AD126*C126</f>
        <v>0</v>
      </c>
      <c r="AG126" s="10" t="str">
        <f>IFERROR(VLOOKUP(A126,'9'!U:V,2,0),"0")</f>
        <v>0</v>
      </c>
      <c r="AH126" s="5" t="s">
        <v>129</v>
      </c>
      <c r="AI126" s="15">
        <f t="shared" ref="AI126" si="218">+AG126*C126</f>
        <v>0</v>
      </c>
      <c r="AJ126" s="10" t="str">
        <f>IFERROR(VLOOKUP(A126,'10'!U:V,2,0),"0")</f>
        <v>0</v>
      </c>
      <c r="AK126" s="5" t="s">
        <v>129</v>
      </c>
      <c r="AL126" s="15">
        <f t="shared" ref="AL126" si="219">+AJ126*C126</f>
        <v>0</v>
      </c>
      <c r="AM126" s="10" t="str">
        <f>IFERROR(VLOOKUP(A126,'11'!U:V,2,0),"0")</f>
        <v>0</v>
      </c>
      <c r="AN126" s="5" t="s">
        <v>129</v>
      </c>
      <c r="AO126" s="15">
        <f t="shared" ref="AO126" si="220">+AM126*C126</f>
        <v>0</v>
      </c>
      <c r="AP126" s="10" t="str">
        <f>IFERROR(VLOOKUP(A126,'12'!U:V,2,0),"0")</f>
        <v>0</v>
      </c>
      <c r="AQ126" s="5" t="s">
        <v>129</v>
      </c>
      <c r="AR126" s="15">
        <f t="shared" ref="AR126" si="221">+AP126*C126</f>
        <v>0</v>
      </c>
      <c r="AS126" s="10" t="str">
        <f>IFERROR(VLOOKUP(A126,'13'!U:V,2,0),"0")</f>
        <v>0</v>
      </c>
      <c r="AT126" s="5" t="s">
        <v>129</v>
      </c>
      <c r="AU126" s="15">
        <f t="shared" ref="AU126" si="222">+AS126*C126</f>
        <v>0</v>
      </c>
      <c r="AV126" s="10" t="str">
        <f>IFERROR(VLOOKUP(A126,'14'!U:V,2,0),"0")</f>
        <v>0</v>
      </c>
      <c r="AW126" s="5" t="s">
        <v>129</v>
      </c>
      <c r="AX126" s="15">
        <f t="shared" ref="AX126" si="223">+AV126*C126</f>
        <v>0</v>
      </c>
      <c r="AY126" s="10" t="str">
        <f>IFERROR(VLOOKUP(A126,'15'!U:V,2,0),"0")</f>
        <v>0</v>
      </c>
      <c r="AZ126" s="5" t="s">
        <v>129</v>
      </c>
      <c r="BA126" s="15">
        <f t="shared" ref="BA126" si="224">+AY126*C126</f>
        <v>0</v>
      </c>
      <c r="BB126" s="10" t="str">
        <f>IFERROR(VLOOKUP(A126,'16'!U:V,2,0),"0")</f>
        <v>0</v>
      </c>
      <c r="BC126" s="5" t="s">
        <v>129</v>
      </c>
      <c r="BD126" s="15">
        <f t="shared" ref="BD126" si="225">+BB126*C126</f>
        <v>0</v>
      </c>
      <c r="BE126" s="10" t="str">
        <f>IFERROR(VLOOKUP(A126,'17'!U:V,2,0),"0")</f>
        <v>0</v>
      </c>
      <c r="BF126" s="5" t="s">
        <v>129</v>
      </c>
      <c r="BG126" s="15">
        <f t="shared" ref="BG126" si="226">+BE126*C126</f>
        <v>0</v>
      </c>
      <c r="BH126" s="10" t="str">
        <f>IFERROR(VLOOKUP(A126,'18'!U:V,2,0),"0")</f>
        <v>0</v>
      </c>
      <c r="BI126" s="5" t="s">
        <v>129</v>
      </c>
      <c r="BJ126" s="15">
        <f t="shared" ref="BJ126" si="227">+BH126*C126</f>
        <v>0</v>
      </c>
      <c r="BK126" s="10" t="str">
        <f>IFERROR(VLOOKUP(A126,'19'!U:V,2,0),"0")</f>
        <v>0</v>
      </c>
      <c r="BL126" s="5" t="s">
        <v>129</v>
      </c>
      <c r="BM126" s="15">
        <f t="shared" ref="BM126" si="228">+BK126*C126</f>
        <v>0</v>
      </c>
      <c r="BN126" s="10" t="str">
        <f>IFERROR(VLOOKUP(A126,'20'!U:V,2,0),"0")</f>
        <v>0</v>
      </c>
      <c r="BO126" s="5" t="s">
        <v>129</v>
      </c>
      <c r="BP126" s="15">
        <f t="shared" ref="BP126" si="229">+BN126*C126</f>
        <v>0</v>
      </c>
      <c r="BQ126" s="10" t="str">
        <f>IFERROR(VLOOKUP(A126,'21'!U:V,2,0),"0")</f>
        <v>0</v>
      </c>
      <c r="BR126" s="5" t="s">
        <v>129</v>
      </c>
      <c r="BS126" s="15">
        <f t="shared" ref="BS126" si="230">+BQ126*C126</f>
        <v>0</v>
      </c>
      <c r="BT126" s="10" t="str">
        <f>IFERROR(VLOOKUP(A126,'22'!U:V,2,0),"0")</f>
        <v>0</v>
      </c>
      <c r="BU126" s="5" t="s">
        <v>129</v>
      </c>
      <c r="BV126" s="15">
        <f t="shared" ref="BV126" si="231">+BT126*C126</f>
        <v>0</v>
      </c>
      <c r="BW126" s="10" t="str">
        <f>IFERROR(VLOOKUP(A126,'23'!U:V,2,0),"0")</f>
        <v>0</v>
      </c>
      <c r="BX126" s="5" t="s">
        <v>129</v>
      </c>
      <c r="BY126" s="15">
        <f t="shared" ref="BY126" si="232">+BW126*C126</f>
        <v>0</v>
      </c>
      <c r="BZ126" s="10" t="str">
        <f>IFERROR(VLOOKUP(A126,'24'!U:V,2,0),"0")</f>
        <v>0</v>
      </c>
      <c r="CA126" s="5" t="s">
        <v>129</v>
      </c>
      <c r="CB126" s="15">
        <f t="shared" ref="CB126" si="233">+BZ126*C126</f>
        <v>0</v>
      </c>
      <c r="CC126" s="10" t="str">
        <f>IFERROR(VLOOKUP(A126,'25'!U:V,2,0),"0")</f>
        <v>0</v>
      </c>
      <c r="CD126" s="5" t="s">
        <v>129</v>
      </c>
      <c r="CE126" s="15">
        <f t="shared" ref="CE126" si="234">+CC126*C126</f>
        <v>0</v>
      </c>
      <c r="CF126" s="10" t="str">
        <f>IFERROR(VLOOKUP(A126,'26'!U:V,2,0),"0")</f>
        <v>0</v>
      </c>
      <c r="CG126" s="5" t="s">
        <v>129</v>
      </c>
      <c r="CH126" s="15">
        <f t="shared" ref="CH126" si="235">+CF126*C126</f>
        <v>0</v>
      </c>
      <c r="CI126" s="10" t="str">
        <f>IFERROR(VLOOKUP(A126,'27'!U:V,2,0),"0")</f>
        <v>0</v>
      </c>
      <c r="CJ126" s="5" t="s">
        <v>129</v>
      </c>
      <c r="CK126" s="15">
        <f t="shared" ref="CK126" si="236">+CI126*C126</f>
        <v>0</v>
      </c>
      <c r="CL126" s="10" t="str">
        <f>IFERROR(VLOOKUP(A126,'28'!U:V,2,0),"0")</f>
        <v>0</v>
      </c>
      <c r="CM126" s="5" t="s">
        <v>129</v>
      </c>
      <c r="CN126" s="15">
        <f t="shared" si="87"/>
        <v>0</v>
      </c>
      <c r="CO126" s="10" t="str">
        <f>IFERROR(VLOOKUP(A126,'29'!U:V,2,0),"0")</f>
        <v>0</v>
      </c>
      <c r="CP126" s="5" t="s">
        <v>129</v>
      </c>
      <c r="CQ126" s="15">
        <f t="shared" si="88"/>
        <v>0</v>
      </c>
      <c r="CR126" s="10" t="str">
        <f>IFERROR(VLOOKUP(A126,'30'!U:V,2,0),"0")</f>
        <v>0</v>
      </c>
      <c r="CS126" s="5" t="s">
        <v>129</v>
      </c>
      <c r="CT126" s="15">
        <f t="shared" si="89"/>
        <v>0</v>
      </c>
      <c r="CU126" s="10" t="str">
        <f>IFERROR(VLOOKUP(A126,'31'!U:V,2,0),"0")</f>
        <v>0</v>
      </c>
      <c r="CV126" s="5" t="s">
        <v>129</v>
      </c>
      <c r="CW126" s="15">
        <f t="shared" si="90"/>
        <v>0</v>
      </c>
      <c r="CX126" s="10" t="str">
        <f>IFERROR(VLOOKUP(A126,'เซต1-31'!V:W,2,0),"0")</f>
        <v>0</v>
      </c>
      <c r="CY126" s="5" t="s">
        <v>129</v>
      </c>
      <c r="CZ126" s="15">
        <f t="shared" si="76"/>
        <v>0</v>
      </c>
    </row>
    <row r="127" spans="1:104" x14ac:dyDescent="0.25">
      <c r="A127" s="5" t="s">
        <v>259</v>
      </c>
      <c r="B127" s="4" t="s">
        <v>260</v>
      </c>
      <c r="C127" s="13">
        <f>11.38*3</f>
        <v>34.14</v>
      </c>
      <c r="D127" s="95">
        <v>1</v>
      </c>
      <c r="E127" s="95">
        <f t="shared" si="56"/>
        <v>0</v>
      </c>
      <c r="F127" s="19">
        <f t="shared" si="57"/>
        <v>0</v>
      </c>
      <c r="G127" s="5" t="s">
        <v>129</v>
      </c>
      <c r="H127" s="13">
        <f t="shared" ref="H127" si="237">+F127*C127</f>
        <v>0</v>
      </c>
      <c r="I127" s="10" t="str">
        <f>IFERROR(VLOOKUP(A127,'1'!U:V,2,0),"0")</f>
        <v>0</v>
      </c>
      <c r="J127" s="5" t="s">
        <v>129</v>
      </c>
      <c r="K127" s="15">
        <f t="shared" ref="K127" si="238">+I127*C127</f>
        <v>0</v>
      </c>
      <c r="L127" s="10" t="str">
        <f>IFERROR(VLOOKUP(A127,'2'!U:V,2,0),"0")</f>
        <v>0</v>
      </c>
      <c r="M127" s="5" t="s">
        <v>129</v>
      </c>
      <c r="N127" s="15">
        <f t="shared" ref="N127" si="239">+L127*C127</f>
        <v>0</v>
      </c>
      <c r="O127" s="10" t="str">
        <f>IFERROR(VLOOKUP(A127,'3'!U:V,2,0),"0")</f>
        <v>0</v>
      </c>
      <c r="P127" s="5" t="s">
        <v>129</v>
      </c>
      <c r="Q127" s="15">
        <f t="shared" ref="Q127" si="240">+O127*C127</f>
        <v>0</v>
      </c>
      <c r="R127" s="10" t="str">
        <f>IFERROR(VLOOKUP(A127,'4'!U:V,2,0),"0")</f>
        <v>0</v>
      </c>
      <c r="S127" s="5" t="s">
        <v>129</v>
      </c>
      <c r="T127" s="15">
        <f t="shared" ref="T127" si="241">+R127*C127</f>
        <v>0</v>
      </c>
      <c r="U127" s="10" t="str">
        <f>IFERROR(VLOOKUP(A127,'5'!U:V,2,0),"0")</f>
        <v>0</v>
      </c>
      <c r="V127" s="5" t="s">
        <v>129</v>
      </c>
      <c r="W127" s="15">
        <f t="shared" ref="W127" si="242">+U127*C127</f>
        <v>0</v>
      </c>
      <c r="X127" s="10" t="str">
        <f>IFERROR(VLOOKUP(A127,'6'!U:V,2,0),"0")</f>
        <v>0</v>
      </c>
      <c r="Y127" s="5" t="s">
        <v>129</v>
      </c>
      <c r="Z127" s="15">
        <f t="shared" ref="Z127" si="243">+X127*C127</f>
        <v>0</v>
      </c>
      <c r="AA127" s="10" t="str">
        <f>IFERROR(VLOOKUP(A127,'7'!U:V,2,0),"0")</f>
        <v>0</v>
      </c>
      <c r="AB127" s="5" t="s">
        <v>129</v>
      </c>
      <c r="AC127" s="15">
        <f t="shared" ref="AC127" si="244">+AA127*C127</f>
        <v>0</v>
      </c>
      <c r="AD127" s="10" t="str">
        <f>IFERROR(VLOOKUP(A127,'8'!U:V,2,0),"0")</f>
        <v>0</v>
      </c>
      <c r="AE127" s="5" t="s">
        <v>129</v>
      </c>
      <c r="AF127" s="15">
        <f t="shared" ref="AF127" si="245">+AD127*C127</f>
        <v>0</v>
      </c>
      <c r="AG127" s="10" t="str">
        <f>IFERROR(VLOOKUP(A127,'9'!U:V,2,0),"0")</f>
        <v>0</v>
      </c>
      <c r="AH127" s="5" t="s">
        <v>129</v>
      </c>
      <c r="AI127" s="15">
        <f t="shared" ref="AI127" si="246">+AG127*C127</f>
        <v>0</v>
      </c>
      <c r="AJ127" s="10" t="str">
        <f>IFERROR(VLOOKUP(A127,'10'!U:V,2,0),"0")</f>
        <v>0</v>
      </c>
      <c r="AK127" s="5" t="s">
        <v>129</v>
      </c>
      <c r="AL127" s="15">
        <f t="shared" ref="AL127" si="247">+AJ127*C127</f>
        <v>0</v>
      </c>
      <c r="AM127" s="10" t="str">
        <f>IFERROR(VLOOKUP(A127,'11'!U:V,2,0),"0")</f>
        <v>0</v>
      </c>
      <c r="AN127" s="5" t="s">
        <v>129</v>
      </c>
      <c r="AO127" s="15">
        <f t="shared" ref="AO127" si="248">+AM127*C127</f>
        <v>0</v>
      </c>
      <c r="AP127" s="10" t="str">
        <f>IFERROR(VLOOKUP(A127,'12'!U:V,2,0),"0")</f>
        <v>0</v>
      </c>
      <c r="AQ127" s="5" t="s">
        <v>129</v>
      </c>
      <c r="AR127" s="15">
        <f t="shared" ref="AR127" si="249">+AP127*C127</f>
        <v>0</v>
      </c>
      <c r="AS127" s="10" t="str">
        <f>IFERROR(VLOOKUP(A127,'13'!U:V,2,0),"0")</f>
        <v>0</v>
      </c>
      <c r="AT127" s="5" t="s">
        <v>129</v>
      </c>
      <c r="AU127" s="15">
        <f t="shared" ref="AU127" si="250">+AS127*C127</f>
        <v>0</v>
      </c>
      <c r="AV127" s="10" t="str">
        <f>IFERROR(VLOOKUP(A127,'14'!U:V,2,0),"0")</f>
        <v>0</v>
      </c>
      <c r="AW127" s="5" t="s">
        <v>129</v>
      </c>
      <c r="AX127" s="15">
        <f t="shared" ref="AX127" si="251">+AV127*C127</f>
        <v>0</v>
      </c>
      <c r="AY127" s="10" t="str">
        <f>IFERROR(VLOOKUP(A127,'15'!U:V,2,0),"0")</f>
        <v>0</v>
      </c>
      <c r="AZ127" s="5" t="s">
        <v>129</v>
      </c>
      <c r="BA127" s="15">
        <f t="shared" ref="BA127" si="252">+AY127*C127</f>
        <v>0</v>
      </c>
      <c r="BB127" s="10" t="str">
        <f>IFERROR(VLOOKUP(A127,'16'!U:V,2,0),"0")</f>
        <v>0</v>
      </c>
      <c r="BC127" s="5" t="s">
        <v>129</v>
      </c>
      <c r="BD127" s="15">
        <f t="shared" ref="BD127" si="253">+BB127*C127</f>
        <v>0</v>
      </c>
      <c r="BE127" s="10" t="str">
        <f>IFERROR(VLOOKUP(A127,'17'!U:V,2,0),"0")</f>
        <v>0</v>
      </c>
      <c r="BF127" s="5" t="s">
        <v>129</v>
      </c>
      <c r="BG127" s="15">
        <f t="shared" ref="BG127" si="254">+BE127*C127</f>
        <v>0</v>
      </c>
      <c r="BH127" s="10" t="str">
        <f>IFERROR(VLOOKUP(A127,'18'!U:V,2,0),"0")</f>
        <v>0</v>
      </c>
      <c r="BI127" s="5" t="s">
        <v>129</v>
      </c>
      <c r="BJ127" s="15">
        <f t="shared" ref="BJ127" si="255">+BH127*C127</f>
        <v>0</v>
      </c>
      <c r="BK127" s="10" t="str">
        <f>IFERROR(VLOOKUP(A127,'19'!U:V,2,0),"0")</f>
        <v>0</v>
      </c>
      <c r="BL127" s="5" t="s">
        <v>129</v>
      </c>
      <c r="BM127" s="15">
        <f t="shared" ref="BM127" si="256">+BK127*C127</f>
        <v>0</v>
      </c>
      <c r="BN127" s="10" t="str">
        <f>IFERROR(VLOOKUP(A127,'20'!U:V,2,0),"0")</f>
        <v>0</v>
      </c>
      <c r="BO127" s="5" t="s">
        <v>129</v>
      </c>
      <c r="BP127" s="15">
        <f t="shared" ref="BP127" si="257">+BN127*C127</f>
        <v>0</v>
      </c>
      <c r="BQ127" s="10" t="str">
        <f>IFERROR(VLOOKUP(A127,'21'!U:V,2,0),"0")</f>
        <v>0</v>
      </c>
      <c r="BR127" s="5" t="s">
        <v>129</v>
      </c>
      <c r="BS127" s="15">
        <f t="shared" ref="BS127" si="258">+BQ127*C127</f>
        <v>0</v>
      </c>
      <c r="BT127" s="10" t="str">
        <f>IFERROR(VLOOKUP(A127,'22'!U:V,2,0),"0")</f>
        <v>0</v>
      </c>
      <c r="BU127" s="5" t="s">
        <v>129</v>
      </c>
      <c r="BV127" s="15">
        <f t="shared" ref="BV127" si="259">+BT127*C127</f>
        <v>0</v>
      </c>
      <c r="BW127" s="10" t="str">
        <f>IFERROR(VLOOKUP(A127,'23'!U:V,2,0),"0")</f>
        <v>0</v>
      </c>
      <c r="BX127" s="5" t="s">
        <v>129</v>
      </c>
      <c r="BY127" s="15">
        <f t="shared" ref="BY127" si="260">+BW127*C127</f>
        <v>0</v>
      </c>
      <c r="BZ127" s="10" t="str">
        <f>IFERROR(VLOOKUP(A127,'24'!U:V,2,0),"0")</f>
        <v>0</v>
      </c>
      <c r="CA127" s="5" t="s">
        <v>129</v>
      </c>
      <c r="CB127" s="15">
        <f t="shared" ref="CB127" si="261">+BZ127*C127</f>
        <v>0</v>
      </c>
      <c r="CC127" s="10" t="str">
        <f>IFERROR(VLOOKUP(A127,'25'!U:V,2,0),"0")</f>
        <v>0</v>
      </c>
      <c r="CD127" s="5" t="s">
        <v>129</v>
      </c>
      <c r="CE127" s="15">
        <f t="shared" ref="CE127" si="262">+CC127*C127</f>
        <v>0</v>
      </c>
      <c r="CF127" s="10" t="str">
        <f>IFERROR(VLOOKUP(A127,'26'!U:V,2,0),"0")</f>
        <v>0</v>
      </c>
      <c r="CG127" s="5" t="s">
        <v>129</v>
      </c>
      <c r="CH127" s="15">
        <f t="shared" ref="CH127" si="263">+CF127*C127</f>
        <v>0</v>
      </c>
      <c r="CI127" s="10" t="str">
        <f>IFERROR(VLOOKUP(A127,'27'!U:V,2,0),"0")</f>
        <v>0</v>
      </c>
      <c r="CJ127" s="5" t="s">
        <v>129</v>
      </c>
      <c r="CK127" s="15">
        <f t="shared" ref="CK127" si="264">+CI127*C127</f>
        <v>0</v>
      </c>
      <c r="CL127" s="10" t="str">
        <f>IFERROR(VLOOKUP(A127,'28'!U:V,2,0),"0")</f>
        <v>0</v>
      </c>
      <c r="CM127" s="5" t="s">
        <v>129</v>
      </c>
      <c r="CN127" s="15">
        <f t="shared" ref="CN127" si="265">+CL127*C127</f>
        <v>0</v>
      </c>
      <c r="CO127" s="10" t="str">
        <f>IFERROR(VLOOKUP(A127,'29'!U:V,2,0),"0")</f>
        <v>0</v>
      </c>
      <c r="CP127" s="5" t="s">
        <v>129</v>
      </c>
      <c r="CQ127" s="15">
        <f t="shared" ref="CQ127" si="266">+CO127*C127</f>
        <v>0</v>
      </c>
      <c r="CR127" s="10" t="str">
        <f>IFERROR(VLOOKUP(A127,'30'!U:V,2,0),"0")</f>
        <v>0</v>
      </c>
      <c r="CS127" s="5" t="s">
        <v>129</v>
      </c>
      <c r="CT127" s="15">
        <f t="shared" si="89"/>
        <v>0</v>
      </c>
      <c r="CU127" s="10" t="str">
        <f>IFERROR(VLOOKUP(A127,'31'!U:V,2,0),"0")</f>
        <v>0</v>
      </c>
      <c r="CV127" s="5" t="s">
        <v>129</v>
      </c>
      <c r="CW127" s="15">
        <f t="shared" si="90"/>
        <v>0</v>
      </c>
      <c r="CX127" s="10" t="str">
        <f>IFERROR(VLOOKUP(A127,'เซต1-31'!V:W,2,0),"0")</f>
        <v>0</v>
      </c>
      <c r="CY127" s="5" t="s">
        <v>129</v>
      </c>
      <c r="CZ127" s="15">
        <f t="shared" si="76"/>
        <v>0</v>
      </c>
    </row>
    <row r="128" spans="1:104" x14ac:dyDescent="0.6">
      <c r="A128" s="5" t="s">
        <v>261</v>
      </c>
      <c r="B128" s="21" t="s">
        <v>262</v>
      </c>
      <c r="C128" s="13">
        <v>36.79</v>
      </c>
      <c r="D128" s="95">
        <v>1</v>
      </c>
      <c r="E128" s="95">
        <f t="shared" si="56"/>
        <v>0</v>
      </c>
      <c r="F128" s="19">
        <f t="shared" si="57"/>
        <v>0</v>
      </c>
      <c r="G128" s="5" t="s">
        <v>129</v>
      </c>
      <c r="H128" s="13">
        <f t="shared" ref="H128" si="267">+F128*C128</f>
        <v>0</v>
      </c>
      <c r="I128" s="10" t="str">
        <f>IFERROR(VLOOKUP(A128,'1'!U:V,2,0),"0")</f>
        <v>0</v>
      </c>
      <c r="J128" s="5" t="s">
        <v>129</v>
      </c>
      <c r="K128" s="15">
        <f t="shared" ref="K128" si="268">+I128*C128</f>
        <v>0</v>
      </c>
      <c r="L128" s="10" t="str">
        <f>IFERROR(VLOOKUP(A128,'2'!U:V,2,0),"0")</f>
        <v>0</v>
      </c>
      <c r="M128" s="5" t="s">
        <v>129</v>
      </c>
      <c r="N128" s="15">
        <f t="shared" ref="N128" si="269">+L128*C128</f>
        <v>0</v>
      </c>
      <c r="O128" s="10" t="str">
        <f>IFERROR(VLOOKUP(A128,'3'!U:V,2,0),"0")</f>
        <v>0</v>
      </c>
      <c r="P128" s="5" t="s">
        <v>129</v>
      </c>
      <c r="Q128" s="15">
        <f t="shared" ref="Q128" si="270">+O128*C128</f>
        <v>0</v>
      </c>
      <c r="R128" s="10" t="str">
        <f>IFERROR(VLOOKUP(A128,'4'!U:V,2,0),"0")</f>
        <v>0</v>
      </c>
      <c r="S128" s="5" t="s">
        <v>129</v>
      </c>
      <c r="T128" s="15">
        <f t="shared" ref="T128" si="271">+R128*C128</f>
        <v>0</v>
      </c>
      <c r="U128" s="10" t="str">
        <f>IFERROR(VLOOKUP(A128,'5'!U:V,2,0),"0")</f>
        <v>0</v>
      </c>
      <c r="V128" s="5" t="s">
        <v>129</v>
      </c>
      <c r="W128" s="15">
        <f t="shared" ref="W128" si="272">+U128*C128</f>
        <v>0</v>
      </c>
      <c r="X128" s="10" t="str">
        <f>IFERROR(VLOOKUP(A128,'6'!U:V,2,0),"0")</f>
        <v>0</v>
      </c>
      <c r="Y128" s="5" t="s">
        <v>129</v>
      </c>
      <c r="Z128" s="15">
        <f t="shared" ref="Z128" si="273">+X128*C128</f>
        <v>0</v>
      </c>
      <c r="AA128" s="10" t="str">
        <f>IFERROR(VLOOKUP(A128,'7'!U:V,2,0),"0")</f>
        <v>0</v>
      </c>
      <c r="AB128" s="5" t="s">
        <v>129</v>
      </c>
      <c r="AC128" s="15">
        <f t="shared" ref="AC128" si="274">+AA128*C128</f>
        <v>0</v>
      </c>
      <c r="AD128" s="10" t="str">
        <f>IFERROR(VLOOKUP(A128,'8'!U:V,2,0),"0")</f>
        <v>0</v>
      </c>
      <c r="AE128" s="5" t="s">
        <v>129</v>
      </c>
      <c r="AF128" s="15">
        <f t="shared" ref="AF128" si="275">+AD128*C128</f>
        <v>0</v>
      </c>
      <c r="AG128" s="10" t="str">
        <f>IFERROR(VLOOKUP(A128,'9'!U:V,2,0),"0")</f>
        <v>0</v>
      </c>
      <c r="AH128" s="5" t="s">
        <v>129</v>
      </c>
      <c r="AI128" s="15">
        <f t="shared" ref="AI128" si="276">+AG128*C128</f>
        <v>0</v>
      </c>
      <c r="AJ128" s="10" t="str">
        <f>IFERROR(VLOOKUP(A128,'10'!U:V,2,0),"0")</f>
        <v>0</v>
      </c>
      <c r="AK128" s="5" t="s">
        <v>129</v>
      </c>
      <c r="AL128" s="15">
        <f t="shared" ref="AL128" si="277">+AJ128*C128</f>
        <v>0</v>
      </c>
      <c r="AM128" s="10" t="str">
        <f>IFERROR(VLOOKUP(A128,'11'!U:V,2,0),"0")</f>
        <v>0</v>
      </c>
      <c r="AN128" s="5" t="s">
        <v>129</v>
      </c>
      <c r="AO128" s="15">
        <f t="shared" ref="AO128" si="278">+AM128*C128</f>
        <v>0</v>
      </c>
      <c r="AP128" s="10" t="str">
        <f>IFERROR(VLOOKUP(A128,'12'!U:V,2,0),"0")</f>
        <v>0</v>
      </c>
      <c r="AQ128" s="5" t="s">
        <v>129</v>
      </c>
      <c r="AR128" s="15">
        <f t="shared" ref="AR128" si="279">+AP128*C128</f>
        <v>0</v>
      </c>
      <c r="AS128" s="10" t="str">
        <f>IFERROR(VLOOKUP(A128,'13'!U:V,2,0),"0")</f>
        <v>0</v>
      </c>
      <c r="AT128" s="5" t="s">
        <v>129</v>
      </c>
      <c r="AU128" s="15">
        <f t="shared" ref="AU128" si="280">+AS128*C128</f>
        <v>0</v>
      </c>
      <c r="AV128" s="10" t="str">
        <f>IFERROR(VLOOKUP(A128,'14'!U:V,2,0),"0")</f>
        <v>0</v>
      </c>
      <c r="AW128" s="5" t="s">
        <v>129</v>
      </c>
      <c r="AX128" s="15">
        <f t="shared" ref="AX128" si="281">+AV128*C128</f>
        <v>0</v>
      </c>
      <c r="AY128" s="10" t="str">
        <f>IFERROR(VLOOKUP(A128,'15'!U:V,2,0),"0")</f>
        <v>0</v>
      </c>
      <c r="AZ128" s="5" t="s">
        <v>129</v>
      </c>
      <c r="BA128" s="15">
        <f t="shared" ref="BA128" si="282">+AY128*C128</f>
        <v>0</v>
      </c>
      <c r="BB128" s="10" t="str">
        <f>IFERROR(VLOOKUP(A128,'16'!U:V,2,0),"0")</f>
        <v>0</v>
      </c>
      <c r="BC128" s="5" t="s">
        <v>129</v>
      </c>
      <c r="BD128" s="15">
        <f t="shared" ref="BD128" si="283">+BB128*C128</f>
        <v>0</v>
      </c>
      <c r="BE128" s="10" t="str">
        <f>IFERROR(VLOOKUP(A128,'17'!U:V,2,0),"0")</f>
        <v>0</v>
      </c>
      <c r="BF128" s="5" t="s">
        <v>129</v>
      </c>
      <c r="BG128" s="15">
        <f t="shared" ref="BG128" si="284">+BE128*C128</f>
        <v>0</v>
      </c>
      <c r="BH128" s="10" t="str">
        <f>IFERROR(VLOOKUP(A128,'18'!U:V,2,0),"0")</f>
        <v>0</v>
      </c>
      <c r="BI128" s="5" t="s">
        <v>129</v>
      </c>
      <c r="BJ128" s="15">
        <f t="shared" ref="BJ128" si="285">+BH128*C128</f>
        <v>0</v>
      </c>
      <c r="BK128" s="10" t="str">
        <f>IFERROR(VLOOKUP(A128,'19'!U:V,2,0),"0")</f>
        <v>0</v>
      </c>
      <c r="BL128" s="5" t="s">
        <v>129</v>
      </c>
      <c r="BM128" s="15">
        <f t="shared" ref="BM128" si="286">+BK128*C128</f>
        <v>0</v>
      </c>
      <c r="BN128" s="10" t="str">
        <f>IFERROR(VLOOKUP(A128,'20'!U:V,2,0),"0")</f>
        <v>0</v>
      </c>
      <c r="BO128" s="5" t="s">
        <v>129</v>
      </c>
      <c r="BP128" s="15">
        <f t="shared" ref="BP128" si="287">+BN128*C128</f>
        <v>0</v>
      </c>
      <c r="BQ128" s="10" t="str">
        <f>IFERROR(VLOOKUP(A128,'21'!U:V,2,0),"0")</f>
        <v>0</v>
      </c>
      <c r="BR128" s="5" t="s">
        <v>129</v>
      </c>
      <c r="BS128" s="15">
        <f t="shared" ref="BS128" si="288">+BQ128*C128</f>
        <v>0</v>
      </c>
      <c r="BT128" s="10" t="str">
        <f>IFERROR(VLOOKUP(A128,'22'!U:V,2,0),"0")</f>
        <v>0</v>
      </c>
      <c r="BU128" s="5" t="s">
        <v>129</v>
      </c>
      <c r="BV128" s="15">
        <f t="shared" ref="BV128" si="289">+BT128*C128</f>
        <v>0</v>
      </c>
      <c r="BW128" s="10" t="str">
        <f>IFERROR(VLOOKUP(A128,'23'!U:V,2,0),"0")</f>
        <v>0</v>
      </c>
      <c r="BX128" s="5" t="s">
        <v>129</v>
      </c>
      <c r="BY128" s="15">
        <f t="shared" ref="BY128" si="290">+BW128*C128</f>
        <v>0</v>
      </c>
      <c r="BZ128" s="10" t="str">
        <f>IFERROR(VLOOKUP(A128,'24'!U:V,2,0),"0")</f>
        <v>0</v>
      </c>
      <c r="CA128" s="5" t="s">
        <v>129</v>
      </c>
      <c r="CB128" s="15">
        <f t="shared" ref="CB128" si="291">+BZ128*C128</f>
        <v>0</v>
      </c>
      <c r="CC128" s="10" t="str">
        <f>IFERROR(VLOOKUP(A128,'25'!U:V,2,0),"0")</f>
        <v>0</v>
      </c>
      <c r="CD128" s="5" t="s">
        <v>129</v>
      </c>
      <c r="CE128" s="15">
        <f t="shared" ref="CE128" si="292">+CC128*C128</f>
        <v>0</v>
      </c>
      <c r="CF128" s="10" t="str">
        <f>IFERROR(VLOOKUP(A128,'26'!U:V,2,0),"0")</f>
        <v>0</v>
      </c>
      <c r="CG128" s="5" t="s">
        <v>129</v>
      </c>
      <c r="CH128" s="15">
        <f t="shared" ref="CH128" si="293">+CF128*C128</f>
        <v>0</v>
      </c>
      <c r="CI128" s="10" t="str">
        <f>IFERROR(VLOOKUP(A128,'27'!U:V,2,0),"0")</f>
        <v>0</v>
      </c>
      <c r="CJ128" s="5" t="s">
        <v>129</v>
      </c>
      <c r="CK128" s="15">
        <f t="shared" ref="CK128" si="294">+CI128*C128</f>
        <v>0</v>
      </c>
      <c r="CL128" s="10" t="str">
        <f>IFERROR(VLOOKUP(A128,'28'!U:V,2,0),"0")</f>
        <v>0</v>
      </c>
      <c r="CM128" s="5" t="s">
        <v>129</v>
      </c>
      <c r="CN128" s="15">
        <f t="shared" ref="CN128" si="295">+CL128*C128</f>
        <v>0</v>
      </c>
      <c r="CO128" s="10" t="str">
        <f>IFERROR(VLOOKUP(A128,'29'!U:V,2,0),"0")</f>
        <v>0</v>
      </c>
      <c r="CP128" s="5" t="s">
        <v>129</v>
      </c>
      <c r="CQ128" s="15">
        <f t="shared" ref="CQ128" si="296">+CO128*C128</f>
        <v>0</v>
      </c>
      <c r="CR128" s="10" t="str">
        <f>IFERROR(VLOOKUP(A128,'30'!U:V,2,0),"0")</f>
        <v>0</v>
      </c>
      <c r="CS128" s="5" t="s">
        <v>129</v>
      </c>
      <c r="CT128" s="15">
        <f t="shared" ref="CT128" si="297">+CR128*C128</f>
        <v>0</v>
      </c>
      <c r="CU128" s="10" t="str">
        <f>IFERROR(VLOOKUP(A128,'31'!U:V,2,0),"0")</f>
        <v>0</v>
      </c>
      <c r="CV128" s="5" t="s">
        <v>129</v>
      </c>
      <c r="CW128" s="15">
        <f t="shared" si="90"/>
        <v>0</v>
      </c>
      <c r="CX128" s="10" t="str">
        <f>IFERROR(VLOOKUP(A128,'เซต1-31'!V:W,2,0),"0")</f>
        <v>0</v>
      </c>
      <c r="CY128" s="5" t="s">
        <v>129</v>
      </c>
      <c r="CZ128" s="15">
        <f t="shared" si="76"/>
        <v>0</v>
      </c>
    </row>
    <row r="129" spans="1:104" x14ac:dyDescent="0.25">
      <c r="A129" s="5" t="s">
        <v>264</v>
      </c>
      <c r="B129" s="4" t="s">
        <v>265</v>
      </c>
      <c r="C129" s="13">
        <v>22.02</v>
      </c>
      <c r="D129" s="95">
        <v>1</v>
      </c>
      <c r="E129" s="95">
        <f t="shared" si="56"/>
        <v>0</v>
      </c>
      <c r="F129" s="19">
        <f t="shared" si="57"/>
        <v>0</v>
      </c>
      <c r="G129" s="5" t="s">
        <v>129</v>
      </c>
      <c r="H129" s="13">
        <f t="shared" ref="H129" si="298">+F129*C129</f>
        <v>0</v>
      </c>
      <c r="I129" s="10" t="str">
        <f>IFERROR(VLOOKUP(A129,'1'!U:V,2,0),"0")</f>
        <v>0</v>
      </c>
      <c r="J129" s="5" t="s">
        <v>129</v>
      </c>
      <c r="K129" s="15">
        <f t="shared" ref="K129" si="299">+I129*C129</f>
        <v>0</v>
      </c>
      <c r="L129" s="10" t="str">
        <f>IFERROR(VLOOKUP(A129,'2'!U:V,2,0),"0")</f>
        <v>0</v>
      </c>
      <c r="M129" s="5" t="s">
        <v>129</v>
      </c>
      <c r="N129" s="15">
        <f t="shared" ref="N129" si="300">+L129*C129</f>
        <v>0</v>
      </c>
      <c r="O129" s="10" t="str">
        <f>IFERROR(VLOOKUP(A129,'3'!U:V,2,0),"0")</f>
        <v>0</v>
      </c>
      <c r="P129" s="5" t="s">
        <v>129</v>
      </c>
      <c r="Q129" s="15">
        <f t="shared" ref="Q129" si="301">+O129*C129</f>
        <v>0</v>
      </c>
      <c r="R129" s="10" t="str">
        <f>IFERROR(VLOOKUP(A129,'4'!U:V,2,0),"0")</f>
        <v>0</v>
      </c>
      <c r="S129" s="5" t="s">
        <v>129</v>
      </c>
      <c r="T129" s="15">
        <f t="shared" ref="T129" si="302">+R129*C129</f>
        <v>0</v>
      </c>
      <c r="U129" s="10" t="str">
        <f>IFERROR(VLOOKUP(A129,'5'!U:V,2,0),"0")</f>
        <v>0</v>
      </c>
      <c r="V129" s="5" t="s">
        <v>129</v>
      </c>
      <c r="W129" s="15">
        <f t="shared" ref="W129" si="303">+U129*C129</f>
        <v>0</v>
      </c>
      <c r="X129" s="10" t="str">
        <f>IFERROR(VLOOKUP(A129,'6'!U:V,2,0),"0")</f>
        <v>0</v>
      </c>
      <c r="Y129" s="5" t="s">
        <v>129</v>
      </c>
      <c r="Z129" s="15">
        <f t="shared" ref="Z129" si="304">+X129*C129</f>
        <v>0</v>
      </c>
      <c r="AA129" s="10" t="str">
        <f>IFERROR(VLOOKUP(A129,'7'!U:V,2,0),"0")</f>
        <v>0</v>
      </c>
      <c r="AB129" s="5" t="s">
        <v>129</v>
      </c>
      <c r="AC129" s="15">
        <f t="shared" ref="AC129" si="305">+AA129*C129</f>
        <v>0</v>
      </c>
      <c r="AD129" s="10" t="str">
        <f>IFERROR(VLOOKUP(A129,'8'!U:V,2,0),"0")</f>
        <v>0</v>
      </c>
      <c r="AE129" s="5" t="s">
        <v>129</v>
      </c>
      <c r="AF129" s="15">
        <f t="shared" ref="AF129" si="306">+AD129*C129</f>
        <v>0</v>
      </c>
      <c r="AG129" s="10" t="str">
        <f>IFERROR(VLOOKUP(A129,'9'!U:V,2,0),"0")</f>
        <v>0</v>
      </c>
      <c r="AH129" s="5" t="s">
        <v>129</v>
      </c>
      <c r="AI129" s="15">
        <f t="shared" ref="AI129" si="307">+AG129*C129</f>
        <v>0</v>
      </c>
      <c r="AJ129" s="10" t="str">
        <f>IFERROR(VLOOKUP(A129,'10'!U:V,2,0),"0")</f>
        <v>0</v>
      </c>
      <c r="AK129" s="5" t="s">
        <v>129</v>
      </c>
      <c r="AL129" s="15">
        <f t="shared" ref="AL129" si="308">+AJ129*C129</f>
        <v>0</v>
      </c>
      <c r="AM129" s="10" t="str">
        <f>IFERROR(VLOOKUP(A129,'11'!U:V,2,0),"0")</f>
        <v>0</v>
      </c>
      <c r="AN129" s="5" t="s">
        <v>129</v>
      </c>
      <c r="AO129" s="15">
        <f t="shared" ref="AO129" si="309">+AM129*C129</f>
        <v>0</v>
      </c>
      <c r="AP129" s="10" t="str">
        <f>IFERROR(VLOOKUP(A129,'12'!U:V,2,0),"0")</f>
        <v>0</v>
      </c>
      <c r="AQ129" s="5" t="s">
        <v>129</v>
      </c>
      <c r="AR129" s="15">
        <f t="shared" ref="AR129" si="310">+AP129*C129</f>
        <v>0</v>
      </c>
      <c r="AS129" s="10" t="str">
        <f>IFERROR(VLOOKUP(A129,'13'!U:V,2,0),"0")</f>
        <v>0</v>
      </c>
      <c r="AT129" s="5" t="s">
        <v>129</v>
      </c>
      <c r="AU129" s="15">
        <f t="shared" ref="AU129" si="311">+AS129*C129</f>
        <v>0</v>
      </c>
      <c r="AV129" s="10" t="str">
        <f>IFERROR(VLOOKUP(A129,'14'!U:V,2,0),"0")</f>
        <v>0</v>
      </c>
      <c r="AW129" s="5" t="s">
        <v>129</v>
      </c>
      <c r="AX129" s="15">
        <f t="shared" ref="AX129" si="312">+AV129*C129</f>
        <v>0</v>
      </c>
      <c r="AY129" s="10" t="str">
        <f>IFERROR(VLOOKUP(A129,'15'!U:V,2,0),"0")</f>
        <v>0</v>
      </c>
      <c r="AZ129" s="5" t="s">
        <v>129</v>
      </c>
      <c r="BA129" s="15">
        <f t="shared" ref="BA129" si="313">+AY129*C129</f>
        <v>0</v>
      </c>
      <c r="BB129" s="10" t="str">
        <f>IFERROR(VLOOKUP(A129,'16'!U:V,2,0),"0")</f>
        <v>0</v>
      </c>
      <c r="BC129" s="5" t="s">
        <v>129</v>
      </c>
      <c r="BD129" s="15">
        <f t="shared" ref="BD129" si="314">+BB129*C129</f>
        <v>0</v>
      </c>
      <c r="BE129" s="10" t="str">
        <f>IFERROR(VLOOKUP(A129,'17'!U:V,2,0),"0")</f>
        <v>0</v>
      </c>
      <c r="BF129" s="5" t="s">
        <v>129</v>
      </c>
      <c r="BG129" s="15">
        <f t="shared" ref="BG129" si="315">+BE129*C129</f>
        <v>0</v>
      </c>
      <c r="BH129" s="10" t="str">
        <f>IFERROR(VLOOKUP(A129,'18'!U:V,2,0),"0")</f>
        <v>0</v>
      </c>
      <c r="BI129" s="5" t="s">
        <v>129</v>
      </c>
      <c r="BJ129" s="15">
        <f t="shared" ref="BJ129" si="316">+BH129*C129</f>
        <v>0</v>
      </c>
      <c r="BK129" s="10" t="str">
        <f>IFERROR(VLOOKUP(A129,'19'!U:V,2,0),"0")</f>
        <v>0</v>
      </c>
      <c r="BL129" s="5" t="s">
        <v>129</v>
      </c>
      <c r="BM129" s="15">
        <f t="shared" ref="BM129" si="317">+BK129*C129</f>
        <v>0</v>
      </c>
      <c r="BN129" s="10" t="str">
        <f>IFERROR(VLOOKUP(A129,'20'!U:V,2,0),"0")</f>
        <v>0</v>
      </c>
      <c r="BO129" s="5" t="s">
        <v>129</v>
      </c>
      <c r="BP129" s="15">
        <f t="shared" ref="BP129" si="318">+BN129*C129</f>
        <v>0</v>
      </c>
      <c r="BQ129" s="10" t="str">
        <f>IFERROR(VLOOKUP(A129,'21'!U:V,2,0),"0")</f>
        <v>0</v>
      </c>
      <c r="BR129" s="5" t="s">
        <v>129</v>
      </c>
      <c r="BS129" s="15">
        <f t="shared" ref="BS129" si="319">+BQ129*C129</f>
        <v>0</v>
      </c>
      <c r="BT129" s="10" t="str">
        <f>IFERROR(VLOOKUP(A129,'22'!U:V,2,0),"0")</f>
        <v>0</v>
      </c>
      <c r="BU129" s="5" t="s">
        <v>129</v>
      </c>
      <c r="BV129" s="15">
        <f t="shared" ref="BV129" si="320">+BT129*C129</f>
        <v>0</v>
      </c>
      <c r="BW129" s="10" t="str">
        <f>IFERROR(VLOOKUP(A129,'23'!U:V,2,0),"0")</f>
        <v>0</v>
      </c>
      <c r="BX129" s="5" t="s">
        <v>129</v>
      </c>
      <c r="BY129" s="15">
        <f t="shared" ref="BY129" si="321">+BW129*C129</f>
        <v>0</v>
      </c>
      <c r="BZ129" s="10" t="str">
        <f>IFERROR(VLOOKUP(A129,'24'!U:V,2,0),"0")</f>
        <v>0</v>
      </c>
      <c r="CA129" s="5" t="s">
        <v>129</v>
      </c>
      <c r="CB129" s="15">
        <f t="shared" ref="CB129" si="322">+BZ129*C129</f>
        <v>0</v>
      </c>
      <c r="CC129" s="10" t="str">
        <f>IFERROR(VLOOKUP(A129,'25'!U:V,2,0),"0")</f>
        <v>0</v>
      </c>
      <c r="CD129" s="5" t="s">
        <v>129</v>
      </c>
      <c r="CE129" s="15">
        <f t="shared" ref="CE129" si="323">+CC129*C129</f>
        <v>0</v>
      </c>
      <c r="CF129" s="10" t="str">
        <f>IFERROR(VLOOKUP(A129,'26'!U:V,2,0),"0")</f>
        <v>0</v>
      </c>
      <c r="CG129" s="5" t="s">
        <v>129</v>
      </c>
      <c r="CH129" s="15">
        <f t="shared" ref="CH129" si="324">+CF129*C129</f>
        <v>0</v>
      </c>
      <c r="CI129" s="10" t="str">
        <f>IFERROR(VLOOKUP(A129,'27'!U:V,2,0),"0")</f>
        <v>0</v>
      </c>
      <c r="CJ129" s="5" t="s">
        <v>129</v>
      </c>
      <c r="CK129" s="15">
        <f t="shared" ref="CK129" si="325">+CI129*C129</f>
        <v>0</v>
      </c>
      <c r="CL129" s="10" t="str">
        <f>IFERROR(VLOOKUP(A129,'28'!U:V,2,0),"0")</f>
        <v>0</v>
      </c>
      <c r="CM129" s="5" t="s">
        <v>129</v>
      </c>
      <c r="CN129" s="15">
        <f t="shared" ref="CN129" si="326">+CL129*C129</f>
        <v>0</v>
      </c>
      <c r="CO129" s="10" t="str">
        <f>IFERROR(VLOOKUP(A129,'29'!U:V,2,0),"0")</f>
        <v>0</v>
      </c>
      <c r="CP129" s="5" t="s">
        <v>129</v>
      </c>
      <c r="CQ129" s="15">
        <f t="shared" ref="CQ129" si="327">+CO129*C129</f>
        <v>0</v>
      </c>
      <c r="CR129" s="10" t="str">
        <f>IFERROR(VLOOKUP(A129,'30'!U:V,2,0),"0")</f>
        <v>0</v>
      </c>
      <c r="CS129" s="5" t="s">
        <v>129</v>
      </c>
      <c r="CT129" s="15">
        <f t="shared" ref="CT129" si="328">+CR129*C129</f>
        <v>0</v>
      </c>
      <c r="CU129" s="10" t="str">
        <f>IFERROR(VLOOKUP(A129,'31'!U:V,2,0),"0")</f>
        <v>0</v>
      </c>
      <c r="CV129" s="5" t="s">
        <v>129</v>
      </c>
      <c r="CW129" s="15">
        <f t="shared" si="90"/>
        <v>0</v>
      </c>
      <c r="CX129" s="10" t="str">
        <f>IFERROR(VLOOKUP(A129,'เซต1-31'!V:W,2,0),"0")</f>
        <v>0</v>
      </c>
      <c r="CY129" s="5" t="s">
        <v>129</v>
      </c>
      <c r="CZ129" s="15">
        <f t="shared" si="76"/>
        <v>0</v>
      </c>
    </row>
    <row r="130" spans="1:104" x14ac:dyDescent="0.25">
      <c r="A130" s="5" t="s">
        <v>266</v>
      </c>
      <c r="B130" s="4" t="s">
        <v>267</v>
      </c>
      <c r="C130" s="13">
        <v>24.8</v>
      </c>
      <c r="D130" s="95">
        <v>1</v>
      </c>
      <c r="E130" s="95">
        <f t="shared" si="56"/>
        <v>5</v>
      </c>
      <c r="F130" s="19">
        <f t="shared" si="57"/>
        <v>5</v>
      </c>
      <c r="G130" s="5" t="s">
        <v>129</v>
      </c>
      <c r="H130" s="13">
        <f t="shared" ref="H130" si="329">+F130*C130</f>
        <v>124</v>
      </c>
      <c r="I130" s="10" t="str">
        <f>IFERROR(VLOOKUP(A130,'1'!U:V,2,0),"0")</f>
        <v>0</v>
      </c>
      <c r="J130" s="5" t="s">
        <v>129</v>
      </c>
      <c r="K130" s="15">
        <f t="shared" ref="K130" si="330">+I130*C130</f>
        <v>0</v>
      </c>
      <c r="L130" s="10" t="str">
        <f>IFERROR(VLOOKUP(A130,'2'!U:V,2,0),"0")</f>
        <v>0</v>
      </c>
      <c r="M130" s="5" t="s">
        <v>129</v>
      </c>
      <c r="N130" s="15">
        <f t="shared" ref="N130" si="331">+L130*C130</f>
        <v>0</v>
      </c>
      <c r="O130" s="10">
        <f>IFERROR(VLOOKUP(A130,'3'!U:V,2,0),"0")</f>
        <v>5</v>
      </c>
      <c r="P130" s="5" t="s">
        <v>129</v>
      </c>
      <c r="Q130" s="15">
        <f t="shared" ref="Q130" si="332">+O130*C130</f>
        <v>124</v>
      </c>
      <c r="R130" s="10" t="str">
        <f>IFERROR(VLOOKUP(A130,'4'!U:V,2,0),"0")</f>
        <v>0</v>
      </c>
      <c r="S130" s="5" t="s">
        <v>129</v>
      </c>
      <c r="T130" s="15">
        <f t="shared" ref="T130" si="333">+R130*C130</f>
        <v>0</v>
      </c>
      <c r="U130" s="10" t="str">
        <f>IFERROR(VLOOKUP(A130,'5'!U:V,2,0),"0")</f>
        <v>0</v>
      </c>
      <c r="V130" s="5" t="s">
        <v>129</v>
      </c>
      <c r="W130" s="15">
        <f t="shared" ref="W130" si="334">+U130*C130</f>
        <v>0</v>
      </c>
      <c r="X130" s="10" t="str">
        <f>IFERROR(VLOOKUP(A130,'6'!U:V,2,0),"0")</f>
        <v>0</v>
      </c>
      <c r="Y130" s="5" t="s">
        <v>129</v>
      </c>
      <c r="Z130" s="15">
        <f t="shared" ref="Z130" si="335">+X130*C130</f>
        <v>0</v>
      </c>
      <c r="AA130" s="10" t="str">
        <f>IFERROR(VLOOKUP(A130,'7'!U:V,2,0),"0")</f>
        <v>0</v>
      </c>
      <c r="AB130" s="5" t="s">
        <v>129</v>
      </c>
      <c r="AC130" s="15">
        <f t="shared" ref="AC130" si="336">+AA130*C130</f>
        <v>0</v>
      </c>
      <c r="AD130" s="10" t="str">
        <f>IFERROR(VLOOKUP(A130,'8'!U:V,2,0),"0")</f>
        <v>0</v>
      </c>
      <c r="AE130" s="5" t="s">
        <v>129</v>
      </c>
      <c r="AF130" s="15">
        <f t="shared" ref="AF130" si="337">+AD130*C130</f>
        <v>0</v>
      </c>
      <c r="AG130" s="10" t="str">
        <f>IFERROR(VLOOKUP(A130,'9'!U:V,2,0),"0")</f>
        <v>0</v>
      </c>
      <c r="AH130" s="5" t="s">
        <v>129</v>
      </c>
      <c r="AI130" s="15">
        <f t="shared" ref="AI130" si="338">+AG130*C130</f>
        <v>0</v>
      </c>
      <c r="AJ130" s="10" t="str">
        <f>IFERROR(VLOOKUP(A130,'10'!U:V,2,0),"0")</f>
        <v>0</v>
      </c>
      <c r="AK130" s="5" t="s">
        <v>129</v>
      </c>
      <c r="AL130" s="15">
        <f t="shared" ref="AL130" si="339">+AJ130*C130</f>
        <v>0</v>
      </c>
      <c r="AM130" s="10" t="str">
        <f>IFERROR(VLOOKUP(A130,'11'!U:V,2,0),"0")</f>
        <v>0</v>
      </c>
      <c r="AN130" s="5" t="s">
        <v>129</v>
      </c>
      <c r="AO130" s="15">
        <f t="shared" ref="AO130" si="340">+AM130*C130</f>
        <v>0</v>
      </c>
      <c r="AP130" s="10" t="str">
        <f>IFERROR(VLOOKUP(A130,'12'!U:V,2,0),"0")</f>
        <v>0</v>
      </c>
      <c r="AQ130" s="5" t="s">
        <v>129</v>
      </c>
      <c r="AR130" s="15">
        <f t="shared" ref="AR130" si="341">+AP130*C130</f>
        <v>0</v>
      </c>
      <c r="AS130" s="10" t="str">
        <f>IFERROR(VLOOKUP(A130,'13'!U:V,2,0),"0")</f>
        <v>0</v>
      </c>
      <c r="AT130" s="5" t="s">
        <v>129</v>
      </c>
      <c r="AU130" s="15">
        <f t="shared" ref="AU130" si="342">+AS130*C130</f>
        <v>0</v>
      </c>
      <c r="AV130" s="10" t="str">
        <f>IFERROR(VLOOKUP(A130,'14'!U:V,2,0),"0")</f>
        <v>0</v>
      </c>
      <c r="AW130" s="5" t="s">
        <v>129</v>
      </c>
      <c r="AX130" s="15">
        <f t="shared" ref="AX130" si="343">+AV130*C130</f>
        <v>0</v>
      </c>
      <c r="AY130" s="10" t="str">
        <f>IFERROR(VLOOKUP(A130,'15'!U:V,2,0),"0")</f>
        <v>0</v>
      </c>
      <c r="AZ130" s="5" t="s">
        <v>129</v>
      </c>
      <c r="BA130" s="15">
        <f t="shared" ref="BA130" si="344">+AY130*C130</f>
        <v>0</v>
      </c>
      <c r="BB130" s="10" t="str">
        <f>IFERROR(VLOOKUP(A130,'16'!U:V,2,0),"0")</f>
        <v>0</v>
      </c>
      <c r="BC130" s="5" t="s">
        <v>129</v>
      </c>
      <c r="BD130" s="15">
        <f t="shared" ref="BD130" si="345">+BB130*C130</f>
        <v>0</v>
      </c>
      <c r="BE130" s="10" t="str">
        <f>IFERROR(VLOOKUP(A130,'17'!U:V,2,0),"0")</f>
        <v>0</v>
      </c>
      <c r="BF130" s="5" t="s">
        <v>129</v>
      </c>
      <c r="BG130" s="15">
        <f t="shared" ref="BG130" si="346">+BE130*C130</f>
        <v>0</v>
      </c>
      <c r="BH130" s="10" t="str">
        <f>IFERROR(VLOOKUP(A130,'18'!U:V,2,0),"0")</f>
        <v>0</v>
      </c>
      <c r="BI130" s="5" t="s">
        <v>129</v>
      </c>
      <c r="BJ130" s="15">
        <f t="shared" ref="BJ130" si="347">+BH130*C130</f>
        <v>0</v>
      </c>
      <c r="BK130" s="10" t="str">
        <f>IFERROR(VLOOKUP(A130,'19'!U:V,2,0),"0")</f>
        <v>0</v>
      </c>
      <c r="BL130" s="5" t="s">
        <v>129</v>
      </c>
      <c r="BM130" s="15">
        <f t="shared" ref="BM130" si="348">+BK130*C130</f>
        <v>0</v>
      </c>
      <c r="BN130" s="10" t="str">
        <f>IFERROR(VLOOKUP(A130,'20'!U:V,2,0),"0")</f>
        <v>0</v>
      </c>
      <c r="BO130" s="5" t="s">
        <v>129</v>
      </c>
      <c r="BP130" s="15">
        <f t="shared" ref="BP130" si="349">+BN130*C130</f>
        <v>0</v>
      </c>
      <c r="BQ130" s="10" t="str">
        <f>IFERROR(VLOOKUP(A130,'21'!U:V,2,0),"0")</f>
        <v>0</v>
      </c>
      <c r="BR130" s="5" t="s">
        <v>129</v>
      </c>
      <c r="BS130" s="15">
        <f t="shared" ref="BS130" si="350">+BQ130*C130</f>
        <v>0</v>
      </c>
      <c r="BT130" s="10" t="str">
        <f>IFERROR(VLOOKUP(A130,'22'!U:V,2,0),"0")</f>
        <v>0</v>
      </c>
      <c r="BU130" s="5" t="s">
        <v>129</v>
      </c>
      <c r="BV130" s="15">
        <f t="shared" ref="BV130" si="351">+BT130*C130</f>
        <v>0</v>
      </c>
      <c r="BW130" s="10" t="str">
        <f>IFERROR(VLOOKUP(A130,'23'!U:V,2,0),"0")</f>
        <v>0</v>
      </c>
      <c r="BX130" s="5" t="s">
        <v>129</v>
      </c>
      <c r="BY130" s="15">
        <f t="shared" ref="BY130" si="352">+BW130*C130</f>
        <v>0</v>
      </c>
      <c r="BZ130" s="10" t="str">
        <f>IFERROR(VLOOKUP(A130,'24'!U:V,2,0),"0")</f>
        <v>0</v>
      </c>
      <c r="CA130" s="5" t="s">
        <v>129</v>
      </c>
      <c r="CB130" s="15">
        <f t="shared" ref="CB130" si="353">+BZ130*C130</f>
        <v>0</v>
      </c>
      <c r="CC130" s="10" t="str">
        <f>IFERROR(VLOOKUP(A130,'25'!U:V,2,0),"0")</f>
        <v>0</v>
      </c>
      <c r="CD130" s="5" t="s">
        <v>129</v>
      </c>
      <c r="CE130" s="15">
        <f t="shared" ref="CE130" si="354">+CC130*C130</f>
        <v>0</v>
      </c>
      <c r="CF130" s="10" t="str">
        <f>IFERROR(VLOOKUP(A130,'26'!U:V,2,0),"0")</f>
        <v>0</v>
      </c>
      <c r="CG130" s="5" t="s">
        <v>129</v>
      </c>
      <c r="CH130" s="15">
        <f t="shared" ref="CH130" si="355">+CF130*C130</f>
        <v>0</v>
      </c>
      <c r="CI130" s="10" t="str">
        <f>IFERROR(VLOOKUP(A130,'27'!U:V,2,0),"0")</f>
        <v>0</v>
      </c>
      <c r="CJ130" s="5" t="s">
        <v>129</v>
      </c>
      <c r="CK130" s="15">
        <f t="shared" ref="CK130" si="356">+CI130*C130</f>
        <v>0</v>
      </c>
      <c r="CL130" s="10" t="str">
        <f>IFERROR(VLOOKUP(A130,'28'!U:V,2,0),"0")</f>
        <v>0</v>
      </c>
      <c r="CM130" s="5" t="s">
        <v>129</v>
      </c>
      <c r="CN130" s="15">
        <f t="shared" ref="CN130" si="357">+CL130*C130</f>
        <v>0</v>
      </c>
      <c r="CO130" s="10" t="str">
        <f>IFERROR(VLOOKUP(A130,'29'!U:V,2,0),"0")</f>
        <v>0</v>
      </c>
      <c r="CP130" s="5" t="s">
        <v>129</v>
      </c>
      <c r="CQ130" s="15">
        <f t="shared" ref="CQ130" si="358">+CO130*C130</f>
        <v>0</v>
      </c>
      <c r="CR130" s="10" t="str">
        <f>IFERROR(VLOOKUP(A130,'30'!U:V,2,0),"0")</f>
        <v>0</v>
      </c>
      <c r="CS130" s="5" t="s">
        <v>129</v>
      </c>
      <c r="CT130" s="15">
        <f t="shared" ref="CT130" si="359">+CR130*C130</f>
        <v>0</v>
      </c>
      <c r="CU130" s="10" t="str">
        <f>IFERROR(VLOOKUP(A130,'31'!U:V,2,0),"0")</f>
        <v>0</v>
      </c>
      <c r="CV130" s="5" t="s">
        <v>129</v>
      </c>
      <c r="CW130" s="15">
        <f t="shared" si="90"/>
        <v>0</v>
      </c>
      <c r="CX130" s="10" t="str">
        <f>IFERROR(VLOOKUP(A130,'เซต1-31'!V:W,2,0),"0")</f>
        <v>0</v>
      </c>
      <c r="CY130" s="5" t="s">
        <v>129</v>
      </c>
      <c r="CZ130" s="15">
        <f t="shared" si="76"/>
        <v>0</v>
      </c>
    </row>
    <row r="131" spans="1:104" x14ac:dyDescent="0.25">
      <c r="A131" s="5" t="s">
        <v>269</v>
      </c>
      <c r="B131" s="4" t="s">
        <v>268</v>
      </c>
      <c r="C131" s="13">
        <v>4.5</v>
      </c>
      <c r="D131" s="95">
        <v>1</v>
      </c>
      <c r="E131" s="95">
        <f t="shared" si="56"/>
        <v>0</v>
      </c>
      <c r="F131" s="19">
        <f t="shared" si="57"/>
        <v>0</v>
      </c>
      <c r="G131" s="5" t="s">
        <v>130</v>
      </c>
      <c r="H131" s="13">
        <f t="shared" ref="H131" si="360">+F131*C131</f>
        <v>0</v>
      </c>
      <c r="I131" s="10" t="str">
        <f>IFERROR(VLOOKUP(A131,'1'!U:V,2,0),"0")</f>
        <v>0</v>
      </c>
      <c r="J131" s="5" t="s">
        <v>129</v>
      </c>
      <c r="K131" s="15">
        <f t="shared" ref="K131" si="361">+I131*C131</f>
        <v>0</v>
      </c>
      <c r="L131" s="10" t="str">
        <f>IFERROR(VLOOKUP(A131,'2'!U:V,2,0),"0")</f>
        <v>0</v>
      </c>
      <c r="M131" s="5" t="s">
        <v>129</v>
      </c>
      <c r="N131" s="15">
        <f t="shared" ref="N131" si="362">+L131*C131</f>
        <v>0</v>
      </c>
      <c r="O131" s="10" t="str">
        <f>IFERROR(VLOOKUP(A131,'3'!U:V,2,0),"0")</f>
        <v>0</v>
      </c>
      <c r="P131" s="5" t="s">
        <v>129</v>
      </c>
      <c r="Q131" s="15">
        <f t="shared" ref="Q131" si="363">+O131*C131</f>
        <v>0</v>
      </c>
      <c r="R131" s="10" t="str">
        <f>IFERROR(VLOOKUP(A131,'4'!U:V,2,0),"0")</f>
        <v>0</v>
      </c>
      <c r="S131" s="5" t="s">
        <v>129</v>
      </c>
      <c r="T131" s="15">
        <f t="shared" ref="T131" si="364">+R131*C131</f>
        <v>0</v>
      </c>
      <c r="U131" s="10" t="str">
        <f>IFERROR(VLOOKUP(A131,'5'!U:V,2,0),"0")</f>
        <v>0</v>
      </c>
      <c r="V131" s="5" t="s">
        <v>129</v>
      </c>
      <c r="W131" s="15">
        <f t="shared" ref="W131" si="365">+U131*C131</f>
        <v>0</v>
      </c>
      <c r="X131" s="10" t="str">
        <f>IFERROR(VLOOKUP(A131,'6'!U:V,2,0),"0")</f>
        <v>0</v>
      </c>
      <c r="Y131" s="5" t="s">
        <v>129</v>
      </c>
      <c r="Z131" s="15">
        <f t="shared" ref="Z131" si="366">+X131*C131</f>
        <v>0</v>
      </c>
      <c r="AA131" s="10" t="str">
        <f>IFERROR(VLOOKUP(A131,'7'!U:V,2,0),"0")</f>
        <v>0</v>
      </c>
      <c r="AB131" s="5" t="s">
        <v>129</v>
      </c>
      <c r="AC131" s="15">
        <f t="shared" ref="AC131" si="367">+AA131*C131</f>
        <v>0</v>
      </c>
      <c r="AD131" s="10" t="str">
        <f>IFERROR(VLOOKUP(A131,'8'!U:V,2,0),"0")</f>
        <v>0</v>
      </c>
      <c r="AE131" s="5" t="s">
        <v>129</v>
      </c>
      <c r="AF131" s="15">
        <f t="shared" ref="AF131" si="368">+AD131*C131</f>
        <v>0</v>
      </c>
      <c r="AG131" s="10" t="str">
        <f>IFERROR(VLOOKUP(A131,'9'!U:V,2,0),"0")</f>
        <v>0</v>
      </c>
      <c r="AH131" s="5" t="s">
        <v>129</v>
      </c>
      <c r="AI131" s="15">
        <f t="shared" ref="AI131" si="369">+AG131*C131</f>
        <v>0</v>
      </c>
      <c r="AJ131" s="10" t="str">
        <f>IFERROR(VLOOKUP(A131,'10'!U:V,2,0),"0")</f>
        <v>0</v>
      </c>
      <c r="AK131" s="5" t="s">
        <v>129</v>
      </c>
      <c r="AL131" s="15">
        <f t="shared" ref="AL131" si="370">+AJ131*C131</f>
        <v>0</v>
      </c>
      <c r="AM131" s="10" t="str">
        <f>IFERROR(VLOOKUP(A131,'11'!U:V,2,0),"0")</f>
        <v>0</v>
      </c>
      <c r="AN131" s="5" t="s">
        <v>129</v>
      </c>
      <c r="AO131" s="15">
        <f t="shared" ref="AO131" si="371">+AM131*C131</f>
        <v>0</v>
      </c>
      <c r="AP131" s="10" t="str">
        <f>IFERROR(VLOOKUP(A131,'12'!U:V,2,0),"0")</f>
        <v>0</v>
      </c>
      <c r="AQ131" s="5" t="s">
        <v>129</v>
      </c>
      <c r="AR131" s="15">
        <f t="shared" ref="AR131" si="372">+AP131*C131</f>
        <v>0</v>
      </c>
      <c r="AS131" s="10" t="str">
        <f>IFERROR(VLOOKUP(A131,'13'!U:V,2,0),"0")</f>
        <v>0</v>
      </c>
      <c r="AT131" s="5" t="s">
        <v>129</v>
      </c>
      <c r="AU131" s="15">
        <f t="shared" ref="AU131" si="373">+AS131*C131</f>
        <v>0</v>
      </c>
      <c r="AV131" s="10" t="str">
        <f>IFERROR(VLOOKUP(A131,'14'!U:V,2,0),"0")</f>
        <v>0</v>
      </c>
      <c r="AW131" s="5" t="s">
        <v>129</v>
      </c>
      <c r="AX131" s="15">
        <f t="shared" ref="AX131" si="374">+AV131*C131</f>
        <v>0</v>
      </c>
      <c r="AY131" s="10" t="str">
        <f>IFERROR(VLOOKUP(A131,'15'!U:V,2,0),"0")</f>
        <v>0</v>
      </c>
      <c r="AZ131" s="5" t="s">
        <v>129</v>
      </c>
      <c r="BA131" s="15">
        <f t="shared" ref="BA131" si="375">+AY131*C131</f>
        <v>0</v>
      </c>
      <c r="BB131" s="10" t="str">
        <f>IFERROR(VLOOKUP(A131,'16'!U:V,2,0),"0")</f>
        <v>0</v>
      </c>
      <c r="BC131" s="5" t="s">
        <v>129</v>
      </c>
      <c r="BD131" s="15">
        <f t="shared" ref="BD131" si="376">+BB131*C131</f>
        <v>0</v>
      </c>
      <c r="BE131" s="10" t="str">
        <f>IFERROR(VLOOKUP(A131,'17'!U:V,2,0),"0")</f>
        <v>0</v>
      </c>
      <c r="BF131" s="5" t="s">
        <v>129</v>
      </c>
      <c r="BG131" s="15">
        <f t="shared" ref="BG131" si="377">+BE131*C131</f>
        <v>0</v>
      </c>
      <c r="BH131" s="10" t="str">
        <f>IFERROR(VLOOKUP(A131,'18'!U:V,2,0),"0")</f>
        <v>0</v>
      </c>
      <c r="BI131" s="5" t="s">
        <v>129</v>
      </c>
      <c r="BJ131" s="15">
        <f t="shared" ref="BJ131" si="378">+BH131*C131</f>
        <v>0</v>
      </c>
      <c r="BK131" s="10" t="str">
        <f>IFERROR(VLOOKUP(A131,'19'!U:V,2,0),"0")</f>
        <v>0</v>
      </c>
      <c r="BL131" s="5" t="s">
        <v>129</v>
      </c>
      <c r="BM131" s="15">
        <f t="shared" ref="BM131" si="379">+BK131*C131</f>
        <v>0</v>
      </c>
      <c r="BN131" s="10" t="str">
        <f>IFERROR(VLOOKUP(A131,'20'!U:V,2,0),"0")</f>
        <v>0</v>
      </c>
      <c r="BO131" s="5" t="s">
        <v>129</v>
      </c>
      <c r="BP131" s="15">
        <f t="shared" ref="BP131" si="380">+BN131*C131</f>
        <v>0</v>
      </c>
      <c r="BQ131" s="10" t="str">
        <f>IFERROR(VLOOKUP(A131,'21'!U:V,2,0),"0")</f>
        <v>0</v>
      </c>
      <c r="BR131" s="5" t="s">
        <v>129</v>
      </c>
      <c r="BS131" s="15">
        <f t="shared" ref="BS131" si="381">+BQ131*C131</f>
        <v>0</v>
      </c>
      <c r="BT131" s="10" t="str">
        <f>IFERROR(VLOOKUP(A131,'22'!U:V,2,0),"0")</f>
        <v>0</v>
      </c>
      <c r="BU131" s="5" t="s">
        <v>129</v>
      </c>
      <c r="BV131" s="15">
        <f t="shared" ref="BV131" si="382">+BT131*C131</f>
        <v>0</v>
      </c>
      <c r="BW131" s="10" t="str">
        <f>IFERROR(VLOOKUP(A131,'23'!U:V,2,0),"0")</f>
        <v>0</v>
      </c>
      <c r="BX131" s="5" t="s">
        <v>129</v>
      </c>
      <c r="BY131" s="15">
        <f t="shared" ref="BY131" si="383">+BW131*C131</f>
        <v>0</v>
      </c>
      <c r="BZ131" s="10" t="str">
        <f>IFERROR(VLOOKUP(A131,'24'!U:V,2,0),"0")</f>
        <v>0</v>
      </c>
      <c r="CA131" s="5" t="s">
        <v>129</v>
      </c>
      <c r="CB131" s="15">
        <f t="shared" ref="CB131" si="384">+BZ131*C131</f>
        <v>0</v>
      </c>
      <c r="CC131" s="10" t="str">
        <f>IFERROR(VLOOKUP(A131,'25'!U:V,2,0),"0")</f>
        <v>0</v>
      </c>
      <c r="CD131" s="5" t="s">
        <v>129</v>
      </c>
      <c r="CE131" s="15">
        <f t="shared" ref="CE131" si="385">+CC131*C131</f>
        <v>0</v>
      </c>
      <c r="CF131" s="10" t="str">
        <f>IFERROR(VLOOKUP(A131,'26'!U:V,2,0),"0")</f>
        <v>0</v>
      </c>
      <c r="CG131" s="5" t="s">
        <v>129</v>
      </c>
      <c r="CH131" s="15">
        <f t="shared" ref="CH131" si="386">+CF131*C131</f>
        <v>0</v>
      </c>
      <c r="CI131" s="10" t="str">
        <f>IFERROR(VLOOKUP(A131,'27'!U:V,2,0),"0")</f>
        <v>0</v>
      </c>
      <c r="CJ131" s="5" t="s">
        <v>129</v>
      </c>
      <c r="CK131" s="15">
        <f t="shared" ref="CK131" si="387">+CI131*C131</f>
        <v>0</v>
      </c>
      <c r="CL131" s="10" t="str">
        <f>IFERROR(VLOOKUP(A131,'28'!U:V,2,0),"0")</f>
        <v>0</v>
      </c>
      <c r="CM131" s="5" t="s">
        <v>129</v>
      </c>
      <c r="CN131" s="15">
        <f t="shared" ref="CN131" si="388">+CL131*C131</f>
        <v>0</v>
      </c>
      <c r="CO131" s="10" t="str">
        <f>IFERROR(VLOOKUP(A131,'29'!U:V,2,0),"0")</f>
        <v>0</v>
      </c>
      <c r="CP131" s="5" t="s">
        <v>129</v>
      </c>
      <c r="CQ131" s="15">
        <f t="shared" ref="CQ131" si="389">+CO131*C131</f>
        <v>0</v>
      </c>
      <c r="CR131" s="10" t="str">
        <f>IFERROR(VLOOKUP(A131,'30'!U:V,2,0),"0")</f>
        <v>0</v>
      </c>
      <c r="CS131" s="5" t="s">
        <v>129</v>
      </c>
      <c r="CT131" s="15">
        <f t="shared" ref="CT131" si="390">+CR131*C131</f>
        <v>0</v>
      </c>
      <c r="CU131" s="10" t="str">
        <f>IFERROR(VLOOKUP(A131,'31'!U:V,2,0),"0")</f>
        <v>0</v>
      </c>
      <c r="CV131" s="5" t="s">
        <v>129</v>
      </c>
      <c r="CW131" s="15">
        <f t="shared" si="90"/>
        <v>0</v>
      </c>
      <c r="CX131" s="10" t="str">
        <f>IFERROR(VLOOKUP(A131,'เซต1-31'!V:W,2,0),"0")</f>
        <v>0</v>
      </c>
      <c r="CY131" s="5" t="s">
        <v>129</v>
      </c>
      <c r="CZ131" s="15">
        <f t="shared" si="76"/>
        <v>0</v>
      </c>
    </row>
    <row r="132" spans="1:104" x14ac:dyDescent="0.25">
      <c r="A132" s="5" t="s">
        <v>270</v>
      </c>
      <c r="B132" s="4" t="s">
        <v>268</v>
      </c>
      <c r="C132" s="13">
        <v>4.5</v>
      </c>
      <c r="D132" s="95">
        <v>1</v>
      </c>
      <c r="E132" s="95">
        <f t="shared" si="56"/>
        <v>0</v>
      </c>
      <c r="F132" s="19">
        <f t="shared" si="57"/>
        <v>0</v>
      </c>
      <c r="G132" s="5" t="s">
        <v>130</v>
      </c>
      <c r="H132" s="13">
        <f t="shared" ref="H132:H142" si="391">+F132*C132</f>
        <v>0</v>
      </c>
      <c r="I132" s="10" t="str">
        <f>IFERROR(VLOOKUP(A132,'1'!U:V,2,0),"0")</f>
        <v>0</v>
      </c>
      <c r="J132" s="5" t="s">
        <v>129</v>
      </c>
      <c r="K132" s="15">
        <f t="shared" ref="K132:K142" si="392">+I132*C132</f>
        <v>0</v>
      </c>
      <c r="L132" s="10" t="str">
        <f>IFERROR(VLOOKUP(A132,'2'!U:V,2,0),"0")</f>
        <v>0</v>
      </c>
      <c r="M132" s="5" t="s">
        <v>129</v>
      </c>
      <c r="N132" s="15">
        <f t="shared" ref="N132:N142" si="393">+L132*C132</f>
        <v>0</v>
      </c>
      <c r="O132" s="10" t="str">
        <f>IFERROR(VLOOKUP(A132,'3'!U:V,2,0),"0")</f>
        <v>0</v>
      </c>
      <c r="P132" s="5" t="s">
        <v>129</v>
      </c>
      <c r="Q132" s="15">
        <f t="shared" ref="Q132:Q142" si="394">+O132*C132</f>
        <v>0</v>
      </c>
      <c r="R132" s="10" t="str">
        <f>IFERROR(VLOOKUP(A132,'4'!U:V,2,0),"0")</f>
        <v>0</v>
      </c>
      <c r="S132" s="5" t="s">
        <v>129</v>
      </c>
      <c r="T132" s="15">
        <f t="shared" ref="T132:T142" si="395">+R132*C132</f>
        <v>0</v>
      </c>
      <c r="U132" s="10" t="str">
        <f>IFERROR(VLOOKUP(A132,'5'!U:V,2,0),"0")</f>
        <v>0</v>
      </c>
      <c r="V132" s="5" t="s">
        <v>129</v>
      </c>
      <c r="W132" s="15">
        <f t="shared" ref="W132:W142" si="396">+U132*C132</f>
        <v>0</v>
      </c>
      <c r="X132" s="10" t="str">
        <f>IFERROR(VLOOKUP(A132,'6'!U:V,2,0),"0")</f>
        <v>0</v>
      </c>
      <c r="Y132" s="5" t="s">
        <v>129</v>
      </c>
      <c r="Z132" s="15">
        <f t="shared" ref="Z132:Z142" si="397">+X132*C132</f>
        <v>0</v>
      </c>
      <c r="AA132" s="10" t="str">
        <f>IFERROR(VLOOKUP(A132,'7'!U:V,2,0),"0")</f>
        <v>0</v>
      </c>
      <c r="AB132" s="5" t="s">
        <v>129</v>
      </c>
      <c r="AC132" s="15">
        <f t="shared" ref="AC132:AC142" si="398">+AA132*C132</f>
        <v>0</v>
      </c>
      <c r="AD132" s="10" t="str">
        <f>IFERROR(VLOOKUP(A132,'8'!U:V,2,0),"0")</f>
        <v>0</v>
      </c>
      <c r="AE132" s="5" t="s">
        <v>129</v>
      </c>
      <c r="AF132" s="15">
        <f t="shared" ref="AF132:AF142" si="399">+AD132*C132</f>
        <v>0</v>
      </c>
      <c r="AG132" s="10" t="str">
        <f>IFERROR(VLOOKUP(A132,'9'!U:V,2,0),"0")</f>
        <v>0</v>
      </c>
      <c r="AH132" s="5" t="s">
        <v>129</v>
      </c>
      <c r="AI132" s="15">
        <f t="shared" ref="AI132:AI142" si="400">+AG132*C132</f>
        <v>0</v>
      </c>
      <c r="AJ132" s="10" t="str">
        <f>IFERROR(VLOOKUP(A132,'10'!U:V,2,0),"0")</f>
        <v>0</v>
      </c>
      <c r="AK132" s="5" t="s">
        <v>129</v>
      </c>
      <c r="AL132" s="15">
        <f t="shared" ref="AL132:AL142" si="401">+AJ132*C132</f>
        <v>0</v>
      </c>
      <c r="AM132" s="10" t="str">
        <f>IFERROR(VLOOKUP(A132,'11'!U:V,2,0),"0")</f>
        <v>0</v>
      </c>
      <c r="AN132" s="5" t="s">
        <v>129</v>
      </c>
      <c r="AO132" s="15">
        <f t="shared" ref="AO132:AO142" si="402">+AM132*C132</f>
        <v>0</v>
      </c>
      <c r="AP132" s="10" t="str">
        <f>IFERROR(VLOOKUP(A132,'12'!U:V,2,0),"0")</f>
        <v>0</v>
      </c>
      <c r="AQ132" s="5" t="s">
        <v>129</v>
      </c>
      <c r="AR132" s="15">
        <f t="shared" ref="AR132:AR142" si="403">+AP132*C132</f>
        <v>0</v>
      </c>
      <c r="AS132" s="10" t="str">
        <f>IFERROR(VLOOKUP(A132,'13'!U:V,2,0),"0")</f>
        <v>0</v>
      </c>
      <c r="AT132" s="5" t="s">
        <v>129</v>
      </c>
      <c r="AU132" s="15">
        <f t="shared" ref="AU132:AU142" si="404">+AS132*C132</f>
        <v>0</v>
      </c>
      <c r="AV132" s="10" t="str">
        <f>IFERROR(VLOOKUP(A132,'14'!U:V,2,0),"0")</f>
        <v>0</v>
      </c>
      <c r="AW132" s="5" t="s">
        <v>129</v>
      </c>
      <c r="AX132" s="15">
        <f t="shared" ref="AX132:AX142" si="405">+AV132*C132</f>
        <v>0</v>
      </c>
      <c r="AY132" s="10" t="str">
        <f>IFERROR(VLOOKUP(A132,'15'!U:V,2,0),"0")</f>
        <v>0</v>
      </c>
      <c r="AZ132" s="5" t="s">
        <v>129</v>
      </c>
      <c r="BA132" s="15">
        <f t="shared" ref="BA132:BA142" si="406">+AY132*C132</f>
        <v>0</v>
      </c>
      <c r="BB132" s="10" t="str">
        <f>IFERROR(VLOOKUP(A132,'16'!U:V,2,0),"0")</f>
        <v>0</v>
      </c>
      <c r="BC132" s="5" t="s">
        <v>129</v>
      </c>
      <c r="BD132" s="15">
        <f t="shared" ref="BD132:BD142" si="407">+BB132*C132</f>
        <v>0</v>
      </c>
      <c r="BE132" s="10" t="str">
        <f>IFERROR(VLOOKUP(A132,'17'!U:V,2,0),"0")</f>
        <v>0</v>
      </c>
      <c r="BF132" s="5" t="s">
        <v>129</v>
      </c>
      <c r="BG132" s="15">
        <f t="shared" ref="BG132:BG142" si="408">+BE132*C132</f>
        <v>0</v>
      </c>
      <c r="BH132" s="10" t="str">
        <f>IFERROR(VLOOKUP(A132,'18'!U:V,2,0),"0")</f>
        <v>0</v>
      </c>
      <c r="BI132" s="5" t="s">
        <v>129</v>
      </c>
      <c r="BJ132" s="15">
        <f t="shared" ref="BJ132:BJ142" si="409">+BH132*C132</f>
        <v>0</v>
      </c>
      <c r="BK132" s="10" t="str">
        <f>IFERROR(VLOOKUP(A132,'19'!U:V,2,0),"0")</f>
        <v>0</v>
      </c>
      <c r="BL132" s="5" t="s">
        <v>129</v>
      </c>
      <c r="BM132" s="15">
        <f t="shared" ref="BM132:BM142" si="410">+BK132*C132</f>
        <v>0</v>
      </c>
      <c r="BN132" s="10" t="str">
        <f>IFERROR(VLOOKUP(A132,'20'!U:V,2,0),"0")</f>
        <v>0</v>
      </c>
      <c r="BO132" s="5" t="s">
        <v>129</v>
      </c>
      <c r="BP132" s="15">
        <f t="shared" ref="BP132:BP142" si="411">+BN132*C132</f>
        <v>0</v>
      </c>
      <c r="BQ132" s="10" t="str">
        <f>IFERROR(VLOOKUP(A132,'21'!U:V,2,0),"0")</f>
        <v>0</v>
      </c>
      <c r="BR132" s="5" t="s">
        <v>129</v>
      </c>
      <c r="BS132" s="15">
        <f t="shared" ref="BS132:BS142" si="412">+BQ132*C132</f>
        <v>0</v>
      </c>
      <c r="BT132" s="10" t="str">
        <f>IFERROR(VLOOKUP(A132,'22'!U:V,2,0),"0")</f>
        <v>0</v>
      </c>
      <c r="BU132" s="5" t="s">
        <v>129</v>
      </c>
      <c r="BV132" s="15">
        <f t="shared" ref="BV132:BV142" si="413">+BT132*C132</f>
        <v>0</v>
      </c>
      <c r="BW132" s="10" t="str">
        <f>IFERROR(VLOOKUP(A132,'23'!U:V,2,0),"0")</f>
        <v>0</v>
      </c>
      <c r="BX132" s="5" t="s">
        <v>129</v>
      </c>
      <c r="BY132" s="15">
        <f t="shared" ref="BY132:BY142" si="414">+BW132*C132</f>
        <v>0</v>
      </c>
      <c r="BZ132" s="10" t="str">
        <f>IFERROR(VLOOKUP(A132,'24'!U:V,2,0),"0")</f>
        <v>0</v>
      </c>
      <c r="CA132" s="5" t="s">
        <v>129</v>
      </c>
      <c r="CB132" s="15">
        <f t="shared" ref="CB132:CB142" si="415">+BZ132*C132</f>
        <v>0</v>
      </c>
      <c r="CC132" s="10" t="str">
        <f>IFERROR(VLOOKUP(A132,'25'!U:V,2,0),"0")</f>
        <v>0</v>
      </c>
      <c r="CD132" s="5" t="s">
        <v>129</v>
      </c>
      <c r="CE132" s="15">
        <f t="shared" ref="CE132:CE142" si="416">+CC132*C132</f>
        <v>0</v>
      </c>
      <c r="CF132" s="10" t="str">
        <f>IFERROR(VLOOKUP(A132,'26'!U:V,2,0),"0")</f>
        <v>0</v>
      </c>
      <c r="CG132" s="5" t="s">
        <v>129</v>
      </c>
      <c r="CH132" s="15">
        <f t="shared" ref="CH132:CH142" si="417">+CF132*C132</f>
        <v>0</v>
      </c>
      <c r="CI132" s="10" t="str">
        <f>IFERROR(VLOOKUP(A132,'27'!U:V,2,0),"0")</f>
        <v>0</v>
      </c>
      <c r="CJ132" s="5" t="s">
        <v>129</v>
      </c>
      <c r="CK132" s="15">
        <f t="shared" ref="CK132:CK142" si="418">+CI132*C132</f>
        <v>0</v>
      </c>
      <c r="CL132" s="10" t="str">
        <f>IFERROR(VLOOKUP(A132,'28'!U:V,2,0),"0")</f>
        <v>0</v>
      </c>
      <c r="CM132" s="5" t="s">
        <v>129</v>
      </c>
      <c r="CN132" s="15">
        <f t="shared" ref="CN132:CN142" si="419">+CL132*C132</f>
        <v>0</v>
      </c>
      <c r="CO132" s="10" t="str">
        <f>IFERROR(VLOOKUP(A132,'29'!U:V,2,0),"0")</f>
        <v>0</v>
      </c>
      <c r="CP132" s="5" t="s">
        <v>129</v>
      </c>
      <c r="CQ132" s="15">
        <f t="shared" ref="CQ132:CQ142" si="420">+CO132*C132</f>
        <v>0</v>
      </c>
      <c r="CR132" s="10" t="str">
        <f>IFERROR(VLOOKUP(A132,'30'!U:V,2,0),"0")</f>
        <v>0</v>
      </c>
      <c r="CS132" s="5" t="s">
        <v>129</v>
      </c>
      <c r="CT132" s="15">
        <f t="shared" ref="CT132:CT142" si="421">+CR132*C132</f>
        <v>0</v>
      </c>
      <c r="CU132" s="10" t="str">
        <f>IFERROR(VLOOKUP(A132,'31'!U:V,2,0),"0")</f>
        <v>0</v>
      </c>
      <c r="CV132" s="5" t="s">
        <v>129</v>
      </c>
      <c r="CW132" s="15">
        <f t="shared" si="90"/>
        <v>0</v>
      </c>
      <c r="CX132" s="10" t="str">
        <f>IFERROR(VLOOKUP(A132,'เซต1-31'!V:W,2,0),"0")</f>
        <v>0</v>
      </c>
      <c r="CY132" s="5" t="s">
        <v>129</v>
      </c>
      <c r="CZ132" s="15">
        <f t="shared" si="76"/>
        <v>0</v>
      </c>
    </row>
    <row r="133" spans="1:104" x14ac:dyDescent="0.25">
      <c r="A133" s="5" t="s">
        <v>271</v>
      </c>
      <c r="B133" s="4" t="s">
        <v>268</v>
      </c>
      <c r="C133" s="13">
        <v>4.5</v>
      </c>
      <c r="D133" s="95">
        <v>1</v>
      </c>
      <c r="E133" s="95">
        <f t="shared" ref="E133:E196" si="422">+D133*F133</f>
        <v>0</v>
      </c>
      <c r="F133" s="19">
        <f t="shared" ref="F133:F161" si="423">+I133+L133+O133+R133+U133+X133+AA133+AD133+AG133+AJ133+AM133+AP133+AS133+AV133+AY133+BB133+BE133+BH133+BK133+BN133+BQ133+BT133+BW133+BZ133+CC133+CF133+CI133+CL133+CO133+CR133+CU133+CX133</f>
        <v>0</v>
      </c>
      <c r="G133" s="5" t="s">
        <v>130</v>
      </c>
      <c r="H133" s="13">
        <f t="shared" si="391"/>
        <v>0</v>
      </c>
      <c r="I133" s="10" t="str">
        <f>IFERROR(VLOOKUP(A133,'1'!U:V,2,0),"0")</f>
        <v>0</v>
      </c>
      <c r="J133" s="5" t="s">
        <v>129</v>
      </c>
      <c r="K133" s="15">
        <f t="shared" si="392"/>
        <v>0</v>
      </c>
      <c r="L133" s="10" t="str">
        <f>IFERROR(VLOOKUP(A133,'2'!U:V,2,0),"0")</f>
        <v>0</v>
      </c>
      <c r="M133" s="5" t="s">
        <v>129</v>
      </c>
      <c r="N133" s="15">
        <f t="shared" si="393"/>
        <v>0</v>
      </c>
      <c r="O133" s="10" t="str">
        <f>IFERROR(VLOOKUP(A133,'3'!U:V,2,0),"0")</f>
        <v>0</v>
      </c>
      <c r="P133" s="5" t="s">
        <v>129</v>
      </c>
      <c r="Q133" s="15">
        <f t="shared" si="394"/>
        <v>0</v>
      </c>
      <c r="R133" s="10" t="str">
        <f>IFERROR(VLOOKUP(A133,'4'!U:V,2,0),"0")</f>
        <v>0</v>
      </c>
      <c r="S133" s="5" t="s">
        <v>129</v>
      </c>
      <c r="T133" s="15">
        <f t="shared" si="395"/>
        <v>0</v>
      </c>
      <c r="U133" s="10" t="str">
        <f>IFERROR(VLOOKUP(A133,'5'!U:V,2,0),"0")</f>
        <v>0</v>
      </c>
      <c r="V133" s="5" t="s">
        <v>129</v>
      </c>
      <c r="W133" s="15">
        <f t="shared" si="396"/>
        <v>0</v>
      </c>
      <c r="X133" s="10" t="str">
        <f>IFERROR(VLOOKUP(A133,'6'!U:V,2,0),"0")</f>
        <v>0</v>
      </c>
      <c r="Y133" s="5" t="s">
        <v>129</v>
      </c>
      <c r="Z133" s="15">
        <f t="shared" si="397"/>
        <v>0</v>
      </c>
      <c r="AA133" s="10" t="str">
        <f>IFERROR(VLOOKUP(A133,'7'!U:V,2,0),"0")</f>
        <v>0</v>
      </c>
      <c r="AB133" s="5" t="s">
        <v>129</v>
      </c>
      <c r="AC133" s="15">
        <f t="shared" si="398"/>
        <v>0</v>
      </c>
      <c r="AD133" s="10" t="str">
        <f>IFERROR(VLOOKUP(A133,'8'!U:V,2,0),"0")</f>
        <v>0</v>
      </c>
      <c r="AE133" s="5" t="s">
        <v>129</v>
      </c>
      <c r="AF133" s="15">
        <f t="shared" si="399"/>
        <v>0</v>
      </c>
      <c r="AG133" s="10" t="str">
        <f>IFERROR(VLOOKUP(A133,'9'!U:V,2,0),"0")</f>
        <v>0</v>
      </c>
      <c r="AH133" s="5" t="s">
        <v>129</v>
      </c>
      <c r="AI133" s="15">
        <f t="shared" si="400"/>
        <v>0</v>
      </c>
      <c r="AJ133" s="10" t="str">
        <f>IFERROR(VLOOKUP(A133,'10'!U:V,2,0),"0")</f>
        <v>0</v>
      </c>
      <c r="AK133" s="5" t="s">
        <v>129</v>
      </c>
      <c r="AL133" s="15">
        <f t="shared" si="401"/>
        <v>0</v>
      </c>
      <c r="AM133" s="10" t="str">
        <f>IFERROR(VLOOKUP(A133,'11'!U:V,2,0),"0")</f>
        <v>0</v>
      </c>
      <c r="AN133" s="5" t="s">
        <v>129</v>
      </c>
      <c r="AO133" s="15">
        <f t="shared" si="402"/>
        <v>0</v>
      </c>
      <c r="AP133" s="10" t="str">
        <f>IFERROR(VLOOKUP(A133,'12'!U:V,2,0),"0")</f>
        <v>0</v>
      </c>
      <c r="AQ133" s="5" t="s">
        <v>129</v>
      </c>
      <c r="AR133" s="15">
        <f t="shared" si="403"/>
        <v>0</v>
      </c>
      <c r="AS133" s="10" t="str">
        <f>IFERROR(VLOOKUP(A133,'13'!U:V,2,0),"0")</f>
        <v>0</v>
      </c>
      <c r="AT133" s="5" t="s">
        <v>129</v>
      </c>
      <c r="AU133" s="15">
        <f t="shared" si="404"/>
        <v>0</v>
      </c>
      <c r="AV133" s="10" t="str">
        <f>IFERROR(VLOOKUP(A133,'14'!U:V,2,0),"0")</f>
        <v>0</v>
      </c>
      <c r="AW133" s="5" t="s">
        <v>129</v>
      </c>
      <c r="AX133" s="15">
        <f t="shared" si="405"/>
        <v>0</v>
      </c>
      <c r="AY133" s="10" t="str">
        <f>IFERROR(VLOOKUP(A133,'15'!U:V,2,0),"0")</f>
        <v>0</v>
      </c>
      <c r="AZ133" s="5" t="s">
        <v>129</v>
      </c>
      <c r="BA133" s="15">
        <f t="shared" si="406"/>
        <v>0</v>
      </c>
      <c r="BB133" s="10" t="str">
        <f>IFERROR(VLOOKUP(A133,'16'!U:V,2,0),"0")</f>
        <v>0</v>
      </c>
      <c r="BC133" s="5" t="s">
        <v>129</v>
      </c>
      <c r="BD133" s="15">
        <f t="shared" si="407"/>
        <v>0</v>
      </c>
      <c r="BE133" s="10" t="str">
        <f>IFERROR(VLOOKUP(A133,'17'!U:V,2,0),"0")</f>
        <v>0</v>
      </c>
      <c r="BF133" s="5" t="s">
        <v>129</v>
      </c>
      <c r="BG133" s="15">
        <f t="shared" si="408"/>
        <v>0</v>
      </c>
      <c r="BH133" s="10" t="str">
        <f>IFERROR(VLOOKUP(A133,'18'!U:V,2,0),"0")</f>
        <v>0</v>
      </c>
      <c r="BI133" s="5" t="s">
        <v>129</v>
      </c>
      <c r="BJ133" s="15">
        <f t="shared" si="409"/>
        <v>0</v>
      </c>
      <c r="BK133" s="10" t="str">
        <f>IFERROR(VLOOKUP(A133,'19'!U:V,2,0),"0")</f>
        <v>0</v>
      </c>
      <c r="BL133" s="5" t="s">
        <v>129</v>
      </c>
      <c r="BM133" s="15">
        <f t="shared" si="410"/>
        <v>0</v>
      </c>
      <c r="BN133" s="10" t="str">
        <f>IFERROR(VLOOKUP(A133,'20'!U:V,2,0),"0")</f>
        <v>0</v>
      </c>
      <c r="BO133" s="5" t="s">
        <v>129</v>
      </c>
      <c r="BP133" s="15">
        <f t="shared" si="411"/>
        <v>0</v>
      </c>
      <c r="BQ133" s="10" t="str">
        <f>IFERROR(VLOOKUP(A133,'21'!U:V,2,0),"0")</f>
        <v>0</v>
      </c>
      <c r="BR133" s="5" t="s">
        <v>129</v>
      </c>
      <c r="BS133" s="15">
        <f t="shared" si="412"/>
        <v>0</v>
      </c>
      <c r="BT133" s="10" t="str">
        <f>IFERROR(VLOOKUP(A133,'22'!U:V,2,0),"0")</f>
        <v>0</v>
      </c>
      <c r="BU133" s="5" t="s">
        <v>129</v>
      </c>
      <c r="BV133" s="15">
        <f t="shared" si="413"/>
        <v>0</v>
      </c>
      <c r="BW133" s="10" t="str">
        <f>IFERROR(VLOOKUP(A133,'23'!U:V,2,0),"0")</f>
        <v>0</v>
      </c>
      <c r="BX133" s="5" t="s">
        <v>129</v>
      </c>
      <c r="BY133" s="15">
        <f t="shared" si="414"/>
        <v>0</v>
      </c>
      <c r="BZ133" s="10" t="str">
        <f>IFERROR(VLOOKUP(A133,'24'!U:V,2,0),"0")</f>
        <v>0</v>
      </c>
      <c r="CA133" s="5" t="s">
        <v>129</v>
      </c>
      <c r="CB133" s="15">
        <f t="shared" si="415"/>
        <v>0</v>
      </c>
      <c r="CC133" s="10" t="str">
        <f>IFERROR(VLOOKUP(A133,'25'!U:V,2,0),"0")</f>
        <v>0</v>
      </c>
      <c r="CD133" s="5" t="s">
        <v>129</v>
      </c>
      <c r="CE133" s="15">
        <f t="shared" si="416"/>
        <v>0</v>
      </c>
      <c r="CF133" s="10" t="str">
        <f>IFERROR(VLOOKUP(A133,'26'!U:V,2,0),"0")</f>
        <v>0</v>
      </c>
      <c r="CG133" s="5" t="s">
        <v>129</v>
      </c>
      <c r="CH133" s="15">
        <f t="shared" si="417"/>
        <v>0</v>
      </c>
      <c r="CI133" s="10" t="str">
        <f>IFERROR(VLOOKUP(A133,'27'!U:V,2,0),"0")</f>
        <v>0</v>
      </c>
      <c r="CJ133" s="5" t="s">
        <v>129</v>
      </c>
      <c r="CK133" s="15">
        <f t="shared" si="418"/>
        <v>0</v>
      </c>
      <c r="CL133" s="10" t="str">
        <f>IFERROR(VLOOKUP(A133,'28'!U:V,2,0),"0")</f>
        <v>0</v>
      </c>
      <c r="CM133" s="5" t="s">
        <v>129</v>
      </c>
      <c r="CN133" s="15">
        <f t="shared" si="419"/>
        <v>0</v>
      </c>
      <c r="CO133" s="10" t="str">
        <f>IFERROR(VLOOKUP(A133,'29'!U:V,2,0),"0")</f>
        <v>0</v>
      </c>
      <c r="CP133" s="5" t="s">
        <v>129</v>
      </c>
      <c r="CQ133" s="15">
        <f t="shared" si="420"/>
        <v>0</v>
      </c>
      <c r="CR133" s="10" t="str">
        <f>IFERROR(VLOOKUP(A133,'30'!U:V,2,0),"0")</f>
        <v>0</v>
      </c>
      <c r="CS133" s="5" t="s">
        <v>129</v>
      </c>
      <c r="CT133" s="15">
        <f t="shared" si="421"/>
        <v>0</v>
      </c>
      <c r="CU133" s="10" t="str">
        <f>IFERROR(VLOOKUP(A133,'31'!U:V,2,0),"0")</f>
        <v>0</v>
      </c>
      <c r="CV133" s="5" t="s">
        <v>129</v>
      </c>
      <c r="CW133" s="15">
        <f t="shared" si="90"/>
        <v>0</v>
      </c>
      <c r="CX133" s="10" t="str">
        <f>IFERROR(VLOOKUP(A133,'เซต1-31'!V:W,2,0),"0")</f>
        <v>0</v>
      </c>
      <c r="CY133" s="5" t="s">
        <v>129</v>
      </c>
      <c r="CZ133" s="15">
        <f t="shared" ref="CZ133:CZ161" si="424">+CX133*CQ133</f>
        <v>0</v>
      </c>
    </row>
    <row r="134" spans="1:104" x14ac:dyDescent="0.25">
      <c r="A134" s="5" t="s">
        <v>280</v>
      </c>
      <c r="B134" s="4" t="s">
        <v>273</v>
      </c>
      <c r="C134" s="13">
        <v>5.15</v>
      </c>
      <c r="D134" s="95">
        <v>1</v>
      </c>
      <c r="E134" s="95">
        <f t="shared" si="422"/>
        <v>0</v>
      </c>
      <c r="F134" s="19">
        <f t="shared" si="423"/>
        <v>0</v>
      </c>
      <c r="G134" s="5" t="s">
        <v>130</v>
      </c>
      <c r="H134" s="13">
        <f t="shared" si="391"/>
        <v>0</v>
      </c>
      <c r="I134" s="10" t="str">
        <f>IFERROR(VLOOKUP(A134,'1'!U:V,2,0),"0")</f>
        <v>0</v>
      </c>
      <c r="J134" s="5" t="s">
        <v>129</v>
      </c>
      <c r="K134" s="15">
        <f t="shared" si="392"/>
        <v>0</v>
      </c>
      <c r="L134" s="10" t="str">
        <f>IFERROR(VLOOKUP(A134,'2'!U:V,2,0),"0")</f>
        <v>0</v>
      </c>
      <c r="M134" s="5" t="s">
        <v>129</v>
      </c>
      <c r="N134" s="15">
        <f t="shared" si="393"/>
        <v>0</v>
      </c>
      <c r="O134" s="10" t="str">
        <f>IFERROR(VLOOKUP(A134,'3'!U:V,2,0),"0")</f>
        <v>0</v>
      </c>
      <c r="P134" s="5" t="s">
        <v>129</v>
      </c>
      <c r="Q134" s="15">
        <f t="shared" si="394"/>
        <v>0</v>
      </c>
      <c r="R134" s="10" t="str">
        <f>IFERROR(VLOOKUP(A134,'4'!U:V,2,0),"0")</f>
        <v>0</v>
      </c>
      <c r="S134" s="5" t="s">
        <v>129</v>
      </c>
      <c r="T134" s="15">
        <f t="shared" si="395"/>
        <v>0</v>
      </c>
      <c r="U134" s="10" t="str">
        <f>IFERROR(VLOOKUP(A134,'5'!U:V,2,0),"0")</f>
        <v>0</v>
      </c>
      <c r="V134" s="5" t="s">
        <v>129</v>
      </c>
      <c r="W134" s="15">
        <f t="shared" si="396"/>
        <v>0</v>
      </c>
      <c r="X134" s="10" t="str">
        <f>IFERROR(VLOOKUP(A134,'6'!U:V,2,0),"0")</f>
        <v>0</v>
      </c>
      <c r="Y134" s="5" t="s">
        <v>129</v>
      </c>
      <c r="Z134" s="15">
        <f t="shared" si="397"/>
        <v>0</v>
      </c>
      <c r="AA134" s="10" t="str">
        <f>IFERROR(VLOOKUP(A134,'7'!U:V,2,0),"0")</f>
        <v>0</v>
      </c>
      <c r="AB134" s="5" t="s">
        <v>129</v>
      </c>
      <c r="AC134" s="15">
        <f t="shared" si="398"/>
        <v>0</v>
      </c>
      <c r="AD134" s="10" t="str">
        <f>IFERROR(VLOOKUP(A134,'8'!U:V,2,0),"0")</f>
        <v>0</v>
      </c>
      <c r="AE134" s="5" t="s">
        <v>129</v>
      </c>
      <c r="AF134" s="15">
        <f t="shared" si="399"/>
        <v>0</v>
      </c>
      <c r="AG134" s="10" t="str">
        <f>IFERROR(VLOOKUP(A134,'9'!U:V,2,0),"0")</f>
        <v>0</v>
      </c>
      <c r="AH134" s="5" t="s">
        <v>129</v>
      </c>
      <c r="AI134" s="15">
        <f t="shared" si="400"/>
        <v>0</v>
      </c>
      <c r="AJ134" s="10" t="str">
        <f>IFERROR(VLOOKUP(A134,'10'!U:V,2,0),"0")</f>
        <v>0</v>
      </c>
      <c r="AK134" s="5" t="s">
        <v>129</v>
      </c>
      <c r="AL134" s="15">
        <f t="shared" si="401"/>
        <v>0</v>
      </c>
      <c r="AM134" s="10" t="str">
        <f>IFERROR(VLOOKUP(A134,'11'!U:V,2,0),"0")</f>
        <v>0</v>
      </c>
      <c r="AN134" s="5" t="s">
        <v>129</v>
      </c>
      <c r="AO134" s="15">
        <f t="shared" si="402"/>
        <v>0</v>
      </c>
      <c r="AP134" s="10" t="str">
        <f>IFERROR(VLOOKUP(A134,'12'!U:V,2,0),"0")</f>
        <v>0</v>
      </c>
      <c r="AQ134" s="5" t="s">
        <v>129</v>
      </c>
      <c r="AR134" s="15">
        <f t="shared" si="403"/>
        <v>0</v>
      </c>
      <c r="AS134" s="10" t="str">
        <f>IFERROR(VLOOKUP(A134,'13'!U:V,2,0),"0")</f>
        <v>0</v>
      </c>
      <c r="AT134" s="5" t="s">
        <v>129</v>
      </c>
      <c r="AU134" s="15">
        <f t="shared" si="404"/>
        <v>0</v>
      </c>
      <c r="AV134" s="10" t="str">
        <f>IFERROR(VLOOKUP(A134,'14'!U:V,2,0),"0")</f>
        <v>0</v>
      </c>
      <c r="AW134" s="5" t="s">
        <v>129</v>
      </c>
      <c r="AX134" s="15">
        <f t="shared" si="405"/>
        <v>0</v>
      </c>
      <c r="AY134" s="10" t="str">
        <f>IFERROR(VLOOKUP(A134,'15'!U:V,2,0),"0")</f>
        <v>0</v>
      </c>
      <c r="AZ134" s="5" t="s">
        <v>129</v>
      </c>
      <c r="BA134" s="15">
        <f t="shared" si="406"/>
        <v>0</v>
      </c>
      <c r="BB134" s="10" t="str">
        <f>IFERROR(VLOOKUP(A134,'16'!U:V,2,0),"0")</f>
        <v>0</v>
      </c>
      <c r="BC134" s="5" t="s">
        <v>129</v>
      </c>
      <c r="BD134" s="15">
        <f t="shared" si="407"/>
        <v>0</v>
      </c>
      <c r="BE134" s="10" t="str">
        <f>IFERROR(VLOOKUP(A134,'17'!U:V,2,0),"0")</f>
        <v>0</v>
      </c>
      <c r="BF134" s="5" t="s">
        <v>129</v>
      </c>
      <c r="BG134" s="15">
        <f t="shared" si="408"/>
        <v>0</v>
      </c>
      <c r="BH134" s="10" t="str">
        <f>IFERROR(VLOOKUP(A134,'18'!U:V,2,0),"0")</f>
        <v>0</v>
      </c>
      <c r="BI134" s="5" t="s">
        <v>129</v>
      </c>
      <c r="BJ134" s="15">
        <f t="shared" si="409"/>
        <v>0</v>
      </c>
      <c r="BK134" s="10" t="str">
        <f>IFERROR(VLOOKUP(A134,'19'!U:V,2,0),"0")</f>
        <v>0</v>
      </c>
      <c r="BL134" s="5" t="s">
        <v>129</v>
      </c>
      <c r="BM134" s="15">
        <f t="shared" si="410"/>
        <v>0</v>
      </c>
      <c r="BN134" s="10" t="str">
        <f>IFERROR(VLOOKUP(A134,'20'!U:V,2,0),"0")</f>
        <v>0</v>
      </c>
      <c r="BO134" s="5" t="s">
        <v>129</v>
      </c>
      <c r="BP134" s="15">
        <f t="shared" si="411"/>
        <v>0</v>
      </c>
      <c r="BQ134" s="10" t="str">
        <f>IFERROR(VLOOKUP(A134,'21'!U:V,2,0),"0")</f>
        <v>0</v>
      </c>
      <c r="BR134" s="5" t="s">
        <v>129</v>
      </c>
      <c r="BS134" s="15">
        <f t="shared" si="412"/>
        <v>0</v>
      </c>
      <c r="BT134" s="10" t="str">
        <f>IFERROR(VLOOKUP(A134,'22'!U:V,2,0),"0")</f>
        <v>0</v>
      </c>
      <c r="BU134" s="5" t="s">
        <v>129</v>
      </c>
      <c r="BV134" s="15">
        <f t="shared" si="413"/>
        <v>0</v>
      </c>
      <c r="BW134" s="10" t="str">
        <f>IFERROR(VLOOKUP(A134,'23'!U:V,2,0),"0")</f>
        <v>0</v>
      </c>
      <c r="BX134" s="5" t="s">
        <v>129</v>
      </c>
      <c r="BY134" s="15">
        <f t="shared" si="414"/>
        <v>0</v>
      </c>
      <c r="BZ134" s="10" t="str">
        <f>IFERROR(VLOOKUP(A134,'24'!U:V,2,0),"0")</f>
        <v>0</v>
      </c>
      <c r="CA134" s="5" t="s">
        <v>129</v>
      </c>
      <c r="CB134" s="15">
        <f t="shared" si="415"/>
        <v>0</v>
      </c>
      <c r="CC134" s="10" t="str">
        <f>IFERROR(VLOOKUP(A134,'25'!U:V,2,0),"0")</f>
        <v>0</v>
      </c>
      <c r="CD134" s="5" t="s">
        <v>129</v>
      </c>
      <c r="CE134" s="15">
        <f t="shared" si="416"/>
        <v>0</v>
      </c>
      <c r="CF134" s="10" t="str">
        <f>IFERROR(VLOOKUP(A134,'26'!U:V,2,0),"0")</f>
        <v>0</v>
      </c>
      <c r="CG134" s="5" t="s">
        <v>129</v>
      </c>
      <c r="CH134" s="15">
        <f t="shared" si="417"/>
        <v>0</v>
      </c>
      <c r="CI134" s="10" t="str">
        <f>IFERROR(VLOOKUP(A134,'27'!U:V,2,0),"0")</f>
        <v>0</v>
      </c>
      <c r="CJ134" s="5" t="s">
        <v>129</v>
      </c>
      <c r="CK134" s="15">
        <f t="shared" si="418"/>
        <v>0</v>
      </c>
      <c r="CL134" s="10" t="str">
        <f>IFERROR(VLOOKUP(A134,'28'!U:V,2,0),"0")</f>
        <v>0</v>
      </c>
      <c r="CM134" s="5" t="s">
        <v>129</v>
      </c>
      <c r="CN134" s="15">
        <f t="shared" si="419"/>
        <v>0</v>
      </c>
      <c r="CO134" s="10" t="str">
        <f>IFERROR(VLOOKUP(A134,'29'!U:V,2,0),"0")</f>
        <v>0</v>
      </c>
      <c r="CP134" s="5" t="s">
        <v>129</v>
      </c>
      <c r="CQ134" s="15">
        <f t="shared" si="420"/>
        <v>0</v>
      </c>
      <c r="CR134" s="10" t="str">
        <f>IFERROR(VLOOKUP(A134,'30'!U:V,2,0),"0")</f>
        <v>0</v>
      </c>
      <c r="CS134" s="5" t="s">
        <v>129</v>
      </c>
      <c r="CT134" s="15">
        <f t="shared" si="421"/>
        <v>0</v>
      </c>
      <c r="CU134" s="10" t="str">
        <f>IFERROR(VLOOKUP(A134,'31'!U:V,2,0),"0")</f>
        <v>0</v>
      </c>
      <c r="CV134" s="5" t="s">
        <v>129</v>
      </c>
      <c r="CW134" s="15">
        <f t="shared" ref="CW134:CW164" si="425">+CU134*C134</f>
        <v>0</v>
      </c>
      <c r="CX134" s="10" t="str">
        <f>IFERROR(VLOOKUP(A134,'เซต1-31'!V:W,2,0),"0")</f>
        <v>0</v>
      </c>
      <c r="CY134" s="5" t="s">
        <v>129</v>
      </c>
      <c r="CZ134" s="15">
        <f t="shared" si="424"/>
        <v>0</v>
      </c>
    </row>
    <row r="135" spans="1:104" x14ac:dyDescent="0.25">
      <c r="A135" s="5" t="s">
        <v>277</v>
      </c>
      <c r="B135" s="4" t="s">
        <v>273</v>
      </c>
      <c r="C135" s="13">
        <v>5.15</v>
      </c>
      <c r="D135" s="95">
        <v>1</v>
      </c>
      <c r="E135" s="95">
        <f t="shared" si="422"/>
        <v>0</v>
      </c>
      <c r="F135" s="19">
        <f t="shared" si="423"/>
        <v>0</v>
      </c>
      <c r="G135" s="5" t="s">
        <v>130</v>
      </c>
      <c r="H135" s="13">
        <f t="shared" si="391"/>
        <v>0</v>
      </c>
      <c r="I135" s="10" t="str">
        <f>IFERROR(VLOOKUP(A135,'1'!U:V,2,0),"0")</f>
        <v>0</v>
      </c>
      <c r="J135" s="5" t="s">
        <v>129</v>
      </c>
      <c r="K135" s="15">
        <f t="shared" si="392"/>
        <v>0</v>
      </c>
      <c r="L135" s="10" t="str">
        <f>IFERROR(VLOOKUP(A135,'2'!U:V,2,0),"0")</f>
        <v>0</v>
      </c>
      <c r="M135" s="5" t="s">
        <v>129</v>
      </c>
      <c r="N135" s="15">
        <f t="shared" si="393"/>
        <v>0</v>
      </c>
      <c r="O135" s="10" t="str">
        <f>IFERROR(VLOOKUP(A135,'3'!U:V,2,0),"0")</f>
        <v>0</v>
      </c>
      <c r="P135" s="5" t="s">
        <v>129</v>
      </c>
      <c r="Q135" s="15">
        <f t="shared" si="394"/>
        <v>0</v>
      </c>
      <c r="R135" s="10" t="str">
        <f>IFERROR(VLOOKUP(A135,'4'!U:V,2,0),"0")</f>
        <v>0</v>
      </c>
      <c r="S135" s="5" t="s">
        <v>129</v>
      </c>
      <c r="T135" s="15">
        <f t="shared" si="395"/>
        <v>0</v>
      </c>
      <c r="U135" s="10" t="str">
        <f>IFERROR(VLOOKUP(A135,'5'!U:V,2,0),"0")</f>
        <v>0</v>
      </c>
      <c r="V135" s="5" t="s">
        <v>129</v>
      </c>
      <c r="W135" s="15">
        <f t="shared" si="396"/>
        <v>0</v>
      </c>
      <c r="X135" s="10" t="str">
        <f>IFERROR(VLOOKUP(A135,'6'!U:V,2,0),"0")</f>
        <v>0</v>
      </c>
      <c r="Y135" s="5" t="s">
        <v>129</v>
      </c>
      <c r="Z135" s="15">
        <f t="shared" si="397"/>
        <v>0</v>
      </c>
      <c r="AA135" s="10" t="str">
        <f>IFERROR(VLOOKUP(A135,'7'!U:V,2,0),"0")</f>
        <v>0</v>
      </c>
      <c r="AB135" s="5" t="s">
        <v>129</v>
      </c>
      <c r="AC135" s="15">
        <f t="shared" si="398"/>
        <v>0</v>
      </c>
      <c r="AD135" s="10" t="str">
        <f>IFERROR(VLOOKUP(A135,'8'!U:V,2,0),"0")</f>
        <v>0</v>
      </c>
      <c r="AE135" s="5" t="s">
        <v>129</v>
      </c>
      <c r="AF135" s="15">
        <f t="shared" si="399"/>
        <v>0</v>
      </c>
      <c r="AG135" s="10" t="str">
        <f>IFERROR(VLOOKUP(A135,'9'!U:V,2,0),"0")</f>
        <v>0</v>
      </c>
      <c r="AH135" s="5" t="s">
        <v>129</v>
      </c>
      <c r="AI135" s="15">
        <f t="shared" si="400"/>
        <v>0</v>
      </c>
      <c r="AJ135" s="10" t="str">
        <f>IFERROR(VLOOKUP(A135,'10'!U:V,2,0),"0")</f>
        <v>0</v>
      </c>
      <c r="AK135" s="5" t="s">
        <v>129</v>
      </c>
      <c r="AL135" s="15">
        <f t="shared" si="401"/>
        <v>0</v>
      </c>
      <c r="AM135" s="10" t="str">
        <f>IFERROR(VLOOKUP(A135,'11'!U:V,2,0),"0")</f>
        <v>0</v>
      </c>
      <c r="AN135" s="5" t="s">
        <v>129</v>
      </c>
      <c r="AO135" s="15">
        <f t="shared" si="402"/>
        <v>0</v>
      </c>
      <c r="AP135" s="10" t="str">
        <f>IFERROR(VLOOKUP(A135,'12'!U:V,2,0),"0")</f>
        <v>0</v>
      </c>
      <c r="AQ135" s="5" t="s">
        <v>129</v>
      </c>
      <c r="AR135" s="15">
        <f t="shared" si="403"/>
        <v>0</v>
      </c>
      <c r="AS135" s="10" t="str">
        <f>IFERROR(VLOOKUP(A135,'13'!U:V,2,0),"0")</f>
        <v>0</v>
      </c>
      <c r="AT135" s="5" t="s">
        <v>129</v>
      </c>
      <c r="AU135" s="15">
        <f t="shared" si="404"/>
        <v>0</v>
      </c>
      <c r="AV135" s="10" t="str">
        <f>IFERROR(VLOOKUP(A135,'14'!U:V,2,0),"0")</f>
        <v>0</v>
      </c>
      <c r="AW135" s="5" t="s">
        <v>129</v>
      </c>
      <c r="AX135" s="15">
        <f t="shared" si="405"/>
        <v>0</v>
      </c>
      <c r="AY135" s="10" t="str">
        <f>IFERROR(VLOOKUP(A135,'15'!U:V,2,0),"0")</f>
        <v>0</v>
      </c>
      <c r="AZ135" s="5" t="s">
        <v>129</v>
      </c>
      <c r="BA135" s="15">
        <f t="shared" si="406"/>
        <v>0</v>
      </c>
      <c r="BB135" s="10" t="str">
        <f>IFERROR(VLOOKUP(A135,'16'!U:V,2,0),"0")</f>
        <v>0</v>
      </c>
      <c r="BC135" s="5" t="s">
        <v>129</v>
      </c>
      <c r="BD135" s="15">
        <f t="shared" si="407"/>
        <v>0</v>
      </c>
      <c r="BE135" s="10" t="str">
        <f>IFERROR(VLOOKUP(A135,'17'!U:V,2,0),"0")</f>
        <v>0</v>
      </c>
      <c r="BF135" s="5" t="s">
        <v>129</v>
      </c>
      <c r="BG135" s="15">
        <f t="shared" si="408"/>
        <v>0</v>
      </c>
      <c r="BH135" s="10" t="str">
        <f>IFERROR(VLOOKUP(A135,'18'!U:V,2,0),"0")</f>
        <v>0</v>
      </c>
      <c r="BI135" s="5" t="s">
        <v>129</v>
      </c>
      <c r="BJ135" s="15">
        <f t="shared" si="409"/>
        <v>0</v>
      </c>
      <c r="BK135" s="10" t="str">
        <f>IFERROR(VLOOKUP(A135,'19'!U:V,2,0),"0")</f>
        <v>0</v>
      </c>
      <c r="BL135" s="5" t="s">
        <v>129</v>
      </c>
      <c r="BM135" s="15">
        <f t="shared" si="410"/>
        <v>0</v>
      </c>
      <c r="BN135" s="10" t="str">
        <f>IFERROR(VLOOKUP(A135,'20'!U:V,2,0),"0")</f>
        <v>0</v>
      </c>
      <c r="BO135" s="5" t="s">
        <v>129</v>
      </c>
      <c r="BP135" s="15">
        <f t="shared" si="411"/>
        <v>0</v>
      </c>
      <c r="BQ135" s="10" t="str">
        <f>IFERROR(VLOOKUP(A135,'21'!U:V,2,0),"0")</f>
        <v>0</v>
      </c>
      <c r="BR135" s="5" t="s">
        <v>129</v>
      </c>
      <c r="BS135" s="15">
        <f t="shared" si="412"/>
        <v>0</v>
      </c>
      <c r="BT135" s="10" t="str">
        <f>IFERROR(VLOOKUP(A135,'22'!U:V,2,0),"0")</f>
        <v>0</v>
      </c>
      <c r="BU135" s="5" t="s">
        <v>129</v>
      </c>
      <c r="BV135" s="15">
        <f t="shared" si="413"/>
        <v>0</v>
      </c>
      <c r="BW135" s="10" t="str">
        <f>IFERROR(VLOOKUP(A135,'23'!U:V,2,0),"0")</f>
        <v>0</v>
      </c>
      <c r="BX135" s="5" t="s">
        <v>129</v>
      </c>
      <c r="BY135" s="15">
        <f t="shared" si="414"/>
        <v>0</v>
      </c>
      <c r="BZ135" s="10" t="str">
        <f>IFERROR(VLOOKUP(A135,'24'!U:V,2,0),"0")</f>
        <v>0</v>
      </c>
      <c r="CA135" s="5" t="s">
        <v>129</v>
      </c>
      <c r="CB135" s="15">
        <f t="shared" si="415"/>
        <v>0</v>
      </c>
      <c r="CC135" s="10" t="str">
        <f>IFERROR(VLOOKUP(A135,'25'!U:V,2,0),"0")</f>
        <v>0</v>
      </c>
      <c r="CD135" s="5" t="s">
        <v>129</v>
      </c>
      <c r="CE135" s="15">
        <f t="shared" si="416"/>
        <v>0</v>
      </c>
      <c r="CF135" s="10" t="str">
        <f>IFERROR(VLOOKUP(A135,'26'!U:V,2,0),"0")</f>
        <v>0</v>
      </c>
      <c r="CG135" s="5" t="s">
        <v>129</v>
      </c>
      <c r="CH135" s="15">
        <f t="shared" si="417"/>
        <v>0</v>
      </c>
      <c r="CI135" s="10" t="str">
        <f>IFERROR(VLOOKUP(A135,'27'!U:V,2,0),"0")</f>
        <v>0</v>
      </c>
      <c r="CJ135" s="5" t="s">
        <v>129</v>
      </c>
      <c r="CK135" s="15">
        <f t="shared" si="418"/>
        <v>0</v>
      </c>
      <c r="CL135" s="10" t="str">
        <f>IFERROR(VLOOKUP(A135,'28'!U:V,2,0),"0")</f>
        <v>0</v>
      </c>
      <c r="CM135" s="5" t="s">
        <v>129</v>
      </c>
      <c r="CN135" s="15">
        <f t="shared" si="419"/>
        <v>0</v>
      </c>
      <c r="CO135" s="10" t="str">
        <f>IFERROR(VLOOKUP(A135,'29'!U:V,2,0),"0")</f>
        <v>0</v>
      </c>
      <c r="CP135" s="5" t="s">
        <v>129</v>
      </c>
      <c r="CQ135" s="15">
        <f t="shared" si="420"/>
        <v>0</v>
      </c>
      <c r="CR135" s="10" t="str">
        <f>IFERROR(VLOOKUP(A135,'30'!U:V,2,0),"0")</f>
        <v>0</v>
      </c>
      <c r="CS135" s="5" t="s">
        <v>129</v>
      </c>
      <c r="CT135" s="15">
        <f t="shared" si="421"/>
        <v>0</v>
      </c>
      <c r="CU135" s="10" t="str">
        <f>IFERROR(VLOOKUP(A135,'31'!U:V,2,0),"0")</f>
        <v>0</v>
      </c>
      <c r="CV135" s="5" t="s">
        <v>129</v>
      </c>
      <c r="CW135" s="15">
        <f t="shared" si="425"/>
        <v>0</v>
      </c>
      <c r="CX135" s="10" t="str">
        <f>IFERROR(VLOOKUP(A135,'เซต1-31'!V:W,2,0),"0")</f>
        <v>0</v>
      </c>
      <c r="CY135" s="5" t="s">
        <v>129</v>
      </c>
      <c r="CZ135" s="15">
        <f t="shared" si="424"/>
        <v>0</v>
      </c>
    </row>
    <row r="136" spans="1:104" x14ac:dyDescent="0.25">
      <c r="A136" s="5" t="s">
        <v>279</v>
      </c>
      <c r="B136" s="4" t="s">
        <v>273</v>
      </c>
      <c r="C136" s="13">
        <v>5.15</v>
      </c>
      <c r="D136" s="95">
        <v>1</v>
      </c>
      <c r="E136" s="95">
        <f t="shared" si="422"/>
        <v>0</v>
      </c>
      <c r="F136" s="19">
        <f t="shared" si="423"/>
        <v>0</v>
      </c>
      <c r="G136" s="5" t="s">
        <v>130</v>
      </c>
      <c r="H136" s="13">
        <f t="shared" si="391"/>
        <v>0</v>
      </c>
      <c r="I136" s="10" t="str">
        <f>IFERROR(VLOOKUP(A136,'1'!U:V,2,0),"0")</f>
        <v>0</v>
      </c>
      <c r="J136" s="5" t="s">
        <v>129</v>
      </c>
      <c r="K136" s="15">
        <f t="shared" si="392"/>
        <v>0</v>
      </c>
      <c r="L136" s="10" t="str">
        <f>IFERROR(VLOOKUP(A136,'2'!U:V,2,0),"0")</f>
        <v>0</v>
      </c>
      <c r="M136" s="5" t="s">
        <v>129</v>
      </c>
      <c r="N136" s="15">
        <f t="shared" si="393"/>
        <v>0</v>
      </c>
      <c r="O136" s="10" t="str">
        <f>IFERROR(VLOOKUP(A136,'3'!U:V,2,0),"0")</f>
        <v>0</v>
      </c>
      <c r="P136" s="5" t="s">
        <v>129</v>
      </c>
      <c r="Q136" s="15">
        <f t="shared" si="394"/>
        <v>0</v>
      </c>
      <c r="R136" s="10" t="str">
        <f>IFERROR(VLOOKUP(A136,'4'!U:V,2,0),"0")</f>
        <v>0</v>
      </c>
      <c r="S136" s="5" t="s">
        <v>129</v>
      </c>
      <c r="T136" s="15">
        <f t="shared" si="395"/>
        <v>0</v>
      </c>
      <c r="U136" s="10" t="str">
        <f>IFERROR(VLOOKUP(A136,'5'!U:V,2,0),"0")</f>
        <v>0</v>
      </c>
      <c r="V136" s="5" t="s">
        <v>129</v>
      </c>
      <c r="W136" s="15">
        <f t="shared" si="396"/>
        <v>0</v>
      </c>
      <c r="X136" s="10" t="str">
        <f>IFERROR(VLOOKUP(A136,'6'!U:V,2,0),"0")</f>
        <v>0</v>
      </c>
      <c r="Y136" s="5" t="s">
        <v>129</v>
      </c>
      <c r="Z136" s="15">
        <f t="shared" si="397"/>
        <v>0</v>
      </c>
      <c r="AA136" s="10" t="str">
        <f>IFERROR(VLOOKUP(A136,'7'!U:V,2,0),"0")</f>
        <v>0</v>
      </c>
      <c r="AB136" s="5" t="s">
        <v>129</v>
      </c>
      <c r="AC136" s="15">
        <f t="shared" si="398"/>
        <v>0</v>
      </c>
      <c r="AD136" s="10" t="str">
        <f>IFERROR(VLOOKUP(A136,'8'!U:V,2,0),"0")</f>
        <v>0</v>
      </c>
      <c r="AE136" s="5" t="s">
        <v>129</v>
      </c>
      <c r="AF136" s="15">
        <f t="shared" si="399"/>
        <v>0</v>
      </c>
      <c r="AG136" s="10" t="str">
        <f>IFERROR(VLOOKUP(A136,'9'!U:V,2,0),"0")</f>
        <v>0</v>
      </c>
      <c r="AH136" s="5" t="s">
        <v>129</v>
      </c>
      <c r="AI136" s="15">
        <f t="shared" si="400"/>
        <v>0</v>
      </c>
      <c r="AJ136" s="10" t="str">
        <f>IFERROR(VLOOKUP(A136,'10'!U:V,2,0),"0")</f>
        <v>0</v>
      </c>
      <c r="AK136" s="5" t="s">
        <v>129</v>
      </c>
      <c r="AL136" s="15">
        <f t="shared" si="401"/>
        <v>0</v>
      </c>
      <c r="AM136" s="10" t="str">
        <f>IFERROR(VLOOKUP(A136,'11'!U:V,2,0),"0")</f>
        <v>0</v>
      </c>
      <c r="AN136" s="5" t="s">
        <v>129</v>
      </c>
      <c r="AO136" s="15">
        <f t="shared" si="402"/>
        <v>0</v>
      </c>
      <c r="AP136" s="10" t="str">
        <f>IFERROR(VLOOKUP(A136,'12'!U:V,2,0),"0")</f>
        <v>0</v>
      </c>
      <c r="AQ136" s="5" t="s">
        <v>129</v>
      </c>
      <c r="AR136" s="15">
        <f t="shared" si="403"/>
        <v>0</v>
      </c>
      <c r="AS136" s="10" t="str">
        <f>IFERROR(VLOOKUP(A136,'13'!U:V,2,0),"0")</f>
        <v>0</v>
      </c>
      <c r="AT136" s="5" t="s">
        <v>129</v>
      </c>
      <c r="AU136" s="15">
        <f t="shared" si="404"/>
        <v>0</v>
      </c>
      <c r="AV136" s="10" t="str">
        <f>IFERROR(VLOOKUP(A136,'14'!U:V,2,0),"0")</f>
        <v>0</v>
      </c>
      <c r="AW136" s="5" t="s">
        <v>129</v>
      </c>
      <c r="AX136" s="15">
        <f t="shared" si="405"/>
        <v>0</v>
      </c>
      <c r="AY136" s="10" t="str">
        <f>IFERROR(VLOOKUP(A136,'15'!U:V,2,0),"0")</f>
        <v>0</v>
      </c>
      <c r="AZ136" s="5" t="s">
        <v>129</v>
      </c>
      <c r="BA136" s="15">
        <f t="shared" si="406"/>
        <v>0</v>
      </c>
      <c r="BB136" s="10" t="str">
        <f>IFERROR(VLOOKUP(A136,'16'!U:V,2,0),"0")</f>
        <v>0</v>
      </c>
      <c r="BC136" s="5" t="s">
        <v>129</v>
      </c>
      <c r="BD136" s="15">
        <f t="shared" si="407"/>
        <v>0</v>
      </c>
      <c r="BE136" s="10" t="str">
        <f>IFERROR(VLOOKUP(A136,'17'!U:V,2,0),"0")</f>
        <v>0</v>
      </c>
      <c r="BF136" s="5" t="s">
        <v>129</v>
      </c>
      <c r="BG136" s="15">
        <f t="shared" si="408"/>
        <v>0</v>
      </c>
      <c r="BH136" s="10" t="str">
        <f>IFERROR(VLOOKUP(A136,'18'!U:V,2,0),"0")</f>
        <v>0</v>
      </c>
      <c r="BI136" s="5" t="s">
        <v>129</v>
      </c>
      <c r="BJ136" s="15">
        <f t="shared" si="409"/>
        <v>0</v>
      </c>
      <c r="BK136" s="10" t="str">
        <f>IFERROR(VLOOKUP(A136,'19'!U:V,2,0),"0")</f>
        <v>0</v>
      </c>
      <c r="BL136" s="5" t="s">
        <v>129</v>
      </c>
      <c r="BM136" s="15">
        <f t="shared" si="410"/>
        <v>0</v>
      </c>
      <c r="BN136" s="10" t="str">
        <f>IFERROR(VLOOKUP(A136,'20'!U:V,2,0),"0")</f>
        <v>0</v>
      </c>
      <c r="BO136" s="5" t="s">
        <v>129</v>
      </c>
      <c r="BP136" s="15">
        <f t="shared" si="411"/>
        <v>0</v>
      </c>
      <c r="BQ136" s="10" t="str">
        <f>IFERROR(VLOOKUP(A136,'21'!U:V,2,0),"0")</f>
        <v>0</v>
      </c>
      <c r="BR136" s="5" t="s">
        <v>129</v>
      </c>
      <c r="BS136" s="15">
        <f t="shared" si="412"/>
        <v>0</v>
      </c>
      <c r="BT136" s="10" t="str">
        <f>IFERROR(VLOOKUP(A136,'22'!U:V,2,0),"0")</f>
        <v>0</v>
      </c>
      <c r="BU136" s="5" t="s">
        <v>129</v>
      </c>
      <c r="BV136" s="15">
        <f t="shared" si="413"/>
        <v>0</v>
      </c>
      <c r="BW136" s="10" t="str">
        <f>IFERROR(VLOOKUP(A136,'23'!U:V,2,0),"0")</f>
        <v>0</v>
      </c>
      <c r="BX136" s="5" t="s">
        <v>129</v>
      </c>
      <c r="BY136" s="15">
        <f t="shared" si="414"/>
        <v>0</v>
      </c>
      <c r="BZ136" s="10" t="str">
        <f>IFERROR(VLOOKUP(A136,'24'!U:V,2,0),"0")</f>
        <v>0</v>
      </c>
      <c r="CA136" s="5" t="s">
        <v>129</v>
      </c>
      <c r="CB136" s="15">
        <f t="shared" si="415"/>
        <v>0</v>
      </c>
      <c r="CC136" s="10" t="str">
        <f>IFERROR(VLOOKUP(A136,'25'!U:V,2,0),"0")</f>
        <v>0</v>
      </c>
      <c r="CD136" s="5" t="s">
        <v>129</v>
      </c>
      <c r="CE136" s="15">
        <f t="shared" si="416"/>
        <v>0</v>
      </c>
      <c r="CF136" s="10" t="str">
        <f>IFERROR(VLOOKUP(A136,'26'!U:V,2,0),"0")</f>
        <v>0</v>
      </c>
      <c r="CG136" s="5" t="s">
        <v>129</v>
      </c>
      <c r="CH136" s="15">
        <f t="shared" si="417"/>
        <v>0</v>
      </c>
      <c r="CI136" s="10" t="str">
        <f>IFERROR(VLOOKUP(A136,'27'!U:V,2,0),"0")</f>
        <v>0</v>
      </c>
      <c r="CJ136" s="5" t="s">
        <v>129</v>
      </c>
      <c r="CK136" s="15">
        <f t="shared" si="418"/>
        <v>0</v>
      </c>
      <c r="CL136" s="10" t="str">
        <f>IFERROR(VLOOKUP(A136,'28'!U:V,2,0),"0")</f>
        <v>0</v>
      </c>
      <c r="CM136" s="5" t="s">
        <v>129</v>
      </c>
      <c r="CN136" s="15">
        <f t="shared" si="419"/>
        <v>0</v>
      </c>
      <c r="CO136" s="10" t="str">
        <f>IFERROR(VLOOKUP(A136,'29'!U:V,2,0),"0")</f>
        <v>0</v>
      </c>
      <c r="CP136" s="5" t="s">
        <v>129</v>
      </c>
      <c r="CQ136" s="15">
        <f t="shared" si="420"/>
        <v>0</v>
      </c>
      <c r="CR136" s="10" t="str">
        <f>IFERROR(VLOOKUP(A136,'30'!U:V,2,0),"0")</f>
        <v>0</v>
      </c>
      <c r="CS136" s="5" t="s">
        <v>129</v>
      </c>
      <c r="CT136" s="15">
        <f t="shared" si="421"/>
        <v>0</v>
      </c>
      <c r="CU136" s="10" t="str">
        <f>IFERROR(VLOOKUP(A136,'31'!U:V,2,0),"0")</f>
        <v>0</v>
      </c>
      <c r="CV136" s="5" t="s">
        <v>129</v>
      </c>
      <c r="CW136" s="15">
        <f t="shared" si="425"/>
        <v>0</v>
      </c>
      <c r="CX136" s="10" t="str">
        <f>IFERROR(VLOOKUP(A136,'เซต1-31'!V:W,2,0),"0")</f>
        <v>0</v>
      </c>
      <c r="CY136" s="5" t="s">
        <v>129</v>
      </c>
      <c r="CZ136" s="15">
        <f t="shared" si="424"/>
        <v>0</v>
      </c>
    </row>
    <row r="137" spans="1:104" x14ac:dyDescent="0.25">
      <c r="A137" s="5" t="s">
        <v>281</v>
      </c>
      <c r="B137" s="4" t="s">
        <v>273</v>
      </c>
      <c r="C137" s="13">
        <v>5.15</v>
      </c>
      <c r="D137" s="95">
        <v>1</v>
      </c>
      <c r="E137" s="95">
        <f t="shared" si="422"/>
        <v>0</v>
      </c>
      <c r="F137" s="19">
        <f t="shared" si="423"/>
        <v>0</v>
      </c>
      <c r="G137" s="5" t="s">
        <v>130</v>
      </c>
      <c r="H137" s="13">
        <f t="shared" si="391"/>
        <v>0</v>
      </c>
      <c r="I137" s="10" t="str">
        <f>IFERROR(VLOOKUP(A137,'1'!U:V,2,0),"0")</f>
        <v>0</v>
      </c>
      <c r="J137" s="5" t="s">
        <v>129</v>
      </c>
      <c r="K137" s="15">
        <f t="shared" si="392"/>
        <v>0</v>
      </c>
      <c r="L137" s="10" t="str">
        <f>IFERROR(VLOOKUP(A137,'2'!U:V,2,0),"0")</f>
        <v>0</v>
      </c>
      <c r="M137" s="5" t="s">
        <v>129</v>
      </c>
      <c r="N137" s="15">
        <f t="shared" si="393"/>
        <v>0</v>
      </c>
      <c r="O137" s="10" t="str">
        <f>IFERROR(VLOOKUP(A137,'3'!U:V,2,0),"0")</f>
        <v>0</v>
      </c>
      <c r="P137" s="5" t="s">
        <v>129</v>
      </c>
      <c r="Q137" s="15">
        <f t="shared" si="394"/>
        <v>0</v>
      </c>
      <c r="R137" s="10" t="str">
        <f>IFERROR(VLOOKUP(A137,'4'!U:V,2,0),"0")</f>
        <v>0</v>
      </c>
      <c r="S137" s="5" t="s">
        <v>129</v>
      </c>
      <c r="T137" s="15">
        <f t="shared" si="395"/>
        <v>0</v>
      </c>
      <c r="U137" s="10" t="str">
        <f>IFERROR(VLOOKUP(A137,'5'!U:V,2,0),"0")</f>
        <v>0</v>
      </c>
      <c r="V137" s="5" t="s">
        <v>129</v>
      </c>
      <c r="W137" s="15">
        <f t="shared" si="396"/>
        <v>0</v>
      </c>
      <c r="X137" s="10" t="str">
        <f>IFERROR(VLOOKUP(A137,'6'!U:V,2,0),"0")</f>
        <v>0</v>
      </c>
      <c r="Y137" s="5" t="s">
        <v>129</v>
      </c>
      <c r="Z137" s="15">
        <f t="shared" si="397"/>
        <v>0</v>
      </c>
      <c r="AA137" s="10" t="str">
        <f>IFERROR(VLOOKUP(A137,'7'!U:V,2,0),"0")</f>
        <v>0</v>
      </c>
      <c r="AB137" s="5" t="s">
        <v>129</v>
      </c>
      <c r="AC137" s="15">
        <f t="shared" si="398"/>
        <v>0</v>
      </c>
      <c r="AD137" s="10" t="str">
        <f>IFERROR(VLOOKUP(A137,'8'!U:V,2,0),"0")</f>
        <v>0</v>
      </c>
      <c r="AE137" s="5" t="s">
        <v>129</v>
      </c>
      <c r="AF137" s="15">
        <f t="shared" si="399"/>
        <v>0</v>
      </c>
      <c r="AG137" s="10" t="str">
        <f>IFERROR(VLOOKUP(A137,'9'!U:V,2,0),"0")</f>
        <v>0</v>
      </c>
      <c r="AH137" s="5" t="s">
        <v>129</v>
      </c>
      <c r="AI137" s="15">
        <f t="shared" si="400"/>
        <v>0</v>
      </c>
      <c r="AJ137" s="10" t="str">
        <f>IFERROR(VLOOKUP(A137,'10'!U:V,2,0),"0")</f>
        <v>0</v>
      </c>
      <c r="AK137" s="5" t="s">
        <v>129</v>
      </c>
      <c r="AL137" s="15">
        <f t="shared" si="401"/>
        <v>0</v>
      </c>
      <c r="AM137" s="10" t="str">
        <f>IFERROR(VLOOKUP(A137,'11'!U:V,2,0),"0")</f>
        <v>0</v>
      </c>
      <c r="AN137" s="5" t="s">
        <v>129</v>
      </c>
      <c r="AO137" s="15">
        <f t="shared" si="402"/>
        <v>0</v>
      </c>
      <c r="AP137" s="10" t="str">
        <f>IFERROR(VLOOKUP(A137,'12'!U:V,2,0),"0")</f>
        <v>0</v>
      </c>
      <c r="AQ137" s="5" t="s">
        <v>129</v>
      </c>
      <c r="AR137" s="15">
        <f t="shared" si="403"/>
        <v>0</v>
      </c>
      <c r="AS137" s="10" t="str">
        <f>IFERROR(VLOOKUP(A137,'13'!U:V,2,0),"0")</f>
        <v>0</v>
      </c>
      <c r="AT137" s="5" t="s">
        <v>129</v>
      </c>
      <c r="AU137" s="15">
        <f t="shared" si="404"/>
        <v>0</v>
      </c>
      <c r="AV137" s="10" t="str">
        <f>IFERROR(VLOOKUP(A137,'14'!U:V,2,0),"0")</f>
        <v>0</v>
      </c>
      <c r="AW137" s="5" t="s">
        <v>129</v>
      </c>
      <c r="AX137" s="15">
        <f t="shared" si="405"/>
        <v>0</v>
      </c>
      <c r="AY137" s="10" t="str">
        <f>IFERROR(VLOOKUP(A137,'15'!U:V,2,0),"0")</f>
        <v>0</v>
      </c>
      <c r="AZ137" s="5" t="s">
        <v>129</v>
      </c>
      <c r="BA137" s="15">
        <f t="shared" si="406"/>
        <v>0</v>
      </c>
      <c r="BB137" s="10" t="str">
        <f>IFERROR(VLOOKUP(A137,'16'!U:V,2,0),"0")</f>
        <v>0</v>
      </c>
      <c r="BC137" s="5" t="s">
        <v>129</v>
      </c>
      <c r="BD137" s="15">
        <f t="shared" si="407"/>
        <v>0</v>
      </c>
      <c r="BE137" s="10" t="str">
        <f>IFERROR(VLOOKUP(A137,'17'!U:V,2,0),"0")</f>
        <v>0</v>
      </c>
      <c r="BF137" s="5" t="s">
        <v>129</v>
      </c>
      <c r="BG137" s="15">
        <f t="shared" si="408"/>
        <v>0</v>
      </c>
      <c r="BH137" s="10" t="str">
        <f>IFERROR(VLOOKUP(A137,'18'!U:V,2,0),"0")</f>
        <v>0</v>
      </c>
      <c r="BI137" s="5" t="s">
        <v>129</v>
      </c>
      <c r="BJ137" s="15">
        <f t="shared" si="409"/>
        <v>0</v>
      </c>
      <c r="BK137" s="10" t="str">
        <f>IFERROR(VLOOKUP(A137,'19'!U:V,2,0),"0")</f>
        <v>0</v>
      </c>
      <c r="BL137" s="5" t="s">
        <v>129</v>
      </c>
      <c r="BM137" s="15">
        <f t="shared" si="410"/>
        <v>0</v>
      </c>
      <c r="BN137" s="10" t="str">
        <f>IFERROR(VLOOKUP(A137,'20'!U:V,2,0),"0")</f>
        <v>0</v>
      </c>
      <c r="BO137" s="5" t="s">
        <v>129</v>
      </c>
      <c r="BP137" s="15">
        <f t="shared" si="411"/>
        <v>0</v>
      </c>
      <c r="BQ137" s="10" t="str">
        <f>IFERROR(VLOOKUP(A137,'21'!U:V,2,0),"0")</f>
        <v>0</v>
      </c>
      <c r="BR137" s="5" t="s">
        <v>129</v>
      </c>
      <c r="BS137" s="15">
        <f t="shared" si="412"/>
        <v>0</v>
      </c>
      <c r="BT137" s="10" t="str">
        <f>IFERROR(VLOOKUP(A137,'22'!U:V,2,0),"0")</f>
        <v>0</v>
      </c>
      <c r="BU137" s="5" t="s">
        <v>129</v>
      </c>
      <c r="BV137" s="15">
        <f t="shared" si="413"/>
        <v>0</v>
      </c>
      <c r="BW137" s="10" t="str">
        <f>IFERROR(VLOOKUP(A137,'23'!U:V,2,0),"0")</f>
        <v>0</v>
      </c>
      <c r="BX137" s="5" t="s">
        <v>129</v>
      </c>
      <c r="BY137" s="15">
        <f t="shared" si="414"/>
        <v>0</v>
      </c>
      <c r="BZ137" s="10" t="str">
        <f>IFERROR(VLOOKUP(A137,'24'!U:V,2,0),"0")</f>
        <v>0</v>
      </c>
      <c r="CA137" s="5" t="s">
        <v>129</v>
      </c>
      <c r="CB137" s="15">
        <f t="shared" si="415"/>
        <v>0</v>
      </c>
      <c r="CC137" s="10" t="str">
        <f>IFERROR(VLOOKUP(A137,'25'!U:V,2,0),"0")</f>
        <v>0</v>
      </c>
      <c r="CD137" s="5" t="s">
        <v>129</v>
      </c>
      <c r="CE137" s="15">
        <f t="shared" si="416"/>
        <v>0</v>
      </c>
      <c r="CF137" s="10" t="str">
        <f>IFERROR(VLOOKUP(A137,'26'!U:V,2,0),"0")</f>
        <v>0</v>
      </c>
      <c r="CG137" s="5" t="s">
        <v>129</v>
      </c>
      <c r="CH137" s="15">
        <f t="shared" si="417"/>
        <v>0</v>
      </c>
      <c r="CI137" s="10" t="str">
        <f>IFERROR(VLOOKUP(A137,'27'!U:V,2,0),"0")</f>
        <v>0</v>
      </c>
      <c r="CJ137" s="5" t="s">
        <v>129</v>
      </c>
      <c r="CK137" s="15">
        <f t="shared" si="418"/>
        <v>0</v>
      </c>
      <c r="CL137" s="10" t="str">
        <f>IFERROR(VLOOKUP(A137,'28'!U:V,2,0),"0")</f>
        <v>0</v>
      </c>
      <c r="CM137" s="5" t="s">
        <v>129</v>
      </c>
      <c r="CN137" s="15">
        <f t="shared" si="419"/>
        <v>0</v>
      </c>
      <c r="CO137" s="10" t="str">
        <f>IFERROR(VLOOKUP(A137,'29'!U:V,2,0),"0")</f>
        <v>0</v>
      </c>
      <c r="CP137" s="5" t="s">
        <v>129</v>
      </c>
      <c r="CQ137" s="15">
        <f t="shared" si="420"/>
        <v>0</v>
      </c>
      <c r="CR137" s="10" t="str">
        <f>IFERROR(VLOOKUP(A137,'30'!U:V,2,0),"0")</f>
        <v>0</v>
      </c>
      <c r="CS137" s="5" t="s">
        <v>129</v>
      </c>
      <c r="CT137" s="15">
        <f t="shared" si="421"/>
        <v>0</v>
      </c>
      <c r="CU137" s="10" t="str">
        <f>IFERROR(VLOOKUP(A137,'31'!U:V,2,0),"0")</f>
        <v>0</v>
      </c>
      <c r="CV137" s="5" t="s">
        <v>129</v>
      </c>
      <c r="CW137" s="15">
        <f t="shared" si="425"/>
        <v>0</v>
      </c>
      <c r="CX137" s="10" t="str">
        <f>IFERROR(VLOOKUP(A137,'เซต1-31'!V:W,2,0),"0")</f>
        <v>0</v>
      </c>
      <c r="CY137" s="5" t="s">
        <v>129</v>
      </c>
      <c r="CZ137" s="15">
        <f t="shared" si="424"/>
        <v>0</v>
      </c>
    </row>
    <row r="138" spans="1:104" x14ac:dyDescent="0.25">
      <c r="A138" s="5" t="s">
        <v>275</v>
      </c>
      <c r="B138" s="4" t="s">
        <v>273</v>
      </c>
      <c r="C138" s="13">
        <v>5.15</v>
      </c>
      <c r="D138" s="95">
        <v>1</v>
      </c>
      <c r="E138" s="95">
        <f t="shared" si="422"/>
        <v>0</v>
      </c>
      <c r="F138" s="19">
        <f t="shared" si="423"/>
        <v>0</v>
      </c>
      <c r="G138" s="5" t="s">
        <v>130</v>
      </c>
      <c r="H138" s="13">
        <f t="shared" si="391"/>
        <v>0</v>
      </c>
      <c r="I138" s="10" t="str">
        <f>IFERROR(VLOOKUP(A138,'1'!U:V,2,0),"0")</f>
        <v>0</v>
      </c>
      <c r="J138" s="5" t="s">
        <v>129</v>
      </c>
      <c r="K138" s="15">
        <f t="shared" si="392"/>
        <v>0</v>
      </c>
      <c r="L138" s="10" t="str">
        <f>IFERROR(VLOOKUP(A138,'2'!U:V,2,0),"0")</f>
        <v>0</v>
      </c>
      <c r="M138" s="5" t="s">
        <v>129</v>
      </c>
      <c r="N138" s="15">
        <f t="shared" si="393"/>
        <v>0</v>
      </c>
      <c r="O138" s="10" t="str">
        <f>IFERROR(VLOOKUP(A138,'3'!U:V,2,0),"0")</f>
        <v>0</v>
      </c>
      <c r="P138" s="5" t="s">
        <v>129</v>
      </c>
      <c r="Q138" s="15">
        <f t="shared" si="394"/>
        <v>0</v>
      </c>
      <c r="R138" s="10" t="str">
        <f>IFERROR(VLOOKUP(A138,'4'!U:V,2,0),"0")</f>
        <v>0</v>
      </c>
      <c r="S138" s="5" t="s">
        <v>129</v>
      </c>
      <c r="T138" s="15">
        <f t="shared" si="395"/>
        <v>0</v>
      </c>
      <c r="U138" s="10" t="str">
        <f>IFERROR(VLOOKUP(A138,'5'!U:V,2,0),"0")</f>
        <v>0</v>
      </c>
      <c r="V138" s="5" t="s">
        <v>129</v>
      </c>
      <c r="W138" s="15">
        <f t="shared" si="396"/>
        <v>0</v>
      </c>
      <c r="X138" s="10" t="str">
        <f>IFERROR(VLOOKUP(A138,'6'!U:V,2,0),"0")</f>
        <v>0</v>
      </c>
      <c r="Y138" s="5" t="s">
        <v>129</v>
      </c>
      <c r="Z138" s="15">
        <f t="shared" si="397"/>
        <v>0</v>
      </c>
      <c r="AA138" s="10" t="str">
        <f>IFERROR(VLOOKUP(A138,'7'!U:V,2,0),"0")</f>
        <v>0</v>
      </c>
      <c r="AB138" s="5" t="s">
        <v>129</v>
      </c>
      <c r="AC138" s="15">
        <f t="shared" si="398"/>
        <v>0</v>
      </c>
      <c r="AD138" s="10" t="str">
        <f>IFERROR(VLOOKUP(A138,'8'!U:V,2,0),"0")</f>
        <v>0</v>
      </c>
      <c r="AE138" s="5" t="s">
        <v>129</v>
      </c>
      <c r="AF138" s="15">
        <f t="shared" si="399"/>
        <v>0</v>
      </c>
      <c r="AG138" s="10" t="str">
        <f>IFERROR(VLOOKUP(A138,'9'!U:V,2,0),"0")</f>
        <v>0</v>
      </c>
      <c r="AH138" s="5" t="s">
        <v>129</v>
      </c>
      <c r="AI138" s="15">
        <f t="shared" si="400"/>
        <v>0</v>
      </c>
      <c r="AJ138" s="10" t="str">
        <f>IFERROR(VLOOKUP(A138,'10'!U:V,2,0),"0")</f>
        <v>0</v>
      </c>
      <c r="AK138" s="5" t="s">
        <v>129</v>
      </c>
      <c r="AL138" s="15">
        <f t="shared" si="401"/>
        <v>0</v>
      </c>
      <c r="AM138" s="10" t="str">
        <f>IFERROR(VLOOKUP(A138,'11'!U:V,2,0),"0")</f>
        <v>0</v>
      </c>
      <c r="AN138" s="5" t="s">
        <v>129</v>
      </c>
      <c r="AO138" s="15">
        <f t="shared" si="402"/>
        <v>0</v>
      </c>
      <c r="AP138" s="10" t="str">
        <f>IFERROR(VLOOKUP(A138,'12'!U:V,2,0),"0")</f>
        <v>0</v>
      </c>
      <c r="AQ138" s="5" t="s">
        <v>129</v>
      </c>
      <c r="AR138" s="15">
        <f t="shared" si="403"/>
        <v>0</v>
      </c>
      <c r="AS138" s="10" t="str">
        <f>IFERROR(VLOOKUP(A138,'13'!U:V,2,0),"0")</f>
        <v>0</v>
      </c>
      <c r="AT138" s="5" t="s">
        <v>129</v>
      </c>
      <c r="AU138" s="15">
        <f t="shared" si="404"/>
        <v>0</v>
      </c>
      <c r="AV138" s="10" t="str">
        <f>IFERROR(VLOOKUP(A138,'14'!U:V,2,0),"0")</f>
        <v>0</v>
      </c>
      <c r="AW138" s="5" t="s">
        <v>129</v>
      </c>
      <c r="AX138" s="15">
        <f t="shared" si="405"/>
        <v>0</v>
      </c>
      <c r="AY138" s="10" t="str">
        <f>IFERROR(VLOOKUP(A138,'15'!U:V,2,0),"0")</f>
        <v>0</v>
      </c>
      <c r="AZ138" s="5" t="s">
        <v>129</v>
      </c>
      <c r="BA138" s="15">
        <f t="shared" si="406"/>
        <v>0</v>
      </c>
      <c r="BB138" s="10" t="str">
        <f>IFERROR(VLOOKUP(A138,'16'!U:V,2,0),"0")</f>
        <v>0</v>
      </c>
      <c r="BC138" s="5" t="s">
        <v>129</v>
      </c>
      <c r="BD138" s="15">
        <f t="shared" si="407"/>
        <v>0</v>
      </c>
      <c r="BE138" s="10" t="str">
        <f>IFERROR(VLOOKUP(A138,'17'!U:V,2,0),"0")</f>
        <v>0</v>
      </c>
      <c r="BF138" s="5" t="s">
        <v>129</v>
      </c>
      <c r="BG138" s="15">
        <f t="shared" si="408"/>
        <v>0</v>
      </c>
      <c r="BH138" s="10" t="str">
        <f>IFERROR(VLOOKUP(A138,'18'!U:V,2,0),"0")</f>
        <v>0</v>
      </c>
      <c r="BI138" s="5" t="s">
        <v>129</v>
      </c>
      <c r="BJ138" s="15">
        <f t="shared" si="409"/>
        <v>0</v>
      </c>
      <c r="BK138" s="10" t="str">
        <f>IFERROR(VLOOKUP(A138,'19'!U:V,2,0),"0")</f>
        <v>0</v>
      </c>
      <c r="BL138" s="5" t="s">
        <v>129</v>
      </c>
      <c r="BM138" s="15">
        <f t="shared" si="410"/>
        <v>0</v>
      </c>
      <c r="BN138" s="10" t="str">
        <f>IFERROR(VLOOKUP(A138,'20'!U:V,2,0),"0")</f>
        <v>0</v>
      </c>
      <c r="BO138" s="5" t="s">
        <v>129</v>
      </c>
      <c r="BP138" s="15">
        <f t="shared" si="411"/>
        <v>0</v>
      </c>
      <c r="BQ138" s="10" t="str">
        <f>IFERROR(VLOOKUP(A138,'21'!U:V,2,0),"0")</f>
        <v>0</v>
      </c>
      <c r="BR138" s="5" t="s">
        <v>129</v>
      </c>
      <c r="BS138" s="15">
        <f t="shared" si="412"/>
        <v>0</v>
      </c>
      <c r="BT138" s="10" t="str">
        <f>IFERROR(VLOOKUP(A138,'22'!U:V,2,0),"0")</f>
        <v>0</v>
      </c>
      <c r="BU138" s="5" t="s">
        <v>129</v>
      </c>
      <c r="BV138" s="15">
        <f t="shared" si="413"/>
        <v>0</v>
      </c>
      <c r="BW138" s="10" t="str">
        <f>IFERROR(VLOOKUP(A138,'23'!U:V,2,0),"0")</f>
        <v>0</v>
      </c>
      <c r="BX138" s="5" t="s">
        <v>129</v>
      </c>
      <c r="BY138" s="15">
        <f t="shared" si="414"/>
        <v>0</v>
      </c>
      <c r="BZ138" s="10" t="str">
        <f>IFERROR(VLOOKUP(A138,'24'!U:V,2,0),"0")</f>
        <v>0</v>
      </c>
      <c r="CA138" s="5" t="s">
        <v>129</v>
      </c>
      <c r="CB138" s="15">
        <f t="shared" si="415"/>
        <v>0</v>
      </c>
      <c r="CC138" s="10" t="str">
        <f>IFERROR(VLOOKUP(A138,'25'!U:V,2,0),"0")</f>
        <v>0</v>
      </c>
      <c r="CD138" s="5" t="s">
        <v>129</v>
      </c>
      <c r="CE138" s="15">
        <f t="shared" si="416"/>
        <v>0</v>
      </c>
      <c r="CF138" s="10" t="str">
        <f>IFERROR(VLOOKUP(A138,'26'!U:V,2,0),"0")</f>
        <v>0</v>
      </c>
      <c r="CG138" s="5" t="s">
        <v>129</v>
      </c>
      <c r="CH138" s="15">
        <f t="shared" si="417"/>
        <v>0</v>
      </c>
      <c r="CI138" s="10" t="str">
        <f>IFERROR(VLOOKUP(A138,'27'!U:V,2,0),"0")</f>
        <v>0</v>
      </c>
      <c r="CJ138" s="5" t="s">
        <v>129</v>
      </c>
      <c r="CK138" s="15">
        <f t="shared" si="418"/>
        <v>0</v>
      </c>
      <c r="CL138" s="10" t="str">
        <f>IFERROR(VLOOKUP(A138,'28'!U:V,2,0),"0")</f>
        <v>0</v>
      </c>
      <c r="CM138" s="5" t="s">
        <v>129</v>
      </c>
      <c r="CN138" s="15">
        <f t="shared" si="419"/>
        <v>0</v>
      </c>
      <c r="CO138" s="10" t="str">
        <f>IFERROR(VLOOKUP(A138,'29'!U:V,2,0),"0")</f>
        <v>0</v>
      </c>
      <c r="CP138" s="5" t="s">
        <v>129</v>
      </c>
      <c r="CQ138" s="15">
        <f t="shared" si="420"/>
        <v>0</v>
      </c>
      <c r="CR138" s="10" t="str">
        <f>IFERROR(VLOOKUP(A138,'30'!U:V,2,0),"0")</f>
        <v>0</v>
      </c>
      <c r="CS138" s="5" t="s">
        <v>129</v>
      </c>
      <c r="CT138" s="15">
        <f t="shared" si="421"/>
        <v>0</v>
      </c>
      <c r="CU138" s="10" t="str">
        <f>IFERROR(VLOOKUP(A138,'31'!U:V,2,0),"0")</f>
        <v>0</v>
      </c>
      <c r="CV138" s="5" t="s">
        <v>129</v>
      </c>
      <c r="CW138" s="15">
        <f t="shared" si="425"/>
        <v>0</v>
      </c>
      <c r="CX138" s="10" t="str">
        <f>IFERROR(VLOOKUP(A138,'เซต1-31'!V:W,2,0),"0")</f>
        <v>0</v>
      </c>
      <c r="CY138" s="5" t="s">
        <v>129</v>
      </c>
      <c r="CZ138" s="15">
        <f t="shared" si="424"/>
        <v>0</v>
      </c>
    </row>
    <row r="139" spans="1:104" x14ac:dyDescent="0.25">
      <c r="A139" s="5" t="s">
        <v>278</v>
      </c>
      <c r="B139" s="4" t="s">
        <v>273</v>
      </c>
      <c r="C139" s="13">
        <v>5.15</v>
      </c>
      <c r="D139" s="95">
        <v>1</v>
      </c>
      <c r="E139" s="95">
        <f t="shared" si="422"/>
        <v>0</v>
      </c>
      <c r="F139" s="19">
        <f t="shared" si="423"/>
        <v>0</v>
      </c>
      <c r="G139" s="5" t="s">
        <v>130</v>
      </c>
      <c r="H139" s="13">
        <f t="shared" si="391"/>
        <v>0</v>
      </c>
      <c r="I139" s="10" t="str">
        <f>IFERROR(VLOOKUP(A139,'1'!U:V,2,0),"0")</f>
        <v>0</v>
      </c>
      <c r="J139" s="5" t="s">
        <v>129</v>
      </c>
      <c r="K139" s="15">
        <f t="shared" si="392"/>
        <v>0</v>
      </c>
      <c r="L139" s="10" t="str">
        <f>IFERROR(VLOOKUP(A139,'2'!U:V,2,0),"0")</f>
        <v>0</v>
      </c>
      <c r="M139" s="5" t="s">
        <v>129</v>
      </c>
      <c r="N139" s="15">
        <f t="shared" si="393"/>
        <v>0</v>
      </c>
      <c r="O139" s="10" t="str">
        <f>IFERROR(VLOOKUP(A139,'3'!U:V,2,0),"0")</f>
        <v>0</v>
      </c>
      <c r="P139" s="5" t="s">
        <v>129</v>
      </c>
      <c r="Q139" s="15">
        <f t="shared" si="394"/>
        <v>0</v>
      </c>
      <c r="R139" s="10" t="str">
        <f>IFERROR(VLOOKUP(A139,'4'!U:V,2,0),"0")</f>
        <v>0</v>
      </c>
      <c r="S139" s="5" t="s">
        <v>129</v>
      </c>
      <c r="T139" s="15">
        <f t="shared" si="395"/>
        <v>0</v>
      </c>
      <c r="U139" s="10" t="str">
        <f>IFERROR(VLOOKUP(A139,'5'!U:V,2,0),"0")</f>
        <v>0</v>
      </c>
      <c r="V139" s="5" t="s">
        <v>129</v>
      </c>
      <c r="W139" s="15">
        <f t="shared" si="396"/>
        <v>0</v>
      </c>
      <c r="X139" s="10" t="str">
        <f>IFERROR(VLOOKUP(A139,'6'!U:V,2,0),"0")</f>
        <v>0</v>
      </c>
      <c r="Y139" s="5" t="s">
        <v>129</v>
      </c>
      <c r="Z139" s="15">
        <f t="shared" si="397"/>
        <v>0</v>
      </c>
      <c r="AA139" s="10" t="str">
        <f>IFERROR(VLOOKUP(A139,'7'!U:V,2,0),"0")</f>
        <v>0</v>
      </c>
      <c r="AB139" s="5" t="s">
        <v>129</v>
      </c>
      <c r="AC139" s="15">
        <f t="shared" si="398"/>
        <v>0</v>
      </c>
      <c r="AD139" s="10" t="str">
        <f>IFERROR(VLOOKUP(A139,'8'!U:V,2,0),"0")</f>
        <v>0</v>
      </c>
      <c r="AE139" s="5" t="s">
        <v>129</v>
      </c>
      <c r="AF139" s="15">
        <f t="shared" si="399"/>
        <v>0</v>
      </c>
      <c r="AG139" s="10" t="str">
        <f>IFERROR(VLOOKUP(A139,'9'!U:V,2,0),"0")</f>
        <v>0</v>
      </c>
      <c r="AH139" s="5" t="s">
        <v>129</v>
      </c>
      <c r="AI139" s="15">
        <f t="shared" si="400"/>
        <v>0</v>
      </c>
      <c r="AJ139" s="10" t="str">
        <f>IFERROR(VLOOKUP(A139,'10'!U:V,2,0),"0")</f>
        <v>0</v>
      </c>
      <c r="AK139" s="5" t="s">
        <v>129</v>
      </c>
      <c r="AL139" s="15">
        <f t="shared" si="401"/>
        <v>0</v>
      </c>
      <c r="AM139" s="10" t="str">
        <f>IFERROR(VLOOKUP(A139,'11'!U:V,2,0),"0")</f>
        <v>0</v>
      </c>
      <c r="AN139" s="5" t="s">
        <v>129</v>
      </c>
      <c r="AO139" s="15">
        <f t="shared" si="402"/>
        <v>0</v>
      </c>
      <c r="AP139" s="10" t="str">
        <f>IFERROR(VLOOKUP(A139,'12'!U:V,2,0),"0")</f>
        <v>0</v>
      </c>
      <c r="AQ139" s="5" t="s">
        <v>129</v>
      </c>
      <c r="AR139" s="15">
        <f t="shared" si="403"/>
        <v>0</v>
      </c>
      <c r="AS139" s="10" t="str">
        <f>IFERROR(VLOOKUP(A139,'13'!U:V,2,0),"0")</f>
        <v>0</v>
      </c>
      <c r="AT139" s="5" t="s">
        <v>129</v>
      </c>
      <c r="AU139" s="15">
        <f t="shared" si="404"/>
        <v>0</v>
      </c>
      <c r="AV139" s="10" t="str">
        <f>IFERROR(VLOOKUP(A139,'14'!U:V,2,0),"0")</f>
        <v>0</v>
      </c>
      <c r="AW139" s="5" t="s">
        <v>129</v>
      </c>
      <c r="AX139" s="15">
        <f t="shared" si="405"/>
        <v>0</v>
      </c>
      <c r="AY139" s="10" t="str">
        <f>IFERROR(VLOOKUP(A139,'15'!U:V,2,0),"0")</f>
        <v>0</v>
      </c>
      <c r="AZ139" s="5" t="s">
        <v>129</v>
      </c>
      <c r="BA139" s="15">
        <f t="shared" si="406"/>
        <v>0</v>
      </c>
      <c r="BB139" s="10" t="str">
        <f>IFERROR(VLOOKUP(A139,'16'!U:V,2,0),"0")</f>
        <v>0</v>
      </c>
      <c r="BC139" s="5" t="s">
        <v>129</v>
      </c>
      <c r="BD139" s="15">
        <f t="shared" si="407"/>
        <v>0</v>
      </c>
      <c r="BE139" s="10" t="str">
        <f>IFERROR(VLOOKUP(A139,'17'!U:V,2,0),"0")</f>
        <v>0</v>
      </c>
      <c r="BF139" s="5" t="s">
        <v>129</v>
      </c>
      <c r="BG139" s="15">
        <f t="shared" si="408"/>
        <v>0</v>
      </c>
      <c r="BH139" s="10" t="str">
        <f>IFERROR(VLOOKUP(A139,'18'!U:V,2,0),"0")</f>
        <v>0</v>
      </c>
      <c r="BI139" s="5" t="s">
        <v>129</v>
      </c>
      <c r="BJ139" s="15">
        <f t="shared" si="409"/>
        <v>0</v>
      </c>
      <c r="BK139" s="10" t="str">
        <f>IFERROR(VLOOKUP(A139,'19'!U:V,2,0),"0")</f>
        <v>0</v>
      </c>
      <c r="BL139" s="5" t="s">
        <v>129</v>
      </c>
      <c r="BM139" s="15">
        <f t="shared" si="410"/>
        <v>0</v>
      </c>
      <c r="BN139" s="10" t="str">
        <f>IFERROR(VLOOKUP(A139,'20'!U:V,2,0),"0")</f>
        <v>0</v>
      </c>
      <c r="BO139" s="5" t="s">
        <v>129</v>
      </c>
      <c r="BP139" s="15">
        <f t="shared" si="411"/>
        <v>0</v>
      </c>
      <c r="BQ139" s="10" t="str">
        <f>IFERROR(VLOOKUP(A139,'21'!U:V,2,0),"0")</f>
        <v>0</v>
      </c>
      <c r="BR139" s="5" t="s">
        <v>129</v>
      </c>
      <c r="BS139" s="15">
        <f t="shared" si="412"/>
        <v>0</v>
      </c>
      <c r="BT139" s="10" t="str">
        <f>IFERROR(VLOOKUP(A139,'22'!U:V,2,0),"0")</f>
        <v>0</v>
      </c>
      <c r="BU139" s="5" t="s">
        <v>129</v>
      </c>
      <c r="BV139" s="15">
        <f t="shared" si="413"/>
        <v>0</v>
      </c>
      <c r="BW139" s="10" t="str">
        <f>IFERROR(VLOOKUP(A139,'23'!U:V,2,0),"0")</f>
        <v>0</v>
      </c>
      <c r="BX139" s="5" t="s">
        <v>129</v>
      </c>
      <c r="BY139" s="15">
        <f t="shared" si="414"/>
        <v>0</v>
      </c>
      <c r="BZ139" s="10" t="str">
        <f>IFERROR(VLOOKUP(A139,'24'!U:V,2,0),"0")</f>
        <v>0</v>
      </c>
      <c r="CA139" s="5" t="s">
        <v>129</v>
      </c>
      <c r="CB139" s="15">
        <f t="shared" si="415"/>
        <v>0</v>
      </c>
      <c r="CC139" s="10" t="str">
        <f>IFERROR(VLOOKUP(A139,'25'!U:V,2,0),"0")</f>
        <v>0</v>
      </c>
      <c r="CD139" s="5" t="s">
        <v>129</v>
      </c>
      <c r="CE139" s="15">
        <f t="shared" si="416"/>
        <v>0</v>
      </c>
      <c r="CF139" s="10" t="str">
        <f>IFERROR(VLOOKUP(A139,'26'!U:V,2,0),"0")</f>
        <v>0</v>
      </c>
      <c r="CG139" s="5" t="s">
        <v>129</v>
      </c>
      <c r="CH139" s="15">
        <f t="shared" si="417"/>
        <v>0</v>
      </c>
      <c r="CI139" s="10" t="str">
        <f>IFERROR(VLOOKUP(A139,'27'!U:V,2,0),"0")</f>
        <v>0</v>
      </c>
      <c r="CJ139" s="5" t="s">
        <v>129</v>
      </c>
      <c r="CK139" s="15">
        <f t="shared" si="418"/>
        <v>0</v>
      </c>
      <c r="CL139" s="10" t="str">
        <f>IFERROR(VLOOKUP(A139,'28'!U:V,2,0),"0")</f>
        <v>0</v>
      </c>
      <c r="CM139" s="5" t="s">
        <v>129</v>
      </c>
      <c r="CN139" s="15">
        <f t="shared" si="419"/>
        <v>0</v>
      </c>
      <c r="CO139" s="10" t="str">
        <f>IFERROR(VLOOKUP(A139,'29'!U:V,2,0),"0")</f>
        <v>0</v>
      </c>
      <c r="CP139" s="5" t="s">
        <v>129</v>
      </c>
      <c r="CQ139" s="15">
        <f t="shared" si="420"/>
        <v>0</v>
      </c>
      <c r="CR139" s="10" t="str">
        <f>IFERROR(VLOOKUP(A139,'30'!U:V,2,0),"0")</f>
        <v>0</v>
      </c>
      <c r="CS139" s="5" t="s">
        <v>129</v>
      </c>
      <c r="CT139" s="15">
        <f t="shared" si="421"/>
        <v>0</v>
      </c>
      <c r="CU139" s="10" t="str">
        <f>IFERROR(VLOOKUP(A139,'31'!U:V,2,0),"0")</f>
        <v>0</v>
      </c>
      <c r="CV139" s="5" t="s">
        <v>129</v>
      </c>
      <c r="CW139" s="15">
        <f t="shared" si="425"/>
        <v>0</v>
      </c>
      <c r="CX139" s="10" t="str">
        <f>IFERROR(VLOOKUP(A139,'เซต1-31'!V:W,2,0),"0")</f>
        <v>0</v>
      </c>
      <c r="CY139" s="5" t="s">
        <v>129</v>
      </c>
      <c r="CZ139" s="15">
        <f t="shared" si="424"/>
        <v>0</v>
      </c>
    </row>
    <row r="140" spans="1:104" x14ac:dyDescent="0.25">
      <c r="A140" s="5" t="s">
        <v>274</v>
      </c>
      <c r="B140" s="4" t="s">
        <v>273</v>
      </c>
      <c r="C140" s="13">
        <v>5.15</v>
      </c>
      <c r="D140" s="95">
        <v>1</v>
      </c>
      <c r="E140" s="95">
        <f t="shared" si="422"/>
        <v>0</v>
      </c>
      <c r="F140" s="19">
        <f t="shared" si="423"/>
        <v>0</v>
      </c>
      <c r="G140" s="5" t="s">
        <v>130</v>
      </c>
      <c r="H140" s="13">
        <f t="shared" si="391"/>
        <v>0</v>
      </c>
      <c r="I140" s="10" t="str">
        <f>IFERROR(VLOOKUP(A140,'1'!U:V,2,0),"0")</f>
        <v>0</v>
      </c>
      <c r="J140" s="5" t="s">
        <v>129</v>
      </c>
      <c r="K140" s="15">
        <f t="shared" si="392"/>
        <v>0</v>
      </c>
      <c r="L140" s="10" t="str">
        <f>IFERROR(VLOOKUP(A140,'2'!U:V,2,0),"0")</f>
        <v>0</v>
      </c>
      <c r="M140" s="5" t="s">
        <v>129</v>
      </c>
      <c r="N140" s="15">
        <f t="shared" si="393"/>
        <v>0</v>
      </c>
      <c r="O140" s="10" t="str">
        <f>IFERROR(VLOOKUP(A140,'3'!U:V,2,0),"0")</f>
        <v>0</v>
      </c>
      <c r="P140" s="5" t="s">
        <v>129</v>
      </c>
      <c r="Q140" s="15">
        <f t="shared" si="394"/>
        <v>0</v>
      </c>
      <c r="R140" s="10" t="str">
        <f>IFERROR(VLOOKUP(A140,'4'!U:V,2,0),"0")</f>
        <v>0</v>
      </c>
      <c r="S140" s="5" t="s">
        <v>129</v>
      </c>
      <c r="T140" s="15">
        <f t="shared" si="395"/>
        <v>0</v>
      </c>
      <c r="U140" s="10" t="str">
        <f>IFERROR(VLOOKUP(A140,'5'!U:V,2,0),"0")</f>
        <v>0</v>
      </c>
      <c r="V140" s="5" t="s">
        <v>129</v>
      </c>
      <c r="W140" s="15">
        <f t="shared" si="396"/>
        <v>0</v>
      </c>
      <c r="X140" s="10" t="str">
        <f>IFERROR(VLOOKUP(A140,'6'!U:V,2,0),"0")</f>
        <v>0</v>
      </c>
      <c r="Y140" s="5" t="s">
        <v>129</v>
      </c>
      <c r="Z140" s="15">
        <f t="shared" si="397"/>
        <v>0</v>
      </c>
      <c r="AA140" s="10" t="str">
        <f>IFERROR(VLOOKUP(A140,'7'!U:V,2,0),"0")</f>
        <v>0</v>
      </c>
      <c r="AB140" s="5" t="s">
        <v>129</v>
      </c>
      <c r="AC140" s="15">
        <f t="shared" si="398"/>
        <v>0</v>
      </c>
      <c r="AD140" s="10" t="str">
        <f>IFERROR(VLOOKUP(A140,'8'!U:V,2,0),"0")</f>
        <v>0</v>
      </c>
      <c r="AE140" s="5" t="s">
        <v>129</v>
      </c>
      <c r="AF140" s="15">
        <f t="shared" si="399"/>
        <v>0</v>
      </c>
      <c r="AG140" s="10" t="str">
        <f>IFERROR(VLOOKUP(A140,'9'!U:V,2,0),"0")</f>
        <v>0</v>
      </c>
      <c r="AH140" s="5" t="s">
        <v>129</v>
      </c>
      <c r="AI140" s="15">
        <f t="shared" si="400"/>
        <v>0</v>
      </c>
      <c r="AJ140" s="10" t="str">
        <f>IFERROR(VLOOKUP(A140,'10'!U:V,2,0),"0")</f>
        <v>0</v>
      </c>
      <c r="AK140" s="5" t="s">
        <v>129</v>
      </c>
      <c r="AL140" s="15">
        <f t="shared" si="401"/>
        <v>0</v>
      </c>
      <c r="AM140" s="10" t="str">
        <f>IFERROR(VLOOKUP(A140,'11'!U:V,2,0),"0")</f>
        <v>0</v>
      </c>
      <c r="AN140" s="5" t="s">
        <v>129</v>
      </c>
      <c r="AO140" s="15">
        <f t="shared" si="402"/>
        <v>0</v>
      </c>
      <c r="AP140" s="10" t="str">
        <f>IFERROR(VLOOKUP(A140,'12'!U:V,2,0),"0")</f>
        <v>0</v>
      </c>
      <c r="AQ140" s="5" t="s">
        <v>129</v>
      </c>
      <c r="AR140" s="15">
        <f t="shared" si="403"/>
        <v>0</v>
      </c>
      <c r="AS140" s="10" t="str">
        <f>IFERROR(VLOOKUP(A140,'13'!U:V,2,0),"0")</f>
        <v>0</v>
      </c>
      <c r="AT140" s="5" t="s">
        <v>129</v>
      </c>
      <c r="AU140" s="15">
        <f t="shared" si="404"/>
        <v>0</v>
      </c>
      <c r="AV140" s="10" t="str">
        <f>IFERROR(VLOOKUP(A140,'14'!U:V,2,0),"0")</f>
        <v>0</v>
      </c>
      <c r="AW140" s="5" t="s">
        <v>129</v>
      </c>
      <c r="AX140" s="15">
        <f t="shared" si="405"/>
        <v>0</v>
      </c>
      <c r="AY140" s="10" t="str">
        <f>IFERROR(VLOOKUP(A140,'15'!U:V,2,0),"0")</f>
        <v>0</v>
      </c>
      <c r="AZ140" s="5" t="s">
        <v>129</v>
      </c>
      <c r="BA140" s="15">
        <f t="shared" si="406"/>
        <v>0</v>
      </c>
      <c r="BB140" s="10" t="str">
        <f>IFERROR(VLOOKUP(A140,'16'!U:V,2,0),"0")</f>
        <v>0</v>
      </c>
      <c r="BC140" s="5" t="s">
        <v>129</v>
      </c>
      <c r="BD140" s="15">
        <f t="shared" si="407"/>
        <v>0</v>
      </c>
      <c r="BE140" s="10" t="str">
        <f>IFERROR(VLOOKUP(A140,'17'!U:V,2,0),"0")</f>
        <v>0</v>
      </c>
      <c r="BF140" s="5" t="s">
        <v>129</v>
      </c>
      <c r="BG140" s="15">
        <f t="shared" si="408"/>
        <v>0</v>
      </c>
      <c r="BH140" s="10" t="str">
        <f>IFERROR(VLOOKUP(A140,'18'!U:V,2,0),"0")</f>
        <v>0</v>
      </c>
      <c r="BI140" s="5" t="s">
        <v>129</v>
      </c>
      <c r="BJ140" s="15">
        <f t="shared" si="409"/>
        <v>0</v>
      </c>
      <c r="BK140" s="10" t="str">
        <f>IFERROR(VLOOKUP(A140,'19'!U:V,2,0),"0")</f>
        <v>0</v>
      </c>
      <c r="BL140" s="5" t="s">
        <v>129</v>
      </c>
      <c r="BM140" s="15">
        <f t="shared" si="410"/>
        <v>0</v>
      </c>
      <c r="BN140" s="10" t="str">
        <f>IFERROR(VLOOKUP(A140,'20'!U:V,2,0),"0")</f>
        <v>0</v>
      </c>
      <c r="BO140" s="5" t="s">
        <v>129</v>
      </c>
      <c r="BP140" s="15">
        <f t="shared" si="411"/>
        <v>0</v>
      </c>
      <c r="BQ140" s="10" t="str">
        <f>IFERROR(VLOOKUP(A140,'21'!U:V,2,0),"0")</f>
        <v>0</v>
      </c>
      <c r="BR140" s="5" t="s">
        <v>129</v>
      </c>
      <c r="BS140" s="15">
        <f t="shared" si="412"/>
        <v>0</v>
      </c>
      <c r="BT140" s="10" t="str">
        <f>IFERROR(VLOOKUP(A140,'22'!U:V,2,0),"0")</f>
        <v>0</v>
      </c>
      <c r="BU140" s="5" t="s">
        <v>129</v>
      </c>
      <c r="BV140" s="15">
        <f t="shared" si="413"/>
        <v>0</v>
      </c>
      <c r="BW140" s="10" t="str">
        <f>IFERROR(VLOOKUP(A140,'23'!U:V,2,0),"0")</f>
        <v>0</v>
      </c>
      <c r="BX140" s="5" t="s">
        <v>129</v>
      </c>
      <c r="BY140" s="15">
        <f t="shared" si="414"/>
        <v>0</v>
      </c>
      <c r="BZ140" s="10" t="str">
        <f>IFERROR(VLOOKUP(A140,'24'!U:V,2,0),"0")</f>
        <v>0</v>
      </c>
      <c r="CA140" s="5" t="s">
        <v>129</v>
      </c>
      <c r="CB140" s="15">
        <f t="shared" si="415"/>
        <v>0</v>
      </c>
      <c r="CC140" s="10" t="str">
        <f>IFERROR(VLOOKUP(A140,'25'!U:V,2,0),"0")</f>
        <v>0</v>
      </c>
      <c r="CD140" s="5" t="s">
        <v>129</v>
      </c>
      <c r="CE140" s="15">
        <f t="shared" si="416"/>
        <v>0</v>
      </c>
      <c r="CF140" s="10" t="str">
        <f>IFERROR(VLOOKUP(A140,'26'!U:V,2,0),"0")</f>
        <v>0</v>
      </c>
      <c r="CG140" s="5" t="s">
        <v>129</v>
      </c>
      <c r="CH140" s="15">
        <f t="shared" si="417"/>
        <v>0</v>
      </c>
      <c r="CI140" s="10" t="str">
        <f>IFERROR(VLOOKUP(A140,'27'!U:V,2,0),"0")</f>
        <v>0</v>
      </c>
      <c r="CJ140" s="5" t="s">
        <v>129</v>
      </c>
      <c r="CK140" s="15">
        <f t="shared" si="418"/>
        <v>0</v>
      </c>
      <c r="CL140" s="10" t="str">
        <f>IFERROR(VLOOKUP(A140,'28'!U:V,2,0),"0")</f>
        <v>0</v>
      </c>
      <c r="CM140" s="5" t="s">
        <v>129</v>
      </c>
      <c r="CN140" s="15">
        <f t="shared" si="419"/>
        <v>0</v>
      </c>
      <c r="CO140" s="10" t="str">
        <f>IFERROR(VLOOKUP(A140,'29'!U:V,2,0),"0")</f>
        <v>0</v>
      </c>
      <c r="CP140" s="5" t="s">
        <v>129</v>
      </c>
      <c r="CQ140" s="15">
        <f t="shared" si="420"/>
        <v>0</v>
      </c>
      <c r="CR140" s="10" t="str">
        <f>IFERROR(VLOOKUP(A140,'30'!U:V,2,0),"0")</f>
        <v>0</v>
      </c>
      <c r="CS140" s="5" t="s">
        <v>129</v>
      </c>
      <c r="CT140" s="15">
        <f t="shared" si="421"/>
        <v>0</v>
      </c>
      <c r="CU140" s="10" t="str">
        <f>IFERROR(VLOOKUP(A140,'31'!U:V,2,0),"0")</f>
        <v>0</v>
      </c>
      <c r="CV140" s="5" t="s">
        <v>129</v>
      </c>
      <c r="CW140" s="15">
        <f t="shared" si="425"/>
        <v>0</v>
      </c>
      <c r="CX140" s="10" t="str">
        <f>IFERROR(VLOOKUP(A140,'เซต1-31'!V:W,2,0),"0")</f>
        <v>0</v>
      </c>
      <c r="CY140" s="5" t="s">
        <v>129</v>
      </c>
      <c r="CZ140" s="15">
        <f t="shared" si="424"/>
        <v>0</v>
      </c>
    </row>
    <row r="141" spans="1:104" x14ac:dyDescent="0.25">
      <c r="A141" s="5" t="s">
        <v>276</v>
      </c>
      <c r="B141" s="4" t="s">
        <v>273</v>
      </c>
      <c r="C141" s="13">
        <v>5.15</v>
      </c>
      <c r="D141" s="95">
        <v>1</v>
      </c>
      <c r="E141" s="95">
        <f t="shared" si="422"/>
        <v>0</v>
      </c>
      <c r="F141" s="19">
        <f t="shared" si="423"/>
        <v>0</v>
      </c>
      <c r="G141" s="5" t="s">
        <v>130</v>
      </c>
      <c r="H141" s="13">
        <f t="shared" si="391"/>
        <v>0</v>
      </c>
      <c r="I141" s="10" t="str">
        <f>IFERROR(VLOOKUP(A141,'1'!U:V,2,0),"0")</f>
        <v>0</v>
      </c>
      <c r="J141" s="5" t="s">
        <v>129</v>
      </c>
      <c r="K141" s="15">
        <f t="shared" si="392"/>
        <v>0</v>
      </c>
      <c r="L141" s="10" t="str">
        <f>IFERROR(VLOOKUP(A141,'2'!U:V,2,0),"0")</f>
        <v>0</v>
      </c>
      <c r="M141" s="5" t="s">
        <v>129</v>
      </c>
      <c r="N141" s="15">
        <f t="shared" si="393"/>
        <v>0</v>
      </c>
      <c r="O141" s="10" t="str">
        <f>IFERROR(VLOOKUP(A141,'3'!U:V,2,0),"0")</f>
        <v>0</v>
      </c>
      <c r="P141" s="5" t="s">
        <v>129</v>
      </c>
      <c r="Q141" s="15">
        <f t="shared" si="394"/>
        <v>0</v>
      </c>
      <c r="R141" s="10" t="str">
        <f>IFERROR(VLOOKUP(A141,'4'!U:V,2,0),"0")</f>
        <v>0</v>
      </c>
      <c r="S141" s="5" t="s">
        <v>129</v>
      </c>
      <c r="T141" s="15">
        <f t="shared" si="395"/>
        <v>0</v>
      </c>
      <c r="U141" s="10" t="str">
        <f>IFERROR(VLOOKUP(A141,'5'!U:V,2,0),"0")</f>
        <v>0</v>
      </c>
      <c r="V141" s="5" t="s">
        <v>129</v>
      </c>
      <c r="W141" s="15">
        <f t="shared" si="396"/>
        <v>0</v>
      </c>
      <c r="X141" s="10" t="str">
        <f>IFERROR(VLOOKUP(A141,'6'!U:V,2,0),"0")</f>
        <v>0</v>
      </c>
      <c r="Y141" s="5" t="s">
        <v>129</v>
      </c>
      <c r="Z141" s="15">
        <f t="shared" si="397"/>
        <v>0</v>
      </c>
      <c r="AA141" s="10" t="str">
        <f>IFERROR(VLOOKUP(A141,'7'!U:V,2,0),"0")</f>
        <v>0</v>
      </c>
      <c r="AB141" s="5" t="s">
        <v>129</v>
      </c>
      <c r="AC141" s="15">
        <f t="shared" si="398"/>
        <v>0</v>
      </c>
      <c r="AD141" s="10" t="str">
        <f>IFERROR(VLOOKUP(A141,'8'!U:V,2,0),"0")</f>
        <v>0</v>
      </c>
      <c r="AE141" s="5" t="s">
        <v>129</v>
      </c>
      <c r="AF141" s="15">
        <f t="shared" si="399"/>
        <v>0</v>
      </c>
      <c r="AG141" s="10" t="str">
        <f>IFERROR(VLOOKUP(A141,'9'!U:V,2,0),"0")</f>
        <v>0</v>
      </c>
      <c r="AH141" s="5" t="s">
        <v>129</v>
      </c>
      <c r="AI141" s="15">
        <f t="shared" si="400"/>
        <v>0</v>
      </c>
      <c r="AJ141" s="10" t="str">
        <f>IFERROR(VLOOKUP(A141,'10'!U:V,2,0),"0")</f>
        <v>0</v>
      </c>
      <c r="AK141" s="5" t="s">
        <v>129</v>
      </c>
      <c r="AL141" s="15">
        <f t="shared" si="401"/>
        <v>0</v>
      </c>
      <c r="AM141" s="10" t="str">
        <f>IFERROR(VLOOKUP(A141,'11'!U:V,2,0),"0")</f>
        <v>0</v>
      </c>
      <c r="AN141" s="5" t="s">
        <v>129</v>
      </c>
      <c r="AO141" s="15">
        <f t="shared" si="402"/>
        <v>0</v>
      </c>
      <c r="AP141" s="10" t="str">
        <f>IFERROR(VLOOKUP(A141,'12'!U:V,2,0),"0")</f>
        <v>0</v>
      </c>
      <c r="AQ141" s="5" t="s">
        <v>129</v>
      </c>
      <c r="AR141" s="15">
        <f t="shared" si="403"/>
        <v>0</v>
      </c>
      <c r="AS141" s="10" t="str">
        <f>IFERROR(VLOOKUP(A141,'13'!U:V,2,0),"0")</f>
        <v>0</v>
      </c>
      <c r="AT141" s="5" t="s">
        <v>129</v>
      </c>
      <c r="AU141" s="15">
        <f t="shared" si="404"/>
        <v>0</v>
      </c>
      <c r="AV141" s="10" t="str">
        <f>IFERROR(VLOOKUP(A141,'14'!U:V,2,0),"0")</f>
        <v>0</v>
      </c>
      <c r="AW141" s="5" t="s">
        <v>129</v>
      </c>
      <c r="AX141" s="15">
        <f t="shared" si="405"/>
        <v>0</v>
      </c>
      <c r="AY141" s="10" t="str">
        <f>IFERROR(VLOOKUP(A141,'15'!U:V,2,0),"0")</f>
        <v>0</v>
      </c>
      <c r="AZ141" s="5" t="s">
        <v>129</v>
      </c>
      <c r="BA141" s="15">
        <f t="shared" si="406"/>
        <v>0</v>
      </c>
      <c r="BB141" s="10" t="str">
        <f>IFERROR(VLOOKUP(A141,'16'!U:V,2,0),"0")</f>
        <v>0</v>
      </c>
      <c r="BC141" s="5" t="s">
        <v>129</v>
      </c>
      <c r="BD141" s="15">
        <f t="shared" si="407"/>
        <v>0</v>
      </c>
      <c r="BE141" s="10" t="str">
        <f>IFERROR(VLOOKUP(A141,'17'!U:V,2,0),"0")</f>
        <v>0</v>
      </c>
      <c r="BF141" s="5" t="s">
        <v>129</v>
      </c>
      <c r="BG141" s="15">
        <f t="shared" si="408"/>
        <v>0</v>
      </c>
      <c r="BH141" s="10" t="str">
        <f>IFERROR(VLOOKUP(A141,'18'!U:V,2,0),"0")</f>
        <v>0</v>
      </c>
      <c r="BI141" s="5" t="s">
        <v>129</v>
      </c>
      <c r="BJ141" s="15">
        <f t="shared" si="409"/>
        <v>0</v>
      </c>
      <c r="BK141" s="10" t="str">
        <f>IFERROR(VLOOKUP(A141,'19'!U:V,2,0),"0")</f>
        <v>0</v>
      </c>
      <c r="BL141" s="5" t="s">
        <v>129</v>
      </c>
      <c r="BM141" s="15">
        <f t="shared" si="410"/>
        <v>0</v>
      </c>
      <c r="BN141" s="10" t="str">
        <f>IFERROR(VLOOKUP(A141,'20'!U:V,2,0),"0")</f>
        <v>0</v>
      </c>
      <c r="BO141" s="5" t="s">
        <v>129</v>
      </c>
      <c r="BP141" s="15">
        <f t="shared" si="411"/>
        <v>0</v>
      </c>
      <c r="BQ141" s="10" t="str">
        <f>IFERROR(VLOOKUP(A141,'21'!U:V,2,0),"0")</f>
        <v>0</v>
      </c>
      <c r="BR141" s="5" t="s">
        <v>129</v>
      </c>
      <c r="BS141" s="15">
        <f t="shared" si="412"/>
        <v>0</v>
      </c>
      <c r="BT141" s="10" t="str">
        <f>IFERROR(VLOOKUP(A141,'22'!U:V,2,0),"0")</f>
        <v>0</v>
      </c>
      <c r="BU141" s="5" t="s">
        <v>129</v>
      </c>
      <c r="BV141" s="15">
        <f t="shared" si="413"/>
        <v>0</v>
      </c>
      <c r="BW141" s="10" t="str">
        <f>IFERROR(VLOOKUP(A141,'23'!U:V,2,0),"0")</f>
        <v>0</v>
      </c>
      <c r="BX141" s="5" t="s">
        <v>129</v>
      </c>
      <c r="BY141" s="15">
        <f t="shared" si="414"/>
        <v>0</v>
      </c>
      <c r="BZ141" s="10" t="str">
        <f>IFERROR(VLOOKUP(A141,'24'!U:V,2,0),"0")</f>
        <v>0</v>
      </c>
      <c r="CA141" s="5" t="s">
        <v>129</v>
      </c>
      <c r="CB141" s="15">
        <f t="shared" si="415"/>
        <v>0</v>
      </c>
      <c r="CC141" s="10" t="str">
        <f>IFERROR(VLOOKUP(A141,'25'!U:V,2,0),"0")</f>
        <v>0</v>
      </c>
      <c r="CD141" s="5" t="s">
        <v>129</v>
      </c>
      <c r="CE141" s="15">
        <f t="shared" si="416"/>
        <v>0</v>
      </c>
      <c r="CF141" s="10" t="str">
        <f>IFERROR(VLOOKUP(A141,'26'!U:V,2,0),"0")</f>
        <v>0</v>
      </c>
      <c r="CG141" s="5" t="s">
        <v>129</v>
      </c>
      <c r="CH141" s="15">
        <f t="shared" si="417"/>
        <v>0</v>
      </c>
      <c r="CI141" s="10" t="str">
        <f>IFERROR(VLOOKUP(A141,'27'!U:V,2,0),"0")</f>
        <v>0</v>
      </c>
      <c r="CJ141" s="5" t="s">
        <v>129</v>
      </c>
      <c r="CK141" s="15">
        <f t="shared" si="418"/>
        <v>0</v>
      </c>
      <c r="CL141" s="10" t="str">
        <f>IFERROR(VLOOKUP(A141,'28'!U:V,2,0),"0")</f>
        <v>0</v>
      </c>
      <c r="CM141" s="5" t="s">
        <v>129</v>
      </c>
      <c r="CN141" s="15">
        <f t="shared" si="419"/>
        <v>0</v>
      </c>
      <c r="CO141" s="10" t="str">
        <f>IFERROR(VLOOKUP(A141,'29'!U:V,2,0),"0")</f>
        <v>0</v>
      </c>
      <c r="CP141" s="5" t="s">
        <v>129</v>
      </c>
      <c r="CQ141" s="15">
        <f t="shared" si="420"/>
        <v>0</v>
      </c>
      <c r="CR141" s="10" t="str">
        <f>IFERROR(VLOOKUP(A141,'30'!U:V,2,0),"0")</f>
        <v>0</v>
      </c>
      <c r="CS141" s="5" t="s">
        <v>129</v>
      </c>
      <c r="CT141" s="15">
        <f t="shared" si="421"/>
        <v>0</v>
      </c>
      <c r="CU141" s="10" t="str">
        <f>IFERROR(VLOOKUP(A141,'31'!U:V,2,0),"0")</f>
        <v>0</v>
      </c>
      <c r="CV141" s="5" t="s">
        <v>129</v>
      </c>
      <c r="CW141" s="15">
        <f t="shared" si="425"/>
        <v>0</v>
      </c>
      <c r="CX141" s="10" t="str">
        <f>IFERROR(VLOOKUP(A141,'เซต1-31'!V:W,2,0),"0")</f>
        <v>0</v>
      </c>
      <c r="CY141" s="5" t="s">
        <v>129</v>
      </c>
      <c r="CZ141" s="15">
        <f t="shared" si="424"/>
        <v>0</v>
      </c>
    </row>
    <row r="142" spans="1:104" x14ac:dyDescent="0.25">
      <c r="A142" s="5" t="s">
        <v>272</v>
      </c>
      <c r="B142" s="4" t="s">
        <v>273</v>
      </c>
      <c r="C142" s="13">
        <v>5.15</v>
      </c>
      <c r="D142" s="95">
        <v>1</v>
      </c>
      <c r="E142" s="95">
        <f t="shared" si="422"/>
        <v>0</v>
      </c>
      <c r="F142" s="19">
        <f t="shared" si="423"/>
        <v>0</v>
      </c>
      <c r="G142" s="5" t="s">
        <v>130</v>
      </c>
      <c r="H142" s="13">
        <f t="shared" si="391"/>
        <v>0</v>
      </c>
      <c r="I142" s="10" t="str">
        <f>IFERROR(VLOOKUP(A142,'1'!U:V,2,0),"0")</f>
        <v>0</v>
      </c>
      <c r="J142" s="5" t="s">
        <v>129</v>
      </c>
      <c r="K142" s="15">
        <f t="shared" si="392"/>
        <v>0</v>
      </c>
      <c r="L142" s="10" t="str">
        <f>IFERROR(VLOOKUP(A142,'2'!U:V,2,0),"0")</f>
        <v>0</v>
      </c>
      <c r="M142" s="5" t="s">
        <v>129</v>
      </c>
      <c r="N142" s="15">
        <f t="shared" si="393"/>
        <v>0</v>
      </c>
      <c r="O142" s="10" t="str">
        <f>IFERROR(VLOOKUP(A142,'3'!U:V,2,0),"0")</f>
        <v>0</v>
      </c>
      <c r="P142" s="5" t="s">
        <v>129</v>
      </c>
      <c r="Q142" s="15">
        <f t="shared" si="394"/>
        <v>0</v>
      </c>
      <c r="R142" s="10" t="str">
        <f>IFERROR(VLOOKUP(A142,'4'!U:V,2,0),"0")</f>
        <v>0</v>
      </c>
      <c r="S142" s="5" t="s">
        <v>129</v>
      </c>
      <c r="T142" s="15">
        <f t="shared" si="395"/>
        <v>0</v>
      </c>
      <c r="U142" s="10" t="str">
        <f>IFERROR(VLOOKUP(A142,'5'!U:V,2,0),"0")</f>
        <v>0</v>
      </c>
      <c r="V142" s="5" t="s">
        <v>129</v>
      </c>
      <c r="W142" s="15">
        <f t="shared" si="396"/>
        <v>0</v>
      </c>
      <c r="X142" s="10" t="str">
        <f>IFERROR(VLOOKUP(A142,'6'!U:V,2,0),"0")</f>
        <v>0</v>
      </c>
      <c r="Y142" s="5" t="s">
        <v>129</v>
      </c>
      <c r="Z142" s="15">
        <f t="shared" si="397"/>
        <v>0</v>
      </c>
      <c r="AA142" s="10" t="str">
        <f>IFERROR(VLOOKUP(A142,'7'!U:V,2,0),"0")</f>
        <v>0</v>
      </c>
      <c r="AB142" s="5" t="s">
        <v>129</v>
      </c>
      <c r="AC142" s="15">
        <f t="shared" si="398"/>
        <v>0</v>
      </c>
      <c r="AD142" s="10" t="str">
        <f>IFERROR(VLOOKUP(A142,'8'!U:V,2,0),"0")</f>
        <v>0</v>
      </c>
      <c r="AE142" s="5" t="s">
        <v>129</v>
      </c>
      <c r="AF142" s="15">
        <f t="shared" si="399"/>
        <v>0</v>
      </c>
      <c r="AG142" s="10" t="str">
        <f>IFERROR(VLOOKUP(A142,'9'!U:V,2,0),"0")</f>
        <v>0</v>
      </c>
      <c r="AH142" s="5" t="s">
        <v>129</v>
      </c>
      <c r="AI142" s="15">
        <f t="shared" si="400"/>
        <v>0</v>
      </c>
      <c r="AJ142" s="10" t="str">
        <f>IFERROR(VLOOKUP(A142,'10'!U:V,2,0),"0")</f>
        <v>0</v>
      </c>
      <c r="AK142" s="5" t="s">
        <v>129</v>
      </c>
      <c r="AL142" s="15">
        <f t="shared" si="401"/>
        <v>0</v>
      </c>
      <c r="AM142" s="10" t="str">
        <f>IFERROR(VLOOKUP(A142,'11'!U:V,2,0),"0")</f>
        <v>0</v>
      </c>
      <c r="AN142" s="5" t="s">
        <v>129</v>
      </c>
      <c r="AO142" s="15">
        <f t="shared" si="402"/>
        <v>0</v>
      </c>
      <c r="AP142" s="10" t="str">
        <f>IFERROR(VLOOKUP(A142,'12'!U:V,2,0),"0")</f>
        <v>0</v>
      </c>
      <c r="AQ142" s="5" t="s">
        <v>129</v>
      </c>
      <c r="AR142" s="15">
        <f t="shared" si="403"/>
        <v>0</v>
      </c>
      <c r="AS142" s="10" t="str">
        <f>IFERROR(VLOOKUP(A142,'13'!U:V,2,0),"0")</f>
        <v>0</v>
      </c>
      <c r="AT142" s="5" t="s">
        <v>129</v>
      </c>
      <c r="AU142" s="15">
        <f t="shared" si="404"/>
        <v>0</v>
      </c>
      <c r="AV142" s="10" t="str">
        <f>IFERROR(VLOOKUP(A142,'14'!U:V,2,0),"0")</f>
        <v>0</v>
      </c>
      <c r="AW142" s="5" t="s">
        <v>129</v>
      </c>
      <c r="AX142" s="15">
        <f t="shared" si="405"/>
        <v>0</v>
      </c>
      <c r="AY142" s="10" t="str">
        <f>IFERROR(VLOOKUP(A142,'15'!U:V,2,0),"0")</f>
        <v>0</v>
      </c>
      <c r="AZ142" s="5" t="s">
        <v>129</v>
      </c>
      <c r="BA142" s="15">
        <f t="shared" si="406"/>
        <v>0</v>
      </c>
      <c r="BB142" s="10" t="str">
        <f>IFERROR(VLOOKUP(A142,'16'!U:V,2,0),"0")</f>
        <v>0</v>
      </c>
      <c r="BC142" s="5" t="s">
        <v>129</v>
      </c>
      <c r="BD142" s="15">
        <f t="shared" si="407"/>
        <v>0</v>
      </c>
      <c r="BE142" s="10" t="str">
        <f>IFERROR(VLOOKUP(A142,'17'!U:V,2,0),"0")</f>
        <v>0</v>
      </c>
      <c r="BF142" s="5" t="s">
        <v>129</v>
      </c>
      <c r="BG142" s="15">
        <f t="shared" si="408"/>
        <v>0</v>
      </c>
      <c r="BH142" s="10" t="str">
        <f>IFERROR(VLOOKUP(A142,'18'!U:V,2,0),"0")</f>
        <v>0</v>
      </c>
      <c r="BI142" s="5" t="s">
        <v>129</v>
      </c>
      <c r="BJ142" s="15">
        <f t="shared" si="409"/>
        <v>0</v>
      </c>
      <c r="BK142" s="10" t="str">
        <f>IFERROR(VLOOKUP(A142,'19'!U:V,2,0),"0")</f>
        <v>0</v>
      </c>
      <c r="BL142" s="5" t="s">
        <v>129</v>
      </c>
      <c r="BM142" s="15">
        <f t="shared" si="410"/>
        <v>0</v>
      </c>
      <c r="BN142" s="10" t="str">
        <f>IFERROR(VLOOKUP(A142,'20'!U:V,2,0),"0")</f>
        <v>0</v>
      </c>
      <c r="BO142" s="5" t="s">
        <v>129</v>
      </c>
      <c r="BP142" s="15">
        <f t="shared" si="411"/>
        <v>0</v>
      </c>
      <c r="BQ142" s="10" t="str">
        <f>IFERROR(VLOOKUP(A142,'21'!U:V,2,0),"0")</f>
        <v>0</v>
      </c>
      <c r="BR142" s="5" t="s">
        <v>129</v>
      </c>
      <c r="BS142" s="15">
        <f t="shared" si="412"/>
        <v>0</v>
      </c>
      <c r="BT142" s="10" t="str">
        <f>IFERROR(VLOOKUP(A142,'22'!U:V,2,0),"0")</f>
        <v>0</v>
      </c>
      <c r="BU142" s="5" t="s">
        <v>129</v>
      </c>
      <c r="BV142" s="15">
        <f t="shared" si="413"/>
        <v>0</v>
      </c>
      <c r="BW142" s="10" t="str">
        <f>IFERROR(VLOOKUP(A142,'23'!U:V,2,0),"0")</f>
        <v>0</v>
      </c>
      <c r="BX142" s="5" t="s">
        <v>129</v>
      </c>
      <c r="BY142" s="15">
        <f t="shared" si="414"/>
        <v>0</v>
      </c>
      <c r="BZ142" s="10" t="str">
        <f>IFERROR(VLOOKUP(A142,'24'!U:V,2,0),"0")</f>
        <v>0</v>
      </c>
      <c r="CA142" s="5" t="s">
        <v>129</v>
      </c>
      <c r="CB142" s="15">
        <f t="shared" si="415"/>
        <v>0</v>
      </c>
      <c r="CC142" s="10" t="str">
        <f>IFERROR(VLOOKUP(A142,'25'!U:V,2,0),"0")</f>
        <v>0</v>
      </c>
      <c r="CD142" s="5" t="s">
        <v>129</v>
      </c>
      <c r="CE142" s="15">
        <f t="shared" si="416"/>
        <v>0</v>
      </c>
      <c r="CF142" s="10" t="str">
        <f>IFERROR(VLOOKUP(A142,'26'!U:V,2,0),"0")</f>
        <v>0</v>
      </c>
      <c r="CG142" s="5" t="s">
        <v>129</v>
      </c>
      <c r="CH142" s="15">
        <f t="shared" si="417"/>
        <v>0</v>
      </c>
      <c r="CI142" s="10" t="str">
        <f>IFERROR(VLOOKUP(A142,'27'!U:V,2,0),"0")</f>
        <v>0</v>
      </c>
      <c r="CJ142" s="5" t="s">
        <v>129</v>
      </c>
      <c r="CK142" s="15">
        <f t="shared" si="418"/>
        <v>0</v>
      </c>
      <c r="CL142" s="10" t="str">
        <f>IFERROR(VLOOKUP(A142,'28'!U:V,2,0),"0")</f>
        <v>0</v>
      </c>
      <c r="CM142" s="5" t="s">
        <v>129</v>
      </c>
      <c r="CN142" s="15">
        <f t="shared" si="419"/>
        <v>0</v>
      </c>
      <c r="CO142" s="10" t="str">
        <f>IFERROR(VLOOKUP(A142,'29'!U:V,2,0),"0")</f>
        <v>0</v>
      </c>
      <c r="CP142" s="5" t="s">
        <v>129</v>
      </c>
      <c r="CQ142" s="15">
        <f t="shared" si="420"/>
        <v>0</v>
      </c>
      <c r="CR142" s="10" t="str">
        <f>IFERROR(VLOOKUP(A142,'30'!U:V,2,0),"0")</f>
        <v>0</v>
      </c>
      <c r="CS142" s="5" t="s">
        <v>129</v>
      </c>
      <c r="CT142" s="15">
        <f t="shared" si="421"/>
        <v>0</v>
      </c>
      <c r="CU142" s="10" t="str">
        <f>IFERROR(VLOOKUP(A142,'31'!U:V,2,0),"0")</f>
        <v>0</v>
      </c>
      <c r="CV142" s="5" t="s">
        <v>129</v>
      </c>
      <c r="CW142" s="15">
        <f t="shared" si="425"/>
        <v>0</v>
      </c>
      <c r="CX142" s="10" t="str">
        <f>IFERROR(VLOOKUP(A142,'เซต1-31'!V:W,2,0),"0")</f>
        <v>0</v>
      </c>
      <c r="CY142" s="5" t="s">
        <v>129</v>
      </c>
      <c r="CZ142" s="15">
        <f t="shared" si="424"/>
        <v>0</v>
      </c>
    </row>
    <row r="143" spans="1:104" x14ac:dyDescent="0.25">
      <c r="A143" s="5" t="s">
        <v>287</v>
      </c>
      <c r="B143" s="4" t="s">
        <v>288</v>
      </c>
      <c r="C143" s="13">
        <v>24.8</v>
      </c>
      <c r="D143" s="95">
        <v>1</v>
      </c>
      <c r="E143" s="95">
        <f t="shared" si="422"/>
        <v>0</v>
      </c>
      <c r="F143" s="19">
        <f t="shared" si="423"/>
        <v>0</v>
      </c>
      <c r="G143" s="5" t="s">
        <v>129</v>
      </c>
      <c r="H143" s="13">
        <f t="shared" ref="H143:H145" si="426">+F143*C143</f>
        <v>0</v>
      </c>
      <c r="I143" s="10" t="str">
        <f>IFERROR(VLOOKUP(A143,'1'!U:V,2,0),"0")</f>
        <v>0</v>
      </c>
      <c r="J143" s="5" t="s">
        <v>129</v>
      </c>
      <c r="K143" s="15">
        <f t="shared" ref="K143:K145" si="427">+I143*C143</f>
        <v>0</v>
      </c>
      <c r="L143" s="10" t="str">
        <f>IFERROR(VLOOKUP(A143,'2'!U:V,2,0),"0")</f>
        <v>0</v>
      </c>
      <c r="M143" s="5" t="s">
        <v>129</v>
      </c>
      <c r="N143" s="15">
        <f t="shared" ref="N143:N145" si="428">+L143*C143</f>
        <v>0</v>
      </c>
      <c r="O143" s="10" t="str">
        <f>IFERROR(VLOOKUP(A143,'3'!U:V,2,0),"0")</f>
        <v>0</v>
      </c>
      <c r="P143" s="5" t="s">
        <v>129</v>
      </c>
      <c r="Q143" s="15">
        <f t="shared" ref="Q143:Q145" si="429">+O143*C143</f>
        <v>0</v>
      </c>
      <c r="R143" s="10" t="str">
        <f>IFERROR(VLOOKUP(A143,'4'!U:V,2,0),"0")</f>
        <v>0</v>
      </c>
      <c r="S143" s="5" t="s">
        <v>129</v>
      </c>
      <c r="T143" s="15">
        <f t="shared" ref="T143:T145" si="430">+R143*C143</f>
        <v>0</v>
      </c>
      <c r="U143" s="10" t="str">
        <f>IFERROR(VLOOKUP(A143,'5'!U:V,2,0),"0")</f>
        <v>0</v>
      </c>
      <c r="V143" s="5" t="s">
        <v>129</v>
      </c>
      <c r="W143" s="15">
        <f t="shared" ref="W143:W145" si="431">+U143*C143</f>
        <v>0</v>
      </c>
      <c r="X143" s="10" t="str">
        <f>IFERROR(VLOOKUP(A143,'6'!U:V,2,0),"0")</f>
        <v>0</v>
      </c>
      <c r="Y143" s="5" t="s">
        <v>129</v>
      </c>
      <c r="Z143" s="15">
        <f t="shared" ref="Z143:Z145" si="432">+X143*C143</f>
        <v>0</v>
      </c>
      <c r="AA143" s="10" t="str">
        <f>IFERROR(VLOOKUP(A143,'7'!U:V,2,0),"0")</f>
        <v>0</v>
      </c>
      <c r="AB143" s="5" t="s">
        <v>129</v>
      </c>
      <c r="AC143" s="15">
        <f t="shared" ref="AC143:AC145" si="433">+AA143*C143</f>
        <v>0</v>
      </c>
      <c r="AD143" s="10" t="str">
        <f>IFERROR(VLOOKUP(A143,'8'!U:V,2,0),"0")</f>
        <v>0</v>
      </c>
      <c r="AE143" s="5" t="s">
        <v>129</v>
      </c>
      <c r="AF143" s="15">
        <f t="shared" ref="AF143:AF145" si="434">+AD143*C143</f>
        <v>0</v>
      </c>
      <c r="AG143" s="10" t="str">
        <f>IFERROR(VLOOKUP(A143,'9'!U:V,2,0),"0")</f>
        <v>0</v>
      </c>
      <c r="AH143" s="5" t="s">
        <v>129</v>
      </c>
      <c r="AI143" s="15">
        <f t="shared" ref="AI143:AI145" si="435">+AG143*C143</f>
        <v>0</v>
      </c>
      <c r="AJ143" s="10" t="str">
        <f>IFERROR(VLOOKUP(A143,'10'!U:V,2,0),"0")</f>
        <v>0</v>
      </c>
      <c r="AK143" s="5" t="s">
        <v>129</v>
      </c>
      <c r="AL143" s="15">
        <f t="shared" ref="AL143:AL145" si="436">+AJ143*C143</f>
        <v>0</v>
      </c>
      <c r="AM143" s="10" t="str">
        <f>IFERROR(VLOOKUP(A143,'11'!U:V,2,0),"0")</f>
        <v>0</v>
      </c>
      <c r="AN143" s="5" t="s">
        <v>129</v>
      </c>
      <c r="AO143" s="15">
        <f t="shared" ref="AO143:AO145" si="437">+AM143*C143</f>
        <v>0</v>
      </c>
      <c r="AP143" s="10" t="str">
        <f>IFERROR(VLOOKUP(A143,'12'!U:V,2,0),"0")</f>
        <v>0</v>
      </c>
      <c r="AQ143" s="5" t="s">
        <v>129</v>
      </c>
      <c r="AR143" s="15">
        <f t="shared" ref="AR143:AR145" si="438">+AP143*C143</f>
        <v>0</v>
      </c>
      <c r="AS143" s="10" t="str">
        <f>IFERROR(VLOOKUP(A143,'13'!U:V,2,0),"0")</f>
        <v>0</v>
      </c>
      <c r="AT143" s="5" t="s">
        <v>129</v>
      </c>
      <c r="AU143" s="15">
        <f t="shared" ref="AU143:AU145" si="439">+AS143*C143</f>
        <v>0</v>
      </c>
      <c r="AV143" s="10" t="str">
        <f>IFERROR(VLOOKUP(A143,'14'!U:V,2,0),"0")</f>
        <v>0</v>
      </c>
      <c r="AW143" s="5" t="s">
        <v>129</v>
      </c>
      <c r="AX143" s="15">
        <f t="shared" ref="AX143:AX145" si="440">+AV143*C143</f>
        <v>0</v>
      </c>
      <c r="AY143" s="10" t="str">
        <f>IFERROR(VLOOKUP(A143,'15'!U:V,2,0),"0")</f>
        <v>0</v>
      </c>
      <c r="AZ143" s="5" t="s">
        <v>129</v>
      </c>
      <c r="BA143" s="15">
        <f t="shared" ref="BA143:BA145" si="441">+AY143*C143</f>
        <v>0</v>
      </c>
      <c r="BB143" s="10" t="str">
        <f>IFERROR(VLOOKUP(A143,'16'!U:V,2,0),"0")</f>
        <v>0</v>
      </c>
      <c r="BC143" s="5" t="s">
        <v>129</v>
      </c>
      <c r="BD143" s="15">
        <f t="shared" ref="BD143:BD145" si="442">+BB143*C143</f>
        <v>0</v>
      </c>
      <c r="BE143" s="10" t="str">
        <f>IFERROR(VLOOKUP(A143,'17'!U:V,2,0),"0")</f>
        <v>0</v>
      </c>
      <c r="BF143" s="5" t="s">
        <v>129</v>
      </c>
      <c r="BG143" s="15">
        <f t="shared" ref="BG143:BG145" si="443">+BE143*C143</f>
        <v>0</v>
      </c>
      <c r="BH143" s="10" t="str">
        <f>IFERROR(VLOOKUP(A143,'18'!U:V,2,0),"0")</f>
        <v>0</v>
      </c>
      <c r="BI143" s="5" t="s">
        <v>129</v>
      </c>
      <c r="BJ143" s="15">
        <f t="shared" ref="BJ143:BJ145" si="444">+BH143*C143</f>
        <v>0</v>
      </c>
      <c r="BK143" s="10" t="str">
        <f>IFERROR(VLOOKUP(A143,'19'!U:V,2,0),"0")</f>
        <v>0</v>
      </c>
      <c r="BL143" s="5" t="s">
        <v>129</v>
      </c>
      <c r="BM143" s="15">
        <f t="shared" ref="BM143:BM145" si="445">+BK143*C143</f>
        <v>0</v>
      </c>
      <c r="BN143" s="10" t="str">
        <f>IFERROR(VLOOKUP(A143,'20'!U:V,2,0),"0")</f>
        <v>0</v>
      </c>
      <c r="BO143" s="5" t="s">
        <v>129</v>
      </c>
      <c r="BP143" s="15">
        <f t="shared" ref="BP143:BP145" si="446">+BN143*C143</f>
        <v>0</v>
      </c>
      <c r="BQ143" s="10" t="str">
        <f>IFERROR(VLOOKUP(A143,'21'!U:V,2,0),"0")</f>
        <v>0</v>
      </c>
      <c r="BR143" s="5" t="s">
        <v>129</v>
      </c>
      <c r="BS143" s="15">
        <f t="shared" ref="BS143:BS145" si="447">+BQ143*C143</f>
        <v>0</v>
      </c>
      <c r="BT143" s="10" t="str">
        <f>IFERROR(VLOOKUP(A143,'22'!U:V,2,0),"0")</f>
        <v>0</v>
      </c>
      <c r="BU143" s="5" t="s">
        <v>129</v>
      </c>
      <c r="BV143" s="15">
        <f t="shared" ref="BV143:BV145" si="448">+BT143*C143</f>
        <v>0</v>
      </c>
      <c r="BW143" s="10" t="str">
        <f>IFERROR(VLOOKUP(A143,'23'!U:V,2,0),"0")</f>
        <v>0</v>
      </c>
      <c r="BX143" s="5" t="s">
        <v>129</v>
      </c>
      <c r="BY143" s="15">
        <f t="shared" ref="BY143:BY145" si="449">+BW143*C143</f>
        <v>0</v>
      </c>
      <c r="BZ143" s="10" t="str">
        <f>IFERROR(VLOOKUP(A143,'24'!U:V,2,0),"0")</f>
        <v>0</v>
      </c>
      <c r="CA143" s="5" t="s">
        <v>129</v>
      </c>
      <c r="CB143" s="15">
        <f t="shared" ref="CB143:CB145" si="450">+BZ143*C143</f>
        <v>0</v>
      </c>
      <c r="CC143" s="10" t="str">
        <f>IFERROR(VLOOKUP(A143,'25'!U:V,2,0),"0")</f>
        <v>0</v>
      </c>
      <c r="CD143" s="5" t="s">
        <v>129</v>
      </c>
      <c r="CE143" s="15">
        <f t="shared" ref="CE143:CE145" si="451">+CC143*C143</f>
        <v>0</v>
      </c>
      <c r="CF143" s="10" t="str">
        <f>IFERROR(VLOOKUP(A143,'26'!U:V,2,0),"0")</f>
        <v>0</v>
      </c>
      <c r="CG143" s="5" t="s">
        <v>129</v>
      </c>
      <c r="CH143" s="15">
        <f t="shared" ref="CH143:CH145" si="452">+CF143*C143</f>
        <v>0</v>
      </c>
      <c r="CI143" s="10" t="str">
        <f>IFERROR(VLOOKUP(A143,'27'!U:V,2,0),"0")</f>
        <v>0</v>
      </c>
      <c r="CJ143" s="5" t="s">
        <v>129</v>
      </c>
      <c r="CK143" s="15">
        <f t="shared" ref="CK143:CK145" si="453">+CI143*C143</f>
        <v>0</v>
      </c>
      <c r="CL143" s="10" t="str">
        <f>IFERROR(VLOOKUP(A143,'28'!U:V,2,0),"0")</f>
        <v>0</v>
      </c>
      <c r="CM143" s="5" t="s">
        <v>129</v>
      </c>
      <c r="CN143" s="15">
        <f t="shared" ref="CN143:CN145" si="454">+CL143*C143</f>
        <v>0</v>
      </c>
      <c r="CO143" s="10" t="str">
        <f>IFERROR(VLOOKUP(A143,'29'!U:V,2,0),"0")</f>
        <v>0</v>
      </c>
      <c r="CP143" s="5" t="s">
        <v>129</v>
      </c>
      <c r="CQ143" s="15">
        <f t="shared" ref="CQ143:CQ145" si="455">+CO143*C143</f>
        <v>0</v>
      </c>
      <c r="CR143" s="10" t="str">
        <f>IFERROR(VLOOKUP(A143,'30'!U:V,2,0),"0")</f>
        <v>0</v>
      </c>
      <c r="CS143" s="5" t="s">
        <v>129</v>
      </c>
      <c r="CT143" s="15">
        <f t="shared" ref="CT143:CT145" si="456">+CR143*C143</f>
        <v>0</v>
      </c>
      <c r="CU143" s="10" t="str">
        <f>IFERROR(VLOOKUP(A143,'31'!U:V,2,0),"0")</f>
        <v>0</v>
      </c>
      <c r="CV143" s="5" t="s">
        <v>129</v>
      </c>
      <c r="CW143" s="15">
        <f t="shared" si="425"/>
        <v>0</v>
      </c>
      <c r="CX143" s="10" t="str">
        <f>IFERROR(VLOOKUP(A143,'เซต1-31'!V:W,2,0),"0")</f>
        <v>0</v>
      </c>
      <c r="CY143" s="5" t="s">
        <v>129</v>
      </c>
      <c r="CZ143" s="15">
        <f t="shared" si="424"/>
        <v>0</v>
      </c>
    </row>
    <row r="144" spans="1:104" x14ac:dyDescent="0.25">
      <c r="A144" s="5" t="s">
        <v>286</v>
      </c>
      <c r="B144" s="4" t="s">
        <v>285</v>
      </c>
      <c r="C144" s="13">
        <v>71.36</v>
      </c>
      <c r="D144" s="95">
        <v>1</v>
      </c>
      <c r="E144" s="95">
        <f t="shared" si="422"/>
        <v>0</v>
      </c>
      <c r="F144" s="19">
        <f t="shared" si="423"/>
        <v>0</v>
      </c>
      <c r="G144" s="5" t="s">
        <v>129</v>
      </c>
      <c r="H144" s="13">
        <f t="shared" si="426"/>
        <v>0</v>
      </c>
      <c r="I144" s="10" t="str">
        <f>IFERROR(VLOOKUP(A144,'1'!U:V,2,0),"0")</f>
        <v>0</v>
      </c>
      <c r="J144" s="5" t="s">
        <v>129</v>
      </c>
      <c r="K144" s="15">
        <f t="shared" si="427"/>
        <v>0</v>
      </c>
      <c r="L144" s="10" t="str">
        <f>IFERROR(VLOOKUP(A144,'2'!U:V,2,0),"0")</f>
        <v>0</v>
      </c>
      <c r="M144" s="5" t="s">
        <v>129</v>
      </c>
      <c r="N144" s="15">
        <f t="shared" si="428"/>
        <v>0</v>
      </c>
      <c r="O144" s="10" t="str">
        <f>IFERROR(VLOOKUP(A144,'3'!U:V,2,0),"0")</f>
        <v>0</v>
      </c>
      <c r="P144" s="5" t="s">
        <v>129</v>
      </c>
      <c r="Q144" s="15">
        <f t="shared" si="429"/>
        <v>0</v>
      </c>
      <c r="R144" s="10" t="str">
        <f>IFERROR(VLOOKUP(A144,'4'!U:V,2,0),"0")</f>
        <v>0</v>
      </c>
      <c r="S144" s="5" t="s">
        <v>129</v>
      </c>
      <c r="T144" s="15">
        <f t="shared" si="430"/>
        <v>0</v>
      </c>
      <c r="U144" s="10" t="str">
        <f>IFERROR(VLOOKUP(A144,'5'!U:V,2,0),"0")</f>
        <v>0</v>
      </c>
      <c r="V144" s="5" t="s">
        <v>129</v>
      </c>
      <c r="W144" s="15">
        <f t="shared" si="431"/>
        <v>0</v>
      </c>
      <c r="X144" s="10" t="str">
        <f>IFERROR(VLOOKUP(A144,'6'!U:V,2,0),"0")</f>
        <v>0</v>
      </c>
      <c r="Y144" s="5" t="s">
        <v>129</v>
      </c>
      <c r="Z144" s="15">
        <f t="shared" si="432"/>
        <v>0</v>
      </c>
      <c r="AA144" s="10" t="str">
        <f>IFERROR(VLOOKUP(A144,'7'!U:V,2,0),"0")</f>
        <v>0</v>
      </c>
      <c r="AB144" s="5" t="s">
        <v>129</v>
      </c>
      <c r="AC144" s="15">
        <f t="shared" si="433"/>
        <v>0</v>
      </c>
      <c r="AD144" s="10" t="str">
        <f>IFERROR(VLOOKUP(A144,'8'!U:V,2,0),"0")</f>
        <v>0</v>
      </c>
      <c r="AE144" s="5" t="s">
        <v>129</v>
      </c>
      <c r="AF144" s="15">
        <f t="shared" si="434"/>
        <v>0</v>
      </c>
      <c r="AG144" s="10" t="str">
        <f>IFERROR(VLOOKUP(A144,'9'!U:V,2,0),"0")</f>
        <v>0</v>
      </c>
      <c r="AH144" s="5" t="s">
        <v>129</v>
      </c>
      <c r="AI144" s="15">
        <f t="shared" si="435"/>
        <v>0</v>
      </c>
      <c r="AJ144" s="10" t="str">
        <f>IFERROR(VLOOKUP(A144,'10'!U:V,2,0),"0")</f>
        <v>0</v>
      </c>
      <c r="AK144" s="5" t="s">
        <v>129</v>
      </c>
      <c r="AL144" s="15">
        <f t="shared" si="436"/>
        <v>0</v>
      </c>
      <c r="AM144" s="10" t="str">
        <f>IFERROR(VLOOKUP(A144,'11'!U:V,2,0),"0")</f>
        <v>0</v>
      </c>
      <c r="AN144" s="5" t="s">
        <v>129</v>
      </c>
      <c r="AO144" s="15">
        <f t="shared" si="437"/>
        <v>0</v>
      </c>
      <c r="AP144" s="10" t="str">
        <f>IFERROR(VLOOKUP(A144,'12'!U:V,2,0),"0")</f>
        <v>0</v>
      </c>
      <c r="AQ144" s="5" t="s">
        <v>129</v>
      </c>
      <c r="AR144" s="15">
        <f t="shared" si="438"/>
        <v>0</v>
      </c>
      <c r="AS144" s="10" t="str">
        <f>IFERROR(VLOOKUP(A144,'13'!U:V,2,0),"0")</f>
        <v>0</v>
      </c>
      <c r="AT144" s="5" t="s">
        <v>129</v>
      </c>
      <c r="AU144" s="15">
        <f t="shared" si="439"/>
        <v>0</v>
      </c>
      <c r="AV144" s="10" t="str">
        <f>IFERROR(VLOOKUP(A144,'14'!U:V,2,0),"0")</f>
        <v>0</v>
      </c>
      <c r="AW144" s="5" t="s">
        <v>129</v>
      </c>
      <c r="AX144" s="15">
        <f t="shared" si="440"/>
        <v>0</v>
      </c>
      <c r="AY144" s="10" t="str">
        <f>IFERROR(VLOOKUP(A144,'15'!U:V,2,0),"0")</f>
        <v>0</v>
      </c>
      <c r="AZ144" s="5" t="s">
        <v>129</v>
      </c>
      <c r="BA144" s="15">
        <f t="shared" si="441"/>
        <v>0</v>
      </c>
      <c r="BB144" s="10" t="str">
        <f>IFERROR(VLOOKUP(A144,'16'!U:V,2,0),"0")</f>
        <v>0</v>
      </c>
      <c r="BC144" s="5" t="s">
        <v>129</v>
      </c>
      <c r="BD144" s="15">
        <f t="shared" si="442"/>
        <v>0</v>
      </c>
      <c r="BE144" s="10" t="str">
        <f>IFERROR(VLOOKUP(A144,'17'!U:V,2,0),"0")</f>
        <v>0</v>
      </c>
      <c r="BF144" s="5" t="s">
        <v>129</v>
      </c>
      <c r="BG144" s="15">
        <f t="shared" si="443"/>
        <v>0</v>
      </c>
      <c r="BH144" s="10" t="str">
        <f>IFERROR(VLOOKUP(A144,'18'!U:V,2,0),"0")</f>
        <v>0</v>
      </c>
      <c r="BI144" s="5" t="s">
        <v>129</v>
      </c>
      <c r="BJ144" s="15">
        <f t="shared" si="444"/>
        <v>0</v>
      </c>
      <c r="BK144" s="10" t="str">
        <f>IFERROR(VLOOKUP(A144,'19'!U:V,2,0),"0")</f>
        <v>0</v>
      </c>
      <c r="BL144" s="5" t="s">
        <v>129</v>
      </c>
      <c r="BM144" s="15">
        <f t="shared" si="445"/>
        <v>0</v>
      </c>
      <c r="BN144" s="10" t="str">
        <f>IFERROR(VLOOKUP(A144,'20'!U:V,2,0),"0")</f>
        <v>0</v>
      </c>
      <c r="BO144" s="5" t="s">
        <v>129</v>
      </c>
      <c r="BP144" s="15">
        <f t="shared" si="446"/>
        <v>0</v>
      </c>
      <c r="BQ144" s="10" t="str">
        <f>IFERROR(VLOOKUP(A144,'21'!U:V,2,0),"0")</f>
        <v>0</v>
      </c>
      <c r="BR144" s="5" t="s">
        <v>129</v>
      </c>
      <c r="BS144" s="15">
        <f t="shared" si="447"/>
        <v>0</v>
      </c>
      <c r="BT144" s="10" t="str">
        <f>IFERROR(VLOOKUP(A144,'22'!U:V,2,0),"0")</f>
        <v>0</v>
      </c>
      <c r="BU144" s="5" t="s">
        <v>129</v>
      </c>
      <c r="BV144" s="15">
        <f t="shared" si="448"/>
        <v>0</v>
      </c>
      <c r="BW144" s="10" t="str">
        <f>IFERROR(VLOOKUP(A144,'23'!U:V,2,0),"0")</f>
        <v>0</v>
      </c>
      <c r="BX144" s="5" t="s">
        <v>129</v>
      </c>
      <c r="BY144" s="15">
        <f t="shared" si="449"/>
        <v>0</v>
      </c>
      <c r="BZ144" s="10" t="str">
        <f>IFERROR(VLOOKUP(A144,'24'!U:V,2,0),"0")</f>
        <v>0</v>
      </c>
      <c r="CA144" s="5" t="s">
        <v>129</v>
      </c>
      <c r="CB144" s="15">
        <f t="shared" si="450"/>
        <v>0</v>
      </c>
      <c r="CC144" s="10" t="str">
        <f>IFERROR(VLOOKUP(A144,'25'!U:V,2,0),"0")</f>
        <v>0</v>
      </c>
      <c r="CD144" s="5" t="s">
        <v>129</v>
      </c>
      <c r="CE144" s="15">
        <f t="shared" si="451"/>
        <v>0</v>
      </c>
      <c r="CF144" s="10" t="str">
        <f>IFERROR(VLOOKUP(A144,'26'!U:V,2,0),"0")</f>
        <v>0</v>
      </c>
      <c r="CG144" s="5" t="s">
        <v>129</v>
      </c>
      <c r="CH144" s="15">
        <f t="shared" si="452"/>
        <v>0</v>
      </c>
      <c r="CI144" s="10" t="str">
        <f>IFERROR(VLOOKUP(A144,'27'!U:V,2,0),"0")</f>
        <v>0</v>
      </c>
      <c r="CJ144" s="5" t="s">
        <v>129</v>
      </c>
      <c r="CK144" s="15">
        <f t="shared" si="453"/>
        <v>0</v>
      </c>
      <c r="CL144" s="10" t="str">
        <f>IFERROR(VLOOKUP(A144,'28'!U:V,2,0),"0")</f>
        <v>0</v>
      </c>
      <c r="CM144" s="5" t="s">
        <v>129</v>
      </c>
      <c r="CN144" s="15">
        <f t="shared" si="454"/>
        <v>0</v>
      </c>
      <c r="CO144" s="10" t="str">
        <f>IFERROR(VLOOKUP(A144,'29'!U:V,2,0),"0")</f>
        <v>0</v>
      </c>
      <c r="CP144" s="5" t="s">
        <v>129</v>
      </c>
      <c r="CQ144" s="15">
        <f t="shared" si="455"/>
        <v>0</v>
      </c>
      <c r="CR144" s="10" t="str">
        <f>IFERROR(VLOOKUP(A144,'30'!U:V,2,0),"0")</f>
        <v>0</v>
      </c>
      <c r="CS144" s="5" t="s">
        <v>129</v>
      </c>
      <c r="CT144" s="15">
        <f t="shared" si="456"/>
        <v>0</v>
      </c>
      <c r="CU144" s="10" t="str">
        <f>IFERROR(VLOOKUP(A144,'31'!U:V,2,0),"0")</f>
        <v>0</v>
      </c>
      <c r="CV144" s="5" t="s">
        <v>129</v>
      </c>
      <c r="CW144" s="15">
        <f t="shared" si="425"/>
        <v>0</v>
      </c>
      <c r="CX144" s="10" t="str">
        <f>IFERROR(VLOOKUP(A144,'เซต1-31'!V:W,2,0),"0")</f>
        <v>0</v>
      </c>
      <c r="CY144" s="5" t="s">
        <v>129</v>
      </c>
      <c r="CZ144" s="15">
        <f t="shared" si="424"/>
        <v>0</v>
      </c>
    </row>
    <row r="145" spans="1:104" x14ac:dyDescent="0.25">
      <c r="A145" s="5" t="s">
        <v>284</v>
      </c>
      <c r="B145" s="4" t="s">
        <v>285</v>
      </c>
      <c r="C145" s="13">
        <v>71.36</v>
      </c>
      <c r="D145" s="95">
        <v>1</v>
      </c>
      <c r="E145" s="95">
        <f t="shared" si="422"/>
        <v>0</v>
      </c>
      <c r="F145" s="19">
        <f t="shared" si="423"/>
        <v>0</v>
      </c>
      <c r="G145" s="5" t="s">
        <v>129</v>
      </c>
      <c r="H145" s="13">
        <f t="shared" si="426"/>
        <v>0</v>
      </c>
      <c r="I145" s="10" t="str">
        <f>IFERROR(VLOOKUP(A145,'1'!U:V,2,0),"0")</f>
        <v>0</v>
      </c>
      <c r="J145" s="5" t="s">
        <v>129</v>
      </c>
      <c r="K145" s="15">
        <f t="shared" si="427"/>
        <v>0</v>
      </c>
      <c r="L145" s="10" t="str">
        <f>IFERROR(VLOOKUP(A145,'2'!U:V,2,0),"0")</f>
        <v>0</v>
      </c>
      <c r="M145" s="5" t="s">
        <v>129</v>
      </c>
      <c r="N145" s="15">
        <f t="shared" si="428"/>
        <v>0</v>
      </c>
      <c r="O145" s="10" t="str">
        <f>IFERROR(VLOOKUP(A145,'3'!U:V,2,0),"0")</f>
        <v>0</v>
      </c>
      <c r="P145" s="5" t="s">
        <v>129</v>
      </c>
      <c r="Q145" s="15">
        <f t="shared" si="429"/>
        <v>0</v>
      </c>
      <c r="R145" s="10" t="str">
        <f>IFERROR(VLOOKUP(A145,'4'!U:V,2,0),"0")</f>
        <v>0</v>
      </c>
      <c r="S145" s="5" t="s">
        <v>129</v>
      </c>
      <c r="T145" s="15">
        <f t="shared" si="430"/>
        <v>0</v>
      </c>
      <c r="U145" s="10" t="str">
        <f>IFERROR(VLOOKUP(A145,'5'!U:V,2,0),"0")</f>
        <v>0</v>
      </c>
      <c r="V145" s="5" t="s">
        <v>129</v>
      </c>
      <c r="W145" s="15">
        <f t="shared" si="431"/>
        <v>0</v>
      </c>
      <c r="X145" s="10" t="str">
        <f>IFERROR(VLOOKUP(A145,'6'!U:V,2,0),"0")</f>
        <v>0</v>
      </c>
      <c r="Y145" s="5" t="s">
        <v>129</v>
      </c>
      <c r="Z145" s="15">
        <f t="shared" si="432"/>
        <v>0</v>
      </c>
      <c r="AA145" s="10" t="str">
        <f>IFERROR(VLOOKUP(A145,'7'!U:V,2,0),"0")</f>
        <v>0</v>
      </c>
      <c r="AB145" s="5" t="s">
        <v>129</v>
      </c>
      <c r="AC145" s="15">
        <f t="shared" si="433"/>
        <v>0</v>
      </c>
      <c r="AD145" s="10" t="str">
        <f>IFERROR(VLOOKUP(A145,'8'!U:V,2,0),"0")</f>
        <v>0</v>
      </c>
      <c r="AE145" s="5" t="s">
        <v>129</v>
      </c>
      <c r="AF145" s="15">
        <f t="shared" si="434"/>
        <v>0</v>
      </c>
      <c r="AG145" s="10" t="str">
        <f>IFERROR(VLOOKUP(A145,'9'!U:V,2,0),"0")</f>
        <v>0</v>
      </c>
      <c r="AH145" s="5" t="s">
        <v>129</v>
      </c>
      <c r="AI145" s="15">
        <f t="shared" si="435"/>
        <v>0</v>
      </c>
      <c r="AJ145" s="10" t="str">
        <f>IFERROR(VLOOKUP(A145,'10'!U:V,2,0),"0")</f>
        <v>0</v>
      </c>
      <c r="AK145" s="5" t="s">
        <v>129</v>
      </c>
      <c r="AL145" s="15">
        <f t="shared" si="436"/>
        <v>0</v>
      </c>
      <c r="AM145" s="10" t="str">
        <f>IFERROR(VLOOKUP(A145,'11'!U:V,2,0),"0")</f>
        <v>0</v>
      </c>
      <c r="AN145" s="5" t="s">
        <v>129</v>
      </c>
      <c r="AO145" s="15">
        <f t="shared" si="437"/>
        <v>0</v>
      </c>
      <c r="AP145" s="10" t="str">
        <f>IFERROR(VLOOKUP(A145,'12'!U:V,2,0),"0")</f>
        <v>0</v>
      </c>
      <c r="AQ145" s="5" t="s">
        <v>129</v>
      </c>
      <c r="AR145" s="15">
        <f t="shared" si="438"/>
        <v>0</v>
      </c>
      <c r="AS145" s="10" t="str">
        <f>IFERROR(VLOOKUP(A145,'13'!U:V,2,0),"0")</f>
        <v>0</v>
      </c>
      <c r="AT145" s="5" t="s">
        <v>129</v>
      </c>
      <c r="AU145" s="15">
        <f t="shared" si="439"/>
        <v>0</v>
      </c>
      <c r="AV145" s="10" t="str">
        <f>IFERROR(VLOOKUP(A145,'14'!U:V,2,0),"0")</f>
        <v>0</v>
      </c>
      <c r="AW145" s="5" t="s">
        <v>129</v>
      </c>
      <c r="AX145" s="15">
        <f t="shared" si="440"/>
        <v>0</v>
      </c>
      <c r="AY145" s="10" t="str">
        <f>IFERROR(VLOOKUP(A145,'15'!U:V,2,0),"0")</f>
        <v>0</v>
      </c>
      <c r="AZ145" s="5" t="s">
        <v>129</v>
      </c>
      <c r="BA145" s="15">
        <f t="shared" si="441"/>
        <v>0</v>
      </c>
      <c r="BB145" s="10" t="str">
        <f>IFERROR(VLOOKUP(A145,'16'!U:V,2,0),"0")</f>
        <v>0</v>
      </c>
      <c r="BC145" s="5" t="s">
        <v>129</v>
      </c>
      <c r="BD145" s="15">
        <f t="shared" si="442"/>
        <v>0</v>
      </c>
      <c r="BE145" s="10" t="str">
        <f>IFERROR(VLOOKUP(A145,'17'!U:V,2,0),"0")</f>
        <v>0</v>
      </c>
      <c r="BF145" s="5" t="s">
        <v>129</v>
      </c>
      <c r="BG145" s="15">
        <f t="shared" si="443"/>
        <v>0</v>
      </c>
      <c r="BH145" s="10" t="str">
        <f>IFERROR(VLOOKUP(A145,'18'!U:V,2,0),"0")</f>
        <v>0</v>
      </c>
      <c r="BI145" s="5" t="s">
        <v>129</v>
      </c>
      <c r="BJ145" s="15">
        <f t="shared" si="444"/>
        <v>0</v>
      </c>
      <c r="BK145" s="10" t="str">
        <f>IFERROR(VLOOKUP(A145,'19'!U:V,2,0),"0")</f>
        <v>0</v>
      </c>
      <c r="BL145" s="5" t="s">
        <v>129</v>
      </c>
      <c r="BM145" s="15">
        <f t="shared" si="445"/>
        <v>0</v>
      </c>
      <c r="BN145" s="10" t="str">
        <f>IFERROR(VLOOKUP(A145,'20'!U:V,2,0),"0")</f>
        <v>0</v>
      </c>
      <c r="BO145" s="5" t="s">
        <v>129</v>
      </c>
      <c r="BP145" s="15">
        <f t="shared" si="446"/>
        <v>0</v>
      </c>
      <c r="BQ145" s="10" t="str">
        <f>IFERROR(VLOOKUP(A145,'21'!U:V,2,0),"0")</f>
        <v>0</v>
      </c>
      <c r="BR145" s="5" t="s">
        <v>129</v>
      </c>
      <c r="BS145" s="15">
        <f t="shared" si="447"/>
        <v>0</v>
      </c>
      <c r="BT145" s="10" t="str">
        <f>IFERROR(VLOOKUP(A145,'22'!U:V,2,0),"0")</f>
        <v>0</v>
      </c>
      <c r="BU145" s="5" t="s">
        <v>129</v>
      </c>
      <c r="BV145" s="15">
        <f t="shared" si="448"/>
        <v>0</v>
      </c>
      <c r="BW145" s="10" t="str">
        <f>IFERROR(VLOOKUP(A145,'23'!U:V,2,0),"0")</f>
        <v>0</v>
      </c>
      <c r="BX145" s="5" t="s">
        <v>129</v>
      </c>
      <c r="BY145" s="15">
        <f t="shared" si="449"/>
        <v>0</v>
      </c>
      <c r="BZ145" s="10" t="str">
        <f>IFERROR(VLOOKUP(A145,'24'!U:V,2,0),"0")</f>
        <v>0</v>
      </c>
      <c r="CA145" s="5" t="s">
        <v>129</v>
      </c>
      <c r="CB145" s="15">
        <f t="shared" si="450"/>
        <v>0</v>
      </c>
      <c r="CC145" s="10" t="str">
        <f>IFERROR(VLOOKUP(A145,'25'!U:V,2,0),"0")</f>
        <v>0</v>
      </c>
      <c r="CD145" s="5" t="s">
        <v>129</v>
      </c>
      <c r="CE145" s="15">
        <f t="shared" si="451"/>
        <v>0</v>
      </c>
      <c r="CF145" s="10" t="str">
        <f>IFERROR(VLOOKUP(A145,'26'!U:V,2,0),"0")</f>
        <v>0</v>
      </c>
      <c r="CG145" s="5" t="s">
        <v>129</v>
      </c>
      <c r="CH145" s="15">
        <f t="shared" si="452"/>
        <v>0</v>
      </c>
      <c r="CI145" s="10" t="str">
        <f>IFERROR(VLOOKUP(A145,'27'!U:V,2,0),"0")</f>
        <v>0</v>
      </c>
      <c r="CJ145" s="5" t="s">
        <v>129</v>
      </c>
      <c r="CK145" s="15">
        <f t="shared" si="453"/>
        <v>0</v>
      </c>
      <c r="CL145" s="10" t="str">
        <f>IFERROR(VLOOKUP(A145,'28'!U:V,2,0),"0")</f>
        <v>0</v>
      </c>
      <c r="CM145" s="5" t="s">
        <v>129</v>
      </c>
      <c r="CN145" s="15">
        <f t="shared" si="454"/>
        <v>0</v>
      </c>
      <c r="CO145" s="10" t="str">
        <f>IFERROR(VLOOKUP(A145,'29'!U:V,2,0),"0")</f>
        <v>0</v>
      </c>
      <c r="CP145" s="5" t="s">
        <v>129</v>
      </c>
      <c r="CQ145" s="15">
        <f t="shared" si="455"/>
        <v>0</v>
      </c>
      <c r="CR145" s="10" t="str">
        <f>IFERROR(VLOOKUP(A145,'30'!U:V,2,0),"0")</f>
        <v>0</v>
      </c>
      <c r="CS145" s="5" t="s">
        <v>129</v>
      </c>
      <c r="CT145" s="15">
        <f t="shared" si="456"/>
        <v>0</v>
      </c>
      <c r="CU145" s="10" t="str">
        <f>IFERROR(VLOOKUP(A145,'31'!U:V,2,0),"0")</f>
        <v>0</v>
      </c>
      <c r="CV145" s="5" t="s">
        <v>129</v>
      </c>
      <c r="CW145" s="15">
        <f t="shared" si="425"/>
        <v>0</v>
      </c>
      <c r="CX145" s="10" t="str">
        <f>IFERROR(VLOOKUP(A145,'เซต1-31'!V:W,2,0),"0")</f>
        <v>0</v>
      </c>
      <c r="CY145" s="5" t="s">
        <v>129</v>
      </c>
      <c r="CZ145" s="15">
        <f t="shared" si="424"/>
        <v>0</v>
      </c>
    </row>
    <row r="146" spans="1:104" x14ac:dyDescent="0.25">
      <c r="A146" s="5" t="s">
        <v>282</v>
      </c>
      <c r="B146" s="4" t="s">
        <v>283</v>
      </c>
      <c r="C146" s="13">
        <v>14.89</v>
      </c>
      <c r="D146" s="95">
        <v>1</v>
      </c>
      <c r="E146" s="95">
        <f t="shared" si="422"/>
        <v>0</v>
      </c>
      <c r="F146" s="19">
        <f t="shared" si="423"/>
        <v>0</v>
      </c>
      <c r="G146" s="5" t="s">
        <v>129</v>
      </c>
      <c r="H146" s="13">
        <f t="shared" ref="H146" si="457">+F146*C146</f>
        <v>0</v>
      </c>
      <c r="I146" s="10" t="str">
        <f>IFERROR(VLOOKUP(A146,'1'!U:V,2,0),"0")</f>
        <v>0</v>
      </c>
      <c r="J146" s="5" t="s">
        <v>129</v>
      </c>
      <c r="K146" s="15">
        <f t="shared" ref="K146" si="458">+I146*C146</f>
        <v>0</v>
      </c>
      <c r="L146" s="10" t="str">
        <f>IFERROR(VLOOKUP(A146,'2'!U:V,2,0),"0")</f>
        <v>0</v>
      </c>
      <c r="M146" s="5" t="s">
        <v>129</v>
      </c>
      <c r="N146" s="15">
        <f t="shared" ref="N146" si="459">+L146*C146</f>
        <v>0</v>
      </c>
      <c r="O146" s="10" t="str">
        <f>IFERROR(VLOOKUP(A146,'3'!U:V,2,0),"0")</f>
        <v>0</v>
      </c>
      <c r="P146" s="5" t="s">
        <v>129</v>
      </c>
      <c r="Q146" s="15">
        <f t="shared" ref="Q146" si="460">+O146*C146</f>
        <v>0</v>
      </c>
      <c r="R146" s="10" t="str">
        <f>IFERROR(VLOOKUP(A146,'4'!U:V,2,0),"0")</f>
        <v>0</v>
      </c>
      <c r="S146" s="5" t="s">
        <v>129</v>
      </c>
      <c r="T146" s="15">
        <f t="shared" ref="T146" si="461">+R146*C146</f>
        <v>0</v>
      </c>
      <c r="U146" s="10" t="str">
        <f>IFERROR(VLOOKUP(A146,'5'!U:V,2,0),"0")</f>
        <v>0</v>
      </c>
      <c r="V146" s="5" t="s">
        <v>129</v>
      </c>
      <c r="W146" s="15">
        <f t="shared" ref="W146" si="462">+U146*C146</f>
        <v>0</v>
      </c>
      <c r="X146" s="10" t="str">
        <f>IFERROR(VLOOKUP(A146,'6'!U:V,2,0),"0")</f>
        <v>0</v>
      </c>
      <c r="Y146" s="5" t="s">
        <v>129</v>
      </c>
      <c r="Z146" s="15">
        <f t="shared" ref="Z146" si="463">+X146*C146</f>
        <v>0</v>
      </c>
      <c r="AA146" s="10" t="str">
        <f>IFERROR(VLOOKUP(A146,'7'!U:V,2,0),"0")</f>
        <v>0</v>
      </c>
      <c r="AB146" s="5" t="s">
        <v>129</v>
      </c>
      <c r="AC146" s="15">
        <f t="shared" ref="AC146" si="464">+AA146*C146</f>
        <v>0</v>
      </c>
      <c r="AD146" s="10" t="str">
        <f>IFERROR(VLOOKUP(A146,'8'!U:V,2,0),"0")</f>
        <v>0</v>
      </c>
      <c r="AE146" s="5" t="s">
        <v>129</v>
      </c>
      <c r="AF146" s="15">
        <f t="shared" ref="AF146" si="465">+AD146*C146</f>
        <v>0</v>
      </c>
      <c r="AG146" s="10" t="str">
        <f>IFERROR(VLOOKUP(A146,'9'!U:V,2,0),"0")</f>
        <v>0</v>
      </c>
      <c r="AH146" s="5" t="s">
        <v>129</v>
      </c>
      <c r="AI146" s="15">
        <f t="shared" ref="AI146" si="466">+AG146*C146</f>
        <v>0</v>
      </c>
      <c r="AJ146" s="10" t="str">
        <f>IFERROR(VLOOKUP(A146,'10'!U:V,2,0),"0")</f>
        <v>0</v>
      </c>
      <c r="AK146" s="5" t="s">
        <v>129</v>
      </c>
      <c r="AL146" s="15">
        <f t="shared" ref="AL146" si="467">+AJ146*C146</f>
        <v>0</v>
      </c>
      <c r="AM146" s="10" t="str">
        <f>IFERROR(VLOOKUP(A146,'11'!U:V,2,0),"0")</f>
        <v>0</v>
      </c>
      <c r="AN146" s="5" t="s">
        <v>129</v>
      </c>
      <c r="AO146" s="15">
        <f t="shared" ref="AO146" si="468">+AM146*C146</f>
        <v>0</v>
      </c>
      <c r="AP146" s="10" t="str">
        <f>IFERROR(VLOOKUP(A146,'12'!U:V,2,0),"0")</f>
        <v>0</v>
      </c>
      <c r="AQ146" s="5" t="s">
        <v>129</v>
      </c>
      <c r="AR146" s="15">
        <f t="shared" ref="AR146" si="469">+AP146*C146</f>
        <v>0</v>
      </c>
      <c r="AS146" s="10" t="str">
        <f>IFERROR(VLOOKUP(A146,'13'!U:V,2,0),"0")</f>
        <v>0</v>
      </c>
      <c r="AT146" s="5" t="s">
        <v>129</v>
      </c>
      <c r="AU146" s="15">
        <f t="shared" ref="AU146" si="470">+AS146*C146</f>
        <v>0</v>
      </c>
      <c r="AV146" s="10" t="str">
        <f>IFERROR(VLOOKUP(A146,'14'!U:V,2,0),"0")</f>
        <v>0</v>
      </c>
      <c r="AW146" s="5" t="s">
        <v>129</v>
      </c>
      <c r="AX146" s="15">
        <f t="shared" ref="AX146" si="471">+AV146*C146</f>
        <v>0</v>
      </c>
      <c r="AY146" s="10" t="str">
        <f>IFERROR(VLOOKUP(A146,'15'!U:V,2,0),"0")</f>
        <v>0</v>
      </c>
      <c r="AZ146" s="5" t="s">
        <v>129</v>
      </c>
      <c r="BA146" s="15">
        <f t="shared" ref="BA146" si="472">+AY146*C146</f>
        <v>0</v>
      </c>
      <c r="BB146" s="10" t="str">
        <f>IFERROR(VLOOKUP(A146,'16'!U:V,2,0),"0")</f>
        <v>0</v>
      </c>
      <c r="BC146" s="5" t="s">
        <v>129</v>
      </c>
      <c r="BD146" s="15">
        <f t="shared" ref="BD146" si="473">+BB146*C146</f>
        <v>0</v>
      </c>
      <c r="BE146" s="10" t="str">
        <f>IFERROR(VLOOKUP(A146,'17'!U:V,2,0),"0")</f>
        <v>0</v>
      </c>
      <c r="BF146" s="5" t="s">
        <v>129</v>
      </c>
      <c r="BG146" s="15">
        <f t="shared" ref="BG146" si="474">+BE146*C146</f>
        <v>0</v>
      </c>
      <c r="BH146" s="10" t="str">
        <f>IFERROR(VLOOKUP(A146,'18'!U:V,2,0),"0")</f>
        <v>0</v>
      </c>
      <c r="BI146" s="5" t="s">
        <v>129</v>
      </c>
      <c r="BJ146" s="15">
        <f t="shared" ref="BJ146" si="475">+BH146*C146</f>
        <v>0</v>
      </c>
      <c r="BK146" s="10" t="str">
        <f>IFERROR(VLOOKUP(A146,'19'!U:V,2,0),"0")</f>
        <v>0</v>
      </c>
      <c r="BL146" s="5" t="s">
        <v>129</v>
      </c>
      <c r="BM146" s="15">
        <f t="shared" ref="BM146" si="476">+BK146*C146</f>
        <v>0</v>
      </c>
      <c r="BN146" s="10" t="str">
        <f>IFERROR(VLOOKUP(A146,'20'!U:V,2,0),"0")</f>
        <v>0</v>
      </c>
      <c r="BO146" s="5" t="s">
        <v>129</v>
      </c>
      <c r="BP146" s="15">
        <f t="shared" ref="BP146" si="477">+BN146*C146</f>
        <v>0</v>
      </c>
      <c r="BQ146" s="10" t="str">
        <f>IFERROR(VLOOKUP(A146,'21'!U:V,2,0),"0")</f>
        <v>0</v>
      </c>
      <c r="BR146" s="5" t="s">
        <v>129</v>
      </c>
      <c r="BS146" s="15">
        <f t="shared" ref="BS146" si="478">+BQ146*C146</f>
        <v>0</v>
      </c>
      <c r="BT146" s="10" t="str">
        <f>IFERROR(VLOOKUP(A146,'22'!U:V,2,0),"0")</f>
        <v>0</v>
      </c>
      <c r="BU146" s="5" t="s">
        <v>129</v>
      </c>
      <c r="BV146" s="15">
        <f t="shared" ref="BV146" si="479">+BT146*C146</f>
        <v>0</v>
      </c>
      <c r="BW146" s="10" t="str">
        <f>IFERROR(VLOOKUP(A146,'23'!U:V,2,0),"0")</f>
        <v>0</v>
      </c>
      <c r="BX146" s="5" t="s">
        <v>129</v>
      </c>
      <c r="BY146" s="15">
        <f t="shared" ref="BY146" si="480">+BW146*C146</f>
        <v>0</v>
      </c>
      <c r="BZ146" s="10" t="str">
        <f>IFERROR(VLOOKUP(A146,'24'!U:V,2,0),"0")</f>
        <v>0</v>
      </c>
      <c r="CA146" s="5" t="s">
        <v>129</v>
      </c>
      <c r="CB146" s="15">
        <f t="shared" ref="CB146" si="481">+BZ146*C146</f>
        <v>0</v>
      </c>
      <c r="CC146" s="10" t="str">
        <f>IFERROR(VLOOKUP(A146,'25'!U:V,2,0),"0")</f>
        <v>0</v>
      </c>
      <c r="CD146" s="5" t="s">
        <v>129</v>
      </c>
      <c r="CE146" s="15">
        <f t="shared" ref="CE146" si="482">+CC146*C146</f>
        <v>0</v>
      </c>
      <c r="CF146" s="10" t="str">
        <f>IFERROR(VLOOKUP(A146,'26'!U:V,2,0),"0")</f>
        <v>0</v>
      </c>
      <c r="CG146" s="5" t="s">
        <v>129</v>
      </c>
      <c r="CH146" s="15">
        <f t="shared" ref="CH146" si="483">+CF146*C146</f>
        <v>0</v>
      </c>
      <c r="CI146" s="10" t="str">
        <f>IFERROR(VLOOKUP(A146,'27'!U:V,2,0),"0")</f>
        <v>0</v>
      </c>
      <c r="CJ146" s="5" t="s">
        <v>129</v>
      </c>
      <c r="CK146" s="15">
        <f t="shared" ref="CK146" si="484">+CI146*C146</f>
        <v>0</v>
      </c>
      <c r="CL146" s="10" t="str">
        <f>IFERROR(VLOOKUP(A146,'28'!U:V,2,0),"0")</f>
        <v>0</v>
      </c>
      <c r="CM146" s="5" t="s">
        <v>129</v>
      </c>
      <c r="CN146" s="15">
        <f t="shared" ref="CN146" si="485">+CL146*C146</f>
        <v>0</v>
      </c>
      <c r="CO146" s="10" t="str">
        <f>IFERROR(VLOOKUP(A146,'29'!U:V,2,0),"0")</f>
        <v>0</v>
      </c>
      <c r="CP146" s="5" t="s">
        <v>129</v>
      </c>
      <c r="CQ146" s="15">
        <f t="shared" ref="CQ146" si="486">+CO146*C146</f>
        <v>0</v>
      </c>
      <c r="CR146" s="10" t="str">
        <f>IFERROR(VLOOKUP(A146,'30'!U:V,2,0),"0")</f>
        <v>0</v>
      </c>
      <c r="CS146" s="5" t="s">
        <v>129</v>
      </c>
      <c r="CT146" s="15">
        <f t="shared" ref="CT146" si="487">+CR146*C146</f>
        <v>0</v>
      </c>
      <c r="CU146" s="10" t="str">
        <f>IFERROR(VLOOKUP(A146,'31'!U:V,2,0),"0")</f>
        <v>0</v>
      </c>
      <c r="CV146" s="5" t="s">
        <v>129</v>
      </c>
      <c r="CW146" s="15">
        <f t="shared" si="425"/>
        <v>0</v>
      </c>
      <c r="CX146" s="10" t="str">
        <f>IFERROR(VLOOKUP(A146,'เซต1-31'!V:W,2,0),"0")</f>
        <v>0</v>
      </c>
      <c r="CY146" s="5" t="s">
        <v>129</v>
      </c>
      <c r="CZ146" s="15">
        <f t="shared" si="424"/>
        <v>0</v>
      </c>
    </row>
    <row r="147" spans="1:104" x14ac:dyDescent="0.25">
      <c r="A147" s="5" t="s">
        <v>289</v>
      </c>
      <c r="B147" s="4" t="s">
        <v>290</v>
      </c>
      <c r="C147" s="13">
        <v>12.68</v>
      </c>
      <c r="D147" s="95">
        <v>1</v>
      </c>
      <c r="E147" s="95">
        <f t="shared" si="422"/>
        <v>0</v>
      </c>
      <c r="F147" s="19">
        <f t="shared" si="423"/>
        <v>0</v>
      </c>
      <c r="G147" s="5" t="s">
        <v>129</v>
      </c>
      <c r="H147" s="13">
        <f t="shared" ref="H147" si="488">+F147*C147</f>
        <v>0</v>
      </c>
      <c r="I147" s="10" t="str">
        <f>IFERROR(VLOOKUP(A147,'1'!U:V,2,0),"0")</f>
        <v>0</v>
      </c>
      <c r="J147" s="5" t="s">
        <v>129</v>
      </c>
      <c r="K147" s="15">
        <f t="shared" ref="K147" si="489">+I147*C147</f>
        <v>0</v>
      </c>
      <c r="L147" s="10" t="str">
        <f>IFERROR(VLOOKUP(A147,'2'!U:V,2,0),"0")</f>
        <v>0</v>
      </c>
      <c r="M147" s="5" t="s">
        <v>129</v>
      </c>
      <c r="N147" s="15">
        <f t="shared" ref="N147" si="490">+L147*C147</f>
        <v>0</v>
      </c>
      <c r="O147" s="10" t="str">
        <f>IFERROR(VLOOKUP(A147,'3'!U:V,2,0),"0")</f>
        <v>0</v>
      </c>
      <c r="P147" s="5" t="s">
        <v>129</v>
      </c>
      <c r="Q147" s="15">
        <f t="shared" ref="Q147" si="491">+O147*C147</f>
        <v>0</v>
      </c>
      <c r="R147" s="10" t="str">
        <f>IFERROR(VLOOKUP(A147,'4'!U:V,2,0),"0")</f>
        <v>0</v>
      </c>
      <c r="S147" s="5" t="s">
        <v>129</v>
      </c>
      <c r="T147" s="15">
        <f t="shared" ref="T147" si="492">+R147*C147</f>
        <v>0</v>
      </c>
      <c r="U147" s="10" t="str">
        <f>IFERROR(VLOOKUP(A147,'5'!U:V,2,0),"0")</f>
        <v>0</v>
      </c>
      <c r="V147" s="5" t="s">
        <v>129</v>
      </c>
      <c r="W147" s="15">
        <f t="shared" ref="W147" si="493">+U147*C147</f>
        <v>0</v>
      </c>
      <c r="X147" s="10" t="str">
        <f>IFERROR(VLOOKUP(A147,'6'!U:V,2,0),"0")</f>
        <v>0</v>
      </c>
      <c r="Y147" s="5" t="s">
        <v>129</v>
      </c>
      <c r="Z147" s="15">
        <f t="shared" ref="Z147" si="494">+X147*C147</f>
        <v>0</v>
      </c>
      <c r="AA147" s="10" t="str">
        <f>IFERROR(VLOOKUP(A147,'7'!U:V,2,0),"0")</f>
        <v>0</v>
      </c>
      <c r="AB147" s="5" t="s">
        <v>129</v>
      </c>
      <c r="AC147" s="15">
        <f t="shared" ref="AC147" si="495">+AA147*C147</f>
        <v>0</v>
      </c>
      <c r="AD147" s="10" t="str">
        <f>IFERROR(VLOOKUP(A147,'8'!U:V,2,0),"0")</f>
        <v>0</v>
      </c>
      <c r="AE147" s="5" t="s">
        <v>129</v>
      </c>
      <c r="AF147" s="15">
        <f t="shared" ref="AF147" si="496">+AD147*C147</f>
        <v>0</v>
      </c>
      <c r="AG147" s="10" t="str">
        <f>IFERROR(VLOOKUP(A147,'9'!U:V,2,0),"0")</f>
        <v>0</v>
      </c>
      <c r="AH147" s="5" t="s">
        <v>129</v>
      </c>
      <c r="AI147" s="15">
        <f t="shared" ref="AI147" si="497">+AG147*C147</f>
        <v>0</v>
      </c>
      <c r="AJ147" s="10" t="str">
        <f>IFERROR(VLOOKUP(A147,'10'!U:V,2,0),"0")</f>
        <v>0</v>
      </c>
      <c r="AK147" s="5" t="s">
        <v>129</v>
      </c>
      <c r="AL147" s="15">
        <f t="shared" ref="AL147" si="498">+AJ147*C147</f>
        <v>0</v>
      </c>
      <c r="AM147" s="10" t="str">
        <f>IFERROR(VLOOKUP(A147,'11'!U:V,2,0),"0")</f>
        <v>0</v>
      </c>
      <c r="AN147" s="5" t="s">
        <v>129</v>
      </c>
      <c r="AO147" s="15">
        <f t="shared" ref="AO147" si="499">+AM147*C147</f>
        <v>0</v>
      </c>
      <c r="AP147" s="10" t="str">
        <f>IFERROR(VLOOKUP(A147,'12'!U:V,2,0),"0")</f>
        <v>0</v>
      </c>
      <c r="AQ147" s="5" t="s">
        <v>129</v>
      </c>
      <c r="AR147" s="15">
        <f t="shared" ref="AR147" si="500">+AP147*C147</f>
        <v>0</v>
      </c>
      <c r="AS147" s="10" t="str">
        <f>IFERROR(VLOOKUP(A147,'13'!U:V,2,0),"0")</f>
        <v>0</v>
      </c>
      <c r="AT147" s="5" t="s">
        <v>129</v>
      </c>
      <c r="AU147" s="15">
        <f t="shared" ref="AU147" si="501">+AS147*C147</f>
        <v>0</v>
      </c>
      <c r="AV147" s="10" t="str">
        <f>IFERROR(VLOOKUP(A147,'14'!U:V,2,0),"0")</f>
        <v>0</v>
      </c>
      <c r="AW147" s="5" t="s">
        <v>129</v>
      </c>
      <c r="AX147" s="15">
        <f t="shared" ref="AX147" si="502">+AV147*C147</f>
        <v>0</v>
      </c>
      <c r="AY147" s="10" t="str">
        <f>IFERROR(VLOOKUP(A147,'15'!U:V,2,0),"0")</f>
        <v>0</v>
      </c>
      <c r="AZ147" s="5" t="s">
        <v>129</v>
      </c>
      <c r="BA147" s="15">
        <f t="shared" ref="BA147" si="503">+AY147*C147</f>
        <v>0</v>
      </c>
      <c r="BB147" s="10" t="str">
        <f>IFERROR(VLOOKUP(A147,'16'!U:V,2,0),"0")</f>
        <v>0</v>
      </c>
      <c r="BC147" s="5" t="s">
        <v>129</v>
      </c>
      <c r="BD147" s="15">
        <f t="shared" ref="BD147" si="504">+BB147*C147</f>
        <v>0</v>
      </c>
      <c r="BE147" s="10" t="str">
        <f>IFERROR(VLOOKUP(A147,'17'!U:V,2,0),"0")</f>
        <v>0</v>
      </c>
      <c r="BF147" s="5" t="s">
        <v>129</v>
      </c>
      <c r="BG147" s="15">
        <f t="shared" ref="BG147" si="505">+BE147*C147</f>
        <v>0</v>
      </c>
      <c r="BH147" s="10" t="str">
        <f>IFERROR(VLOOKUP(A147,'18'!U:V,2,0),"0")</f>
        <v>0</v>
      </c>
      <c r="BI147" s="5" t="s">
        <v>129</v>
      </c>
      <c r="BJ147" s="15">
        <f t="shared" ref="BJ147" si="506">+BH147*C147</f>
        <v>0</v>
      </c>
      <c r="BK147" s="10" t="str">
        <f>IFERROR(VLOOKUP(A147,'19'!U:V,2,0),"0")</f>
        <v>0</v>
      </c>
      <c r="BL147" s="5" t="s">
        <v>129</v>
      </c>
      <c r="BM147" s="15">
        <f t="shared" ref="BM147" si="507">+BK147*C147</f>
        <v>0</v>
      </c>
      <c r="BN147" s="10" t="str">
        <f>IFERROR(VLOOKUP(A147,'20'!U:V,2,0),"0")</f>
        <v>0</v>
      </c>
      <c r="BO147" s="5" t="s">
        <v>129</v>
      </c>
      <c r="BP147" s="15">
        <f t="shared" ref="BP147" si="508">+BN147*C147</f>
        <v>0</v>
      </c>
      <c r="BQ147" s="10" t="str">
        <f>IFERROR(VLOOKUP(A147,'21'!U:V,2,0),"0")</f>
        <v>0</v>
      </c>
      <c r="BR147" s="5" t="s">
        <v>129</v>
      </c>
      <c r="BS147" s="15">
        <f t="shared" ref="BS147" si="509">+BQ147*C147</f>
        <v>0</v>
      </c>
      <c r="BT147" s="10" t="str">
        <f>IFERROR(VLOOKUP(A147,'22'!U:V,2,0),"0")</f>
        <v>0</v>
      </c>
      <c r="BU147" s="5" t="s">
        <v>129</v>
      </c>
      <c r="BV147" s="15">
        <f t="shared" ref="BV147" si="510">+BT147*C147</f>
        <v>0</v>
      </c>
      <c r="BW147" s="10" t="str">
        <f>IFERROR(VLOOKUP(A147,'23'!U:V,2,0),"0")</f>
        <v>0</v>
      </c>
      <c r="BX147" s="5" t="s">
        <v>129</v>
      </c>
      <c r="BY147" s="15">
        <f t="shared" ref="BY147" si="511">+BW147*C147</f>
        <v>0</v>
      </c>
      <c r="BZ147" s="10" t="str">
        <f>IFERROR(VLOOKUP(A147,'24'!U:V,2,0),"0")</f>
        <v>0</v>
      </c>
      <c r="CA147" s="5" t="s">
        <v>129</v>
      </c>
      <c r="CB147" s="15">
        <f t="shared" ref="CB147" si="512">+BZ147*C147</f>
        <v>0</v>
      </c>
      <c r="CC147" s="10" t="str">
        <f>IFERROR(VLOOKUP(A147,'25'!U:V,2,0),"0")</f>
        <v>0</v>
      </c>
      <c r="CD147" s="5" t="s">
        <v>129</v>
      </c>
      <c r="CE147" s="15">
        <f t="shared" ref="CE147" si="513">+CC147*C147</f>
        <v>0</v>
      </c>
      <c r="CF147" s="10" t="str">
        <f>IFERROR(VLOOKUP(A147,'26'!U:V,2,0),"0")</f>
        <v>0</v>
      </c>
      <c r="CG147" s="5" t="s">
        <v>129</v>
      </c>
      <c r="CH147" s="15">
        <f t="shared" ref="CH147" si="514">+CF147*C147</f>
        <v>0</v>
      </c>
      <c r="CI147" s="10" t="str">
        <f>IFERROR(VLOOKUP(A147,'27'!U:V,2,0),"0")</f>
        <v>0</v>
      </c>
      <c r="CJ147" s="5" t="s">
        <v>129</v>
      </c>
      <c r="CK147" s="15">
        <f t="shared" ref="CK147" si="515">+CI147*C147</f>
        <v>0</v>
      </c>
      <c r="CL147" s="10" t="str">
        <f>IFERROR(VLOOKUP(A147,'28'!U:V,2,0),"0")</f>
        <v>0</v>
      </c>
      <c r="CM147" s="5" t="s">
        <v>129</v>
      </c>
      <c r="CN147" s="15">
        <f t="shared" ref="CN147" si="516">+CL147*C147</f>
        <v>0</v>
      </c>
      <c r="CO147" s="10" t="str">
        <f>IFERROR(VLOOKUP(A147,'29'!U:V,2,0),"0")</f>
        <v>0</v>
      </c>
      <c r="CP147" s="5" t="s">
        <v>129</v>
      </c>
      <c r="CQ147" s="15">
        <f t="shared" ref="CQ147" si="517">+CO147*C147</f>
        <v>0</v>
      </c>
      <c r="CR147" s="10" t="str">
        <f>IFERROR(VLOOKUP(A147,'30'!U:V,2,0),"0")</f>
        <v>0</v>
      </c>
      <c r="CS147" s="5" t="s">
        <v>129</v>
      </c>
      <c r="CT147" s="15">
        <f t="shared" ref="CT147" si="518">+CR147*C147</f>
        <v>0</v>
      </c>
      <c r="CU147" s="10" t="str">
        <f>IFERROR(VLOOKUP(A147,'31'!U:V,2,0),"0")</f>
        <v>0</v>
      </c>
      <c r="CV147" s="5" t="s">
        <v>129</v>
      </c>
      <c r="CW147" s="15">
        <f t="shared" si="425"/>
        <v>0</v>
      </c>
      <c r="CX147" s="10" t="str">
        <f>IFERROR(VLOOKUP(A147,'เซต1-31'!V:W,2,0),"0")</f>
        <v>0</v>
      </c>
      <c r="CY147" s="5" t="s">
        <v>129</v>
      </c>
      <c r="CZ147" s="15">
        <f t="shared" si="424"/>
        <v>0</v>
      </c>
    </row>
    <row r="148" spans="1:104" x14ac:dyDescent="0.25">
      <c r="A148" s="5" t="s">
        <v>293</v>
      </c>
      <c r="B148" s="4" t="s">
        <v>25</v>
      </c>
      <c r="C148" s="13">
        <v>30.96</v>
      </c>
      <c r="D148" s="95">
        <v>1</v>
      </c>
      <c r="E148" s="95">
        <f t="shared" si="422"/>
        <v>0</v>
      </c>
      <c r="F148" s="19">
        <f t="shared" si="423"/>
        <v>0</v>
      </c>
      <c r="G148" s="5" t="s">
        <v>133</v>
      </c>
      <c r="H148" s="13">
        <f t="shared" ref="H148:H149" si="519">+F148*C148</f>
        <v>0</v>
      </c>
      <c r="I148" s="10" t="str">
        <f>IFERROR(VLOOKUP(A148,'1'!U:V,2,0),"0")</f>
        <v>0</v>
      </c>
      <c r="J148" s="5" t="s">
        <v>133</v>
      </c>
      <c r="K148" s="15">
        <f>+I148*C148</f>
        <v>0</v>
      </c>
      <c r="L148" s="10" t="str">
        <f>IFERROR(VLOOKUP(A148,'2'!U:V,2,0),"0")</f>
        <v>0</v>
      </c>
      <c r="M148" s="5" t="s">
        <v>133</v>
      </c>
      <c r="N148" s="15">
        <f>+L148*C148</f>
        <v>0</v>
      </c>
      <c r="O148" s="10" t="str">
        <f>IFERROR(VLOOKUP(A148,'3'!U:V,2,0),"0")</f>
        <v>0</v>
      </c>
      <c r="P148" s="5" t="s">
        <v>133</v>
      </c>
      <c r="Q148" s="15">
        <f>+O148*C148</f>
        <v>0</v>
      </c>
      <c r="R148" s="10" t="str">
        <f>IFERROR(VLOOKUP(A148,'4'!U:V,2,0),"0")</f>
        <v>0</v>
      </c>
      <c r="S148" s="5" t="s">
        <v>133</v>
      </c>
      <c r="T148" s="15">
        <f>+R148*C148</f>
        <v>0</v>
      </c>
      <c r="U148" s="10" t="str">
        <f>IFERROR(VLOOKUP(A148,'5'!U:V,2,0),"0")</f>
        <v>0</v>
      </c>
      <c r="V148" s="5" t="s">
        <v>133</v>
      </c>
      <c r="W148" s="15">
        <f>+U148*C148</f>
        <v>0</v>
      </c>
      <c r="X148" s="10" t="str">
        <f>IFERROR(VLOOKUP(A148,'6'!U:V,2,0),"0")</f>
        <v>0</v>
      </c>
      <c r="Y148" s="5" t="s">
        <v>133</v>
      </c>
      <c r="Z148" s="15">
        <f>+X148*C148</f>
        <v>0</v>
      </c>
      <c r="AA148" s="10" t="str">
        <f>IFERROR(VLOOKUP(A148,'7'!U:V,2,0),"0")</f>
        <v>0</v>
      </c>
      <c r="AB148" s="5" t="s">
        <v>133</v>
      </c>
      <c r="AC148" s="15">
        <f t="shared" ref="AC148:AC149" si="520">+AA148*C148</f>
        <v>0</v>
      </c>
      <c r="AD148" s="10" t="str">
        <f>IFERROR(VLOOKUP(A148,'8'!U:V,2,0),"0")</f>
        <v>0</v>
      </c>
      <c r="AE148" s="5" t="s">
        <v>133</v>
      </c>
      <c r="AF148" s="15">
        <f t="shared" ref="AF148:AF149" si="521">+AD148*C148</f>
        <v>0</v>
      </c>
      <c r="AG148" s="10" t="str">
        <f>IFERROR(VLOOKUP(A148,'9'!U:V,2,0),"0")</f>
        <v>0</v>
      </c>
      <c r="AH148" s="5" t="s">
        <v>133</v>
      </c>
      <c r="AI148" s="15">
        <f t="shared" ref="AI148:AI149" si="522">+AG148*C148</f>
        <v>0</v>
      </c>
      <c r="AJ148" s="10" t="str">
        <f>IFERROR(VLOOKUP(A148,'10'!U:V,2,0),"0")</f>
        <v>0</v>
      </c>
      <c r="AK148" s="5" t="s">
        <v>133</v>
      </c>
      <c r="AL148" s="15">
        <f t="shared" ref="AL148:AL149" si="523">+AJ148*C148</f>
        <v>0</v>
      </c>
      <c r="AM148" s="10" t="str">
        <f>IFERROR(VLOOKUP(A148,'11'!U:V,2,0),"0")</f>
        <v>0</v>
      </c>
      <c r="AN148" s="5" t="s">
        <v>133</v>
      </c>
      <c r="AO148" s="15">
        <f t="shared" ref="AO148:AO149" si="524">+AM148*C148</f>
        <v>0</v>
      </c>
      <c r="AP148" s="10" t="str">
        <f>IFERROR(VLOOKUP(A148,'12'!U:V,2,0),"0")</f>
        <v>0</v>
      </c>
      <c r="AQ148" s="5" t="s">
        <v>133</v>
      </c>
      <c r="AR148" s="15">
        <f t="shared" ref="AR148:AR149" si="525">+AP148*C148</f>
        <v>0</v>
      </c>
      <c r="AS148" s="10" t="str">
        <f>IFERROR(VLOOKUP(A148,'13'!U:V,2,0),"0")</f>
        <v>0</v>
      </c>
      <c r="AT148" s="5" t="s">
        <v>133</v>
      </c>
      <c r="AU148" s="15">
        <f t="shared" ref="AU148:AU149" si="526">+AS148*C148</f>
        <v>0</v>
      </c>
      <c r="AV148" s="10" t="str">
        <f>IFERROR(VLOOKUP(A148,'14'!U:V,2,0),"0")</f>
        <v>0</v>
      </c>
      <c r="AW148" s="5" t="s">
        <v>133</v>
      </c>
      <c r="AX148" s="15">
        <f t="shared" ref="AX148:AX149" si="527">+AV148*C148</f>
        <v>0</v>
      </c>
      <c r="AY148" s="10" t="str">
        <f>IFERROR(VLOOKUP(A148,'15'!U:V,2,0),"0")</f>
        <v>0</v>
      </c>
      <c r="AZ148" s="5" t="s">
        <v>133</v>
      </c>
      <c r="BA148" s="15">
        <f t="shared" ref="BA148:BA149" si="528">+AY148*C148</f>
        <v>0</v>
      </c>
      <c r="BB148" s="10" t="str">
        <f>IFERROR(VLOOKUP(A148,'16'!U:V,2,0),"0")</f>
        <v>0</v>
      </c>
      <c r="BC148" s="5" t="s">
        <v>133</v>
      </c>
      <c r="BD148" s="15">
        <f t="shared" ref="BD148:BD149" si="529">+BB148*C148</f>
        <v>0</v>
      </c>
      <c r="BE148" s="10" t="str">
        <f>IFERROR(VLOOKUP(A148,'17'!U:V,2,0),"0")</f>
        <v>0</v>
      </c>
      <c r="BF148" s="5" t="s">
        <v>133</v>
      </c>
      <c r="BG148" s="15">
        <f t="shared" ref="BG148:BG149" si="530">+BE148*C148</f>
        <v>0</v>
      </c>
      <c r="BH148" s="10" t="str">
        <f>IFERROR(VLOOKUP(A148,'18'!U:V,2,0),"0")</f>
        <v>0</v>
      </c>
      <c r="BI148" s="5" t="s">
        <v>133</v>
      </c>
      <c r="BJ148" s="15">
        <f t="shared" ref="BJ148:BJ149" si="531">+BH148*C148</f>
        <v>0</v>
      </c>
      <c r="BK148" s="10" t="str">
        <f>IFERROR(VLOOKUP(A148,'19'!U:V,2,0),"0")</f>
        <v>0</v>
      </c>
      <c r="BL148" s="5" t="s">
        <v>133</v>
      </c>
      <c r="BM148" s="15">
        <f t="shared" ref="BM148:BM149" si="532">+BK148*C148</f>
        <v>0</v>
      </c>
      <c r="BN148" s="10" t="str">
        <f>IFERROR(VLOOKUP(A148,'20'!U:V,2,0),"0")</f>
        <v>0</v>
      </c>
      <c r="BO148" s="5" t="s">
        <v>133</v>
      </c>
      <c r="BP148" s="15">
        <f t="shared" ref="BP148:BP149" si="533">+BN148*C148</f>
        <v>0</v>
      </c>
      <c r="BQ148" s="10" t="str">
        <f>IFERROR(VLOOKUP(A148,'21'!U:V,2,0),"0")</f>
        <v>0</v>
      </c>
      <c r="BR148" s="5" t="s">
        <v>133</v>
      </c>
      <c r="BS148" s="15">
        <f t="shared" ref="BS148:BS149" si="534">+BQ148*C148</f>
        <v>0</v>
      </c>
      <c r="BT148" s="10" t="str">
        <f>IFERROR(VLOOKUP(A148,'22'!U:V,2,0),"0")</f>
        <v>0</v>
      </c>
      <c r="BU148" s="5" t="s">
        <v>133</v>
      </c>
      <c r="BV148" s="15">
        <f t="shared" ref="BV148:BV149" si="535">+BT148*C148</f>
        <v>0</v>
      </c>
      <c r="BW148" s="10" t="str">
        <f>IFERROR(VLOOKUP(A148,'23'!U:V,2,0),"0")</f>
        <v>0</v>
      </c>
      <c r="BX148" s="5" t="s">
        <v>133</v>
      </c>
      <c r="BY148" s="15">
        <f t="shared" ref="BY148:BY149" si="536">+BW148*C148</f>
        <v>0</v>
      </c>
      <c r="BZ148" s="10" t="str">
        <f>IFERROR(VLOOKUP(A148,'24'!U:V,2,0),"0")</f>
        <v>0</v>
      </c>
      <c r="CA148" s="5" t="s">
        <v>133</v>
      </c>
      <c r="CB148" s="15">
        <f t="shared" ref="CB148:CB149" si="537">+BZ148*C148</f>
        <v>0</v>
      </c>
      <c r="CC148" s="10" t="str">
        <f>IFERROR(VLOOKUP(A148,'25'!U:V,2,0),"0")</f>
        <v>0</v>
      </c>
      <c r="CD148" s="5" t="s">
        <v>133</v>
      </c>
      <c r="CE148" s="15">
        <f t="shared" ref="CE148:CE149" si="538">+CC148*C148</f>
        <v>0</v>
      </c>
      <c r="CF148" s="10" t="str">
        <f>IFERROR(VLOOKUP(A148,'26'!U:V,2,0),"0")</f>
        <v>0</v>
      </c>
      <c r="CG148" s="5" t="s">
        <v>133</v>
      </c>
      <c r="CH148" s="15">
        <f t="shared" ref="CH148:CH149" si="539">+CF148*C148</f>
        <v>0</v>
      </c>
      <c r="CI148" s="10" t="str">
        <f>IFERROR(VLOOKUP(A148,'27'!U:V,2,0),"0")</f>
        <v>0</v>
      </c>
      <c r="CJ148" s="5" t="s">
        <v>133</v>
      </c>
      <c r="CK148" s="15">
        <f t="shared" ref="CK148:CK149" si="540">+CI148*C148</f>
        <v>0</v>
      </c>
      <c r="CL148" s="10" t="str">
        <f>IFERROR(VLOOKUP(A148,'28'!U:V,2,0),"0")</f>
        <v>0</v>
      </c>
      <c r="CM148" s="5" t="s">
        <v>133</v>
      </c>
      <c r="CN148" s="15">
        <f t="shared" ref="CN148:CN149" si="541">+CL148*C148</f>
        <v>0</v>
      </c>
      <c r="CO148" s="10" t="str">
        <f>IFERROR(VLOOKUP(A148,'29'!U:V,2,0),"0")</f>
        <v>0</v>
      </c>
      <c r="CP148" s="5" t="s">
        <v>133</v>
      </c>
      <c r="CQ148" s="15">
        <f t="shared" ref="CQ148:CQ149" si="542">+CO148*C148</f>
        <v>0</v>
      </c>
      <c r="CR148" s="10" t="str">
        <f>IFERROR(VLOOKUP(A148,'30'!U:V,2,0),"0")</f>
        <v>0</v>
      </c>
      <c r="CS148" s="5" t="s">
        <v>133</v>
      </c>
      <c r="CT148" s="15">
        <f t="shared" ref="CT148:CT149" si="543">+CR148*C148</f>
        <v>0</v>
      </c>
      <c r="CU148" s="10" t="str">
        <f>IFERROR(VLOOKUP(A148,'31'!U:V,2,0),"0")</f>
        <v>0</v>
      </c>
      <c r="CV148" s="5" t="s">
        <v>133</v>
      </c>
      <c r="CW148" s="15">
        <f t="shared" si="425"/>
        <v>0</v>
      </c>
      <c r="CX148" s="10" t="str">
        <f>IFERROR(VLOOKUP(A148,'เซต1-31'!V:W,2,0),"0")</f>
        <v>0</v>
      </c>
      <c r="CY148" s="5" t="s">
        <v>133</v>
      </c>
      <c r="CZ148" s="15">
        <f t="shared" si="424"/>
        <v>0</v>
      </c>
    </row>
    <row r="149" spans="1:104" x14ac:dyDescent="0.25">
      <c r="A149" s="5" t="s">
        <v>310</v>
      </c>
      <c r="B149" s="4" t="s">
        <v>311</v>
      </c>
      <c r="C149" s="13">
        <v>12.68</v>
      </c>
      <c r="D149" s="95">
        <v>1</v>
      </c>
      <c r="E149" s="95">
        <f t="shared" si="422"/>
        <v>0</v>
      </c>
      <c r="F149" s="19">
        <f t="shared" si="423"/>
        <v>0</v>
      </c>
      <c r="G149" s="5" t="s">
        <v>129</v>
      </c>
      <c r="H149" s="13">
        <f t="shared" si="519"/>
        <v>0</v>
      </c>
      <c r="I149" s="10" t="str">
        <f>IFERROR(VLOOKUP(A149,'1'!U:V,2,0),"0")</f>
        <v>0</v>
      </c>
      <c r="J149" s="5" t="s">
        <v>129</v>
      </c>
      <c r="K149" s="15">
        <f t="shared" ref="K149" si="544">+I149*C149</f>
        <v>0</v>
      </c>
      <c r="L149" s="10" t="str">
        <f>IFERROR(VLOOKUP(A149,'2'!U:V,2,0),"0")</f>
        <v>0</v>
      </c>
      <c r="M149" s="5" t="s">
        <v>129</v>
      </c>
      <c r="N149" s="15">
        <f t="shared" ref="N149" si="545">+L149*C149</f>
        <v>0</v>
      </c>
      <c r="O149" s="10" t="str">
        <f>IFERROR(VLOOKUP(A149,'3'!U:V,2,0),"0")</f>
        <v>0</v>
      </c>
      <c r="P149" s="5" t="s">
        <v>129</v>
      </c>
      <c r="Q149" s="15">
        <f t="shared" ref="Q149" si="546">+O149*C149</f>
        <v>0</v>
      </c>
      <c r="R149" s="10" t="str">
        <f>IFERROR(VLOOKUP(A149,'4'!U:V,2,0),"0")</f>
        <v>0</v>
      </c>
      <c r="S149" s="5" t="s">
        <v>129</v>
      </c>
      <c r="T149" s="15">
        <f t="shared" ref="T149" si="547">+R149*C149</f>
        <v>0</v>
      </c>
      <c r="U149" s="10" t="str">
        <f>IFERROR(VLOOKUP(A149,'5'!U:V,2,0),"0")</f>
        <v>0</v>
      </c>
      <c r="V149" s="5" t="s">
        <v>129</v>
      </c>
      <c r="W149" s="15">
        <f t="shared" ref="W149" si="548">+U149*C149</f>
        <v>0</v>
      </c>
      <c r="X149" s="10" t="str">
        <f>IFERROR(VLOOKUP(A149,'6'!U:V,2,0),"0")</f>
        <v>0</v>
      </c>
      <c r="Y149" s="5" t="s">
        <v>129</v>
      </c>
      <c r="Z149" s="15">
        <f t="shared" ref="Z149" si="549">+X149*C149</f>
        <v>0</v>
      </c>
      <c r="AA149" s="10" t="str">
        <f>IFERROR(VLOOKUP(A149,'7'!U:V,2,0),"0")</f>
        <v>0</v>
      </c>
      <c r="AB149" s="5" t="s">
        <v>129</v>
      </c>
      <c r="AC149" s="15">
        <f t="shared" si="520"/>
        <v>0</v>
      </c>
      <c r="AD149" s="10" t="str">
        <f>IFERROR(VLOOKUP(A149,'8'!U:V,2,0),"0")</f>
        <v>0</v>
      </c>
      <c r="AE149" s="5" t="s">
        <v>129</v>
      </c>
      <c r="AF149" s="15">
        <f t="shared" si="521"/>
        <v>0</v>
      </c>
      <c r="AG149" s="10" t="str">
        <f>IFERROR(VLOOKUP(A149,'9'!U:V,2,0),"0")</f>
        <v>0</v>
      </c>
      <c r="AH149" s="5" t="s">
        <v>129</v>
      </c>
      <c r="AI149" s="15">
        <f t="shared" si="522"/>
        <v>0</v>
      </c>
      <c r="AJ149" s="10" t="str">
        <f>IFERROR(VLOOKUP(A149,'10'!U:V,2,0),"0")</f>
        <v>0</v>
      </c>
      <c r="AK149" s="5" t="s">
        <v>129</v>
      </c>
      <c r="AL149" s="15">
        <f t="shared" si="523"/>
        <v>0</v>
      </c>
      <c r="AM149" s="10" t="str">
        <f>IFERROR(VLOOKUP(A149,'11'!U:V,2,0),"0")</f>
        <v>0</v>
      </c>
      <c r="AN149" s="5" t="s">
        <v>129</v>
      </c>
      <c r="AO149" s="15">
        <f t="shared" si="524"/>
        <v>0</v>
      </c>
      <c r="AP149" s="10" t="str">
        <f>IFERROR(VLOOKUP(A149,'12'!U:V,2,0),"0")</f>
        <v>0</v>
      </c>
      <c r="AQ149" s="5" t="s">
        <v>129</v>
      </c>
      <c r="AR149" s="15">
        <f t="shared" si="525"/>
        <v>0</v>
      </c>
      <c r="AS149" s="10" t="str">
        <f>IFERROR(VLOOKUP(A149,'13'!U:V,2,0),"0")</f>
        <v>0</v>
      </c>
      <c r="AT149" s="5" t="s">
        <v>129</v>
      </c>
      <c r="AU149" s="15">
        <f t="shared" si="526"/>
        <v>0</v>
      </c>
      <c r="AV149" s="10" t="str">
        <f>IFERROR(VLOOKUP(A149,'14'!U:V,2,0),"0")</f>
        <v>0</v>
      </c>
      <c r="AW149" s="5" t="s">
        <v>129</v>
      </c>
      <c r="AX149" s="15">
        <f t="shared" si="527"/>
        <v>0</v>
      </c>
      <c r="AY149" s="10" t="str">
        <f>IFERROR(VLOOKUP(A149,'15'!U:V,2,0),"0")</f>
        <v>0</v>
      </c>
      <c r="AZ149" s="5" t="s">
        <v>129</v>
      </c>
      <c r="BA149" s="15">
        <f t="shared" si="528"/>
        <v>0</v>
      </c>
      <c r="BB149" s="10" t="str">
        <f>IFERROR(VLOOKUP(A149,'16'!U:V,2,0),"0")</f>
        <v>0</v>
      </c>
      <c r="BC149" s="5" t="s">
        <v>129</v>
      </c>
      <c r="BD149" s="15">
        <f t="shared" si="529"/>
        <v>0</v>
      </c>
      <c r="BE149" s="10" t="str">
        <f>IFERROR(VLOOKUP(A149,'17'!U:V,2,0),"0")</f>
        <v>0</v>
      </c>
      <c r="BF149" s="5" t="s">
        <v>129</v>
      </c>
      <c r="BG149" s="15">
        <f t="shared" si="530"/>
        <v>0</v>
      </c>
      <c r="BH149" s="10" t="str">
        <f>IFERROR(VLOOKUP(A149,'18'!U:V,2,0),"0")</f>
        <v>0</v>
      </c>
      <c r="BI149" s="5" t="s">
        <v>129</v>
      </c>
      <c r="BJ149" s="15">
        <f t="shared" si="531"/>
        <v>0</v>
      </c>
      <c r="BK149" s="10" t="str">
        <f>IFERROR(VLOOKUP(A149,'19'!U:V,2,0),"0")</f>
        <v>0</v>
      </c>
      <c r="BL149" s="5" t="s">
        <v>129</v>
      </c>
      <c r="BM149" s="15">
        <f t="shared" si="532"/>
        <v>0</v>
      </c>
      <c r="BN149" s="10" t="str">
        <f>IFERROR(VLOOKUP(A149,'20'!U:V,2,0),"0")</f>
        <v>0</v>
      </c>
      <c r="BO149" s="5" t="s">
        <v>129</v>
      </c>
      <c r="BP149" s="15">
        <f t="shared" si="533"/>
        <v>0</v>
      </c>
      <c r="BQ149" s="10" t="str">
        <f>IFERROR(VLOOKUP(A149,'21'!U:V,2,0),"0")</f>
        <v>0</v>
      </c>
      <c r="BR149" s="5" t="s">
        <v>129</v>
      </c>
      <c r="BS149" s="15">
        <f t="shared" si="534"/>
        <v>0</v>
      </c>
      <c r="BT149" s="10" t="str">
        <f>IFERROR(VLOOKUP(A149,'22'!U:V,2,0),"0")</f>
        <v>0</v>
      </c>
      <c r="BU149" s="5" t="s">
        <v>129</v>
      </c>
      <c r="BV149" s="15">
        <f t="shared" si="535"/>
        <v>0</v>
      </c>
      <c r="BW149" s="10" t="str">
        <f>IFERROR(VLOOKUP(A149,'23'!U:V,2,0),"0")</f>
        <v>0</v>
      </c>
      <c r="BX149" s="5" t="s">
        <v>129</v>
      </c>
      <c r="BY149" s="15">
        <f t="shared" si="536"/>
        <v>0</v>
      </c>
      <c r="BZ149" s="10" t="str">
        <f>IFERROR(VLOOKUP(A149,'24'!U:V,2,0),"0")</f>
        <v>0</v>
      </c>
      <c r="CA149" s="5" t="s">
        <v>129</v>
      </c>
      <c r="CB149" s="15">
        <f t="shared" si="537"/>
        <v>0</v>
      </c>
      <c r="CC149" s="10" t="str">
        <f>IFERROR(VLOOKUP(A149,'25'!U:V,2,0),"0")</f>
        <v>0</v>
      </c>
      <c r="CD149" s="5" t="s">
        <v>129</v>
      </c>
      <c r="CE149" s="15">
        <f t="shared" si="538"/>
        <v>0</v>
      </c>
      <c r="CF149" s="10" t="str">
        <f>IFERROR(VLOOKUP(A149,'26'!U:V,2,0),"0")</f>
        <v>0</v>
      </c>
      <c r="CG149" s="5" t="s">
        <v>129</v>
      </c>
      <c r="CH149" s="15">
        <f t="shared" si="539"/>
        <v>0</v>
      </c>
      <c r="CI149" s="10" t="str">
        <f>IFERROR(VLOOKUP(A149,'27'!U:V,2,0),"0")</f>
        <v>0</v>
      </c>
      <c r="CJ149" s="5" t="s">
        <v>129</v>
      </c>
      <c r="CK149" s="15">
        <f t="shared" si="540"/>
        <v>0</v>
      </c>
      <c r="CL149" s="10" t="str">
        <f>IFERROR(VLOOKUP(A149,'28'!U:V,2,0),"0")</f>
        <v>0</v>
      </c>
      <c r="CM149" s="5" t="s">
        <v>129</v>
      </c>
      <c r="CN149" s="15">
        <f t="shared" si="541"/>
        <v>0</v>
      </c>
      <c r="CO149" s="10" t="str">
        <f>IFERROR(VLOOKUP(A149,'29'!U:V,2,0),"0")</f>
        <v>0</v>
      </c>
      <c r="CP149" s="5" t="s">
        <v>129</v>
      </c>
      <c r="CQ149" s="15">
        <f t="shared" si="542"/>
        <v>0</v>
      </c>
      <c r="CR149" s="10" t="str">
        <f>IFERROR(VLOOKUP(A149,'30'!U:V,2,0),"0")</f>
        <v>0</v>
      </c>
      <c r="CS149" s="5" t="s">
        <v>129</v>
      </c>
      <c r="CT149" s="15">
        <f t="shared" si="543"/>
        <v>0</v>
      </c>
      <c r="CU149" s="10" t="str">
        <f>IFERROR(VLOOKUP(A149,'31'!U:V,2,0),"0")</f>
        <v>0</v>
      </c>
      <c r="CV149" s="5" t="s">
        <v>129</v>
      </c>
      <c r="CW149" s="15">
        <f t="shared" si="425"/>
        <v>0</v>
      </c>
      <c r="CX149" s="10" t="str">
        <f>IFERROR(VLOOKUP(A149,'เซต1-31'!V:W,2,0),"0")</f>
        <v>0</v>
      </c>
      <c r="CY149" s="5" t="s">
        <v>129</v>
      </c>
      <c r="CZ149" s="15">
        <f t="shared" si="424"/>
        <v>0</v>
      </c>
    </row>
    <row r="150" spans="1:104" x14ac:dyDescent="0.25">
      <c r="A150" s="5" t="s">
        <v>306</v>
      </c>
      <c r="B150" s="4" t="s">
        <v>307</v>
      </c>
      <c r="C150" s="13">
        <v>33.96</v>
      </c>
      <c r="D150" s="95">
        <v>1</v>
      </c>
      <c r="E150" s="95">
        <f t="shared" si="422"/>
        <v>0</v>
      </c>
      <c r="F150" s="19">
        <f t="shared" si="423"/>
        <v>0</v>
      </c>
      <c r="G150" s="5" t="s">
        <v>129</v>
      </c>
      <c r="H150" s="13">
        <f t="shared" ref="H150:H158" si="550">+F150*C150</f>
        <v>0</v>
      </c>
      <c r="I150" s="10" t="str">
        <f>IFERROR(VLOOKUP(A150,'1'!U:V,2,0),"0")</f>
        <v>0</v>
      </c>
      <c r="J150" s="5" t="s">
        <v>129</v>
      </c>
      <c r="K150" s="15">
        <f t="shared" ref="K150:K158" si="551">+I150*C150</f>
        <v>0</v>
      </c>
      <c r="L150" s="10" t="str">
        <f>IFERROR(VLOOKUP(A150,'2'!U:V,2,0),"0")</f>
        <v>0</v>
      </c>
      <c r="M150" s="5" t="s">
        <v>129</v>
      </c>
      <c r="N150" s="15">
        <f t="shared" ref="N150:N158" si="552">+L150*C150</f>
        <v>0</v>
      </c>
      <c r="O150" s="10" t="str">
        <f>IFERROR(VLOOKUP(A150,'3'!U:V,2,0),"0")</f>
        <v>0</v>
      </c>
      <c r="P150" s="5" t="s">
        <v>129</v>
      </c>
      <c r="Q150" s="15">
        <f t="shared" ref="Q150:Q158" si="553">+O150*C150</f>
        <v>0</v>
      </c>
      <c r="R150" s="10" t="str">
        <f>IFERROR(VLOOKUP(A150,'4'!U:V,2,0),"0")</f>
        <v>0</v>
      </c>
      <c r="S150" s="5" t="s">
        <v>129</v>
      </c>
      <c r="T150" s="15">
        <f t="shared" ref="T150:T158" si="554">+R150*C150</f>
        <v>0</v>
      </c>
      <c r="U150" s="10" t="str">
        <f>IFERROR(VLOOKUP(A150,'5'!U:V,2,0),"0")</f>
        <v>0</v>
      </c>
      <c r="V150" s="5" t="s">
        <v>129</v>
      </c>
      <c r="W150" s="15">
        <f t="shared" ref="W150:W158" si="555">+U150*C150</f>
        <v>0</v>
      </c>
      <c r="X150" s="10" t="str">
        <f>IFERROR(VLOOKUP(A150,'6'!U:V,2,0),"0")</f>
        <v>0</v>
      </c>
      <c r="Y150" s="5" t="s">
        <v>129</v>
      </c>
      <c r="Z150" s="15">
        <f t="shared" ref="Z150:Z158" si="556">+X150*C150</f>
        <v>0</v>
      </c>
      <c r="AA150" s="10" t="str">
        <f>IFERROR(VLOOKUP(A150,'7'!U:V,2,0),"0")</f>
        <v>0</v>
      </c>
      <c r="AB150" s="5" t="s">
        <v>129</v>
      </c>
      <c r="AC150" s="15">
        <f t="shared" ref="AC150:AC158" si="557">+AA150*C150</f>
        <v>0</v>
      </c>
      <c r="AD150" s="10" t="str">
        <f>IFERROR(VLOOKUP(A150,'8'!U:V,2,0),"0")</f>
        <v>0</v>
      </c>
      <c r="AE150" s="5" t="s">
        <v>129</v>
      </c>
      <c r="AF150" s="15">
        <f t="shared" ref="AF150:AF158" si="558">+AD150*C150</f>
        <v>0</v>
      </c>
      <c r="AG150" s="10" t="str">
        <f>IFERROR(VLOOKUP(A150,'9'!U:V,2,0),"0")</f>
        <v>0</v>
      </c>
      <c r="AH150" s="5" t="s">
        <v>129</v>
      </c>
      <c r="AI150" s="15">
        <f t="shared" ref="AI150:AI158" si="559">+AG150*C150</f>
        <v>0</v>
      </c>
      <c r="AJ150" s="10" t="str">
        <f>IFERROR(VLOOKUP(A150,'10'!U:V,2,0),"0")</f>
        <v>0</v>
      </c>
      <c r="AK150" s="5" t="s">
        <v>129</v>
      </c>
      <c r="AL150" s="15">
        <f t="shared" ref="AL150:AL158" si="560">+AJ150*C150</f>
        <v>0</v>
      </c>
      <c r="AM150" s="10" t="str">
        <f>IFERROR(VLOOKUP(A150,'11'!U:V,2,0),"0")</f>
        <v>0</v>
      </c>
      <c r="AN150" s="5" t="s">
        <v>129</v>
      </c>
      <c r="AO150" s="15">
        <f t="shared" ref="AO150:AO158" si="561">+AM150*C150</f>
        <v>0</v>
      </c>
      <c r="AP150" s="10" t="str">
        <f>IFERROR(VLOOKUP(A150,'12'!U:V,2,0),"0")</f>
        <v>0</v>
      </c>
      <c r="AQ150" s="5" t="s">
        <v>129</v>
      </c>
      <c r="AR150" s="15">
        <f t="shared" ref="AR150:AR158" si="562">+AP150*C150</f>
        <v>0</v>
      </c>
      <c r="AS150" s="10" t="str">
        <f>IFERROR(VLOOKUP(A150,'13'!U:V,2,0),"0")</f>
        <v>0</v>
      </c>
      <c r="AT150" s="5" t="s">
        <v>129</v>
      </c>
      <c r="AU150" s="15">
        <f t="shared" ref="AU150:AU158" si="563">+AS150*C150</f>
        <v>0</v>
      </c>
      <c r="AV150" s="10" t="str">
        <f>IFERROR(VLOOKUP(A150,'14'!U:V,2,0),"0")</f>
        <v>0</v>
      </c>
      <c r="AW150" s="5" t="s">
        <v>129</v>
      </c>
      <c r="AX150" s="15">
        <f t="shared" ref="AX150:AX158" si="564">+AV150*C150</f>
        <v>0</v>
      </c>
      <c r="AY150" s="10" t="str">
        <f>IFERROR(VLOOKUP(A150,'15'!U:V,2,0),"0")</f>
        <v>0</v>
      </c>
      <c r="AZ150" s="5" t="s">
        <v>129</v>
      </c>
      <c r="BA150" s="15">
        <f t="shared" ref="BA150:BA158" si="565">+AY150*C150</f>
        <v>0</v>
      </c>
      <c r="BB150" s="10" t="str">
        <f>IFERROR(VLOOKUP(A150,'16'!U:V,2,0),"0")</f>
        <v>0</v>
      </c>
      <c r="BC150" s="5" t="s">
        <v>129</v>
      </c>
      <c r="BD150" s="15">
        <f t="shared" ref="BD150:BD158" si="566">+BB150*C150</f>
        <v>0</v>
      </c>
      <c r="BE150" s="10" t="str">
        <f>IFERROR(VLOOKUP(A150,'17'!U:V,2,0),"0")</f>
        <v>0</v>
      </c>
      <c r="BF150" s="5" t="s">
        <v>129</v>
      </c>
      <c r="BG150" s="15">
        <f t="shared" ref="BG150:BG158" si="567">+BE150*C150</f>
        <v>0</v>
      </c>
      <c r="BH150" s="10" t="str">
        <f>IFERROR(VLOOKUP(A150,'18'!U:V,2,0),"0")</f>
        <v>0</v>
      </c>
      <c r="BI150" s="5" t="s">
        <v>129</v>
      </c>
      <c r="BJ150" s="15">
        <f t="shared" ref="BJ150:BJ158" si="568">+BH150*C150</f>
        <v>0</v>
      </c>
      <c r="BK150" s="10" t="str">
        <f>IFERROR(VLOOKUP(A150,'19'!U:V,2,0),"0")</f>
        <v>0</v>
      </c>
      <c r="BL150" s="5" t="s">
        <v>129</v>
      </c>
      <c r="BM150" s="15">
        <f t="shared" ref="BM150:BM158" si="569">+BK150*C150</f>
        <v>0</v>
      </c>
      <c r="BN150" s="10" t="str">
        <f>IFERROR(VLOOKUP(A150,'20'!U:V,2,0),"0")</f>
        <v>0</v>
      </c>
      <c r="BO150" s="5" t="s">
        <v>129</v>
      </c>
      <c r="BP150" s="15">
        <f t="shared" ref="BP150:BP158" si="570">+BN150*C150</f>
        <v>0</v>
      </c>
      <c r="BQ150" s="10" t="str">
        <f>IFERROR(VLOOKUP(A150,'21'!U:V,2,0),"0")</f>
        <v>0</v>
      </c>
      <c r="BR150" s="5" t="s">
        <v>129</v>
      </c>
      <c r="BS150" s="15">
        <f t="shared" ref="BS150:BS158" si="571">+BQ150*C150</f>
        <v>0</v>
      </c>
      <c r="BT150" s="10" t="str">
        <f>IFERROR(VLOOKUP(A150,'22'!U:V,2,0),"0")</f>
        <v>0</v>
      </c>
      <c r="BU150" s="5" t="s">
        <v>129</v>
      </c>
      <c r="BV150" s="15">
        <f t="shared" ref="BV150:BV158" si="572">+BT150*C150</f>
        <v>0</v>
      </c>
      <c r="BW150" s="10" t="str">
        <f>IFERROR(VLOOKUP(A150,'23'!U:V,2,0),"0")</f>
        <v>0</v>
      </c>
      <c r="BX150" s="5" t="s">
        <v>129</v>
      </c>
      <c r="BY150" s="15">
        <f t="shared" ref="BY150:BY158" si="573">+BW150*C150</f>
        <v>0</v>
      </c>
      <c r="BZ150" s="10" t="str">
        <f>IFERROR(VLOOKUP(A150,'24'!U:V,2,0),"0")</f>
        <v>0</v>
      </c>
      <c r="CA150" s="5" t="s">
        <v>129</v>
      </c>
      <c r="CB150" s="15">
        <f t="shared" ref="CB150:CB158" si="574">+BZ150*C150</f>
        <v>0</v>
      </c>
      <c r="CC150" s="10" t="str">
        <f>IFERROR(VLOOKUP(A150,'25'!U:V,2,0),"0")</f>
        <v>0</v>
      </c>
      <c r="CD150" s="5" t="s">
        <v>129</v>
      </c>
      <c r="CE150" s="15">
        <f t="shared" ref="CE150:CE158" si="575">+CC150*C150</f>
        <v>0</v>
      </c>
      <c r="CF150" s="10" t="str">
        <f>IFERROR(VLOOKUP(A150,'26'!U:V,2,0),"0")</f>
        <v>0</v>
      </c>
      <c r="CG150" s="5" t="s">
        <v>129</v>
      </c>
      <c r="CH150" s="15">
        <f t="shared" ref="CH150:CH158" si="576">+CF150*C150</f>
        <v>0</v>
      </c>
      <c r="CI150" s="10" t="str">
        <f>IFERROR(VLOOKUP(A150,'27'!U:V,2,0),"0")</f>
        <v>0</v>
      </c>
      <c r="CJ150" s="5" t="s">
        <v>129</v>
      </c>
      <c r="CK150" s="15">
        <f t="shared" ref="CK150:CK158" si="577">+CI150*C150</f>
        <v>0</v>
      </c>
      <c r="CL150" s="10" t="str">
        <f>IFERROR(VLOOKUP(A150,'28'!U:V,2,0),"0")</f>
        <v>0</v>
      </c>
      <c r="CM150" s="5" t="s">
        <v>129</v>
      </c>
      <c r="CN150" s="15">
        <f t="shared" ref="CN150:CN158" si="578">+CL150*C150</f>
        <v>0</v>
      </c>
      <c r="CO150" s="10" t="str">
        <f>IFERROR(VLOOKUP(A150,'29'!U:V,2,0),"0")</f>
        <v>0</v>
      </c>
      <c r="CP150" s="5" t="s">
        <v>129</v>
      </c>
      <c r="CQ150" s="15">
        <f t="shared" ref="CQ150:CQ158" si="579">+CO150*C150</f>
        <v>0</v>
      </c>
      <c r="CR150" s="10" t="str">
        <f>IFERROR(VLOOKUP(A150,'30'!U:V,2,0),"0")</f>
        <v>0</v>
      </c>
      <c r="CS150" s="5" t="s">
        <v>129</v>
      </c>
      <c r="CT150" s="15">
        <f t="shared" ref="CT150:CT158" si="580">+CR150*C150</f>
        <v>0</v>
      </c>
      <c r="CU150" s="10" t="str">
        <f>IFERROR(VLOOKUP(A150,'31'!U:V,2,0),"0")</f>
        <v>0</v>
      </c>
      <c r="CV150" s="5" t="s">
        <v>129</v>
      </c>
      <c r="CW150" s="15">
        <f t="shared" si="425"/>
        <v>0</v>
      </c>
      <c r="CX150" s="10" t="str">
        <f>IFERROR(VLOOKUP(A150,'เซต1-31'!V:W,2,0),"0")</f>
        <v>0</v>
      </c>
      <c r="CY150" s="5" t="s">
        <v>129</v>
      </c>
      <c r="CZ150" s="15">
        <f t="shared" si="424"/>
        <v>0</v>
      </c>
    </row>
    <row r="151" spans="1:104" x14ac:dyDescent="0.25">
      <c r="A151" s="5" t="s">
        <v>300</v>
      </c>
      <c r="B151" s="4" t="s">
        <v>301</v>
      </c>
      <c r="C151" s="13">
        <v>31.62</v>
      </c>
      <c r="D151" s="95">
        <v>1</v>
      </c>
      <c r="E151" s="95">
        <f t="shared" si="422"/>
        <v>0</v>
      </c>
      <c r="F151" s="19">
        <f t="shared" si="423"/>
        <v>0</v>
      </c>
      <c r="G151" s="5" t="s">
        <v>129</v>
      </c>
      <c r="H151" s="13">
        <f t="shared" si="550"/>
        <v>0</v>
      </c>
      <c r="I151" s="10" t="str">
        <f>IFERROR(VLOOKUP(A151,'1'!U:V,2,0),"0")</f>
        <v>0</v>
      </c>
      <c r="J151" s="5" t="s">
        <v>129</v>
      </c>
      <c r="K151" s="15">
        <f t="shared" si="551"/>
        <v>0</v>
      </c>
      <c r="L151" s="10" t="str">
        <f>IFERROR(VLOOKUP(A151,'2'!U:V,2,0),"0")</f>
        <v>0</v>
      </c>
      <c r="M151" s="5" t="s">
        <v>129</v>
      </c>
      <c r="N151" s="15">
        <f t="shared" si="552"/>
        <v>0</v>
      </c>
      <c r="O151" s="10" t="str">
        <f>IFERROR(VLOOKUP(A151,'3'!U:V,2,0),"0")</f>
        <v>0</v>
      </c>
      <c r="P151" s="5" t="s">
        <v>129</v>
      </c>
      <c r="Q151" s="15">
        <f t="shared" si="553"/>
        <v>0</v>
      </c>
      <c r="R151" s="10" t="str">
        <f>IFERROR(VLOOKUP(A151,'4'!U:V,2,0),"0")</f>
        <v>0</v>
      </c>
      <c r="S151" s="5" t="s">
        <v>129</v>
      </c>
      <c r="T151" s="15">
        <f t="shared" si="554"/>
        <v>0</v>
      </c>
      <c r="U151" s="10" t="str">
        <f>IFERROR(VLOOKUP(A151,'5'!U:V,2,0),"0")</f>
        <v>0</v>
      </c>
      <c r="V151" s="5" t="s">
        <v>129</v>
      </c>
      <c r="W151" s="15">
        <f t="shared" si="555"/>
        <v>0</v>
      </c>
      <c r="X151" s="10" t="str">
        <f>IFERROR(VLOOKUP(A151,'6'!U:V,2,0),"0")</f>
        <v>0</v>
      </c>
      <c r="Y151" s="5" t="s">
        <v>129</v>
      </c>
      <c r="Z151" s="15">
        <f t="shared" si="556"/>
        <v>0</v>
      </c>
      <c r="AA151" s="10" t="str">
        <f>IFERROR(VLOOKUP(A151,'7'!U:V,2,0),"0")</f>
        <v>0</v>
      </c>
      <c r="AB151" s="5" t="s">
        <v>129</v>
      </c>
      <c r="AC151" s="15">
        <f t="shared" si="557"/>
        <v>0</v>
      </c>
      <c r="AD151" s="10" t="str">
        <f>IFERROR(VLOOKUP(A151,'8'!U:V,2,0),"0")</f>
        <v>0</v>
      </c>
      <c r="AE151" s="5" t="s">
        <v>129</v>
      </c>
      <c r="AF151" s="15">
        <f t="shared" si="558"/>
        <v>0</v>
      </c>
      <c r="AG151" s="10" t="str">
        <f>IFERROR(VLOOKUP(A151,'9'!U:V,2,0),"0")</f>
        <v>0</v>
      </c>
      <c r="AH151" s="5" t="s">
        <v>129</v>
      </c>
      <c r="AI151" s="15">
        <f t="shared" si="559"/>
        <v>0</v>
      </c>
      <c r="AJ151" s="10" t="str">
        <f>IFERROR(VLOOKUP(A151,'10'!U:V,2,0),"0")</f>
        <v>0</v>
      </c>
      <c r="AK151" s="5" t="s">
        <v>129</v>
      </c>
      <c r="AL151" s="15">
        <f t="shared" si="560"/>
        <v>0</v>
      </c>
      <c r="AM151" s="10" t="str">
        <f>IFERROR(VLOOKUP(A151,'11'!U:V,2,0),"0")</f>
        <v>0</v>
      </c>
      <c r="AN151" s="5" t="s">
        <v>129</v>
      </c>
      <c r="AO151" s="15">
        <f t="shared" si="561"/>
        <v>0</v>
      </c>
      <c r="AP151" s="10" t="str">
        <f>IFERROR(VLOOKUP(A151,'12'!U:V,2,0),"0")</f>
        <v>0</v>
      </c>
      <c r="AQ151" s="5" t="s">
        <v>129</v>
      </c>
      <c r="AR151" s="15">
        <f t="shared" si="562"/>
        <v>0</v>
      </c>
      <c r="AS151" s="10" t="str">
        <f>IFERROR(VLOOKUP(A151,'13'!U:V,2,0),"0")</f>
        <v>0</v>
      </c>
      <c r="AT151" s="5" t="s">
        <v>129</v>
      </c>
      <c r="AU151" s="15">
        <f t="shared" si="563"/>
        <v>0</v>
      </c>
      <c r="AV151" s="10" t="str">
        <f>IFERROR(VLOOKUP(A151,'14'!U:V,2,0),"0")</f>
        <v>0</v>
      </c>
      <c r="AW151" s="5" t="s">
        <v>129</v>
      </c>
      <c r="AX151" s="15">
        <f t="shared" si="564"/>
        <v>0</v>
      </c>
      <c r="AY151" s="10" t="str">
        <f>IFERROR(VLOOKUP(A151,'15'!U:V,2,0),"0")</f>
        <v>0</v>
      </c>
      <c r="AZ151" s="5" t="s">
        <v>129</v>
      </c>
      <c r="BA151" s="15">
        <f t="shared" si="565"/>
        <v>0</v>
      </c>
      <c r="BB151" s="10" t="str">
        <f>IFERROR(VLOOKUP(A151,'16'!U:V,2,0),"0")</f>
        <v>0</v>
      </c>
      <c r="BC151" s="5" t="s">
        <v>129</v>
      </c>
      <c r="BD151" s="15">
        <f t="shared" si="566"/>
        <v>0</v>
      </c>
      <c r="BE151" s="10" t="str">
        <f>IFERROR(VLOOKUP(A151,'17'!U:V,2,0),"0")</f>
        <v>0</v>
      </c>
      <c r="BF151" s="5" t="s">
        <v>129</v>
      </c>
      <c r="BG151" s="15">
        <f t="shared" si="567"/>
        <v>0</v>
      </c>
      <c r="BH151" s="10" t="str">
        <f>IFERROR(VLOOKUP(A151,'18'!U:V,2,0),"0")</f>
        <v>0</v>
      </c>
      <c r="BI151" s="5" t="s">
        <v>129</v>
      </c>
      <c r="BJ151" s="15">
        <f t="shared" si="568"/>
        <v>0</v>
      </c>
      <c r="BK151" s="10" t="str">
        <f>IFERROR(VLOOKUP(A151,'19'!U:V,2,0),"0")</f>
        <v>0</v>
      </c>
      <c r="BL151" s="5" t="s">
        <v>129</v>
      </c>
      <c r="BM151" s="15">
        <f t="shared" si="569"/>
        <v>0</v>
      </c>
      <c r="BN151" s="10" t="str">
        <f>IFERROR(VLOOKUP(A151,'20'!U:V,2,0),"0")</f>
        <v>0</v>
      </c>
      <c r="BO151" s="5" t="s">
        <v>129</v>
      </c>
      <c r="BP151" s="15">
        <f t="shared" si="570"/>
        <v>0</v>
      </c>
      <c r="BQ151" s="10" t="str">
        <f>IFERROR(VLOOKUP(A151,'21'!U:V,2,0),"0")</f>
        <v>0</v>
      </c>
      <c r="BR151" s="5" t="s">
        <v>129</v>
      </c>
      <c r="BS151" s="15">
        <f t="shared" si="571"/>
        <v>0</v>
      </c>
      <c r="BT151" s="10" t="str">
        <f>IFERROR(VLOOKUP(A151,'22'!U:V,2,0),"0")</f>
        <v>0</v>
      </c>
      <c r="BU151" s="5" t="s">
        <v>129</v>
      </c>
      <c r="BV151" s="15">
        <f t="shared" si="572"/>
        <v>0</v>
      </c>
      <c r="BW151" s="10" t="str">
        <f>IFERROR(VLOOKUP(A151,'23'!U:V,2,0),"0")</f>
        <v>0</v>
      </c>
      <c r="BX151" s="5" t="s">
        <v>129</v>
      </c>
      <c r="BY151" s="15">
        <f t="shared" si="573"/>
        <v>0</v>
      </c>
      <c r="BZ151" s="10" t="str">
        <f>IFERROR(VLOOKUP(A151,'24'!U:V,2,0),"0")</f>
        <v>0</v>
      </c>
      <c r="CA151" s="5" t="s">
        <v>129</v>
      </c>
      <c r="CB151" s="15">
        <f t="shared" si="574"/>
        <v>0</v>
      </c>
      <c r="CC151" s="10" t="str">
        <f>IFERROR(VLOOKUP(A151,'25'!U:V,2,0),"0")</f>
        <v>0</v>
      </c>
      <c r="CD151" s="5" t="s">
        <v>129</v>
      </c>
      <c r="CE151" s="15">
        <f t="shared" si="575"/>
        <v>0</v>
      </c>
      <c r="CF151" s="10" t="str">
        <f>IFERROR(VLOOKUP(A151,'26'!U:V,2,0),"0")</f>
        <v>0</v>
      </c>
      <c r="CG151" s="5" t="s">
        <v>129</v>
      </c>
      <c r="CH151" s="15">
        <f t="shared" si="576"/>
        <v>0</v>
      </c>
      <c r="CI151" s="10" t="str">
        <f>IFERROR(VLOOKUP(A151,'27'!U:V,2,0),"0")</f>
        <v>0</v>
      </c>
      <c r="CJ151" s="5" t="s">
        <v>129</v>
      </c>
      <c r="CK151" s="15">
        <f t="shared" si="577"/>
        <v>0</v>
      </c>
      <c r="CL151" s="10" t="str">
        <f>IFERROR(VLOOKUP(A151,'28'!U:V,2,0),"0")</f>
        <v>0</v>
      </c>
      <c r="CM151" s="5" t="s">
        <v>129</v>
      </c>
      <c r="CN151" s="15">
        <f t="shared" si="578"/>
        <v>0</v>
      </c>
      <c r="CO151" s="10" t="str">
        <f>IFERROR(VLOOKUP(A151,'29'!U:V,2,0),"0")</f>
        <v>0</v>
      </c>
      <c r="CP151" s="5" t="s">
        <v>129</v>
      </c>
      <c r="CQ151" s="15">
        <f t="shared" si="579"/>
        <v>0</v>
      </c>
      <c r="CR151" s="10" t="str">
        <f>IFERROR(VLOOKUP(A151,'30'!U:V,2,0),"0")</f>
        <v>0</v>
      </c>
      <c r="CS151" s="5" t="s">
        <v>129</v>
      </c>
      <c r="CT151" s="15">
        <f t="shared" si="580"/>
        <v>0</v>
      </c>
      <c r="CU151" s="10" t="str">
        <f>IFERROR(VLOOKUP(A151,'31'!U:V,2,0),"0")</f>
        <v>0</v>
      </c>
      <c r="CV151" s="5" t="s">
        <v>129</v>
      </c>
      <c r="CW151" s="15">
        <f t="shared" si="425"/>
        <v>0</v>
      </c>
      <c r="CX151" s="10" t="str">
        <f>IFERROR(VLOOKUP(A151,'เซต1-31'!V:W,2,0),"0")</f>
        <v>0</v>
      </c>
      <c r="CY151" s="5" t="s">
        <v>129</v>
      </c>
      <c r="CZ151" s="15">
        <f t="shared" si="424"/>
        <v>0</v>
      </c>
    </row>
    <row r="152" spans="1:104" x14ac:dyDescent="0.25">
      <c r="A152" s="5" t="s">
        <v>302</v>
      </c>
      <c r="B152" s="4" t="s">
        <v>303</v>
      </c>
      <c r="C152" s="13">
        <v>21.27</v>
      </c>
      <c r="D152" s="95">
        <v>1</v>
      </c>
      <c r="E152" s="95">
        <f t="shared" si="422"/>
        <v>0</v>
      </c>
      <c r="F152" s="19">
        <f t="shared" si="423"/>
        <v>0</v>
      </c>
      <c r="G152" s="5" t="s">
        <v>129</v>
      </c>
      <c r="H152" s="13">
        <f t="shared" si="550"/>
        <v>0</v>
      </c>
      <c r="I152" s="10" t="str">
        <f>IFERROR(VLOOKUP(A152,'1'!U:V,2,0),"0")</f>
        <v>0</v>
      </c>
      <c r="J152" s="5" t="s">
        <v>129</v>
      </c>
      <c r="K152" s="15">
        <f t="shared" si="551"/>
        <v>0</v>
      </c>
      <c r="L152" s="10" t="str">
        <f>IFERROR(VLOOKUP(A152,'2'!U:V,2,0),"0")</f>
        <v>0</v>
      </c>
      <c r="M152" s="5" t="s">
        <v>129</v>
      </c>
      <c r="N152" s="15">
        <f t="shared" si="552"/>
        <v>0</v>
      </c>
      <c r="O152" s="10" t="str">
        <f>IFERROR(VLOOKUP(A152,'3'!U:V,2,0),"0")</f>
        <v>0</v>
      </c>
      <c r="P152" s="5" t="s">
        <v>129</v>
      </c>
      <c r="Q152" s="15">
        <f t="shared" si="553"/>
        <v>0</v>
      </c>
      <c r="R152" s="10" t="str">
        <f>IFERROR(VLOOKUP(A152,'4'!U:V,2,0),"0")</f>
        <v>0</v>
      </c>
      <c r="S152" s="5" t="s">
        <v>129</v>
      </c>
      <c r="T152" s="15">
        <f t="shared" si="554"/>
        <v>0</v>
      </c>
      <c r="U152" s="10" t="str">
        <f>IFERROR(VLOOKUP(A152,'5'!U:V,2,0),"0")</f>
        <v>0</v>
      </c>
      <c r="V152" s="5" t="s">
        <v>129</v>
      </c>
      <c r="W152" s="15">
        <f t="shared" si="555"/>
        <v>0</v>
      </c>
      <c r="X152" s="10" t="str">
        <f>IFERROR(VLOOKUP(A152,'6'!U:V,2,0),"0")</f>
        <v>0</v>
      </c>
      <c r="Y152" s="5" t="s">
        <v>129</v>
      </c>
      <c r="Z152" s="15">
        <f t="shared" si="556"/>
        <v>0</v>
      </c>
      <c r="AA152" s="10" t="str">
        <f>IFERROR(VLOOKUP(A152,'7'!U:V,2,0),"0")</f>
        <v>0</v>
      </c>
      <c r="AB152" s="5" t="s">
        <v>129</v>
      </c>
      <c r="AC152" s="15">
        <f t="shared" si="557"/>
        <v>0</v>
      </c>
      <c r="AD152" s="10" t="str">
        <f>IFERROR(VLOOKUP(A152,'8'!U:V,2,0),"0")</f>
        <v>0</v>
      </c>
      <c r="AE152" s="5" t="s">
        <v>129</v>
      </c>
      <c r="AF152" s="15">
        <f t="shared" si="558"/>
        <v>0</v>
      </c>
      <c r="AG152" s="10" t="str">
        <f>IFERROR(VLOOKUP(A152,'9'!U:V,2,0),"0")</f>
        <v>0</v>
      </c>
      <c r="AH152" s="5" t="s">
        <v>129</v>
      </c>
      <c r="AI152" s="15">
        <f t="shared" si="559"/>
        <v>0</v>
      </c>
      <c r="AJ152" s="10" t="str">
        <f>IFERROR(VLOOKUP(A152,'10'!U:V,2,0),"0")</f>
        <v>0</v>
      </c>
      <c r="AK152" s="5" t="s">
        <v>129</v>
      </c>
      <c r="AL152" s="15">
        <f t="shared" si="560"/>
        <v>0</v>
      </c>
      <c r="AM152" s="10" t="str">
        <f>IFERROR(VLOOKUP(A152,'11'!U:V,2,0),"0")</f>
        <v>0</v>
      </c>
      <c r="AN152" s="5" t="s">
        <v>129</v>
      </c>
      <c r="AO152" s="15">
        <f t="shared" si="561"/>
        <v>0</v>
      </c>
      <c r="AP152" s="10" t="str">
        <f>IFERROR(VLOOKUP(A152,'12'!U:V,2,0),"0")</f>
        <v>0</v>
      </c>
      <c r="AQ152" s="5" t="s">
        <v>129</v>
      </c>
      <c r="AR152" s="15">
        <f t="shared" si="562"/>
        <v>0</v>
      </c>
      <c r="AS152" s="10" t="str">
        <f>IFERROR(VLOOKUP(A152,'13'!U:V,2,0),"0")</f>
        <v>0</v>
      </c>
      <c r="AT152" s="5" t="s">
        <v>129</v>
      </c>
      <c r="AU152" s="15">
        <f t="shared" si="563"/>
        <v>0</v>
      </c>
      <c r="AV152" s="10" t="str">
        <f>IFERROR(VLOOKUP(A152,'14'!U:V,2,0),"0")</f>
        <v>0</v>
      </c>
      <c r="AW152" s="5" t="s">
        <v>129</v>
      </c>
      <c r="AX152" s="15">
        <f t="shared" si="564"/>
        <v>0</v>
      </c>
      <c r="AY152" s="10" t="str">
        <f>IFERROR(VLOOKUP(A152,'15'!U:V,2,0),"0")</f>
        <v>0</v>
      </c>
      <c r="AZ152" s="5" t="s">
        <v>129</v>
      </c>
      <c r="BA152" s="15">
        <f t="shared" si="565"/>
        <v>0</v>
      </c>
      <c r="BB152" s="10" t="str">
        <f>IFERROR(VLOOKUP(A152,'16'!U:V,2,0),"0")</f>
        <v>0</v>
      </c>
      <c r="BC152" s="5" t="s">
        <v>129</v>
      </c>
      <c r="BD152" s="15">
        <f t="shared" si="566"/>
        <v>0</v>
      </c>
      <c r="BE152" s="10" t="str">
        <f>IFERROR(VLOOKUP(A152,'17'!U:V,2,0),"0")</f>
        <v>0</v>
      </c>
      <c r="BF152" s="5" t="s">
        <v>129</v>
      </c>
      <c r="BG152" s="15">
        <f t="shared" si="567"/>
        <v>0</v>
      </c>
      <c r="BH152" s="10" t="str">
        <f>IFERROR(VLOOKUP(A152,'18'!U:V,2,0),"0")</f>
        <v>0</v>
      </c>
      <c r="BI152" s="5" t="s">
        <v>129</v>
      </c>
      <c r="BJ152" s="15">
        <f t="shared" si="568"/>
        <v>0</v>
      </c>
      <c r="BK152" s="10" t="str">
        <f>IFERROR(VLOOKUP(A152,'19'!U:V,2,0),"0")</f>
        <v>0</v>
      </c>
      <c r="BL152" s="5" t="s">
        <v>129</v>
      </c>
      <c r="BM152" s="15">
        <f t="shared" si="569"/>
        <v>0</v>
      </c>
      <c r="BN152" s="10" t="str">
        <f>IFERROR(VLOOKUP(A152,'20'!U:V,2,0),"0")</f>
        <v>0</v>
      </c>
      <c r="BO152" s="5" t="s">
        <v>129</v>
      </c>
      <c r="BP152" s="15">
        <f t="shared" si="570"/>
        <v>0</v>
      </c>
      <c r="BQ152" s="10" t="str">
        <f>IFERROR(VLOOKUP(A152,'21'!U:V,2,0),"0")</f>
        <v>0</v>
      </c>
      <c r="BR152" s="5" t="s">
        <v>129</v>
      </c>
      <c r="BS152" s="15">
        <f t="shared" si="571"/>
        <v>0</v>
      </c>
      <c r="BT152" s="10" t="str">
        <f>IFERROR(VLOOKUP(A152,'22'!U:V,2,0),"0")</f>
        <v>0</v>
      </c>
      <c r="BU152" s="5" t="s">
        <v>129</v>
      </c>
      <c r="BV152" s="15">
        <f t="shared" si="572"/>
        <v>0</v>
      </c>
      <c r="BW152" s="10" t="str">
        <f>IFERROR(VLOOKUP(A152,'23'!U:V,2,0),"0")</f>
        <v>0</v>
      </c>
      <c r="BX152" s="5" t="s">
        <v>129</v>
      </c>
      <c r="BY152" s="15">
        <f t="shared" si="573"/>
        <v>0</v>
      </c>
      <c r="BZ152" s="10" t="str">
        <f>IFERROR(VLOOKUP(A152,'24'!U:V,2,0),"0")</f>
        <v>0</v>
      </c>
      <c r="CA152" s="5" t="s">
        <v>129</v>
      </c>
      <c r="CB152" s="15">
        <f t="shared" si="574"/>
        <v>0</v>
      </c>
      <c r="CC152" s="10" t="str">
        <f>IFERROR(VLOOKUP(A152,'25'!U:V,2,0),"0")</f>
        <v>0</v>
      </c>
      <c r="CD152" s="5" t="s">
        <v>129</v>
      </c>
      <c r="CE152" s="15">
        <f t="shared" si="575"/>
        <v>0</v>
      </c>
      <c r="CF152" s="10" t="str">
        <f>IFERROR(VLOOKUP(A152,'26'!U:V,2,0),"0")</f>
        <v>0</v>
      </c>
      <c r="CG152" s="5" t="s">
        <v>129</v>
      </c>
      <c r="CH152" s="15">
        <f t="shared" si="576"/>
        <v>0</v>
      </c>
      <c r="CI152" s="10" t="str">
        <f>IFERROR(VLOOKUP(A152,'27'!U:V,2,0),"0")</f>
        <v>0</v>
      </c>
      <c r="CJ152" s="5" t="s">
        <v>129</v>
      </c>
      <c r="CK152" s="15">
        <f t="shared" si="577"/>
        <v>0</v>
      </c>
      <c r="CL152" s="10" t="str">
        <f>IFERROR(VLOOKUP(A152,'28'!U:V,2,0),"0")</f>
        <v>0</v>
      </c>
      <c r="CM152" s="5" t="s">
        <v>129</v>
      </c>
      <c r="CN152" s="15">
        <f t="shared" si="578"/>
        <v>0</v>
      </c>
      <c r="CO152" s="10" t="str">
        <f>IFERROR(VLOOKUP(A152,'29'!U:V,2,0),"0")</f>
        <v>0</v>
      </c>
      <c r="CP152" s="5" t="s">
        <v>129</v>
      </c>
      <c r="CQ152" s="15">
        <f t="shared" si="579"/>
        <v>0</v>
      </c>
      <c r="CR152" s="10" t="str">
        <f>IFERROR(VLOOKUP(A152,'30'!U:V,2,0),"0")</f>
        <v>0</v>
      </c>
      <c r="CS152" s="5" t="s">
        <v>129</v>
      </c>
      <c r="CT152" s="15">
        <f t="shared" si="580"/>
        <v>0</v>
      </c>
      <c r="CU152" s="10" t="str">
        <f>IFERROR(VLOOKUP(A152,'31'!U:V,2,0),"0")</f>
        <v>0</v>
      </c>
      <c r="CV152" s="5" t="s">
        <v>129</v>
      </c>
      <c r="CW152" s="15">
        <f t="shared" si="425"/>
        <v>0</v>
      </c>
      <c r="CX152" s="10" t="str">
        <f>IFERROR(VLOOKUP(A152,'เซต1-31'!V:W,2,0),"0")</f>
        <v>0</v>
      </c>
      <c r="CY152" s="5" t="s">
        <v>129</v>
      </c>
      <c r="CZ152" s="15">
        <f t="shared" si="424"/>
        <v>0</v>
      </c>
    </row>
    <row r="153" spans="1:104" x14ac:dyDescent="0.25">
      <c r="A153" s="5" t="s">
        <v>304</v>
      </c>
      <c r="B153" s="4" t="s">
        <v>305</v>
      </c>
      <c r="C153" s="13">
        <v>37.51</v>
      </c>
      <c r="D153" s="95">
        <v>1</v>
      </c>
      <c r="E153" s="95">
        <f t="shared" si="422"/>
        <v>0</v>
      </c>
      <c r="F153" s="19">
        <f t="shared" si="423"/>
        <v>0</v>
      </c>
      <c r="G153" s="5" t="s">
        <v>129</v>
      </c>
      <c r="H153" s="13">
        <f t="shared" si="550"/>
        <v>0</v>
      </c>
      <c r="I153" s="10" t="str">
        <f>IFERROR(VLOOKUP(A153,'1'!U:V,2,0),"0")</f>
        <v>0</v>
      </c>
      <c r="J153" s="5" t="s">
        <v>129</v>
      </c>
      <c r="K153" s="15">
        <f t="shared" si="551"/>
        <v>0</v>
      </c>
      <c r="L153" s="10" t="str">
        <f>IFERROR(VLOOKUP(A153,'2'!U:V,2,0),"0")</f>
        <v>0</v>
      </c>
      <c r="M153" s="5" t="s">
        <v>129</v>
      </c>
      <c r="N153" s="15">
        <f t="shared" si="552"/>
        <v>0</v>
      </c>
      <c r="O153" s="10" t="str">
        <f>IFERROR(VLOOKUP(A153,'3'!U:V,2,0),"0")</f>
        <v>0</v>
      </c>
      <c r="P153" s="5" t="s">
        <v>129</v>
      </c>
      <c r="Q153" s="15">
        <f t="shared" si="553"/>
        <v>0</v>
      </c>
      <c r="R153" s="10" t="str">
        <f>IFERROR(VLOOKUP(A153,'4'!U:V,2,0),"0")</f>
        <v>0</v>
      </c>
      <c r="S153" s="5" t="s">
        <v>129</v>
      </c>
      <c r="T153" s="15">
        <f t="shared" si="554"/>
        <v>0</v>
      </c>
      <c r="U153" s="10" t="str">
        <f>IFERROR(VLOOKUP(A153,'5'!U:V,2,0),"0")</f>
        <v>0</v>
      </c>
      <c r="V153" s="5" t="s">
        <v>129</v>
      </c>
      <c r="W153" s="15">
        <f t="shared" si="555"/>
        <v>0</v>
      </c>
      <c r="X153" s="10" t="str">
        <f>IFERROR(VLOOKUP(A153,'6'!U:V,2,0),"0")</f>
        <v>0</v>
      </c>
      <c r="Y153" s="5" t="s">
        <v>129</v>
      </c>
      <c r="Z153" s="15">
        <f t="shared" si="556"/>
        <v>0</v>
      </c>
      <c r="AA153" s="10" t="str">
        <f>IFERROR(VLOOKUP(A153,'7'!U:V,2,0),"0")</f>
        <v>0</v>
      </c>
      <c r="AB153" s="5" t="s">
        <v>129</v>
      </c>
      <c r="AC153" s="15">
        <f t="shared" si="557"/>
        <v>0</v>
      </c>
      <c r="AD153" s="10" t="str">
        <f>IFERROR(VLOOKUP(A153,'8'!U:V,2,0),"0")</f>
        <v>0</v>
      </c>
      <c r="AE153" s="5" t="s">
        <v>129</v>
      </c>
      <c r="AF153" s="15">
        <f t="shared" si="558"/>
        <v>0</v>
      </c>
      <c r="AG153" s="10" t="str">
        <f>IFERROR(VLOOKUP(A153,'9'!U:V,2,0),"0")</f>
        <v>0</v>
      </c>
      <c r="AH153" s="5" t="s">
        <v>129</v>
      </c>
      <c r="AI153" s="15">
        <f t="shared" si="559"/>
        <v>0</v>
      </c>
      <c r="AJ153" s="10" t="str">
        <f>IFERROR(VLOOKUP(A153,'10'!U:V,2,0),"0")</f>
        <v>0</v>
      </c>
      <c r="AK153" s="5" t="s">
        <v>129</v>
      </c>
      <c r="AL153" s="15">
        <f t="shared" si="560"/>
        <v>0</v>
      </c>
      <c r="AM153" s="10" t="str">
        <f>IFERROR(VLOOKUP(A153,'11'!U:V,2,0),"0")</f>
        <v>0</v>
      </c>
      <c r="AN153" s="5" t="s">
        <v>129</v>
      </c>
      <c r="AO153" s="15">
        <f t="shared" si="561"/>
        <v>0</v>
      </c>
      <c r="AP153" s="10" t="str">
        <f>IFERROR(VLOOKUP(A153,'12'!U:V,2,0),"0")</f>
        <v>0</v>
      </c>
      <c r="AQ153" s="5" t="s">
        <v>129</v>
      </c>
      <c r="AR153" s="15">
        <f t="shared" si="562"/>
        <v>0</v>
      </c>
      <c r="AS153" s="10" t="str">
        <f>IFERROR(VLOOKUP(A153,'13'!U:V,2,0),"0")</f>
        <v>0</v>
      </c>
      <c r="AT153" s="5" t="s">
        <v>129</v>
      </c>
      <c r="AU153" s="15">
        <f t="shared" si="563"/>
        <v>0</v>
      </c>
      <c r="AV153" s="10" t="str">
        <f>IFERROR(VLOOKUP(A153,'14'!U:V,2,0),"0")</f>
        <v>0</v>
      </c>
      <c r="AW153" s="5" t="s">
        <v>129</v>
      </c>
      <c r="AX153" s="15">
        <f t="shared" si="564"/>
        <v>0</v>
      </c>
      <c r="AY153" s="10" t="str">
        <f>IFERROR(VLOOKUP(A153,'15'!U:V,2,0),"0")</f>
        <v>0</v>
      </c>
      <c r="AZ153" s="5" t="s">
        <v>129</v>
      </c>
      <c r="BA153" s="15">
        <f t="shared" si="565"/>
        <v>0</v>
      </c>
      <c r="BB153" s="10" t="str">
        <f>IFERROR(VLOOKUP(A153,'16'!U:V,2,0),"0")</f>
        <v>0</v>
      </c>
      <c r="BC153" s="5" t="s">
        <v>129</v>
      </c>
      <c r="BD153" s="15">
        <f t="shared" si="566"/>
        <v>0</v>
      </c>
      <c r="BE153" s="10" t="str">
        <f>IFERROR(VLOOKUP(A153,'17'!U:V,2,0),"0")</f>
        <v>0</v>
      </c>
      <c r="BF153" s="5" t="s">
        <v>129</v>
      </c>
      <c r="BG153" s="15">
        <f t="shared" si="567"/>
        <v>0</v>
      </c>
      <c r="BH153" s="10" t="str">
        <f>IFERROR(VLOOKUP(A153,'18'!U:V,2,0),"0")</f>
        <v>0</v>
      </c>
      <c r="BI153" s="5" t="s">
        <v>129</v>
      </c>
      <c r="BJ153" s="15">
        <f t="shared" si="568"/>
        <v>0</v>
      </c>
      <c r="BK153" s="10" t="str">
        <f>IFERROR(VLOOKUP(A153,'19'!U:V,2,0),"0")</f>
        <v>0</v>
      </c>
      <c r="BL153" s="5" t="s">
        <v>129</v>
      </c>
      <c r="BM153" s="15">
        <f t="shared" si="569"/>
        <v>0</v>
      </c>
      <c r="BN153" s="10" t="str">
        <f>IFERROR(VLOOKUP(A153,'20'!U:V,2,0),"0")</f>
        <v>0</v>
      </c>
      <c r="BO153" s="5" t="s">
        <v>129</v>
      </c>
      <c r="BP153" s="15">
        <f t="shared" si="570"/>
        <v>0</v>
      </c>
      <c r="BQ153" s="10" t="str">
        <f>IFERROR(VLOOKUP(A153,'21'!U:V,2,0),"0")</f>
        <v>0</v>
      </c>
      <c r="BR153" s="5" t="s">
        <v>129</v>
      </c>
      <c r="BS153" s="15">
        <f t="shared" si="571"/>
        <v>0</v>
      </c>
      <c r="BT153" s="10" t="str">
        <f>IFERROR(VLOOKUP(A153,'22'!U:V,2,0),"0")</f>
        <v>0</v>
      </c>
      <c r="BU153" s="5" t="s">
        <v>129</v>
      </c>
      <c r="BV153" s="15">
        <f t="shared" si="572"/>
        <v>0</v>
      </c>
      <c r="BW153" s="10" t="str">
        <f>IFERROR(VLOOKUP(A153,'23'!U:V,2,0),"0")</f>
        <v>0</v>
      </c>
      <c r="BX153" s="5" t="s">
        <v>129</v>
      </c>
      <c r="BY153" s="15">
        <f t="shared" si="573"/>
        <v>0</v>
      </c>
      <c r="BZ153" s="10" t="str">
        <f>IFERROR(VLOOKUP(A153,'24'!U:V,2,0),"0")</f>
        <v>0</v>
      </c>
      <c r="CA153" s="5" t="s">
        <v>129</v>
      </c>
      <c r="CB153" s="15">
        <f t="shared" si="574"/>
        <v>0</v>
      </c>
      <c r="CC153" s="10" t="str">
        <f>IFERROR(VLOOKUP(A153,'25'!U:V,2,0),"0")</f>
        <v>0</v>
      </c>
      <c r="CD153" s="5" t="s">
        <v>129</v>
      </c>
      <c r="CE153" s="15">
        <f t="shared" si="575"/>
        <v>0</v>
      </c>
      <c r="CF153" s="10" t="str">
        <f>IFERROR(VLOOKUP(A153,'26'!U:V,2,0),"0")</f>
        <v>0</v>
      </c>
      <c r="CG153" s="5" t="s">
        <v>129</v>
      </c>
      <c r="CH153" s="15">
        <f t="shared" si="576"/>
        <v>0</v>
      </c>
      <c r="CI153" s="10" t="str">
        <f>IFERROR(VLOOKUP(A153,'27'!U:V,2,0),"0")</f>
        <v>0</v>
      </c>
      <c r="CJ153" s="5" t="s">
        <v>129</v>
      </c>
      <c r="CK153" s="15">
        <f t="shared" si="577"/>
        <v>0</v>
      </c>
      <c r="CL153" s="10" t="str">
        <f>IFERROR(VLOOKUP(A153,'28'!U:V,2,0),"0")</f>
        <v>0</v>
      </c>
      <c r="CM153" s="5" t="s">
        <v>129</v>
      </c>
      <c r="CN153" s="15">
        <f t="shared" si="578"/>
        <v>0</v>
      </c>
      <c r="CO153" s="10" t="str">
        <f>IFERROR(VLOOKUP(A153,'29'!U:V,2,0),"0")</f>
        <v>0</v>
      </c>
      <c r="CP153" s="5" t="s">
        <v>129</v>
      </c>
      <c r="CQ153" s="15">
        <f t="shared" si="579"/>
        <v>0</v>
      </c>
      <c r="CR153" s="10" t="str">
        <f>IFERROR(VLOOKUP(A153,'30'!U:V,2,0),"0")</f>
        <v>0</v>
      </c>
      <c r="CS153" s="5" t="s">
        <v>129</v>
      </c>
      <c r="CT153" s="15">
        <f t="shared" si="580"/>
        <v>0</v>
      </c>
      <c r="CU153" s="10" t="str">
        <f>IFERROR(VLOOKUP(A153,'31'!U:V,2,0),"0")</f>
        <v>0</v>
      </c>
      <c r="CV153" s="5" t="s">
        <v>129</v>
      </c>
      <c r="CW153" s="15">
        <f t="shared" si="425"/>
        <v>0</v>
      </c>
      <c r="CX153" s="10" t="str">
        <f>IFERROR(VLOOKUP(A153,'เซต1-31'!V:W,2,0),"0")</f>
        <v>0</v>
      </c>
      <c r="CY153" s="5" t="s">
        <v>129</v>
      </c>
      <c r="CZ153" s="15">
        <f t="shared" si="424"/>
        <v>0</v>
      </c>
    </row>
    <row r="154" spans="1:104" x14ac:dyDescent="0.25">
      <c r="A154" s="5" t="s">
        <v>298</v>
      </c>
      <c r="B154" s="4" t="s">
        <v>299</v>
      </c>
      <c r="C154" s="13">
        <v>27.37</v>
      </c>
      <c r="D154" s="95">
        <v>1</v>
      </c>
      <c r="E154" s="95">
        <f t="shared" si="422"/>
        <v>0</v>
      </c>
      <c r="F154" s="19">
        <f t="shared" si="423"/>
        <v>0</v>
      </c>
      <c r="G154" s="5" t="s">
        <v>129</v>
      </c>
      <c r="H154" s="13">
        <f t="shared" si="550"/>
        <v>0</v>
      </c>
      <c r="I154" s="10" t="str">
        <f>IFERROR(VLOOKUP(A154,'1'!U:V,2,0),"0")</f>
        <v>0</v>
      </c>
      <c r="J154" s="5" t="s">
        <v>129</v>
      </c>
      <c r="K154" s="15">
        <f t="shared" si="551"/>
        <v>0</v>
      </c>
      <c r="L154" s="10" t="str">
        <f>IFERROR(VLOOKUP(A154,'2'!U:V,2,0),"0")</f>
        <v>0</v>
      </c>
      <c r="M154" s="5" t="s">
        <v>129</v>
      </c>
      <c r="N154" s="15">
        <f t="shared" si="552"/>
        <v>0</v>
      </c>
      <c r="O154" s="10" t="str">
        <f>IFERROR(VLOOKUP(A154,'3'!U:V,2,0),"0")</f>
        <v>0</v>
      </c>
      <c r="P154" s="5" t="s">
        <v>129</v>
      </c>
      <c r="Q154" s="15">
        <f t="shared" si="553"/>
        <v>0</v>
      </c>
      <c r="R154" s="10" t="str">
        <f>IFERROR(VLOOKUP(A154,'4'!U:V,2,0),"0")</f>
        <v>0</v>
      </c>
      <c r="S154" s="5" t="s">
        <v>129</v>
      </c>
      <c r="T154" s="15">
        <f t="shared" si="554"/>
        <v>0</v>
      </c>
      <c r="U154" s="10" t="str">
        <f>IFERROR(VLOOKUP(A154,'5'!U:V,2,0),"0")</f>
        <v>0</v>
      </c>
      <c r="V154" s="5" t="s">
        <v>129</v>
      </c>
      <c r="W154" s="15">
        <f t="shared" si="555"/>
        <v>0</v>
      </c>
      <c r="X154" s="10" t="str">
        <f>IFERROR(VLOOKUP(A154,'6'!U:V,2,0),"0")</f>
        <v>0</v>
      </c>
      <c r="Y154" s="5" t="s">
        <v>129</v>
      </c>
      <c r="Z154" s="15">
        <f t="shared" si="556"/>
        <v>0</v>
      </c>
      <c r="AA154" s="10" t="str">
        <f>IFERROR(VLOOKUP(A154,'7'!U:V,2,0),"0")</f>
        <v>0</v>
      </c>
      <c r="AB154" s="5" t="s">
        <v>129</v>
      </c>
      <c r="AC154" s="15">
        <f t="shared" si="557"/>
        <v>0</v>
      </c>
      <c r="AD154" s="10" t="str">
        <f>IFERROR(VLOOKUP(A154,'8'!U:V,2,0),"0")</f>
        <v>0</v>
      </c>
      <c r="AE154" s="5" t="s">
        <v>129</v>
      </c>
      <c r="AF154" s="15">
        <f t="shared" si="558"/>
        <v>0</v>
      </c>
      <c r="AG154" s="10" t="str">
        <f>IFERROR(VLOOKUP(A154,'9'!U:V,2,0),"0")</f>
        <v>0</v>
      </c>
      <c r="AH154" s="5" t="s">
        <v>129</v>
      </c>
      <c r="AI154" s="15">
        <f t="shared" si="559"/>
        <v>0</v>
      </c>
      <c r="AJ154" s="10" t="str">
        <f>IFERROR(VLOOKUP(A154,'10'!U:V,2,0),"0")</f>
        <v>0</v>
      </c>
      <c r="AK154" s="5" t="s">
        <v>129</v>
      </c>
      <c r="AL154" s="15">
        <f t="shared" si="560"/>
        <v>0</v>
      </c>
      <c r="AM154" s="10" t="str">
        <f>IFERROR(VLOOKUP(A154,'11'!U:V,2,0),"0")</f>
        <v>0</v>
      </c>
      <c r="AN154" s="5" t="s">
        <v>129</v>
      </c>
      <c r="AO154" s="15">
        <f t="shared" si="561"/>
        <v>0</v>
      </c>
      <c r="AP154" s="10" t="str">
        <f>IFERROR(VLOOKUP(A154,'12'!U:V,2,0),"0")</f>
        <v>0</v>
      </c>
      <c r="AQ154" s="5" t="s">
        <v>129</v>
      </c>
      <c r="AR154" s="15">
        <f t="shared" si="562"/>
        <v>0</v>
      </c>
      <c r="AS154" s="10" t="str">
        <f>IFERROR(VLOOKUP(A154,'13'!U:V,2,0),"0")</f>
        <v>0</v>
      </c>
      <c r="AT154" s="5" t="s">
        <v>129</v>
      </c>
      <c r="AU154" s="15">
        <f t="shared" si="563"/>
        <v>0</v>
      </c>
      <c r="AV154" s="10" t="str">
        <f>IFERROR(VLOOKUP(A154,'14'!U:V,2,0),"0")</f>
        <v>0</v>
      </c>
      <c r="AW154" s="5" t="s">
        <v>129</v>
      </c>
      <c r="AX154" s="15">
        <f t="shared" si="564"/>
        <v>0</v>
      </c>
      <c r="AY154" s="10" t="str">
        <f>IFERROR(VLOOKUP(A154,'15'!U:V,2,0),"0")</f>
        <v>0</v>
      </c>
      <c r="AZ154" s="5" t="s">
        <v>129</v>
      </c>
      <c r="BA154" s="15">
        <f t="shared" si="565"/>
        <v>0</v>
      </c>
      <c r="BB154" s="10" t="str">
        <f>IFERROR(VLOOKUP(A154,'16'!U:V,2,0),"0")</f>
        <v>0</v>
      </c>
      <c r="BC154" s="5" t="s">
        <v>129</v>
      </c>
      <c r="BD154" s="15">
        <f t="shared" si="566"/>
        <v>0</v>
      </c>
      <c r="BE154" s="10" t="str">
        <f>IFERROR(VLOOKUP(A154,'17'!U:V,2,0),"0")</f>
        <v>0</v>
      </c>
      <c r="BF154" s="5" t="s">
        <v>129</v>
      </c>
      <c r="BG154" s="15">
        <f t="shared" si="567"/>
        <v>0</v>
      </c>
      <c r="BH154" s="10" t="str">
        <f>IFERROR(VLOOKUP(A154,'18'!U:V,2,0),"0")</f>
        <v>0</v>
      </c>
      <c r="BI154" s="5" t="s">
        <v>129</v>
      </c>
      <c r="BJ154" s="15">
        <f t="shared" si="568"/>
        <v>0</v>
      </c>
      <c r="BK154" s="10" t="str">
        <f>IFERROR(VLOOKUP(A154,'19'!U:V,2,0),"0")</f>
        <v>0</v>
      </c>
      <c r="BL154" s="5" t="s">
        <v>129</v>
      </c>
      <c r="BM154" s="15">
        <f t="shared" si="569"/>
        <v>0</v>
      </c>
      <c r="BN154" s="10" t="str">
        <f>IFERROR(VLOOKUP(A154,'20'!U:V,2,0),"0")</f>
        <v>0</v>
      </c>
      <c r="BO154" s="5" t="s">
        <v>129</v>
      </c>
      <c r="BP154" s="15">
        <f t="shared" si="570"/>
        <v>0</v>
      </c>
      <c r="BQ154" s="10" t="str">
        <f>IFERROR(VLOOKUP(A154,'21'!U:V,2,0),"0")</f>
        <v>0</v>
      </c>
      <c r="BR154" s="5" t="s">
        <v>129</v>
      </c>
      <c r="BS154" s="15">
        <f t="shared" si="571"/>
        <v>0</v>
      </c>
      <c r="BT154" s="10" t="str">
        <f>IFERROR(VLOOKUP(A154,'22'!U:V,2,0),"0")</f>
        <v>0</v>
      </c>
      <c r="BU154" s="5" t="s">
        <v>129</v>
      </c>
      <c r="BV154" s="15">
        <f t="shared" si="572"/>
        <v>0</v>
      </c>
      <c r="BW154" s="10" t="str">
        <f>IFERROR(VLOOKUP(A154,'23'!U:V,2,0),"0")</f>
        <v>0</v>
      </c>
      <c r="BX154" s="5" t="s">
        <v>129</v>
      </c>
      <c r="BY154" s="15">
        <f t="shared" si="573"/>
        <v>0</v>
      </c>
      <c r="BZ154" s="10" t="str">
        <f>IFERROR(VLOOKUP(A154,'24'!U:V,2,0),"0")</f>
        <v>0</v>
      </c>
      <c r="CA154" s="5" t="s">
        <v>129</v>
      </c>
      <c r="CB154" s="15">
        <f t="shared" si="574"/>
        <v>0</v>
      </c>
      <c r="CC154" s="10" t="str">
        <f>IFERROR(VLOOKUP(A154,'25'!U:V,2,0),"0")</f>
        <v>0</v>
      </c>
      <c r="CD154" s="5" t="s">
        <v>129</v>
      </c>
      <c r="CE154" s="15">
        <f t="shared" si="575"/>
        <v>0</v>
      </c>
      <c r="CF154" s="10" t="str">
        <f>IFERROR(VLOOKUP(A154,'26'!U:V,2,0),"0")</f>
        <v>0</v>
      </c>
      <c r="CG154" s="5" t="s">
        <v>129</v>
      </c>
      <c r="CH154" s="15">
        <f t="shared" si="576"/>
        <v>0</v>
      </c>
      <c r="CI154" s="10" t="str">
        <f>IFERROR(VLOOKUP(A154,'27'!U:V,2,0),"0")</f>
        <v>0</v>
      </c>
      <c r="CJ154" s="5" t="s">
        <v>129</v>
      </c>
      <c r="CK154" s="15">
        <f t="shared" si="577"/>
        <v>0</v>
      </c>
      <c r="CL154" s="10" t="str">
        <f>IFERROR(VLOOKUP(A154,'28'!U:V,2,0),"0")</f>
        <v>0</v>
      </c>
      <c r="CM154" s="5" t="s">
        <v>129</v>
      </c>
      <c r="CN154" s="15">
        <f t="shared" si="578"/>
        <v>0</v>
      </c>
      <c r="CO154" s="10" t="str">
        <f>IFERROR(VLOOKUP(A154,'29'!U:V,2,0),"0")</f>
        <v>0</v>
      </c>
      <c r="CP154" s="5" t="s">
        <v>129</v>
      </c>
      <c r="CQ154" s="15">
        <f t="shared" si="579"/>
        <v>0</v>
      </c>
      <c r="CR154" s="10" t="str">
        <f>IFERROR(VLOOKUP(A154,'30'!U:V,2,0),"0")</f>
        <v>0</v>
      </c>
      <c r="CS154" s="5" t="s">
        <v>129</v>
      </c>
      <c r="CT154" s="15">
        <f t="shared" si="580"/>
        <v>0</v>
      </c>
      <c r="CU154" s="10" t="str">
        <f>IFERROR(VLOOKUP(A154,'31'!U:V,2,0),"0")</f>
        <v>0</v>
      </c>
      <c r="CV154" s="5" t="s">
        <v>129</v>
      </c>
      <c r="CW154" s="15">
        <f t="shared" si="425"/>
        <v>0</v>
      </c>
      <c r="CX154" s="10" t="str">
        <f>IFERROR(VLOOKUP(A154,'เซต1-31'!V:W,2,0),"0")</f>
        <v>0</v>
      </c>
      <c r="CY154" s="5" t="s">
        <v>129</v>
      </c>
      <c r="CZ154" s="15">
        <f t="shared" si="424"/>
        <v>0</v>
      </c>
    </row>
    <row r="155" spans="1:104" x14ac:dyDescent="0.25">
      <c r="A155" s="5" t="s">
        <v>294</v>
      </c>
      <c r="B155" s="4" t="s">
        <v>295</v>
      </c>
      <c r="C155" s="13">
        <v>29.28</v>
      </c>
      <c r="D155" s="95">
        <v>1</v>
      </c>
      <c r="E155" s="95">
        <f t="shared" si="422"/>
        <v>0</v>
      </c>
      <c r="F155" s="19">
        <f t="shared" si="423"/>
        <v>0</v>
      </c>
      <c r="G155" s="5" t="s">
        <v>129</v>
      </c>
      <c r="H155" s="13">
        <f t="shared" si="550"/>
        <v>0</v>
      </c>
      <c r="I155" s="10" t="str">
        <f>IFERROR(VLOOKUP(A155,'1'!U:V,2,0),"0")</f>
        <v>0</v>
      </c>
      <c r="J155" s="5" t="s">
        <v>129</v>
      </c>
      <c r="K155" s="15">
        <f t="shared" si="551"/>
        <v>0</v>
      </c>
      <c r="L155" s="10" t="str">
        <f>IFERROR(VLOOKUP(A155,'2'!U:V,2,0),"0")</f>
        <v>0</v>
      </c>
      <c r="M155" s="5" t="s">
        <v>129</v>
      </c>
      <c r="N155" s="15">
        <f t="shared" si="552"/>
        <v>0</v>
      </c>
      <c r="O155" s="10" t="str">
        <f>IFERROR(VLOOKUP(A155,'3'!U:V,2,0),"0")</f>
        <v>0</v>
      </c>
      <c r="P155" s="5" t="s">
        <v>129</v>
      </c>
      <c r="Q155" s="15">
        <f t="shared" si="553"/>
        <v>0</v>
      </c>
      <c r="R155" s="10" t="str">
        <f>IFERROR(VLOOKUP(A155,'4'!U:V,2,0),"0")</f>
        <v>0</v>
      </c>
      <c r="S155" s="5" t="s">
        <v>129</v>
      </c>
      <c r="T155" s="15">
        <f t="shared" si="554"/>
        <v>0</v>
      </c>
      <c r="U155" s="10" t="str">
        <f>IFERROR(VLOOKUP(A155,'5'!U:V,2,0),"0")</f>
        <v>0</v>
      </c>
      <c r="V155" s="5" t="s">
        <v>129</v>
      </c>
      <c r="W155" s="15">
        <f t="shared" si="555"/>
        <v>0</v>
      </c>
      <c r="X155" s="10" t="str">
        <f>IFERROR(VLOOKUP(A155,'6'!U:V,2,0),"0")</f>
        <v>0</v>
      </c>
      <c r="Y155" s="5" t="s">
        <v>129</v>
      </c>
      <c r="Z155" s="15">
        <f t="shared" si="556"/>
        <v>0</v>
      </c>
      <c r="AA155" s="10" t="str">
        <f>IFERROR(VLOOKUP(A155,'7'!U:V,2,0),"0")</f>
        <v>0</v>
      </c>
      <c r="AB155" s="5" t="s">
        <v>129</v>
      </c>
      <c r="AC155" s="15">
        <f t="shared" si="557"/>
        <v>0</v>
      </c>
      <c r="AD155" s="10" t="str">
        <f>IFERROR(VLOOKUP(A155,'8'!U:V,2,0),"0")</f>
        <v>0</v>
      </c>
      <c r="AE155" s="5" t="s">
        <v>129</v>
      </c>
      <c r="AF155" s="15">
        <f t="shared" si="558"/>
        <v>0</v>
      </c>
      <c r="AG155" s="10" t="str">
        <f>IFERROR(VLOOKUP(A155,'9'!U:V,2,0),"0")</f>
        <v>0</v>
      </c>
      <c r="AH155" s="5" t="s">
        <v>129</v>
      </c>
      <c r="AI155" s="15">
        <f t="shared" si="559"/>
        <v>0</v>
      </c>
      <c r="AJ155" s="10" t="str">
        <f>IFERROR(VLOOKUP(A155,'10'!U:V,2,0),"0")</f>
        <v>0</v>
      </c>
      <c r="AK155" s="5" t="s">
        <v>129</v>
      </c>
      <c r="AL155" s="15">
        <f t="shared" si="560"/>
        <v>0</v>
      </c>
      <c r="AM155" s="10" t="str">
        <f>IFERROR(VLOOKUP(A155,'11'!U:V,2,0),"0")</f>
        <v>0</v>
      </c>
      <c r="AN155" s="5" t="s">
        <v>129</v>
      </c>
      <c r="AO155" s="15">
        <f t="shared" si="561"/>
        <v>0</v>
      </c>
      <c r="AP155" s="10" t="str">
        <f>IFERROR(VLOOKUP(A155,'12'!U:V,2,0),"0")</f>
        <v>0</v>
      </c>
      <c r="AQ155" s="5" t="s">
        <v>129</v>
      </c>
      <c r="AR155" s="15">
        <f t="shared" si="562"/>
        <v>0</v>
      </c>
      <c r="AS155" s="10" t="str">
        <f>IFERROR(VLOOKUP(A155,'13'!U:V,2,0),"0")</f>
        <v>0</v>
      </c>
      <c r="AT155" s="5" t="s">
        <v>129</v>
      </c>
      <c r="AU155" s="15">
        <f t="shared" si="563"/>
        <v>0</v>
      </c>
      <c r="AV155" s="10" t="str">
        <f>IFERROR(VLOOKUP(A155,'14'!U:V,2,0),"0")</f>
        <v>0</v>
      </c>
      <c r="AW155" s="5" t="s">
        <v>129</v>
      </c>
      <c r="AX155" s="15">
        <f t="shared" si="564"/>
        <v>0</v>
      </c>
      <c r="AY155" s="10" t="str">
        <f>IFERROR(VLOOKUP(A155,'15'!U:V,2,0),"0")</f>
        <v>0</v>
      </c>
      <c r="AZ155" s="5" t="s">
        <v>129</v>
      </c>
      <c r="BA155" s="15">
        <f t="shared" si="565"/>
        <v>0</v>
      </c>
      <c r="BB155" s="10" t="str">
        <f>IFERROR(VLOOKUP(A155,'16'!U:V,2,0),"0")</f>
        <v>0</v>
      </c>
      <c r="BC155" s="5" t="s">
        <v>129</v>
      </c>
      <c r="BD155" s="15">
        <f t="shared" si="566"/>
        <v>0</v>
      </c>
      <c r="BE155" s="10" t="str">
        <f>IFERROR(VLOOKUP(A155,'17'!U:V,2,0),"0")</f>
        <v>0</v>
      </c>
      <c r="BF155" s="5" t="s">
        <v>129</v>
      </c>
      <c r="BG155" s="15">
        <f t="shared" si="567"/>
        <v>0</v>
      </c>
      <c r="BH155" s="10" t="str">
        <f>IFERROR(VLOOKUP(A155,'18'!U:V,2,0),"0")</f>
        <v>0</v>
      </c>
      <c r="BI155" s="5" t="s">
        <v>129</v>
      </c>
      <c r="BJ155" s="15">
        <f t="shared" si="568"/>
        <v>0</v>
      </c>
      <c r="BK155" s="10" t="str">
        <f>IFERROR(VLOOKUP(A155,'19'!U:V,2,0),"0")</f>
        <v>0</v>
      </c>
      <c r="BL155" s="5" t="s">
        <v>129</v>
      </c>
      <c r="BM155" s="15">
        <f t="shared" si="569"/>
        <v>0</v>
      </c>
      <c r="BN155" s="10" t="str">
        <f>IFERROR(VLOOKUP(A155,'20'!U:V,2,0),"0")</f>
        <v>0</v>
      </c>
      <c r="BO155" s="5" t="s">
        <v>129</v>
      </c>
      <c r="BP155" s="15">
        <f t="shared" si="570"/>
        <v>0</v>
      </c>
      <c r="BQ155" s="10" t="str">
        <f>IFERROR(VLOOKUP(A155,'21'!U:V,2,0),"0")</f>
        <v>0</v>
      </c>
      <c r="BR155" s="5" t="s">
        <v>129</v>
      </c>
      <c r="BS155" s="15">
        <f t="shared" si="571"/>
        <v>0</v>
      </c>
      <c r="BT155" s="10" t="str">
        <f>IFERROR(VLOOKUP(A155,'22'!U:V,2,0),"0")</f>
        <v>0</v>
      </c>
      <c r="BU155" s="5" t="s">
        <v>129</v>
      </c>
      <c r="BV155" s="15">
        <f t="shared" si="572"/>
        <v>0</v>
      </c>
      <c r="BW155" s="10" t="str">
        <f>IFERROR(VLOOKUP(A155,'23'!U:V,2,0),"0")</f>
        <v>0</v>
      </c>
      <c r="BX155" s="5" t="s">
        <v>129</v>
      </c>
      <c r="BY155" s="15">
        <f t="shared" si="573"/>
        <v>0</v>
      </c>
      <c r="BZ155" s="10" t="str">
        <f>IFERROR(VLOOKUP(A155,'24'!U:V,2,0),"0")</f>
        <v>0</v>
      </c>
      <c r="CA155" s="5" t="s">
        <v>129</v>
      </c>
      <c r="CB155" s="15">
        <f t="shared" si="574"/>
        <v>0</v>
      </c>
      <c r="CC155" s="10" t="str">
        <f>IFERROR(VLOOKUP(A155,'25'!U:V,2,0),"0")</f>
        <v>0</v>
      </c>
      <c r="CD155" s="5" t="s">
        <v>129</v>
      </c>
      <c r="CE155" s="15">
        <f t="shared" si="575"/>
        <v>0</v>
      </c>
      <c r="CF155" s="10" t="str">
        <f>IFERROR(VLOOKUP(A155,'26'!U:V,2,0),"0")</f>
        <v>0</v>
      </c>
      <c r="CG155" s="5" t="s">
        <v>129</v>
      </c>
      <c r="CH155" s="15">
        <f t="shared" si="576"/>
        <v>0</v>
      </c>
      <c r="CI155" s="10" t="str">
        <f>IFERROR(VLOOKUP(A155,'27'!U:V,2,0),"0")</f>
        <v>0</v>
      </c>
      <c r="CJ155" s="5" t="s">
        <v>129</v>
      </c>
      <c r="CK155" s="15">
        <f t="shared" si="577"/>
        <v>0</v>
      </c>
      <c r="CL155" s="10" t="str">
        <f>IFERROR(VLOOKUP(A155,'28'!U:V,2,0),"0")</f>
        <v>0</v>
      </c>
      <c r="CM155" s="5" t="s">
        <v>129</v>
      </c>
      <c r="CN155" s="15">
        <f t="shared" si="578"/>
        <v>0</v>
      </c>
      <c r="CO155" s="10" t="str">
        <f>IFERROR(VLOOKUP(A155,'29'!U:V,2,0),"0")</f>
        <v>0</v>
      </c>
      <c r="CP155" s="5" t="s">
        <v>129</v>
      </c>
      <c r="CQ155" s="15">
        <f t="shared" si="579"/>
        <v>0</v>
      </c>
      <c r="CR155" s="10" t="str">
        <f>IFERROR(VLOOKUP(A155,'30'!U:V,2,0),"0")</f>
        <v>0</v>
      </c>
      <c r="CS155" s="5" t="s">
        <v>129</v>
      </c>
      <c r="CT155" s="15">
        <f t="shared" si="580"/>
        <v>0</v>
      </c>
      <c r="CU155" s="10" t="str">
        <f>IFERROR(VLOOKUP(A155,'31'!U:V,2,0),"0")</f>
        <v>0</v>
      </c>
      <c r="CV155" s="5" t="s">
        <v>129</v>
      </c>
      <c r="CW155" s="15">
        <f t="shared" si="425"/>
        <v>0</v>
      </c>
      <c r="CX155" s="10" t="str">
        <f>IFERROR(VLOOKUP(A155,'เซต1-31'!V:W,2,0),"0")</f>
        <v>0</v>
      </c>
      <c r="CY155" s="5" t="s">
        <v>129</v>
      </c>
      <c r="CZ155" s="15">
        <f t="shared" si="424"/>
        <v>0</v>
      </c>
    </row>
    <row r="156" spans="1:104" x14ac:dyDescent="0.25">
      <c r="A156" s="5" t="s">
        <v>296</v>
      </c>
      <c r="B156" s="4" t="s">
        <v>297</v>
      </c>
      <c r="C156" s="13">
        <v>25.21</v>
      </c>
      <c r="D156" s="95">
        <v>1</v>
      </c>
      <c r="E156" s="95">
        <f t="shared" si="422"/>
        <v>0</v>
      </c>
      <c r="F156" s="19">
        <f t="shared" si="423"/>
        <v>0</v>
      </c>
      <c r="G156" s="5" t="s">
        <v>129</v>
      </c>
      <c r="H156" s="13">
        <f t="shared" si="550"/>
        <v>0</v>
      </c>
      <c r="I156" s="10" t="str">
        <f>IFERROR(VLOOKUP(A156,'1'!U:V,2,0),"0")</f>
        <v>0</v>
      </c>
      <c r="J156" s="5" t="s">
        <v>129</v>
      </c>
      <c r="K156" s="15">
        <f t="shared" si="551"/>
        <v>0</v>
      </c>
      <c r="L156" s="10" t="str">
        <f>IFERROR(VLOOKUP(A156,'2'!U:V,2,0),"0")</f>
        <v>0</v>
      </c>
      <c r="M156" s="5" t="s">
        <v>129</v>
      </c>
      <c r="N156" s="15">
        <f t="shared" si="552"/>
        <v>0</v>
      </c>
      <c r="O156" s="10" t="str">
        <f>IFERROR(VLOOKUP(A156,'3'!U:V,2,0),"0")</f>
        <v>0</v>
      </c>
      <c r="P156" s="5" t="s">
        <v>129</v>
      </c>
      <c r="Q156" s="15">
        <f t="shared" si="553"/>
        <v>0</v>
      </c>
      <c r="R156" s="10" t="str">
        <f>IFERROR(VLOOKUP(A156,'4'!U:V,2,0),"0")</f>
        <v>0</v>
      </c>
      <c r="S156" s="5" t="s">
        <v>129</v>
      </c>
      <c r="T156" s="15">
        <f t="shared" si="554"/>
        <v>0</v>
      </c>
      <c r="U156" s="10" t="str">
        <f>IFERROR(VLOOKUP(A156,'5'!U:V,2,0),"0")</f>
        <v>0</v>
      </c>
      <c r="V156" s="5" t="s">
        <v>129</v>
      </c>
      <c r="W156" s="15">
        <f t="shared" si="555"/>
        <v>0</v>
      </c>
      <c r="X156" s="10" t="str">
        <f>IFERROR(VLOOKUP(A156,'6'!U:V,2,0),"0")</f>
        <v>0</v>
      </c>
      <c r="Y156" s="5" t="s">
        <v>129</v>
      </c>
      <c r="Z156" s="15">
        <f t="shared" si="556"/>
        <v>0</v>
      </c>
      <c r="AA156" s="10" t="str">
        <f>IFERROR(VLOOKUP(A156,'7'!U:V,2,0),"0")</f>
        <v>0</v>
      </c>
      <c r="AB156" s="5" t="s">
        <v>129</v>
      </c>
      <c r="AC156" s="15">
        <f t="shared" si="557"/>
        <v>0</v>
      </c>
      <c r="AD156" s="10" t="str">
        <f>IFERROR(VLOOKUP(A156,'8'!U:V,2,0),"0")</f>
        <v>0</v>
      </c>
      <c r="AE156" s="5" t="s">
        <v>129</v>
      </c>
      <c r="AF156" s="15">
        <f t="shared" si="558"/>
        <v>0</v>
      </c>
      <c r="AG156" s="10" t="str">
        <f>IFERROR(VLOOKUP(A156,'9'!U:V,2,0),"0")</f>
        <v>0</v>
      </c>
      <c r="AH156" s="5" t="s">
        <v>129</v>
      </c>
      <c r="AI156" s="15">
        <f t="shared" si="559"/>
        <v>0</v>
      </c>
      <c r="AJ156" s="10" t="str">
        <f>IFERROR(VLOOKUP(A156,'10'!U:V,2,0),"0")</f>
        <v>0</v>
      </c>
      <c r="AK156" s="5" t="s">
        <v>129</v>
      </c>
      <c r="AL156" s="15">
        <f t="shared" si="560"/>
        <v>0</v>
      </c>
      <c r="AM156" s="10" t="str">
        <f>IFERROR(VLOOKUP(A156,'11'!U:V,2,0),"0")</f>
        <v>0</v>
      </c>
      <c r="AN156" s="5" t="s">
        <v>129</v>
      </c>
      <c r="AO156" s="15">
        <f t="shared" si="561"/>
        <v>0</v>
      </c>
      <c r="AP156" s="10" t="str">
        <f>IFERROR(VLOOKUP(A156,'12'!U:V,2,0),"0")</f>
        <v>0</v>
      </c>
      <c r="AQ156" s="5" t="s">
        <v>129</v>
      </c>
      <c r="AR156" s="15">
        <f t="shared" si="562"/>
        <v>0</v>
      </c>
      <c r="AS156" s="10" t="str">
        <f>IFERROR(VLOOKUP(A156,'13'!U:V,2,0),"0")</f>
        <v>0</v>
      </c>
      <c r="AT156" s="5" t="s">
        <v>129</v>
      </c>
      <c r="AU156" s="15">
        <f t="shared" si="563"/>
        <v>0</v>
      </c>
      <c r="AV156" s="10" t="str">
        <f>IFERROR(VLOOKUP(A156,'14'!U:V,2,0),"0")</f>
        <v>0</v>
      </c>
      <c r="AW156" s="5" t="s">
        <v>129</v>
      </c>
      <c r="AX156" s="15">
        <f t="shared" si="564"/>
        <v>0</v>
      </c>
      <c r="AY156" s="10" t="str">
        <f>IFERROR(VLOOKUP(A156,'15'!U:V,2,0),"0")</f>
        <v>0</v>
      </c>
      <c r="AZ156" s="5" t="s">
        <v>129</v>
      </c>
      <c r="BA156" s="15">
        <f t="shared" si="565"/>
        <v>0</v>
      </c>
      <c r="BB156" s="10" t="str">
        <f>IFERROR(VLOOKUP(A156,'16'!U:V,2,0),"0")</f>
        <v>0</v>
      </c>
      <c r="BC156" s="5" t="s">
        <v>129</v>
      </c>
      <c r="BD156" s="15">
        <f t="shared" si="566"/>
        <v>0</v>
      </c>
      <c r="BE156" s="10" t="str">
        <f>IFERROR(VLOOKUP(A156,'17'!U:V,2,0),"0")</f>
        <v>0</v>
      </c>
      <c r="BF156" s="5" t="s">
        <v>129</v>
      </c>
      <c r="BG156" s="15">
        <f t="shared" si="567"/>
        <v>0</v>
      </c>
      <c r="BH156" s="10" t="str">
        <f>IFERROR(VLOOKUP(A156,'18'!U:V,2,0),"0")</f>
        <v>0</v>
      </c>
      <c r="BI156" s="5" t="s">
        <v>129</v>
      </c>
      <c r="BJ156" s="15">
        <f t="shared" si="568"/>
        <v>0</v>
      </c>
      <c r="BK156" s="10" t="str">
        <f>IFERROR(VLOOKUP(A156,'19'!U:V,2,0),"0")</f>
        <v>0</v>
      </c>
      <c r="BL156" s="5" t="s">
        <v>129</v>
      </c>
      <c r="BM156" s="15">
        <f t="shared" si="569"/>
        <v>0</v>
      </c>
      <c r="BN156" s="10" t="str">
        <f>IFERROR(VLOOKUP(A156,'20'!U:V,2,0),"0")</f>
        <v>0</v>
      </c>
      <c r="BO156" s="5" t="s">
        <v>129</v>
      </c>
      <c r="BP156" s="15">
        <f t="shared" si="570"/>
        <v>0</v>
      </c>
      <c r="BQ156" s="10" t="str">
        <f>IFERROR(VLOOKUP(A156,'21'!U:V,2,0),"0")</f>
        <v>0</v>
      </c>
      <c r="BR156" s="5" t="s">
        <v>129</v>
      </c>
      <c r="BS156" s="15">
        <f t="shared" si="571"/>
        <v>0</v>
      </c>
      <c r="BT156" s="10" t="str">
        <f>IFERROR(VLOOKUP(A156,'22'!U:V,2,0),"0")</f>
        <v>0</v>
      </c>
      <c r="BU156" s="5" t="s">
        <v>129</v>
      </c>
      <c r="BV156" s="15">
        <f t="shared" si="572"/>
        <v>0</v>
      </c>
      <c r="BW156" s="10" t="str">
        <f>IFERROR(VLOOKUP(A156,'23'!U:V,2,0),"0")</f>
        <v>0</v>
      </c>
      <c r="BX156" s="5" t="s">
        <v>129</v>
      </c>
      <c r="BY156" s="15">
        <f t="shared" si="573"/>
        <v>0</v>
      </c>
      <c r="BZ156" s="10" t="str">
        <f>IFERROR(VLOOKUP(A156,'24'!U:V,2,0),"0")</f>
        <v>0</v>
      </c>
      <c r="CA156" s="5" t="s">
        <v>129</v>
      </c>
      <c r="CB156" s="15">
        <f t="shared" si="574"/>
        <v>0</v>
      </c>
      <c r="CC156" s="10" t="str">
        <f>IFERROR(VLOOKUP(A156,'25'!U:V,2,0),"0")</f>
        <v>0</v>
      </c>
      <c r="CD156" s="5" t="s">
        <v>129</v>
      </c>
      <c r="CE156" s="15">
        <f t="shared" si="575"/>
        <v>0</v>
      </c>
      <c r="CF156" s="10" t="str">
        <f>IFERROR(VLOOKUP(A156,'26'!U:V,2,0),"0")</f>
        <v>0</v>
      </c>
      <c r="CG156" s="5" t="s">
        <v>129</v>
      </c>
      <c r="CH156" s="15">
        <f t="shared" si="576"/>
        <v>0</v>
      </c>
      <c r="CI156" s="10" t="str">
        <f>IFERROR(VLOOKUP(A156,'27'!U:V,2,0),"0")</f>
        <v>0</v>
      </c>
      <c r="CJ156" s="5" t="s">
        <v>129</v>
      </c>
      <c r="CK156" s="15">
        <f t="shared" si="577"/>
        <v>0</v>
      </c>
      <c r="CL156" s="10" t="str">
        <f>IFERROR(VLOOKUP(A156,'28'!U:V,2,0),"0")</f>
        <v>0</v>
      </c>
      <c r="CM156" s="5" t="s">
        <v>129</v>
      </c>
      <c r="CN156" s="15">
        <f t="shared" si="578"/>
        <v>0</v>
      </c>
      <c r="CO156" s="10" t="str">
        <f>IFERROR(VLOOKUP(A156,'29'!U:V,2,0),"0")</f>
        <v>0</v>
      </c>
      <c r="CP156" s="5" t="s">
        <v>129</v>
      </c>
      <c r="CQ156" s="15">
        <f t="shared" si="579"/>
        <v>0</v>
      </c>
      <c r="CR156" s="10" t="str">
        <f>IFERROR(VLOOKUP(A156,'30'!U:V,2,0),"0")</f>
        <v>0</v>
      </c>
      <c r="CS156" s="5" t="s">
        <v>129</v>
      </c>
      <c r="CT156" s="15">
        <f t="shared" si="580"/>
        <v>0</v>
      </c>
      <c r="CU156" s="10" t="str">
        <f>IFERROR(VLOOKUP(A156,'31'!U:V,2,0),"0")</f>
        <v>0</v>
      </c>
      <c r="CV156" s="5" t="s">
        <v>129</v>
      </c>
      <c r="CW156" s="15">
        <f t="shared" si="425"/>
        <v>0</v>
      </c>
      <c r="CX156" s="10" t="str">
        <f>IFERROR(VLOOKUP(A156,'เซต1-31'!V:W,2,0),"0")</f>
        <v>0</v>
      </c>
      <c r="CY156" s="5" t="s">
        <v>129</v>
      </c>
      <c r="CZ156" s="15">
        <f t="shared" si="424"/>
        <v>0</v>
      </c>
    </row>
    <row r="157" spans="1:104" x14ac:dyDescent="0.25">
      <c r="A157" s="5" t="s">
        <v>308</v>
      </c>
      <c r="B157" s="4" t="s">
        <v>309</v>
      </c>
      <c r="C157" s="13">
        <v>5</v>
      </c>
      <c r="D157" s="95">
        <v>1</v>
      </c>
      <c r="E157" s="95">
        <f t="shared" si="422"/>
        <v>0</v>
      </c>
      <c r="F157" s="19">
        <f t="shared" si="423"/>
        <v>0</v>
      </c>
      <c r="G157" s="5" t="s">
        <v>129</v>
      </c>
      <c r="H157" s="13">
        <f t="shared" si="550"/>
        <v>0</v>
      </c>
      <c r="I157" s="10" t="str">
        <f>IFERROR(VLOOKUP(A157,'1'!U:V,2,0),"0")</f>
        <v>0</v>
      </c>
      <c r="J157" s="5" t="s">
        <v>129</v>
      </c>
      <c r="K157" s="15">
        <f t="shared" si="551"/>
        <v>0</v>
      </c>
      <c r="L157" s="10" t="str">
        <f>IFERROR(VLOOKUP(A157,'2'!U:V,2,0),"0")</f>
        <v>0</v>
      </c>
      <c r="M157" s="5" t="s">
        <v>129</v>
      </c>
      <c r="N157" s="15">
        <f t="shared" si="552"/>
        <v>0</v>
      </c>
      <c r="O157" s="10" t="str">
        <f>IFERROR(VLOOKUP(A157,'3'!U:V,2,0),"0")</f>
        <v>0</v>
      </c>
      <c r="P157" s="5" t="s">
        <v>129</v>
      </c>
      <c r="Q157" s="15">
        <f t="shared" si="553"/>
        <v>0</v>
      </c>
      <c r="R157" s="10" t="str">
        <f>IFERROR(VLOOKUP(A157,'4'!U:V,2,0),"0")</f>
        <v>0</v>
      </c>
      <c r="S157" s="5" t="s">
        <v>129</v>
      </c>
      <c r="T157" s="15">
        <f t="shared" si="554"/>
        <v>0</v>
      </c>
      <c r="U157" s="10" t="str">
        <f>IFERROR(VLOOKUP(A157,'5'!U:V,2,0),"0")</f>
        <v>0</v>
      </c>
      <c r="V157" s="5" t="s">
        <v>129</v>
      </c>
      <c r="W157" s="15">
        <f t="shared" si="555"/>
        <v>0</v>
      </c>
      <c r="X157" s="10" t="str">
        <f>IFERROR(VLOOKUP(A157,'6'!U:V,2,0),"0")</f>
        <v>0</v>
      </c>
      <c r="Y157" s="5" t="s">
        <v>129</v>
      </c>
      <c r="Z157" s="15">
        <f t="shared" si="556"/>
        <v>0</v>
      </c>
      <c r="AA157" s="10" t="str">
        <f>IFERROR(VLOOKUP(A157,'7'!U:V,2,0),"0")</f>
        <v>0</v>
      </c>
      <c r="AB157" s="5" t="s">
        <v>129</v>
      </c>
      <c r="AC157" s="15">
        <f t="shared" si="557"/>
        <v>0</v>
      </c>
      <c r="AD157" s="10" t="str">
        <f>IFERROR(VLOOKUP(A157,'8'!U:V,2,0),"0")</f>
        <v>0</v>
      </c>
      <c r="AE157" s="5" t="s">
        <v>129</v>
      </c>
      <c r="AF157" s="15">
        <f t="shared" si="558"/>
        <v>0</v>
      </c>
      <c r="AG157" s="10" t="str">
        <f>IFERROR(VLOOKUP(A157,'9'!U:V,2,0),"0")</f>
        <v>0</v>
      </c>
      <c r="AH157" s="5" t="s">
        <v>129</v>
      </c>
      <c r="AI157" s="15">
        <f t="shared" si="559"/>
        <v>0</v>
      </c>
      <c r="AJ157" s="10" t="str">
        <f>IFERROR(VLOOKUP(A157,'10'!U:V,2,0),"0")</f>
        <v>0</v>
      </c>
      <c r="AK157" s="5" t="s">
        <v>129</v>
      </c>
      <c r="AL157" s="15">
        <f t="shared" si="560"/>
        <v>0</v>
      </c>
      <c r="AM157" s="10" t="str">
        <f>IFERROR(VLOOKUP(A157,'11'!U:V,2,0),"0")</f>
        <v>0</v>
      </c>
      <c r="AN157" s="5" t="s">
        <v>129</v>
      </c>
      <c r="AO157" s="15">
        <f t="shared" si="561"/>
        <v>0</v>
      </c>
      <c r="AP157" s="10" t="str">
        <f>IFERROR(VLOOKUP(A157,'12'!U:V,2,0),"0")</f>
        <v>0</v>
      </c>
      <c r="AQ157" s="5" t="s">
        <v>129</v>
      </c>
      <c r="AR157" s="15">
        <f t="shared" si="562"/>
        <v>0</v>
      </c>
      <c r="AS157" s="10" t="str">
        <f>IFERROR(VLOOKUP(A157,'13'!U:V,2,0),"0")</f>
        <v>0</v>
      </c>
      <c r="AT157" s="5" t="s">
        <v>129</v>
      </c>
      <c r="AU157" s="15">
        <f t="shared" si="563"/>
        <v>0</v>
      </c>
      <c r="AV157" s="10" t="str">
        <f>IFERROR(VLOOKUP(A157,'14'!U:V,2,0),"0")</f>
        <v>0</v>
      </c>
      <c r="AW157" s="5" t="s">
        <v>129</v>
      </c>
      <c r="AX157" s="15">
        <f t="shared" si="564"/>
        <v>0</v>
      </c>
      <c r="AY157" s="10" t="str">
        <f>IFERROR(VLOOKUP(A157,'15'!U:V,2,0),"0")</f>
        <v>0</v>
      </c>
      <c r="AZ157" s="5" t="s">
        <v>129</v>
      </c>
      <c r="BA157" s="15">
        <f t="shared" si="565"/>
        <v>0</v>
      </c>
      <c r="BB157" s="10" t="str">
        <f>IFERROR(VLOOKUP(A157,'16'!U:V,2,0),"0")</f>
        <v>0</v>
      </c>
      <c r="BC157" s="5" t="s">
        <v>129</v>
      </c>
      <c r="BD157" s="15">
        <f t="shared" si="566"/>
        <v>0</v>
      </c>
      <c r="BE157" s="10" t="str">
        <f>IFERROR(VLOOKUP(A157,'17'!U:V,2,0),"0")</f>
        <v>0</v>
      </c>
      <c r="BF157" s="5" t="s">
        <v>129</v>
      </c>
      <c r="BG157" s="15">
        <f t="shared" si="567"/>
        <v>0</v>
      </c>
      <c r="BH157" s="10" t="str">
        <f>IFERROR(VLOOKUP(A157,'18'!U:V,2,0),"0")</f>
        <v>0</v>
      </c>
      <c r="BI157" s="5" t="s">
        <v>129</v>
      </c>
      <c r="BJ157" s="15">
        <f t="shared" si="568"/>
        <v>0</v>
      </c>
      <c r="BK157" s="10" t="str">
        <f>IFERROR(VLOOKUP(A157,'19'!U:V,2,0),"0")</f>
        <v>0</v>
      </c>
      <c r="BL157" s="5" t="s">
        <v>129</v>
      </c>
      <c r="BM157" s="15">
        <f t="shared" si="569"/>
        <v>0</v>
      </c>
      <c r="BN157" s="10" t="str">
        <f>IFERROR(VLOOKUP(A157,'20'!U:V,2,0),"0")</f>
        <v>0</v>
      </c>
      <c r="BO157" s="5" t="s">
        <v>129</v>
      </c>
      <c r="BP157" s="15">
        <f t="shared" si="570"/>
        <v>0</v>
      </c>
      <c r="BQ157" s="10" t="str">
        <f>IFERROR(VLOOKUP(A157,'21'!U:V,2,0),"0")</f>
        <v>0</v>
      </c>
      <c r="BR157" s="5" t="s">
        <v>129</v>
      </c>
      <c r="BS157" s="15">
        <f t="shared" si="571"/>
        <v>0</v>
      </c>
      <c r="BT157" s="10" t="str">
        <f>IFERROR(VLOOKUP(A157,'22'!U:V,2,0),"0")</f>
        <v>0</v>
      </c>
      <c r="BU157" s="5" t="s">
        <v>129</v>
      </c>
      <c r="BV157" s="15">
        <f t="shared" si="572"/>
        <v>0</v>
      </c>
      <c r="BW157" s="10" t="str">
        <f>IFERROR(VLOOKUP(A157,'23'!U:V,2,0),"0")</f>
        <v>0</v>
      </c>
      <c r="BX157" s="5" t="s">
        <v>129</v>
      </c>
      <c r="BY157" s="15">
        <f t="shared" si="573"/>
        <v>0</v>
      </c>
      <c r="BZ157" s="10" t="str">
        <f>IFERROR(VLOOKUP(A157,'24'!U:V,2,0),"0")</f>
        <v>0</v>
      </c>
      <c r="CA157" s="5" t="s">
        <v>129</v>
      </c>
      <c r="CB157" s="15">
        <f t="shared" si="574"/>
        <v>0</v>
      </c>
      <c r="CC157" s="10" t="str">
        <f>IFERROR(VLOOKUP(A157,'25'!U:V,2,0),"0")</f>
        <v>0</v>
      </c>
      <c r="CD157" s="5" t="s">
        <v>129</v>
      </c>
      <c r="CE157" s="15">
        <f t="shared" si="575"/>
        <v>0</v>
      </c>
      <c r="CF157" s="10" t="str">
        <f>IFERROR(VLOOKUP(A157,'26'!U:V,2,0),"0")</f>
        <v>0</v>
      </c>
      <c r="CG157" s="5" t="s">
        <v>129</v>
      </c>
      <c r="CH157" s="15">
        <f t="shared" si="576"/>
        <v>0</v>
      </c>
      <c r="CI157" s="10" t="str">
        <f>IFERROR(VLOOKUP(A157,'27'!U:V,2,0),"0")</f>
        <v>0</v>
      </c>
      <c r="CJ157" s="5" t="s">
        <v>129</v>
      </c>
      <c r="CK157" s="15">
        <f t="shared" si="577"/>
        <v>0</v>
      </c>
      <c r="CL157" s="10" t="str">
        <f>IFERROR(VLOOKUP(A157,'28'!U:V,2,0),"0")</f>
        <v>0</v>
      </c>
      <c r="CM157" s="5" t="s">
        <v>129</v>
      </c>
      <c r="CN157" s="15">
        <f t="shared" si="578"/>
        <v>0</v>
      </c>
      <c r="CO157" s="10" t="str">
        <f>IFERROR(VLOOKUP(A157,'29'!U:V,2,0),"0")</f>
        <v>0</v>
      </c>
      <c r="CP157" s="5" t="s">
        <v>129</v>
      </c>
      <c r="CQ157" s="15">
        <f t="shared" si="579"/>
        <v>0</v>
      </c>
      <c r="CR157" s="10" t="str">
        <f>IFERROR(VLOOKUP(A157,'30'!U:V,2,0),"0")</f>
        <v>0</v>
      </c>
      <c r="CS157" s="5" t="s">
        <v>129</v>
      </c>
      <c r="CT157" s="15">
        <f t="shared" si="580"/>
        <v>0</v>
      </c>
      <c r="CU157" s="10" t="str">
        <f>IFERROR(VLOOKUP(A157,'31'!U:V,2,0),"0")</f>
        <v>0</v>
      </c>
      <c r="CV157" s="5" t="s">
        <v>129</v>
      </c>
      <c r="CW157" s="15">
        <f t="shared" si="425"/>
        <v>0</v>
      </c>
      <c r="CX157" s="10" t="str">
        <f>IFERROR(VLOOKUP(A157,'เซต1-31'!V:W,2,0),"0")</f>
        <v>0</v>
      </c>
      <c r="CY157" s="5" t="s">
        <v>129</v>
      </c>
      <c r="CZ157" s="15">
        <f t="shared" si="424"/>
        <v>0</v>
      </c>
    </row>
    <row r="158" spans="1:104" x14ac:dyDescent="0.25">
      <c r="A158" s="5" t="s">
        <v>312</v>
      </c>
      <c r="B158" s="4" t="s">
        <v>313</v>
      </c>
      <c r="C158" s="13">
        <v>200</v>
      </c>
      <c r="D158" s="95">
        <v>1</v>
      </c>
      <c r="E158" s="95">
        <f t="shared" si="422"/>
        <v>0</v>
      </c>
      <c r="F158" s="19">
        <f t="shared" si="423"/>
        <v>0</v>
      </c>
      <c r="G158" s="5" t="s">
        <v>134</v>
      </c>
      <c r="H158" s="13">
        <f t="shared" si="550"/>
        <v>0</v>
      </c>
      <c r="I158" s="10" t="str">
        <f>IFERROR(VLOOKUP(A158,'1'!U:V,2,0),"0")</f>
        <v>0</v>
      </c>
      <c r="J158" s="5" t="s">
        <v>134</v>
      </c>
      <c r="K158" s="15">
        <f t="shared" si="551"/>
        <v>0</v>
      </c>
      <c r="L158" s="10" t="str">
        <f>IFERROR(VLOOKUP(A158,'2'!U:V,2,0),"0")</f>
        <v>0</v>
      </c>
      <c r="M158" s="5" t="s">
        <v>134</v>
      </c>
      <c r="N158" s="15">
        <f t="shared" si="552"/>
        <v>0</v>
      </c>
      <c r="O158" s="10" t="str">
        <f>IFERROR(VLOOKUP(A158,'3'!U:V,2,0),"0")</f>
        <v>0</v>
      </c>
      <c r="P158" s="5" t="s">
        <v>134</v>
      </c>
      <c r="Q158" s="15">
        <f t="shared" si="553"/>
        <v>0</v>
      </c>
      <c r="R158" s="10" t="str">
        <f>IFERROR(VLOOKUP(A158,'4'!U:V,2,0),"0")</f>
        <v>0</v>
      </c>
      <c r="S158" s="5" t="s">
        <v>134</v>
      </c>
      <c r="T158" s="15">
        <f t="shared" si="554"/>
        <v>0</v>
      </c>
      <c r="U158" s="10" t="str">
        <f>IFERROR(VLOOKUP(A158,'5'!U:V,2,0),"0")</f>
        <v>0</v>
      </c>
      <c r="V158" s="5" t="s">
        <v>134</v>
      </c>
      <c r="W158" s="15">
        <f t="shared" si="555"/>
        <v>0</v>
      </c>
      <c r="X158" s="10" t="str">
        <f>IFERROR(VLOOKUP(A158,'6'!U:V,2,0),"0")</f>
        <v>0</v>
      </c>
      <c r="Y158" s="5" t="s">
        <v>134</v>
      </c>
      <c r="Z158" s="15">
        <f t="shared" si="556"/>
        <v>0</v>
      </c>
      <c r="AA158" s="10" t="str">
        <f>IFERROR(VLOOKUP(A158,'7'!U:V,2,0),"0")</f>
        <v>0</v>
      </c>
      <c r="AB158" s="5" t="s">
        <v>134</v>
      </c>
      <c r="AC158" s="15">
        <f t="shared" si="557"/>
        <v>0</v>
      </c>
      <c r="AD158" s="10" t="str">
        <f>IFERROR(VLOOKUP(A158,'8'!U:V,2,0),"0")</f>
        <v>0</v>
      </c>
      <c r="AE158" s="5" t="s">
        <v>134</v>
      </c>
      <c r="AF158" s="15">
        <f t="shared" si="558"/>
        <v>0</v>
      </c>
      <c r="AG158" s="10" t="str">
        <f>IFERROR(VLOOKUP(A158,'9'!U:V,2,0),"0")</f>
        <v>0</v>
      </c>
      <c r="AH158" s="5" t="s">
        <v>134</v>
      </c>
      <c r="AI158" s="15">
        <f t="shared" si="559"/>
        <v>0</v>
      </c>
      <c r="AJ158" s="10" t="str">
        <f>IFERROR(VLOOKUP(A158,'10'!U:V,2,0),"0")</f>
        <v>0</v>
      </c>
      <c r="AK158" s="5" t="s">
        <v>134</v>
      </c>
      <c r="AL158" s="15">
        <f t="shared" si="560"/>
        <v>0</v>
      </c>
      <c r="AM158" s="10" t="str">
        <f>IFERROR(VLOOKUP(A158,'11'!U:V,2,0),"0")</f>
        <v>0</v>
      </c>
      <c r="AN158" s="5" t="s">
        <v>134</v>
      </c>
      <c r="AO158" s="15">
        <f t="shared" si="561"/>
        <v>0</v>
      </c>
      <c r="AP158" s="10" t="str">
        <f>IFERROR(VLOOKUP(A158,'12'!U:V,2,0),"0")</f>
        <v>0</v>
      </c>
      <c r="AQ158" s="5" t="s">
        <v>134</v>
      </c>
      <c r="AR158" s="15">
        <f t="shared" si="562"/>
        <v>0</v>
      </c>
      <c r="AS158" s="10" t="str">
        <f>IFERROR(VLOOKUP(A158,'13'!U:V,2,0),"0")</f>
        <v>0</v>
      </c>
      <c r="AT158" s="5" t="s">
        <v>134</v>
      </c>
      <c r="AU158" s="15">
        <f t="shared" si="563"/>
        <v>0</v>
      </c>
      <c r="AV158" s="10" t="str">
        <f>IFERROR(VLOOKUP(A158,'14'!U:V,2,0),"0")</f>
        <v>0</v>
      </c>
      <c r="AW158" s="5" t="s">
        <v>134</v>
      </c>
      <c r="AX158" s="15">
        <f t="shared" si="564"/>
        <v>0</v>
      </c>
      <c r="AY158" s="10" t="str">
        <f>IFERROR(VLOOKUP(A158,'15'!U:V,2,0),"0")</f>
        <v>0</v>
      </c>
      <c r="AZ158" s="5" t="s">
        <v>134</v>
      </c>
      <c r="BA158" s="15">
        <f t="shared" si="565"/>
        <v>0</v>
      </c>
      <c r="BB158" s="10" t="str">
        <f>IFERROR(VLOOKUP(A158,'16'!U:V,2,0),"0")</f>
        <v>0</v>
      </c>
      <c r="BC158" s="5" t="s">
        <v>134</v>
      </c>
      <c r="BD158" s="15">
        <f t="shared" si="566"/>
        <v>0</v>
      </c>
      <c r="BE158" s="10" t="str">
        <f>IFERROR(VLOOKUP(A158,'17'!U:V,2,0),"0")</f>
        <v>0</v>
      </c>
      <c r="BF158" s="5" t="s">
        <v>134</v>
      </c>
      <c r="BG158" s="15">
        <f t="shared" si="567"/>
        <v>0</v>
      </c>
      <c r="BH158" s="10" t="str">
        <f>IFERROR(VLOOKUP(A158,'18'!U:V,2,0),"0")</f>
        <v>0</v>
      </c>
      <c r="BI158" s="5" t="s">
        <v>134</v>
      </c>
      <c r="BJ158" s="15">
        <f t="shared" si="568"/>
        <v>0</v>
      </c>
      <c r="BK158" s="10" t="str">
        <f>IFERROR(VLOOKUP(A158,'19'!U:V,2,0),"0")</f>
        <v>0</v>
      </c>
      <c r="BL158" s="5" t="s">
        <v>134</v>
      </c>
      <c r="BM158" s="15">
        <f t="shared" si="569"/>
        <v>0</v>
      </c>
      <c r="BN158" s="10" t="str">
        <f>IFERROR(VLOOKUP(A158,'20'!U:V,2,0),"0")</f>
        <v>0</v>
      </c>
      <c r="BO158" s="5" t="s">
        <v>134</v>
      </c>
      <c r="BP158" s="15">
        <f t="shared" si="570"/>
        <v>0</v>
      </c>
      <c r="BQ158" s="10" t="str">
        <f>IFERROR(VLOOKUP(A158,'21'!U:V,2,0),"0")</f>
        <v>0</v>
      </c>
      <c r="BR158" s="5" t="s">
        <v>134</v>
      </c>
      <c r="BS158" s="15">
        <f t="shared" si="571"/>
        <v>0</v>
      </c>
      <c r="BT158" s="10" t="str">
        <f>IFERROR(VLOOKUP(A158,'22'!U:V,2,0),"0")</f>
        <v>0</v>
      </c>
      <c r="BU158" s="5" t="s">
        <v>134</v>
      </c>
      <c r="BV158" s="15">
        <f t="shared" si="572"/>
        <v>0</v>
      </c>
      <c r="BW158" s="10" t="str">
        <f>IFERROR(VLOOKUP(A158,'23'!U:V,2,0),"0")</f>
        <v>0</v>
      </c>
      <c r="BX158" s="5" t="s">
        <v>134</v>
      </c>
      <c r="BY158" s="15">
        <f t="shared" si="573"/>
        <v>0</v>
      </c>
      <c r="BZ158" s="10" t="str">
        <f>IFERROR(VLOOKUP(A158,'24'!U:V,2,0),"0")</f>
        <v>0</v>
      </c>
      <c r="CA158" s="5" t="s">
        <v>134</v>
      </c>
      <c r="CB158" s="15">
        <f t="shared" si="574"/>
        <v>0</v>
      </c>
      <c r="CC158" s="10" t="str">
        <f>IFERROR(VLOOKUP(A158,'25'!U:V,2,0),"0")</f>
        <v>0</v>
      </c>
      <c r="CD158" s="5" t="s">
        <v>134</v>
      </c>
      <c r="CE158" s="15">
        <f t="shared" si="575"/>
        <v>0</v>
      </c>
      <c r="CF158" s="10" t="str">
        <f>IFERROR(VLOOKUP(A158,'26'!U:V,2,0),"0")</f>
        <v>0</v>
      </c>
      <c r="CG158" s="5" t="s">
        <v>134</v>
      </c>
      <c r="CH158" s="15">
        <f t="shared" si="576"/>
        <v>0</v>
      </c>
      <c r="CI158" s="10" t="str">
        <f>IFERROR(VLOOKUP(A158,'27'!U:V,2,0),"0")</f>
        <v>0</v>
      </c>
      <c r="CJ158" s="5" t="s">
        <v>134</v>
      </c>
      <c r="CK158" s="15">
        <f t="shared" si="577"/>
        <v>0</v>
      </c>
      <c r="CL158" s="10" t="str">
        <f>IFERROR(VLOOKUP(A158,'28'!U:V,2,0),"0")</f>
        <v>0</v>
      </c>
      <c r="CM158" s="5" t="s">
        <v>134</v>
      </c>
      <c r="CN158" s="15">
        <f t="shared" si="578"/>
        <v>0</v>
      </c>
      <c r="CO158" s="10" t="str">
        <f>IFERROR(VLOOKUP(A158,'29'!U:V,2,0),"0")</f>
        <v>0</v>
      </c>
      <c r="CP158" s="5" t="s">
        <v>134</v>
      </c>
      <c r="CQ158" s="15">
        <f t="shared" si="579"/>
        <v>0</v>
      </c>
      <c r="CR158" s="10" t="str">
        <f>IFERROR(VLOOKUP(A158,'30'!U:V,2,0),"0")</f>
        <v>0</v>
      </c>
      <c r="CS158" s="5" t="s">
        <v>134</v>
      </c>
      <c r="CT158" s="15">
        <f t="shared" si="580"/>
        <v>0</v>
      </c>
      <c r="CU158" s="10" t="str">
        <f>IFERROR(VLOOKUP(A158,'31'!U:V,2,0),"0")</f>
        <v>0</v>
      </c>
      <c r="CV158" s="5" t="s">
        <v>134</v>
      </c>
      <c r="CW158" s="15">
        <f t="shared" si="425"/>
        <v>0</v>
      </c>
      <c r="CX158" s="10" t="str">
        <f>IFERROR(VLOOKUP(A158,'เซต1-31'!V:W,2,0),"0")</f>
        <v>0</v>
      </c>
      <c r="CY158" s="5" t="s">
        <v>134</v>
      </c>
      <c r="CZ158" s="15">
        <f t="shared" si="424"/>
        <v>0</v>
      </c>
    </row>
    <row r="159" spans="1:104" x14ac:dyDescent="0.25">
      <c r="A159" s="5" t="s">
        <v>291</v>
      </c>
      <c r="B159" s="4" t="s">
        <v>292</v>
      </c>
      <c r="C159" s="13">
        <v>5</v>
      </c>
      <c r="D159" s="95">
        <v>1</v>
      </c>
      <c r="E159" s="95">
        <f t="shared" si="422"/>
        <v>13</v>
      </c>
      <c r="F159" s="19">
        <f t="shared" si="423"/>
        <v>13</v>
      </c>
      <c r="G159" s="5" t="s">
        <v>129</v>
      </c>
      <c r="H159" s="13">
        <f t="shared" ref="H159" si="581">+F159*C159</f>
        <v>65</v>
      </c>
      <c r="I159" s="10">
        <f>IFERROR(VLOOKUP(A159,'1'!U:V,2,0),"0")</f>
        <v>0</v>
      </c>
      <c r="J159" s="5" t="s">
        <v>129</v>
      </c>
      <c r="K159" s="15">
        <f t="shared" ref="K159" si="582">+I159*C159</f>
        <v>0</v>
      </c>
      <c r="L159" s="10" t="str">
        <f>IFERROR(VLOOKUP(A159,'2'!U:V,2,0),"0")</f>
        <v>0</v>
      </c>
      <c r="M159" s="5" t="s">
        <v>129</v>
      </c>
      <c r="N159" s="15">
        <f t="shared" ref="N159" si="583">+L159*C159</f>
        <v>0</v>
      </c>
      <c r="O159" s="10" t="str">
        <f>IFERROR(VLOOKUP(A159,'3'!U:V,2,0),"0")</f>
        <v>0</v>
      </c>
      <c r="P159" s="5" t="s">
        <v>129</v>
      </c>
      <c r="Q159" s="15">
        <f t="shared" ref="Q159" si="584">+O159*C159</f>
        <v>0</v>
      </c>
      <c r="R159" s="10" t="str">
        <f>IFERROR(VLOOKUP(A159,'4'!U:V,2,0),"0")</f>
        <v>0</v>
      </c>
      <c r="S159" s="5" t="s">
        <v>129</v>
      </c>
      <c r="T159" s="15">
        <f t="shared" ref="T159" si="585">+R159*C159</f>
        <v>0</v>
      </c>
      <c r="U159" s="10" t="str">
        <f>IFERROR(VLOOKUP(A159,'5'!U:V,2,0),"0")</f>
        <v>0</v>
      </c>
      <c r="V159" s="5" t="s">
        <v>129</v>
      </c>
      <c r="W159" s="15">
        <f t="shared" ref="W159" si="586">+U159*C159</f>
        <v>0</v>
      </c>
      <c r="X159" s="10" t="str">
        <f>IFERROR(VLOOKUP(A159,'6'!U:V,2,0),"0")</f>
        <v>0</v>
      </c>
      <c r="Y159" s="5" t="s">
        <v>129</v>
      </c>
      <c r="Z159" s="15">
        <f t="shared" ref="Z159" si="587">+X159*C159</f>
        <v>0</v>
      </c>
      <c r="AA159" s="10" t="str">
        <f>IFERROR(VLOOKUP(A159,'7'!U:V,2,0),"0")</f>
        <v>0</v>
      </c>
      <c r="AB159" s="5" t="s">
        <v>129</v>
      </c>
      <c r="AC159" s="15">
        <f t="shared" ref="AC159" si="588">+AA159*C159</f>
        <v>0</v>
      </c>
      <c r="AD159" s="10" t="str">
        <f>IFERROR(VLOOKUP(A159,'8'!U:V,2,0),"0")</f>
        <v>0</v>
      </c>
      <c r="AE159" s="5" t="s">
        <v>129</v>
      </c>
      <c r="AF159" s="15">
        <f t="shared" ref="AF159" si="589">+AD159*C159</f>
        <v>0</v>
      </c>
      <c r="AG159" s="10" t="str">
        <f>IFERROR(VLOOKUP(A159,'9'!U:V,2,0),"0")</f>
        <v>0</v>
      </c>
      <c r="AH159" s="5" t="s">
        <v>129</v>
      </c>
      <c r="AI159" s="15">
        <f t="shared" ref="AI159" si="590">+AG159*C159</f>
        <v>0</v>
      </c>
      <c r="AJ159" s="10" t="str">
        <f>IFERROR(VLOOKUP(A159,'10'!U:V,2,0),"0")</f>
        <v>0</v>
      </c>
      <c r="AK159" s="5" t="s">
        <v>129</v>
      </c>
      <c r="AL159" s="15">
        <f t="shared" ref="AL159" si="591">+AJ159*C159</f>
        <v>0</v>
      </c>
      <c r="AM159" s="10" t="str">
        <f>IFERROR(VLOOKUP(A159,'11'!U:V,2,0),"0")</f>
        <v>0</v>
      </c>
      <c r="AN159" s="5" t="s">
        <v>129</v>
      </c>
      <c r="AO159" s="15">
        <f t="shared" ref="AO159" si="592">+AM159*C159</f>
        <v>0</v>
      </c>
      <c r="AP159" s="10">
        <f>IFERROR(VLOOKUP(A159,'12'!U:V,2,0),"0")</f>
        <v>5</v>
      </c>
      <c r="AQ159" s="5" t="s">
        <v>129</v>
      </c>
      <c r="AR159" s="15">
        <f t="shared" ref="AR159" si="593">+AP159*C159</f>
        <v>25</v>
      </c>
      <c r="AS159" s="10" t="str">
        <f>IFERROR(VLOOKUP(A159,'13'!U:V,2,0),"0")</f>
        <v>0</v>
      </c>
      <c r="AT159" s="5" t="s">
        <v>129</v>
      </c>
      <c r="AU159" s="15">
        <f t="shared" ref="AU159" si="594">+AS159*C159</f>
        <v>0</v>
      </c>
      <c r="AV159" s="10" t="str">
        <f>IFERROR(VLOOKUP(A159,'14'!U:V,2,0),"0")</f>
        <v>0</v>
      </c>
      <c r="AW159" s="5" t="s">
        <v>129</v>
      </c>
      <c r="AX159" s="15">
        <f t="shared" ref="AX159" si="595">+AV159*C159</f>
        <v>0</v>
      </c>
      <c r="AY159" s="10" t="str">
        <f>IFERROR(VLOOKUP(A159,'15'!U:V,2,0),"0")</f>
        <v>0</v>
      </c>
      <c r="AZ159" s="5" t="s">
        <v>129</v>
      </c>
      <c r="BA159" s="15">
        <f t="shared" ref="BA159" si="596">+AY159*C159</f>
        <v>0</v>
      </c>
      <c r="BB159" s="10">
        <f>IFERROR(VLOOKUP(A159,'16'!U:V,2,0),"0")</f>
        <v>4</v>
      </c>
      <c r="BC159" s="5" t="s">
        <v>129</v>
      </c>
      <c r="BD159" s="15">
        <f t="shared" ref="BD159" si="597">+BB159*C159</f>
        <v>20</v>
      </c>
      <c r="BE159" s="10" t="str">
        <f>IFERROR(VLOOKUP(A159,'17'!U:V,2,0),"0")</f>
        <v>0</v>
      </c>
      <c r="BF159" s="5" t="s">
        <v>129</v>
      </c>
      <c r="BG159" s="15">
        <f t="shared" ref="BG159" si="598">+BE159*C159</f>
        <v>0</v>
      </c>
      <c r="BH159" s="10" t="str">
        <f>IFERROR(VLOOKUP(A159,'18'!U:V,2,0),"0")</f>
        <v>0</v>
      </c>
      <c r="BI159" s="5" t="s">
        <v>129</v>
      </c>
      <c r="BJ159" s="15">
        <f t="shared" ref="BJ159" si="599">+BH159*C159</f>
        <v>0</v>
      </c>
      <c r="BK159" s="10" t="str">
        <f>IFERROR(VLOOKUP(A159,'19'!U:V,2,0),"0")</f>
        <v>0</v>
      </c>
      <c r="BL159" s="5" t="s">
        <v>129</v>
      </c>
      <c r="BM159" s="15">
        <f t="shared" ref="BM159" si="600">+BK159*C159</f>
        <v>0</v>
      </c>
      <c r="BN159" s="10" t="str">
        <f>IFERROR(VLOOKUP(A159,'20'!U:V,2,0),"0")</f>
        <v>0</v>
      </c>
      <c r="BO159" s="5" t="s">
        <v>129</v>
      </c>
      <c r="BP159" s="15">
        <f t="shared" ref="BP159" si="601">+BN159*C159</f>
        <v>0</v>
      </c>
      <c r="BQ159" s="10" t="str">
        <f>IFERROR(VLOOKUP(A159,'21'!U:V,2,0),"0")</f>
        <v>0</v>
      </c>
      <c r="BR159" s="5" t="s">
        <v>129</v>
      </c>
      <c r="BS159" s="15">
        <f t="shared" ref="BS159" si="602">+BQ159*C159</f>
        <v>0</v>
      </c>
      <c r="BT159" s="10" t="str">
        <f>IFERROR(VLOOKUP(A159,'22'!U:V,2,0),"0")</f>
        <v>0</v>
      </c>
      <c r="BU159" s="5" t="s">
        <v>129</v>
      </c>
      <c r="BV159" s="15">
        <f t="shared" ref="BV159" si="603">+BT159*C159</f>
        <v>0</v>
      </c>
      <c r="BW159" s="10" t="str">
        <f>IFERROR(VLOOKUP(A159,'23'!U:V,2,0),"0")</f>
        <v>0</v>
      </c>
      <c r="BX159" s="5" t="s">
        <v>129</v>
      </c>
      <c r="BY159" s="15">
        <f t="shared" ref="BY159" si="604">+BW159*C159</f>
        <v>0</v>
      </c>
      <c r="BZ159" s="10">
        <f>IFERROR(VLOOKUP(A159,'24'!U:V,2,0),"0")</f>
        <v>4</v>
      </c>
      <c r="CA159" s="5" t="s">
        <v>129</v>
      </c>
      <c r="CB159" s="15">
        <f t="shared" ref="CB159" si="605">+BZ159*C159</f>
        <v>20</v>
      </c>
      <c r="CC159" s="10" t="str">
        <f>IFERROR(VLOOKUP(A159,'25'!U:V,2,0),"0")</f>
        <v>0</v>
      </c>
      <c r="CD159" s="5" t="s">
        <v>129</v>
      </c>
      <c r="CE159" s="15">
        <f t="shared" ref="CE159" si="606">+CC159*C159</f>
        <v>0</v>
      </c>
      <c r="CF159" s="10" t="str">
        <f>IFERROR(VLOOKUP(A159,'26'!U:V,2,0),"0")</f>
        <v>0</v>
      </c>
      <c r="CG159" s="5" t="s">
        <v>129</v>
      </c>
      <c r="CH159" s="15">
        <f t="shared" ref="CH159" si="607">+CF159*C159</f>
        <v>0</v>
      </c>
      <c r="CI159" s="10" t="str">
        <f>IFERROR(VLOOKUP(A159,'27'!U:V,2,0),"0")</f>
        <v>0</v>
      </c>
      <c r="CJ159" s="5" t="s">
        <v>129</v>
      </c>
      <c r="CK159" s="15">
        <f t="shared" ref="CK159" si="608">+CI159*C159</f>
        <v>0</v>
      </c>
      <c r="CL159" s="10" t="str">
        <f>IFERROR(VLOOKUP(A159,'28'!U:V,2,0),"0")</f>
        <v>0</v>
      </c>
      <c r="CM159" s="5" t="s">
        <v>129</v>
      </c>
      <c r="CN159" s="15">
        <f t="shared" ref="CN159" si="609">+CL159*C159</f>
        <v>0</v>
      </c>
      <c r="CO159" s="10" t="str">
        <f>IFERROR(VLOOKUP(A159,'29'!U:V,2,0),"0")</f>
        <v>0</v>
      </c>
      <c r="CP159" s="5" t="s">
        <v>129</v>
      </c>
      <c r="CQ159" s="15">
        <f t="shared" ref="CQ159" si="610">+CO159*C159</f>
        <v>0</v>
      </c>
      <c r="CR159" s="10" t="str">
        <f>IFERROR(VLOOKUP(A159,'30'!U:V,2,0),"0")</f>
        <v>0</v>
      </c>
      <c r="CS159" s="5" t="s">
        <v>129</v>
      </c>
      <c r="CT159" s="15">
        <f t="shared" ref="CT159" si="611">+CR159*C159</f>
        <v>0</v>
      </c>
      <c r="CU159" s="10" t="str">
        <f>IFERROR(VLOOKUP(A159,'31'!U:V,2,0),"0")</f>
        <v>0</v>
      </c>
      <c r="CV159" s="5" t="s">
        <v>129</v>
      </c>
      <c r="CW159" s="15">
        <f t="shared" si="425"/>
        <v>0</v>
      </c>
      <c r="CX159" s="10" t="str">
        <f>IFERROR(VLOOKUP(A159,'เซต1-31'!V:W,2,0),"0")</f>
        <v>0</v>
      </c>
      <c r="CY159" s="5" t="s">
        <v>129</v>
      </c>
      <c r="CZ159" s="15">
        <f t="shared" si="424"/>
        <v>0</v>
      </c>
    </row>
    <row r="160" spans="1:104" x14ac:dyDescent="0.25">
      <c r="A160" s="5" t="s">
        <v>314</v>
      </c>
      <c r="B160" s="4" t="s">
        <v>315</v>
      </c>
      <c r="C160" s="13">
        <v>6</v>
      </c>
      <c r="D160" s="95">
        <v>1</v>
      </c>
      <c r="E160" s="95">
        <f t="shared" si="422"/>
        <v>0</v>
      </c>
      <c r="F160" s="19">
        <f t="shared" si="423"/>
        <v>0</v>
      </c>
      <c r="G160" s="5" t="s">
        <v>129</v>
      </c>
      <c r="H160" s="13">
        <f t="shared" ref="H160" si="612">+F160*C160</f>
        <v>0</v>
      </c>
      <c r="I160" s="10" t="str">
        <f>IFERROR(VLOOKUP(A160,'1'!U:V,2,0),"0")</f>
        <v>0</v>
      </c>
      <c r="J160" s="5" t="s">
        <v>129</v>
      </c>
      <c r="K160" s="15">
        <f t="shared" ref="K160" si="613">+I160*C160</f>
        <v>0</v>
      </c>
      <c r="L160" s="10" t="str">
        <f>IFERROR(VLOOKUP(A160,'2'!U:V,2,0),"0")</f>
        <v>0</v>
      </c>
      <c r="M160" s="5" t="s">
        <v>129</v>
      </c>
      <c r="N160" s="15">
        <f t="shared" ref="N160" si="614">+L160*C160</f>
        <v>0</v>
      </c>
      <c r="O160" s="10" t="str">
        <f>IFERROR(VLOOKUP(A160,'3'!U:V,2,0),"0")</f>
        <v>0</v>
      </c>
      <c r="P160" s="5" t="s">
        <v>129</v>
      </c>
      <c r="Q160" s="15">
        <f t="shared" ref="Q160" si="615">+O160*C160</f>
        <v>0</v>
      </c>
      <c r="R160" s="10" t="str">
        <f>IFERROR(VLOOKUP(A160,'4'!U:V,2,0),"0")</f>
        <v>0</v>
      </c>
      <c r="S160" s="5" t="s">
        <v>129</v>
      </c>
      <c r="T160" s="15">
        <f t="shared" ref="T160" si="616">+R160*C160</f>
        <v>0</v>
      </c>
      <c r="U160" s="10" t="str">
        <f>IFERROR(VLOOKUP(A160,'5'!U:V,2,0),"0")</f>
        <v>0</v>
      </c>
      <c r="V160" s="5" t="s">
        <v>129</v>
      </c>
      <c r="W160" s="15">
        <f t="shared" ref="W160" si="617">+U160*C160</f>
        <v>0</v>
      </c>
      <c r="X160" s="10" t="str">
        <f>IFERROR(VLOOKUP(A160,'6'!U:V,2,0),"0")</f>
        <v>0</v>
      </c>
      <c r="Y160" s="5" t="s">
        <v>129</v>
      </c>
      <c r="Z160" s="15">
        <f t="shared" ref="Z160" si="618">+X160*C160</f>
        <v>0</v>
      </c>
      <c r="AA160" s="10" t="str">
        <f>IFERROR(VLOOKUP(A160,'7'!U:V,2,0),"0")</f>
        <v>0</v>
      </c>
      <c r="AB160" s="5" t="s">
        <v>129</v>
      </c>
      <c r="AC160" s="15">
        <f t="shared" ref="AC160" si="619">+AA160*C160</f>
        <v>0</v>
      </c>
      <c r="AD160" s="10" t="str">
        <f>IFERROR(VLOOKUP(A160,'8'!U:V,2,0),"0")</f>
        <v>0</v>
      </c>
      <c r="AE160" s="5" t="s">
        <v>129</v>
      </c>
      <c r="AF160" s="15">
        <f t="shared" ref="AF160" si="620">+AD160*C160</f>
        <v>0</v>
      </c>
      <c r="AG160" s="10" t="str">
        <f>IFERROR(VLOOKUP(A160,'9'!U:V,2,0),"0")</f>
        <v>0</v>
      </c>
      <c r="AH160" s="5" t="s">
        <v>129</v>
      </c>
      <c r="AI160" s="15">
        <f t="shared" ref="AI160" si="621">+AG160*C160</f>
        <v>0</v>
      </c>
      <c r="AJ160" s="10" t="str">
        <f>IFERROR(VLOOKUP(A160,'10'!U:V,2,0),"0")</f>
        <v>0</v>
      </c>
      <c r="AK160" s="5" t="s">
        <v>129</v>
      </c>
      <c r="AL160" s="15">
        <f t="shared" ref="AL160" si="622">+AJ160*C160</f>
        <v>0</v>
      </c>
      <c r="AM160" s="10" t="str">
        <f>IFERROR(VLOOKUP(A160,'11'!U:V,2,0),"0")</f>
        <v>0</v>
      </c>
      <c r="AN160" s="5" t="s">
        <v>129</v>
      </c>
      <c r="AO160" s="15">
        <f t="shared" ref="AO160" si="623">+AM160*C160</f>
        <v>0</v>
      </c>
      <c r="AP160" s="10" t="str">
        <f>IFERROR(VLOOKUP(A160,'12'!U:V,2,0),"0")</f>
        <v>0</v>
      </c>
      <c r="AQ160" s="5" t="s">
        <v>129</v>
      </c>
      <c r="AR160" s="15">
        <f t="shared" ref="AR160" si="624">+AP160*C160</f>
        <v>0</v>
      </c>
      <c r="AS160" s="10" t="str">
        <f>IFERROR(VLOOKUP(A160,'13'!U:V,2,0),"0")</f>
        <v>0</v>
      </c>
      <c r="AT160" s="5" t="s">
        <v>129</v>
      </c>
      <c r="AU160" s="15">
        <f t="shared" ref="AU160" si="625">+AS160*C160</f>
        <v>0</v>
      </c>
      <c r="AV160" s="10" t="str">
        <f>IFERROR(VLOOKUP(A160,'14'!U:V,2,0),"0")</f>
        <v>0</v>
      </c>
      <c r="AW160" s="5" t="s">
        <v>129</v>
      </c>
      <c r="AX160" s="15">
        <f t="shared" ref="AX160" si="626">+AV160*C160</f>
        <v>0</v>
      </c>
      <c r="AY160" s="10" t="str">
        <f>IFERROR(VLOOKUP(A160,'15'!U:V,2,0),"0")</f>
        <v>0</v>
      </c>
      <c r="AZ160" s="5" t="s">
        <v>129</v>
      </c>
      <c r="BA160" s="15">
        <f t="shared" ref="BA160" si="627">+AY160*C160</f>
        <v>0</v>
      </c>
      <c r="BB160" s="10" t="str">
        <f>IFERROR(VLOOKUP(A160,'16'!U:V,2,0),"0")</f>
        <v>0</v>
      </c>
      <c r="BC160" s="5" t="s">
        <v>129</v>
      </c>
      <c r="BD160" s="15">
        <f t="shared" ref="BD160" si="628">+BB160*C160</f>
        <v>0</v>
      </c>
      <c r="BE160" s="10" t="str">
        <f>IFERROR(VLOOKUP(A160,'17'!U:V,2,0),"0")</f>
        <v>0</v>
      </c>
      <c r="BF160" s="5" t="s">
        <v>129</v>
      </c>
      <c r="BG160" s="15">
        <f t="shared" ref="BG160" si="629">+BE160*C160</f>
        <v>0</v>
      </c>
      <c r="BH160" s="10" t="str">
        <f>IFERROR(VLOOKUP(A160,'18'!U:V,2,0),"0")</f>
        <v>0</v>
      </c>
      <c r="BI160" s="5" t="s">
        <v>129</v>
      </c>
      <c r="BJ160" s="15">
        <f t="shared" ref="BJ160" si="630">+BH160*C160</f>
        <v>0</v>
      </c>
      <c r="BK160" s="10" t="str">
        <f>IFERROR(VLOOKUP(A160,'19'!U:V,2,0),"0")</f>
        <v>0</v>
      </c>
      <c r="BL160" s="5" t="s">
        <v>129</v>
      </c>
      <c r="BM160" s="15">
        <f t="shared" ref="BM160" si="631">+BK160*C160</f>
        <v>0</v>
      </c>
      <c r="BN160" s="10" t="str">
        <f>IFERROR(VLOOKUP(A160,'20'!U:V,2,0),"0")</f>
        <v>0</v>
      </c>
      <c r="BO160" s="5" t="s">
        <v>129</v>
      </c>
      <c r="BP160" s="15">
        <f t="shared" ref="BP160" si="632">+BN160*C160</f>
        <v>0</v>
      </c>
      <c r="BQ160" s="10" t="str">
        <f>IFERROR(VLOOKUP(A160,'21'!U:V,2,0),"0")</f>
        <v>0</v>
      </c>
      <c r="BR160" s="5" t="s">
        <v>129</v>
      </c>
      <c r="BS160" s="15">
        <f t="shared" ref="BS160" si="633">+BQ160*C160</f>
        <v>0</v>
      </c>
      <c r="BT160" s="10" t="str">
        <f>IFERROR(VLOOKUP(A160,'22'!U:V,2,0),"0")</f>
        <v>0</v>
      </c>
      <c r="BU160" s="5" t="s">
        <v>129</v>
      </c>
      <c r="BV160" s="15">
        <f t="shared" ref="BV160" si="634">+BT160*C160</f>
        <v>0</v>
      </c>
      <c r="BW160" s="10" t="str">
        <f>IFERROR(VLOOKUP(A160,'23'!U:V,2,0),"0")</f>
        <v>0</v>
      </c>
      <c r="BX160" s="5" t="s">
        <v>129</v>
      </c>
      <c r="BY160" s="15">
        <f t="shared" ref="BY160" si="635">+BW160*C160</f>
        <v>0</v>
      </c>
      <c r="BZ160" s="10" t="str">
        <f>IFERROR(VLOOKUP(A160,'24'!U:V,2,0),"0")</f>
        <v>0</v>
      </c>
      <c r="CA160" s="5" t="s">
        <v>129</v>
      </c>
      <c r="CB160" s="15">
        <f t="shared" ref="CB160" si="636">+BZ160*C160</f>
        <v>0</v>
      </c>
      <c r="CC160" s="10" t="str">
        <f>IFERROR(VLOOKUP(A160,'25'!U:V,2,0),"0")</f>
        <v>0</v>
      </c>
      <c r="CD160" s="5" t="s">
        <v>129</v>
      </c>
      <c r="CE160" s="15">
        <f t="shared" ref="CE160" si="637">+CC160*C160</f>
        <v>0</v>
      </c>
      <c r="CF160" s="10" t="str">
        <f>IFERROR(VLOOKUP(A160,'26'!U:V,2,0),"0")</f>
        <v>0</v>
      </c>
      <c r="CG160" s="5" t="s">
        <v>129</v>
      </c>
      <c r="CH160" s="15">
        <f t="shared" ref="CH160" si="638">+CF160*C160</f>
        <v>0</v>
      </c>
      <c r="CI160" s="10" t="str">
        <f>IFERROR(VLOOKUP(A160,'27'!U:V,2,0),"0")</f>
        <v>0</v>
      </c>
      <c r="CJ160" s="5" t="s">
        <v>129</v>
      </c>
      <c r="CK160" s="15">
        <f t="shared" ref="CK160" si="639">+CI160*C160</f>
        <v>0</v>
      </c>
      <c r="CL160" s="10" t="str">
        <f>IFERROR(VLOOKUP(A160,'28'!U:V,2,0),"0")</f>
        <v>0</v>
      </c>
      <c r="CM160" s="5" t="s">
        <v>129</v>
      </c>
      <c r="CN160" s="15">
        <f t="shared" ref="CN160" si="640">+CL160*C160</f>
        <v>0</v>
      </c>
      <c r="CO160" s="10" t="str">
        <f>IFERROR(VLOOKUP(A160,'29'!U:V,2,0),"0")</f>
        <v>0</v>
      </c>
      <c r="CP160" s="5" t="s">
        <v>129</v>
      </c>
      <c r="CQ160" s="15">
        <f t="shared" ref="CQ160" si="641">+CO160*C160</f>
        <v>0</v>
      </c>
      <c r="CR160" s="10" t="str">
        <f>IFERROR(VLOOKUP(A160,'30'!U:V,2,0),"0")</f>
        <v>0</v>
      </c>
      <c r="CS160" s="5" t="s">
        <v>129</v>
      </c>
      <c r="CT160" s="15">
        <f t="shared" ref="CT160" si="642">+CR160*C160</f>
        <v>0</v>
      </c>
      <c r="CU160" s="10" t="str">
        <f>IFERROR(VLOOKUP(A160,'31'!U:V,2,0),"0")</f>
        <v>0</v>
      </c>
      <c r="CV160" s="5" t="s">
        <v>129</v>
      </c>
      <c r="CW160" s="15">
        <f t="shared" si="425"/>
        <v>0</v>
      </c>
      <c r="CX160" s="10" t="str">
        <f>IFERROR(VLOOKUP(A160,'เซต1-31'!V:W,2,0),"0")</f>
        <v>0</v>
      </c>
      <c r="CY160" s="5" t="s">
        <v>129</v>
      </c>
      <c r="CZ160" s="15">
        <f t="shared" si="424"/>
        <v>0</v>
      </c>
    </row>
    <row r="161" spans="1:104" x14ac:dyDescent="0.25">
      <c r="A161" s="5">
        <v>1111091</v>
      </c>
      <c r="B161" s="4" t="s">
        <v>317</v>
      </c>
      <c r="C161" s="13">
        <v>38.979999999999997</v>
      </c>
      <c r="D161" s="95">
        <v>1</v>
      </c>
      <c r="E161" s="95">
        <f t="shared" si="422"/>
        <v>0</v>
      </c>
      <c r="F161" s="19">
        <f t="shared" si="423"/>
        <v>0</v>
      </c>
      <c r="G161" s="5" t="s">
        <v>129</v>
      </c>
      <c r="H161" s="13">
        <f t="shared" ref="H161" si="643">+F161*C161</f>
        <v>0</v>
      </c>
      <c r="I161" s="10" t="str">
        <f>IFERROR(VLOOKUP(A161,'1'!U:V,2,0),"0")</f>
        <v>0</v>
      </c>
      <c r="J161" s="5" t="s">
        <v>129</v>
      </c>
      <c r="K161" s="15">
        <f t="shared" ref="K161" si="644">+I161*C161</f>
        <v>0</v>
      </c>
      <c r="L161" s="10" t="str">
        <f>IFERROR(VLOOKUP(A161,'2'!U:V,2,0),"0")</f>
        <v>0</v>
      </c>
      <c r="M161" s="5" t="s">
        <v>129</v>
      </c>
      <c r="N161" s="15">
        <f t="shared" ref="N161" si="645">+L161*C161</f>
        <v>0</v>
      </c>
      <c r="O161" s="10" t="str">
        <f>IFERROR(VLOOKUP(A161,'3'!U:V,2,0),"0")</f>
        <v>0</v>
      </c>
      <c r="P161" s="5" t="s">
        <v>129</v>
      </c>
      <c r="Q161" s="15">
        <f t="shared" ref="Q161" si="646">+O161*C161</f>
        <v>0</v>
      </c>
      <c r="R161" s="10" t="str">
        <f>IFERROR(VLOOKUP(A161,'4'!U:V,2,0),"0")</f>
        <v>0</v>
      </c>
      <c r="S161" s="5" t="s">
        <v>129</v>
      </c>
      <c r="T161" s="15">
        <f t="shared" ref="T161" si="647">+R161*C161</f>
        <v>0</v>
      </c>
      <c r="U161" s="10" t="str">
        <f>IFERROR(VLOOKUP(A161,'5'!U:V,2,0),"0")</f>
        <v>0</v>
      </c>
      <c r="V161" s="5" t="s">
        <v>129</v>
      </c>
      <c r="W161" s="15">
        <f t="shared" ref="W161" si="648">+U161*C161</f>
        <v>0</v>
      </c>
      <c r="X161" s="10" t="str">
        <f>IFERROR(VLOOKUP(A161,'6'!U:V,2,0),"0")</f>
        <v>0</v>
      </c>
      <c r="Y161" s="5" t="s">
        <v>129</v>
      </c>
      <c r="Z161" s="15">
        <f t="shared" ref="Z161" si="649">+X161*C161</f>
        <v>0</v>
      </c>
      <c r="AA161" s="10" t="str">
        <f>IFERROR(VLOOKUP(A161,'7'!U:V,2,0),"0")</f>
        <v>0</v>
      </c>
      <c r="AB161" s="5" t="s">
        <v>129</v>
      </c>
      <c r="AC161" s="15">
        <f t="shared" ref="AC161" si="650">+AA161*C161</f>
        <v>0</v>
      </c>
      <c r="AD161" s="10" t="str">
        <f>IFERROR(VLOOKUP(A161,'8'!U:V,2,0),"0")</f>
        <v>0</v>
      </c>
      <c r="AE161" s="5" t="s">
        <v>129</v>
      </c>
      <c r="AF161" s="15">
        <f t="shared" ref="AF161" si="651">+AD161*C161</f>
        <v>0</v>
      </c>
      <c r="AG161" s="10" t="str">
        <f>IFERROR(VLOOKUP(A161,'9'!U:V,2,0),"0")</f>
        <v>0</v>
      </c>
      <c r="AH161" s="5" t="s">
        <v>129</v>
      </c>
      <c r="AI161" s="15">
        <f t="shared" ref="AI161" si="652">+AG161*C161</f>
        <v>0</v>
      </c>
      <c r="AJ161" s="10" t="str">
        <f>IFERROR(VLOOKUP(A161,'10'!U:V,2,0),"0")</f>
        <v>0</v>
      </c>
      <c r="AK161" s="5" t="s">
        <v>129</v>
      </c>
      <c r="AL161" s="15">
        <f t="shared" ref="AL161" si="653">+AJ161*C161</f>
        <v>0</v>
      </c>
      <c r="AM161" s="10" t="str">
        <f>IFERROR(VLOOKUP(A161,'11'!U:V,2,0),"0")</f>
        <v>0</v>
      </c>
      <c r="AN161" s="5" t="s">
        <v>129</v>
      </c>
      <c r="AO161" s="15">
        <f t="shared" ref="AO161" si="654">+AM161*C161</f>
        <v>0</v>
      </c>
      <c r="AP161" s="10" t="str">
        <f>IFERROR(VLOOKUP(A161,'12'!U:V,2,0),"0")</f>
        <v>0</v>
      </c>
      <c r="AQ161" s="5" t="s">
        <v>129</v>
      </c>
      <c r="AR161" s="15">
        <f t="shared" ref="AR161" si="655">+AP161*C161</f>
        <v>0</v>
      </c>
      <c r="AS161" s="10" t="str">
        <f>IFERROR(VLOOKUP(A161,'13'!U:V,2,0),"0")</f>
        <v>0</v>
      </c>
      <c r="AT161" s="5" t="s">
        <v>129</v>
      </c>
      <c r="AU161" s="15">
        <f t="shared" ref="AU161" si="656">+AS161*C161</f>
        <v>0</v>
      </c>
      <c r="AV161" s="10" t="str">
        <f>IFERROR(VLOOKUP(A161,'14'!U:V,2,0),"0")</f>
        <v>0</v>
      </c>
      <c r="AW161" s="5" t="s">
        <v>129</v>
      </c>
      <c r="AX161" s="15">
        <f t="shared" ref="AX161" si="657">+AV161*C161</f>
        <v>0</v>
      </c>
      <c r="AY161" s="10" t="str">
        <f>IFERROR(VLOOKUP(A161,'15'!U:V,2,0),"0")</f>
        <v>0</v>
      </c>
      <c r="AZ161" s="5" t="s">
        <v>129</v>
      </c>
      <c r="BA161" s="15">
        <f t="shared" ref="BA161" si="658">+AY161*C161</f>
        <v>0</v>
      </c>
      <c r="BB161" s="10" t="str">
        <f>IFERROR(VLOOKUP(A161,'16'!U:V,2,0),"0")</f>
        <v>0</v>
      </c>
      <c r="BC161" s="5" t="s">
        <v>129</v>
      </c>
      <c r="BD161" s="15">
        <f t="shared" ref="BD161" si="659">+BB161*C161</f>
        <v>0</v>
      </c>
      <c r="BE161" s="10" t="str">
        <f>IFERROR(VLOOKUP(A161,'17'!U:V,2,0),"0")</f>
        <v>0</v>
      </c>
      <c r="BF161" s="5" t="s">
        <v>129</v>
      </c>
      <c r="BG161" s="15">
        <f t="shared" ref="BG161" si="660">+BE161*C161</f>
        <v>0</v>
      </c>
      <c r="BH161" s="10" t="str">
        <f>IFERROR(VLOOKUP(A161,'18'!U:V,2,0),"0")</f>
        <v>0</v>
      </c>
      <c r="BI161" s="5" t="s">
        <v>129</v>
      </c>
      <c r="BJ161" s="15">
        <f t="shared" ref="BJ161" si="661">+BH161*C161</f>
        <v>0</v>
      </c>
      <c r="BK161" s="10" t="str">
        <f>IFERROR(VLOOKUP(A161,'19'!U:V,2,0),"0")</f>
        <v>0</v>
      </c>
      <c r="BL161" s="5" t="s">
        <v>129</v>
      </c>
      <c r="BM161" s="15">
        <f t="shared" ref="BM161" si="662">+BK161*C161</f>
        <v>0</v>
      </c>
      <c r="BN161" s="10" t="str">
        <f>IFERROR(VLOOKUP(A161,'20'!U:V,2,0),"0")</f>
        <v>0</v>
      </c>
      <c r="BO161" s="5" t="s">
        <v>129</v>
      </c>
      <c r="BP161" s="15">
        <f t="shared" ref="BP161" si="663">+BN161*C161</f>
        <v>0</v>
      </c>
      <c r="BQ161" s="10" t="str">
        <f>IFERROR(VLOOKUP(A161,'21'!U:V,2,0),"0")</f>
        <v>0</v>
      </c>
      <c r="BR161" s="5" t="s">
        <v>129</v>
      </c>
      <c r="BS161" s="15">
        <f t="shared" ref="BS161" si="664">+BQ161*C161</f>
        <v>0</v>
      </c>
      <c r="BT161" s="10" t="str">
        <f>IFERROR(VLOOKUP(A161,'22'!U:V,2,0),"0")</f>
        <v>0</v>
      </c>
      <c r="BU161" s="5" t="s">
        <v>129</v>
      </c>
      <c r="BV161" s="15">
        <f t="shared" ref="BV161" si="665">+BT161*C161</f>
        <v>0</v>
      </c>
      <c r="BW161" s="10" t="str">
        <f>IFERROR(VLOOKUP(A161,'23'!U:V,2,0),"0")</f>
        <v>0</v>
      </c>
      <c r="BX161" s="5" t="s">
        <v>129</v>
      </c>
      <c r="BY161" s="15">
        <f t="shared" ref="BY161" si="666">+BW161*C161</f>
        <v>0</v>
      </c>
      <c r="BZ161" s="10" t="str">
        <f>IFERROR(VLOOKUP(A161,'24'!U:V,2,0),"0")</f>
        <v>0</v>
      </c>
      <c r="CA161" s="5" t="s">
        <v>129</v>
      </c>
      <c r="CB161" s="15">
        <f t="shared" ref="CB161" si="667">+BZ161*C161</f>
        <v>0</v>
      </c>
      <c r="CC161" s="10" t="str">
        <f>IFERROR(VLOOKUP(A161,'25'!U:V,2,0),"0")</f>
        <v>0</v>
      </c>
      <c r="CD161" s="5" t="s">
        <v>129</v>
      </c>
      <c r="CE161" s="15">
        <f t="shared" ref="CE161" si="668">+CC161*C161</f>
        <v>0</v>
      </c>
      <c r="CF161" s="10" t="str">
        <f>IFERROR(VLOOKUP(A161,'26'!U:V,2,0),"0")</f>
        <v>0</v>
      </c>
      <c r="CG161" s="5" t="s">
        <v>129</v>
      </c>
      <c r="CH161" s="15">
        <f t="shared" ref="CH161" si="669">+CF161*C161</f>
        <v>0</v>
      </c>
      <c r="CI161" s="10" t="str">
        <f>IFERROR(VLOOKUP(A161,'27'!U:V,2,0),"0")</f>
        <v>0</v>
      </c>
      <c r="CJ161" s="5" t="s">
        <v>129</v>
      </c>
      <c r="CK161" s="15">
        <f t="shared" ref="CK161" si="670">+CI161*C161</f>
        <v>0</v>
      </c>
      <c r="CL161" s="10" t="str">
        <f>IFERROR(VLOOKUP(A161,'28'!U:V,2,0),"0")</f>
        <v>0</v>
      </c>
      <c r="CM161" s="5" t="s">
        <v>129</v>
      </c>
      <c r="CN161" s="15">
        <f t="shared" ref="CN161" si="671">+CL161*C161</f>
        <v>0</v>
      </c>
      <c r="CO161" s="10" t="str">
        <f>IFERROR(VLOOKUP(A161,'29'!U:V,2,0),"0")</f>
        <v>0</v>
      </c>
      <c r="CP161" s="5" t="s">
        <v>129</v>
      </c>
      <c r="CQ161" s="15">
        <f t="shared" ref="CQ161" si="672">+CO161*C161</f>
        <v>0</v>
      </c>
      <c r="CR161" s="10" t="str">
        <f>IFERROR(VLOOKUP(A161,'30'!U:V,2,0),"0")</f>
        <v>0</v>
      </c>
      <c r="CS161" s="5" t="s">
        <v>129</v>
      </c>
      <c r="CT161" s="15">
        <f t="shared" ref="CT161" si="673">+CR161*C161</f>
        <v>0</v>
      </c>
      <c r="CU161" s="10" t="str">
        <f>IFERROR(VLOOKUP(A161,'31'!U:V,2,0),"0")</f>
        <v>0</v>
      </c>
      <c r="CV161" s="5" t="s">
        <v>129</v>
      </c>
      <c r="CW161" s="15">
        <f t="shared" si="425"/>
        <v>0</v>
      </c>
      <c r="CX161" s="10" t="str">
        <f>IFERROR(VLOOKUP(A161,'เซต1-31'!V:W,2,0),"0")</f>
        <v>0</v>
      </c>
      <c r="CY161" s="5" t="s">
        <v>129</v>
      </c>
      <c r="CZ161" s="15">
        <f t="shared" si="424"/>
        <v>0</v>
      </c>
    </row>
    <row r="162" spans="1:104" x14ac:dyDescent="0.25">
      <c r="A162" s="5" t="s">
        <v>338</v>
      </c>
      <c r="B162" s="4" t="s">
        <v>344</v>
      </c>
      <c r="C162" s="13">
        <f>14.96*3</f>
        <v>44.88</v>
      </c>
      <c r="D162" s="95">
        <v>3</v>
      </c>
      <c r="E162" s="95">
        <f t="shared" si="422"/>
        <v>0</v>
      </c>
      <c r="F162" s="19">
        <f t="shared" ref="F162:F163" si="674">+I162+L162+O162+R162+U162+X162+AA162+AD162+AG162+AJ162+AM162+AP162+AS162+AV162+AY162+BB162+BE162+BH162+BK162+BN162+BQ162+BT162+BW162+BZ162+CC162+CF162+CI162+CL162+CO162+CR162+CU162+CX162</f>
        <v>0</v>
      </c>
      <c r="G162" s="5" t="s">
        <v>129</v>
      </c>
      <c r="H162" s="13">
        <f t="shared" ref="H162:H163" si="675">+F162*C162</f>
        <v>0</v>
      </c>
      <c r="I162" s="10" t="str">
        <f>IFERROR(VLOOKUP(A162,'1'!U:V,2,0),"0")</f>
        <v>0</v>
      </c>
      <c r="J162" s="5" t="s">
        <v>129</v>
      </c>
      <c r="K162" s="15">
        <f t="shared" ref="K162:K163" si="676">+I162*C162</f>
        <v>0</v>
      </c>
      <c r="L162" s="10" t="str">
        <f>IFERROR(VLOOKUP(A162,'2'!U:V,2,0),"0")</f>
        <v>0</v>
      </c>
      <c r="M162" s="5" t="s">
        <v>129</v>
      </c>
      <c r="N162" s="15">
        <f t="shared" ref="N162:N163" si="677">+L162*C162</f>
        <v>0</v>
      </c>
      <c r="O162" s="10" t="str">
        <f>IFERROR(VLOOKUP(A162,'3'!U:V,2,0),"0")</f>
        <v>0</v>
      </c>
      <c r="P162" s="5" t="s">
        <v>129</v>
      </c>
      <c r="Q162" s="15">
        <f t="shared" ref="Q162:Q163" si="678">+O162*C162</f>
        <v>0</v>
      </c>
      <c r="R162" s="10" t="str">
        <f>IFERROR(VLOOKUP(A162,'4'!U:V,2,0),"0")</f>
        <v>0</v>
      </c>
      <c r="S162" s="5" t="s">
        <v>129</v>
      </c>
      <c r="T162" s="15">
        <f t="shared" ref="T162:T163" si="679">+R162*C162</f>
        <v>0</v>
      </c>
      <c r="U162" s="10" t="str">
        <f>IFERROR(VLOOKUP(A162,'5'!U:V,2,0),"0")</f>
        <v>0</v>
      </c>
      <c r="V162" s="5" t="s">
        <v>129</v>
      </c>
      <c r="W162" s="15">
        <f t="shared" ref="W162:W163" si="680">+U162*C162</f>
        <v>0</v>
      </c>
      <c r="X162" s="10" t="str">
        <f>IFERROR(VLOOKUP(A162,'6'!U:V,2,0),"0")</f>
        <v>0</v>
      </c>
      <c r="Y162" s="5" t="s">
        <v>129</v>
      </c>
      <c r="Z162" s="15">
        <f t="shared" ref="Z162:Z163" si="681">+X162*C162</f>
        <v>0</v>
      </c>
      <c r="AA162" s="10" t="str">
        <f>IFERROR(VLOOKUP(A162,'7'!U:V,2,0),"0")</f>
        <v>0</v>
      </c>
      <c r="AB162" s="5" t="s">
        <v>129</v>
      </c>
      <c r="AC162" s="15">
        <f t="shared" ref="AC162:AC163" si="682">+AA162*C162</f>
        <v>0</v>
      </c>
      <c r="AD162" s="10" t="str">
        <f>IFERROR(VLOOKUP(A162,'8'!U:V,2,0),"0")</f>
        <v>0</v>
      </c>
      <c r="AE162" s="5" t="s">
        <v>129</v>
      </c>
      <c r="AF162" s="15">
        <f t="shared" ref="AF162:AF163" si="683">+AD162*C162</f>
        <v>0</v>
      </c>
      <c r="AG162" s="10" t="str">
        <f>IFERROR(VLOOKUP(A162,'9'!U:V,2,0),"0")</f>
        <v>0</v>
      </c>
      <c r="AH162" s="5" t="s">
        <v>129</v>
      </c>
      <c r="AI162" s="15">
        <f t="shared" ref="AI162:AI163" si="684">+AG162*C162</f>
        <v>0</v>
      </c>
      <c r="AJ162" s="10" t="str">
        <f>IFERROR(VLOOKUP(A162,'10'!U:V,2,0),"0")</f>
        <v>0</v>
      </c>
      <c r="AK162" s="5" t="s">
        <v>129</v>
      </c>
      <c r="AL162" s="15">
        <f t="shared" ref="AL162:AL163" si="685">+AJ162*C162</f>
        <v>0</v>
      </c>
      <c r="AM162" s="10" t="str">
        <f>IFERROR(VLOOKUP(A162,'11'!U:V,2,0),"0")</f>
        <v>0</v>
      </c>
      <c r="AN162" s="5" t="s">
        <v>129</v>
      </c>
      <c r="AO162" s="15">
        <f t="shared" ref="AO162:AO163" si="686">+AM162*C162</f>
        <v>0</v>
      </c>
      <c r="AP162" s="10" t="str">
        <f>IFERROR(VLOOKUP(A162,'12'!U:V,2,0),"0")</f>
        <v>0</v>
      </c>
      <c r="AQ162" s="5" t="s">
        <v>129</v>
      </c>
      <c r="AR162" s="15">
        <f t="shared" ref="AR162:AR163" si="687">+AP162*C162</f>
        <v>0</v>
      </c>
      <c r="AS162" s="10" t="str">
        <f>IFERROR(VLOOKUP(A162,'13'!U:V,2,0),"0")</f>
        <v>0</v>
      </c>
      <c r="AT162" s="5" t="s">
        <v>129</v>
      </c>
      <c r="AU162" s="15">
        <f t="shared" ref="AU162:AU163" si="688">+AS162*C162</f>
        <v>0</v>
      </c>
      <c r="AV162" s="10" t="str">
        <f>IFERROR(VLOOKUP(A162,'14'!U:V,2,0),"0")</f>
        <v>0</v>
      </c>
      <c r="AW162" s="5" t="s">
        <v>129</v>
      </c>
      <c r="AX162" s="15">
        <f t="shared" ref="AX162:AX163" si="689">+AV162*C162</f>
        <v>0</v>
      </c>
      <c r="AY162" s="10" t="str">
        <f>IFERROR(VLOOKUP(A162,'15'!U:V,2,0),"0")</f>
        <v>0</v>
      </c>
      <c r="AZ162" s="5" t="s">
        <v>129</v>
      </c>
      <c r="BA162" s="15">
        <f t="shared" ref="BA162:BA163" si="690">+AY162*C162</f>
        <v>0</v>
      </c>
      <c r="BB162" s="10" t="str">
        <f>IFERROR(VLOOKUP(A162,'16'!U:V,2,0),"0")</f>
        <v>0</v>
      </c>
      <c r="BC162" s="5" t="s">
        <v>129</v>
      </c>
      <c r="BD162" s="15">
        <f t="shared" ref="BD162:BD163" si="691">+BB162*C162</f>
        <v>0</v>
      </c>
      <c r="BE162" s="10" t="str">
        <f>IFERROR(VLOOKUP(A162,'17'!U:V,2,0),"0")</f>
        <v>0</v>
      </c>
      <c r="BF162" s="5" t="s">
        <v>129</v>
      </c>
      <c r="BG162" s="15">
        <f t="shared" ref="BG162:BG163" si="692">+BE162*C162</f>
        <v>0</v>
      </c>
      <c r="BH162" s="10" t="str">
        <f>IFERROR(VLOOKUP(A162,'18'!U:V,2,0),"0")</f>
        <v>0</v>
      </c>
      <c r="BI162" s="5" t="s">
        <v>129</v>
      </c>
      <c r="BJ162" s="15">
        <f t="shared" ref="BJ162:BJ163" si="693">+BH162*C162</f>
        <v>0</v>
      </c>
      <c r="BK162" s="10" t="str">
        <f>IFERROR(VLOOKUP(A162,'19'!U:V,2,0),"0")</f>
        <v>0</v>
      </c>
      <c r="BL162" s="5" t="s">
        <v>129</v>
      </c>
      <c r="BM162" s="15">
        <f t="shared" ref="BM162:BM163" si="694">+BK162*C162</f>
        <v>0</v>
      </c>
      <c r="BN162" s="10" t="str">
        <f>IFERROR(VLOOKUP(A162,'20'!U:V,2,0),"0")</f>
        <v>0</v>
      </c>
      <c r="BO162" s="5" t="s">
        <v>129</v>
      </c>
      <c r="BP162" s="15">
        <f t="shared" ref="BP162:BP163" si="695">+BN162*C162</f>
        <v>0</v>
      </c>
      <c r="BQ162" s="10" t="str">
        <f>IFERROR(VLOOKUP(A162,'21'!U:V,2,0),"0")</f>
        <v>0</v>
      </c>
      <c r="BR162" s="5" t="s">
        <v>129</v>
      </c>
      <c r="BS162" s="15">
        <f t="shared" ref="BS162:BS163" si="696">+BQ162*C162</f>
        <v>0</v>
      </c>
      <c r="BT162" s="10" t="str">
        <f>IFERROR(VLOOKUP(A162,'22'!U:V,2,0),"0")</f>
        <v>0</v>
      </c>
      <c r="BU162" s="5" t="s">
        <v>129</v>
      </c>
      <c r="BV162" s="15">
        <f t="shared" ref="BV162:BV163" si="697">+BT162*C162</f>
        <v>0</v>
      </c>
      <c r="BW162" s="10" t="str">
        <f>IFERROR(VLOOKUP(A162,'23'!U:V,2,0),"0")</f>
        <v>0</v>
      </c>
      <c r="BX162" s="5" t="s">
        <v>129</v>
      </c>
      <c r="BY162" s="15">
        <f t="shared" ref="BY162:BY163" si="698">+BW162*C162</f>
        <v>0</v>
      </c>
      <c r="BZ162" s="10" t="str">
        <f>IFERROR(VLOOKUP(A162,'24'!U:V,2,0),"0")</f>
        <v>0</v>
      </c>
      <c r="CA162" s="5" t="s">
        <v>129</v>
      </c>
      <c r="CB162" s="15">
        <f t="shared" ref="CB162:CB163" si="699">+BZ162*C162</f>
        <v>0</v>
      </c>
      <c r="CC162" s="10" t="str">
        <f>IFERROR(VLOOKUP(A162,'25'!U:V,2,0),"0")</f>
        <v>0</v>
      </c>
      <c r="CD162" s="5" t="s">
        <v>129</v>
      </c>
      <c r="CE162" s="15">
        <f t="shared" ref="CE162:CE163" si="700">+CC162*C162</f>
        <v>0</v>
      </c>
      <c r="CF162" s="10" t="str">
        <f>IFERROR(VLOOKUP(A162,'26'!U:V,2,0),"0")</f>
        <v>0</v>
      </c>
      <c r="CG162" s="5" t="s">
        <v>129</v>
      </c>
      <c r="CH162" s="15">
        <f t="shared" ref="CH162:CH163" si="701">+CF162*C162</f>
        <v>0</v>
      </c>
      <c r="CI162" s="10" t="str">
        <f>IFERROR(VLOOKUP(A162,'27'!U:V,2,0),"0")</f>
        <v>0</v>
      </c>
      <c r="CJ162" s="5" t="s">
        <v>129</v>
      </c>
      <c r="CK162" s="15">
        <f t="shared" ref="CK162:CK163" si="702">+CI162*C162</f>
        <v>0</v>
      </c>
      <c r="CL162" s="10" t="str">
        <f>IFERROR(VLOOKUP(A162,'28'!U:V,2,0),"0")</f>
        <v>0</v>
      </c>
      <c r="CM162" s="5" t="s">
        <v>129</v>
      </c>
      <c r="CN162" s="15">
        <f t="shared" ref="CN162:CN163" si="703">+CL162*C162</f>
        <v>0</v>
      </c>
      <c r="CO162" s="10" t="str">
        <f>IFERROR(VLOOKUP(A162,'29'!U:V,2,0),"0")</f>
        <v>0</v>
      </c>
      <c r="CP162" s="5" t="s">
        <v>129</v>
      </c>
      <c r="CQ162" s="15">
        <f t="shared" ref="CQ162:CQ163" si="704">+CO162*C162</f>
        <v>0</v>
      </c>
      <c r="CR162" s="10" t="str">
        <f>IFERROR(VLOOKUP(A162,'30'!U:V,2,0),"0")</f>
        <v>0</v>
      </c>
      <c r="CS162" s="5" t="s">
        <v>129</v>
      </c>
      <c r="CT162" s="15">
        <f t="shared" ref="CT162:CT163" si="705">+CR162*C162</f>
        <v>0</v>
      </c>
      <c r="CU162" s="10" t="str">
        <f>IFERROR(VLOOKUP(A162,'31'!U:V,2,0),"0")</f>
        <v>0</v>
      </c>
      <c r="CV162" s="5" t="s">
        <v>129</v>
      </c>
      <c r="CW162" s="15">
        <f t="shared" si="425"/>
        <v>0</v>
      </c>
      <c r="CX162" s="10" t="str">
        <f>IFERROR(VLOOKUP(A162,'เซต1-31'!V:W,2,0),"0")</f>
        <v>0</v>
      </c>
      <c r="CY162" s="5" t="s">
        <v>129</v>
      </c>
      <c r="CZ162" s="15">
        <f t="shared" ref="CZ162:CZ163" si="706">+CX162*CQ162</f>
        <v>0</v>
      </c>
    </row>
    <row r="163" spans="1:104" x14ac:dyDescent="0.25">
      <c r="A163" s="5" t="s">
        <v>340</v>
      </c>
      <c r="B163" s="4" t="s">
        <v>345</v>
      </c>
      <c r="C163" s="13">
        <f>14.23*3</f>
        <v>42.69</v>
      </c>
      <c r="D163" s="95">
        <v>3</v>
      </c>
      <c r="E163" s="95">
        <f t="shared" si="422"/>
        <v>0</v>
      </c>
      <c r="F163" s="19">
        <f t="shared" si="674"/>
        <v>0</v>
      </c>
      <c r="G163" s="5" t="s">
        <v>129</v>
      </c>
      <c r="H163" s="13">
        <f t="shared" si="675"/>
        <v>0</v>
      </c>
      <c r="I163" s="10" t="str">
        <f>IFERROR(VLOOKUP(A163,'1'!U:V,2,0),"0")</f>
        <v>0</v>
      </c>
      <c r="J163" s="5" t="s">
        <v>129</v>
      </c>
      <c r="K163" s="15">
        <f t="shared" si="676"/>
        <v>0</v>
      </c>
      <c r="L163" s="10" t="str">
        <f>IFERROR(VLOOKUP(A163,'2'!U:V,2,0),"0")</f>
        <v>0</v>
      </c>
      <c r="M163" s="5" t="s">
        <v>129</v>
      </c>
      <c r="N163" s="15">
        <f t="shared" si="677"/>
        <v>0</v>
      </c>
      <c r="O163" s="10" t="str">
        <f>IFERROR(VLOOKUP(A163,'3'!U:V,2,0),"0")</f>
        <v>0</v>
      </c>
      <c r="P163" s="5" t="s">
        <v>129</v>
      </c>
      <c r="Q163" s="15">
        <f t="shared" si="678"/>
        <v>0</v>
      </c>
      <c r="R163" s="10" t="str">
        <f>IFERROR(VLOOKUP(A163,'4'!U:V,2,0),"0")</f>
        <v>0</v>
      </c>
      <c r="S163" s="5" t="s">
        <v>129</v>
      </c>
      <c r="T163" s="15">
        <f t="shared" si="679"/>
        <v>0</v>
      </c>
      <c r="U163" s="10" t="str">
        <f>IFERROR(VLOOKUP(A163,'5'!U:V,2,0),"0")</f>
        <v>0</v>
      </c>
      <c r="V163" s="5" t="s">
        <v>129</v>
      </c>
      <c r="W163" s="15">
        <f t="shared" si="680"/>
        <v>0</v>
      </c>
      <c r="X163" s="10" t="str">
        <f>IFERROR(VLOOKUP(A163,'6'!U:V,2,0),"0")</f>
        <v>0</v>
      </c>
      <c r="Y163" s="5" t="s">
        <v>129</v>
      </c>
      <c r="Z163" s="15">
        <f t="shared" si="681"/>
        <v>0</v>
      </c>
      <c r="AA163" s="10" t="str">
        <f>IFERROR(VLOOKUP(A163,'7'!U:V,2,0),"0")</f>
        <v>0</v>
      </c>
      <c r="AB163" s="5" t="s">
        <v>129</v>
      </c>
      <c r="AC163" s="15">
        <f t="shared" si="682"/>
        <v>0</v>
      </c>
      <c r="AD163" s="10" t="str">
        <f>IFERROR(VLOOKUP(A163,'8'!U:V,2,0),"0")</f>
        <v>0</v>
      </c>
      <c r="AE163" s="5" t="s">
        <v>129</v>
      </c>
      <c r="AF163" s="15">
        <f t="shared" si="683"/>
        <v>0</v>
      </c>
      <c r="AG163" s="10" t="str">
        <f>IFERROR(VLOOKUP(A163,'9'!U:V,2,0),"0")</f>
        <v>0</v>
      </c>
      <c r="AH163" s="5" t="s">
        <v>129</v>
      </c>
      <c r="AI163" s="15">
        <f t="shared" si="684"/>
        <v>0</v>
      </c>
      <c r="AJ163" s="10" t="str">
        <f>IFERROR(VLOOKUP(A163,'10'!U:V,2,0),"0")</f>
        <v>0</v>
      </c>
      <c r="AK163" s="5" t="s">
        <v>129</v>
      </c>
      <c r="AL163" s="15">
        <f t="shared" si="685"/>
        <v>0</v>
      </c>
      <c r="AM163" s="10" t="str">
        <f>IFERROR(VLOOKUP(A163,'11'!U:V,2,0),"0")</f>
        <v>0</v>
      </c>
      <c r="AN163" s="5" t="s">
        <v>129</v>
      </c>
      <c r="AO163" s="15">
        <f t="shared" si="686"/>
        <v>0</v>
      </c>
      <c r="AP163" s="10" t="str">
        <f>IFERROR(VLOOKUP(A163,'12'!U:V,2,0),"0")</f>
        <v>0</v>
      </c>
      <c r="AQ163" s="5" t="s">
        <v>129</v>
      </c>
      <c r="AR163" s="15">
        <f t="shared" si="687"/>
        <v>0</v>
      </c>
      <c r="AS163" s="10" t="str">
        <f>IFERROR(VLOOKUP(A163,'13'!U:V,2,0),"0")</f>
        <v>0</v>
      </c>
      <c r="AT163" s="5" t="s">
        <v>129</v>
      </c>
      <c r="AU163" s="15">
        <f t="shared" si="688"/>
        <v>0</v>
      </c>
      <c r="AV163" s="10" t="str">
        <f>IFERROR(VLOOKUP(A163,'14'!U:V,2,0),"0")</f>
        <v>0</v>
      </c>
      <c r="AW163" s="5" t="s">
        <v>129</v>
      </c>
      <c r="AX163" s="15">
        <f t="shared" si="689"/>
        <v>0</v>
      </c>
      <c r="AY163" s="10" t="str">
        <f>IFERROR(VLOOKUP(A163,'15'!U:V,2,0),"0")</f>
        <v>0</v>
      </c>
      <c r="AZ163" s="5" t="s">
        <v>129</v>
      </c>
      <c r="BA163" s="15">
        <f t="shared" si="690"/>
        <v>0</v>
      </c>
      <c r="BB163" s="10" t="str">
        <f>IFERROR(VLOOKUP(A163,'16'!U:V,2,0),"0")</f>
        <v>0</v>
      </c>
      <c r="BC163" s="5" t="s">
        <v>129</v>
      </c>
      <c r="BD163" s="15">
        <f t="shared" si="691"/>
        <v>0</v>
      </c>
      <c r="BE163" s="10" t="str">
        <f>IFERROR(VLOOKUP(A163,'17'!U:V,2,0),"0")</f>
        <v>0</v>
      </c>
      <c r="BF163" s="5" t="s">
        <v>129</v>
      </c>
      <c r="BG163" s="15">
        <f t="shared" si="692"/>
        <v>0</v>
      </c>
      <c r="BH163" s="10" t="str">
        <f>IFERROR(VLOOKUP(A163,'18'!U:V,2,0),"0")</f>
        <v>0</v>
      </c>
      <c r="BI163" s="5" t="s">
        <v>129</v>
      </c>
      <c r="BJ163" s="15">
        <f t="shared" si="693"/>
        <v>0</v>
      </c>
      <c r="BK163" s="10" t="str">
        <f>IFERROR(VLOOKUP(A163,'19'!U:V,2,0),"0")</f>
        <v>0</v>
      </c>
      <c r="BL163" s="5" t="s">
        <v>129</v>
      </c>
      <c r="BM163" s="15">
        <f t="shared" si="694"/>
        <v>0</v>
      </c>
      <c r="BN163" s="10" t="str">
        <f>IFERROR(VLOOKUP(A163,'20'!U:V,2,0),"0")</f>
        <v>0</v>
      </c>
      <c r="BO163" s="5" t="s">
        <v>129</v>
      </c>
      <c r="BP163" s="15">
        <f t="shared" si="695"/>
        <v>0</v>
      </c>
      <c r="BQ163" s="10" t="str">
        <f>IFERROR(VLOOKUP(A163,'21'!U:V,2,0),"0")</f>
        <v>0</v>
      </c>
      <c r="BR163" s="5" t="s">
        <v>129</v>
      </c>
      <c r="BS163" s="15">
        <f t="shared" si="696"/>
        <v>0</v>
      </c>
      <c r="BT163" s="10" t="str">
        <f>IFERROR(VLOOKUP(A163,'22'!U:V,2,0),"0")</f>
        <v>0</v>
      </c>
      <c r="BU163" s="5" t="s">
        <v>129</v>
      </c>
      <c r="BV163" s="15">
        <f t="shared" si="697"/>
        <v>0</v>
      </c>
      <c r="BW163" s="10" t="str">
        <f>IFERROR(VLOOKUP(A163,'23'!U:V,2,0),"0")</f>
        <v>0</v>
      </c>
      <c r="BX163" s="5" t="s">
        <v>129</v>
      </c>
      <c r="BY163" s="15">
        <f t="shared" si="698"/>
        <v>0</v>
      </c>
      <c r="BZ163" s="10" t="str">
        <f>IFERROR(VLOOKUP(A163,'24'!U:V,2,0),"0")</f>
        <v>0</v>
      </c>
      <c r="CA163" s="5" t="s">
        <v>129</v>
      </c>
      <c r="CB163" s="15">
        <f t="shared" si="699"/>
        <v>0</v>
      </c>
      <c r="CC163" s="10" t="str">
        <f>IFERROR(VLOOKUP(A163,'25'!U:V,2,0),"0")</f>
        <v>0</v>
      </c>
      <c r="CD163" s="5" t="s">
        <v>129</v>
      </c>
      <c r="CE163" s="15">
        <f t="shared" si="700"/>
        <v>0</v>
      </c>
      <c r="CF163" s="10" t="str">
        <f>IFERROR(VLOOKUP(A163,'26'!U:V,2,0),"0")</f>
        <v>0</v>
      </c>
      <c r="CG163" s="5" t="s">
        <v>129</v>
      </c>
      <c r="CH163" s="15">
        <f t="shared" si="701"/>
        <v>0</v>
      </c>
      <c r="CI163" s="10" t="str">
        <f>IFERROR(VLOOKUP(A163,'27'!U:V,2,0),"0")</f>
        <v>0</v>
      </c>
      <c r="CJ163" s="5" t="s">
        <v>129</v>
      </c>
      <c r="CK163" s="15">
        <f t="shared" si="702"/>
        <v>0</v>
      </c>
      <c r="CL163" s="10" t="str">
        <f>IFERROR(VLOOKUP(A163,'28'!U:V,2,0),"0")</f>
        <v>0</v>
      </c>
      <c r="CM163" s="5" t="s">
        <v>129</v>
      </c>
      <c r="CN163" s="15">
        <f t="shared" si="703"/>
        <v>0</v>
      </c>
      <c r="CO163" s="10" t="str">
        <f>IFERROR(VLOOKUP(A163,'29'!U:V,2,0),"0")</f>
        <v>0</v>
      </c>
      <c r="CP163" s="5" t="s">
        <v>129</v>
      </c>
      <c r="CQ163" s="15">
        <f t="shared" si="704"/>
        <v>0</v>
      </c>
      <c r="CR163" s="10" t="str">
        <f>IFERROR(VLOOKUP(A163,'30'!U:V,2,0),"0")</f>
        <v>0</v>
      </c>
      <c r="CS163" s="5" t="s">
        <v>129</v>
      </c>
      <c r="CT163" s="15">
        <f t="shared" si="705"/>
        <v>0</v>
      </c>
      <c r="CU163" s="10" t="str">
        <f>IFERROR(VLOOKUP(A163,'31'!U:V,2,0),"0")</f>
        <v>0</v>
      </c>
      <c r="CV163" s="5" t="s">
        <v>129</v>
      </c>
      <c r="CW163" s="15">
        <f t="shared" si="425"/>
        <v>0</v>
      </c>
      <c r="CX163" s="10" t="str">
        <f>IFERROR(VLOOKUP(A163,'เซต1-31'!V:W,2,0),"0")</f>
        <v>0</v>
      </c>
      <c r="CY163" s="5" t="s">
        <v>129</v>
      </c>
      <c r="CZ163" s="15">
        <f t="shared" si="706"/>
        <v>0</v>
      </c>
    </row>
    <row r="164" spans="1:104" x14ac:dyDescent="0.25">
      <c r="A164" s="5" t="s">
        <v>342</v>
      </c>
      <c r="B164" s="4" t="s">
        <v>346</v>
      </c>
      <c r="C164" s="13">
        <f>14.89*3</f>
        <v>44.67</v>
      </c>
      <c r="D164" s="95">
        <v>3</v>
      </c>
      <c r="E164" s="95">
        <f t="shared" si="422"/>
        <v>0</v>
      </c>
      <c r="F164" s="19">
        <f t="shared" ref="F164" si="707">+I164+L164+O164+R164+U164+X164+AA164+AD164+AG164+AJ164+AM164+AP164+AS164+AV164+AY164+BB164+BE164+BH164+BK164+BN164+BQ164+BT164+BW164+BZ164+CC164+CF164+CI164+CL164+CO164+CR164+CU164+CX164</f>
        <v>0</v>
      </c>
      <c r="G164" s="5" t="s">
        <v>129</v>
      </c>
      <c r="H164" s="13">
        <f t="shared" ref="H164" si="708">+F164*C164</f>
        <v>0</v>
      </c>
      <c r="I164" s="10" t="str">
        <f>IFERROR(VLOOKUP(A164,'1'!U:V,2,0),"0")</f>
        <v>0</v>
      </c>
      <c r="J164" s="5" t="s">
        <v>129</v>
      </c>
      <c r="K164" s="15">
        <f t="shared" ref="K164" si="709">+I164*C164</f>
        <v>0</v>
      </c>
      <c r="L164" s="10" t="str">
        <f>IFERROR(VLOOKUP(A164,'2'!U:V,2,0),"0")</f>
        <v>0</v>
      </c>
      <c r="M164" s="5" t="s">
        <v>129</v>
      </c>
      <c r="N164" s="15">
        <f t="shared" ref="N164" si="710">+L164*C164</f>
        <v>0</v>
      </c>
      <c r="O164" s="10" t="str">
        <f>IFERROR(VLOOKUP(A164,'3'!U:V,2,0),"0")</f>
        <v>0</v>
      </c>
      <c r="P164" s="5" t="s">
        <v>129</v>
      </c>
      <c r="Q164" s="15">
        <f t="shared" ref="Q164" si="711">+O164*C164</f>
        <v>0</v>
      </c>
      <c r="R164" s="10" t="str">
        <f>IFERROR(VLOOKUP(A164,'4'!U:V,2,0),"0")</f>
        <v>0</v>
      </c>
      <c r="S164" s="5" t="s">
        <v>129</v>
      </c>
      <c r="T164" s="15">
        <f t="shared" ref="T164" si="712">+R164*C164</f>
        <v>0</v>
      </c>
      <c r="U164" s="10" t="str">
        <f>IFERROR(VLOOKUP(A164,'5'!U:V,2,0),"0")</f>
        <v>0</v>
      </c>
      <c r="V164" s="5" t="s">
        <v>129</v>
      </c>
      <c r="W164" s="15">
        <f t="shared" ref="W164" si="713">+U164*C164</f>
        <v>0</v>
      </c>
      <c r="X164" s="10" t="str">
        <f>IFERROR(VLOOKUP(A164,'6'!U:V,2,0),"0")</f>
        <v>0</v>
      </c>
      <c r="Y164" s="5" t="s">
        <v>129</v>
      </c>
      <c r="Z164" s="15">
        <f t="shared" ref="Z164" si="714">+X164*C164</f>
        <v>0</v>
      </c>
      <c r="AA164" s="10" t="str">
        <f>IFERROR(VLOOKUP(A164,'7'!U:V,2,0),"0")</f>
        <v>0</v>
      </c>
      <c r="AB164" s="5" t="s">
        <v>129</v>
      </c>
      <c r="AC164" s="15">
        <f t="shared" ref="AC164" si="715">+AA164*C164</f>
        <v>0</v>
      </c>
      <c r="AD164" s="10" t="str">
        <f>IFERROR(VLOOKUP(A164,'8'!U:V,2,0),"0")</f>
        <v>0</v>
      </c>
      <c r="AE164" s="5" t="s">
        <v>129</v>
      </c>
      <c r="AF164" s="15">
        <f t="shared" ref="AF164" si="716">+AD164*C164</f>
        <v>0</v>
      </c>
      <c r="AG164" s="10" t="str">
        <f>IFERROR(VLOOKUP(A164,'9'!U:V,2,0),"0")</f>
        <v>0</v>
      </c>
      <c r="AH164" s="5" t="s">
        <v>129</v>
      </c>
      <c r="AI164" s="15">
        <f t="shared" ref="AI164" si="717">+AG164*C164</f>
        <v>0</v>
      </c>
      <c r="AJ164" s="10" t="str">
        <f>IFERROR(VLOOKUP(A164,'10'!U:V,2,0),"0")</f>
        <v>0</v>
      </c>
      <c r="AK164" s="5" t="s">
        <v>129</v>
      </c>
      <c r="AL164" s="15">
        <f t="shared" ref="AL164" si="718">+AJ164*C164</f>
        <v>0</v>
      </c>
      <c r="AM164" s="10" t="str">
        <f>IFERROR(VLOOKUP(A164,'11'!U:V,2,0),"0")</f>
        <v>0</v>
      </c>
      <c r="AN164" s="5" t="s">
        <v>129</v>
      </c>
      <c r="AO164" s="15">
        <f t="shared" ref="AO164" si="719">+AM164*C164</f>
        <v>0</v>
      </c>
      <c r="AP164" s="10" t="str">
        <f>IFERROR(VLOOKUP(A164,'12'!U:V,2,0),"0")</f>
        <v>0</v>
      </c>
      <c r="AQ164" s="5" t="s">
        <v>129</v>
      </c>
      <c r="AR164" s="15">
        <f t="shared" ref="AR164" si="720">+AP164*C164</f>
        <v>0</v>
      </c>
      <c r="AS164" s="10" t="str">
        <f>IFERROR(VLOOKUP(A164,'13'!U:V,2,0),"0")</f>
        <v>0</v>
      </c>
      <c r="AT164" s="5" t="s">
        <v>129</v>
      </c>
      <c r="AU164" s="15">
        <f t="shared" ref="AU164" si="721">+AS164*C164</f>
        <v>0</v>
      </c>
      <c r="AV164" s="10" t="str">
        <f>IFERROR(VLOOKUP(A164,'14'!U:V,2,0),"0")</f>
        <v>0</v>
      </c>
      <c r="AW164" s="5" t="s">
        <v>129</v>
      </c>
      <c r="AX164" s="15">
        <f t="shared" ref="AX164" si="722">+AV164*C164</f>
        <v>0</v>
      </c>
      <c r="AY164" s="10" t="str">
        <f>IFERROR(VLOOKUP(A164,'15'!U:V,2,0),"0")</f>
        <v>0</v>
      </c>
      <c r="AZ164" s="5" t="s">
        <v>129</v>
      </c>
      <c r="BA164" s="15">
        <f t="shared" ref="BA164" si="723">+AY164*C164</f>
        <v>0</v>
      </c>
      <c r="BB164" s="10" t="str">
        <f>IFERROR(VLOOKUP(A164,'16'!U:V,2,0),"0")</f>
        <v>0</v>
      </c>
      <c r="BC164" s="5" t="s">
        <v>129</v>
      </c>
      <c r="BD164" s="15">
        <f t="shared" ref="BD164" si="724">+BB164*C164</f>
        <v>0</v>
      </c>
      <c r="BE164" s="10" t="str">
        <f>IFERROR(VLOOKUP(A164,'17'!U:V,2,0),"0")</f>
        <v>0</v>
      </c>
      <c r="BF164" s="5" t="s">
        <v>129</v>
      </c>
      <c r="BG164" s="15">
        <f t="shared" ref="BG164" si="725">+BE164*C164</f>
        <v>0</v>
      </c>
      <c r="BH164" s="10" t="str">
        <f>IFERROR(VLOOKUP(A164,'18'!U:V,2,0),"0")</f>
        <v>0</v>
      </c>
      <c r="BI164" s="5" t="s">
        <v>129</v>
      </c>
      <c r="BJ164" s="15">
        <f t="shared" ref="BJ164" si="726">+BH164*C164</f>
        <v>0</v>
      </c>
      <c r="BK164" s="10" t="str">
        <f>IFERROR(VLOOKUP(A164,'19'!U:V,2,0),"0")</f>
        <v>0</v>
      </c>
      <c r="BL164" s="5" t="s">
        <v>129</v>
      </c>
      <c r="BM164" s="15">
        <f t="shared" ref="BM164" si="727">+BK164*C164</f>
        <v>0</v>
      </c>
      <c r="BN164" s="10" t="str">
        <f>IFERROR(VLOOKUP(A164,'20'!U:V,2,0),"0")</f>
        <v>0</v>
      </c>
      <c r="BO164" s="5" t="s">
        <v>129</v>
      </c>
      <c r="BP164" s="15">
        <f t="shared" ref="BP164" si="728">+BN164*C164</f>
        <v>0</v>
      </c>
      <c r="BQ164" s="10" t="str">
        <f>IFERROR(VLOOKUP(A164,'21'!U:V,2,0),"0")</f>
        <v>0</v>
      </c>
      <c r="BR164" s="5" t="s">
        <v>129</v>
      </c>
      <c r="BS164" s="15">
        <f t="shared" ref="BS164" si="729">+BQ164*C164</f>
        <v>0</v>
      </c>
      <c r="BT164" s="10" t="str">
        <f>IFERROR(VLOOKUP(A164,'22'!U:V,2,0),"0")</f>
        <v>0</v>
      </c>
      <c r="BU164" s="5" t="s">
        <v>129</v>
      </c>
      <c r="BV164" s="15">
        <f t="shared" ref="BV164" si="730">+BT164*C164</f>
        <v>0</v>
      </c>
      <c r="BW164" s="10" t="str">
        <f>IFERROR(VLOOKUP(A164,'23'!U:V,2,0),"0")</f>
        <v>0</v>
      </c>
      <c r="BX164" s="5" t="s">
        <v>129</v>
      </c>
      <c r="BY164" s="15">
        <f t="shared" ref="BY164" si="731">+BW164*C164</f>
        <v>0</v>
      </c>
      <c r="BZ164" s="10" t="str">
        <f>IFERROR(VLOOKUP(A164,'24'!U:V,2,0),"0")</f>
        <v>0</v>
      </c>
      <c r="CA164" s="5" t="s">
        <v>129</v>
      </c>
      <c r="CB164" s="15">
        <f t="shared" ref="CB164" si="732">+BZ164*C164</f>
        <v>0</v>
      </c>
      <c r="CC164" s="10" t="str">
        <f>IFERROR(VLOOKUP(A164,'25'!U:V,2,0),"0")</f>
        <v>0</v>
      </c>
      <c r="CD164" s="5" t="s">
        <v>129</v>
      </c>
      <c r="CE164" s="15">
        <f t="shared" ref="CE164" si="733">+CC164*C164</f>
        <v>0</v>
      </c>
      <c r="CF164" s="10" t="str">
        <f>IFERROR(VLOOKUP(A164,'26'!U:V,2,0),"0")</f>
        <v>0</v>
      </c>
      <c r="CG164" s="5" t="s">
        <v>129</v>
      </c>
      <c r="CH164" s="15">
        <f t="shared" ref="CH164" si="734">+CF164*C164</f>
        <v>0</v>
      </c>
      <c r="CI164" s="10" t="str">
        <f>IFERROR(VLOOKUP(A164,'27'!U:V,2,0),"0")</f>
        <v>0</v>
      </c>
      <c r="CJ164" s="5" t="s">
        <v>129</v>
      </c>
      <c r="CK164" s="15">
        <f t="shared" ref="CK164" si="735">+CI164*C164</f>
        <v>0</v>
      </c>
      <c r="CL164" s="10" t="str">
        <f>IFERROR(VLOOKUP(A164,'28'!U:V,2,0),"0")</f>
        <v>0</v>
      </c>
      <c r="CM164" s="5" t="s">
        <v>129</v>
      </c>
      <c r="CN164" s="15">
        <f t="shared" ref="CN164" si="736">+CL164*C164</f>
        <v>0</v>
      </c>
      <c r="CO164" s="10" t="str">
        <f>IFERROR(VLOOKUP(A164,'29'!U:V,2,0),"0")</f>
        <v>0</v>
      </c>
      <c r="CP164" s="5" t="s">
        <v>129</v>
      </c>
      <c r="CQ164" s="15">
        <f t="shared" ref="CQ164" si="737">+CO164*C164</f>
        <v>0</v>
      </c>
      <c r="CR164" s="10" t="str">
        <f>IFERROR(VLOOKUP(A164,'30'!U:V,2,0),"0")</f>
        <v>0</v>
      </c>
      <c r="CS164" s="5" t="s">
        <v>129</v>
      </c>
      <c r="CT164" s="15">
        <f t="shared" ref="CT164" si="738">+CR164*C164</f>
        <v>0</v>
      </c>
      <c r="CU164" s="10" t="str">
        <f>IFERROR(VLOOKUP(A164,'31'!U:V,2,0),"0")</f>
        <v>0</v>
      </c>
      <c r="CV164" s="5" t="s">
        <v>129</v>
      </c>
      <c r="CW164" s="15">
        <f t="shared" si="425"/>
        <v>0</v>
      </c>
      <c r="CX164" s="10" t="str">
        <f>IFERROR(VLOOKUP(A164,'เซต1-31'!V:W,2,0),"0")</f>
        <v>0</v>
      </c>
      <c r="CY164" s="5" t="s">
        <v>129</v>
      </c>
      <c r="CZ164" s="15">
        <f t="shared" ref="CZ164" si="739">+CX164*CQ164</f>
        <v>0</v>
      </c>
    </row>
    <row r="165" spans="1:104" x14ac:dyDescent="0.25">
      <c r="A165" s="5" t="s">
        <v>505</v>
      </c>
      <c r="B165" s="4" t="s">
        <v>506</v>
      </c>
      <c r="C165" s="13">
        <v>14.96</v>
      </c>
      <c r="D165" s="95">
        <v>1</v>
      </c>
      <c r="E165" s="95">
        <f t="shared" si="422"/>
        <v>0</v>
      </c>
      <c r="F165" s="19">
        <f t="shared" ref="F165" si="740">+I165+L165+O165+R165+U165+X165+AA165+AD165+AG165+AJ165+AM165+AP165+AS165+AV165+AY165+BB165+BE165+BH165+BK165+BN165+BQ165+BT165+BW165+BZ165+CC165+CF165+CI165+CL165+CO165+CR165+CU165+CX165</f>
        <v>0</v>
      </c>
      <c r="G165" s="5" t="s">
        <v>129</v>
      </c>
      <c r="H165" s="13">
        <f t="shared" ref="H165" si="741">+F165*C165</f>
        <v>0</v>
      </c>
      <c r="I165" s="10" t="str">
        <f>IFERROR(VLOOKUP(A165,'1'!U:V,2,0),"0")</f>
        <v>0</v>
      </c>
      <c r="J165" s="5" t="s">
        <v>129</v>
      </c>
      <c r="K165" s="15">
        <f t="shared" ref="K165" si="742">+I165*C165</f>
        <v>0</v>
      </c>
      <c r="L165" s="10" t="str">
        <f>IFERROR(VLOOKUP(A165,'2'!U:V,2,0),"0")</f>
        <v>0</v>
      </c>
      <c r="M165" s="5" t="s">
        <v>129</v>
      </c>
      <c r="N165" s="15">
        <f t="shared" ref="N165" si="743">+L165*C165</f>
        <v>0</v>
      </c>
      <c r="O165" s="10" t="str">
        <f>IFERROR(VLOOKUP(A165,'3'!U:V,2,0),"0")</f>
        <v>0</v>
      </c>
      <c r="P165" s="5" t="s">
        <v>129</v>
      </c>
      <c r="Q165" s="15">
        <f t="shared" ref="Q165" si="744">+O165*C165</f>
        <v>0</v>
      </c>
      <c r="R165" s="10" t="str">
        <f>IFERROR(VLOOKUP(A165,'4'!U:V,2,0),"0")</f>
        <v>0</v>
      </c>
      <c r="S165" s="5" t="s">
        <v>129</v>
      </c>
      <c r="T165" s="15">
        <f t="shared" ref="T165" si="745">+R165*C165</f>
        <v>0</v>
      </c>
      <c r="U165" s="10" t="str">
        <f>IFERROR(VLOOKUP(A165,'5'!U:V,2,0),"0")</f>
        <v>0</v>
      </c>
      <c r="V165" s="5" t="s">
        <v>129</v>
      </c>
      <c r="W165" s="15">
        <f t="shared" ref="W165" si="746">+U165*C165</f>
        <v>0</v>
      </c>
      <c r="X165" s="10" t="str">
        <f>IFERROR(VLOOKUP(A165,'6'!U:V,2,0),"0")</f>
        <v>0</v>
      </c>
      <c r="Y165" s="5" t="s">
        <v>129</v>
      </c>
      <c r="Z165" s="15">
        <f t="shared" ref="Z165" si="747">+X165*C165</f>
        <v>0</v>
      </c>
      <c r="AA165" s="10" t="str">
        <f>IFERROR(VLOOKUP(A165,'7'!U:V,2,0),"0")</f>
        <v>0</v>
      </c>
      <c r="AB165" s="5" t="s">
        <v>129</v>
      </c>
      <c r="AC165" s="15">
        <f t="shared" ref="AC165" si="748">+AA165*C165</f>
        <v>0</v>
      </c>
      <c r="AD165" s="10" t="str">
        <f>IFERROR(VLOOKUP(A165,'8'!U:V,2,0),"0")</f>
        <v>0</v>
      </c>
      <c r="AE165" s="5" t="s">
        <v>129</v>
      </c>
      <c r="AF165" s="15">
        <f t="shared" ref="AF165" si="749">+AD165*C165</f>
        <v>0</v>
      </c>
      <c r="AG165" s="10" t="str">
        <f>IFERROR(VLOOKUP(A165,'9'!U:V,2,0),"0")</f>
        <v>0</v>
      </c>
      <c r="AH165" s="5" t="s">
        <v>129</v>
      </c>
      <c r="AI165" s="15">
        <f t="shared" ref="AI165" si="750">+AG165*C165</f>
        <v>0</v>
      </c>
      <c r="AJ165" s="10" t="str">
        <f>IFERROR(VLOOKUP(A165,'10'!U:V,2,0),"0")</f>
        <v>0</v>
      </c>
      <c r="AK165" s="5" t="s">
        <v>129</v>
      </c>
      <c r="AL165" s="15">
        <f t="shared" ref="AL165" si="751">+AJ165*C165</f>
        <v>0</v>
      </c>
      <c r="AM165" s="10" t="str">
        <f>IFERROR(VLOOKUP(A165,'11'!U:V,2,0),"0")</f>
        <v>0</v>
      </c>
      <c r="AN165" s="5" t="s">
        <v>129</v>
      </c>
      <c r="AO165" s="15">
        <f t="shared" ref="AO165" si="752">+AM165*C165</f>
        <v>0</v>
      </c>
      <c r="AP165" s="10" t="str">
        <f>IFERROR(VLOOKUP(A165,'12'!U:V,2,0),"0")</f>
        <v>0</v>
      </c>
      <c r="AQ165" s="5" t="s">
        <v>129</v>
      </c>
      <c r="AR165" s="15">
        <f t="shared" ref="AR165" si="753">+AP165*C165</f>
        <v>0</v>
      </c>
      <c r="AS165" s="10" t="str">
        <f>IFERROR(VLOOKUP(A165,'13'!U:V,2,0),"0")</f>
        <v>0</v>
      </c>
      <c r="AT165" s="5" t="s">
        <v>129</v>
      </c>
      <c r="AU165" s="15">
        <f t="shared" ref="AU165" si="754">+AS165*C165</f>
        <v>0</v>
      </c>
      <c r="AV165" s="10" t="str">
        <f>IFERROR(VLOOKUP(A165,'14'!U:V,2,0),"0")</f>
        <v>0</v>
      </c>
      <c r="AW165" s="5" t="s">
        <v>129</v>
      </c>
      <c r="AX165" s="15">
        <f t="shared" ref="AX165" si="755">+AV165*C165</f>
        <v>0</v>
      </c>
      <c r="AY165" s="10" t="str">
        <f>IFERROR(VLOOKUP(A165,'15'!U:V,2,0),"0")</f>
        <v>0</v>
      </c>
      <c r="AZ165" s="5" t="s">
        <v>129</v>
      </c>
      <c r="BA165" s="15">
        <f t="shared" ref="BA165" si="756">+AY165*C165</f>
        <v>0</v>
      </c>
      <c r="BB165" s="10" t="str">
        <f>IFERROR(VLOOKUP(A165,'16'!U:V,2,0),"0")</f>
        <v>0</v>
      </c>
      <c r="BC165" s="5" t="s">
        <v>129</v>
      </c>
      <c r="BD165" s="15">
        <f t="shared" ref="BD165" si="757">+BB165*C165</f>
        <v>0</v>
      </c>
      <c r="BE165" s="10" t="str">
        <f>IFERROR(VLOOKUP(A165,'17'!U:V,2,0),"0")</f>
        <v>0</v>
      </c>
      <c r="BF165" s="5" t="s">
        <v>129</v>
      </c>
      <c r="BG165" s="15">
        <f t="shared" ref="BG165" si="758">+BE165*C165</f>
        <v>0</v>
      </c>
      <c r="BH165" s="10" t="str">
        <f>IFERROR(VLOOKUP(A165,'18'!U:V,2,0),"0")</f>
        <v>0</v>
      </c>
      <c r="BI165" s="5" t="s">
        <v>129</v>
      </c>
      <c r="BJ165" s="15">
        <f t="shared" ref="BJ165" si="759">+BH165*C165</f>
        <v>0</v>
      </c>
      <c r="BK165" s="10" t="str">
        <f>IFERROR(VLOOKUP(A165,'19'!U:V,2,0),"0")</f>
        <v>0</v>
      </c>
      <c r="BL165" s="5" t="s">
        <v>129</v>
      </c>
      <c r="BM165" s="15">
        <f t="shared" ref="BM165" si="760">+BK165*C165</f>
        <v>0</v>
      </c>
      <c r="BN165" s="10" t="str">
        <f>IFERROR(VLOOKUP(A165,'20'!U:V,2,0),"0")</f>
        <v>0</v>
      </c>
      <c r="BO165" s="5" t="s">
        <v>129</v>
      </c>
      <c r="BP165" s="15">
        <f t="shared" ref="BP165" si="761">+BN165*C165</f>
        <v>0</v>
      </c>
      <c r="BQ165" s="10" t="str">
        <f>IFERROR(VLOOKUP(A165,'21'!U:V,2,0),"0")</f>
        <v>0</v>
      </c>
      <c r="BR165" s="5" t="s">
        <v>129</v>
      </c>
      <c r="BS165" s="15">
        <f t="shared" ref="BS165" si="762">+BQ165*C165</f>
        <v>0</v>
      </c>
      <c r="BT165" s="10" t="str">
        <f>IFERROR(VLOOKUP(A165,'22'!U:V,2,0),"0")</f>
        <v>0</v>
      </c>
      <c r="BU165" s="5" t="s">
        <v>129</v>
      </c>
      <c r="BV165" s="15">
        <f t="shared" ref="BV165" si="763">+BT165*C165</f>
        <v>0</v>
      </c>
      <c r="BW165" s="10" t="str">
        <f>IFERROR(VLOOKUP(A165,'23'!U:V,2,0),"0")</f>
        <v>0</v>
      </c>
      <c r="BX165" s="5" t="s">
        <v>129</v>
      </c>
      <c r="BY165" s="15">
        <f t="shared" ref="BY165" si="764">+BW165*C165</f>
        <v>0</v>
      </c>
      <c r="BZ165" s="10" t="str">
        <f>IFERROR(VLOOKUP(A165,'24'!U:V,2,0),"0")</f>
        <v>0</v>
      </c>
      <c r="CA165" s="5" t="s">
        <v>129</v>
      </c>
      <c r="CB165" s="15">
        <f t="shared" ref="CB165" si="765">+BZ165*C165</f>
        <v>0</v>
      </c>
      <c r="CC165" s="10" t="str">
        <f>IFERROR(VLOOKUP(A165,'25'!U:V,2,0),"0")</f>
        <v>0</v>
      </c>
      <c r="CD165" s="5" t="s">
        <v>129</v>
      </c>
      <c r="CE165" s="15">
        <f t="shared" ref="CE165" si="766">+CC165*C165</f>
        <v>0</v>
      </c>
      <c r="CF165" s="10" t="str">
        <f>IFERROR(VLOOKUP(A165,'26'!U:V,2,0),"0")</f>
        <v>0</v>
      </c>
      <c r="CG165" s="5" t="s">
        <v>129</v>
      </c>
      <c r="CH165" s="15">
        <f t="shared" ref="CH165" si="767">+CF165*C165</f>
        <v>0</v>
      </c>
      <c r="CI165" s="10" t="str">
        <f>IFERROR(VLOOKUP(A165,'27'!U:V,2,0),"0")</f>
        <v>0</v>
      </c>
      <c r="CJ165" s="5" t="s">
        <v>129</v>
      </c>
      <c r="CK165" s="15">
        <f t="shared" ref="CK165" si="768">+CI165*C165</f>
        <v>0</v>
      </c>
      <c r="CL165" s="10" t="str">
        <f>IFERROR(VLOOKUP(A165,'28'!U:V,2,0),"0")</f>
        <v>0</v>
      </c>
      <c r="CM165" s="5" t="s">
        <v>129</v>
      </c>
      <c r="CN165" s="15">
        <f t="shared" ref="CN165" si="769">+CL165*C165</f>
        <v>0</v>
      </c>
      <c r="CO165" s="10" t="str">
        <f>IFERROR(VLOOKUP(A165,'29'!U:V,2,0),"0")</f>
        <v>0</v>
      </c>
      <c r="CP165" s="5" t="s">
        <v>129</v>
      </c>
      <c r="CQ165" s="15">
        <f t="shared" ref="CQ165" si="770">+CO165*C165</f>
        <v>0</v>
      </c>
      <c r="CR165" s="10" t="str">
        <f>IFERROR(VLOOKUP(A165,'30'!U:V,2,0),"0")</f>
        <v>0</v>
      </c>
      <c r="CS165" s="5" t="s">
        <v>129</v>
      </c>
      <c r="CT165" s="15">
        <f t="shared" ref="CT165" si="771">+CR165*C165</f>
        <v>0</v>
      </c>
      <c r="CU165" s="10" t="str">
        <f>IFERROR(VLOOKUP(A165,'31'!U:V,2,0),"0")</f>
        <v>0</v>
      </c>
      <c r="CV165" s="5" t="s">
        <v>129</v>
      </c>
      <c r="CW165" s="15">
        <f t="shared" ref="CW165" si="772">+CU165*C165</f>
        <v>0</v>
      </c>
      <c r="CX165" s="10" t="str">
        <f>IFERROR(VLOOKUP(A165,'เซต1-31'!V:W,2,0),"0")</f>
        <v>0</v>
      </c>
      <c r="CY165" s="5" t="s">
        <v>129</v>
      </c>
      <c r="CZ165" s="15">
        <f t="shared" ref="CZ165" si="773">+CX165*CQ165</f>
        <v>0</v>
      </c>
    </row>
    <row r="166" spans="1:104" x14ac:dyDescent="0.25">
      <c r="A166" s="5" t="s">
        <v>507</v>
      </c>
      <c r="B166" s="4" t="s">
        <v>508</v>
      </c>
      <c r="C166" s="13">
        <v>14.89</v>
      </c>
      <c r="D166" s="95">
        <v>1</v>
      </c>
      <c r="E166" s="95">
        <f t="shared" si="422"/>
        <v>0</v>
      </c>
      <c r="F166" s="19">
        <f t="shared" ref="F166" si="774">+I166+L166+O166+R166+U166+X166+AA166+AD166+AG166+AJ166+AM166+AP166+AS166+AV166+AY166+BB166+BE166+BH166+BK166+BN166+BQ166+BT166+BW166+BZ166+CC166+CF166+CI166+CL166+CO166+CR166+CU166+CX166</f>
        <v>0</v>
      </c>
      <c r="G166" s="5" t="s">
        <v>129</v>
      </c>
      <c r="H166" s="13">
        <f t="shared" ref="H166" si="775">+F166*C166</f>
        <v>0</v>
      </c>
      <c r="I166" s="10" t="str">
        <f>IFERROR(VLOOKUP(A166,'1'!U:V,2,0),"0")</f>
        <v>0</v>
      </c>
      <c r="J166" s="5" t="s">
        <v>129</v>
      </c>
      <c r="K166" s="15">
        <f t="shared" ref="K166" si="776">+I166*C166</f>
        <v>0</v>
      </c>
      <c r="L166" s="10" t="str">
        <f>IFERROR(VLOOKUP(A166,'2'!U:V,2,0),"0")</f>
        <v>0</v>
      </c>
      <c r="M166" s="5" t="s">
        <v>129</v>
      </c>
      <c r="N166" s="15">
        <f t="shared" ref="N166" si="777">+L166*C166</f>
        <v>0</v>
      </c>
      <c r="O166" s="10" t="str">
        <f>IFERROR(VLOOKUP(A166,'3'!U:V,2,0),"0")</f>
        <v>0</v>
      </c>
      <c r="P166" s="5" t="s">
        <v>129</v>
      </c>
      <c r="Q166" s="15">
        <f t="shared" ref="Q166" si="778">+O166*C166</f>
        <v>0</v>
      </c>
      <c r="R166" s="10" t="str">
        <f>IFERROR(VLOOKUP(A166,'4'!U:V,2,0),"0")</f>
        <v>0</v>
      </c>
      <c r="S166" s="5" t="s">
        <v>129</v>
      </c>
      <c r="T166" s="15">
        <f t="shared" ref="T166" si="779">+R166*C166</f>
        <v>0</v>
      </c>
      <c r="U166" s="10" t="str">
        <f>IFERROR(VLOOKUP(A166,'5'!U:V,2,0),"0")</f>
        <v>0</v>
      </c>
      <c r="V166" s="5" t="s">
        <v>129</v>
      </c>
      <c r="W166" s="15">
        <f t="shared" ref="W166" si="780">+U166*C166</f>
        <v>0</v>
      </c>
      <c r="X166" s="10" t="str">
        <f>IFERROR(VLOOKUP(A166,'6'!U:V,2,0),"0")</f>
        <v>0</v>
      </c>
      <c r="Y166" s="5" t="s">
        <v>129</v>
      </c>
      <c r="Z166" s="15">
        <f t="shared" ref="Z166:Z170" si="781">+X166*C166</f>
        <v>0</v>
      </c>
      <c r="AA166" s="10" t="str">
        <f>IFERROR(VLOOKUP(A166,'7'!U:V,2,0),"0")</f>
        <v>0</v>
      </c>
      <c r="AB166" s="5" t="s">
        <v>129</v>
      </c>
      <c r="AC166" s="15">
        <f t="shared" ref="AC166" si="782">+AA166*C166</f>
        <v>0</v>
      </c>
      <c r="AD166" s="10" t="str">
        <f>IFERROR(VLOOKUP(A166,'8'!U:V,2,0),"0")</f>
        <v>0</v>
      </c>
      <c r="AE166" s="5" t="s">
        <v>129</v>
      </c>
      <c r="AF166" s="15">
        <f t="shared" ref="AF166" si="783">+AD166*C166</f>
        <v>0</v>
      </c>
      <c r="AG166" s="10" t="str">
        <f>IFERROR(VLOOKUP(A166,'9'!U:V,2,0),"0")</f>
        <v>0</v>
      </c>
      <c r="AH166" s="5" t="s">
        <v>129</v>
      </c>
      <c r="AI166" s="15">
        <f t="shared" ref="AI166" si="784">+AG166*C166</f>
        <v>0</v>
      </c>
      <c r="AJ166" s="10" t="str">
        <f>IFERROR(VLOOKUP(A166,'10'!U:V,2,0),"0")</f>
        <v>0</v>
      </c>
      <c r="AK166" s="5" t="s">
        <v>129</v>
      </c>
      <c r="AL166" s="15">
        <f t="shared" ref="AL166" si="785">+AJ166*C166</f>
        <v>0</v>
      </c>
      <c r="AM166" s="10" t="str">
        <f>IFERROR(VLOOKUP(A166,'11'!U:V,2,0),"0")</f>
        <v>0</v>
      </c>
      <c r="AN166" s="5" t="s">
        <v>129</v>
      </c>
      <c r="AO166" s="15">
        <f t="shared" ref="AO166" si="786">+AM166*C166</f>
        <v>0</v>
      </c>
      <c r="AP166" s="10" t="str">
        <f>IFERROR(VLOOKUP(A166,'12'!U:V,2,0),"0")</f>
        <v>0</v>
      </c>
      <c r="AQ166" s="5" t="s">
        <v>129</v>
      </c>
      <c r="AR166" s="15">
        <f t="shared" ref="AR166" si="787">+AP166*C166</f>
        <v>0</v>
      </c>
      <c r="AS166" s="10" t="str">
        <f>IFERROR(VLOOKUP(A166,'13'!U:V,2,0),"0")</f>
        <v>0</v>
      </c>
      <c r="AT166" s="5" t="s">
        <v>129</v>
      </c>
      <c r="AU166" s="15">
        <f t="shared" ref="AU166" si="788">+AS166*C166</f>
        <v>0</v>
      </c>
      <c r="AV166" s="10" t="str">
        <f>IFERROR(VLOOKUP(A166,'14'!U:V,2,0),"0")</f>
        <v>0</v>
      </c>
      <c r="AW166" s="5" t="s">
        <v>129</v>
      </c>
      <c r="AX166" s="15">
        <f t="shared" ref="AX166" si="789">+AV166*C166</f>
        <v>0</v>
      </c>
      <c r="AY166" s="10" t="str">
        <f>IFERROR(VLOOKUP(A166,'15'!U:V,2,0),"0")</f>
        <v>0</v>
      </c>
      <c r="AZ166" s="5" t="s">
        <v>129</v>
      </c>
      <c r="BA166" s="15">
        <f t="shared" ref="BA166" si="790">+AY166*C166</f>
        <v>0</v>
      </c>
      <c r="BB166" s="10" t="str">
        <f>IFERROR(VLOOKUP(A166,'16'!U:V,2,0),"0")</f>
        <v>0</v>
      </c>
      <c r="BC166" s="5" t="s">
        <v>129</v>
      </c>
      <c r="BD166" s="15">
        <f t="shared" ref="BD166" si="791">+BB166*C166</f>
        <v>0</v>
      </c>
      <c r="BE166" s="10" t="str">
        <f>IFERROR(VLOOKUP(A166,'17'!U:V,2,0),"0")</f>
        <v>0</v>
      </c>
      <c r="BF166" s="5" t="s">
        <v>129</v>
      </c>
      <c r="BG166" s="15">
        <f t="shared" ref="BG166" si="792">+BE166*C166</f>
        <v>0</v>
      </c>
      <c r="BH166" s="10" t="str">
        <f>IFERROR(VLOOKUP(A166,'18'!U:V,2,0),"0")</f>
        <v>0</v>
      </c>
      <c r="BI166" s="5" t="s">
        <v>129</v>
      </c>
      <c r="BJ166" s="15">
        <f t="shared" ref="BJ166" si="793">+BH166*C166</f>
        <v>0</v>
      </c>
      <c r="BK166" s="10" t="str">
        <f>IFERROR(VLOOKUP(A166,'19'!U:V,2,0),"0")</f>
        <v>0</v>
      </c>
      <c r="BL166" s="5" t="s">
        <v>129</v>
      </c>
      <c r="BM166" s="15">
        <f t="shared" ref="BM166" si="794">+BK166*C166</f>
        <v>0</v>
      </c>
      <c r="BN166" s="10" t="str">
        <f>IFERROR(VLOOKUP(A166,'20'!U:V,2,0),"0")</f>
        <v>0</v>
      </c>
      <c r="BO166" s="5" t="s">
        <v>129</v>
      </c>
      <c r="BP166" s="15">
        <f t="shared" ref="BP166" si="795">+BN166*C166</f>
        <v>0</v>
      </c>
      <c r="BQ166" s="10" t="str">
        <f>IFERROR(VLOOKUP(A166,'21'!U:V,2,0),"0")</f>
        <v>0</v>
      </c>
      <c r="BR166" s="5" t="s">
        <v>129</v>
      </c>
      <c r="BS166" s="15">
        <f t="shared" ref="BS166" si="796">+BQ166*C166</f>
        <v>0</v>
      </c>
      <c r="BT166" s="10" t="str">
        <f>IFERROR(VLOOKUP(A166,'22'!U:V,2,0),"0")</f>
        <v>0</v>
      </c>
      <c r="BU166" s="5" t="s">
        <v>129</v>
      </c>
      <c r="BV166" s="15">
        <f t="shared" ref="BV166" si="797">+BT166*C166</f>
        <v>0</v>
      </c>
      <c r="BW166" s="10" t="str">
        <f>IFERROR(VLOOKUP(A166,'23'!U:V,2,0),"0")</f>
        <v>0</v>
      </c>
      <c r="BX166" s="5" t="s">
        <v>129</v>
      </c>
      <c r="BY166" s="15">
        <f t="shared" ref="BY166" si="798">+BW166*C166</f>
        <v>0</v>
      </c>
      <c r="BZ166" s="10" t="str">
        <f>IFERROR(VLOOKUP(A166,'24'!U:V,2,0),"0")</f>
        <v>0</v>
      </c>
      <c r="CA166" s="5" t="s">
        <v>129</v>
      </c>
      <c r="CB166" s="15">
        <f t="shared" ref="CB166" si="799">+BZ166*C166</f>
        <v>0</v>
      </c>
      <c r="CC166" s="10" t="str">
        <f>IFERROR(VLOOKUP(A166,'25'!U:V,2,0),"0")</f>
        <v>0</v>
      </c>
      <c r="CD166" s="5" t="s">
        <v>129</v>
      </c>
      <c r="CE166" s="15">
        <f t="shared" ref="CE166" si="800">+CC166*C166</f>
        <v>0</v>
      </c>
      <c r="CF166" s="10" t="str">
        <f>IFERROR(VLOOKUP(A166,'26'!U:V,2,0),"0")</f>
        <v>0</v>
      </c>
      <c r="CG166" s="5" t="s">
        <v>129</v>
      </c>
      <c r="CH166" s="15">
        <f t="shared" ref="CH166" si="801">+CF166*C166</f>
        <v>0</v>
      </c>
      <c r="CI166" s="10" t="str">
        <f>IFERROR(VLOOKUP(A166,'27'!U:V,2,0),"0")</f>
        <v>0</v>
      </c>
      <c r="CJ166" s="5" t="s">
        <v>129</v>
      </c>
      <c r="CK166" s="15">
        <f t="shared" ref="CK166" si="802">+CI166*C166</f>
        <v>0</v>
      </c>
      <c r="CL166" s="10" t="str">
        <f>IFERROR(VLOOKUP(A166,'28'!U:V,2,0),"0")</f>
        <v>0</v>
      </c>
      <c r="CM166" s="5" t="s">
        <v>129</v>
      </c>
      <c r="CN166" s="15">
        <f t="shared" ref="CN166" si="803">+CL166*C166</f>
        <v>0</v>
      </c>
      <c r="CO166" s="10" t="str">
        <f>IFERROR(VLOOKUP(A166,'29'!U:V,2,0),"0")</f>
        <v>0</v>
      </c>
      <c r="CP166" s="5" t="s">
        <v>129</v>
      </c>
      <c r="CQ166" s="15">
        <f t="shared" ref="CQ166" si="804">+CO166*C166</f>
        <v>0</v>
      </c>
      <c r="CR166" s="10" t="str">
        <f>IFERROR(VLOOKUP(A166,'30'!U:V,2,0),"0")</f>
        <v>0</v>
      </c>
      <c r="CS166" s="5" t="s">
        <v>129</v>
      </c>
      <c r="CT166" s="15">
        <f t="shared" ref="CT166" si="805">+CR166*C166</f>
        <v>0</v>
      </c>
      <c r="CU166" s="10" t="str">
        <f>IFERROR(VLOOKUP(A166,'31'!U:V,2,0),"0")</f>
        <v>0</v>
      </c>
      <c r="CV166" s="5" t="s">
        <v>129</v>
      </c>
      <c r="CW166" s="15">
        <f t="shared" ref="CW166" si="806">+CU166*C166</f>
        <v>0</v>
      </c>
      <c r="CX166" s="10" t="str">
        <f>IFERROR(VLOOKUP(A166,'เซต1-31'!V:W,2,0),"0")</f>
        <v>0</v>
      </c>
      <c r="CY166" s="5" t="s">
        <v>129</v>
      </c>
      <c r="CZ166" s="15">
        <f t="shared" ref="CZ166" si="807">+CX166*CQ166</f>
        <v>0</v>
      </c>
    </row>
    <row r="167" spans="1:104" x14ac:dyDescent="0.25">
      <c r="A167" s="5" t="s">
        <v>509</v>
      </c>
      <c r="B167" s="4" t="s">
        <v>510</v>
      </c>
      <c r="C167" s="13">
        <v>205.42</v>
      </c>
      <c r="D167" s="95">
        <v>1</v>
      </c>
      <c r="E167" s="95">
        <f t="shared" si="422"/>
        <v>0</v>
      </c>
      <c r="F167" s="19">
        <f t="shared" ref="F167" si="808">+I167+L167+O167+R167+U167+X167+AA167+AD167+AG167+AJ167+AM167+AP167+AS167+AV167+AY167+BB167+BE167+BH167+BK167+BN167+BQ167+BT167+BW167+BZ167+CC167+CF167+CI167+CL167+CO167+CR167+CU167+CX167</f>
        <v>0</v>
      </c>
      <c r="G167" s="5" t="s">
        <v>129</v>
      </c>
      <c r="H167" s="13">
        <f t="shared" ref="H167:H173" si="809">+F167*C167</f>
        <v>0</v>
      </c>
      <c r="I167" s="10" t="str">
        <f>IFERROR(VLOOKUP(A167,'1'!U:V,2,0),"0")</f>
        <v>0</v>
      </c>
      <c r="J167" s="5" t="s">
        <v>129</v>
      </c>
      <c r="K167" s="15">
        <f t="shared" ref="K167:K173" si="810">+I167*C167</f>
        <v>0</v>
      </c>
      <c r="L167" s="10" t="str">
        <f>IFERROR(VLOOKUP(A167,'2'!U:V,2,0),"0")</f>
        <v>0</v>
      </c>
      <c r="M167" s="5" t="s">
        <v>129</v>
      </c>
      <c r="N167" s="15">
        <f t="shared" ref="N167:N173" si="811">+L167*C167</f>
        <v>0</v>
      </c>
      <c r="O167" s="10" t="str">
        <f>IFERROR(VLOOKUP(A167,'3'!U:V,2,0),"0")</f>
        <v>0</v>
      </c>
      <c r="P167" s="5" t="s">
        <v>129</v>
      </c>
      <c r="Q167" s="15">
        <f t="shared" ref="Q167:Q173" si="812">+O167*C167</f>
        <v>0</v>
      </c>
      <c r="R167" s="10" t="str">
        <f>IFERROR(VLOOKUP(A167,'4'!U:V,2,0),"0")</f>
        <v>0</v>
      </c>
      <c r="S167" s="5" t="s">
        <v>129</v>
      </c>
      <c r="T167" s="15">
        <f t="shared" ref="T167:T173" si="813">+R167*C167</f>
        <v>0</v>
      </c>
      <c r="U167" s="10" t="str">
        <f>IFERROR(VLOOKUP(A167,'5'!U:V,2,0),"0")</f>
        <v>0</v>
      </c>
      <c r="V167" s="5" t="s">
        <v>129</v>
      </c>
      <c r="W167" s="15">
        <f t="shared" ref="W167:W173" si="814">+U167*C167</f>
        <v>0</v>
      </c>
      <c r="X167" s="10" t="str">
        <f>IFERROR(VLOOKUP(A167,'6'!U:V,2,0),"0")</f>
        <v>0</v>
      </c>
      <c r="Y167" s="5" t="s">
        <v>129</v>
      </c>
      <c r="Z167" s="15">
        <f t="shared" si="781"/>
        <v>0</v>
      </c>
      <c r="AA167" s="10" t="str">
        <f>IFERROR(VLOOKUP(A167,'7'!U:V,2,0),"0")</f>
        <v>0</v>
      </c>
      <c r="AB167" s="5" t="s">
        <v>129</v>
      </c>
      <c r="AC167" s="15">
        <f t="shared" ref="AC167:AC173" si="815">+AA167*C167</f>
        <v>0</v>
      </c>
      <c r="AD167" s="10" t="str">
        <f>IFERROR(VLOOKUP(A167,'8'!U:V,2,0),"0")</f>
        <v>0</v>
      </c>
      <c r="AE167" s="5" t="s">
        <v>129</v>
      </c>
      <c r="AF167" s="15">
        <f t="shared" ref="AF167:AF173" si="816">+AD167*C167</f>
        <v>0</v>
      </c>
      <c r="AG167" s="10" t="str">
        <f>IFERROR(VLOOKUP(A167,'9'!U:V,2,0),"0")</f>
        <v>0</v>
      </c>
      <c r="AH167" s="5" t="s">
        <v>129</v>
      </c>
      <c r="AI167" s="15">
        <f t="shared" ref="AI167:AI173" si="817">+AG167*C167</f>
        <v>0</v>
      </c>
      <c r="AJ167" s="10" t="str">
        <f>IFERROR(VLOOKUP(A167,'10'!U:V,2,0),"0")</f>
        <v>0</v>
      </c>
      <c r="AK167" s="5" t="s">
        <v>129</v>
      </c>
      <c r="AL167" s="15">
        <f t="shared" ref="AL167:AL173" si="818">+AJ167*C167</f>
        <v>0</v>
      </c>
      <c r="AM167" s="10" t="str">
        <f>IFERROR(VLOOKUP(A167,'11'!U:V,2,0),"0")</f>
        <v>0</v>
      </c>
      <c r="AN167" s="5" t="s">
        <v>129</v>
      </c>
      <c r="AO167" s="15">
        <f t="shared" ref="AO167:AO173" si="819">+AM167*C167</f>
        <v>0</v>
      </c>
      <c r="AP167" s="10" t="str">
        <f>IFERROR(VLOOKUP(A167,'12'!U:V,2,0),"0")</f>
        <v>0</v>
      </c>
      <c r="AQ167" s="5" t="s">
        <v>129</v>
      </c>
      <c r="AR167" s="15">
        <f t="shared" ref="AR167:AR173" si="820">+AP167*C167</f>
        <v>0</v>
      </c>
      <c r="AS167" s="10" t="str">
        <f>IFERROR(VLOOKUP(A167,'13'!U:V,2,0),"0")</f>
        <v>0</v>
      </c>
      <c r="AT167" s="5" t="s">
        <v>129</v>
      </c>
      <c r="AU167" s="15">
        <f t="shared" ref="AU167:AU173" si="821">+AS167*C167</f>
        <v>0</v>
      </c>
      <c r="AV167" s="10" t="str">
        <f>IFERROR(VLOOKUP(A167,'14'!U:V,2,0),"0")</f>
        <v>0</v>
      </c>
      <c r="AW167" s="5" t="s">
        <v>129</v>
      </c>
      <c r="AX167" s="15">
        <f t="shared" ref="AX167:AX173" si="822">+AV167*C167</f>
        <v>0</v>
      </c>
      <c r="AY167" s="10" t="str">
        <f>IFERROR(VLOOKUP(A167,'15'!U:V,2,0),"0")</f>
        <v>0</v>
      </c>
      <c r="AZ167" s="5" t="s">
        <v>129</v>
      </c>
      <c r="BA167" s="15">
        <f t="shared" ref="BA167:BA173" si="823">+AY167*C167</f>
        <v>0</v>
      </c>
      <c r="BB167" s="10" t="str">
        <f>IFERROR(VLOOKUP(A167,'16'!U:V,2,0),"0")</f>
        <v>0</v>
      </c>
      <c r="BC167" s="5" t="s">
        <v>129</v>
      </c>
      <c r="BD167" s="15">
        <f t="shared" ref="BD167:BD173" si="824">+BB167*C167</f>
        <v>0</v>
      </c>
      <c r="BE167" s="10" t="str">
        <f>IFERROR(VLOOKUP(A167,'17'!U:V,2,0),"0")</f>
        <v>0</v>
      </c>
      <c r="BF167" s="5" t="s">
        <v>129</v>
      </c>
      <c r="BG167" s="15">
        <f t="shared" ref="BG167:BG173" si="825">+BE167*C167</f>
        <v>0</v>
      </c>
      <c r="BH167" s="10" t="str">
        <f>IFERROR(VLOOKUP(A167,'18'!U:V,2,0),"0")</f>
        <v>0</v>
      </c>
      <c r="BI167" s="5" t="s">
        <v>129</v>
      </c>
      <c r="BJ167" s="15">
        <f t="shared" ref="BJ167:BJ173" si="826">+BH167*C167</f>
        <v>0</v>
      </c>
      <c r="BK167" s="10" t="str">
        <f>IFERROR(VLOOKUP(A167,'19'!U:V,2,0),"0")</f>
        <v>0</v>
      </c>
      <c r="BL167" s="5" t="s">
        <v>129</v>
      </c>
      <c r="BM167" s="15">
        <f t="shared" ref="BM167:BM173" si="827">+BK167*C167</f>
        <v>0</v>
      </c>
      <c r="BN167" s="10" t="str">
        <f>IFERROR(VLOOKUP(A167,'20'!U:V,2,0),"0")</f>
        <v>0</v>
      </c>
      <c r="BO167" s="5" t="s">
        <v>129</v>
      </c>
      <c r="BP167" s="15">
        <f t="shared" ref="BP167:BP173" si="828">+BN167*C167</f>
        <v>0</v>
      </c>
      <c r="BQ167" s="10" t="str">
        <f>IFERROR(VLOOKUP(A167,'21'!U:V,2,0),"0")</f>
        <v>0</v>
      </c>
      <c r="BR167" s="5" t="s">
        <v>129</v>
      </c>
      <c r="BS167" s="15">
        <f t="shared" ref="BS167:BS173" si="829">+BQ167*C167</f>
        <v>0</v>
      </c>
      <c r="BT167" s="10" t="str">
        <f>IFERROR(VLOOKUP(A167,'22'!U:V,2,0),"0")</f>
        <v>0</v>
      </c>
      <c r="BU167" s="5" t="s">
        <v>129</v>
      </c>
      <c r="BV167" s="15">
        <f t="shared" ref="BV167:BV173" si="830">+BT167*C167</f>
        <v>0</v>
      </c>
      <c r="BW167" s="10" t="str">
        <f>IFERROR(VLOOKUP(A167,'23'!U:V,2,0),"0")</f>
        <v>0</v>
      </c>
      <c r="BX167" s="5" t="s">
        <v>129</v>
      </c>
      <c r="BY167" s="15">
        <f t="shared" ref="BY167:BY173" si="831">+BW167*C167</f>
        <v>0</v>
      </c>
      <c r="BZ167" s="10" t="str">
        <f>IFERROR(VLOOKUP(A167,'24'!U:V,2,0),"0")</f>
        <v>0</v>
      </c>
      <c r="CA167" s="5" t="s">
        <v>129</v>
      </c>
      <c r="CB167" s="15">
        <f t="shared" ref="CB167:CB173" si="832">+BZ167*C167</f>
        <v>0</v>
      </c>
      <c r="CC167" s="10" t="str">
        <f>IFERROR(VLOOKUP(A167,'25'!U:V,2,0),"0")</f>
        <v>0</v>
      </c>
      <c r="CD167" s="5" t="s">
        <v>129</v>
      </c>
      <c r="CE167" s="15">
        <f t="shared" ref="CE167:CE173" si="833">+CC167*C167</f>
        <v>0</v>
      </c>
      <c r="CF167" s="10" t="str">
        <f>IFERROR(VLOOKUP(A167,'26'!U:V,2,0),"0")</f>
        <v>0</v>
      </c>
      <c r="CG167" s="5" t="s">
        <v>129</v>
      </c>
      <c r="CH167" s="15">
        <f t="shared" ref="CH167:CH173" si="834">+CF167*C167</f>
        <v>0</v>
      </c>
      <c r="CI167" s="10" t="str">
        <f>IFERROR(VLOOKUP(A167,'27'!U:V,2,0),"0")</f>
        <v>0</v>
      </c>
      <c r="CJ167" s="5" t="s">
        <v>129</v>
      </c>
      <c r="CK167" s="15">
        <f t="shared" ref="CK167:CK173" si="835">+CI167*C167</f>
        <v>0</v>
      </c>
      <c r="CL167" s="10" t="str">
        <f>IFERROR(VLOOKUP(A167,'28'!U:V,2,0),"0")</f>
        <v>0</v>
      </c>
      <c r="CM167" s="5" t="s">
        <v>129</v>
      </c>
      <c r="CN167" s="15">
        <f t="shared" ref="CN167:CN173" si="836">+CL167*C167</f>
        <v>0</v>
      </c>
      <c r="CO167" s="10" t="str">
        <f>IFERROR(VLOOKUP(A167,'29'!U:V,2,0),"0")</f>
        <v>0</v>
      </c>
      <c r="CP167" s="5" t="s">
        <v>129</v>
      </c>
      <c r="CQ167" s="15">
        <f t="shared" ref="CQ167:CQ173" si="837">+CO167*C167</f>
        <v>0</v>
      </c>
      <c r="CR167" s="10" t="str">
        <f>IFERROR(VLOOKUP(A167,'30'!U:V,2,0),"0")</f>
        <v>0</v>
      </c>
      <c r="CS167" s="5" t="s">
        <v>129</v>
      </c>
      <c r="CT167" s="15">
        <f t="shared" ref="CT167:CT173" si="838">+CR167*C167</f>
        <v>0</v>
      </c>
      <c r="CU167" s="10" t="str">
        <f>IFERROR(VLOOKUP(A167,'31'!U:V,2,0),"0")</f>
        <v>0</v>
      </c>
      <c r="CV167" s="5" t="s">
        <v>129</v>
      </c>
      <c r="CW167" s="15">
        <f t="shared" ref="CW167:CW173" si="839">+CU167*C167</f>
        <v>0</v>
      </c>
      <c r="CX167" s="10" t="str">
        <f>IFERROR(VLOOKUP(A167,'เซต1-31'!V:W,2,0),"0")</f>
        <v>0</v>
      </c>
      <c r="CY167" s="5" t="s">
        <v>129</v>
      </c>
      <c r="CZ167" s="15">
        <f t="shared" ref="CZ167:CZ173" si="840">+CX167*CQ167</f>
        <v>0</v>
      </c>
    </row>
    <row r="168" spans="1:104" x14ac:dyDescent="0.25">
      <c r="A168" s="5" t="s">
        <v>511</v>
      </c>
      <c r="B168" s="4" t="s">
        <v>512</v>
      </c>
      <c r="C168" s="13">
        <v>205.42</v>
      </c>
      <c r="D168" s="95">
        <v>1</v>
      </c>
      <c r="E168" s="95">
        <f t="shared" si="422"/>
        <v>0</v>
      </c>
      <c r="F168" s="19">
        <f t="shared" ref="F168" si="841">+I168+L168+O168+R168+U168+X168+AA168+AD168+AG168+AJ168+AM168+AP168+AS168+AV168+AY168+BB168+BE168+BH168+BK168+BN168+BQ168+BT168+BW168+BZ168+CC168+CF168+CI168+CL168+CO168+CR168+CU168+CX168</f>
        <v>0</v>
      </c>
      <c r="G168" s="5" t="s">
        <v>256</v>
      </c>
      <c r="H168" s="13">
        <f t="shared" si="809"/>
        <v>0</v>
      </c>
      <c r="I168" s="10" t="str">
        <f>IFERROR(VLOOKUP(A168,'1'!U:V,2,0),"0")</f>
        <v>0</v>
      </c>
      <c r="J168" s="5" t="s">
        <v>256</v>
      </c>
      <c r="K168" s="15">
        <f t="shared" si="810"/>
        <v>0</v>
      </c>
      <c r="L168" s="10" t="str">
        <f>IFERROR(VLOOKUP(A168,'2'!U:V,2,0),"0")</f>
        <v>0</v>
      </c>
      <c r="M168" s="5" t="s">
        <v>256</v>
      </c>
      <c r="N168" s="15">
        <f t="shared" si="811"/>
        <v>0</v>
      </c>
      <c r="O168" s="10" t="str">
        <f>IFERROR(VLOOKUP(A168,'3'!U:V,2,0),"0")</f>
        <v>0</v>
      </c>
      <c r="P168" s="5" t="s">
        <v>256</v>
      </c>
      <c r="Q168" s="15">
        <f t="shared" si="812"/>
        <v>0</v>
      </c>
      <c r="R168" s="10" t="str">
        <f>IFERROR(VLOOKUP(A168,'4'!U:V,2,0),"0")</f>
        <v>0</v>
      </c>
      <c r="S168" s="5" t="s">
        <v>256</v>
      </c>
      <c r="T168" s="15">
        <f t="shared" si="813"/>
        <v>0</v>
      </c>
      <c r="U168" s="10" t="str">
        <f>IFERROR(VLOOKUP(A168,'5'!U:V,2,0),"0")</f>
        <v>0</v>
      </c>
      <c r="V168" s="5" t="s">
        <v>256</v>
      </c>
      <c r="W168" s="15">
        <f t="shared" si="814"/>
        <v>0</v>
      </c>
      <c r="X168" s="10" t="str">
        <f>IFERROR(VLOOKUP(A168,'6'!U:V,2,0),"0")</f>
        <v>0</v>
      </c>
      <c r="Y168" s="5" t="s">
        <v>256</v>
      </c>
      <c r="Z168" s="15">
        <f t="shared" si="781"/>
        <v>0</v>
      </c>
      <c r="AA168" s="10" t="str">
        <f>IFERROR(VLOOKUP(A168,'7'!U:V,2,0),"0")</f>
        <v>0</v>
      </c>
      <c r="AB168" s="5" t="s">
        <v>256</v>
      </c>
      <c r="AC168" s="15">
        <f t="shared" si="815"/>
        <v>0</v>
      </c>
      <c r="AD168" s="10" t="str">
        <f>IFERROR(VLOOKUP(A168,'8'!U:V,2,0),"0")</f>
        <v>0</v>
      </c>
      <c r="AE168" s="5" t="s">
        <v>256</v>
      </c>
      <c r="AF168" s="15">
        <f t="shared" si="816"/>
        <v>0</v>
      </c>
      <c r="AG168" s="10" t="str">
        <f>IFERROR(VLOOKUP(A168,'9'!U:V,2,0),"0")</f>
        <v>0</v>
      </c>
      <c r="AH168" s="5" t="s">
        <v>256</v>
      </c>
      <c r="AI168" s="15">
        <f t="shared" si="817"/>
        <v>0</v>
      </c>
      <c r="AJ168" s="10" t="str">
        <f>IFERROR(VLOOKUP(A168,'10'!U:V,2,0),"0")</f>
        <v>0</v>
      </c>
      <c r="AK168" s="5" t="s">
        <v>256</v>
      </c>
      <c r="AL168" s="15">
        <f t="shared" si="818"/>
        <v>0</v>
      </c>
      <c r="AM168" s="10" t="str">
        <f>IFERROR(VLOOKUP(A168,'11'!U:V,2,0),"0")</f>
        <v>0</v>
      </c>
      <c r="AN168" s="5" t="s">
        <v>256</v>
      </c>
      <c r="AO168" s="15">
        <f t="shared" si="819"/>
        <v>0</v>
      </c>
      <c r="AP168" s="10" t="str">
        <f>IFERROR(VLOOKUP(A168,'12'!U:V,2,0),"0")</f>
        <v>0</v>
      </c>
      <c r="AQ168" s="5" t="s">
        <v>256</v>
      </c>
      <c r="AR168" s="15">
        <f t="shared" si="820"/>
        <v>0</v>
      </c>
      <c r="AS168" s="10" t="str">
        <f>IFERROR(VLOOKUP(A168,'13'!U:V,2,0),"0")</f>
        <v>0</v>
      </c>
      <c r="AT168" s="5" t="s">
        <v>256</v>
      </c>
      <c r="AU168" s="15">
        <f t="shared" si="821"/>
        <v>0</v>
      </c>
      <c r="AV168" s="10" t="str">
        <f>IFERROR(VLOOKUP(A168,'14'!U:V,2,0),"0")</f>
        <v>0</v>
      </c>
      <c r="AW168" s="5" t="s">
        <v>256</v>
      </c>
      <c r="AX168" s="15">
        <f t="shared" si="822"/>
        <v>0</v>
      </c>
      <c r="AY168" s="10" t="str">
        <f>IFERROR(VLOOKUP(A168,'15'!U:V,2,0),"0")</f>
        <v>0</v>
      </c>
      <c r="AZ168" s="5" t="s">
        <v>256</v>
      </c>
      <c r="BA168" s="15">
        <f t="shared" si="823"/>
        <v>0</v>
      </c>
      <c r="BB168" s="10" t="str">
        <f>IFERROR(VLOOKUP(A168,'16'!U:V,2,0),"0")</f>
        <v>0</v>
      </c>
      <c r="BC168" s="5" t="s">
        <v>256</v>
      </c>
      <c r="BD168" s="15">
        <f t="shared" si="824"/>
        <v>0</v>
      </c>
      <c r="BE168" s="10" t="str">
        <f>IFERROR(VLOOKUP(A168,'17'!U:V,2,0),"0")</f>
        <v>0</v>
      </c>
      <c r="BF168" s="5" t="s">
        <v>256</v>
      </c>
      <c r="BG168" s="15">
        <f t="shared" si="825"/>
        <v>0</v>
      </c>
      <c r="BH168" s="10" t="str">
        <f>IFERROR(VLOOKUP(A168,'18'!U:V,2,0),"0")</f>
        <v>0</v>
      </c>
      <c r="BI168" s="5" t="s">
        <v>256</v>
      </c>
      <c r="BJ168" s="15">
        <f t="shared" si="826"/>
        <v>0</v>
      </c>
      <c r="BK168" s="10" t="str">
        <f>IFERROR(VLOOKUP(A168,'19'!U:V,2,0),"0")</f>
        <v>0</v>
      </c>
      <c r="BL168" s="5" t="s">
        <v>256</v>
      </c>
      <c r="BM168" s="15">
        <f t="shared" si="827"/>
        <v>0</v>
      </c>
      <c r="BN168" s="10" t="str">
        <f>IFERROR(VLOOKUP(A168,'20'!U:V,2,0),"0")</f>
        <v>0</v>
      </c>
      <c r="BO168" s="5" t="s">
        <v>256</v>
      </c>
      <c r="BP168" s="15">
        <f t="shared" si="828"/>
        <v>0</v>
      </c>
      <c r="BQ168" s="10" t="str">
        <f>IFERROR(VLOOKUP(A168,'21'!U:V,2,0),"0")</f>
        <v>0</v>
      </c>
      <c r="BR168" s="5" t="s">
        <v>256</v>
      </c>
      <c r="BS168" s="15">
        <f t="shared" si="829"/>
        <v>0</v>
      </c>
      <c r="BT168" s="10" t="str">
        <f>IFERROR(VLOOKUP(A168,'22'!U:V,2,0),"0")</f>
        <v>0</v>
      </c>
      <c r="BU168" s="5" t="s">
        <v>256</v>
      </c>
      <c r="BV168" s="15">
        <f t="shared" si="830"/>
        <v>0</v>
      </c>
      <c r="BW168" s="10" t="str">
        <f>IFERROR(VLOOKUP(A168,'23'!U:V,2,0),"0")</f>
        <v>0</v>
      </c>
      <c r="BX168" s="5" t="s">
        <v>256</v>
      </c>
      <c r="BY168" s="15">
        <f t="shared" si="831"/>
        <v>0</v>
      </c>
      <c r="BZ168" s="10" t="str">
        <f>IFERROR(VLOOKUP(A168,'24'!U:V,2,0),"0")</f>
        <v>0</v>
      </c>
      <c r="CA168" s="5" t="s">
        <v>256</v>
      </c>
      <c r="CB168" s="15">
        <f t="shared" si="832"/>
        <v>0</v>
      </c>
      <c r="CC168" s="10" t="str">
        <f>IFERROR(VLOOKUP(A168,'25'!U:V,2,0),"0")</f>
        <v>0</v>
      </c>
      <c r="CD168" s="5" t="s">
        <v>256</v>
      </c>
      <c r="CE168" s="15">
        <f t="shared" si="833"/>
        <v>0</v>
      </c>
      <c r="CF168" s="10" t="str">
        <f>IFERROR(VLOOKUP(A168,'26'!U:V,2,0),"0")</f>
        <v>0</v>
      </c>
      <c r="CG168" s="5" t="s">
        <v>256</v>
      </c>
      <c r="CH168" s="15">
        <f t="shared" si="834"/>
        <v>0</v>
      </c>
      <c r="CI168" s="10" t="str">
        <f>IFERROR(VLOOKUP(A168,'27'!U:V,2,0),"0")</f>
        <v>0</v>
      </c>
      <c r="CJ168" s="5" t="s">
        <v>256</v>
      </c>
      <c r="CK168" s="15">
        <f t="shared" si="835"/>
        <v>0</v>
      </c>
      <c r="CL168" s="10" t="str">
        <f>IFERROR(VLOOKUP(A168,'28'!U:V,2,0),"0")</f>
        <v>0</v>
      </c>
      <c r="CM168" s="5" t="s">
        <v>256</v>
      </c>
      <c r="CN168" s="15">
        <f t="shared" si="836"/>
        <v>0</v>
      </c>
      <c r="CO168" s="10" t="str">
        <f>IFERROR(VLOOKUP(A168,'29'!U:V,2,0),"0")</f>
        <v>0</v>
      </c>
      <c r="CP168" s="5" t="s">
        <v>256</v>
      </c>
      <c r="CQ168" s="15">
        <f t="shared" si="837"/>
        <v>0</v>
      </c>
      <c r="CR168" s="10" t="str">
        <f>IFERROR(VLOOKUP(A168,'30'!U:V,2,0),"0")</f>
        <v>0</v>
      </c>
      <c r="CS168" s="5" t="s">
        <v>256</v>
      </c>
      <c r="CT168" s="15">
        <f t="shared" si="838"/>
        <v>0</v>
      </c>
      <c r="CU168" s="10" t="str">
        <f>IFERROR(VLOOKUP(A168,'31'!U:V,2,0),"0")</f>
        <v>0</v>
      </c>
      <c r="CV168" s="5" t="s">
        <v>256</v>
      </c>
      <c r="CW168" s="15">
        <f t="shared" si="839"/>
        <v>0</v>
      </c>
      <c r="CX168" s="10" t="str">
        <f>IFERROR(VLOOKUP(A168,'เซต1-31'!V:W,2,0),"0")</f>
        <v>0</v>
      </c>
      <c r="CY168" s="5" t="s">
        <v>256</v>
      </c>
      <c r="CZ168" s="15">
        <f t="shared" si="840"/>
        <v>0</v>
      </c>
    </row>
    <row r="169" spans="1:104" x14ac:dyDescent="0.25">
      <c r="A169" s="5" t="s">
        <v>514</v>
      </c>
      <c r="B169" s="4" t="s">
        <v>515</v>
      </c>
      <c r="C169" s="13">
        <f>18.85+0.01</f>
        <v>18.860000000000003</v>
      </c>
      <c r="D169" s="95">
        <v>1</v>
      </c>
      <c r="E169" s="95">
        <f t="shared" si="422"/>
        <v>0</v>
      </c>
      <c r="F169" s="19">
        <f>+I169+L169+O169+R169+U169+X169+AA169+AD169+AG169+AJ169+AM169+AP169+AS169+AV169+AY169+BB169+BE169+BH169+BK169+BN169+BQ169+BT169+BW169+BZ169+CC169+CF169+CI169+CL169+CO169+CR169+CU169+CX169</f>
        <v>0</v>
      </c>
      <c r="G169" s="5" t="s">
        <v>130</v>
      </c>
      <c r="H169" s="13">
        <f t="shared" si="809"/>
        <v>0</v>
      </c>
      <c r="I169" s="10" t="str">
        <f>IFERROR(VLOOKUP(A169,'1'!U:V,2,0),"0")</f>
        <v>0</v>
      </c>
      <c r="J169" s="5" t="s">
        <v>130</v>
      </c>
      <c r="K169" s="15">
        <f t="shared" si="810"/>
        <v>0</v>
      </c>
      <c r="L169" s="10" t="str">
        <f>IFERROR(VLOOKUP(A169,'2'!U:V,2,0),"0")</f>
        <v>0</v>
      </c>
      <c r="M169" s="5" t="s">
        <v>130</v>
      </c>
      <c r="N169" s="15">
        <f t="shared" si="811"/>
        <v>0</v>
      </c>
      <c r="O169" s="10" t="str">
        <f>IFERROR(VLOOKUP(A169,'3'!U:V,2,0),"0")</f>
        <v>0</v>
      </c>
      <c r="P169" s="5" t="s">
        <v>130</v>
      </c>
      <c r="Q169" s="15">
        <f t="shared" si="812"/>
        <v>0</v>
      </c>
      <c r="R169" s="10" t="str">
        <f>IFERROR(VLOOKUP(A169,'4'!U:V,2,0),"0")</f>
        <v>0</v>
      </c>
      <c r="S169" s="5" t="s">
        <v>130</v>
      </c>
      <c r="T169" s="15">
        <f t="shared" si="813"/>
        <v>0</v>
      </c>
      <c r="U169" s="10" t="str">
        <f>IFERROR(VLOOKUP(A169,'5'!U:V,2,0),"0")</f>
        <v>0</v>
      </c>
      <c r="V169" s="5" t="s">
        <v>130</v>
      </c>
      <c r="W169" s="15">
        <f t="shared" si="814"/>
        <v>0</v>
      </c>
      <c r="X169" s="10" t="str">
        <f>IFERROR(VLOOKUP(A169,'6'!U:V,2,0),"0")</f>
        <v>0</v>
      </c>
      <c r="Y169" s="5" t="s">
        <v>130</v>
      </c>
      <c r="Z169" s="15">
        <f t="shared" si="781"/>
        <v>0</v>
      </c>
      <c r="AA169" s="10" t="str">
        <f>IFERROR(VLOOKUP(A169,'7'!U:V,2,0),"0")</f>
        <v>0</v>
      </c>
      <c r="AB169" s="5" t="s">
        <v>130</v>
      </c>
      <c r="AC169" s="15">
        <f t="shared" si="815"/>
        <v>0</v>
      </c>
      <c r="AD169" s="10" t="str">
        <f>IFERROR(VLOOKUP(A169,'8'!U:V,2,0),"0")</f>
        <v>0</v>
      </c>
      <c r="AE169" s="5" t="s">
        <v>130</v>
      </c>
      <c r="AF169" s="15">
        <f t="shared" si="816"/>
        <v>0</v>
      </c>
      <c r="AG169" s="10" t="str">
        <f>IFERROR(VLOOKUP(A169,'9'!U:V,2,0),"0")</f>
        <v>0</v>
      </c>
      <c r="AH169" s="5" t="s">
        <v>130</v>
      </c>
      <c r="AI169" s="15">
        <f t="shared" si="817"/>
        <v>0</v>
      </c>
      <c r="AJ169" s="10" t="str">
        <f>IFERROR(VLOOKUP(A169,'10'!U:V,2,0),"0")</f>
        <v>0</v>
      </c>
      <c r="AK169" s="5" t="s">
        <v>130</v>
      </c>
      <c r="AL169" s="15">
        <f t="shared" si="818"/>
        <v>0</v>
      </c>
      <c r="AM169" s="10" t="str">
        <f>IFERROR(VLOOKUP(A169,'11'!U:V,2,0),"0")</f>
        <v>0</v>
      </c>
      <c r="AN169" s="5" t="s">
        <v>130</v>
      </c>
      <c r="AO169" s="15">
        <f t="shared" si="819"/>
        <v>0</v>
      </c>
      <c r="AP169" s="10" t="str">
        <f>IFERROR(VLOOKUP(A169,'12'!U:V,2,0),"0")</f>
        <v>0</v>
      </c>
      <c r="AQ169" s="5" t="s">
        <v>130</v>
      </c>
      <c r="AR169" s="15">
        <f t="shared" si="820"/>
        <v>0</v>
      </c>
      <c r="AS169" s="10" t="str">
        <f>IFERROR(VLOOKUP(A169,'13'!U:V,2,0),"0")</f>
        <v>0</v>
      </c>
      <c r="AT169" s="5" t="s">
        <v>130</v>
      </c>
      <c r="AU169" s="15">
        <f t="shared" si="821"/>
        <v>0</v>
      </c>
      <c r="AV169" s="10" t="str">
        <f>IFERROR(VLOOKUP(A169,'14'!U:V,2,0),"0")</f>
        <v>0</v>
      </c>
      <c r="AW169" s="5" t="s">
        <v>130</v>
      </c>
      <c r="AX169" s="15">
        <f t="shared" si="822"/>
        <v>0</v>
      </c>
      <c r="AY169" s="10" t="str">
        <f>IFERROR(VLOOKUP(A169,'15'!U:V,2,0),"0")</f>
        <v>0</v>
      </c>
      <c r="AZ169" s="5" t="s">
        <v>130</v>
      </c>
      <c r="BA169" s="15">
        <f t="shared" si="823"/>
        <v>0</v>
      </c>
      <c r="BB169" s="10" t="str">
        <f>IFERROR(VLOOKUP(A169,'16'!U:V,2,0),"0")</f>
        <v>0</v>
      </c>
      <c r="BC169" s="5" t="s">
        <v>130</v>
      </c>
      <c r="BD169" s="15">
        <f t="shared" si="824"/>
        <v>0</v>
      </c>
      <c r="BE169" s="10" t="str">
        <f>IFERROR(VLOOKUP(A169,'17'!U:V,2,0),"0")</f>
        <v>0</v>
      </c>
      <c r="BF169" s="5" t="s">
        <v>130</v>
      </c>
      <c r="BG169" s="15">
        <f t="shared" si="825"/>
        <v>0</v>
      </c>
      <c r="BH169" s="10" t="str">
        <f>IFERROR(VLOOKUP(A169,'18'!U:V,2,0),"0")</f>
        <v>0</v>
      </c>
      <c r="BI169" s="5" t="s">
        <v>130</v>
      </c>
      <c r="BJ169" s="15">
        <f t="shared" si="826"/>
        <v>0</v>
      </c>
      <c r="BK169" s="10" t="str">
        <f>IFERROR(VLOOKUP(A169,'19'!U:V,2,0),"0")</f>
        <v>0</v>
      </c>
      <c r="BL169" s="5" t="s">
        <v>130</v>
      </c>
      <c r="BM169" s="15">
        <f t="shared" si="827"/>
        <v>0</v>
      </c>
      <c r="BN169" s="10" t="str">
        <f>IFERROR(VLOOKUP(A169,'20'!U:V,2,0),"0")</f>
        <v>0</v>
      </c>
      <c r="BO169" s="5" t="s">
        <v>130</v>
      </c>
      <c r="BP169" s="15">
        <f t="shared" si="828"/>
        <v>0</v>
      </c>
      <c r="BQ169" s="10" t="str">
        <f>IFERROR(VLOOKUP(A169,'21'!U:V,2,0),"0")</f>
        <v>0</v>
      </c>
      <c r="BR169" s="5" t="s">
        <v>130</v>
      </c>
      <c r="BS169" s="15">
        <f t="shared" si="829"/>
        <v>0</v>
      </c>
      <c r="BT169" s="10" t="str">
        <f>IFERROR(VLOOKUP(A169,'22'!U:V,2,0),"0")</f>
        <v>0</v>
      </c>
      <c r="BU169" s="5" t="s">
        <v>130</v>
      </c>
      <c r="BV169" s="15">
        <f t="shared" si="830"/>
        <v>0</v>
      </c>
      <c r="BW169" s="10" t="str">
        <f>IFERROR(VLOOKUP(A169,'23'!U:V,2,0),"0")</f>
        <v>0</v>
      </c>
      <c r="BX169" s="5" t="s">
        <v>130</v>
      </c>
      <c r="BY169" s="15">
        <f t="shared" si="831"/>
        <v>0</v>
      </c>
      <c r="BZ169" s="10" t="str">
        <f>IFERROR(VLOOKUP(A169,'24'!U:V,2,0),"0")</f>
        <v>0</v>
      </c>
      <c r="CA169" s="5" t="s">
        <v>130</v>
      </c>
      <c r="CB169" s="15">
        <f t="shared" si="832"/>
        <v>0</v>
      </c>
      <c r="CC169" s="10" t="str">
        <f>IFERROR(VLOOKUP(A169,'25'!U:V,2,0),"0")</f>
        <v>0</v>
      </c>
      <c r="CD169" s="5" t="s">
        <v>130</v>
      </c>
      <c r="CE169" s="15">
        <f t="shared" si="833"/>
        <v>0</v>
      </c>
      <c r="CF169" s="10" t="str">
        <f>IFERROR(VLOOKUP(A169,'26'!U:V,2,0),"0")</f>
        <v>0</v>
      </c>
      <c r="CG169" s="5" t="s">
        <v>130</v>
      </c>
      <c r="CH169" s="15">
        <f t="shared" si="834"/>
        <v>0</v>
      </c>
      <c r="CI169" s="10" t="str">
        <f>IFERROR(VLOOKUP(A169,'27'!U:V,2,0),"0")</f>
        <v>0</v>
      </c>
      <c r="CJ169" s="5" t="s">
        <v>130</v>
      </c>
      <c r="CK169" s="15">
        <f t="shared" si="835"/>
        <v>0</v>
      </c>
      <c r="CL169" s="10" t="str">
        <f>IFERROR(VLOOKUP(A169,'28'!U:V,2,0),"0")</f>
        <v>0</v>
      </c>
      <c r="CM169" s="5" t="s">
        <v>130</v>
      </c>
      <c r="CN169" s="15">
        <f t="shared" si="836"/>
        <v>0</v>
      </c>
      <c r="CO169" s="10" t="str">
        <f>IFERROR(VLOOKUP(A169,'29'!U:V,2,0),"0")</f>
        <v>0</v>
      </c>
      <c r="CP169" s="5" t="s">
        <v>130</v>
      </c>
      <c r="CQ169" s="15">
        <f t="shared" si="837"/>
        <v>0</v>
      </c>
      <c r="CR169" s="10" t="str">
        <f>IFERROR(VLOOKUP(A169,'30'!U:V,2,0),"0")</f>
        <v>0</v>
      </c>
      <c r="CS169" s="5" t="s">
        <v>130</v>
      </c>
      <c r="CT169" s="15">
        <f t="shared" si="838"/>
        <v>0</v>
      </c>
      <c r="CU169" s="10" t="str">
        <f>IFERROR(VLOOKUP(A169,'31'!U:V,2,0),"0")</f>
        <v>0</v>
      </c>
      <c r="CV169" s="5" t="s">
        <v>130</v>
      </c>
      <c r="CW169" s="15">
        <f t="shared" si="839"/>
        <v>0</v>
      </c>
      <c r="CX169" s="10" t="str">
        <f>IFERROR(VLOOKUP(A169,'เซต1-31'!V:W,2,0),"0")</f>
        <v>0</v>
      </c>
      <c r="CY169" s="5" t="s">
        <v>130</v>
      </c>
      <c r="CZ169" s="15">
        <f t="shared" si="840"/>
        <v>0</v>
      </c>
    </row>
    <row r="170" spans="1:104" x14ac:dyDescent="0.25">
      <c r="A170" s="5" t="s">
        <v>516</v>
      </c>
      <c r="B170" s="4" t="s">
        <v>120</v>
      </c>
      <c r="C170" s="13">
        <f>15*5</f>
        <v>75</v>
      </c>
      <c r="D170" s="95">
        <v>1</v>
      </c>
      <c r="E170" s="95">
        <f t="shared" si="422"/>
        <v>90</v>
      </c>
      <c r="F170" s="19">
        <f t="shared" ref="F170:F177" si="842">+I170+L170+O170+R170+U170+X170+AA170+AD170+AG170+AJ170+AM170+AP170+AS170+AV170+AY170+BB170+BE170+BH170+BK170+BN170+BQ170+BT170+BW170+BZ170+CC170+CF170+CI170+CL170+CO170+CR170+CU170+CX170</f>
        <v>90</v>
      </c>
      <c r="G170" s="5" t="s">
        <v>134</v>
      </c>
      <c r="H170" s="13">
        <f t="shared" si="809"/>
        <v>6750</v>
      </c>
      <c r="I170" s="10">
        <f>IFERROR(VLOOKUP(A170,'1'!U:V,2,0),"0")</f>
        <v>0</v>
      </c>
      <c r="J170" s="5" t="s">
        <v>134</v>
      </c>
      <c r="K170" s="15">
        <f t="shared" si="810"/>
        <v>0</v>
      </c>
      <c r="L170" s="10">
        <f>IFERROR(VLOOKUP(A170,'2'!U:V,2,0),"0")</f>
        <v>6</v>
      </c>
      <c r="M170" s="5" t="s">
        <v>134</v>
      </c>
      <c r="N170" s="15">
        <f t="shared" si="811"/>
        <v>450</v>
      </c>
      <c r="O170" s="10">
        <f>IFERROR(VLOOKUP(A170,'3'!U:V,2,0),"0")</f>
        <v>5</v>
      </c>
      <c r="P170" s="5" t="s">
        <v>134</v>
      </c>
      <c r="Q170" s="15">
        <f t="shared" si="812"/>
        <v>375</v>
      </c>
      <c r="R170" s="10">
        <f>IFERROR(VLOOKUP(A170,'4'!U:V,2,0),"0")</f>
        <v>4</v>
      </c>
      <c r="S170" s="5" t="s">
        <v>134</v>
      </c>
      <c r="T170" s="15">
        <f t="shared" si="813"/>
        <v>300</v>
      </c>
      <c r="U170" s="10">
        <f>IFERROR(VLOOKUP(A170,'5'!U:V,2,0),"0")</f>
        <v>3</v>
      </c>
      <c r="V170" s="5" t="s">
        <v>134</v>
      </c>
      <c r="W170" s="15">
        <f t="shared" si="814"/>
        <v>225</v>
      </c>
      <c r="X170" s="10">
        <f>IFERROR(VLOOKUP(A170,'6'!U:V,2,0),"0")</f>
        <v>7</v>
      </c>
      <c r="Y170" s="5" t="s">
        <v>134</v>
      </c>
      <c r="Z170" s="15">
        <f t="shared" si="781"/>
        <v>525</v>
      </c>
      <c r="AA170" s="10">
        <f>IFERROR(VLOOKUP(A170,'7'!U:V,2,0),"0")</f>
        <v>2</v>
      </c>
      <c r="AB170" s="5" t="s">
        <v>134</v>
      </c>
      <c r="AC170" s="15">
        <f t="shared" si="815"/>
        <v>150</v>
      </c>
      <c r="AD170" s="10">
        <f>IFERROR(VLOOKUP(A170,'8'!U:V,2,0),"0")</f>
        <v>4</v>
      </c>
      <c r="AE170" s="5" t="s">
        <v>134</v>
      </c>
      <c r="AF170" s="15">
        <f t="shared" si="816"/>
        <v>300</v>
      </c>
      <c r="AG170" s="10">
        <f>IFERROR(VLOOKUP(A170,'9'!U:V,2,0),"0")</f>
        <v>3</v>
      </c>
      <c r="AH170" s="5" t="s">
        <v>134</v>
      </c>
      <c r="AI170" s="15">
        <f t="shared" si="817"/>
        <v>225</v>
      </c>
      <c r="AJ170" s="10">
        <f>IFERROR(VLOOKUP(A170,'10'!U:V,2,0),"0")</f>
        <v>7</v>
      </c>
      <c r="AK170" s="5" t="s">
        <v>134</v>
      </c>
      <c r="AL170" s="15">
        <f t="shared" si="818"/>
        <v>525</v>
      </c>
      <c r="AM170" s="10">
        <f>IFERROR(VLOOKUP(A170,'11'!U:V,2,0),"0")</f>
        <v>4</v>
      </c>
      <c r="AN170" s="5" t="s">
        <v>134</v>
      </c>
      <c r="AO170" s="15">
        <f t="shared" si="819"/>
        <v>300</v>
      </c>
      <c r="AP170" s="10">
        <f>IFERROR(VLOOKUP(A170,'12'!U:V,2,0),"0")</f>
        <v>10</v>
      </c>
      <c r="AQ170" s="5" t="s">
        <v>134</v>
      </c>
      <c r="AR170" s="15">
        <f t="shared" si="820"/>
        <v>750</v>
      </c>
      <c r="AS170" s="10">
        <f>IFERROR(VLOOKUP(A170,'13'!U:V,2,0),"0")</f>
        <v>3</v>
      </c>
      <c r="AT170" s="5" t="s">
        <v>134</v>
      </c>
      <c r="AU170" s="15">
        <f t="shared" si="821"/>
        <v>225</v>
      </c>
      <c r="AV170" s="10" t="str">
        <f>IFERROR(VLOOKUP(A170,'14'!U:V,2,0),"0")</f>
        <v>0</v>
      </c>
      <c r="AW170" s="5" t="s">
        <v>134</v>
      </c>
      <c r="AX170" s="15">
        <f t="shared" si="822"/>
        <v>0</v>
      </c>
      <c r="AY170" s="10" t="str">
        <f>IFERROR(VLOOKUP(A170,'15'!U:V,2,0),"0")</f>
        <v>0</v>
      </c>
      <c r="AZ170" s="5" t="s">
        <v>134</v>
      </c>
      <c r="BA170" s="15">
        <f t="shared" si="823"/>
        <v>0</v>
      </c>
      <c r="BB170" s="10">
        <f>IFERROR(VLOOKUP(A170,'16'!U:V,2,0),"0")</f>
        <v>2</v>
      </c>
      <c r="BC170" s="5" t="s">
        <v>134</v>
      </c>
      <c r="BD170" s="15">
        <f t="shared" si="824"/>
        <v>150</v>
      </c>
      <c r="BE170" s="10">
        <f>IFERROR(VLOOKUP(A170,'17'!U:V,2,0),"0")</f>
        <v>2</v>
      </c>
      <c r="BF170" s="5" t="s">
        <v>134</v>
      </c>
      <c r="BG170" s="15">
        <f t="shared" si="825"/>
        <v>150</v>
      </c>
      <c r="BH170" s="10">
        <f>IFERROR(VLOOKUP(A170,'18'!U:V,2,0),"0")</f>
        <v>2</v>
      </c>
      <c r="BI170" s="5" t="s">
        <v>134</v>
      </c>
      <c r="BJ170" s="15">
        <f t="shared" si="826"/>
        <v>150</v>
      </c>
      <c r="BK170" s="10">
        <f>IFERROR(VLOOKUP(A170,'19'!U:V,2,0),"0")</f>
        <v>3</v>
      </c>
      <c r="BL170" s="5" t="s">
        <v>134</v>
      </c>
      <c r="BM170" s="15">
        <f t="shared" si="827"/>
        <v>225</v>
      </c>
      <c r="BN170" s="10">
        <f>IFERROR(VLOOKUP(A170,'20'!U:V,2,0),"0")</f>
        <v>3</v>
      </c>
      <c r="BO170" s="5" t="s">
        <v>134</v>
      </c>
      <c r="BP170" s="15">
        <f t="shared" si="828"/>
        <v>225</v>
      </c>
      <c r="BQ170" s="10">
        <f>IFERROR(VLOOKUP(A170,'21'!U:V,2,0),"0")</f>
        <v>4</v>
      </c>
      <c r="BR170" s="5" t="s">
        <v>134</v>
      </c>
      <c r="BS170" s="15">
        <f t="shared" si="829"/>
        <v>300</v>
      </c>
      <c r="BT170" s="10">
        <f>IFERROR(VLOOKUP(A170,'22'!U:V,2,0),"0")</f>
        <v>1</v>
      </c>
      <c r="BU170" s="5" t="s">
        <v>134</v>
      </c>
      <c r="BV170" s="15">
        <f t="shared" si="830"/>
        <v>75</v>
      </c>
      <c r="BW170" s="10">
        <f>IFERROR(VLOOKUP(A170,'23'!U:V,2,0),"0")</f>
        <v>1</v>
      </c>
      <c r="BX170" s="5" t="s">
        <v>134</v>
      </c>
      <c r="BY170" s="15">
        <f t="shared" si="831"/>
        <v>75</v>
      </c>
      <c r="BZ170" s="10">
        <f>IFERROR(VLOOKUP(A170,'24'!U:V,2,0),"0")</f>
        <v>3</v>
      </c>
      <c r="CA170" s="5" t="s">
        <v>134</v>
      </c>
      <c r="CB170" s="15">
        <f t="shared" si="832"/>
        <v>225</v>
      </c>
      <c r="CC170" s="10">
        <f>IFERROR(VLOOKUP(A170,'25'!U:V,2,0),"0")</f>
        <v>3</v>
      </c>
      <c r="CD170" s="5" t="s">
        <v>134</v>
      </c>
      <c r="CE170" s="15">
        <f t="shared" si="833"/>
        <v>225</v>
      </c>
      <c r="CF170" s="10">
        <f>IFERROR(VLOOKUP(A170,'26'!U:V,2,0),"0")</f>
        <v>2</v>
      </c>
      <c r="CG170" s="5" t="s">
        <v>134</v>
      </c>
      <c r="CH170" s="15">
        <f t="shared" si="834"/>
        <v>150</v>
      </c>
      <c r="CI170" s="10">
        <f>IFERROR(VLOOKUP(A170,'27'!U:V,2,0),"0")</f>
        <v>3</v>
      </c>
      <c r="CJ170" s="5" t="s">
        <v>134</v>
      </c>
      <c r="CK170" s="15">
        <f t="shared" si="835"/>
        <v>225</v>
      </c>
      <c r="CL170" s="10">
        <f>IFERROR(VLOOKUP(A170,'28'!U:V,2,0),"0")</f>
        <v>3</v>
      </c>
      <c r="CM170" s="5" t="s">
        <v>134</v>
      </c>
      <c r="CN170" s="15">
        <f t="shared" si="836"/>
        <v>225</v>
      </c>
      <c r="CO170" s="10" t="str">
        <f>IFERROR(VLOOKUP(A170,'29'!U:V,2,0),"0")</f>
        <v>0</v>
      </c>
      <c r="CP170" s="5" t="s">
        <v>134</v>
      </c>
      <c r="CQ170" s="15">
        <f t="shared" si="837"/>
        <v>0</v>
      </c>
      <c r="CR170" s="10" t="str">
        <f>IFERROR(VLOOKUP(A170,'30'!U:V,2,0),"0")</f>
        <v>0</v>
      </c>
      <c r="CS170" s="5" t="s">
        <v>134</v>
      </c>
      <c r="CT170" s="15">
        <f t="shared" si="838"/>
        <v>0</v>
      </c>
      <c r="CU170" s="10" t="str">
        <f>IFERROR(VLOOKUP(A170,'31'!U:V,2,0),"0")</f>
        <v>0</v>
      </c>
      <c r="CV170" s="5" t="s">
        <v>134</v>
      </c>
      <c r="CW170" s="15">
        <f t="shared" si="839"/>
        <v>0</v>
      </c>
      <c r="CX170" s="10" t="str">
        <f>IFERROR(VLOOKUP(A170,'เซต1-31'!V:W,2,0),"0")</f>
        <v>0</v>
      </c>
      <c r="CY170" s="5" t="s">
        <v>134</v>
      </c>
      <c r="CZ170" s="15">
        <f t="shared" si="840"/>
        <v>0</v>
      </c>
    </row>
    <row r="171" spans="1:104" x14ac:dyDescent="0.25">
      <c r="A171" s="5" t="s">
        <v>517</v>
      </c>
      <c r="B171" s="4" t="s">
        <v>521</v>
      </c>
      <c r="C171" s="13">
        <v>28.05</v>
      </c>
      <c r="D171" s="95">
        <v>1</v>
      </c>
      <c r="E171" s="95">
        <f t="shared" si="422"/>
        <v>0</v>
      </c>
      <c r="F171" s="19">
        <f t="shared" si="842"/>
        <v>0</v>
      </c>
      <c r="G171" s="5" t="s">
        <v>129</v>
      </c>
      <c r="H171" s="13">
        <f t="shared" si="809"/>
        <v>0</v>
      </c>
      <c r="I171" s="10" t="str">
        <f>IFERROR(VLOOKUP(A171,'1'!U:V,2,0),"0")</f>
        <v>0</v>
      </c>
      <c r="J171" s="5" t="s">
        <v>129</v>
      </c>
      <c r="K171" s="15">
        <f t="shared" si="810"/>
        <v>0</v>
      </c>
      <c r="L171" s="10" t="str">
        <f>IFERROR(VLOOKUP(A171,'2'!U:V,2,0),"0")</f>
        <v>0</v>
      </c>
      <c r="M171" s="5" t="s">
        <v>129</v>
      </c>
      <c r="N171" s="15">
        <f t="shared" si="811"/>
        <v>0</v>
      </c>
      <c r="O171" s="10" t="str">
        <f>IFERROR(VLOOKUP(A171,'3'!U:V,2,0),"0")</f>
        <v>0</v>
      </c>
      <c r="P171" s="5" t="s">
        <v>129</v>
      </c>
      <c r="Q171" s="15">
        <f t="shared" si="812"/>
        <v>0</v>
      </c>
      <c r="R171" s="10" t="str">
        <f>IFERROR(VLOOKUP(A171,'4'!U:V,2,0),"0")</f>
        <v>0</v>
      </c>
      <c r="S171" s="5" t="s">
        <v>129</v>
      </c>
      <c r="T171" s="15">
        <f t="shared" si="813"/>
        <v>0</v>
      </c>
      <c r="U171" s="10" t="str">
        <f>IFERROR(VLOOKUP(A171,'5'!U:V,2,0),"0")</f>
        <v>0</v>
      </c>
      <c r="V171" s="5" t="s">
        <v>129</v>
      </c>
      <c r="W171" s="15">
        <f t="shared" si="814"/>
        <v>0</v>
      </c>
      <c r="X171" s="10" t="str">
        <f>IFERROR(VLOOKUP(A171,'6'!U:V,2,0),"0")</f>
        <v>0</v>
      </c>
      <c r="Y171" s="5" t="s">
        <v>129</v>
      </c>
      <c r="Z171" s="15">
        <f t="shared" ref="Z171:Z174" si="843">+X171*C171</f>
        <v>0</v>
      </c>
      <c r="AA171" s="10" t="str">
        <f>IFERROR(VLOOKUP(A171,'7'!U:V,2,0),"0")</f>
        <v>0</v>
      </c>
      <c r="AB171" s="5" t="s">
        <v>129</v>
      </c>
      <c r="AC171" s="15">
        <f t="shared" si="815"/>
        <v>0</v>
      </c>
      <c r="AD171" s="10" t="str">
        <f>IFERROR(VLOOKUP(A171,'8'!U:V,2,0),"0")</f>
        <v>0</v>
      </c>
      <c r="AE171" s="5" t="s">
        <v>129</v>
      </c>
      <c r="AF171" s="15">
        <f t="shared" si="816"/>
        <v>0</v>
      </c>
      <c r="AG171" s="10" t="str">
        <f>IFERROR(VLOOKUP(A171,'9'!U:V,2,0),"0")</f>
        <v>0</v>
      </c>
      <c r="AH171" s="5" t="s">
        <v>129</v>
      </c>
      <c r="AI171" s="15">
        <f t="shared" si="817"/>
        <v>0</v>
      </c>
      <c r="AJ171" s="10" t="str">
        <f>IFERROR(VLOOKUP(A171,'10'!U:V,2,0),"0")</f>
        <v>0</v>
      </c>
      <c r="AK171" s="5" t="s">
        <v>129</v>
      </c>
      <c r="AL171" s="15">
        <f t="shared" si="818"/>
        <v>0</v>
      </c>
      <c r="AM171" s="10" t="str">
        <f>IFERROR(VLOOKUP(A171,'11'!U:V,2,0),"0")</f>
        <v>0</v>
      </c>
      <c r="AN171" s="5" t="s">
        <v>129</v>
      </c>
      <c r="AO171" s="15">
        <f t="shared" si="819"/>
        <v>0</v>
      </c>
      <c r="AP171" s="10" t="str">
        <f>IFERROR(VLOOKUP(A171,'12'!U:V,2,0),"0")</f>
        <v>0</v>
      </c>
      <c r="AQ171" s="5" t="s">
        <v>129</v>
      </c>
      <c r="AR171" s="15">
        <f t="shared" si="820"/>
        <v>0</v>
      </c>
      <c r="AS171" s="10" t="str">
        <f>IFERROR(VLOOKUP(A171,'13'!U:V,2,0),"0")</f>
        <v>0</v>
      </c>
      <c r="AT171" s="5" t="s">
        <v>129</v>
      </c>
      <c r="AU171" s="15">
        <f t="shared" si="821"/>
        <v>0</v>
      </c>
      <c r="AV171" s="10" t="str">
        <f>IFERROR(VLOOKUP(A171,'14'!U:V,2,0),"0")</f>
        <v>0</v>
      </c>
      <c r="AW171" s="5" t="s">
        <v>129</v>
      </c>
      <c r="AX171" s="15">
        <f t="shared" si="822"/>
        <v>0</v>
      </c>
      <c r="AY171" s="10" t="str">
        <f>IFERROR(VLOOKUP(A171,'15'!U:V,2,0),"0")</f>
        <v>0</v>
      </c>
      <c r="AZ171" s="5" t="s">
        <v>129</v>
      </c>
      <c r="BA171" s="15">
        <f t="shared" si="823"/>
        <v>0</v>
      </c>
      <c r="BB171" s="10" t="str">
        <f>IFERROR(VLOOKUP(A171,'16'!U:V,2,0),"0")</f>
        <v>0</v>
      </c>
      <c r="BC171" s="5" t="s">
        <v>129</v>
      </c>
      <c r="BD171" s="15">
        <f t="shared" si="824"/>
        <v>0</v>
      </c>
      <c r="BE171" s="10" t="str">
        <f>IFERROR(VLOOKUP(A171,'17'!U:V,2,0),"0")</f>
        <v>0</v>
      </c>
      <c r="BF171" s="5" t="s">
        <v>129</v>
      </c>
      <c r="BG171" s="15">
        <f t="shared" si="825"/>
        <v>0</v>
      </c>
      <c r="BH171" s="10" t="str">
        <f>IFERROR(VLOOKUP(A171,'18'!U:V,2,0),"0")</f>
        <v>0</v>
      </c>
      <c r="BI171" s="5" t="s">
        <v>129</v>
      </c>
      <c r="BJ171" s="15">
        <f t="shared" si="826"/>
        <v>0</v>
      </c>
      <c r="BK171" s="10" t="str">
        <f>IFERROR(VLOOKUP(A171,'19'!U:V,2,0),"0")</f>
        <v>0</v>
      </c>
      <c r="BL171" s="5" t="s">
        <v>129</v>
      </c>
      <c r="BM171" s="15">
        <f t="shared" si="827"/>
        <v>0</v>
      </c>
      <c r="BN171" s="10" t="str">
        <f>IFERROR(VLOOKUP(A171,'20'!U:V,2,0),"0")</f>
        <v>0</v>
      </c>
      <c r="BO171" s="5" t="s">
        <v>129</v>
      </c>
      <c r="BP171" s="15">
        <f t="shared" si="828"/>
        <v>0</v>
      </c>
      <c r="BQ171" s="10" t="str">
        <f>IFERROR(VLOOKUP(A171,'21'!U:V,2,0),"0")</f>
        <v>0</v>
      </c>
      <c r="BR171" s="5" t="s">
        <v>129</v>
      </c>
      <c r="BS171" s="15">
        <f t="shared" si="829"/>
        <v>0</v>
      </c>
      <c r="BT171" s="10" t="str">
        <f>IFERROR(VLOOKUP(A171,'22'!U:V,2,0),"0")</f>
        <v>0</v>
      </c>
      <c r="BU171" s="5" t="s">
        <v>129</v>
      </c>
      <c r="BV171" s="15">
        <f t="shared" si="830"/>
        <v>0</v>
      </c>
      <c r="BW171" s="10" t="str">
        <f>IFERROR(VLOOKUP(A171,'23'!U:V,2,0),"0")</f>
        <v>0</v>
      </c>
      <c r="BX171" s="5" t="s">
        <v>129</v>
      </c>
      <c r="BY171" s="15">
        <f t="shared" si="831"/>
        <v>0</v>
      </c>
      <c r="BZ171" s="10" t="str">
        <f>IFERROR(VLOOKUP(A171,'24'!U:V,2,0),"0")</f>
        <v>0</v>
      </c>
      <c r="CA171" s="5" t="s">
        <v>129</v>
      </c>
      <c r="CB171" s="15">
        <f t="shared" si="832"/>
        <v>0</v>
      </c>
      <c r="CC171" s="10" t="str">
        <f>IFERROR(VLOOKUP(A171,'25'!U:V,2,0),"0")</f>
        <v>0</v>
      </c>
      <c r="CD171" s="5" t="s">
        <v>129</v>
      </c>
      <c r="CE171" s="15">
        <f t="shared" si="833"/>
        <v>0</v>
      </c>
      <c r="CF171" s="10" t="str">
        <f>IFERROR(VLOOKUP(A171,'26'!U:V,2,0),"0")</f>
        <v>0</v>
      </c>
      <c r="CG171" s="5" t="s">
        <v>129</v>
      </c>
      <c r="CH171" s="15">
        <f t="shared" si="834"/>
        <v>0</v>
      </c>
      <c r="CI171" s="10" t="str">
        <f>IFERROR(VLOOKUP(A171,'27'!U:V,2,0),"0")</f>
        <v>0</v>
      </c>
      <c r="CJ171" s="5" t="s">
        <v>129</v>
      </c>
      <c r="CK171" s="15">
        <f t="shared" si="835"/>
        <v>0</v>
      </c>
      <c r="CL171" s="10" t="str">
        <f>IFERROR(VLOOKUP(A171,'28'!U:V,2,0),"0")</f>
        <v>0</v>
      </c>
      <c r="CM171" s="5" t="s">
        <v>129</v>
      </c>
      <c r="CN171" s="15">
        <f t="shared" si="836"/>
        <v>0</v>
      </c>
      <c r="CO171" s="10" t="str">
        <f>IFERROR(VLOOKUP(A171,'29'!U:V,2,0),"0")</f>
        <v>0</v>
      </c>
      <c r="CP171" s="5" t="s">
        <v>129</v>
      </c>
      <c r="CQ171" s="15">
        <f t="shared" si="837"/>
        <v>0</v>
      </c>
      <c r="CR171" s="10" t="str">
        <f>IFERROR(VLOOKUP(A171,'30'!U:V,2,0),"0")</f>
        <v>0</v>
      </c>
      <c r="CS171" s="5" t="s">
        <v>129</v>
      </c>
      <c r="CT171" s="15">
        <f t="shared" si="838"/>
        <v>0</v>
      </c>
      <c r="CU171" s="10" t="str">
        <f>IFERROR(VLOOKUP(A171,'31'!U:V,2,0),"0")</f>
        <v>0</v>
      </c>
      <c r="CV171" s="5" t="s">
        <v>129</v>
      </c>
      <c r="CW171" s="15">
        <f t="shared" si="839"/>
        <v>0</v>
      </c>
      <c r="CX171" s="10" t="str">
        <f>IFERROR(VLOOKUP(A171,'เซต1-31'!V:W,2,0),"0")</f>
        <v>0</v>
      </c>
      <c r="CY171" s="5" t="s">
        <v>129</v>
      </c>
      <c r="CZ171" s="15">
        <f t="shared" si="840"/>
        <v>0</v>
      </c>
    </row>
    <row r="172" spans="1:104" x14ac:dyDescent="0.25">
      <c r="A172" s="5" t="s">
        <v>518</v>
      </c>
      <c r="B172" s="4" t="s">
        <v>27</v>
      </c>
      <c r="C172" s="13">
        <v>37.17</v>
      </c>
      <c r="D172" s="95">
        <v>1</v>
      </c>
      <c r="E172" s="95">
        <f t="shared" si="422"/>
        <v>0</v>
      </c>
      <c r="F172" s="19">
        <f t="shared" si="842"/>
        <v>0</v>
      </c>
      <c r="G172" s="5" t="s">
        <v>129</v>
      </c>
      <c r="H172" s="13">
        <f t="shared" si="809"/>
        <v>0</v>
      </c>
      <c r="I172" s="10" t="str">
        <f>IFERROR(VLOOKUP(A172,'1'!U:V,2,0),"0")</f>
        <v>0</v>
      </c>
      <c r="J172" s="5" t="s">
        <v>129</v>
      </c>
      <c r="K172" s="15">
        <f t="shared" si="810"/>
        <v>0</v>
      </c>
      <c r="L172" s="10" t="str">
        <f>IFERROR(VLOOKUP(A172,'2'!U:V,2,0),"0")</f>
        <v>0</v>
      </c>
      <c r="M172" s="5" t="s">
        <v>129</v>
      </c>
      <c r="N172" s="15">
        <f t="shared" si="811"/>
        <v>0</v>
      </c>
      <c r="O172" s="10" t="str">
        <f>IFERROR(VLOOKUP(A172,'3'!U:V,2,0),"0")</f>
        <v>0</v>
      </c>
      <c r="P172" s="5" t="s">
        <v>129</v>
      </c>
      <c r="Q172" s="15">
        <f t="shared" si="812"/>
        <v>0</v>
      </c>
      <c r="R172" s="10" t="str">
        <f>IFERROR(VLOOKUP(A172,'4'!U:V,2,0),"0")</f>
        <v>0</v>
      </c>
      <c r="S172" s="5" t="s">
        <v>129</v>
      </c>
      <c r="T172" s="15">
        <f t="shared" si="813"/>
        <v>0</v>
      </c>
      <c r="U172" s="10" t="str">
        <f>IFERROR(VLOOKUP(A172,'5'!U:V,2,0),"0")</f>
        <v>0</v>
      </c>
      <c r="V172" s="5" t="s">
        <v>129</v>
      </c>
      <c r="W172" s="15">
        <f t="shared" si="814"/>
        <v>0</v>
      </c>
      <c r="X172" s="10" t="str">
        <f>IFERROR(VLOOKUP(A172,'6'!U:V,2,0),"0")</f>
        <v>0</v>
      </c>
      <c r="Y172" s="5" t="s">
        <v>129</v>
      </c>
      <c r="Z172" s="15">
        <f t="shared" si="843"/>
        <v>0</v>
      </c>
      <c r="AA172" s="10" t="str">
        <f>IFERROR(VLOOKUP(A172,'7'!U:V,2,0),"0")</f>
        <v>0</v>
      </c>
      <c r="AB172" s="5" t="s">
        <v>129</v>
      </c>
      <c r="AC172" s="15">
        <f t="shared" si="815"/>
        <v>0</v>
      </c>
      <c r="AD172" s="10" t="str">
        <f>IFERROR(VLOOKUP(A172,'8'!U:V,2,0),"0")</f>
        <v>0</v>
      </c>
      <c r="AE172" s="5" t="s">
        <v>129</v>
      </c>
      <c r="AF172" s="15">
        <f t="shared" si="816"/>
        <v>0</v>
      </c>
      <c r="AG172" s="10" t="str">
        <f>IFERROR(VLOOKUP(A172,'9'!U:V,2,0),"0")</f>
        <v>0</v>
      </c>
      <c r="AH172" s="5" t="s">
        <v>129</v>
      </c>
      <c r="AI172" s="15">
        <f t="shared" si="817"/>
        <v>0</v>
      </c>
      <c r="AJ172" s="10" t="str">
        <f>IFERROR(VLOOKUP(A172,'10'!U:V,2,0),"0")</f>
        <v>0</v>
      </c>
      <c r="AK172" s="5" t="s">
        <v>129</v>
      </c>
      <c r="AL172" s="15">
        <f t="shared" si="818"/>
        <v>0</v>
      </c>
      <c r="AM172" s="10" t="str">
        <f>IFERROR(VLOOKUP(A172,'11'!U:V,2,0),"0")</f>
        <v>0</v>
      </c>
      <c r="AN172" s="5" t="s">
        <v>129</v>
      </c>
      <c r="AO172" s="15">
        <f t="shared" si="819"/>
        <v>0</v>
      </c>
      <c r="AP172" s="10" t="str">
        <f>IFERROR(VLOOKUP(A172,'12'!U:V,2,0),"0")</f>
        <v>0</v>
      </c>
      <c r="AQ172" s="5" t="s">
        <v>129</v>
      </c>
      <c r="AR172" s="15">
        <f t="shared" si="820"/>
        <v>0</v>
      </c>
      <c r="AS172" s="10" t="str">
        <f>IFERROR(VLOOKUP(A172,'13'!U:V,2,0),"0")</f>
        <v>0</v>
      </c>
      <c r="AT172" s="5" t="s">
        <v>129</v>
      </c>
      <c r="AU172" s="15">
        <f t="shared" si="821"/>
        <v>0</v>
      </c>
      <c r="AV172" s="10" t="str">
        <f>IFERROR(VLOOKUP(A172,'14'!U:V,2,0),"0")</f>
        <v>0</v>
      </c>
      <c r="AW172" s="5" t="s">
        <v>129</v>
      </c>
      <c r="AX172" s="15">
        <f t="shared" si="822"/>
        <v>0</v>
      </c>
      <c r="AY172" s="10" t="str">
        <f>IFERROR(VLOOKUP(A172,'15'!U:V,2,0),"0")</f>
        <v>0</v>
      </c>
      <c r="AZ172" s="5" t="s">
        <v>129</v>
      </c>
      <c r="BA172" s="15">
        <f t="shared" si="823"/>
        <v>0</v>
      </c>
      <c r="BB172" s="10" t="str">
        <f>IFERROR(VLOOKUP(A172,'16'!U:V,2,0),"0")</f>
        <v>0</v>
      </c>
      <c r="BC172" s="5" t="s">
        <v>129</v>
      </c>
      <c r="BD172" s="15">
        <f t="shared" si="824"/>
        <v>0</v>
      </c>
      <c r="BE172" s="10" t="str">
        <f>IFERROR(VLOOKUP(A172,'17'!U:V,2,0),"0")</f>
        <v>0</v>
      </c>
      <c r="BF172" s="5" t="s">
        <v>129</v>
      </c>
      <c r="BG172" s="15">
        <f t="shared" si="825"/>
        <v>0</v>
      </c>
      <c r="BH172" s="10" t="str">
        <f>IFERROR(VLOOKUP(A172,'18'!U:V,2,0),"0")</f>
        <v>0</v>
      </c>
      <c r="BI172" s="5" t="s">
        <v>129</v>
      </c>
      <c r="BJ172" s="15">
        <f t="shared" si="826"/>
        <v>0</v>
      </c>
      <c r="BK172" s="10" t="str">
        <f>IFERROR(VLOOKUP(A172,'19'!U:V,2,0),"0")</f>
        <v>0</v>
      </c>
      <c r="BL172" s="5" t="s">
        <v>129</v>
      </c>
      <c r="BM172" s="15">
        <f t="shared" si="827"/>
        <v>0</v>
      </c>
      <c r="BN172" s="10" t="str">
        <f>IFERROR(VLOOKUP(A172,'20'!U:V,2,0),"0")</f>
        <v>0</v>
      </c>
      <c r="BO172" s="5" t="s">
        <v>129</v>
      </c>
      <c r="BP172" s="15">
        <f t="shared" si="828"/>
        <v>0</v>
      </c>
      <c r="BQ172" s="10" t="str">
        <f>IFERROR(VLOOKUP(A172,'21'!U:V,2,0),"0")</f>
        <v>0</v>
      </c>
      <c r="BR172" s="5" t="s">
        <v>129</v>
      </c>
      <c r="BS172" s="15">
        <f t="shared" si="829"/>
        <v>0</v>
      </c>
      <c r="BT172" s="10" t="str">
        <f>IFERROR(VLOOKUP(A172,'22'!U:V,2,0),"0")</f>
        <v>0</v>
      </c>
      <c r="BU172" s="5" t="s">
        <v>129</v>
      </c>
      <c r="BV172" s="15">
        <f t="shared" si="830"/>
        <v>0</v>
      </c>
      <c r="BW172" s="10" t="str">
        <f>IFERROR(VLOOKUP(A172,'23'!U:V,2,0),"0")</f>
        <v>0</v>
      </c>
      <c r="BX172" s="5" t="s">
        <v>129</v>
      </c>
      <c r="BY172" s="15">
        <f t="shared" si="831"/>
        <v>0</v>
      </c>
      <c r="BZ172" s="10" t="str">
        <f>IFERROR(VLOOKUP(A172,'24'!U:V,2,0),"0")</f>
        <v>0</v>
      </c>
      <c r="CA172" s="5" t="s">
        <v>129</v>
      </c>
      <c r="CB172" s="15">
        <f t="shared" si="832"/>
        <v>0</v>
      </c>
      <c r="CC172" s="10" t="str">
        <f>IFERROR(VLOOKUP(A172,'25'!U:V,2,0),"0")</f>
        <v>0</v>
      </c>
      <c r="CD172" s="5" t="s">
        <v>129</v>
      </c>
      <c r="CE172" s="15">
        <f t="shared" si="833"/>
        <v>0</v>
      </c>
      <c r="CF172" s="10" t="str">
        <f>IFERROR(VLOOKUP(A172,'26'!U:V,2,0),"0")</f>
        <v>0</v>
      </c>
      <c r="CG172" s="5" t="s">
        <v>129</v>
      </c>
      <c r="CH172" s="15">
        <f t="shared" si="834"/>
        <v>0</v>
      </c>
      <c r="CI172" s="10" t="str">
        <f>IFERROR(VLOOKUP(A172,'27'!U:V,2,0),"0")</f>
        <v>0</v>
      </c>
      <c r="CJ172" s="5" t="s">
        <v>129</v>
      </c>
      <c r="CK172" s="15">
        <f t="shared" si="835"/>
        <v>0</v>
      </c>
      <c r="CL172" s="10" t="str">
        <f>IFERROR(VLOOKUP(A172,'28'!U:V,2,0),"0")</f>
        <v>0</v>
      </c>
      <c r="CM172" s="5" t="s">
        <v>129</v>
      </c>
      <c r="CN172" s="15">
        <f t="shared" si="836"/>
        <v>0</v>
      </c>
      <c r="CO172" s="10" t="str">
        <f>IFERROR(VLOOKUP(A172,'29'!U:V,2,0),"0")</f>
        <v>0</v>
      </c>
      <c r="CP172" s="5" t="s">
        <v>129</v>
      </c>
      <c r="CQ172" s="15">
        <f t="shared" si="837"/>
        <v>0</v>
      </c>
      <c r="CR172" s="10" t="str">
        <f>IFERROR(VLOOKUP(A172,'30'!U:V,2,0),"0")</f>
        <v>0</v>
      </c>
      <c r="CS172" s="5" t="s">
        <v>129</v>
      </c>
      <c r="CT172" s="15">
        <f t="shared" si="838"/>
        <v>0</v>
      </c>
      <c r="CU172" s="10" t="str">
        <f>IFERROR(VLOOKUP(A172,'31'!U:V,2,0),"0")</f>
        <v>0</v>
      </c>
      <c r="CV172" s="5" t="s">
        <v>129</v>
      </c>
      <c r="CW172" s="15">
        <f t="shared" si="839"/>
        <v>0</v>
      </c>
      <c r="CX172" s="10" t="str">
        <f>IFERROR(VLOOKUP(A172,'เซต1-31'!V:W,2,0),"0")</f>
        <v>0</v>
      </c>
      <c r="CY172" s="5" t="s">
        <v>129</v>
      </c>
      <c r="CZ172" s="15">
        <f t="shared" si="840"/>
        <v>0</v>
      </c>
    </row>
    <row r="173" spans="1:104" x14ac:dyDescent="0.25">
      <c r="A173" s="5" t="s">
        <v>519</v>
      </c>
      <c r="B173" s="4" t="s">
        <v>520</v>
      </c>
      <c r="C173" s="13">
        <v>26.78</v>
      </c>
      <c r="D173" s="95">
        <v>1</v>
      </c>
      <c r="E173" s="95">
        <f t="shared" si="422"/>
        <v>0</v>
      </c>
      <c r="F173" s="19">
        <f t="shared" si="842"/>
        <v>0</v>
      </c>
      <c r="G173" s="5" t="s">
        <v>129</v>
      </c>
      <c r="H173" s="13">
        <f t="shared" si="809"/>
        <v>0</v>
      </c>
      <c r="I173" s="10" t="str">
        <f>IFERROR(VLOOKUP(A173,'1'!U:V,2,0),"0")</f>
        <v>0</v>
      </c>
      <c r="J173" s="5" t="s">
        <v>129</v>
      </c>
      <c r="K173" s="15">
        <f t="shared" si="810"/>
        <v>0</v>
      </c>
      <c r="L173" s="10" t="str">
        <f>IFERROR(VLOOKUP(A173,'2'!U:V,2,0),"0")</f>
        <v>0</v>
      </c>
      <c r="M173" s="5" t="s">
        <v>129</v>
      </c>
      <c r="N173" s="15">
        <f t="shared" si="811"/>
        <v>0</v>
      </c>
      <c r="O173" s="10" t="str">
        <f>IFERROR(VLOOKUP(A173,'3'!U:V,2,0),"0")</f>
        <v>0</v>
      </c>
      <c r="P173" s="5" t="s">
        <v>129</v>
      </c>
      <c r="Q173" s="15">
        <f t="shared" si="812"/>
        <v>0</v>
      </c>
      <c r="R173" s="10" t="str">
        <f>IFERROR(VLOOKUP(A173,'4'!U:V,2,0),"0")</f>
        <v>0</v>
      </c>
      <c r="S173" s="5" t="s">
        <v>129</v>
      </c>
      <c r="T173" s="15">
        <f t="shared" si="813"/>
        <v>0</v>
      </c>
      <c r="U173" s="10" t="str">
        <f>IFERROR(VLOOKUP(A173,'5'!U:V,2,0),"0")</f>
        <v>0</v>
      </c>
      <c r="V173" s="5" t="s">
        <v>129</v>
      </c>
      <c r="W173" s="15">
        <f t="shared" si="814"/>
        <v>0</v>
      </c>
      <c r="X173" s="10" t="str">
        <f>IFERROR(VLOOKUP(A173,'6'!U:V,2,0),"0")</f>
        <v>0</v>
      </c>
      <c r="Y173" s="5" t="s">
        <v>129</v>
      </c>
      <c r="Z173" s="15">
        <f t="shared" si="843"/>
        <v>0</v>
      </c>
      <c r="AA173" s="10" t="str">
        <f>IFERROR(VLOOKUP(A173,'7'!U:V,2,0),"0")</f>
        <v>0</v>
      </c>
      <c r="AB173" s="5" t="s">
        <v>129</v>
      </c>
      <c r="AC173" s="15">
        <f t="shared" si="815"/>
        <v>0</v>
      </c>
      <c r="AD173" s="10" t="str">
        <f>IFERROR(VLOOKUP(A173,'8'!U:V,2,0),"0")</f>
        <v>0</v>
      </c>
      <c r="AE173" s="5" t="s">
        <v>129</v>
      </c>
      <c r="AF173" s="15">
        <f t="shared" si="816"/>
        <v>0</v>
      </c>
      <c r="AG173" s="10" t="str">
        <f>IFERROR(VLOOKUP(A173,'9'!U:V,2,0),"0")</f>
        <v>0</v>
      </c>
      <c r="AH173" s="5" t="s">
        <v>129</v>
      </c>
      <c r="AI173" s="15">
        <f t="shared" si="817"/>
        <v>0</v>
      </c>
      <c r="AJ173" s="10" t="str">
        <f>IFERROR(VLOOKUP(A173,'10'!U:V,2,0),"0")</f>
        <v>0</v>
      </c>
      <c r="AK173" s="5" t="s">
        <v>129</v>
      </c>
      <c r="AL173" s="15">
        <f t="shared" si="818"/>
        <v>0</v>
      </c>
      <c r="AM173" s="10" t="str">
        <f>IFERROR(VLOOKUP(A173,'11'!U:V,2,0),"0")</f>
        <v>0</v>
      </c>
      <c r="AN173" s="5" t="s">
        <v>129</v>
      </c>
      <c r="AO173" s="15">
        <f t="shared" si="819"/>
        <v>0</v>
      </c>
      <c r="AP173" s="10" t="str">
        <f>IFERROR(VLOOKUP(A173,'12'!U:V,2,0),"0")</f>
        <v>0</v>
      </c>
      <c r="AQ173" s="5" t="s">
        <v>129</v>
      </c>
      <c r="AR173" s="15">
        <f t="shared" si="820"/>
        <v>0</v>
      </c>
      <c r="AS173" s="10" t="str">
        <f>IFERROR(VLOOKUP(A173,'13'!U:V,2,0),"0")</f>
        <v>0</v>
      </c>
      <c r="AT173" s="5" t="s">
        <v>129</v>
      </c>
      <c r="AU173" s="15">
        <f t="shared" si="821"/>
        <v>0</v>
      </c>
      <c r="AV173" s="10" t="str">
        <f>IFERROR(VLOOKUP(A173,'14'!U:V,2,0),"0")</f>
        <v>0</v>
      </c>
      <c r="AW173" s="5" t="s">
        <v>129</v>
      </c>
      <c r="AX173" s="15">
        <f t="shared" si="822"/>
        <v>0</v>
      </c>
      <c r="AY173" s="10" t="str">
        <f>IFERROR(VLOOKUP(A173,'15'!U:V,2,0),"0")</f>
        <v>0</v>
      </c>
      <c r="AZ173" s="5" t="s">
        <v>129</v>
      </c>
      <c r="BA173" s="15">
        <f t="shared" si="823"/>
        <v>0</v>
      </c>
      <c r="BB173" s="10" t="str">
        <f>IFERROR(VLOOKUP(A173,'16'!U:V,2,0),"0")</f>
        <v>0</v>
      </c>
      <c r="BC173" s="5" t="s">
        <v>129</v>
      </c>
      <c r="BD173" s="15">
        <f t="shared" si="824"/>
        <v>0</v>
      </c>
      <c r="BE173" s="10" t="str">
        <f>IFERROR(VLOOKUP(A173,'17'!U:V,2,0),"0")</f>
        <v>0</v>
      </c>
      <c r="BF173" s="5" t="s">
        <v>129</v>
      </c>
      <c r="BG173" s="15">
        <f t="shared" si="825"/>
        <v>0</v>
      </c>
      <c r="BH173" s="10" t="str">
        <f>IFERROR(VLOOKUP(A173,'18'!U:V,2,0),"0")</f>
        <v>0</v>
      </c>
      <c r="BI173" s="5" t="s">
        <v>129</v>
      </c>
      <c r="BJ173" s="15">
        <f t="shared" si="826"/>
        <v>0</v>
      </c>
      <c r="BK173" s="10" t="str">
        <f>IFERROR(VLOOKUP(A173,'19'!U:V,2,0),"0")</f>
        <v>0</v>
      </c>
      <c r="BL173" s="5" t="s">
        <v>129</v>
      </c>
      <c r="BM173" s="15">
        <f t="shared" si="827"/>
        <v>0</v>
      </c>
      <c r="BN173" s="10" t="str">
        <f>IFERROR(VLOOKUP(A173,'20'!U:V,2,0),"0")</f>
        <v>0</v>
      </c>
      <c r="BO173" s="5" t="s">
        <v>129</v>
      </c>
      <c r="BP173" s="15">
        <f t="shared" si="828"/>
        <v>0</v>
      </c>
      <c r="BQ173" s="10" t="str">
        <f>IFERROR(VLOOKUP(A173,'21'!U:V,2,0),"0")</f>
        <v>0</v>
      </c>
      <c r="BR173" s="5" t="s">
        <v>129</v>
      </c>
      <c r="BS173" s="15">
        <f t="shared" si="829"/>
        <v>0</v>
      </c>
      <c r="BT173" s="10" t="str">
        <f>IFERROR(VLOOKUP(A173,'22'!U:V,2,0),"0")</f>
        <v>0</v>
      </c>
      <c r="BU173" s="5" t="s">
        <v>129</v>
      </c>
      <c r="BV173" s="15">
        <f t="shared" si="830"/>
        <v>0</v>
      </c>
      <c r="BW173" s="10" t="str">
        <f>IFERROR(VLOOKUP(A173,'23'!U:V,2,0),"0")</f>
        <v>0</v>
      </c>
      <c r="BX173" s="5" t="s">
        <v>129</v>
      </c>
      <c r="BY173" s="15">
        <f t="shared" si="831"/>
        <v>0</v>
      </c>
      <c r="BZ173" s="10" t="str">
        <f>IFERROR(VLOOKUP(A173,'24'!U:V,2,0),"0")</f>
        <v>0</v>
      </c>
      <c r="CA173" s="5" t="s">
        <v>129</v>
      </c>
      <c r="CB173" s="15">
        <f t="shared" si="832"/>
        <v>0</v>
      </c>
      <c r="CC173" s="10" t="str">
        <f>IFERROR(VLOOKUP(A173,'25'!U:V,2,0),"0")</f>
        <v>0</v>
      </c>
      <c r="CD173" s="5" t="s">
        <v>129</v>
      </c>
      <c r="CE173" s="15">
        <f t="shared" si="833"/>
        <v>0</v>
      </c>
      <c r="CF173" s="10" t="str">
        <f>IFERROR(VLOOKUP(A173,'26'!U:V,2,0),"0")</f>
        <v>0</v>
      </c>
      <c r="CG173" s="5" t="s">
        <v>129</v>
      </c>
      <c r="CH173" s="15">
        <f t="shared" si="834"/>
        <v>0</v>
      </c>
      <c r="CI173" s="10" t="str">
        <f>IFERROR(VLOOKUP(A173,'27'!U:V,2,0),"0")</f>
        <v>0</v>
      </c>
      <c r="CJ173" s="5" t="s">
        <v>129</v>
      </c>
      <c r="CK173" s="15">
        <f t="shared" si="835"/>
        <v>0</v>
      </c>
      <c r="CL173" s="10" t="str">
        <f>IFERROR(VLOOKUP(A173,'28'!U:V,2,0),"0")</f>
        <v>0</v>
      </c>
      <c r="CM173" s="5" t="s">
        <v>129</v>
      </c>
      <c r="CN173" s="15">
        <f t="shared" si="836"/>
        <v>0</v>
      </c>
      <c r="CO173" s="10" t="str">
        <f>IFERROR(VLOOKUP(A173,'29'!U:V,2,0),"0")</f>
        <v>0</v>
      </c>
      <c r="CP173" s="5" t="s">
        <v>129</v>
      </c>
      <c r="CQ173" s="15">
        <f t="shared" si="837"/>
        <v>0</v>
      </c>
      <c r="CR173" s="10" t="str">
        <f>IFERROR(VLOOKUP(A173,'30'!U:V,2,0),"0")</f>
        <v>0</v>
      </c>
      <c r="CS173" s="5" t="s">
        <v>129</v>
      </c>
      <c r="CT173" s="15">
        <f t="shared" si="838"/>
        <v>0</v>
      </c>
      <c r="CU173" s="10" t="str">
        <f>IFERROR(VLOOKUP(A173,'31'!U:V,2,0),"0")</f>
        <v>0</v>
      </c>
      <c r="CV173" s="5" t="s">
        <v>129</v>
      </c>
      <c r="CW173" s="15">
        <f t="shared" si="839"/>
        <v>0</v>
      </c>
      <c r="CX173" s="10" t="str">
        <f>IFERROR(VLOOKUP(A173,'เซต1-31'!V:W,2,0),"0")</f>
        <v>0</v>
      </c>
      <c r="CY173" s="5" t="s">
        <v>129</v>
      </c>
      <c r="CZ173" s="15">
        <f t="shared" si="840"/>
        <v>0</v>
      </c>
    </row>
    <row r="174" spans="1:104" x14ac:dyDescent="0.25">
      <c r="A174" s="5" t="s">
        <v>522</v>
      </c>
      <c r="B174" s="4" t="s">
        <v>523</v>
      </c>
      <c r="C174" s="13">
        <v>12.48</v>
      </c>
      <c r="D174" s="95">
        <v>1</v>
      </c>
      <c r="E174" s="95">
        <f t="shared" si="422"/>
        <v>0</v>
      </c>
      <c r="F174" s="19">
        <f t="shared" si="842"/>
        <v>0</v>
      </c>
      <c r="G174" s="5" t="s">
        <v>130</v>
      </c>
      <c r="H174" s="13">
        <f t="shared" ref="H174:H176" si="844">+F174*C174</f>
        <v>0</v>
      </c>
      <c r="I174" s="10" t="str">
        <f>IFERROR(VLOOKUP(A174,'1'!U:V,2,0),"0")</f>
        <v>0</v>
      </c>
      <c r="J174" s="5" t="s">
        <v>130</v>
      </c>
      <c r="K174" s="15">
        <f t="shared" ref="K174:K176" si="845">+I174*C174</f>
        <v>0</v>
      </c>
      <c r="L174" s="10" t="str">
        <f>IFERROR(VLOOKUP(A174,'2'!U:V,2,0),"0")</f>
        <v>0</v>
      </c>
      <c r="M174" s="5" t="s">
        <v>130</v>
      </c>
      <c r="N174" s="15">
        <f t="shared" ref="N174:N176" si="846">+L174*C174</f>
        <v>0</v>
      </c>
      <c r="O174" s="10" t="str">
        <f>IFERROR(VLOOKUP(A174,'3'!U:V,2,0),"0")</f>
        <v>0</v>
      </c>
      <c r="P174" s="5" t="s">
        <v>130</v>
      </c>
      <c r="Q174" s="15">
        <f t="shared" ref="Q174:Q176" si="847">+O174*C174</f>
        <v>0</v>
      </c>
      <c r="R174" s="10" t="str">
        <f>IFERROR(VLOOKUP(A174,'4'!U:V,2,0),"0")</f>
        <v>0</v>
      </c>
      <c r="S174" s="5" t="s">
        <v>130</v>
      </c>
      <c r="T174" s="15">
        <f t="shared" ref="T174:T176" si="848">+R174*C174</f>
        <v>0</v>
      </c>
      <c r="U174" s="10" t="str">
        <f>IFERROR(VLOOKUP(A174,'5'!U:V,2,0),"0")</f>
        <v>0</v>
      </c>
      <c r="V174" s="5" t="s">
        <v>130</v>
      </c>
      <c r="W174" s="15">
        <f t="shared" ref="W174:W176" si="849">+U174*C174</f>
        <v>0</v>
      </c>
      <c r="X174" s="10" t="str">
        <f>IFERROR(VLOOKUP(A174,'6'!U:V,2,0),"0")</f>
        <v>0</v>
      </c>
      <c r="Y174" s="5" t="s">
        <v>130</v>
      </c>
      <c r="Z174" s="15">
        <f t="shared" si="843"/>
        <v>0</v>
      </c>
      <c r="AA174" s="10" t="str">
        <f>IFERROR(VLOOKUP(A174,'7'!U:V,2,0),"0")</f>
        <v>0</v>
      </c>
      <c r="AB174" s="5" t="s">
        <v>130</v>
      </c>
      <c r="AC174" s="15">
        <f t="shared" ref="AC174:AC176" si="850">+AA174*C174</f>
        <v>0</v>
      </c>
      <c r="AD174" s="10" t="str">
        <f>IFERROR(VLOOKUP(A174,'8'!U:V,2,0),"0")</f>
        <v>0</v>
      </c>
      <c r="AE174" s="5" t="s">
        <v>130</v>
      </c>
      <c r="AF174" s="15">
        <f t="shared" ref="AF174:AF176" si="851">+AD174*C174</f>
        <v>0</v>
      </c>
      <c r="AG174" s="10" t="str">
        <f>IFERROR(VLOOKUP(A174,'9'!U:V,2,0),"0")</f>
        <v>0</v>
      </c>
      <c r="AH174" s="5" t="s">
        <v>130</v>
      </c>
      <c r="AI174" s="15">
        <f t="shared" ref="AI174:AI176" si="852">+AG174*C174</f>
        <v>0</v>
      </c>
      <c r="AJ174" s="10" t="str">
        <f>IFERROR(VLOOKUP(A174,'10'!U:V,2,0),"0")</f>
        <v>0</v>
      </c>
      <c r="AK174" s="5" t="s">
        <v>130</v>
      </c>
      <c r="AL174" s="15">
        <f t="shared" ref="AL174:AL176" si="853">+AJ174*C174</f>
        <v>0</v>
      </c>
      <c r="AM174" s="10" t="str">
        <f>IFERROR(VLOOKUP(A174,'11'!U:V,2,0),"0")</f>
        <v>0</v>
      </c>
      <c r="AN174" s="5" t="s">
        <v>130</v>
      </c>
      <c r="AO174" s="15">
        <f t="shared" ref="AO174:AO176" si="854">+AM174*C174</f>
        <v>0</v>
      </c>
      <c r="AP174" s="10" t="str">
        <f>IFERROR(VLOOKUP(A174,'12'!U:V,2,0),"0")</f>
        <v>0</v>
      </c>
      <c r="AQ174" s="5" t="s">
        <v>130</v>
      </c>
      <c r="AR174" s="15">
        <f t="shared" ref="AR174:AR176" si="855">+AP174*C174</f>
        <v>0</v>
      </c>
      <c r="AS174" s="10" t="str">
        <f>IFERROR(VLOOKUP(A174,'13'!U:V,2,0),"0")</f>
        <v>0</v>
      </c>
      <c r="AT174" s="5" t="s">
        <v>130</v>
      </c>
      <c r="AU174" s="15">
        <f t="shared" ref="AU174:AU176" si="856">+AS174*C174</f>
        <v>0</v>
      </c>
      <c r="AV174" s="10" t="str">
        <f>IFERROR(VLOOKUP(A174,'14'!U:V,2,0),"0")</f>
        <v>0</v>
      </c>
      <c r="AW174" s="5" t="s">
        <v>130</v>
      </c>
      <c r="AX174" s="15">
        <f t="shared" ref="AX174:AX176" si="857">+AV174*C174</f>
        <v>0</v>
      </c>
      <c r="AY174" s="10" t="str">
        <f>IFERROR(VLOOKUP(A174,'15'!U:V,2,0),"0")</f>
        <v>0</v>
      </c>
      <c r="AZ174" s="5" t="s">
        <v>130</v>
      </c>
      <c r="BA174" s="15">
        <f t="shared" ref="BA174:BA176" si="858">+AY174*C174</f>
        <v>0</v>
      </c>
      <c r="BB174" s="10" t="str">
        <f>IFERROR(VLOOKUP(A174,'16'!U:V,2,0),"0")</f>
        <v>0</v>
      </c>
      <c r="BC174" s="5" t="s">
        <v>130</v>
      </c>
      <c r="BD174" s="15">
        <f t="shared" ref="BD174:BD176" si="859">+BB174*C174</f>
        <v>0</v>
      </c>
      <c r="BE174" s="10" t="str">
        <f>IFERROR(VLOOKUP(A174,'17'!U:V,2,0),"0")</f>
        <v>0</v>
      </c>
      <c r="BF174" s="5" t="s">
        <v>130</v>
      </c>
      <c r="BG174" s="15">
        <f t="shared" ref="BG174:BG176" si="860">+BE174*C174</f>
        <v>0</v>
      </c>
      <c r="BH174" s="10" t="str">
        <f>IFERROR(VLOOKUP(A174,'18'!U:V,2,0),"0")</f>
        <v>0</v>
      </c>
      <c r="BI174" s="5" t="s">
        <v>130</v>
      </c>
      <c r="BJ174" s="15">
        <f t="shared" ref="BJ174:BJ176" si="861">+BH174*C174</f>
        <v>0</v>
      </c>
      <c r="BK174" s="10" t="str">
        <f>IFERROR(VLOOKUP(A174,'19'!U:V,2,0),"0")</f>
        <v>0</v>
      </c>
      <c r="BL174" s="5" t="s">
        <v>130</v>
      </c>
      <c r="BM174" s="15">
        <f t="shared" ref="BM174:BM176" si="862">+BK174*C174</f>
        <v>0</v>
      </c>
      <c r="BN174" s="10" t="str">
        <f>IFERROR(VLOOKUP(A174,'20'!U:V,2,0),"0")</f>
        <v>0</v>
      </c>
      <c r="BO174" s="5" t="s">
        <v>130</v>
      </c>
      <c r="BP174" s="15">
        <f t="shared" ref="BP174:BP176" si="863">+BN174*C174</f>
        <v>0</v>
      </c>
      <c r="BQ174" s="10" t="str">
        <f>IFERROR(VLOOKUP(A174,'21'!U:V,2,0),"0")</f>
        <v>0</v>
      </c>
      <c r="BR174" s="5" t="s">
        <v>130</v>
      </c>
      <c r="BS174" s="15">
        <f t="shared" ref="BS174:BS176" si="864">+BQ174*C174</f>
        <v>0</v>
      </c>
      <c r="BT174" s="10" t="str">
        <f>IFERROR(VLOOKUP(A174,'22'!U:V,2,0),"0")</f>
        <v>0</v>
      </c>
      <c r="BU174" s="5" t="s">
        <v>130</v>
      </c>
      <c r="BV174" s="15">
        <f t="shared" ref="BV174:BV176" si="865">+BT174*C174</f>
        <v>0</v>
      </c>
      <c r="BW174" s="10" t="str">
        <f>IFERROR(VLOOKUP(A174,'23'!U:V,2,0),"0")</f>
        <v>0</v>
      </c>
      <c r="BX174" s="5" t="s">
        <v>130</v>
      </c>
      <c r="BY174" s="15">
        <f t="shared" ref="BY174:BY176" si="866">+BW174*C174</f>
        <v>0</v>
      </c>
      <c r="BZ174" s="10" t="str">
        <f>IFERROR(VLOOKUP(A174,'24'!U:V,2,0),"0")</f>
        <v>0</v>
      </c>
      <c r="CA174" s="5" t="s">
        <v>130</v>
      </c>
      <c r="CB174" s="15">
        <f t="shared" ref="CB174:CB176" si="867">+BZ174*C174</f>
        <v>0</v>
      </c>
      <c r="CC174" s="10" t="str">
        <f>IFERROR(VLOOKUP(A174,'25'!U:V,2,0),"0")</f>
        <v>0</v>
      </c>
      <c r="CD174" s="5" t="s">
        <v>130</v>
      </c>
      <c r="CE174" s="15">
        <f t="shared" ref="CE174:CE176" si="868">+CC174*C174</f>
        <v>0</v>
      </c>
      <c r="CF174" s="10" t="str">
        <f>IFERROR(VLOOKUP(A174,'26'!U:V,2,0),"0")</f>
        <v>0</v>
      </c>
      <c r="CG174" s="5" t="s">
        <v>130</v>
      </c>
      <c r="CH174" s="15">
        <f t="shared" ref="CH174:CH176" si="869">+CF174*C174</f>
        <v>0</v>
      </c>
      <c r="CI174" s="10" t="str">
        <f>IFERROR(VLOOKUP(A174,'27'!U:V,2,0),"0")</f>
        <v>0</v>
      </c>
      <c r="CJ174" s="5" t="s">
        <v>130</v>
      </c>
      <c r="CK174" s="15">
        <f t="shared" ref="CK174:CK176" si="870">+CI174*C174</f>
        <v>0</v>
      </c>
      <c r="CL174" s="10" t="str">
        <f>IFERROR(VLOOKUP(A174,'28'!U:V,2,0),"0")</f>
        <v>0</v>
      </c>
      <c r="CM174" s="5" t="s">
        <v>130</v>
      </c>
      <c r="CN174" s="15">
        <f t="shared" ref="CN174:CN176" si="871">+CL174*C174</f>
        <v>0</v>
      </c>
      <c r="CO174" s="10" t="str">
        <f>IFERROR(VLOOKUP(A174,'29'!U:V,2,0),"0")</f>
        <v>0</v>
      </c>
      <c r="CP174" s="5" t="s">
        <v>130</v>
      </c>
      <c r="CQ174" s="15">
        <f t="shared" ref="CQ174:CQ176" si="872">+CO174*C174</f>
        <v>0</v>
      </c>
      <c r="CR174" s="10" t="str">
        <f>IFERROR(VLOOKUP(A174,'30'!U:V,2,0),"0")</f>
        <v>0</v>
      </c>
      <c r="CS174" s="5" t="s">
        <v>130</v>
      </c>
      <c r="CT174" s="15">
        <f t="shared" ref="CT174:CT176" si="873">+CR174*C174</f>
        <v>0</v>
      </c>
      <c r="CU174" s="10" t="str">
        <f>IFERROR(VLOOKUP(A174,'31'!U:V,2,0),"0")</f>
        <v>0</v>
      </c>
      <c r="CV174" s="5" t="s">
        <v>130</v>
      </c>
      <c r="CW174" s="15">
        <f t="shared" ref="CW174:CW176" si="874">+CU174*C174</f>
        <v>0</v>
      </c>
      <c r="CX174" s="10" t="str">
        <f>IFERROR(VLOOKUP(A174,'เซต1-31'!V:W,2,0),"0")</f>
        <v>0</v>
      </c>
      <c r="CY174" s="5" t="s">
        <v>130</v>
      </c>
      <c r="CZ174" s="15">
        <f t="shared" ref="CZ174:CZ176" si="875">+CX174*CQ174</f>
        <v>0</v>
      </c>
    </row>
    <row r="175" spans="1:104" x14ac:dyDescent="0.25">
      <c r="A175" s="5" t="s">
        <v>524</v>
      </c>
      <c r="B175" s="4" t="s">
        <v>525</v>
      </c>
      <c r="C175" s="13">
        <v>28.88</v>
      </c>
      <c r="D175" s="95">
        <v>1</v>
      </c>
      <c r="E175" s="95">
        <f t="shared" si="422"/>
        <v>0</v>
      </c>
      <c r="F175" s="19">
        <f t="shared" si="842"/>
        <v>0</v>
      </c>
      <c r="G175" s="5" t="s">
        <v>129</v>
      </c>
      <c r="H175" s="13">
        <f t="shared" si="844"/>
        <v>0</v>
      </c>
      <c r="I175" s="10" t="str">
        <f>IFERROR(VLOOKUP(A175,'1'!U:V,2,0),"0")</f>
        <v>0</v>
      </c>
      <c r="J175" s="5" t="s">
        <v>129</v>
      </c>
      <c r="K175" s="15">
        <f t="shared" si="845"/>
        <v>0</v>
      </c>
      <c r="L175" s="10" t="str">
        <f>IFERROR(VLOOKUP(A175,'2'!U:V,2,0),"0")</f>
        <v>0</v>
      </c>
      <c r="M175" s="5" t="s">
        <v>129</v>
      </c>
      <c r="N175" s="15">
        <f t="shared" si="846"/>
        <v>0</v>
      </c>
      <c r="O175" s="10" t="str">
        <f>IFERROR(VLOOKUP(A175,'3'!U:V,2,0),"0")</f>
        <v>0</v>
      </c>
      <c r="P175" s="5" t="s">
        <v>129</v>
      </c>
      <c r="Q175" s="15">
        <f t="shared" si="847"/>
        <v>0</v>
      </c>
      <c r="R175" s="10" t="str">
        <f>IFERROR(VLOOKUP(A175,'4'!U:V,2,0),"0")</f>
        <v>0</v>
      </c>
      <c r="S175" s="5" t="s">
        <v>129</v>
      </c>
      <c r="T175" s="15">
        <f t="shared" si="848"/>
        <v>0</v>
      </c>
      <c r="U175" s="10" t="str">
        <f>IFERROR(VLOOKUP(A175,'5'!U:V,2,0),"0")</f>
        <v>0</v>
      </c>
      <c r="V175" s="5" t="s">
        <v>129</v>
      </c>
      <c r="W175" s="15">
        <f t="shared" si="849"/>
        <v>0</v>
      </c>
      <c r="X175" s="10" t="str">
        <f>IFERROR(VLOOKUP(A175,'6'!U:V,2,0),"0")</f>
        <v>0</v>
      </c>
      <c r="Y175" s="5" t="s">
        <v>129</v>
      </c>
      <c r="Z175" s="15">
        <f t="shared" ref="Z175:Z176" si="876">+X175*C175</f>
        <v>0</v>
      </c>
      <c r="AA175" s="10" t="str">
        <f>IFERROR(VLOOKUP(A175,'7'!U:V,2,0),"0")</f>
        <v>0</v>
      </c>
      <c r="AB175" s="5" t="s">
        <v>129</v>
      </c>
      <c r="AC175" s="15">
        <f t="shared" si="850"/>
        <v>0</v>
      </c>
      <c r="AD175" s="10" t="str">
        <f>IFERROR(VLOOKUP(A175,'8'!U:V,2,0),"0")</f>
        <v>0</v>
      </c>
      <c r="AE175" s="5" t="s">
        <v>129</v>
      </c>
      <c r="AF175" s="15">
        <f t="shared" si="851"/>
        <v>0</v>
      </c>
      <c r="AG175" s="10" t="str">
        <f>IFERROR(VLOOKUP(A175,'9'!U:V,2,0),"0")</f>
        <v>0</v>
      </c>
      <c r="AH175" s="5" t="s">
        <v>129</v>
      </c>
      <c r="AI175" s="15">
        <f t="shared" si="852"/>
        <v>0</v>
      </c>
      <c r="AJ175" s="10" t="str">
        <f>IFERROR(VLOOKUP(A175,'10'!U:V,2,0),"0")</f>
        <v>0</v>
      </c>
      <c r="AK175" s="5" t="s">
        <v>129</v>
      </c>
      <c r="AL175" s="15">
        <f t="shared" si="853"/>
        <v>0</v>
      </c>
      <c r="AM175" s="10" t="str">
        <f>IFERROR(VLOOKUP(A175,'11'!U:V,2,0),"0")</f>
        <v>0</v>
      </c>
      <c r="AN175" s="5" t="s">
        <v>129</v>
      </c>
      <c r="AO175" s="15">
        <f t="shared" si="854"/>
        <v>0</v>
      </c>
      <c r="AP175" s="10" t="str">
        <f>IFERROR(VLOOKUP(A175,'12'!U:V,2,0),"0")</f>
        <v>0</v>
      </c>
      <c r="AQ175" s="5" t="s">
        <v>129</v>
      </c>
      <c r="AR175" s="15">
        <f t="shared" si="855"/>
        <v>0</v>
      </c>
      <c r="AS175" s="10" t="str">
        <f>IFERROR(VLOOKUP(A175,'13'!U:V,2,0),"0")</f>
        <v>0</v>
      </c>
      <c r="AT175" s="5" t="s">
        <v>129</v>
      </c>
      <c r="AU175" s="15">
        <f t="shared" si="856"/>
        <v>0</v>
      </c>
      <c r="AV175" s="10" t="str">
        <f>IFERROR(VLOOKUP(A175,'14'!U:V,2,0),"0")</f>
        <v>0</v>
      </c>
      <c r="AW175" s="5" t="s">
        <v>129</v>
      </c>
      <c r="AX175" s="15">
        <f t="shared" si="857"/>
        <v>0</v>
      </c>
      <c r="AY175" s="10" t="str">
        <f>IFERROR(VLOOKUP(A175,'15'!U:V,2,0),"0")</f>
        <v>0</v>
      </c>
      <c r="AZ175" s="5" t="s">
        <v>129</v>
      </c>
      <c r="BA175" s="15">
        <f t="shared" si="858"/>
        <v>0</v>
      </c>
      <c r="BB175" s="10" t="str">
        <f>IFERROR(VLOOKUP(A175,'16'!U:V,2,0),"0")</f>
        <v>0</v>
      </c>
      <c r="BC175" s="5" t="s">
        <v>129</v>
      </c>
      <c r="BD175" s="15">
        <f t="shared" si="859"/>
        <v>0</v>
      </c>
      <c r="BE175" s="10" t="str">
        <f>IFERROR(VLOOKUP(A175,'17'!U:V,2,0),"0")</f>
        <v>0</v>
      </c>
      <c r="BF175" s="5" t="s">
        <v>129</v>
      </c>
      <c r="BG175" s="15">
        <f t="shared" si="860"/>
        <v>0</v>
      </c>
      <c r="BH175" s="10" t="str">
        <f>IFERROR(VLOOKUP(A175,'18'!U:V,2,0),"0")</f>
        <v>0</v>
      </c>
      <c r="BI175" s="5" t="s">
        <v>129</v>
      </c>
      <c r="BJ175" s="15">
        <f t="shared" si="861"/>
        <v>0</v>
      </c>
      <c r="BK175" s="10" t="str">
        <f>IFERROR(VLOOKUP(A175,'19'!U:V,2,0),"0")</f>
        <v>0</v>
      </c>
      <c r="BL175" s="5" t="s">
        <v>129</v>
      </c>
      <c r="BM175" s="15">
        <f t="shared" si="862"/>
        <v>0</v>
      </c>
      <c r="BN175" s="10" t="str">
        <f>IFERROR(VLOOKUP(A175,'20'!U:V,2,0),"0")</f>
        <v>0</v>
      </c>
      <c r="BO175" s="5" t="s">
        <v>129</v>
      </c>
      <c r="BP175" s="15">
        <f t="shared" si="863"/>
        <v>0</v>
      </c>
      <c r="BQ175" s="10" t="str">
        <f>IFERROR(VLOOKUP(A175,'21'!U:V,2,0),"0")</f>
        <v>0</v>
      </c>
      <c r="BR175" s="5" t="s">
        <v>129</v>
      </c>
      <c r="BS175" s="15">
        <f t="shared" si="864"/>
        <v>0</v>
      </c>
      <c r="BT175" s="10" t="str">
        <f>IFERROR(VLOOKUP(A175,'22'!U:V,2,0),"0")</f>
        <v>0</v>
      </c>
      <c r="BU175" s="5" t="s">
        <v>129</v>
      </c>
      <c r="BV175" s="15">
        <f t="shared" si="865"/>
        <v>0</v>
      </c>
      <c r="BW175" s="10" t="str">
        <f>IFERROR(VLOOKUP(A175,'23'!U:V,2,0),"0")</f>
        <v>0</v>
      </c>
      <c r="BX175" s="5" t="s">
        <v>129</v>
      </c>
      <c r="BY175" s="15">
        <f t="shared" si="866"/>
        <v>0</v>
      </c>
      <c r="BZ175" s="10" t="str">
        <f>IFERROR(VLOOKUP(A175,'24'!U:V,2,0),"0")</f>
        <v>0</v>
      </c>
      <c r="CA175" s="5" t="s">
        <v>129</v>
      </c>
      <c r="CB175" s="15">
        <f t="shared" si="867"/>
        <v>0</v>
      </c>
      <c r="CC175" s="10" t="str">
        <f>IFERROR(VLOOKUP(A175,'25'!U:V,2,0),"0")</f>
        <v>0</v>
      </c>
      <c r="CD175" s="5" t="s">
        <v>129</v>
      </c>
      <c r="CE175" s="15">
        <f t="shared" si="868"/>
        <v>0</v>
      </c>
      <c r="CF175" s="10" t="str">
        <f>IFERROR(VLOOKUP(A175,'26'!U:V,2,0),"0")</f>
        <v>0</v>
      </c>
      <c r="CG175" s="5" t="s">
        <v>129</v>
      </c>
      <c r="CH175" s="15">
        <f t="shared" si="869"/>
        <v>0</v>
      </c>
      <c r="CI175" s="10" t="str">
        <f>IFERROR(VLOOKUP(A175,'27'!U:V,2,0),"0")</f>
        <v>0</v>
      </c>
      <c r="CJ175" s="5" t="s">
        <v>129</v>
      </c>
      <c r="CK175" s="15">
        <f t="shared" si="870"/>
        <v>0</v>
      </c>
      <c r="CL175" s="10" t="str">
        <f>IFERROR(VLOOKUP(A175,'28'!U:V,2,0),"0")</f>
        <v>0</v>
      </c>
      <c r="CM175" s="5" t="s">
        <v>129</v>
      </c>
      <c r="CN175" s="15">
        <f t="shared" si="871"/>
        <v>0</v>
      </c>
      <c r="CO175" s="10" t="str">
        <f>IFERROR(VLOOKUP(A175,'29'!U:V,2,0),"0")</f>
        <v>0</v>
      </c>
      <c r="CP175" s="5" t="s">
        <v>129</v>
      </c>
      <c r="CQ175" s="15">
        <f t="shared" si="872"/>
        <v>0</v>
      </c>
      <c r="CR175" s="10" t="str">
        <f>IFERROR(VLOOKUP(A175,'30'!U:V,2,0),"0")</f>
        <v>0</v>
      </c>
      <c r="CS175" s="5" t="s">
        <v>129</v>
      </c>
      <c r="CT175" s="15">
        <f t="shared" si="873"/>
        <v>0</v>
      </c>
      <c r="CU175" s="10" t="str">
        <f>IFERROR(VLOOKUP(A175,'31'!U:V,2,0),"0")</f>
        <v>0</v>
      </c>
      <c r="CV175" s="5" t="s">
        <v>129</v>
      </c>
      <c r="CW175" s="15">
        <f t="shared" si="874"/>
        <v>0</v>
      </c>
      <c r="CX175" s="10" t="str">
        <f>IFERROR(VLOOKUP(A175,'เซต1-31'!V:W,2,0),"0")</f>
        <v>0</v>
      </c>
      <c r="CY175" s="5" t="s">
        <v>129</v>
      </c>
      <c r="CZ175" s="15">
        <f t="shared" si="875"/>
        <v>0</v>
      </c>
    </row>
    <row r="176" spans="1:104" x14ac:dyDescent="0.25">
      <c r="A176" s="5" t="s">
        <v>526</v>
      </c>
      <c r="B176" s="4" t="s">
        <v>527</v>
      </c>
      <c r="C176" s="13">
        <v>0</v>
      </c>
      <c r="D176" s="95">
        <v>1</v>
      </c>
      <c r="E176" s="95">
        <f t="shared" si="422"/>
        <v>0</v>
      </c>
      <c r="F176" s="19">
        <f t="shared" si="842"/>
        <v>0</v>
      </c>
      <c r="G176" s="5" t="s">
        <v>129</v>
      </c>
      <c r="H176" s="13">
        <f t="shared" si="844"/>
        <v>0</v>
      </c>
      <c r="I176" s="10" t="str">
        <f>IFERROR(VLOOKUP(A176,'1'!U:V,2,0),"0")</f>
        <v>0</v>
      </c>
      <c r="J176" s="5" t="s">
        <v>129</v>
      </c>
      <c r="K176" s="15">
        <f t="shared" si="845"/>
        <v>0</v>
      </c>
      <c r="L176" s="10" t="str">
        <f>IFERROR(VLOOKUP(A176,'2'!U:V,2,0),"0")</f>
        <v>0</v>
      </c>
      <c r="M176" s="5" t="s">
        <v>129</v>
      </c>
      <c r="N176" s="15">
        <f t="shared" si="846"/>
        <v>0</v>
      </c>
      <c r="O176" s="10" t="str">
        <f>IFERROR(VLOOKUP(A176,'3'!U:V,2,0),"0")</f>
        <v>0</v>
      </c>
      <c r="P176" s="5" t="s">
        <v>129</v>
      </c>
      <c r="Q176" s="15">
        <f t="shared" si="847"/>
        <v>0</v>
      </c>
      <c r="R176" s="10" t="str">
        <f>IFERROR(VLOOKUP(A176,'4'!U:V,2,0),"0")</f>
        <v>0</v>
      </c>
      <c r="S176" s="5" t="s">
        <v>129</v>
      </c>
      <c r="T176" s="15">
        <f t="shared" si="848"/>
        <v>0</v>
      </c>
      <c r="U176" s="10" t="str">
        <f>IFERROR(VLOOKUP(A176,'5'!U:V,2,0),"0")</f>
        <v>0</v>
      </c>
      <c r="V176" s="5" t="s">
        <v>129</v>
      </c>
      <c r="W176" s="15">
        <f t="shared" si="849"/>
        <v>0</v>
      </c>
      <c r="X176" s="10" t="str">
        <f>IFERROR(VLOOKUP(A176,'6'!U:V,2,0),"0")</f>
        <v>0</v>
      </c>
      <c r="Y176" s="5" t="s">
        <v>129</v>
      </c>
      <c r="Z176" s="15">
        <f t="shared" si="876"/>
        <v>0</v>
      </c>
      <c r="AA176" s="10" t="str">
        <f>IFERROR(VLOOKUP(A176,'7'!U:V,2,0),"0")</f>
        <v>0</v>
      </c>
      <c r="AB176" s="5" t="s">
        <v>129</v>
      </c>
      <c r="AC176" s="15">
        <f t="shared" si="850"/>
        <v>0</v>
      </c>
      <c r="AD176" s="10" t="str">
        <f>IFERROR(VLOOKUP(A176,'8'!U:V,2,0),"0")</f>
        <v>0</v>
      </c>
      <c r="AE176" s="5" t="s">
        <v>129</v>
      </c>
      <c r="AF176" s="15">
        <f t="shared" si="851"/>
        <v>0</v>
      </c>
      <c r="AG176" s="10" t="str">
        <f>IFERROR(VLOOKUP(A176,'9'!U:V,2,0),"0")</f>
        <v>0</v>
      </c>
      <c r="AH176" s="5" t="s">
        <v>129</v>
      </c>
      <c r="AI176" s="15">
        <f t="shared" si="852"/>
        <v>0</v>
      </c>
      <c r="AJ176" s="10" t="str">
        <f>IFERROR(VLOOKUP(A176,'10'!U:V,2,0),"0")</f>
        <v>0</v>
      </c>
      <c r="AK176" s="5" t="s">
        <v>129</v>
      </c>
      <c r="AL176" s="15">
        <f t="shared" si="853"/>
        <v>0</v>
      </c>
      <c r="AM176" s="10" t="str">
        <f>IFERROR(VLOOKUP(A176,'11'!U:V,2,0),"0")</f>
        <v>0</v>
      </c>
      <c r="AN176" s="5" t="s">
        <v>129</v>
      </c>
      <c r="AO176" s="15">
        <f t="shared" si="854"/>
        <v>0</v>
      </c>
      <c r="AP176" s="10" t="str">
        <f>IFERROR(VLOOKUP(A176,'12'!U:V,2,0),"0")</f>
        <v>0</v>
      </c>
      <c r="AQ176" s="5" t="s">
        <v>129</v>
      </c>
      <c r="AR176" s="15">
        <f t="shared" si="855"/>
        <v>0</v>
      </c>
      <c r="AS176" s="10" t="str">
        <f>IFERROR(VLOOKUP(A176,'13'!U:V,2,0),"0")</f>
        <v>0</v>
      </c>
      <c r="AT176" s="5" t="s">
        <v>129</v>
      </c>
      <c r="AU176" s="15">
        <f t="shared" si="856"/>
        <v>0</v>
      </c>
      <c r="AV176" s="10" t="str">
        <f>IFERROR(VLOOKUP(A176,'14'!U:V,2,0),"0")</f>
        <v>0</v>
      </c>
      <c r="AW176" s="5" t="s">
        <v>129</v>
      </c>
      <c r="AX176" s="15">
        <f t="shared" si="857"/>
        <v>0</v>
      </c>
      <c r="AY176" s="10" t="str">
        <f>IFERROR(VLOOKUP(A176,'15'!U:V,2,0),"0")</f>
        <v>0</v>
      </c>
      <c r="AZ176" s="5" t="s">
        <v>129</v>
      </c>
      <c r="BA176" s="15">
        <f t="shared" si="858"/>
        <v>0</v>
      </c>
      <c r="BB176" s="10" t="str">
        <f>IFERROR(VLOOKUP(A176,'16'!U:V,2,0),"0")</f>
        <v>0</v>
      </c>
      <c r="BC176" s="5" t="s">
        <v>129</v>
      </c>
      <c r="BD176" s="15">
        <f t="shared" si="859"/>
        <v>0</v>
      </c>
      <c r="BE176" s="10" t="str">
        <f>IFERROR(VLOOKUP(A176,'17'!U:V,2,0),"0")</f>
        <v>0</v>
      </c>
      <c r="BF176" s="5" t="s">
        <v>129</v>
      </c>
      <c r="BG176" s="15">
        <f t="shared" si="860"/>
        <v>0</v>
      </c>
      <c r="BH176" s="10" t="str">
        <f>IFERROR(VLOOKUP(A176,'18'!U:V,2,0),"0")</f>
        <v>0</v>
      </c>
      <c r="BI176" s="5" t="s">
        <v>129</v>
      </c>
      <c r="BJ176" s="15">
        <f t="shared" si="861"/>
        <v>0</v>
      </c>
      <c r="BK176" s="10" t="str">
        <f>IFERROR(VLOOKUP(A176,'19'!U:V,2,0),"0")</f>
        <v>0</v>
      </c>
      <c r="BL176" s="5" t="s">
        <v>129</v>
      </c>
      <c r="BM176" s="15">
        <f t="shared" si="862"/>
        <v>0</v>
      </c>
      <c r="BN176" s="10" t="str">
        <f>IFERROR(VLOOKUP(A176,'20'!U:V,2,0),"0")</f>
        <v>0</v>
      </c>
      <c r="BO176" s="5" t="s">
        <v>129</v>
      </c>
      <c r="BP176" s="15">
        <f t="shared" si="863"/>
        <v>0</v>
      </c>
      <c r="BQ176" s="10" t="str">
        <f>IFERROR(VLOOKUP(A176,'21'!U:V,2,0),"0")</f>
        <v>0</v>
      </c>
      <c r="BR176" s="5" t="s">
        <v>129</v>
      </c>
      <c r="BS176" s="15">
        <f t="shared" si="864"/>
        <v>0</v>
      </c>
      <c r="BT176" s="10" t="str">
        <f>IFERROR(VLOOKUP(A176,'22'!U:V,2,0),"0")</f>
        <v>0</v>
      </c>
      <c r="BU176" s="5" t="s">
        <v>129</v>
      </c>
      <c r="BV176" s="15">
        <f t="shared" si="865"/>
        <v>0</v>
      </c>
      <c r="BW176" s="10" t="str">
        <f>IFERROR(VLOOKUP(A176,'23'!U:V,2,0),"0")</f>
        <v>0</v>
      </c>
      <c r="BX176" s="5" t="s">
        <v>129</v>
      </c>
      <c r="BY176" s="15">
        <f t="shared" si="866"/>
        <v>0</v>
      </c>
      <c r="BZ176" s="10" t="str">
        <f>IFERROR(VLOOKUP(A176,'24'!U:V,2,0),"0")</f>
        <v>0</v>
      </c>
      <c r="CA176" s="5" t="s">
        <v>129</v>
      </c>
      <c r="CB176" s="15">
        <f t="shared" si="867"/>
        <v>0</v>
      </c>
      <c r="CC176" s="10" t="str">
        <f>IFERROR(VLOOKUP(A176,'25'!U:V,2,0),"0")</f>
        <v>0</v>
      </c>
      <c r="CD176" s="5" t="s">
        <v>129</v>
      </c>
      <c r="CE176" s="15">
        <f t="shared" si="868"/>
        <v>0</v>
      </c>
      <c r="CF176" s="10" t="str">
        <f>IFERROR(VLOOKUP(A176,'26'!U:V,2,0),"0")</f>
        <v>0</v>
      </c>
      <c r="CG176" s="5" t="s">
        <v>129</v>
      </c>
      <c r="CH176" s="15">
        <f t="shared" si="869"/>
        <v>0</v>
      </c>
      <c r="CI176" s="10" t="str">
        <f>IFERROR(VLOOKUP(A176,'27'!U:V,2,0),"0")</f>
        <v>0</v>
      </c>
      <c r="CJ176" s="5" t="s">
        <v>129</v>
      </c>
      <c r="CK176" s="15">
        <f t="shared" si="870"/>
        <v>0</v>
      </c>
      <c r="CL176" s="10" t="str">
        <f>IFERROR(VLOOKUP(A176,'28'!U:V,2,0),"0")</f>
        <v>0</v>
      </c>
      <c r="CM176" s="5" t="s">
        <v>129</v>
      </c>
      <c r="CN176" s="15">
        <f t="shared" si="871"/>
        <v>0</v>
      </c>
      <c r="CO176" s="10" t="str">
        <f>IFERROR(VLOOKUP(A176,'29'!U:V,2,0),"0")</f>
        <v>0</v>
      </c>
      <c r="CP176" s="5" t="s">
        <v>129</v>
      </c>
      <c r="CQ176" s="15">
        <f t="shared" si="872"/>
        <v>0</v>
      </c>
      <c r="CR176" s="10" t="str">
        <f>IFERROR(VLOOKUP(A176,'30'!U:V,2,0),"0")</f>
        <v>0</v>
      </c>
      <c r="CS176" s="5" t="s">
        <v>129</v>
      </c>
      <c r="CT176" s="15">
        <f t="shared" si="873"/>
        <v>0</v>
      </c>
      <c r="CU176" s="10" t="str">
        <f>IFERROR(VLOOKUP(A176,'31'!U:V,2,0),"0")</f>
        <v>0</v>
      </c>
      <c r="CV176" s="5" t="s">
        <v>129</v>
      </c>
      <c r="CW176" s="15">
        <f t="shared" si="874"/>
        <v>0</v>
      </c>
      <c r="CX176" s="10" t="str">
        <f>IFERROR(VLOOKUP(A176,'เซต1-31'!V:W,2,0),"0")</f>
        <v>0</v>
      </c>
      <c r="CY176" s="5" t="s">
        <v>129</v>
      </c>
      <c r="CZ176" s="15">
        <f t="shared" si="875"/>
        <v>0</v>
      </c>
    </row>
    <row r="177" spans="1:104" x14ac:dyDescent="0.25">
      <c r="A177" s="5" t="s">
        <v>528</v>
      </c>
      <c r="B177" s="4" t="s">
        <v>529</v>
      </c>
      <c r="C177" s="13">
        <v>12.68</v>
      </c>
      <c r="D177" s="95">
        <v>1</v>
      </c>
      <c r="E177" s="95">
        <f t="shared" si="422"/>
        <v>0</v>
      </c>
      <c r="F177" s="19">
        <f t="shared" si="842"/>
        <v>0</v>
      </c>
      <c r="G177" s="5" t="s">
        <v>129</v>
      </c>
      <c r="H177" s="13">
        <f t="shared" ref="H177" si="877">+F177*C177</f>
        <v>0</v>
      </c>
      <c r="I177" s="10" t="str">
        <f>IFERROR(VLOOKUP(A177,'1'!U:V,2,0),"0")</f>
        <v>0</v>
      </c>
      <c r="J177" s="5" t="s">
        <v>129</v>
      </c>
      <c r="K177" s="15">
        <f t="shared" ref="K177:K178" si="878">+I177*C177</f>
        <v>0</v>
      </c>
      <c r="L177" s="10" t="str">
        <f>IFERROR(VLOOKUP(A177,'2'!U:V,2,0),"0")</f>
        <v>0</v>
      </c>
      <c r="M177" s="5" t="s">
        <v>129</v>
      </c>
      <c r="N177" s="15">
        <f t="shared" ref="N177:N178" si="879">+L177*C177</f>
        <v>0</v>
      </c>
      <c r="O177" s="10" t="str">
        <f>IFERROR(VLOOKUP(A177,'3'!U:V,2,0),"0")</f>
        <v>0</v>
      </c>
      <c r="P177" s="5" t="s">
        <v>129</v>
      </c>
      <c r="Q177" s="15">
        <f t="shared" ref="Q177:Q178" si="880">+O177*C177</f>
        <v>0</v>
      </c>
      <c r="R177" s="10" t="str">
        <f>IFERROR(VLOOKUP(A177,'4'!U:V,2,0),"0")</f>
        <v>0</v>
      </c>
      <c r="S177" s="5" t="s">
        <v>129</v>
      </c>
      <c r="T177" s="15">
        <f t="shared" ref="T177:T178" si="881">+R177*C177</f>
        <v>0</v>
      </c>
      <c r="U177" s="10" t="str">
        <f>IFERROR(VLOOKUP(A177,'5'!U:V,2,0),"0")</f>
        <v>0</v>
      </c>
      <c r="V177" s="5" t="s">
        <v>129</v>
      </c>
      <c r="W177" s="15">
        <f t="shared" ref="W177:W178" si="882">+U177*C177</f>
        <v>0</v>
      </c>
      <c r="X177" s="10" t="str">
        <f>IFERROR(VLOOKUP(A177,'6'!U:V,2,0),"0")</f>
        <v>0</v>
      </c>
      <c r="Y177" s="5" t="s">
        <v>129</v>
      </c>
      <c r="Z177" s="15">
        <f t="shared" ref="Z177:Z178" si="883">+X177*C177</f>
        <v>0</v>
      </c>
      <c r="AA177" s="10" t="str">
        <f>IFERROR(VLOOKUP(A177,'7'!U:V,2,0),"0")</f>
        <v>0</v>
      </c>
      <c r="AB177" s="5" t="s">
        <v>129</v>
      </c>
      <c r="AC177" s="15">
        <f t="shared" ref="AC177:AC178" si="884">+AA177*C177</f>
        <v>0</v>
      </c>
      <c r="AD177" s="10" t="str">
        <f>IFERROR(VLOOKUP(A177,'8'!U:V,2,0),"0")</f>
        <v>0</v>
      </c>
      <c r="AE177" s="5" t="s">
        <v>129</v>
      </c>
      <c r="AF177" s="15">
        <f t="shared" ref="AF177:AF178" si="885">+AD177*C177</f>
        <v>0</v>
      </c>
      <c r="AG177" s="10" t="str">
        <f>IFERROR(VLOOKUP(A177,'9'!U:V,2,0),"0")</f>
        <v>0</v>
      </c>
      <c r="AH177" s="5" t="s">
        <v>129</v>
      </c>
      <c r="AI177" s="15">
        <f t="shared" ref="AI177:AI178" si="886">+AG177*C177</f>
        <v>0</v>
      </c>
      <c r="AJ177" s="10" t="str">
        <f>IFERROR(VLOOKUP(A177,'10'!U:V,2,0),"0")</f>
        <v>0</v>
      </c>
      <c r="AK177" s="5" t="s">
        <v>129</v>
      </c>
      <c r="AL177" s="15">
        <f t="shared" ref="AL177:AL178" si="887">+AJ177*C177</f>
        <v>0</v>
      </c>
      <c r="AM177" s="10" t="str">
        <f>IFERROR(VLOOKUP(A177,'11'!U:V,2,0),"0")</f>
        <v>0</v>
      </c>
      <c r="AN177" s="5" t="s">
        <v>129</v>
      </c>
      <c r="AO177" s="15">
        <f t="shared" ref="AO177:AO178" si="888">+AM177*C177</f>
        <v>0</v>
      </c>
      <c r="AP177" s="10" t="str">
        <f>IFERROR(VLOOKUP(A177,'12'!U:V,2,0),"0")</f>
        <v>0</v>
      </c>
      <c r="AQ177" s="5" t="s">
        <v>129</v>
      </c>
      <c r="AR177" s="15">
        <f t="shared" ref="AR177:AR178" si="889">+AP177*C177</f>
        <v>0</v>
      </c>
      <c r="AS177" s="10" t="str">
        <f>IFERROR(VLOOKUP(A177,'13'!U:V,2,0),"0")</f>
        <v>0</v>
      </c>
      <c r="AT177" s="5" t="s">
        <v>129</v>
      </c>
      <c r="AU177" s="15">
        <f t="shared" ref="AU177:AU178" si="890">+AS177*C177</f>
        <v>0</v>
      </c>
      <c r="AV177" s="10" t="str">
        <f>IFERROR(VLOOKUP(A177,'14'!U:V,2,0),"0")</f>
        <v>0</v>
      </c>
      <c r="AW177" s="5" t="s">
        <v>129</v>
      </c>
      <c r="AX177" s="15">
        <f t="shared" ref="AX177:AX178" si="891">+AV177*C177</f>
        <v>0</v>
      </c>
      <c r="AY177" s="10" t="str">
        <f>IFERROR(VLOOKUP(A177,'15'!U:V,2,0),"0")</f>
        <v>0</v>
      </c>
      <c r="AZ177" s="5" t="s">
        <v>129</v>
      </c>
      <c r="BA177" s="15">
        <f t="shared" ref="BA177:BA178" si="892">+AY177*C177</f>
        <v>0</v>
      </c>
      <c r="BB177" s="10" t="str">
        <f>IFERROR(VLOOKUP(A177,'16'!U:V,2,0),"0")</f>
        <v>0</v>
      </c>
      <c r="BC177" s="5" t="s">
        <v>129</v>
      </c>
      <c r="BD177" s="15">
        <f t="shared" ref="BD177:BD178" si="893">+BB177*C177</f>
        <v>0</v>
      </c>
      <c r="BE177" s="10" t="str">
        <f>IFERROR(VLOOKUP(A177,'17'!U:V,2,0),"0")</f>
        <v>0</v>
      </c>
      <c r="BF177" s="5" t="s">
        <v>129</v>
      </c>
      <c r="BG177" s="15">
        <f t="shared" ref="BG177:BG178" si="894">+BE177*C177</f>
        <v>0</v>
      </c>
      <c r="BH177" s="10" t="str">
        <f>IFERROR(VLOOKUP(A177,'18'!U:V,2,0),"0")</f>
        <v>0</v>
      </c>
      <c r="BI177" s="5" t="s">
        <v>129</v>
      </c>
      <c r="BJ177" s="15">
        <f t="shared" ref="BJ177:BJ178" si="895">+BH177*C177</f>
        <v>0</v>
      </c>
      <c r="BK177" s="10" t="str">
        <f>IFERROR(VLOOKUP(A177,'19'!U:V,2,0),"0")</f>
        <v>0</v>
      </c>
      <c r="BL177" s="5" t="s">
        <v>129</v>
      </c>
      <c r="BM177" s="15">
        <f t="shared" ref="BM177:BM178" si="896">+BK177*C177</f>
        <v>0</v>
      </c>
      <c r="BN177" s="10" t="str">
        <f>IFERROR(VLOOKUP(A177,'20'!U:V,2,0),"0")</f>
        <v>0</v>
      </c>
      <c r="BO177" s="5" t="s">
        <v>129</v>
      </c>
      <c r="BP177" s="15">
        <f t="shared" ref="BP177:BP178" si="897">+BN177*C177</f>
        <v>0</v>
      </c>
      <c r="BQ177" s="10" t="str">
        <f>IFERROR(VLOOKUP(A177,'21'!U:V,2,0),"0")</f>
        <v>0</v>
      </c>
      <c r="BR177" s="5" t="s">
        <v>129</v>
      </c>
      <c r="BS177" s="15">
        <f t="shared" ref="BS177:BS178" si="898">+BQ177*C177</f>
        <v>0</v>
      </c>
      <c r="BT177" s="10" t="str">
        <f>IFERROR(VLOOKUP(A177,'22'!U:V,2,0),"0")</f>
        <v>0</v>
      </c>
      <c r="BU177" s="5" t="s">
        <v>129</v>
      </c>
      <c r="BV177" s="15">
        <f t="shared" ref="BV177:BV178" si="899">+BT177*C177</f>
        <v>0</v>
      </c>
      <c r="BW177" s="10" t="str">
        <f>IFERROR(VLOOKUP(A177,'23'!U:V,2,0),"0")</f>
        <v>0</v>
      </c>
      <c r="BX177" s="5" t="s">
        <v>129</v>
      </c>
      <c r="BY177" s="15">
        <f t="shared" ref="BY177:BY178" si="900">+BW177*C177</f>
        <v>0</v>
      </c>
      <c r="BZ177" s="10" t="str">
        <f>IFERROR(VLOOKUP(A177,'24'!U:V,2,0),"0")</f>
        <v>0</v>
      </c>
      <c r="CA177" s="5" t="s">
        <v>129</v>
      </c>
      <c r="CB177" s="15">
        <f t="shared" ref="CB177:CB178" si="901">+BZ177*C177</f>
        <v>0</v>
      </c>
      <c r="CC177" s="10" t="str">
        <f>IFERROR(VLOOKUP(A177,'25'!U:V,2,0),"0")</f>
        <v>0</v>
      </c>
      <c r="CD177" s="5" t="s">
        <v>129</v>
      </c>
      <c r="CE177" s="15">
        <f t="shared" ref="CE177:CE178" si="902">+CC177*C177</f>
        <v>0</v>
      </c>
      <c r="CF177" s="10" t="str">
        <f>IFERROR(VLOOKUP(A177,'26'!U:V,2,0),"0")</f>
        <v>0</v>
      </c>
      <c r="CG177" s="5" t="s">
        <v>129</v>
      </c>
      <c r="CH177" s="15">
        <f t="shared" ref="CH177:CH178" si="903">+CF177*C177</f>
        <v>0</v>
      </c>
      <c r="CI177" s="10" t="str">
        <f>IFERROR(VLOOKUP(A177,'27'!U:V,2,0),"0")</f>
        <v>0</v>
      </c>
      <c r="CJ177" s="5" t="s">
        <v>129</v>
      </c>
      <c r="CK177" s="15">
        <f t="shared" ref="CK177:CK178" si="904">+CI177*C177</f>
        <v>0</v>
      </c>
      <c r="CL177" s="10" t="str">
        <f>IFERROR(VLOOKUP(A177,'28'!U:V,2,0),"0")</f>
        <v>0</v>
      </c>
      <c r="CM177" s="5" t="s">
        <v>129</v>
      </c>
      <c r="CN177" s="15">
        <f t="shared" ref="CN177:CN178" si="905">+CL177*C177</f>
        <v>0</v>
      </c>
      <c r="CO177" s="10" t="str">
        <f>IFERROR(VLOOKUP(A177,'29'!U:V,2,0),"0")</f>
        <v>0</v>
      </c>
      <c r="CP177" s="5" t="s">
        <v>129</v>
      </c>
      <c r="CQ177" s="15">
        <f t="shared" ref="CQ177:CQ178" si="906">+CO177*C177</f>
        <v>0</v>
      </c>
      <c r="CR177" s="10" t="str">
        <f>IFERROR(VLOOKUP(A177,'30'!U:V,2,0),"0")</f>
        <v>0</v>
      </c>
      <c r="CS177" s="5" t="s">
        <v>129</v>
      </c>
      <c r="CT177" s="15">
        <f t="shared" ref="CT177:CT178" si="907">+CR177*C177</f>
        <v>0</v>
      </c>
      <c r="CU177" s="10" t="str">
        <f>IFERROR(VLOOKUP(A177,'31'!U:V,2,0),"0")</f>
        <v>0</v>
      </c>
      <c r="CV177" s="5" t="s">
        <v>129</v>
      </c>
      <c r="CW177" s="15">
        <f t="shared" ref="CW177:CW178" si="908">+CU177*C177</f>
        <v>0</v>
      </c>
      <c r="CX177" s="10" t="str">
        <f>IFERROR(VLOOKUP(A177,'เซต1-31'!V:W,2,0),"0")</f>
        <v>0</v>
      </c>
      <c r="CY177" s="5" t="s">
        <v>129</v>
      </c>
      <c r="CZ177" s="15">
        <f t="shared" ref="CZ177:CZ178" si="909">+CX177*CQ177</f>
        <v>0</v>
      </c>
    </row>
    <row r="178" spans="1:104" x14ac:dyDescent="0.25">
      <c r="A178" s="5" t="s">
        <v>530</v>
      </c>
      <c r="B178" s="4" t="s">
        <v>531</v>
      </c>
      <c r="C178" s="13">
        <f>37.17+37.17</f>
        <v>74.34</v>
      </c>
      <c r="D178" s="95">
        <v>1</v>
      </c>
      <c r="E178" s="95">
        <f t="shared" si="422"/>
        <v>0</v>
      </c>
      <c r="F178" s="19">
        <f>+I178+L178+O178+R178+U178+X178+AA178+AD178+AG178+AJ178+AM178+AP178+AS178+AV178+AY178+BB178+BE178+BH178+BK178+BN178+BQ178+BT178+BW178+BZ178+CC178+CF178+CI178+CL178+CO178+CR178+CU178+CX178</f>
        <v>0</v>
      </c>
      <c r="G178" s="5" t="s">
        <v>256</v>
      </c>
      <c r="H178" s="13">
        <f>+F178*C178</f>
        <v>0</v>
      </c>
      <c r="I178" s="10" t="str">
        <f>IFERROR(VLOOKUP(A178,'1'!U:V,2,0),"0")</f>
        <v>0</v>
      </c>
      <c r="J178" s="5" t="s">
        <v>256</v>
      </c>
      <c r="K178" s="15">
        <f t="shared" si="878"/>
        <v>0</v>
      </c>
      <c r="L178" s="10" t="str">
        <f>IFERROR(VLOOKUP(A178,'2'!U:V,2,0),"0")</f>
        <v>0</v>
      </c>
      <c r="M178" s="5" t="s">
        <v>256</v>
      </c>
      <c r="N178" s="15">
        <f t="shared" si="879"/>
        <v>0</v>
      </c>
      <c r="O178" s="10" t="str">
        <f>IFERROR(VLOOKUP(A178,'3'!U:V,2,0),"0")</f>
        <v>0</v>
      </c>
      <c r="P178" s="5" t="s">
        <v>256</v>
      </c>
      <c r="Q178" s="15">
        <f t="shared" si="880"/>
        <v>0</v>
      </c>
      <c r="R178" s="10" t="str">
        <f>IFERROR(VLOOKUP(A178,'4'!U:V,2,0),"0")</f>
        <v>0</v>
      </c>
      <c r="S178" s="5" t="s">
        <v>256</v>
      </c>
      <c r="T178" s="15">
        <f t="shared" si="881"/>
        <v>0</v>
      </c>
      <c r="U178" s="10" t="str">
        <f>IFERROR(VLOOKUP(A178,'5'!U:V,2,0),"0")</f>
        <v>0</v>
      </c>
      <c r="V178" s="5" t="s">
        <v>256</v>
      </c>
      <c r="W178" s="15">
        <f t="shared" si="882"/>
        <v>0</v>
      </c>
      <c r="X178" s="10" t="str">
        <f>IFERROR(VLOOKUP(A178,'6'!U:V,2,0),"0")</f>
        <v>0</v>
      </c>
      <c r="Y178" s="5" t="s">
        <v>256</v>
      </c>
      <c r="Z178" s="15">
        <f t="shared" si="883"/>
        <v>0</v>
      </c>
      <c r="AA178" s="10" t="str">
        <f>IFERROR(VLOOKUP(A178,'7'!U:V,2,0),"0")</f>
        <v>0</v>
      </c>
      <c r="AB178" s="5" t="s">
        <v>256</v>
      </c>
      <c r="AC178" s="15">
        <f t="shared" si="884"/>
        <v>0</v>
      </c>
      <c r="AD178" s="10" t="str">
        <f>IFERROR(VLOOKUP(A178,'8'!U:V,2,0),"0")</f>
        <v>0</v>
      </c>
      <c r="AE178" s="5" t="s">
        <v>256</v>
      </c>
      <c r="AF178" s="15">
        <f t="shared" si="885"/>
        <v>0</v>
      </c>
      <c r="AG178" s="10" t="str">
        <f>IFERROR(VLOOKUP(A178,'9'!U:V,2,0),"0")</f>
        <v>0</v>
      </c>
      <c r="AH178" s="5" t="s">
        <v>256</v>
      </c>
      <c r="AI178" s="15">
        <f t="shared" si="886"/>
        <v>0</v>
      </c>
      <c r="AJ178" s="10" t="str">
        <f>IFERROR(VLOOKUP(A178,'10'!U:V,2,0),"0")</f>
        <v>0</v>
      </c>
      <c r="AK178" s="5" t="s">
        <v>256</v>
      </c>
      <c r="AL178" s="15">
        <f t="shared" si="887"/>
        <v>0</v>
      </c>
      <c r="AM178" s="10" t="str">
        <f>IFERROR(VLOOKUP(A178,'11'!U:V,2,0),"0")</f>
        <v>0</v>
      </c>
      <c r="AN178" s="5" t="s">
        <v>256</v>
      </c>
      <c r="AO178" s="15">
        <f t="shared" si="888"/>
        <v>0</v>
      </c>
      <c r="AP178" s="10" t="str">
        <f>IFERROR(VLOOKUP(A178,'12'!U:V,2,0),"0")</f>
        <v>0</v>
      </c>
      <c r="AQ178" s="5" t="s">
        <v>256</v>
      </c>
      <c r="AR178" s="15">
        <f t="shared" si="889"/>
        <v>0</v>
      </c>
      <c r="AS178" s="10" t="str">
        <f>IFERROR(VLOOKUP(A178,'13'!U:V,2,0),"0")</f>
        <v>0</v>
      </c>
      <c r="AT178" s="5" t="s">
        <v>256</v>
      </c>
      <c r="AU178" s="15">
        <f t="shared" si="890"/>
        <v>0</v>
      </c>
      <c r="AV178" s="10" t="str">
        <f>IFERROR(VLOOKUP(A178,'14'!U:V,2,0),"0")</f>
        <v>0</v>
      </c>
      <c r="AW178" s="5" t="s">
        <v>256</v>
      </c>
      <c r="AX178" s="15">
        <f t="shared" si="891"/>
        <v>0</v>
      </c>
      <c r="AY178" s="10" t="str">
        <f>IFERROR(VLOOKUP(A178,'15'!U:V,2,0),"0")</f>
        <v>0</v>
      </c>
      <c r="AZ178" s="5" t="s">
        <v>256</v>
      </c>
      <c r="BA178" s="15">
        <f t="shared" si="892"/>
        <v>0</v>
      </c>
      <c r="BB178" s="10" t="str">
        <f>IFERROR(VLOOKUP(A178,'16'!U:V,2,0),"0")</f>
        <v>0</v>
      </c>
      <c r="BC178" s="5" t="s">
        <v>256</v>
      </c>
      <c r="BD178" s="15">
        <f t="shared" si="893"/>
        <v>0</v>
      </c>
      <c r="BE178" s="10" t="str">
        <f>IFERROR(VLOOKUP(A178,'17'!U:V,2,0),"0")</f>
        <v>0</v>
      </c>
      <c r="BF178" s="5" t="s">
        <v>256</v>
      </c>
      <c r="BG178" s="15">
        <f t="shared" si="894"/>
        <v>0</v>
      </c>
      <c r="BH178" s="10" t="str">
        <f>IFERROR(VLOOKUP(A178,'18'!U:V,2,0),"0")</f>
        <v>0</v>
      </c>
      <c r="BI178" s="5" t="s">
        <v>256</v>
      </c>
      <c r="BJ178" s="15">
        <f t="shared" si="895"/>
        <v>0</v>
      </c>
      <c r="BK178" s="10" t="str">
        <f>IFERROR(VLOOKUP(A178,'19'!U:V,2,0),"0")</f>
        <v>0</v>
      </c>
      <c r="BL178" s="5" t="s">
        <v>256</v>
      </c>
      <c r="BM178" s="15">
        <f t="shared" si="896"/>
        <v>0</v>
      </c>
      <c r="BN178" s="10" t="str">
        <f>IFERROR(VLOOKUP(A178,'20'!U:V,2,0),"0")</f>
        <v>0</v>
      </c>
      <c r="BO178" s="5" t="s">
        <v>256</v>
      </c>
      <c r="BP178" s="15">
        <f t="shared" si="897"/>
        <v>0</v>
      </c>
      <c r="BQ178" s="10" t="str">
        <f>IFERROR(VLOOKUP(A178,'21'!U:V,2,0),"0")</f>
        <v>0</v>
      </c>
      <c r="BR178" s="5" t="s">
        <v>256</v>
      </c>
      <c r="BS178" s="15">
        <f t="shared" si="898"/>
        <v>0</v>
      </c>
      <c r="BT178" s="10" t="str">
        <f>IFERROR(VLOOKUP(A178,'22'!U:V,2,0),"0")</f>
        <v>0</v>
      </c>
      <c r="BU178" s="5" t="s">
        <v>256</v>
      </c>
      <c r="BV178" s="15">
        <f t="shared" si="899"/>
        <v>0</v>
      </c>
      <c r="BW178" s="10" t="str">
        <f>IFERROR(VLOOKUP(A178,'23'!U:V,2,0),"0")</f>
        <v>0</v>
      </c>
      <c r="BX178" s="5" t="s">
        <v>256</v>
      </c>
      <c r="BY178" s="15">
        <f t="shared" si="900"/>
        <v>0</v>
      </c>
      <c r="BZ178" s="10" t="str">
        <f>IFERROR(VLOOKUP(A178,'24'!U:V,2,0),"0")</f>
        <v>0</v>
      </c>
      <c r="CA178" s="5" t="s">
        <v>256</v>
      </c>
      <c r="CB178" s="15">
        <f t="shared" si="901"/>
        <v>0</v>
      </c>
      <c r="CC178" s="10" t="str">
        <f>IFERROR(VLOOKUP(A178,'25'!U:V,2,0),"0")</f>
        <v>0</v>
      </c>
      <c r="CD178" s="5" t="s">
        <v>256</v>
      </c>
      <c r="CE178" s="15">
        <f t="shared" si="902"/>
        <v>0</v>
      </c>
      <c r="CF178" s="10" t="str">
        <f>IFERROR(VLOOKUP(A178,'26'!U:V,2,0),"0")</f>
        <v>0</v>
      </c>
      <c r="CG178" s="5" t="s">
        <v>256</v>
      </c>
      <c r="CH178" s="15">
        <f t="shared" si="903"/>
        <v>0</v>
      </c>
      <c r="CI178" s="10" t="str">
        <f>IFERROR(VLOOKUP(A178,'27'!U:V,2,0),"0")</f>
        <v>0</v>
      </c>
      <c r="CJ178" s="5" t="s">
        <v>256</v>
      </c>
      <c r="CK178" s="15">
        <f t="shared" si="904"/>
        <v>0</v>
      </c>
      <c r="CL178" s="10" t="str">
        <f>IFERROR(VLOOKUP(A178,'28'!U:V,2,0),"0")</f>
        <v>0</v>
      </c>
      <c r="CM178" s="5" t="s">
        <v>256</v>
      </c>
      <c r="CN178" s="15">
        <f t="shared" si="905"/>
        <v>0</v>
      </c>
      <c r="CO178" s="10" t="str">
        <f>IFERROR(VLOOKUP(A178,'29'!U:V,2,0),"0")</f>
        <v>0</v>
      </c>
      <c r="CP178" s="5" t="s">
        <v>256</v>
      </c>
      <c r="CQ178" s="15">
        <f t="shared" si="906"/>
        <v>0</v>
      </c>
      <c r="CR178" s="10" t="str">
        <f>IFERROR(VLOOKUP(A178,'30'!U:V,2,0),"0")</f>
        <v>0</v>
      </c>
      <c r="CS178" s="5" t="s">
        <v>256</v>
      </c>
      <c r="CT178" s="15">
        <f t="shared" si="907"/>
        <v>0</v>
      </c>
      <c r="CU178" s="10" t="str">
        <f>IFERROR(VLOOKUP(A178,'31'!U:V,2,0),"0")</f>
        <v>0</v>
      </c>
      <c r="CV178" s="5" t="s">
        <v>256</v>
      </c>
      <c r="CW178" s="15">
        <f t="shared" si="908"/>
        <v>0</v>
      </c>
      <c r="CX178" s="10" t="str">
        <f>IFERROR(VLOOKUP(A178,'เซต1-31'!V:W,2,0),"0")</f>
        <v>0</v>
      </c>
      <c r="CY178" s="5" t="s">
        <v>256</v>
      </c>
      <c r="CZ178" s="15">
        <f t="shared" si="909"/>
        <v>0</v>
      </c>
    </row>
    <row r="179" spans="1:104" x14ac:dyDescent="0.25">
      <c r="A179" s="5" t="s">
        <v>532</v>
      </c>
      <c r="B179" s="4" t="s">
        <v>533</v>
      </c>
      <c r="C179" s="13">
        <f>38.46+15.01</f>
        <v>53.47</v>
      </c>
      <c r="D179" s="95">
        <v>2</v>
      </c>
      <c r="E179" s="95">
        <f t="shared" si="422"/>
        <v>0</v>
      </c>
      <c r="F179" s="19">
        <f t="shared" ref="F179" si="910">+I179+L179+O179+R179+U179+X179+AA179+AD179+AG179+AJ179+AM179+AP179+AS179+AV179+AY179+BB179+BE179+BH179+BK179+BN179+BQ179+BT179+BW179+BZ179+CC179+CF179+CI179+CL179+CO179+CR179+CU179+CX179</f>
        <v>0</v>
      </c>
      <c r="G179" s="5" t="s">
        <v>256</v>
      </c>
      <c r="H179" s="13">
        <f t="shared" ref="H179" si="911">+F179*C179</f>
        <v>0</v>
      </c>
      <c r="I179" s="10" t="str">
        <f>IFERROR(VLOOKUP(A179,'1'!U:V,2,0),"0")</f>
        <v>0</v>
      </c>
      <c r="J179" s="5" t="s">
        <v>256</v>
      </c>
      <c r="K179" s="15">
        <f t="shared" ref="K179" si="912">+I179*C179</f>
        <v>0</v>
      </c>
      <c r="L179" s="10" t="str">
        <f>IFERROR(VLOOKUP(A179,'2'!U:V,2,0),"0")</f>
        <v>0</v>
      </c>
      <c r="M179" s="5" t="s">
        <v>256</v>
      </c>
      <c r="N179" s="15">
        <f t="shared" ref="N179" si="913">+L179*C179</f>
        <v>0</v>
      </c>
      <c r="O179" s="10" t="str">
        <f>IFERROR(VLOOKUP(A179,'3'!U:V,2,0),"0")</f>
        <v>0</v>
      </c>
      <c r="P179" s="5" t="s">
        <v>256</v>
      </c>
      <c r="Q179" s="15">
        <f t="shared" ref="Q179" si="914">+O179*C179</f>
        <v>0</v>
      </c>
      <c r="R179" s="10" t="str">
        <f>IFERROR(VLOOKUP(A179,'4'!U:V,2,0),"0")</f>
        <v>0</v>
      </c>
      <c r="S179" s="5" t="s">
        <v>256</v>
      </c>
      <c r="T179" s="15">
        <f t="shared" ref="T179" si="915">+R179*C179</f>
        <v>0</v>
      </c>
      <c r="U179" s="10" t="str">
        <f>IFERROR(VLOOKUP(A179,'5'!U:V,2,0),"0")</f>
        <v>0</v>
      </c>
      <c r="V179" s="5" t="s">
        <v>256</v>
      </c>
      <c r="W179" s="15">
        <f t="shared" ref="W179" si="916">+U179*C179</f>
        <v>0</v>
      </c>
      <c r="X179" s="10" t="str">
        <f>IFERROR(VLOOKUP(A179,'6'!U:V,2,0),"0")</f>
        <v>0</v>
      </c>
      <c r="Y179" s="5" t="s">
        <v>256</v>
      </c>
      <c r="Z179" s="15">
        <f t="shared" ref="Z179" si="917">+X179*C179</f>
        <v>0</v>
      </c>
      <c r="AA179" s="10" t="str">
        <f>IFERROR(VLOOKUP(A179,'7'!U:V,2,0),"0")</f>
        <v>0</v>
      </c>
      <c r="AB179" s="5" t="s">
        <v>256</v>
      </c>
      <c r="AC179" s="15">
        <f t="shared" ref="AC179" si="918">+AA179*C179</f>
        <v>0</v>
      </c>
      <c r="AD179" s="10" t="str">
        <f>IFERROR(VLOOKUP(A179,'8'!U:V,2,0),"0")</f>
        <v>0</v>
      </c>
      <c r="AE179" s="5" t="s">
        <v>256</v>
      </c>
      <c r="AF179" s="15">
        <f t="shared" ref="AF179" si="919">+AD179*C179</f>
        <v>0</v>
      </c>
      <c r="AG179" s="10" t="str">
        <f>IFERROR(VLOOKUP(A179,'9'!U:V,2,0),"0")</f>
        <v>0</v>
      </c>
      <c r="AH179" s="5" t="s">
        <v>256</v>
      </c>
      <c r="AI179" s="15">
        <f t="shared" ref="AI179" si="920">+AG179*C179</f>
        <v>0</v>
      </c>
      <c r="AJ179" s="10" t="str">
        <f>IFERROR(VLOOKUP(A179,'10'!U:V,2,0),"0")</f>
        <v>0</v>
      </c>
      <c r="AK179" s="5" t="s">
        <v>256</v>
      </c>
      <c r="AL179" s="15">
        <f t="shared" ref="AL179" si="921">+AJ179*C179</f>
        <v>0</v>
      </c>
      <c r="AM179" s="10" t="str">
        <f>IFERROR(VLOOKUP(A179,'11'!U:V,2,0),"0")</f>
        <v>0</v>
      </c>
      <c r="AN179" s="5" t="s">
        <v>256</v>
      </c>
      <c r="AO179" s="15">
        <f t="shared" ref="AO179" si="922">+AM179*C179</f>
        <v>0</v>
      </c>
      <c r="AP179" s="10" t="str">
        <f>IFERROR(VLOOKUP(A179,'12'!U:V,2,0),"0")</f>
        <v>0</v>
      </c>
      <c r="AQ179" s="5" t="s">
        <v>256</v>
      </c>
      <c r="AR179" s="15">
        <f t="shared" ref="AR179" si="923">+AP179*C179</f>
        <v>0</v>
      </c>
      <c r="AS179" s="10" t="str">
        <f>IFERROR(VLOOKUP(A179,'13'!U:V,2,0),"0")</f>
        <v>0</v>
      </c>
      <c r="AT179" s="5" t="s">
        <v>256</v>
      </c>
      <c r="AU179" s="15">
        <f t="shared" ref="AU179" si="924">+AS179*C179</f>
        <v>0</v>
      </c>
      <c r="AV179" s="10" t="str">
        <f>IFERROR(VLOOKUP(A179,'14'!U:V,2,0),"0")</f>
        <v>0</v>
      </c>
      <c r="AW179" s="5" t="s">
        <v>256</v>
      </c>
      <c r="AX179" s="15">
        <f t="shared" ref="AX179" si="925">+AV179*C179</f>
        <v>0</v>
      </c>
      <c r="AY179" s="10" t="str">
        <f>IFERROR(VLOOKUP(A179,'15'!U:V,2,0),"0")</f>
        <v>0</v>
      </c>
      <c r="AZ179" s="5" t="s">
        <v>256</v>
      </c>
      <c r="BA179" s="15">
        <f t="shared" ref="BA179" si="926">+AY179*C179</f>
        <v>0</v>
      </c>
      <c r="BB179" s="10" t="str">
        <f>IFERROR(VLOOKUP(A179,'16'!U:V,2,0),"0")</f>
        <v>0</v>
      </c>
      <c r="BC179" s="5" t="s">
        <v>256</v>
      </c>
      <c r="BD179" s="15">
        <f t="shared" ref="BD179" si="927">+BB179*C179</f>
        <v>0</v>
      </c>
      <c r="BE179" s="10" t="str">
        <f>IFERROR(VLOOKUP(A179,'17'!U:V,2,0),"0")</f>
        <v>0</v>
      </c>
      <c r="BF179" s="5" t="s">
        <v>256</v>
      </c>
      <c r="BG179" s="15">
        <f t="shared" ref="BG179" si="928">+BE179*C179</f>
        <v>0</v>
      </c>
      <c r="BH179" s="10" t="str">
        <f>IFERROR(VLOOKUP(A179,'18'!U:V,2,0),"0")</f>
        <v>0</v>
      </c>
      <c r="BI179" s="5" t="s">
        <v>256</v>
      </c>
      <c r="BJ179" s="15">
        <f t="shared" ref="BJ179" si="929">+BH179*C179</f>
        <v>0</v>
      </c>
      <c r="BK179" s="10" t="str">
        <f>IFERROR(VLOOKUP(A179,'19'!U:V,2,0),"0")</f>
        <v>0</v>
      </c>
      <c r="BL179" s="5" t="s">
        <v>256</v>
      </c>
      <c r="BM179" s="15">
        <f t="shared" ref="BM179" si="930">+BK179*C179</f>
        <v>0</v>
      </c>
      <c r="BN179" s="10" t="str">
        <f>IFERROR(VLOOKUP(A179,'20'!U:V,2,0),"0")</f>
        <v>0</v>
      </c>
      <c r="BO179" s="5" t="s">
        <v>256</v>
      </c>
      <c r="BP179" s="15">
        <f t="shared" ref="BP179" si="931">+BN179*C179</f>
        <v>0</v>
      </c>
      <c r="BQ179" s="10" t="str">
        <f>IFERROR(VLOOKUP(A179,'21'!U:V,2,0),"0")</f>
        <v>0</v>
      </c>
      <c r="BR179" s="5" t="s">
        <v>256</v>
      </c>
      <c r="BS179" s="15">
        <f t="shared" ref="BS179" si="932">+BQ179*C179</f>
        <v>0</v>
      </c>
      <c r="BT179" s="10" t="str">
        <f>IFERROR(VLOOKUP(A179,'22'!U:V,2,0),"0")</f>
        <v>0</v>
      </c>
      <c r="BU179" s="5" t="s">
        <v>256</v>
      </c>
      <c r="BV179" s="15">
        <f t="shared" ref="BV179" si="933">+BT179*C179</f>
        <v>0</v>
      </c>
      <c r="BW179" s="10" t="str">
        <f>IFERROR(VLOOKUP(A179,'23'!U:V,2,0),"0")</f>
        <v>0</v>
      </c>
      <c r="BX179" s="5" t="s">
        <v>256</v>
      </c>
      <c r="BY179" s="15">
        <f t="shared" ref="BY179" si="934">+BW179*C179</f>
        <v>0</v>
      </c>
      <c r="BZ179" s="10" t="str">
        <f>IFERROR(VLOOKUP(A179,'24'!U:V,2,0),"0")</f>
        <v>0</v>
      </c>
      <c r="CA179" s="5" t="s">
        <v>256</v>
      </c>
      <c r="CB179" s="15">
        <f t="shared" ref="CB179" si="935">+BZ179*C179</f>
        <v>0</v>
      </c>
      <c r="CC179" s="10" t="str">
        <f>IFERROR(VLOOKUP(A179,'25'!U:V,2,0),"0")</f>
        <v>0</v>
      </c>
      <c r="CD179" s="5" t="s">
        <v>256</v>
      </c>
      <c r="CE179" s="15">
        <f t="shared" ref="CE179" si="936">+CC179*C179</f>
        <v>0</v>
      </c>
      <c r="CF179" s="10" t="str">
        <f>IFERROR(VLOOKUP(A179,'26'!U:V,2,0),"0")</f>
        <v>0</v>
      </c>
      <c r="CG179" s="5" t="s">
        <v>256</v>
      </c>
      <c r="CH179" s="15">
        <f t="shared" ref="CH179" si="937">+CF179*C179</f>
        <v>0</v>
      </c>
      <c r="CI179" s="10" t="str">
        <f>IFERROR(VLOOKUP(A179,'27'!U:V,2,0),"0")</f>
        <v>0</v>
      </c>
      <c r="CJ179" s="5" t="s">
        <v>256</v>
      </c>
      <c r="CK179" s="15">
        <f t="shared" ref="CK179" si="938">+CI179*C179</f>
        <v>0</v>
      </c>
      <c r="CL179" s="10" t="str">
        <f>IFERROR(VLOOKUP(A179,'28'!U:V,2,0),"0")</f>
        <v>0</v>
      </c>
      <c r="CM179" s="5" t="s">
        <v>256</v>
      </c>
      <c r="CN179" s="15">
        <f t="shared" ref="CN179" si="939">+CL179*C179</f>
        <v>0</v>
      </c>
      <c r="CO179" s="10" t="str">
        <f>IFERROR(VLOOKUP(A179,'29'!U:V,2,0),"0")</f>
        <v>0</v>
      </c>
      <c r="CP179" s="5" t="s">
        <v>256</v>
      </c>
      <c r="CQ179" s="15">
        <f t="shared" ref="CQ179" si="940">+CO179*C179</f>
        <v>0</v>
      </c>
      <c r="CR179" s="10" t="str">
        <f>IFERROR(VLOOKUP(A179,'30'!U:V,2,0),"0")</f>
        <v>0</v>
      </c>
      <c r="CS179" s="5" t="s">
        <v>256</v>
      </c>
      <c r="CT179" s="15">
        <f t="shared" ref="CT179" si="941">+CR179*C179</f>
        <v>0</v>
      </c>
      <c r="CU179" s="10" t="str">
        <f>IFERROR(VLOOKUP(A179,'31'!U:V,2,0),"0")</f>
        <v>0</v>
      </c>
      <c r="CV179" s="5" t="s">
        <v>256</v>
      </c>
      <c r="CW179" s="15">
        <f t="shared" ref="CW179" si="942">+CU179*C179</f>
        <v>0</v>
      </c>
      <c r="CX179" s="10" t="str">
        <f>IFERROR(VLOOKUP(A179,'เซต1-31'!V:W,2,0),"0")</f>
        <v>0</v>
      </c>
      <c r="CY179" s="5" t="s">
        <v>256</v>
      </c>
      <c r="CZ179" s="15">
        <f t="shared" ref="CZ179" si="943">+CX179*CQ179</f>
        <v>0</v>
      </c>
    </row>
    <row r="180" spans="1:104" x14ac:dyDescent="0.25">
      <c r="A180" s="5" t="s">
        <v>534</v>
      </c>
      <c r="B180" s="4" t="s">
        <v>535</v>
      </c>
      <c r="C180" s="13">
        <f>24.8+15.01</f>
        <v>39.81</v>
      </c>
      <c r="D180" s="95">
        <v>2</v>
      </c>
      <c r="E180" s="95">
        <f t="shared" si="422"/>
        <v>0</v>
      </c>
      <c r="F180" s="19">
        <f t="shared" ref="F180" si="944">+I180+L180+O180+R180+U180+X180+AA180+AD180+AG180+AJ180+AM180+AP180+AS180+AV180+AY180+BB180+BE180+BH180+BK180+BN180+BQ180+BT180+BW180+BZ180+CC180+CF180+CI180+CL180+CO180+CR180+CU180+CX180</f>
        <v>0</v>
      </c>
      <c r="G180" s="5" t="s">
        <v>256</v>
      </c>
      <c r="H180" s="13">
        <f t="shared" ref="H180" si="945">+F180*C180</f>
        <v>0</v>
      </c>
      <c r="I180" s="10" t="str">
        <f>IFERROR(VLOOKUP(A180,'1'!U:V,2,0),"0")</f>
        <v>0</v>
      </c>
      <c r="J180" s="5" t="s">
        <v>256</v>
      </c>
      <c r="K180" s="15">
        <f t="shared" ref="K180" si="946">+I180*C180</f>
        <v>0</v>
      </c>
      <c r="L180" s="10" t="str">
        <f>IFERROR(VLOOKUP(A180,'2'!U:V,2,0),"0")</f>
        <v>0</v>
      </c>
      <c r="M180" s="5" t="s">
        <v>256</v>
      </c>
      <c r="N180" s="15">
        <f t="shared" ref="N180" si="947">+L180*C180</f>
        <v>0</v>
      </c>
      <c r="O180" s="10" t="str">
        <f>IFERROR(VLOOKUP(A180,'3'!U:V,2,0),"0")</f>
        <v>0</v>
      </c>
      <c r="P180" s="5" t="s">
        <v>256</v>
      </c>
      <c r="Q180" s="15">
        <f t="shared" ref="Q180" si="948">+O180*C180</f>
        <v>0</v>
      </c>
      <c r="R180" s="10" t="str">
        <f>IFERROR(VLOOKUP(A180,'4'!U:V,2,0),"0")</f>
        <v>0</v>
      </c>
      <c r="S180" s="5" t="s">
        <v>256</v>
      </c>
      <c r="T180" s="15">
        <f t="shared" ref="T180" si="949">+R180*C180</f>
        <v>0</v>
      </c>
      <c r="U180" s="10" t="str">
        <f>IFERROR(VLOOKUP(A180,'5'!U:V,2,0),"0")</f>
        <v>0</v>
      </c>
      <c r="V180" s="5" t="s">
        <v>256</v>
      </c>
      <c r="W180" s="15">
        <f t="shared" ref="W180" si="950">+U180*C180</f>
        <v>0</v>
      </c>
      <c r="X180" s="10" t="str">
        <f>IFERROR(VLOOKUP(A180,'6'!U:V,2,0),"0")</f>
        <v>0</v>
      </c>
      <c r="Y180" s="5" t="s">
        <v>256</v>
      </c>
      <c r="Z180" s="15">
        <f t="shared" ref="Z180" si="951">+X180*C180</f>
        <v>0</v>
      </c>
      <c r="AA180" s="10" t="str">
        <f>IFERROR(VLOOKUP(A180,'7'!U:V,2,0),"0")</f>
        <v>0</v>
      </c>
      <c r="AB180" s="5" t="s">
        <v>256</v>
      </c>
      <c r="AC180" s="15">
        <f t="shared" ref="AC180" si="952">+AA180*C180</f>
        <v>0</v>
      </c>
      <c r="AD180" s="10" t="str">
        <f>IFERROR(VLOOKUP(A180,'8'!U:V,2,0),"0")</f>
        <v>0</v>
      </c>
      <c r="AE180" s="5" t="s">
        <v>256</v>
      </c>
      <c r="AF180" s="15">
        <f t="shared" ref="AF180" si="953">+AD180*C180</f>
        <v>0</v>
      </c>
      <c r="AG180" s="10" t="str">
        <f>IFERROR(VLOOKUP(A180,'9'!U:V,2,0),"0")</f>
        <v>0</v>
      </c>
      <c r="AH180" s="5" t="s">
        <v>256</v>
      </c>
      <c r="AI180" s="15">
        <f t="shared" ref="AI180" si="954">+AG180*C180</f>
        <v>0</v>
      </c>
      <c r="AJ180" s="10" t="str">
        <f>IFERROR(VLOOKUP(A180,'10'!U:V,2,0),"0")</f>
        <v>0</v>
      </c>
      <c r="AK180" s="5" t="s">
        <v>256</v>
      </c>
      <c r="AL180" s="15">
        <f t="shared" ref="AL180" si="955">+AJ180*C180</f>
        <v>0</v>
      </c>
      <c r="AM180" s="10" t="str">
        <f>IFERROR(VLOOKUP(A180,'11'!U:V,2,0),"0")</f>
        <v>0</v>
      </c>
      <c r="AN180" s="5" t="s">
        <v>256</v>
      </c>
      <c r="AO180" s="15">
        <f t="shared" ref="AO180" si="956">+AM180*C180</f>
        <v>0</v>
      </c>
      <c r="AP180" s="10" t="str">
        <f>IFERROR(VLOOKUP(A180,'12'!U:V,2,0),"0")</f>
        <v>0</v>
      </c>
      <c r="AQ180" s="5" t="s">
        <v>256</v>
      </c>
      <c r="AR180" s="15">
        <f t="shared" ref="AR180" si="957">+AP180*C180</f>
        <v>0</v>
      </c>
      <c r="AS180" s="10" t="str">
        <f>IFERROR(VLOOKUP(A180,'13'!U:V,2,0),"0")</f>
        <v>0</v>
      </c>
      <c r="AT180" s="5" t="s">
        <v>256</v>
      </c>
      <c r="AU180" s="15">
        <f t="shared" ref="AU180" si="958">+AS180*C180</f>
        <v>0</v>
      </c>
      <c r="AV180" s="10" t="str">
        <f>IFERROR(VLOOKUP(A180,'14'!U:V,2,0),"0")</f>
        <v>0</v>
      </c>
      <c r="AW180" s="5" t="s">
        <v>256</v>
      </c>
      <c r="AX180" s="15">
        <f t="shared" ref="AX180" si="959">+AV180*C180</f>
        <v>0</v>
      </c>
      <c r="AY180" s="10" t="str">
        <f>IFERROR(VLOOKUP(A180,'15'!U:V,2,0),"0")</f>
        <v>0</v>
      </c>
      <c r="AZ180" s="5" t="s">
        <v>256</v>
      </c>
      <c r="BA180" s="15">
        <f t="shared" ref="BA180" si="960">+AY180*C180</f>
        <v>0</v>
      </c>
      <c r="BB180" s="10" t="str">
        <f>IFERROR(VLOOKUP(A180,'16'!U:V,2,0),"0")</f>
        <v>0</v>
      </c>
      <c r="BC180" s="5" t="s">
        <v>256</v>
      </c>
      <c r="BD180" s="15">
        <f t="shared" ref="BD180" si="961">+BB180*C180</f>
        <v>0</v>
      </c>
      <c r="BE180" s="10" t="str">
        <f>IFERROR(VLOOKUP(A180,'17'!U:V,2,0),"0")</f>
        <v>0</v>
      </c>
      <c r="BF180" s="5" t="s">
        <v>256</v>
      </c>
      <c r="BG180" s="15">
        <f t="shared" ref="BG180" si="962">+BE180*C180</f>
        <v>0</v>
      </c>
      <c r="BH180" s="10" t="str">
        <f>IFERROR(VLOOKUP(A180,'18'!U:V,2,0),"0")</f>
        <v>0</v>
      </c>
      <c r="BI180" s="5" t="s">
        <v>256</v>
      </c>
      <c r="BJ180" s="15">
        <f t="shared" ref="BJ180" si="963">+BH180*C180</f>
        <v>0</v>
      </c>
      <c r="BK180" s="10" t="str">
        <f>IFERROR(VLOOKUP(A180,'19'!U:V,2,0),"0")</f>
        <v>0</v>
      </c>
      <c r="BL180" s="5" t="s">
        <v>256</v>
      </c>
      <c r="BM180" s="15">
        <f t="shared" ref="BM180" si="964">+BK180*C180</f>
        <v>0</v>
      </c>
      <c r="BN180" s="10" t="str">
        <f>IFERROR(VLOOKUP(A180,'20'!U:V,2,0),"0")</f>
        <v>0</v>
      </c>
      <c r="BO180" s="5" t="s">
        <v>256</v>
      </c>
      <c r="BP180" s="15">
        <f t="shared" ref="BP180" si="965">+BN180*C180</f>
        <v>0</v>
      </c>
      <c r="BQ180" s="10" t="str">
        <f>IFERROR(VLOOKUP(A180,'21'!U:V,2,0),"0")</f>
        <v>0</v>
      </c>
      <c r="BR180" s="5" t="s">
        <v>256</v>
      </c>
      <c r="BS180" s="15">
        <f t="shared" ref="BS180" si="966">+BQ180*C180</f>
        <v>0</v>
      </c>
      <c r="BT180" s="10" t="str">
        <f>IFERROR(VLOOKUP(A180,'22'!U:V,2,0),"0")</f>
        <v>0</v>
      </c>
      <c r="BU180" s="5" t="s">
        <v>256</v>
      </c>
      <c r="BV180" s="15">
        <f t="shared" ref="BV180" si="967">+BT180*C180</f>
        <v>0</v>
      </c>
      <c r="BW180" s="10" t="str">
        <f>IFERROR(VLOOKUP(A180,'23'!U:V,2,0),"0")</f>
        <v>0</v>
      </c>
      <c r="BX180" s="5" t="s">
        <v>256</v>
      </c>
      <c r="BY180" s="15">
        <f t="shared" ref="BY180" si="968">+BW180*C180</f>
        <v>0</v>
      </c>
      <c r="BZ180" s="10" t="str">
        <f>IFERROR(VLOOKUP(A180,'24'!U:V,2,0),"0")</f>
        <v>0</v>
      </c>
      <c r="CA180" s="5" t="s">
        <v>256</v>
      </c>
      <c r="CB180" s="15">
        <f t="shared" ref="CB180" si="969">+BZ180*C180</f>
        <v>0</v>
      </c>
      <c r="CC180" s="10" t="str">
        <f>IFERROR(VLOOKUP(A180,'25'!U:V,2,0),"0")</f>
        <v>0</v>
      </c>
      <c r="CD180" s="5" t="s">
        <v>256</v>
      </c>
      <c r="CE180" s="15">
        <f t="shared" ref="CE180" si="970">+CC180*C180</f>
        <v>0</v>
      </c>
      <c r="CF180" s="10" t="str">
        <f>IFERROR(VLOOKUP(A180,'26'!U:V,2,0),"0")</f>
        <v>0</v>
      </c>
      <c r="CG180" s="5" t="s">
        <v>256</v>
      </c>
      <c r="CH180" s="15">
        <f t="shared" ref="CH180" si="971">+CF180*C180</f>
        <v>0</v>
      </c>
      <c r="CI180" s="10" t="str">
        <f>IFERROR(VLOOKUP(A180,'27'!U:V,2,0),"0")</f>
        <v>0</v>
      </c>
      <c r="CJ180" s="5" t="s">
        <v>256</v>
      </c>
      <c r="CK180" s="15">
        <f t="shared" ref="CK180" si="972">+CI180*C180</f>
        <v>0</v>
      </c>
      <c r="CL180" s="10" t="str">
        <f>IFERROR(VLOOKUP(A180,'28'!U:V,2,0),"0")</f>
        <v>0</v>
      </c>
      <c r="CM180" s="5" t="s">
        <v>256</v>
      </c>
      <c r="CN180" s="15">
        <f t="shared" ref="CN180" si="973">+CL180*C180</f>
        <v>0</v>
      </c>
      <c r="CO180" s="10" t="str">
        <f>IFERROR(VLOOKUP(A180,'29'!U:V,2,0),"0")</f>
        <v>0</v>
      </c>
      <c r="CP180" s="5" t="s">
        <v>256</v>
      </c>
      <c r="CQ180" s="15">
        <f t="shared" ref="CQ180" si="974">+CO180*C180</f>
        <v>0</v>
      </c>
      <c r="CR180" s="10" t="str">
        <f>IFERROR(VLOOKUP(A180,'30'!U:V,2,0),"0")</f>
        <v>0</v>
      </c>
      <c r="CS180" s="5" t="s">
        <v>256</v>
      </c>
      <c r="CT180" s="15">
        <f t="shared" ref="CT180" si="975">+CR180*C180</f>
        <v>0</v>
      </c>
      <c r="CU180" s="10" t="str">
        <f>IFERROR(VLOOKUP(A180,'31'!U:V,2,0),"0")</f>
        <v>0</v>
      </c>
      <c r="CV180" s="5" t="s">
        <v>256</v>
      </c>
      <c r="CW180" s="15">
        <f t="shared" ref="CW180" si="976">+CU180*C180</f>
        <v>0</v>
      </c>
      <c r="CX180" s="10" t="str">
        <f>IFERROR(VLOOKUP(A180,'เซต1-31'!V:W,2,0),"0")</f>
        <v>0</v>
      </c>
      <c r="CY180" s="5" t="s">
        <v>256</v>
      </c>
      <c r="CZ180" s="15">
        <f t="shared" ref="CZ180" si="977">+CX180*CQ180</f>
        <v>0</v>
      </c>
    </row>
    <row r="181" spans="1:104" x14ac:dyDescent="0.25">
      <c r="A181" s="5" t="s">
        <v>536</v>
      </c>
      <c r="B181" s="4" t="s">
        <v>537</v>
      </c>
      <c r="C181" s="13">
        <f>37.17+15.01</f>
        <v>52.18</v>
      </c>
      <c r="D181" s="95">
        <v>2</v>
      </c>
      <c r="E181" s="95">
        <f t="shared" si="422"/>
        <v>0</v>
      </c>
      <c r="F181" s="19">
        <f t="shared" ref="F181:F182" si="978">+I181+L181+O181+R181+U181+X181+AA181+AD181+AG181+AJ181+AM181+AP181+AS181+AV181+AY181+BB181+BE181+BH181+BK181+BN181+BQ181+BT181+BW181+BZ181+CC181+CF181+CI181+CL181+CO181+CR181+CU181+CX181</f>
        <v>0</v>
      </c>
      <c r="G181" s="5" t="s">
        <v>256</v>
      </c>
      <c r="H181" s="13">
        <f t="shared" ref="H181:H182" si="979">+F181*C181</f>
        <v>0</v>
      </c>
      <c r="I181" s="10" t="str">
        <f>IFERROR(VLOOKUP(A181,'1'!U:V,2,0),"0")</f>
        <v>0</v>
      </c>
      <c r="J181" s="5" t="s">
        <v>256</v>
      </c>
      <c r="K181" s="15">
        <f t="shared" ref="K181:K182" si="980">+I181*C181</f>
        <v>0</v>
      </c>
      <c r="L181" s="10" t="str">
        <f>IFERROR(VLOOKUP(A181,'2'!U:V,2,0),"0")</f>
        <v>0</v>
      </c>
      <c r="M181" s="5" t="s">
        <v>256</v>
      </c>
      <c r="N181" s="15">
        <f t="shared" ref="N181:N182" si="981">+L181*C181</f>
        <v>0</v>
      </c>
      <c r="O181" s="10" t="str">
        <f>IFERROR(VLOOKUP(A181,'3'!U:V,2,0),"0")</f>
        <v>0</v>
      </c>
      <c r="P181" s="5" t="s">
        <v>256</v>
      </c>
      <c r="Q181" s="15">
        <f t="shared" ref="Q181:Q182" si="982">+O181*C181</f>
        <v>0</v>
      </c>
      <c r="R181" s="10" t="str">
        <f>IFERROR(VLOOKUP(A181,'4'!U:V,2,0),"0")</f>
        <v>0</v>
      </c>
      <c r="S181" s="5" t="s">
        <v>256</v>
      </c>
      <c r="T181" s="15">
        <f t="shared" ref="T181:T182" si="983">+R181*C181</f>
        <v>0</v>
      </c>
      <c r="U181" s="10" t="str">
        <f>IFERROR(VLOOKUP(A181,'5'!U:V,2,0),"0")</f>
        <v>0</v>
      </c>
      <c r="V181" s="5" t="s">
        <v>256</v>
      </c>
      <c r="W181" s="15">
        <f t="shared" ref="W181:W182" si="984">+U181*C181</f>
        <v>0</v>
      </c>
      <c r="X181" s="10" t="str">
        <f>IFERROR(VLOOKUP(A181,'6'!U:V,2,0),"0")</f>
        <v>0</v>
      </c>
      <c r="Y181" s="5" t="s">
        <v>256</v>
      </c>
      <c r="Z181" s="15">
        <f t="shared" ref="Z181:Z182" si="985">+X181*C181</f>
        <v>0</v>
      </c>
      <c r="AA181" s="10" t="str">
        <f>IFERROR(VLOOKUP(A181,'7'!U:V,2,0),"0")</f>
        <v>0</v>
      </c>
      <c r="AB181" s="5" t="s">
        <v>256</v>
      </c>
      <c r="AC181" s="15">
        <f t="shared" ref="AC181:AC182" si="986">+AA181*C181</f>
        <v>0</v>
      </c>
      <c r="AD181" s="10" t="str">
        <f>IFERROR(VLOOKUP(A181,'8'!U:V,2,0),"0")</f>
        <v>0</v>
      </c>
      <c r="AE181" s="5" t="s">
        <v>256</v>
      </c>
      <c r="AF181" s="15">
        <f t="shared" ref="AF181:AF182" si="987">+AD181*C181</f>
        <v>0</v>
      </c>
      <c r="AG181" s="10" t="str">
        <f>IFERROR(VLOOKUP(A181,'9'!U:V,2,0),"0")</f>
        <v>0</v>
      </c>
      <c r="AH181" s="5" t="s">
        <v>256</v>
      </c>
      <c r="AI181" s="15">
        <f t="shared" ref="AI181:AI182" si="988">+AG181*C181</f>
        <v>0</v>
      </c>
      <c r="AJ181" s="10" t="str">
        <f>IFERROR(VLOOKUP(A181,'10'!U:V,2,0),"0")</f>
        <v>0</v>
      </c>
      <c r="AK181" s="5" t="s">
        <v>256</v>
      </c>
      <c r="AL181" s="15">
        <f t="shared" ref="AL181:AL182" si="989">+AJ181*C181</f>
        <v>0</v>
      </c>
      <c r="AM181" s="10" t="str">
        <f>IFERROR(VLOOKUP(A181,'11'!U:V,2,0),"0")</f>
        <v>0</v>
      </c>
      <c r="AN181" s="5" t="s">
        <v>256</v>
      </c>
      <c r="AO181" s="15">
        <f t="shared" ref="AO181:AO182" si="990">+AM181*C181</f>
        <v>0</v>
      </c>
      <c r="AP181" s="10" t="str">
        <f>IFERROR(VLOOKUP(A181,'12'!U:V,2,0),"0")</f>
        <v>0</v>
      </c>
      <c r="AQ181" s="5" t="s">
        <v>256</v>
      </c>
      <c r="AR181" s="15">
        <f t="shared" ref="AR181:AR182" si="991">+AP181*C181</f>
        <v>0</v>
      </c>
      <c r="AS181" s="10" t="str">
        <f>IFERROR(VLOOKUP(A181,'13'!U:V,2,0),"0")</f>
        <v>0</v>
      </c>
      <c r="AT181" s="5" t="s">
        <v>256</v>
      </c>
      <c r="AU181" s="15">
        <f t="shared" ref="AU181:AU182" si="992">+AS181*C181</f>
        <v>0</v>
      </c>
      <c r="AV181" s="10" t="str">
        <f>IFERROR(VLOOKUP(A181,'14'!U:V,2,0),"0")</f>
        <v>0</v>
      </c>
      <c r="AW181" s="5" t="s">
        <v>256</v>
      </c>
      <c r="AX181" s="15">
        <f t="shared" ref="AX181:AX182" si="993">+AV181*C181</f>
        <v>0</v>
      </c>
      <c r="AY181" s="10" t="str">
        <f>IFERROR(VLOOKUP(A181,'15'!U:V,2,0),"0")</f>
        <v>0</v>
      </c>
      <c r="AZ181" s="5" t="s">
        <v>256</v>
      </c>
      <c r="BA181" s="15">
        <f t="shared" ref="BA181:BA182" si="994">+AY181*C181</f>
        <v>0</v>
      </c>
      <c r="BB181" s="10" t="str">
        <f>IFERROR(VLOOKUP(A181,'16'!U:V,2,0),"0")</f>
        <v>0</v>
      </c>
      <c r="BC181" s="5" t="s">
        <v>256</v>
      </c>
      <c r="BD181" s="15">
        <f t="shared" ref="BD181:BD182" si="995">+BB181*C181</f>
        <v>0</v>
      </c>
      <c r="BE181" s="10" t="str">
        <f>IFERROR(VLOOKUP(A181,'17'!U:V,2,0),"0")</f>
        <v>0</v>
      </c>
      <c r="BF181" s="5" t="s">
        <v>256</v>
      </c>
      <c r="BG181" s="15">
        <f t="shared" ref="BG181:BG182" si="996">+BE181*C181</f>
        <v>0</v>
      </c>
      <c r="BH181" s="10" t="str">
        <f>IFERROR(VLOOKUP(A181,'18'!U:V,2,0),"0")</f>
        <v>0</v>
      </c>
      <c r="BI181" s="5" t="s">
        <v>256</v>
      </c>
      <c r="BJ181" s="15">
        <f t="shared" ref="BJ181:BJ182" si="997">+BH181*C181</f>
        <v>0</v>
      </c>
      <c r="BK181" s="10" t="str">
        <f>IFERROR(VLOOKUP(A181,'19'!U:V,2,0),"0")</f>
        <v>0</v>
      </c>
      <c r="BL181" s="5" t="s">
        <v>256</v>
      </c>
      <c r="BM181" s="15">
        <f t="shared" ref="BM181:BM182" si="998">+BK181*C181</f>
        <v>0</v>
      </c>
      <c r="BN181" s="10" t="str">
        <f>IFERROR(VLOOKUP(A181,'20'!U:V,2,0),"0")</f>
        <v>0</v>
      </c>
      <c r="BO181" s="5" t="s">
        <v>256</v>
      </c>
      <c r="BP181" s="15">
        <f t="shared" ref="BP181:BP182" si="999">+BN181*C181</f>
        <v>0</v>
      </c>
      <c r="BQ181" s="10" t="str">
        <f>IFERROR(VLOOKUP(A181,'21'!U:V,2,0),"0")</f>
        <v>0</v>
      </c>
      <c r="BR181" s="5" t="s">
        <v>256</v>
      </c>
      <c r="BS181" s="15">
        <f t="shared" ref="BS181:BS182" si="1000">+BQ181*C181</f>
        <v>0</v>
      </c>
      <c r="BT181" s="10" t="str">
        <f>IFERROR(VLOOKUP(A181,'22'!U:V,2,0),"0")</f>
        <v>0</v>
      </c>
      <c r="BU181" s="5" t="s">
        <v>256</v>
      </c>
      <c r="BV181" s="15">
        <f t="shared" ref="BV181:BV182" si="1001">+BT181*C181</f>
        <v>0</v>
      </c>
      <c r="BW181" s="10" t="str">
        <f>IFERROR(VLOOKUP(A181,'23'!U:V,2,0),"0")</f>
        <v>0</v>
      </c>
      <c r="BX181" s="5" t="s">
        <v>256</v>
      </c>
      <c r="BY181" s="15">
        <f t="shared" ref="BY181:BY182" si="1002">+BW181*C181</f>
        <v>0</v>
      </c>
      <c r="BZ181" s="10" t="str">
        <f>IFERROR(VLOOKUP(A181,'24'!U:V,2,0),"0")</f>
        <v>0</v>
      </c>
      <c r="CA181" s="5" t="s">
        <v>256</v>
      </c>
      <c r="CB181" s="15">
        <f t="shared" ref="CB181:CB182" si="1003">+BZ181*C181</f>
        <v>0</v>
      </c>
      <c r="CC181" s="10" t="str">
        <f>IFERROR(VLOOKUP(A181,'25'!U:V,2,0),"0")</f>
        <v>0</v>
      </c>
      <c r="CD181" s="5" t="s">
        <v>256</v>
      </c>
      <c r="CE181" s="15">
        <f t="shared" ref="CE181:CE182" si="1004">+CC181*C181</f>
        <v>0</v>
      </c>
      <c r="CF181" s="10" t="str">
        <f>IFERROR(VLOOKUP(A181,'26'!U:V,2,0),"0")</f>
        <v>0</v>
      </c>
      <c r="CG181" s="5" t="s">
        <v>256</v>
      </c>
      <c r="CH181" s="15">
        <f t="shared" ref="CH181:CH182" si="1005">+CF181*C181</f>
        <v>0</v>
      </c>
      <c r="CI181" s="10" t="str">
        <f>IFERROR(VLOOKUP(A181,'27'!U:V,2,0),"0")</f>
        <v>0</v>
      </c>
      <c r="CJ181" s="5" t="s">
        <v>256</v>
      </c>
      <c r="CK181" s="15">
        <f t="shared" ref="CK181:CK182" si="1006">+CI181*C181</f>
        <v>0</v>
      </c>
      <c r="CL181" s="10" t="str">
        <f>IFERROR(VLOOKUP(A181,'28'!U:V,2,0),"0")</f>
        <v>0</v>
      </c>
      <c r="CM181" s="5" t="s">
        <v>256</v>
      </c>
      <c r="CN181" s="15">
        <f t="shared" ref="CN181:CN182" si="1007">+CL181*C181</f>
        <v>0</v>
      </c>
      <c r="CO181" s="10" t="str">
        <f>IFERROR(VLOOKUP(A181,'29'!U:V,2,0),"0")</f>
        <v>0</v>
      </c>
      <c r="CP181" s="5" t="s">
        <v>256</v>
      </c>
      <c r="CQ181" s="15">
        <f t="shared" ref="CQ181:CQ182" si="1008">+CO181*C181</f>
        <v>0</v>
      </c>
      <c r="CR181" s="10" t="str">
        <f>IFERROR(VLOOKUP(A181,'30'!U:V,2,0),"0")</f>
        <v>0</v>
      </c>
      <c r="CS181" s="5" t="s">
        <v>256</v>
      </c>
      <c r="CT181" s="15">
        <f t="shared" ref="CT181:CT182" si="1009">+CR181*C181</f>
        <v>0</v>
      </c>
      <c r="CU181" s="10" t="str">
        <f>IFERROR(VLOOKUP(A181,'31'!U:V,2,0),"0")</f>
        <v>0</v>
      </c>
      <c r="CV181" s="5" t="s">
        <v>256</v>
      </c>
      <c r="CW181" s="15">
        <f t="shared" ref="CW181:CW182" si="1010">+CU181*C181</f>
        <v>0</v>
      </c>
      <c r="CX181" s="10" t="str">
        <f>IFERROR(VLOOKUP(A181,'เซต1-31'!V:W,2,0),"0")</f>
        <v>0</v>
      </c>
      <c r="CY181" s="5" t="s">
        <v>256</v>
      </c>
      <c r="CZ181" s="15">
        <f t="shared" ref="CZ181:CZ182" si="1011">+CX181*CQ181</f>
        <v>0</v>
      </c>
    </row>
    <row r="182" spans="1:104" x14ac:dyDescent="0.25">
      <c r="A182" s="5" t="s">
        <v>538</v>
      </c>
      <c r="B182" s="4" t="s">
        <v>539</v>
      </c>
      <c r="C182" s="13">
        <v>37.17</v>
      </c>
      <c r="D182" s="95">
        <v>1</v>
      </c>
      <c r="E182" s="95">
        <f t="shared" si="422"/>
        <v>0</v>
      </c>
      <c r="F182" s="19">
        <f t="shared" si="978"/>
        <v>0</v>
      </c>
      <c r="G182" s="5" t="s">
        <v>129</v>
      </c>
      <c r="H182" s="13">
        <f t="shared" si="979"/>
        <v>0</v>
      </c>
      <c r="I182" s="10" t="str">
        <f>IFERROR(VLOOKUP(A182,'1'!U:V,2,0),"0")</f>
        <v>0</v>
      </c>
      <c r="J182" s="5" t="s">
        <v>129</v>
      </c>
      <c r="K182" s="15">
        <f t="shared" si="980"/>
        <v>0</v>
      </c>
      <c r="L182" s="10" t="str">
        <f>IFERROR(VLOOKUP(A182,'2'!U:V,2,0),"0")</f>
        <v>0</v>
      </c>
      <c r="M182" s="5" t="s">
        <v>129</v>
      </c>
      <c r="N182" s="15">
        <f t="shared" si="981"/>
        <v>0</v>
      </c>
      <c r="O182" s="10" t="str">
        <f>IFERROR(VLOOKUP(A182,'3'!U:V,2,0),"0")</f>
        <v>0</v>
      </c>
      <c r="P182" s="5" t="s">
        <v>129</v>
      </c>
      <c r="Q182" s="15">
        <f t="shared" si="982"/>
        <v>0</v>
      </c>
      <c r="R182" s="10" t="str">
        <f>IFERROR(VLOOKUP(A182,'4'!U:V,2,0),"0")</f>
        <v>0</v>
      </c>
      <c r="S182" s="5" t="s">
        <v>129</v>
      </c>
      <c r="T182" s="15">
        <f t="shared" si="983"/>
        <v>0</v>
      </c>
      <c r="U182" s="10" t="str">
        <f>IFERROR(VLOOKUP(A182,'5'!U:V,2,0),"0")</f>
        <v>0</v>
      </c>
      <c r="V182" s="5" t="s">
        <v>129</v>
      </c>
      <c r="W182" s="15">
        <f t="shared" si="984"/>
        <v>0</v>
      </c>
      <c r="X182" s="10" t="str">
        <f>IFERROR(VLOOKUP(A182,'6'!U:V,2,0),"0")</f>
        <v>0</v>
      </c>
      <c r="Y182" s="5" t="s">
        <v>129</v>
      </c>
      <c r="Z182" s="15">
        <f t="shared" si="985"/>
        <v>0</v>
      </c>
      <c r="AA182" s="10" t="str">
        <f>IFERROR(VLOOKUP(A182,'7'!U:V,2,0),"0")</f>
        <v>0</v>
      </c>
      <c r="AB182" s="5" t="s">
        <v>129</v>
      </c>
      <c r="AC182" s="15">
        <f t="shared" si="986"/>
        <v>0</v>
      </c>
      <c r="AD182" s="10" t="str">
        <f>IFERROR(VLOOKUP(A182,'8'!U:V,2,0),"0")</f>
        <v>0</v>
      </c>
      <c r="AE182" s="5" t="s">
        <v>129</v>
      </c>
      <c r="AF182" s="15">
        <f t="shared" si="987"/>
        <v>0</v>
      </c>
      <c r="AG182" s="10" t="str">
        <f>IFERROR(VLOOKUP(A182,'9'!U:V,2,0),"0")</f>
        <v>0</v>
      </c>
      <c r="AH182" s="5" t="s">
        <v>129</v>
      </c>
      <c r="AI182" s="15">
        <f t="shared" si="988"/>
        <v>0</v>
      </c>
      <c r="AJ182" s="10" t="str">
        <f>IFERROR(VLOOKUP(A182,'10'!U:V,2,0),"0")</f>
        <v>0</v>
      </c>
      <c r="AK182" s="5" t="s">
        <v>129</v>
      </c>
      <c r="AL182" s="15">
        <f t="shared" si="989"/>
        <v>0</v>
      </c>
      <c r="AM182" s="10" t="str">
        <f>IFERROR(VLOOKUP(A182,'11'!U:V,2,0),"0")</f>
        <v>0</v>
      </c>
      <c r="AN182" s="5" t="s">
        <v>129</v>
      </c>
      <c r="AO182" s="15">
        <f t="shared" si="990"/>
        <v>0</v>
      </c>
      <c r="AP182" s="10" t="str">
        <f>IFERROR(VLOOKUP(A182,'12'!U:V,2,0),"0")</f>
        <v>0</v>
      </c>
      <c r="AQ182" s="5" t="s">
        <v>129</v>
      </c>
      <c r="AR182" s="15">
        <f t="shared" si="991"/>
        <v>0</v>
      </c>
      <c r="AS182" s="10" t="str">
        <f>IFERROR(VLOOKUP(A182,'13'!U:V,2,0),"0")</f>
        <v>0</v>
      </c>
      <c r="AT182" s="5" t="s">
        <v>129</v>
      </c>
      <c r="AU182" s="15">
        <f t="shared" si="992"/>
        <v>0</v>
      </c>
      <c r="AV182" s="10" t="str">
        <f>IFERROR(VLOOKUP(A182,'14'!U:V,2,0),"0")</f>
        <v>0</v>
      </c>
      <c r="AW182" s="5" t="s">
        <v>129</v>
      </c>
      <c r="AX182" s="15">
        <f t="shared" si="993"/>
        <v>0</v>
      </c>
      <c r="AY182" s="10" t="str">
        <f>IFERROR(VLOOKUP(A182,'15'!U:V,2,0),"0")</f>
        <v>0</v>
      </c>
      <c r="AZ182" s="5" t="s">
        <v>129</v>
      </c>
      <c r="BA182" s="15">
        <f t="shared" si="994"/>
        <v>0</v>
      </c>
      <c r="BB182" s="10" t="str">
        <f>IFERROR(VLOOKUP(A182,'16'!U:V,2,0),"0")</f>
        <v>0</v>
      </c>
      <c r="BC182" s="5" t="s">
        <v>129</v>
      </c>
      <c r="BD182" s="15">
        <f t="shared" si="995"/>
        <v>0</v>
      </c>
      <c r="BE182" s="10" t="str">
        <f>IFERROR(VLOOKUP(A182,'17'!U:V,2,0),"0")</f>
        <v>0</v>
      </c>
      <c r="BF182" s="5" t="s">
        <v>129</v>
      </c>
      <c r="BG182" s="15">
        <f t="shared" si="996"/>
        <v>0</v>
      </c>
      <c r="BH182" s="10" t="str">
        <f>IFERROR(VLOOKUP(A182,'18'!U:V,2,0),"0")</f>
        <v>0</v>
      </c>
      <c r="BI182" s="5" t="s">
        <v>129</v>
      </c>
      <c r="BJ182" s="15">
        <f t="shared" si="997"/>
        <v>0</v>
      </c>
      <c r="BK182" s="10" t="str">
        <f>IFERROR(VLOOKUP(A182,'19'!U:V,2,0),"0")</f>
        <v>0</v>
      </c>
      <c r="BL182" s="5" t="s">
        <v>129</v>
      </c>
      <c r="BM182" s="15">
        <f t="shared" si="998"/>
        <v>0</v>
      </c>
      <c r="BN182" s="10" t="str">
        <f>IFERROR(VLOOKUP(A182,'20'!U:V,2,0),"0")</f>
        <v>0</v>
      </c>
      <c r="BO182" s="5" t="s">
        <v>129</v>
      </c>
      <c r="BP182" s="15">
        <f t="shared" si="999"/>
        <v>0</v>
      </c>
      <c r="BQ182" s="10" t="str">
        <f>IFERROR(VLOOKUP(A182,'21'!U:V,2,0),"0")</f>
        <v>0</v>
      </c>
      <c r="BR182" s="5" t="s">
        <v>129</v>
      </c>
      <c r="BS182" s="15">
        <f t="shared" si="1000"/>
        <v>0</v>
      </c>
      <c r="BT182" s="10" t="str">
        <f>IFERROR(VLOOKUP(A182,'22'!U:V,2,0),"0")</f>
        <v>0</v>
      </c>
      <c r="BU182" s="5" t="s">
        <v>129</v>
      </c>
      <c r="BV182" s="15">
        <f t="shared" si="1001"/>
        <v>0</v>
      </c>
      <c r="BW182" s="10" t="str">
        <f>IFERROR(VLOOKUP(A182,'23'!U:V,2,0),"0")</f>
        <v>0</v>
      </c>
      <c r="BX182" s="5" t="s">
        <v>129</v>
      </c>
      <c r="BY182" s="15">
        <f t="shared" si="1002"/>
        <v>0</v>
      </c>
      <c r="BZ182" s="10" t="str">
        <f>IFERROR(VLOOKUP(A182,'24'!U:V,2,0),"0")</f>
        <v>0</v>
      </c>
      <c r="CA182" s="5" t="s">
        <v>129</v>
      </c>
      <c r="CB182" s="15">
        <f t="shared" si="1003"/>
        <v>0</v>
      </c>
      <c r="CC182" s="10" t="str">
        <f>IFERROR(VLOOKUP(A182,'25'!U:V,2,0),"0")</f>
        <v>0</v>
      </c>
      <c r="CD182" s="5" t="s">
        <v>129</v>
      </c>
      <c r="CE182" s="15">
        <f t="shared" si="1004"/>
        <v>0</v>
      </c>
      <c r="CF182" s="10" t="str">
        <f>IFERROR(VLOOKUP(A182,'26'!U:V,2,0),"0")</f>
        <v>0</v>
      </c>
      <c r="CG182" s="5" t="s">
        <v>129</v>
      </c>
      <c r="CH182" s="15">
        <f t="shared" si="1005"/>
        <v>0</v>
      </c>
      <c r="CI182" s="10" t="str">
        <f>IFERROR(VLOOKUP(A182,'27'!U:V,2,0),"0")</f>
        <v>0</v>
      </c>
      <c r="CJ182" s="5" t="s">
        <v>129</v>
      </c>
      <c r="CK182" s="15">
        <f t="shared" si="1006"/>
        <v>0</v>
      </c>
      <c r="CL182" s="10" t="str">
        <f>IFERROR(VLOOKUP(A182,'28'!U:V,2,0),"0")</f>
        <v>0</v>
      </c>
      <c r="CM182" s="5" t="s">
        <v>129</v>
      </c>
      <c r="CN182" s="15">
        <f t="shared" si="1007"/>
        <v>0</v>
      </c>
      <c r="CO182" s="10" t="str">
        <f>IFERROR(VLOOKUP(A182,'29'!U:V,2,0),"0")</f>
        <v>0</v>
      </c>
      <c r="CP182" s="5" t="s">
        <v>129</v>
      </c>
      <c r="CQ182" s="15">
        <f t="shared" si="1008"/>
        <v>0</v>
      </c>
      <c r="CR182" s="10" t="str">
        <f>IFERROR(VLOOKUP(A182,'30'!U:V,2,0),"0")</f>
        <v>0</v>
      </c>
      <c r="CS182" s="5" t="s">
        <v>129</v>
      </c>
      <c r="CT182" s="15">
        <f t="shared" si="1009"/>
        <v>0</v>
      </c>
      <c r="CU182" s="10" t="str">
        <f>IFERROR(VLOOKUP(A182,'31'!U:V,2,0),"0")</f>
        <v>0</v>
      </c>
      <c r="CV182" s="5" t="s">
        <v>129</v>
      </c>
      <c r="CW182" s="15">
        <f t="shared" si="1010"/>
        <v>0</v>
      </c>
      <c r="CX182" s="10" t="str">
        <f>IFERROR(VLOOKUP(A182,'เซต1-31'!V:W,2,0),"0")</f>
        <v>0</v>
      </c>
      <c r="CY182" s="5" t="s">
        <v>129</v>
      </c>
      <c r="CZ182" s="15">
        <f t="shared" si="1011"/>
        <v>0</v>
      </c>
    </row>
    <row r="183" spans="1:104" x14ac:dyDescent="0.25">
      <c r="A183" s="5" t="s">
        <v>540</v>
      </c>
      <c r="B183" s="4" t="s">
        <v>541</v>
      </c>
      <c r="C183" s="13">
        <v>13.1</v>
      </c>
      <c r="D183" s="95">
        <v>1</v>
      </c>
      <c r="E183" s="95">
        <f t="shared" si="422"/>
        <v>0</v>
      </c>
      <c r="F183" s="19">
        <f t="shared" ref="F183:F184" si="1012">+I183+L183+O183+R183+U183+X183+AA183+AD183+AG183+AJ183+AM183+AP183+AS183+AV183+AY183+BB183+BE183+BH183+BK183+BN183+BQ183+BT183+BW183+BZ183+CC183+CF183+CI183+CL183+CO183+CR183+CU183+CX183</f>
        <v>0</v>
      </c>
      <c r="G183" s="5" t="s">
        <v>129</v>
      </c>
      <c r="H183" s="13">
        <f t="shared" ref="H183:H185" si="1013">+F183*C183</f>
        <v>0</v>
      </c>
      <c r="I183" s="10" t="str">
        <f>IFERROR(VLOOKUP(A183,'1'!U:V,2,0),"0")</f>
        <v>0</v>
      </c>
      <c r="J183" s="5" t="s">
        <v>129</v>
      </c>
      <c r="K183" s="15">
        <f t="shared" ref="K183:K185" si="1014">+I183*C183</f>
        <v>0</v>
      </c>
      <c r="L183" s="10" t="str">
        <f>IFERROR(VLOOKUP(A183,'2'!U:V,2,0),"0")</f>
        <v>0</v>
      </c>
      <c r="M183" s="5" t="s">
        <v>129</v>
      </c>
      <c r="N183" s="15">
        <f t="shared" ref="N183:N185" si="1015">+L183*C183</f>
        <v>0</v>
      </c>
      <c r="O183" s="10" t="str">
        <f>IFERROR(VLOOKUP(A183,'3'!U:V,2,0),"0")</f>
        <v>0</v>
      </c>
      <c r="P183" s="5" t="s">
        <v>129</v>
      </c>
      <c r="Q183" s="15">
        <f t="shared" ref="Q183:Q185" si="1016">+O183*C183</f>
        <v>0</v>
      </c>
      <c r="R183" s="10" t="str">
        <f>IFERROR(VLOOKUP(A183,'4'!U:V,2,0),"0")</f>
        <v>0</v>
      </c>
      <c r="S183" s="5" t="s">
        <v>129</v>
      </c>
      <c r="T183" s="15">
        <f t="shared" ref="T183:T185" si="1017">+R183*C183</f>
        <v>0</v>
      </c>
      <c r="U183" s="10" t="str">
        <f>IFERROR(VLOOKUP(A183,'5'!U:V,2,0),"0")</f>
        <v>0</v>
      </c>
      <c r="V183" s="5" t="s">
        <v>129</v>
      </c>
      <c r="W183" s="15">
        <f t="shared" ref="W183:W185" si="1018">+U183*C183</f>
        <v>0</v>
      </c>
      <c r="X183" s="10" t="str">
        <f>IFERROR(VLOOKUP(A183,'6'!U:V,2,0),"0")</f>
        <v>0</v>
      </c>
      <c r="Y183" s="5" t="s">
        <v>129</v>
      </c>
      <c r="Z183" s="15">
        <f t="shared" ref="Z183:Z185" si="1019">+X183*C183</f>
        <v>0</v>
      </c>
      <c r="AA183" s="10" t="str">
        <f>IFERROR(VLOOKUP(A183,'7'!U:V,2,0),"0")</f>
        <v>0</v>
      </c>
      <c r="AB183" s="5" t="s">
        <v>129</v>
      </c>
      <c r="AC183" s="15">
        <f t="shared" ref="AC183:AC185" si="1020">+AA183*C183</f>
        <v>0</v>
      </c>
      <c r="AD183" s="10" t="str">
        <f>IFERROR(VLOOKUP(A183,'8'!U:V,2,0),"0")</f>
        <v>0</v>
      </c>
      <c r="AE183" s="5" t="s">
        <v>129</v>
      </c>
      <c r="AF183" s="15">
        <f t="shared" ref="AF183:AF185" si="1021">+AD183*C183</f>
        <v>0</v>
      </c>
      <c r="AG183" s="10" t="str">
        <f>IFERROR(VLOOKUP(A183,'9'!U:V,2,0),"0")</f>
        <v>0</v>
      </c>
      <c r="AH183" s="5" t="s">
        <v>129</v>
      </c>
      <c r="AI183" s="15">
        <f t="shared" ref="AI183:AI185" si="1022">+AG183*C183</f>
        <v>0</v>
      </c>
      <c r="AJ183" s="10" t="str">
        <f>IFERROR(VLOOKUP(A183,'10'!U:V,2,0),"0")</f>
        <v>0</v>
      </c>
      <c r="AK183" s="5" t="s">
        <v>129</v>
      </c>
      <c r="AL183" s="15">
        <f t="shared" ref="AL183:AL185" si="1023">+AJ183*C183</f>
        <v>0</v>
      </c>
      <c r="AM183" s="10" t="str">
        <f>IFERROR(VLOOKUP(A183,'11'!U:V,2,0),"0")</f>
        <v>0</v>
      </c>
      <c r="AN183" s="5" t="s">
        <v>129</v>
      </c>
      <c r="AO183" s="15">
        <f t="shared" ref="AO183:AO185" si="1024">+AM183*C183</f>
        <v>0</v>
      </c>
      <c r="AP183" s="10" t="str">
        <f>IFERROR(VLOOKUP(A183,'12'!U:V,2,0),"0")</f>
        <v>0</v>
      </c>
      <c r="AQ183" s="5" t="s">
        <v>129</v>
      </c>
      <c r="AR183" s="15">
        <f t="shared" ref="AR183:AR185" si="1025">+AP183*C183</f>
        <v>0</v>
      </c>
      <c r="AS183" s="10" t="str">
        <f>IFERROR(VLOOKUP(A183,'13'!U:V,2,0),"0")</f>
        <v>0</v>
      </c>
      <c r="AT183" s="5" t="s">
        <v>129</v>
      </c>
      <c r="AU183" s="15">
        <f t="shared" ref="AU183:AU185" si="1026">+AS183*C183</f>
        <v>0</v>
      </c>
      <c r="AV183" s="10" t="str">
        <f>IFERROR(VLOOKUP(A183,'14'!U:V,2,0),"0")</f>
        <v>0</v>
      </c>
      <c r="AW183" s="5" t="s">
        <v>129</v>
      </c>
      <c r="AX183" s="15">
        <f t="shared" ref="AX183:AX185" si="1027">+AV183*C183</f>
        <v>0</v>
      </c>
      <c r="AY183" s="10" t="str">
        <f>IFERROR(VLOOKUP(A183,'15'!U:V,2,0),"0")</f>
        <v>0</v>
      </c>
      <c r="AZ183" s="5" t="s">
        <v>129</v>
      </c>
      <c r="BA183" s="15">
        <f t="shared" ref="BA183:BA185" si="1028">+AY183*C183</f>
        <v>0</v>
      </c>
      <c r="BB183" s="10" t="str">
        <f>IFERROR(VLOOKUP(A183,'16'!U:V,2,0),"0")</f>
        <v>0</v>
      </c>
      <c r="BC183" s="5" t="s">
        <v>129</v>
      </c>
      <c r="BD183" s="15">
        <f t="shared" ref="BD183:BD185" si="1029">+BB183*C183</f>
        <v>0</v>
      </c>
      <c r="BE183" s="10" t="str">
        <f>IFERROR(VLOOKUP(A183,'17'!U:V,2,0),"0")</f>
        <v>0</v>
      </c>
      <c r="BF183" s="5" t="s">
        <v>129</v>
      </c>
      <c r="BG183" s="15">
        <f t="shared" ref="BG183:BG185" si="1030">+BE183*C183</f>
        <v>0</v>
      </c>
      <c r="BH183" s="10" t="str">
        <f>IFERROR(VLOOKUP(A183,'18'!U:V,2,0),"0")</f>
        <v>0</v>
      </c>
      <c r="BI183" s="5" t="s">
        <v>129</v>
      </c>
      <c r="BJ183" s="15">
        <f t="shared" ref="BJ183:BJ185" si="1031">+BH183*C183</f>
        <v>0</v>
      </c>
      <c r="BK183" s="10" t="str">
        <f>IFERROR(VLOOKUP(A183,'19'!U:V,2,0),"0")</f>
        <v>0</v>
      </c>
      <c r="BL183" s="5" t="s">
        <v>129</v>
      </c>
      <c r="BM183" s="15">
        <f t="shared" ref="BM183:BM185" si="1032">+BK183*C183</f>
        <v>0</v>
      </c>
      <c r="BN183" s="10" t="str">
        <f>IFERROR(VLOOKUP(A183,'20'!U:V,2,0),"0")</f>
        <v>0</v>
      </c>
      <c r="BO183" s="5" t="s">
        <v>129</v>
      </c>
      <c r="BP183" s="15">
        <f t="shared" ref="BP183:BP185" si="1033">+BN183*C183</f>
        <v>0</v>
      </c>
      <c r="BQ183" s="10" t="str">
        <f>IFERROR(VLOOKUP(A183,'21'!U:V,2,0),"0")</f>
        <v>0</v>
      </c>
      <c r="BR183" s="5" t="s">
        <v>129</v>
      </c>
      <c r="BS183" s="15">
        <f t="shared" ref="BS183:BS185" si="1034">+BQ183*C183</f>
        <v>0</v>
      </c>
      <c r="BT183" s="10" t="str">
        <f>IFERROR(VLOOKUP(A183,'22'!U:V,2,0),"0")</f>
        <v>0</v>
      </c>
      <c r="BU183" s="5" t="s">
        <v>129</v>
      </c>
      <c r="BV183" s="15">
        <f t="shared" ref="BV183:BV185" si="1035">+BT183*C183</f>
        <v>0</v>
      </c>
      <c r="BW183" s="10" t="str">
        <f>IFERROR(VLOOKUP(A183,'23'!U:V,2,0),"0")</f>
        <v>0</v>
      </c>
      <c r="BX183" s="5" t="s">
        <v>129</v>
      </c>
      <c r="BY183" s="15">
        <f t="shared" ref="BY183:BY185" si="1036">+BW183*C183</f>
        <v>0</v>
      </c>
      <c r="BZ183" s="10" t="str">
        <f>IFERROR(VLOOKUP(A183,'24'!U:V,2,0),"0")</f>
        <v>0</v>
      </c>
      <c r="CA183" s="5" t="s">
        <v>129</v>
      </c>
      <c r="CB183" s="15">
        <f t="shared" ref="CB183:CB185" si="1037">+BZ183*C183</f>
        <v>0</v>
      </c>
      <c r="CC183" s="10" t="str">
        <f>IFERROR(VLOOKUP(A183,'25'!U:V,2,0),"0")</f>
        <v>0</v>
      </c>
      <c r="CD183" s="5" t="s">
        <v>129</v>
      </c>
      <c r="CE183" s="15">
        <f t="shared" ref="CE183:CE185" si="1038">+CC183*C183</f>
        <v>0</v>
      </c>
      <c r="CF183" s="10" t="str">
        <f>IFERROR(VLOOKUP(A183,'26'!U:V,2,0),"0")</f>
        <v>0</v>
      </c>
      <c r="CG183" s="5" t="s">
        <v>129</v>
      </c>
      <c r="CH183" s="15">
        <f t="shared" ref="CH183:CH185" si="1039">+CF183*C183</f>
        <v>0</v>
      </c>
      <c r="CI183" s="10" t="str">
        <f>IFERROR(VLOOKUP(A183,'27'!U:V,2,0),"0")</f>
        <v>0</v>
      </c>
      <c r="CJ183" s="5" t="s">
        <v>129</v>
      </c>
      <c r="CK183" s="15">
        <f t="shared" ref="CK183:CK185" si="1040">+CI183*C183</f>
        <v>0</v>
      </c>
      <c r="CL183" s="10" t="str">
        <f>IFERROR(VLOOKUP(A183,'28'!U:V,2,0),"0")</f>
        <v>0</v>
      </c>
      <c r="CM183" s="5" t="s">
        <v>129</v>
      </c>
      <c r="CN183" s="15">
        <f t="shared" ref="CN183:CN185" si="1041">+CL183*C183</f>
        <v>0</v>
      </c>
      <c r="CO183" s="10" t="str">
        <f>IFERROR(VLOOKUP(A183,'29'!U:V,2,0),"0")</f>
        <v>0</v>
      </c>
      <c r="CP183" s="5" t="s">
        <v>129</v>
      </c>
      <c r="CQ183" s="15">
        <f t="shared" ref="CQ183:CQ185" si="1042">+CO183*C183</f>
        <v>0</v>
      </c>
      <c r="CR183" s="10" t="str">
        <f>IFERROR(VLOOKUP(A183,'30'!U:V,2,0),"0")</f>
        <v>0</v>
      </c>
      <c r="CS183" s="5" t="s">
        <v>129</v>
      </c>
      <c r="CT183" s="15">
        <f t="shared" ref="CT183:CT185" si="1043">+CR183*C183</f>
        <v>0</v>
      </c>
      <c r="CU183" s="10" t="str">
        <f>IFERROR(VLOOKUP(A183,'31'!U:V,2,0),"0")</f>
        <v>0</v>
      </c>
      <c r="CV183" s="5" t="s">
        <v>129</v>
      </c>
      <c r="CW183" s="15">
        <f t="shared" ref="CW183:CW185" si="1044">+CU183*C183</f>
        <v>0</v>
      </c>
      <c r="CX183" s="10" t="str">
        <f>IFERROR(VLOOKUP(A183,'เซต1-31'!V:W,2,0),"0")</f>
        <v>0</v>
      </c>
      <c r="CY183" s="5" t="s">
        <v>129</v>
      </c>
      <c r="CZ183" s="15">
        <f t="shared" ref="CZ183:CZ185" si="1045">+CX183*CQ183</f>
        <v>0</v>
      </c>
    </row>
    <row r="184" spans="1:104" x14ac:dyDescent="0.25">
      <c r="A184" s="5" t="s">
        <v>415</v>
      </c>
      <c r="B184" s="4" t="s">
        <v>416</v>
      </c>
      <c r="C184" s="13">
        <f>12.68*4</f>
        <v>50.72</v>
      </c>
      <c r="D184" s="95">
        <v>4</v>
      </c>
      <c r="E184" s="95">
        <f t="shared" si="422"/>
        <v>0</v>
      </c>
      <c r="F184" s="19">
        <f t="shared" si="1012"/>
        <v>0</v>
      </c>
      <c r="G184" s="5" t="s">
        <v>256</v>
      </c>
      <c r="H184" s="13">
        <f t="shared" si="1013"/>
        <v>0</v>
      </c>
      <c r="I184" s="10" t="str">
        <f>IFERROR(VLOOKUP(A184,'1'!U:V,2,0),"0")</f>
        <v>0</v>
      </c>
      <c r="J184" s="5" t="s">
        <v>256</v>
      </c>
      <c r="K184" s="15">
        <f t="shared" si="1014"/>
        <v>0</v>
      </c>
      <c r="L184" s="10" t="str">
        <f>IFERROR(VLOOKUP(A184,'2'!U:V,2,0),"0")</f>
        <v>0</v>
      </c>
      <c r="M184" s="5" t="s">
        <v>256</v>
      </c>
      <c r="N184" s="15">
        <f t="shared" si="1015"/>
        <v>0</v>
      </c>
      <c r="O184" s="10" t="str">
        <f>IFERROR(VLOOKUP(A184,'3'!U:V,2,0),"0")</f>
        <v>0</v>
      </c>
      <c r="P184" s="5" t="s">
        <v>256</v>
      </c>
      <c r="Q184" s="15">
        <f t="shared" si="1016"/>
        <v>0</v>
      </c>
      <c r="R184" s="10" t="str">
        <f>IFERROR(VLOOKUP(A184,'4'!U:V,2,0),"0")</f>
        <v>0</v>
      </c>
      <c r="S184" s="5" t="s">
        <v>256</v>
      </c>
      <c r="T184" s="15">
        <f t="shared" si="1017"/>
        <v>0</v>
      </c>
      <c r="U184" s="10" t="str">
        <f>IFERROR(VLOOKUP(A184,'5'!U:V,2,0),"0")</f>
        <v>0</v>
      </c>
      <c r="V184" s="5" t="s">
        <v>256</v>
      </c>
      <c r="W184" s="15">
        <f t="shared" si="1018"/>
        <v>0</v>
      </c>
      <c r="X184" s="10" t="str">
        <f>IFERROR(VLOOKUP(A184,'6'!U:V,2,0),"0")</f>
        <v>0</v>
      </c>
      <c r="Y184" s="5" t="s">
        <v>256</v>
      </c>
      <c r="Z184" s="15">
        <f t="shared" si="1019"/>
        <v>0</v>
      </c>
      <c r="AA184" s="10" t="str">
        <f>IFERROR(VLOOKUP(A184,'7'!U:V,2,0),"0")</f>
        <v>0</v>
      </c>
      <c r="AB184" s="5" t="s">
        <v>256</v>
      </c>
      <c r="AC184" s="15">
        <f t="shared" si="1020"/>
        <v>0</v>
      </c>
      <c r="AD184" s="10" t="str">
        <f>IFERROR(VLOOKUP(A184,'8'!U:V,2,0),"0")</f>
        <v>0</v>
      </c>
      <c r="AE184" s="5" t="s">
        <v>256</v>
      </c>
      <c r="AF184" s="15">
        <f t="shared" si="1021"/>
        <v>0</v>
      </c>
      <c r="AG184" s="10" t="str">
        <f>IFERROR(VLOOKUP(A184,'9'!U:V,2,0),"0")</f>
        <v>0</v>
      </c>
      <c r="AH184" s="5" t="s">
        <v>256</v>
      </c>
      <c r="AI184" s="15">
        <f t="shared" si="1022"/>
        <v>0</v>
      </c>
      <c r="AJ184" s="10" t="str">
        <f>IFERROR(VLOOKUP(A184,'10'!U:V,2,0),"0")</f>
        <v>0</v>
      </c>
      <c r="AK184" s="5" t="s">
        <v>256</v>
      </c>
      <c r="AL184" s="15">
        <f t="shared" si="1023"/>
        <v>0</v>
      </c>
      <c r="AM184" s="10" t="str">
        <f>IFERROR(VLOOKUP(A184,'11'!U:V,2,0),"0")</f>
        <v>0</v>
      </c>
      <c r="AN184" s="5" t="s">
        <v>256</v>
      </c>
      <c r="AO184" s="15">
        <f t="shared" si="1024"/>
        <v>0</v>
      </c>
      <c r="AP184" s="10" t="str">
        <f>IFERROR(VLOOKUP(A184,'12'!U:V,2,0),"0")</f>
        <v>0</v>
      </c>
      <c r="AQ184" s="5" t="s">
        <v>256</v>
      </c>
      <c r="AR184" s="15">
        <f t="shared" si="1025"/>
        <v>0</v>
      </c>
      <c r="AS184" s="10" t="str">
        <f>IFERROR(VLOOKUP(A184,'13'!U:V,2,0),"0")</f>
        <v>0</v>
      </c>
      <c r="AT184" s="5" t="s">
        <v>256</v>
      </c>
      <c r="AU184" s="15">
        <f t="shared" si="1026"/>
        <v>0</v>
      </c>
      <c r="AV184" s="10" t="str">
        <f>IFERROR(VLOOKUP(A184,'14'!U:V,2,0),"0")</f>
        <v>0</v>
      </c>
      <c r="AW184" s="5" t="s">
        <v>256</v>
      </c>
      <c r="AX184" s="15">
        <f t="shared" si="1027"/>
        <v>0</v>
      </c>
      <c r="AY184" s="10" t="str">
        <f>IFERROR(VLOOKUP(A184,'15'!U:V,2,0),"0")</f>
        <v>0</v>
      </c>
      <c r="AZ184" s="5" t="s">
        <v>256</v>
      </c>
      <c r="BA184" s="15">
        <f t="shared" si="1028"/>
        <v>0</v>
      </c>
      <c r="BB184" s="10" t="str">
        <f>IFERROR(VLOOKUP(A184,'16'!U:V,2,0),"0")</f>
        <v>0</v>
      </c>
      <c r="BC184" s="5" t="s">
        <v>256</v>
      </c>
      <c r="BD184" s="15">
        <f t="shared" si="1029"/>
        <v>0</v>
      </c>
      <c r="BE184" s="10" t="str">
        <f>IFERROR(VLOOKUP(A184,'17'!U:V,2,0),"0")</f>
        <v>0</v>
      </c>
      <c r="BF184" s="5" t="s">
        <v>256</v>
      </c>
      <c r="BG184" s="15">
        <f t="shared" si="1030"/>
        <v>0</v>
      </c>
      <c r="BH184" s="10" t="str">
        <f>IFERROR(VLOOKUP(A184,'18'!U:V,2,0),"0")</f>
        <v>0</v>
      </c>
      <c r="BI184" s="5" t="s">
        <v>256</v>
      </c>
      <c r="BJ184" s="15">
        <f t="shared" si="1031"/>
        <v>0</v>
      </c>
      <c r="BK184" s="10" t="str">
        <f>IFERROR(VLOOKUP(A184,'19'!U:V,2,0),"0")</f>
        <v>0</v>
      </c>
      <c r="BL184" s="5" t="s">
        <v>256</v>
      </c>
      <c r="BM184" s="15">
        <f t="shared" si="1032"/>
        <v>0</v>
      </c>
      <c r="BN184" s="10" t="str">
        <f>IFERROR(VLOOKUP(A184,'20'!U:V,2,0),"0")</f>
        <v>0</v>
      </c>
      <c r="BO184" s="5" t="s">
        <v>256</v>
      </c>
      <c r="BP184" s="15">
        <f t="shared" si="1033"/>
        <v>0</v>
      </c>
      <c r="BQ184" s="10" t="str">
        <f>IFERROR(VLOOKUP(A184,'21'!U:V,2,0),"0")</f>
        <v>0</v>
      </c>
      <c r="BR184" s="5" t="s">
        <v>256</v>
      </c>
      <c r="BS184" s="15">
        <f t="shared" si="1034"/>
        <v>0</v>
      </c>
      <c r="BT184" s="10" t="str">
        <f>IFERROR(VLOOKUP(A184,'22'!U:V,2,0),"0")</f>
        <v>0</v>
      </c>
      <c r="BU184" s="5" t="s">
        <v>256</v>
      </c>
      <c r="BV184" s="15">
        <f t="shared" si="1035"/>
        <v>0</v>
      </c>
      <c r="BW184" s="10" t="str">
        <f>IFERROR(VLOOKUP(A184,'23'!U:V,2,0),"0")</f>
        <v>0</v>
      </c>
      <c r="BX184" s="5" t="s">
        <v>256</v>
      </c>
      <c r="BY184" s="15">
        <f t="shared" si="1036"/>
        <v>0</v>
      </c>
      <c r="BZ184" s="10" t="str">
        <f>IFERROR(VLOOKUP(A184,'24'!U:V,2,0),"0")</f>
        <v>0</v>
      </c>
      <c r="CA184" s="5" t="s">
        <v>256</v>
      </c>
      <c r="CB184" s="15">
        <f t="shared" si="1037"/>
        <v>0</v>
      </c>
      <c r="CC184" s="10" t="str">
        <f>IFERROR(VLOOKUP(A184,'25'!U:V,2,0),"0")</f>
        <v>0</v>
      </c>
      <c r="CD184" s="5" t="s">
        <v>256</v>
      </c>
      <c r="CE184" s="15">
        <f t="shared" si="1038"/>
        <v>0</v>
      </c>
      <c r="CF184" s="10" t="str">
        <f>IFERROR(VLOOKUP(A184,'26'!U:V,2,0),"0")</f>
        <v>0</v>
      </c>
      <c r="CG184" s="5" t="s">
        <v>256</v>
      </c>
      <c r="CH184" s="15">
        <f t="shared" si="1039"/>
        <v>0</v>
      </c>
      <c r="CI184" s="10" t="str">
        <f>IFERROR(VLOOKUP(A184,'27'!U:V,2,0),"0")</f>
        <v>0</v>
      </c>
      <c r="CJ184" s="5" t="s">
        <v>256</v>
      </c>
      <c r="CK184" s="15">
        <f t="shared" si="1040"/>
        <v>0</v>
      </c>
      <c r="CL184" s="10" t="str">
        <f>IFERROR(VLOOKUP(A184,'28'!U:V,2,0),"0")</f>
        <v>0</v>
      </c>
      <c r="CM184" s="5" t="s">
        <v>256</v>
      </c>
      <c r="CN184" s="15">
        <f t="shared" si="1041"/>
        <v>0</v>
      </c>
      <c r="CO184" s="10" t="str">
        <f>IFERROR(VLOOKUP(A184,'29'!U:V,2,0),"0")</f>
        <v>0</v>
      </c>
      <c r="CP184" s="5" t="s">
        <v>256</v>
      </c>
      <c r="CQ184" s="15">
        <f t="shared" si="1042"/>
        <v>0</v>
      </c>
      <c r="CR184" s="10" t="str">
        <f>IFERROR(VLOOKUP(A184,'30'!U:V,2,0),"0")</f>
        <v>0</v>
      </c>
      <c r="CS184" s="5" t="s">
        <v>256</v>
      </c>
      <c r="CT184" s="15">
        <f t="shared" si="1043"/>
        <v>0</v>
      </c>
      <c r="CU184" s="10" t="str">
        <f>IFERROR(VLOOKUP(A184,'31'!U:V,2,0),"0")</f>
        <v>0</v>
      </c>
      <c r="CV184" s="5" t="s">
        <v>256</v>
      </c>
      <c r="CW184" s="15">
        <f t="shared" si="1044"/>
        <v>0</v>
      </c>
      <c r="CX184" s="10" t="str">
        <f>IFERROR(VLOOKUP(A184,'เซต1-31'!V:W,2,0),"0")</f>
        <v>0</v>
      </c>
      <c r="CY184" s="5" t="s">
        <v>256</v>
      </c>
      <c r="CZ184" s="15">
        <f t="shared" si="1045"/>
        <v>0</v>
      </c>
    </row>
    <row r="185" spans="1:104" x14ac:dyDescent="0.25">
      <c r="A185" s="5" t="s">
        <v>542</v>
      </c>
      <c r="B185" s="4" t="s">
        <v>543</v>
      </c>
      <c r="C185" s="13">
        <v>5.15</v>
      </c>
      <c r="D185" s="95">
        <v>1</v>
      </c>
      <c r="E185" s="95">
        <f t="shared" si="422"/>
        <v>250</v>
      </c>
      <c r="F185" s="19">
        <f>+I185+L185+O185+R185+U185+X185+AA185+AD185+AG185+AJ185+AM185+AP185+AS185+AV185+AY185+BB185+BE185+BH185+BK185+BN185+BQ185+BT185+BW185+BZ185+CC185+CF185+CI185+CL185+CO185+CR185+CU185+CX185</f>
        <v>250</v>
      </c>
      <c r="G185" s="5" t="s">
        <v>130</v>
      </c>
      <c r="H185" s="13">
        <f t="shared" si="1013"/>
        <v>1287.5</v>
      </c>
      <c r="I185" s="10" t="str">
        <f>IFERROR(VLOOKUP(A185,'1'!U:V,2,0),"0")</f>
        <v>0</v>
      </c>
      <c r="J185" s="5" t="s">
        <v>130</v>
      </c>
      <c r="K185" s="15">
        <f t="shared" si="1014"/>
        <v>0</v>
      </c>
      <c r="L185" s="10" t="str">
        <f>IFERROR(VLOOKUP(A185,'2'!U:V,2,0),"0")</f>
        <v>0</v>
      </c>
      <c r="M185" s="5" t="s">
        <v>130</v>
      </c>
      <c r="N185" s="15">
        <f t="shared" si="1015"/>
        <v>0</v>
      </c>
      <c r="O185" s="10" t="str">
        <f>IFERROR(VLOOKUP(A185,'3'!U:V,2,0),"0")</f>
        <v>0</v>
      </c>
      <c r="P185" s="5" t="s">
        <v>130</v>
      </c>
      <c r="Q185" s="15">
        <f t="shared" si="1016"/>
        <v>0</v>
      </c>
      <c r="R185" s="10" t="str">
        <f>IFERROR(VLOOKUP(A185,'4'!U:V,2,0),"0")</f>
        <v>0</v>
      </c>
      <c r="S185" s="5" t="s">
        <v>130</v>
      </c>
      <c r="T185" s="15">
        <f t="shared" si="1017"/>
        <v>0</v>
      </c>
      <c r="U185" s="10" t="str">
        <f>IFERROR(VLOOKUP(A185,'5'!U:V,2,0),"0")</f>
        <v>0</v>
      </c>
      <c r="V185" s="5" t="s">
        <v>130</v>
      </c>
      <c r="W185" s="15">
        <f t="shared" si="1018"/>
        <v>0</v>
      </c>
      <c r="X185" s="10" t="str">
        <f>IFERROR(VLOOKUP(A185,'6'!U:V,2,0),"0")</f>
        <v>0</v>
      </c>
      <c r="Y185" s="5" t="s">
        <v>130</v>
      </c>
      <c r="Z185" s="15">
        <f t="shared" si="1019"/>
        <v>0</v>
      </c>
      <c r="AA185" s="10" t="str">
        <f>IFERROR(VLOOKUP(A185,'7'!U:V,2,0),"0")</f>
        <v>0</v>
      </c>
      <c r="AB185" s="5" t="s">
        <v>130</v>
      </c>
      <c r="AC185" s="15">
        <f t="shared" si="1020"/>
        <v>0</v>
      </c>
      <c r="AD185" s="10" t="str">
        <f>IFERROR(VLOOKUP(A185,'8'!U:V,2,0),"0")</f>
        <v>0</v>
      </c>
      <c r="AE185" s="5" t="s">
        <v>130</v>
      </c>
      <c r="AF185" s="15">
        <f t="shared" si="1021"/>
        <v>0</v>
      </c>
      <c r="AG185" s="10" t="str">
        <f>IFERROR(VLOOKUP(A185,'9'!U:V,2,0),"0")</f>
        <v>0</v>
      </c>
      <c r="AH185" s="5" t="s">
        <v>130</v>
      </c>
      <c r="AI185" s="15">
        <f t="shared" si="1022"/>
        <v>0</v>
      </c>
      <c r="AJ185" s="10" t="str">
        <f>IFERROR(VLOOKUP(A185,'10'!U:V,2,0),"0")</f>
        <v>0</v>
      </c>
      <c r="AK185" s="5" t="s">
        <v>130</v>
      </c>
      <c r="AL185" s="15">
        <f t="shared" si="1023"/>
        <v>0</v>
      </c>
      <c r="AM185" s="10" t="str">
        <f>IFERROR(VLOOKUP(A185,'11'!U:V,2,0),"0")</f>
        <v>0</v>
      </c>
      <c r="AN185" s="5" t="s">
        <v>130</v>
      </c>
      <c r="AO185" s="15">
        <f t="shared" si="1024"/>
        <v>0</v>
      </c>
      <c r="AP185" s="10" t="str">
        <f>IFERROR(VLOOKUP(A185,'12'!U:V,2,0),"0")</f>
        <v>0</v>
      </c>
      <c r="AQ185" s="5" t="s">
        <v>130</v>
      </c>
      <c r="AR185" s="15">
        <f t="shared" si="1025"/>
        <v>0</v>
      </c>
      <c r="AS185" s="10" t="str">
        <f>IFERROR(VLOOKUP(A185,'13'!U:V,2,0),"0")</f>
        <v>0</v>
      </c>
      <c r="AT185" s="5" t="s">
        <v>130</v>
      </c>
      <c r="AU185" s="15">
        <f t="shared" si="1026"/>
        <v>0</v>
      </c>
      <c r="AV185" s="10" t="str">
        <f>IFERROR(VLOOKUP(A185,'14'!U:V,2,0),"0")</f>
        <v>0</v>
      </c>
      <c r="AW185" s="5" t="s">
        <v>130</v>
      </c>
      <c r="AX185" s="15">
        <f t="shared" si="1027"/>
        <v>0</v>
      </c>
      <c r="AY185" s="10" t="str">
        <f>IFERROR(VLOOKUP(A185,'15'!U:V,2,0),"0")</f>
        <v>0</v>
      </c>
      <c r="AZ185" s="5" t="s">
        <v>130</v>
      </c>
      <c r="BA185" s="15">
        <f t="shared" si="1028"/>
        <v>0</v>
      </c>
      <c r="BB185" s="10" t="str">
        <f>IFERROR(VLOOKUP(A185,'16'!U:V,2,0),"0")</f>
        <v>0</v>
      </c>
      <c r="BC185" s="5" t="s">
        <v>130</v>
      </c>
      <c r="BD185" s="15">
        <f t="shared" si="1029"/>
        <v>0</v>
      </c>
      <c r="BE185" s="10" t="str">
        <f>IFERROR(VLOOKUP(A185,'17'!U:V,2,0),"0")</f>
        <v>0</v>
      </c>
      <c r="BF185" s="5" t="s">
        <v>130</v>
      </c>
      <c r="BG185" s="15">
        <f t="shared" si="1030"/>
        <v>0</v>
      </c>
      <c r="BH185" s="10" t="str">
        <f>IFERROR(VLOOKUP(A185,'18'!U:V,2,0),"0")</f>
        <v>0</v>
      </c>
      <c r="BI185" s="5" t="s">
        <v>130</v>
      </c>
      <c r="BJ185" s="15">
        <f t="shared" si="1031"/>
        <v>0</v>
      </c>
      <c r="BK185" s="10" t="str">
        <f>IFERROR(VLOOKUP(A185,'19'!U:V,2,0),"0")</f>
        <v>0</v>
      </c>
      <c r="BL185" s="5" t="s">
        <v>130</v>
      </c>
      <c r="BM185" s="15">
        <f t="shared" si="1032"/>
        <v>0</v>
      </c>
      <c r="BN185" s="10" t="str">
        <f>IFERROR(VLOOKUP(A185,'20'!U:V,2,0),"0")</f>
        <v>0</v>
      </c>
      <c r="BO185" s="5" t="s">
        <v>130</v>
      </c>
      <c r="BP185" s="15">
        <f t="shared" si="1033"/>
        <v>0</v>
      </c>
      <c r="BQ185" s="10" t="str">
        <f>IFERROR(VLOOKUP(A185,'21'!U:V,2,0),"0")</f>
        <v>0</v>
      </c>
      <c r="BR185" s="5" t="s">
        <v>130</v>
      </c>
      <c r="BS185" s="15">
        <f t="shared" si="1034"/>
        <v>0</v>
      </c>
      <c r="BT185" s="10" t="str">
        <f>IFERROR(VLOOKUP(A185,'22'!U:V,2,0),"0")</f>
        <v>0</v>
      </c>
      <c r="BU185" s="5" t="s">
        <v>130</v>
      </c>
      <c r="BV185" s="15">
        <f t="shared" si="1035"/>
        <v>0</v>
      </c>
      <c r="BW185" s="10" t="str">
        <f>IFERROR(VLOOKUP(A185,'23'!U:V,2,0),"0")</f>
        <v>0</v>
      </c>
      <c r="BX185" s="5" t="s">
        <v>130</v>
      </c>
      <c r="BY185" s="15">
        <f t="shared" si="1036"/>
        <v>0</v>
      </c>
      <c r="BZ185" s="10" t="str">
        <f>IFERROR(VLOOKUP(A185,'24'!U:V,2,0),"0")</f>
        <v>0</v>
      </c>
      <c r="CA185" s="5" t="s">
        <v>130</v>
      </c>
      <c r="CB185" s="15">
        <f t="shared" si="1037"/>
        <v>0</v>
      </c>
      <c r="CC185" s="10" t="str">
        <f>IFERROR(VLOOKUP(A185,'25'!U:V,2,0),"0")</f>
        <v>0</v>
      </c>
      <c r="CD185" s="5" t="s">
        <v>130</v>
      </c>
      <c r="CE185" s="15">
        <f t="shared" si="1038"/>
        <v>0</v>
      </c>
      <c r="CF185" s="10">
        <f>IFERROR(VLOOKUP(A185,'26'!U:V,2,0),"0")</f>
        <v>250</v>
      </c>
      <c r="CG185" s="5" t="s">
        <v>130</v>
      </c>
      <c r="CH185" s="15">
        <f t="shared" si="1039"/>
        <v>1287.5</v>
      </c>
      <c r="CI185" s="10" t="str">
        <f>IFERROR(VLOOKUP(A185,'27'!U:V,2,0),"0")</f>
        <v>0</v>
      </c>
      <c r="CJ185" s="5" t="s">
        <v>130</v>
      </c>
      <c r="CK185" s="15">
        <f t="shared" si="1040"/>
        <v>0</v>
      </c>
      <c r="CL185" s="10" t="str">
        <f>IFERROR(VLOOKUP(A185,'28'!U:V,2,0),"0")</f>
        <v>0</v>
      </c>
      <c r="CM185" s="5" t="s">
        <v>130</v>
      </c>
      <c r="CN185" s="15">
        <f t="shared" si="1041"/>
        <v>0</v>
      </c>
      <c r="CO185" s="10" t="str">
        <f>IFERROR(VLOOKUP(A185,'29'!U:V,2,0),"0")</f>
        <v>0</v>
      </c>
      <c r="CP185" s="5" t="s">
        <v>130</v>
      </c>
      <c r="CQ185" s="15">
        <f t="shared" si="1042"/>
        <v>0</v>
      </c>
      <c r="CR185" s="10" t="str">
        <f>IFERROR(VLOOKUP(A185,'30'!U:V,2,0),"0")</f>
        <v>0</v>
      </c>
      <c r="CS185" s="5" t="s">
        <v>130</v>
      </c>
      <c r="CT185" s="15">
        <f t="shared" si="1043"/>
        <v>0</v>
      </c>
      <c r="CU185" s="10" t="str">
        <f>IFERROR(VLOOKUP(A185,'31'!U:V,2,0),"0")</f>
        <v>0</v>
      </c>
      <c r="CV185" s="5" t="s">
        <v>130</v>
      </c>
      <c r="CW185" s="15">
        <f t="shared" si="1044"/>
        <v>0</v>
      </c>
      <c r="CX185" s="10" t="str">
        <f>IFERROR(VLOOKUP(A185,'เซต1-31'!V:W,2,0),"0")</f>
        <v>0</v>
      </c>
      <c r="CY185" s="5" t="s">
        <v>130</v>
      </c>
      <c r="CZ185" s="15">
        <f t="shared" si="1045"/>
        <v>0</v>
      </c>
    </row>
    <row r="186" spans="1:104" x14ac:dyDescent="0.25">
      <c r="A186" s="5" t="s">
        <v>544</v>
      </c>
      <c r="B186" s="4" t="s">
        <v>545</v>
      </c>
      <c r="C186" s="13">
        <v>13.1</v>
      </c>
      <c r="D186" s="95">
        <v>1</v>
      </c>
      <c r="E186" s="95">
        <f t="shared" si="422"/>
        <v>0</v>
      </c>
      <c r="F186" s="19">
        <f t="shared" ref="F186:F187" si="1046">+I186+L186+O186+R186+U186+X186+AA186+AD186+AG186+AJ186+AM186+AP186+AS186+AV186+AY186+BB186+BE186+BH186+BK186+BN186+BQ186+BT186+BW186+BZ186+CC186+CF186+CI186+CL186+CO186+CR186+CU186+CX186</f>
        <v>0</v>
      </c>
      <c r="G186" s="5" t="s">
        <v>129</v>
      </c>
      <c r="H186" s="13">
        <f t="shared" ref="H186:H187" si="1047">+F186*C186</f>
        <v>0</v>
      </c>
      <c r="I186" s="10" t="str">
        <f>IFERROR(VLOOKUP(A186,'1'!U:V,2,0),"0")</f>
        <v>0</v>
      </c>
      <c r="J186" s="5" t="s">
        <v>129</v>
      </c>
      <c r="K186" s="15">
        <f t="shared" ref="K186:K187" si="1048">+I186*C186</f>
        <v>0</v>
      </c>
      <c r="L186" s="10" t="str">
        <f>IFERROR(VLOOKUP(A186,'2'!U:V,2,0),"0")</f>
        <v>0</v>
      </c>
      <c r="M186" s="5" t="s">
        <v>129</v>
      </c>
      <c r="N186" s="15">
        <f t="shared" ref="N186:N187" si="1049">+L186*C186</f>
        <v>0</v>
      </c>
      <c r="O186" s="10" t="str">
        <f>IFERROR(VLOOKUP(A186,'3'!U:V,2,0),"0")</f>
        <v>0</v>
      </c>
      <c r="P186" s="5" t="s">
        <v>129</v>
      </c>
      <c r="Q186" s="15">
        <f t="shared" ref="Q186:Q187" si="1050">+O186*C186</f>
        <v>0</v>
      </c>
      <c r="R186" s="10" t="str">
        <f>IFERROR(VLOOKUP(A186,'4'!U:V,2,0),"0")</f>
        <v>0</v>
      </c>
      <c r="S186" s="5" t="s">
        <v>129</v>
      </c>
      <c r="T186" s="15">
        <f t="shared" ref="T186:T187" si="1051">+R186*C186</f>
        <v>0</v>
      </c>
      <c r="U186" s="10" t="str">
        <f>IFERROR(VLOOKUP(A186,'5'!U:V,2,0),"0")</f>
        <v>0</v>
      </c>
      <c r="V186" s="5" t="s">
        <v>129</v>
      </c>
      <c r="W186" s="15">
        <f t="shared" ref="W186:W187" si="1052">+U186*C186</f>
        <v>0</v>
      </c>
      <c r="X186" s="10" t="str">
        <f>IFERROR(VLOOKUP(A186,'6'!U:V,2,0),"0")</f>
        <v>0</v>
      </c>
      <c r="Y186" s="5" t="s">
        <v>129</v>
      </c>
      <c r="Z186" s="15">
        <f t="shared" ref="Z186:Z187" si="1053">+X186*C186</f>
        <v>0</v>
      </c>
      <c r="AA186" s="10" t="str">
        <f>IFERROR(VLOOKUP(A186,'7'!U:V,2,0),"0")</f>
        <v>0</v>
      </c>
      <c r="AB186" s="5" t="s">
        <v>129</v>
      </c>
      <c r="AC186" s="15">
        <f t="shared" ref="AC186:AC187" si="1054">+AA186*C186</f>
        <v>0</v>
      </c>
      <c r="AD186" s="10" t="str">
        <f>IFERROR(VLOOKUP(A186,'8'!U:V,2,0),"0")</f>
        <v>0</v>
      </c>
      <c r="AE186" s="5" t="s">
        <v>129</v>
      </c>
      <c r="AF186" s="15">
        <f t="shared" ref="AF186:AF187" si="1055">+AD186*C186</f>
        <v>0</v>
      </c>
      <c r="AG186" s="10" t="str">
        <f>IFERROR(VLOOKUP(A186,'9'!U:V,2,0),"0")</f>
        <v>0</v>
      </c>
      <c r="AH186" s="5" t="s">
        <v>129</v>
      </c>
      <c r="AI186" s="15">
        <f t="shared" ref="AI186:AI187" si="1056">+AG186*C186</f>
        <v>0</v>
      </c>
      <c r="AJ186" s="10" t="str">
        <f>IFERROR(VLOOKUP(A186,'10'!U:V,2,0),"0")</f>
        <v>0</v>
      </c>
      <c r="AK186" s="5" t="s">
        <v>129</v>
      </c>
      <c r="AL186" s="15">
        <f t="shared" ref="AL186:AL187" si="1057">+AJ186*C186</f>
        <v>0</v>
      </c>
      <c r="AM186" s="10" t="str">
        <f>IFERROR(VLOOKUP(A186,'11'!U:V,2,0),"0")</f>
        <v>0</v>
      </c>
      <c r="AN186" s="5" t="s">
        <v>129</v>
      </c>
      <c r="AO186" s="15">
        <f t="shared" ref="AO186:AO187" si="1058">+AM186*C186</f>
        <v>0</v>
      </c>
      <c r="AP186" s="10" t="str">
        <f>IFERROR(VLOOKUP(A186,'12'!U:V,2,0),"0")</f>
        <v>0</v>
      </c>
      <c r="AQ186" s="5" t="s">
        <v>129</v>
      </c>
      <c r="AR186" s="15">
        <f t="shared" ref="AR186:AR187" si="1059">+AP186*C186</f>
        <v>0</v>
      </c>
      <c r="AS186" s="10" t="str">
        <f>IFERROR(VLOOKUP(A186,'13'!U:V,2,0),"0")</f>
        <v>0</v>
      </c>
      <c r="AT186" s="5" t="s">
        <v>129</v>
      </c>
      <c r="AU186" s="15">
        <f t="shared" ref="AU186:AU187" si="1060">+AS186*C186</f>
        <v>0</v>
      </c>
      <c r="AV186" s="10" t="str">
        <f>IFERROR(VLOOKUP(A186,'14'!U:V,2,0),"0")</f>
        <v>0</v>
      </c>
      <c r="AW186" s="5" t="s">
        <v>129</v>
      </c>
      <c r="AX186" s="15">
        <f t="shared" ref="AX186:AX187" si="1061">+AV186*C186</f>
        <v>0</v>
      </c>
      <c r="AY186" s="10" t="str">
        <f>IFERROR(VLOOKUP(A186,'15'!U:V,2,0),"0")</f>
        <v>0</v>
      </c>
      <c r="AZ186" s="5" t="s">
        <v>129</v>
      </c>
      <c r="BA186" s="15">
        <f t="shared" ref="BA186:BA187" si="1062">+AY186*C186</f>
        <v>0</v>
      </c>
      <c r="BB186" s="10" t="str">
        <f>IFERROR(VLOOKUP(A186,'16'!U:V,2,0),"0")</f>
        <v>0</v>
      </c>
      <c r="BC186" s="5" t="s">
        <v>129</v>
      </c>
      <c r="BD186" s="15">
        <f t="shared" ref="BD186:BD187" si="1063">+BB186*C186</f>
        <v>0</v>
      </c>
      <c r="BE186" s="10" t="str">
        <f>IFERROR(VLOOKUP(A186,'17'!U:V,2,0),"0")</f>
        <v>0</v>
      </c>
      <c r="BF186" s="5" t="s">
        <v>129</v>
      </c>
      <c r="BG186" s="15">
        <f t="shared" ref="BG186:BG187" si="1064">+BE186*C186</f>
        <v>0</v>
      </c>
      <c r="BH186" s="10" t="str">
        <f>IFERROR(VLOOKUP(A186,'18'!U:V,2,0),"0")</f>
        <v>0</v>
      </c>
      <c r="BI186" s="5" t="s">
        <v>129</v>
      </c>
      <c r="BJ186" s="15">
        <f t="shared" ref="BJ186:BJ187" si="1065">+BH186*C186</f>
        <v>0</v>
      </c>
      <c r="BK186" s="10" t="str">
        <f>IFERROR(VLOOKUP(A186,'19'!U:V,2,0),"0")</f>
        <v>0</v>
      </c>
      <c r="BL186" s="5" t="s">
        <v>129</v>
      </c>
      <c r="BM186" s="15">
        <f t="shared" ref="BM186:BM187" si="1066">+BK186*C186</f>
        <v>0</v>
      </c>
      <c r="BN186" s="10" t="str">
        <f>IFERROR(VLOOKUP(A186,'20'!U:V,2,0),"0")</f>
        <v>0</v>
      </c>
      <c r="BO186" s="5" t="s">
        <v>129</v>
      </c>
      <c r="BP186" s="15">
        <f t="shared" ref="BP186:BP187" si="1067">+BN186*C186</f>
        <v>0</v>
      </c>
      <c r="BQ186" s="10" t="str">
        <f>IFERROR(VLOOKUP(A186,'21'!U:V,2,0),"0")</f>
        <v>0</v>
      </c>
      <c r="BR186" s="5" t="s">
        <v>129</v>
      </c>
      <c r="BS186" s="15">
        <f t="shared" ref="BS186:BS187" si="1068">+BQ186*C186</f>
        <v>0</v>
      </c>
      <c r="BT186" s="10" t="str">
        <f>IFERROR(VLOOKUP(A186,'22'!U:V,2,0),"0")</f>
        <v>0</v>
      </c>
      <c r="BU186" s="5" t="s">
        <v>129</v>
      </c>
      <c r="BV186" s="15">
        <f t="shared" ref="BV186:BV187" si="1069">+BT186*C186</f>
        <v>0</v>
      </c>
      <c r="BW186" s="10" t="str">
        <f>IFERROR(VLOOKUP(A186,'23'!U:V,2,0),"0")</f>
        <v>0</v>
      </c>
      <c r="BX186" s="5" t="s">
        <v>129</v>
      </c>
      <c r="BY186" s="15">
        <f t="shared" ref="BY186:BY187" si="1070">+BW186*C186</f>
        <v>0</v>
      </c>
      <c r="BZ186" s="10" t="str">
        <f>IFERROR(VLOOKUP(A186,'24'!U:V,2,0),"0")</f>
        <v>0</v>
      </c>
      <c r="CA186" s="5" t="s">
        <v>129</v>
      </c>
      <c r="CB186" s="15">
        <f t="shared" ref="CB186:CB187" si="1071">+BZ186*C186</f>
        <v>0</v>
      </c>
      <c r="CC186" s="10" t="str">
        <f>IFERROR(VLOOKUP(A186,'25'!U:V,2,0),"0")</f>
        <v>0</v>
      </c>
      <c r="CD186" s="5" t="s">
        <v>129</v>
      </c>
      <c r="CE186" s="15">
        <f t="shared" ref="CE186:CE187" si="1072">+CC186*C186</f>
        <v>0</v>
      </c>
      <c r="CF186" s="10" t="str">
        <f>IFERROR(VLOOKUP(A186,'26'!U:V,2,0),"0")</f>
        <v>0</v>
      </c>
      <c r="CG186" s="5" t="s">
        <v>129</v>
      </c>
      <c r="CH186" s="15">
        <f t="shared" ref="CH186:CH187" si="1073">+CF186*C186</f>
        <v>0</v>
      </c>
      <c r="CI186" s="10" t="str">
        <f>IFERROR(VLOOKUP(A186,'27'!U:V,2,0),"0")</f>
        <v>0</v>
      </c>
      <c r="CJ186" s="5" t="s">
        <v>129</v>
      </c>
      <c r="CK186" s="15">
        <f t="shared" ref="CK186:CK187" si="1074">+CI186*C186</f>
        <v>0</v>
      </c>
      <c r="CL186" s="10" t="str">
        <f>IFERROR(VLOOKUP(A186,'28'!U:V,2,0),"0")</f>
        <v>0</v>
      </c>
      <c r="CM186" s="5" t="s">
        <v>129</v>
      </c>
      <c r="CN186" s="15">
        <f t="shared" ref="CN186:CN187" si="1075">+CL186*C186</f>
        <v>0</v>
      </c>
      <c r="CO186" s="10" t="str">
        <f>IFERROR(VLOOKUP(A186,'29'!U:V,2,0),"0")</f>
        <v>0</v>
      </c>
      <c r="CP186" s="5" t="s">
        <v>129</v>
      </c>
      <c r="CQ186" s="15">
        <f t="shared" ref="CQ186:CQ187" si="1076">+CO186*C186</f>
        <v>0</v>
      </c>
      <c r="CR186" s="10" t="str">
        <f>IFERROR(VLOOKUP(A186,'30'!U:V,2,0),"0")</f>
        <v>0</v>
      </c>
      <c r="CS186" s="5" t="s">
        <v>129</v>
      </c>
      <c r="CT186" s="15">
        <f t="shared" ref="CT186:CT187" si="1077">+CR186*C186</f>
        <v>0</v>
      </c>
      <c r="CU186" s="10" t="str">
        <f>IFERROR(VLOOKUP(A186,'31'!U:V,2,0),"0")</f>
        <v>0</v>
      </c>
      <c r="CV186" s="5" t="s">
        <v>129</v>
      </c>
      <c r="CW186" s="15">
        <f t="shared" ref="CW186:CW187" si="1078">+CU186*C186</f>
        <v>0</v>
      </c>
      <c r="CX186" s="10" t="str">
        <f>IFERROR(VLOOKUP(A186,'เซต1-31'!V:W,2,0),"0")</f>
        <v>0</v>
      </c>
      <c r="CY186" s="5" t="s">
        <v>129</v>
      </c>
      <c r="CZ186" s="15">
        <f t="shared" ref="CZ186:CZ187" si="1079">+CX186*CQ186</f>
        <v>0</v>
      </c>
    </row>
    <row r="187" spans="1:104" x14ac:dyDescent="0.25">
      <c r="A187" s="5" t="s">
        <v>546</v>
      </c>
      <c r="B187" s="4" t="s">
        <v>547</v>
      </c>
      <c r="C187" s="13">
        <v>0</v>
      </c>
      <c r="D187" s="95">
        <v>1</v>
      </c>
      <c r="E187" s="95">
        <f t="shared" si="422"/>
        <v>0</v>
      </c>
      <c r="F187" s="19">
        <f t="shared" si="1046"/>
        <v>0</v>
      </c>
      <c r="G187" s="5" t="s">
        <v>129</v>
      </c>
      <c r="H187" s="13">
        <f t="shared" si="1047"/>
        <v>0</v>
      </c>
      <c r="I187" s="10" t="str">
        <f>IFERROR(VLOOKUP(A187,'1'!U:V,2,0),"0")</f>
        <v>0</v>
      </c>
      <c r="J187" s="5" t="s">
        <v>129</v>
      </c>
      <c r="K187" s="15">
        <f t="shared" si="1048"/>
        <v>0</v>
      </c>
      <c r="L187" s="10" t="str">
        <f>IFERROR(VLOOKUP(A187,'2'!U:V,2,0),"0")</f>
        <v>0</v>
      </c>
      <c r="M187" s="5" t="s">
        <v>129</v>
      </c>
      <c r="N187" s="15">
        <f t="shared" si="1049"/>
        <v>0</v>
      </c>
      <c r="O187" s="10" t="str">
        <f>IFERROR(VLOOKUP(A187,'3'!U:V,2,0),"0")</f>
        <v>0</v>
      </c>
      <c r="P187" s="5" t="s">
        <v>129</v>
      </c>
      <c r="Q187" s="15">
        <f t="shared" si="1050"/>
        <v>0</v>
      </c>
      <c r="R187" s="10" t="str">
        <f>IFERROR(VLOOKUP(A187,'4'!U:V,2,0),"0")</f>
        <v>0</v>
      </c>
      <c r="S187" s="5" t="s">
        <v>129</v>
      </c>
      <c r="T187" s="15">
        <f t="shared" si="1051"/>
        <v>0</v>
      </c>
      <c r="U187" s="10" t="str">
        <f>IFERROR(VLOOKUP(A187,'5'!U:V,2,0),"0")</f>
        <v>0</v>
      </c>
      <c r="V187" s="5" t="s">
        <v>129</v>
      </c>
      <c r="W187" s="15">
        <f t="shared" si="1052"/>
        <v>0</v>
      </c>
      <c r="X187" s="10" t="str">
        <f>IFERROR(VLOOKUP(A187,'6'!U:V,2,0),"0")</f>
        <v>0</v>
      </c>
      <c r="Y187" s="5" t="s">
        <v>129</v>
      </c>
      <c r="Z187" s="15">
        <f t="shared" si="1053"/>
        <v>0</v>
      </c>
      <c r="AA187" s="10" t="str">
        <f>IFERROR(VLOOKUP(A187,'7'!U:V,2,0),"0")</f>
        <v>0</v>
      </c>
      <c r="AB187" s="5" t="s">
        <v>129</v>
      </c>
      <c r="AC187" s="15">
        <f t="shared" si="1054"/>
        <v>0</v>
      </c>
      <c r="AD187" s="10" t="str">
        <f>IFERROR(VLOOKUP(A187,'8'!U:V,2,0),"0")</f>
        <v>0</v>
      </c>
      <c r="AE187" s="5" t="s">
        <v>129</v>
      </c>
      <c r="AF187" s="15">
        <f t="shared" si="1055"/>
        <v>0</v>
      </c>
      <c r="AG187" s="10" t="str">
        <f>IFERROR(VLOOKUP(A187,'9'!U:V,2,0),"0")</f>
        <v>0</v>
      </c>
      <c r="AH187" s="5" t="s">
        <v>129</v>
      </c>
      <c r="AI187" s="15">
        <f t="shared" si="1056"/>
        <v>0</v>
      </c>
      <c r="AJ187" s="10" t="str">
        <f>IFERROR(VLOOKUP(A187,'10'!U:V,2,0),"0")</f>
        <v>0</v>
      </c>
      <c r="AK187" s="5" t="s">
        <v>129</v>
      </c>
      <c r="AL187" s="15">
        <f t="shared" si="1057"/>
        <v>0</v>
      </c>
      <c r="AM187" s="10" t="str">
        <f>IFERROR(VLOOKUP(A187,'11'!U:V,2,0),"0")</f>
        <v>0</v>
      </c>
      <c r="AN187" s="5" t="s">
        <v>129</v>
      </c>
      <c r="AO187" s="15">
        <f t="shared" si="1058"/>
        <v>0</v>
      </c>
      <c r="AP187" s="10" t="str">
        <f>IFERROR(VLOOKUP(A187,'12'!U:V,2,0),"0")</f>
        <v>0</v>
      </c>
      <c r="AQ187" s="5" t="s">
        <v>129</v>
      </c>
      <c r="AR187" s="15">
        <f t="shared" si="1059"/>
        <v>0</v>
      </c>
      <c r="AS187" s="10" t="str">
        <f>IFERROR(VLOOKUP(A187,'13'!U:V,2,0),"0")</f>
        <v>0</v>
      </c>
      <c r="AT187" s="5" t="s">
        <v>129</v>
      </c>
      <c r="AU187" s="15">
        <f t="shared" si="1060"/>
        <v>0</v>
      </c>
      <c r="AV187" s="10" t="str">
        <f>IFERROR(VLOOKUP(A187,'14'!U:V,2,0),"0")</f>
        <v>0</v>
      </c>
      <c r="AW187" s="5" t="s">
        <v>129</v>
      </c>
      <c r="AX187" s="15">
        <f t="shared" si="1061"/>
        <v>0</v>
      </c>
      <c r="AY187" s="10" t="str">
        <f>IFERROR(VLOOKUP(A187,'15'!U:V,2,0),"0")</f>
        <v>0</v>
      </c>
      <c r="AZ187" s="5" t="s">
        <v>129</v>
      </c>
      <c r="BA187" s="15">
        <f t="shared" si="1062"/>
        <v>0</v>
      </c>
      <c r="BB187" s="10" t="str">
        <f>IFERROR(VLOOKUP(A187,'16'!U:V,2,0),"0")</f>
        <v>0</v>
      </c>
      <c r="BC187" s="5" t="s">
        <v>129</v>
      </c>
      <c r="BD187" s="15">
        <f t="shared" si="1063"/>
        <v>0</v>
      </c>
      <c r="BE187" s="10" t="str">
        <f>IFERROR(VLOOKUP(A187,'17'!U:V,2,0),"0")</f>
        <v>0</v>
      </c>
      <c r="BF187" s="5" t="s">
        <v>129</v>
      </c>
      <c r="BG187" s="15">
        <f t="shared" si="1064"/>
        <v>0</v>
      </c>
      <c r="BH187" s="10" t="str">
        <f>IFERROR(VLOOKUP(A187,'18'!U:V,2,0),"0")</f>
        <v>0</v>
      </c>
      <c r="BI187" s="5" t="s">
        <v>129</v>
      </c>
      <c r="BJ187" s="15">
        <f t="shared" si="1065"/>
        <v>0</v>
      </c>
      <c r="BK187" s="10" t="str">
        <f>IFERROR(VLOOKUP(A187,'19'!U:V,2,0),"0")</f>
        <v>0</v>
      </c>
      <c r="BL187" s="5" t="s">
        <v>129</v>
      </c>
      <c r="BM187" s="15">
        <f t="shared" si="1066"/>
        <v>0</v>
      </c>
      <c r="BN187" s="10" t="str">
        <f>IFERROR(VLOOKUP(A187,'20'!U:V,2,0),"0")</f>
        <v>0</v>
      </c>
      <c r="BO187" s="5" t="s">
        <v>129</v>
      </c>
      <c r="BP187" s="15">
        <f t="shared" si="1067"/>
        <v>0</v>
      </c>
      <c r="BQ187" s="10" t="str">
        <f>IFERROR(VLOOKUP(A187,'21'!U:V,2,0),"0")</f>
        <v>0</v>
      </c>
      <c r="BR187" s="5" t="s">
        <v>129</v>
      </c>
      <c r="BS187" s="15">
        <f t="shared" si="1068"/>
        <v>0</v>
      </c>
      <c r="BT187" s="10" t="str">
        <f>IFERROR(VLOOKUP(A187,'22'!U:V,2,0),"0")</f>
        <v>0</v>
      </c>
      <c r="BU187" s="5" t="s">
        <v>129</v>
      </c>
      <c r="BV187" s="15">
        <f t="shared" si="1069"/>
        <v>0</v>
      </c>
      <c r="BW187" s="10" t="str">
        <f>IFERROR(VLOOKUP(A187,'23'!U:V,2,0),"0")</f>
        <v>0</v>
      </c>
      <c r="BX187" s="5" t="s">
        <v>129</v>
      </c>
      <c r="BY187" s="15">
        <f t="shared" si="1070"/>
        <v>0</v>
      </c>
      <c r="BZ187" s="10" t="str">
        <f>IFERROR(VLOOKUP(A187,'24'!U:V,2,0),"0")</f>
        <v>0</v>
      </c>
      <c r="CA187" s="5" t="s">
        <v>129</v>
      </c>
      <c r="CB187" s="15">
        <f t="shared" si="1071"/>
        <v>0</v>
      </c>
      <c r="CC187" s="10" t="str">
        <f>IFERROR(VLOOKUP(A187,'25'!U:V,2,0),"0")</f>
        <v>0</v>
      </c>
      <c r="CD187" s="5" t="s">
        <v>129</v>
      </c>
      <c r="CE187" s="15">
        <f t="shared" si="1072"/>
        <v>0</v>
      </c>
      <c r="CF187" s="10" t="str">
        <f>IFERROR(VLOOKUP(A187,'26'!U:V,2,0),"0")</f>
        <v>0</v>
      </c>
      <c r="CG187" s="5" t="s">
        <v>129</v>
      </c>
      <c r="CH187" s="15">
        <f t="shared" si="1073"/>
        <v>0</v>
      </c>
      <c r="CI187" s="10" t="str">
        <f>IFERROR(VLOOKUP(A187,'27'!U:V,2,0),"0")</f>
        <v>0</v>
      </c>
      <c r="CJ187" s="5" t="s">
        <v>129</v>
      </c>
      <c r="CK187" s="15">
        <f t="shared" si="1074"/>
        <v>0</v>
      </c>
      <c r="CL187" s="10" t="str">
        <f>IFERROR(VLOOKUP(A187,'28'!U:V,2,0),"0")</f>
        <v>0</v>
      </c>
      <c r="CM187" s="5" t="s">
        <v>129</v>
      </c>
      <c r="CN187" s="15">
        <f t="shared" si="1075"/>
        <v>0</v>
      </c>
      <c r="CO187" s="10" t="str">
        <f>IFERROR(VLOOKUP(A187,'29'!U:V,2,0),"0")</f>
        <v>0</v>
      </c>
      <c r="CP187" s="5" t="s">
        <v>129</v>
      </c>
      <c r="CQ187" s="15">
        <f t="shared" si="1076"/>
        <v>0</v>
      </c>
      <c r="CR187" s="10" t="str">
        <f>IFERROR(VLOOKUP(A187,'30'!U:V,2,0),"0")</f>
        <v>0</v>
      </c>
      <c r="CS187" s="5" t="s">
        <v>129</v>
      </c>
      <c r="CT187" s="15">
        <f t="shared" si="1077"/>
        <v>0</v>
      </c>
      <c r="CU187" s="10" t="str">
        <f>IFERROR(VLOOKUP(A187,'31'!U:V,2,0),"0")</f>
        <v>0</v>
      </c>
      <c r="CV187" s="5" t="s">
        <v>129</v>
      </c>
      <c r="CW187" s="15">
        <f t="shared" si="1078"/>
        <v>0</v>
      </c>
      <c r="CX187" s="10" t="str">
        <f>IFERROR(VLOOKUP(A187,'เซต1-31'!V:W,2,0),"0")</f>
        <v>0</v>
      </c>
      <c r="CY187" s="5" t="s">
        <v>129</v>
      </c>
      <c r="CZ187" s="15">
        <f t="shared" si="1079"/>
        <v>0</v>
      </c>
    </row>
    <row r="188" spans="1:104" x14ac:dyDescent="0.25">
      <c r="A188" s="5" t="s">
        <v>550</v>
      </c>
      <c r="B188" s="4" t="s">
        <v>551</v>
      </c>
      <c r="C188" s="13">
        <v>18.84</v>
      </c>
      <c r="D188" s="95">
        <v>1</v>
      </c>
      <c r="E188" s="95">
        <f t="shared" si="422"/>
        <v>0</v>
      </c>
      <c r="F188" s="19">
        <f t="shared" ref="F188:F189" si="1080">+I188+L188+O188+R188+U188+X188+AA188+AD188+AG188+AJ188+AM188+AP188+AS188+AV188+AY188+BB188+BE188+BH188+BK188+BN188+BQ188+BT188+BW188+BZ188+CC188+CF188+CI188+CL188+CO188+CR188+CU188+CX188</f>
        <v>0</v>
      </c>
      <c r="G188" s="5" t="s">
        <v>129</v>
      </c>
      <c r="H188" s="13">
        <f t="shared" ref="H188:H189" si="1081">+F188*C188</f>
        <v>0</v>
      </c>
      <c r="I188" s="10" t="str">
        <f>IFERROR(VLOOKUP(A188,'1'!U:V,2,0),"0")</f>
        <v>0</v>
      </c>
      <c r="J188" s="5" t="s">
        <v>129</v>
      </c>
      <c r="K188" s="15">
        <f t="shared" ref="K188:K189" si="1082">+I188*C188</f>
        <v>0</v>
      </c>
      <c r="L188" s="10" t="str">
        <f>IFERROR(VLOOKUP(A188,'2'!U:V,2,0),"0")</f>
        <v>0</v>
      </c>
      <c r="M188" s="5" t="s">
        <v>129</v>
      </c>
      <c r="N188" s="15">
        <f t="shared" ref="N188:N189" si="1083">+L188*C188</f>
        <v>0</v>
      </c>
      <c r="O188" s="10" t="str">
        <f>IFERROR(VLOOKUP(A188,'3'!U:V,2,0),"0")</f>
        <v>0</v>
      </c>
      <c r="P188" s="5" t="s">
        <v>129</v>
      </c>
      <c r="Q188" s="15">
        <f t="shared" ref="Q188:Q189" si="1084">+O188*C188</f>
        <v>0</v>
      </c>
      <c r="R188" s="10" t="str">
        <f>IFERROR(VLOOKUP(A188,'4'!U:V,2,0),"0")</f>
        <v>0</v>
      </c>
      <c r="S188" s="5" t="s">
        <v>129</v>
      </c>
      <c r="T188" s="15">
        <f t="shared" ref="T188:T189" si="1085">+R188*C188</f>
        <v>0</v>
      </c>
      <c r="U188" s="10" t="str">
        <f>IFERROR(VLOOKUP(A188,'5'!U:V,2,0),"0")</f>
        <v>0</v>
      </c>
      <c r="V188" s="5" t="s">
        <v>129</v>
      </c>
      <c r="W188" s="15">
        <f t="shared" ref="W188:W189" si="1086">+U188*C188</f>
        <v>0</v>
      </c>
      <c r="X188" s="10" t="str">
        <f>IFERROR(VLOOKUP(A188,'6'!U:V,2,0),"0")</f>
        <v>0</v>
      </c>
      <c r="Y188" s="5" t="s">
        <v>129</v>
      </c>
      <c r="Z188" s="15">
        <f t="shared" ref="Z188:Z189" si="1087">+X188*C188</f>
        <v>0</v>
      </c>
      <c r="AA188" s="10" t="str">
        <f>IFERROR(VLOOKUP(A188,'7'!U:V,2,0),"0")</f>
        <v>0</v>
      </c>
      <c r="AB188" s="5" t="s">
        <v>129</v>
      </c>
      <c r="AC188" s="15">
        <f t="shared" ref="AC188:AC189" si="1088">+AA188*C188</f>
        <v>0</v>
      </c>
      <c r="AD188" s="10" t="str">
        <f>IFERROR(VLOOKUP(A188,'8'!U:V,2,0),"0")</f>
        <v>0</v>
      </c>
      <c r="AE188" s="5" t="s">
        <v>129</v>
      </c>
      <c r="AF188" s="15">
        <f t="shared" ref="AF188:AF189" si="1089">+AD188*C188</f>
        <v>0</v>
      </c>
      <c r="AG188" s="10" t="str">
        <f>IFERROR(VLOOKUP(A188,'9'!U:V,2,0),"0")</f>
        <v>0</v>
      </c>
      <c r="AH188" s="5" t="s">
        <v>129</v>
      </c>
      <c r="AI188" s="15">
        <f t="shared" ref="AI188:AI189" si="1090">+AG188*C188</f>
        <v>0</v>
      </c>
      <c r="AJ188" s="10" t="str">
        <f>IFERROR(VLOOKUP(A188,'10'!U:V,2,0),"0")</f>
        <v>0</v>
      </c>
      <c r="AK188" s="5" t="s">
        <v>129</v>
      </c>
      <c r="AL188" s="15">
        <f t="shared" ref="AL188:AL189" si="1091">+AJ188*C188</f>
        <v>0</v>
      </c>
      <c r="AM188" s="10" t="str">
        <f>IFERROR(VLOOKUP(A188,'11'!U:V,2,0),"0")</f>
        <v>0</v>
      </c>
      <c r="AN188" s="5" t="s">
        <v>129</v>
      </c>
      <c r="AO188" s="15">
        <f t="shared" ref="AO188:AO189" si="1092">+AM188*C188</f>
        <v>0</v>
      </c>
      <c r="AP188" s="10" t="str">
        <f>IFERROR(VLOOKUP(A188,'12'!U:V,2,0),"0")</f>
        <v>0</v>
      </c>
      <c r="AQ188" s="5" t="s">
        <v>129</v>
      </c>
      <c r="AR188" s="15">
        <f t="shared" ref="AR188:AR189" si="1093">+AP188*C188</f>
        <v>0</v>
      </c>
      <c r="AS188" s="10" t="str">
        <f>IFERROR(VLOOKUP(A188,'13'!U:V,2,0),"0")</f>
        <v>0</v>
      </c>
      <c r="AT188" s="5" t="s">
        <v>129</v>
      </c>
      <c r="AU188" s="15">
        <f t="shared" ref="AU188:AU189" si="1094">+AS188*C188</f>
        <v>0</v>
      </c>
      <c r="AV188" s="10" t="str">
        <f>IFERROR(VLOOKUP(A188,'14'!U:V,2,0),"0")</f>
        <v>0</v>
      </c>
      <c r="AW188" s="5" t="s">
        <v>129</v>
      </c>
      <c r="AX188" s="15">
        <f t="shared" ref="AX188:AX189" si="1095">+AV188*C188</f>
        <v>0</v>
      </c>
      <c r="AY188" s="10" t="str">
        <f>IFERROR(VLOOKUP(A188,'15'!U:V,2,0),"0")</f>
        <v>0</v>
      </c>
      <c r="AZ188" s="5" t="s">
        <v>129</v>
      </c>
      <c r="BA188" s="15">
        <f t="shared" ref="BA188:BA189" si="1096">+AY188*C188</f>
        <v>0</v>
      </c>
      <c r="BB188" s="10" t="str">
        <f>IFERROR(VLOOKUP(A188,'16'!U:V,2,0),"0")</f>
        <v>0</v>
      </c>
      <c r="BC188" s="5" t="s">
        <v>129</v>
      </c>
      <c r="BD188" s="15">
        <f t="shared" ref="BD188:BD189" si="1097">+BB188*C188</f>
        <v>0</v>
      </c>
      <c r="BE188" s="10" t="str">
        <f>IFERROR(VLOOKUP(A188,'17'!U:V,2,0),"0")</f>
        <v>0</v>
      </c>
      <c r="BF188" s="5" t="s">
        <v>129</v>
      </c>
      <c r="BG188" s="15">
        <f t="shared" ref="BG188:BG189" si="1098">+BE188*C188</f>
        <v>0</v>
      </c>
      <c r="BH188" s="10" t="str">
        <f>IFERROR(VLOOKUP(A188,'18'!U:V,2,0),"0")</f>
        <v>0</v>
      </c>
      <c r="BI188" s="5" t="s">
        <v>129</v>
      </c>
      <c r="BJ188" s="15">
        <f t="shared" ref="BJ188:BJ189" si="1099">+BH188*C188</f>
        <v>0</v>
      </c>
      <c r="BK188" s="10" t="str">
        <f>IFERROR(VLOOKUP(A188,'19'!U:V,2,0),"0")</f>
        <v>0</v>
      </c>
      <c r="BL188" s="5" t="s">
        <v>129</v>
      </c>
      <c r="BM188" s="15">
        <f t="shared" ref="BM188:BM189" si="1100">+BK188*C188</f>
        <v>0</v>
      </c>
      <c r="BN188" s="10" t="str">
        <f>IFERROR(VLOOKUP(A188,'20'!U:V,2,0),"0")</f>
        <v>0</v>
      </c>
      <c r="BO188" s="5" t="s">
        <v>129</v>
      </c>
      <c r="BP188" s="15">
        <f t="shared" ref="BP188:BP189" si="1101">+BN188*C188</f>
        <v>0</v>
      </c>
      <c r="BQ188" s="10" t="str">
        <f>IFERROR(VLOOKUP(A188,'21'!U:V,2,0),"0")</f>
        <v>0</v>
      </c>
      <c r="BR188" s="5" t="s">
        <v>129</v>
      </c>
      <c r="BS188" s="15">
        <f t="shared" ref="BS188:BS189" si="1102">+BQ188*C188</f>
        <v>0</v>
      </c>
      <c r="BT188" s="10" t="str">
        <f>IFERROR(VLOOKUP(A188,'22'!U:V,2,0),"0")</f>
        <v>0</v>
      </c>
      <c r="BU188" s="5" t="s">
        <v>129</v>
      </c>
      <c r="BV188" s="15">
        <f t="shared" ref="BV188:BV189" si="1103">+BT188*C188</f>
        <v>0</v>
      </c>
      <c r="BW188" s="10" t="str">
        <f>IFERROR(VLOOKUP(A188,'23'!U:V,2,0),"0")</f>
        <v>0</v>
      </c>
      <c r="BX188" s="5" t="s">
        <v>129</v>
      </c>
      <c r="BY188" s="15">
        <f t="shared" ref="BY188:BY189" si="1104">+BW188*C188</f>
        <v>0</v>
      </c>
      <c r="BZ188" s="10" t="str">
        <f>IFERROR(VLOOKUP(A188,'24'!U:V,2,0),"0")</f>
        <v>0</v>
      </c>
      <c r="CA188" s="5" t="s">
        <v>129</v>
      </c>
      <c r="CB188" s="15">
        <f t="shared" ref="CB188:CB189" si="1105">+BZ188*C188</f>
        <v>0</v>
      </c>
      <c r="CC188" s="10" t="str">
        <f>IFERROR(VLOOKUP(A188,'25'!U:V,2,0),"0")</f>
        <v>0</v>
      </c>
      <c r="CD188" s="5" t="s">
        <v>129</v>
      </c>
      <c r="CE188" s="15">
        <f t="shared" ref="CE188:CE189" si="1106">+CC188*C188</f>
        <v>0</v>
      </c>
      <c r="CF188" s="10" t="str">
        <f>IFERROR(VLOOKUP(A188,'26'!U:V,2,0),"0")</f>
        <v>0</v>
      </c>
      <c r="CG188" s="5" t="s">
        <v>129</v>
      </c>
      <c r="CH188" s="15">
        <f t="shared" ref="CH188:CH189" si="1107">+CF188*C188</f>
        <v>0</v>
      </c>
      <c r="CI188" s="10" t="str">
        <f>IFERROR(VLOOKUP(A188,'27'!U:V,2,0),"0")</f>
        <v>0</v>
      </c>
      <c r="CJ188" s="5" t="s">
        <v>129</v>
      </c>
      <c r="CK188" s="15">
        <f t="shared" ref="CK188:CK189" si="1108">+CI188*C188</f>
        <v>0</v>
      </c>
      <c r="CL188" s="10" t="str">
        <f>IFERROR(VLOOKUP(A188,'28'!U:V,2,0),"0")</f>
        <v>0</v>
      </c>
      <c r="CM188" s="5" t="s">
        <v>129</v>
      </c>
      <c r="CN188" s="15">
        <f t="shared" ref="CN188:CN189" si="1109">+CL188*C188</f>
        <v>0</v>
      </c>
      <c r="CO188" s="10" t="str">
        <f>IFERROR(VLOOKUP(A188,'29'!U:V,2,0),"0")</f>
        <v>0</v>
      </c>
      <c r="CP188" s="5" t="s">
        <v>129</v>
      </c>
      <c r="CQ188" s="15">
        <f t="shared" ref="CQ188:CQ189" si="1110">+CO188*C188</f>
        <v>0</v>
      </c>
      <c r="CR188" s="10" t="str">
        <f>IFERROR(VLOOKUP(A188,'30'!U:V,2,0),"0")</f>
        <v>0</v>
      </c>
      <c r="CS188" s="5" t="s">
        <v>129</v>
      </c>
      <c r="CT188" s="15">
        <f t="shared" ref="CT188:CT189" si="1111">+CR188*C188</f>
        <v>0</v>
      </c>
      <c r="CU188" s="10" t="str">
        <f>IFERROR(VLOOKUP(A188,'31'!U:V,2,0),"0")</f>
        <v>0</v>
      </c>
      <c r="CV188" s="5" t="s">
        <v>129</v>
      </c>
      <c r="CW188" s="15">
        <f t="shared" ref="CW188:CW189" si="1112">+CU188*C188</f>
        <v>0</v>
      </c>
      <c r="CX188" s="10" t="str">
        <f>IFERROR(VLOOKUP(A188,'เซต1-31'!V:W,2,0),"0")</f>
        <v>0</v>
      </c>
      <c r="CY188" s="5" t="s">
        <v>129</v>
      </c>
      <c r="CZ188" s="15">
        <f t="shared" ref="CZ188:CZ189" si="1113">+CX188*CQ188</f>
        <v>0</v>
      </c>
    </row>
    <row r="189" spans="1:104" x14ac:dyDescent="0.25">
      <c r="A189" s="5" t="s">
        <v>548</v>
      </c>
      <c r="B189" s="4" t="s">
        <v>549</v>
      </c>
      <c r="C189" s="13">
        <v>17.239999999999998</v>
      </c>
      <c r="D189" s="95">
        <v>1</v>
      </c>
      <c r="E189" s="95">
        <f t="shared" si="422"/>
        <v>0</v>
      </c>
      <c r="F189" s="19">
        <f t="shared" si="1080"/>
        <v>0</v>
      </c>
      <c r="G189" s="5" t="s">
        <v>129</v>
      </c>
      <c r="H189" s="13">
        <f t="shared" si="1081"/>
        <v>0</v>
      </c>
      <c r="I189" s="10" t="str">
        <f>IFERROR(VLOOKUP(A189,'1'!U:V,2,0),"0")</f>
        <v>0</v>
      </c>
      <c r="J189" s="5" t="s">
        <v>129</v>
      </c>
      <c r="K189" s="15">
        <f t="shared" si="1082"/>
        <v>0</v>
      </c>
      <c r="L189" s="10" t="str">
        <f>IFERROR(VLOOKUP(A189,'2'!U:V,2,0),"0")</f>
        <v>0</v>
      </c>
      <c r="M189" s="5" t="s">
        <v>129</v>
      </c>
      <c r="N189" s="15">
        <f t="shared" si="1083"/>
        <v>0</v>
      </c>
      <c r="O189" s="10" t="str">
        <f>IFERROR(VLOOKUP(A189,'3'!U:V,2,0),"0")</f>
        <v>0</v>
      </c>
      <c r="P189" s="5" t="s">
        <v>129</v>
      </c>
      <c r="Q189" s="15">
        <f t="shared" si="1084"/>
        <v>0</v>
      </c>
      <c r="R189" s="10" t="str">
        <f>IFERROR(VLOOKUP(A189,'4'!U:V,2,0),"0")</f>
        <v>0</v>
      </c>
      <c r="S189" s="5" t="s">
        <v>129</v>
      </c>
      <c r="T189" s="15">
        <f t="shared" si="1085"/>
        <v>0</v>
      </c>
      <c r="U189" s="10" t="str">
        <f>IFERROR(VLOOKUP(A189,'5'!U:V,2,0),"0")</f>
        <v>0</v>
      </c>
      <c r="V189" s="5" t="s">
        <v>129</v>
      </c>
      <c r="W189" s="15">
        <f t="shared" si="1086"/>
        <v>0</v>
      </c>
      <c r="X189" s="10" t="str">
        <f>IFERROR(VLOOKUP(A189,'6'!U:V,2,0),"0")</f>
        <v>0</v>
      </c>
      <c r="Y189" s="5" t="s">
        <v>129</v>
      </c>
      <c r="Z189" s="15">
        <f t="shared" si="1087"/>
        <v>0</v>
      </c>
      <c r="AA189" s="10" t="str">
        <f>IFERROR(VLOOKUP(A189,'7'!U:V,2,0),"0")</f>
        <v>0</v>
      </c>
      <c r="AB189" s="5" t="s">
        <v>129</v>
      </c>
      <c r="AC189" s="15">
        <f t="shared" si="1088"/>
        <v>0</v>
      </c>
      <c r="AD189" s="10" t="str">
        <f>IFERROR(VLOOKUP(A189,'8'!U:V,2,0),"0")</f>
        <v>0</v>
      </c>
      <c r="AE189" s="5" t="s">
        <v>129</v>
      </c>
      <c r="AF189" s="15">
        <f t="shared" si="1089"/>
        <v>0</v>
      </c>
      <c r="AG189" s="10" t="str">
        <f>IFERROR(VLOOKUP(A189,'9'!U:V,2,0),"0")</f>
        <v>0</v>
      </c>
      <c r="AH189" s="5" t="s">
        <v>129</v>
      </c>
      <c r="AI189" s="15">
        <f t="shared" si="1090"/>
        <v>0</v>
      </c>
      <c r="AJ189" s="10" t="str">
        <f>IFERROR(VLOOKUP(A189,'10'!U:V,2,0),"0")</f>
        <v>0</v>
      </c>
      <c r="AK189" s="5" t="s">
        <v>129</v>
      </c>
      <c r="AL189" s="15">
        <f t="shared" si="1091"/>
        <v>0</v>
      </c>
      <c r="AM189" s="10" t="str">
        <f>IFERROR(VLOOKUP(A189,'11'!U:V,2,0),"0")</f>
        <v>0</v>
      </c>
      <c r="AN189" s="5" t="s">
        <v>129</v>
      </c>
      <c r="AO189" s="15">
        <f t="shared" si="1092"/>
        <v>0</v>
      </c>
      <c r="AP189" s="10" t="str">
        <f>IFERROR(VLOOKUP(A189,'12'!U:V,2,0),"0")</f>
        <v>0</v>
      </c>
      <c r="AQ189" s="5" t="s">
        <v>129</v>
      </c>
      <c r="AR189" s="15">
        <f t="shared" si="1093"/>
        <v>0</v>
      </c>
      <c r="AS189" s="10" t="str">
        <f>IFERROR(VLOOKUP(A189,'13'!U:V,2,0),"0")</f>
        <v>0</v>
      </c>
      <c r="AT189" s="5" t="s">
        <v>129</v>
      </c>
      <c r="AU189" s="15">
        <f t="shared" si="1094"/>
        <v>0</v>
      </c>
      <c r="AV189" s="10" t="str">
        <f>IFERROR(VLOOKUP(A189,'14'!U:V,2,0),"0")</f>
        <v>0</v>
      </c>
      <c r="AW189" s="5" t="s">
        <v>129</v>
      </c>
      <c r="AX189" s="15">
        <f t="shared" si="1095"/>
        <v>0</v>
      </c>
      <c r="AY189" s="10" t="str">
        <f>IFERROR(VLOOKUP(A189,'15'!U:V,2,0),"0")</f>
        <v>0</v>
      </c>
      <c r="AZ189" s="5" t="s">
        <v>129</v>
      </c>
      <c r="BA189" s="15">
        <f t="shared" si="1096"/>
        <v>0</v>
      </c>
      <c r="BB189" s="10" t="str">
        <f>IFERROR(VLOOKUP(A189,'16'!U:V,2,0),"0")</f>
        <v>0</v>
      </c>
      <c r="BC189" s="5" t="s">
        <v>129</v>
      </c>
      <c r="BD189" s="15">
        <f t="shared" si="1097"/>
        <v>0</v>
      </c>
      <c r="BE189" s="10" t="str">
        <f>IFERROR(VLOOKUP(A189,'17'!U:V,2,0),"0")</f>
        <v>0</v>
      </c>
      <c r="BF189" s="5" t="s">
        <v>129</v>
      </c>
      <c r="BG189" s="15">
        <f t="shared" si="1098"/>
        <v>0</v>
      </c>
      <c r="BH189" s="10" t="str">
        <f>IFERROR(VLOOKUP(A189,'18'!U:V,2,0),"0")</f>
        <v>0</v>
      </c>
      <c r="BI189" s="5" t="s">
        <v>129</v>
      </c>
      <c r="BJ189" s="15">
        <f t="shared" si="1099"/>
        <v>0</v>
      </c>
      <c r="BK189" s="10" t="str">
        <f>IFERROR(VLOOKUP(A189,'19'!U:V,2,0),"0")</f>
        <v>0</v>
      </c>
      <c r="BL189" s="5" t="s">
        <v>129</v>
      </c>
      <c r="BM189" s="15">
        <f t="shared" si="1100"/>
        <v>0</v>
      </c>
      <c r="BN189" s="10" t="str">
        <f>IFERROR(VLOOKUP(A189,'20'!U:V,2,0),"0")</f>
        <v>0</v>
      </c>
      <c r="BO189" s="5" t="s">
        <v>129</v>
      </c>
      <c r="BP189" s="15">
        <f t="shared" si="1101"/>
        <v>0</v>
      </c>
      <c r="BQ189" s="10" t="str">
        <f>IFERROR(VLOOKUP(A189,'21'!U:V,2,0),"0")</f>
        <v>0</v>
      </c>
      <c r="BR189" s="5" t="s">
        <v>129</v>
      </c>
      <c r="BS189" s="15">
        <f t="shared" si="1102"/>
        <v>0</v>
      </c>
      <c r="BT189" s="10" t="str">
        <f>IFERROR(VLOOKUP(A189,'22'!U:V,2,0),"0")</f>
        <v>0</v>
      </c>
      <c r="BU189" s="5" t="s">
        <v>129</v>
      </c>
      <c r="BV189" s="15">
        <f t="shared" si="1103"/>
        <v>0</v>
      </c>
      <c r="BW189" s="10" t="str">
        <f>IFERROR(VLOOKUP(A189,'23'!U:V,2,0),"0")</f>
        <v>0</v>
      </c>
      <c r="BX189" s="5" t="s">
        <v>129</v>
      </c>
      <c r="BY189" s="15">
        <f t="shared" si="1104"/>
        <v>0</v>
      </c>
      <c r="BZ189" s="10" t="str">
        <f>IFERROR(VLOOKUP(A189,'24'!U:V,2,0),"0")</f>
        <v>0</v>
      </c>
      <c r="CA189" s="5" t="s">
        <v>129</v>
      </c>
      <c r="CB189" s="15">
        <f t="shared" si="1105"/>
        <v>0</v>
      </c>
      <c r="CC189" s="10" t="str">
        <f>IFERROR(VLOOKUP(A189,'25'!U:V,2,0),"0")</f>
        <v>0</v>
      </c>
      <c r="CD189" s="5" t="s">
        <v>129</v>
      </c>
      <c r="CE189" s="15">
        <f t="shared" si="1106"/>
        <v>0</v>
      </c>
      <c r="CF189" s="10" t="str">
        <f>IFERROR(VLOOKUP(A189,'26'!U:V,2,0),"0")</f>
        <v>0</v>
      </c>
      <c r="CG189" s="5" t="s">
        <v>129</v>
      </c>
      <c r="CH189" s="15">
        <f t="shared" si="1107"/>
        <v>0</v>
      </c>
      <c r="CI189" s="10" t="str">
        <f>IFERROR(VLOOKUP(A189,'27'!U:V,2,0),"0")</f>
        <v>0</v>
      </c>
      <c r="CJ189" s="5" t="s">
        <v>129</v>
      </c>
      <c r="CK189" s="15">
        <f t="shared" si="1108"/>
        <v>0</v>
      </c>
      <c r="CL189" s="10" t="str">
        <f>IFERROR(VLOOKUP(A189,'28'!U:V,2,0),"0")</f>
        <v>0</v>
      </c>
      <c r="CM189" s="5" t="s">
        <v>129</v>
      </c>
      <c r="CN189" s="15">
        <f t="shared" si="1109"/>
        <v>0</v>
      </c>
      <c r="CO189" s="10" t="str">
        <f>IFERROR(VLOOKUP(A189,'29'!U:V,2,0),"0")</f>
        <v>0</v>
      </c>
      <c r="CP189" s="5" t="s">
        <v>129</v>
      </c>
      <c r="CQ189" s="15">
        <f t="shared" si="1110"/>
        <v>0</v>
      </c>
      <c r="CR189" s="10" t="str">
        <f>IFERROR(VLOOKUP(A189,'30'!U:V,2,0),"0")</f>
        <v>0</v>
      </c>
      <c r="CS189" s="5" t="s">
        <v>129</v>
      </c>
      <c r="CT189" s="15">
        <f t="shared" si="1111"/>
        <v>0</v>
      </c>
      <c r="CU189" s="10" t="str">
        <f>IFERROR(VLOOKUP(A189,'31'!U:V,2,0),"0")</f>
        <v>0</v>
      </c>
      <c r="CV189" s="5" t="s">
        <v>129</v>
      </c>
      <c r="CW189" s="15">
        <f t="shared" si="1112"/>
        <v>0</v>
      </c>
      <c r="CX189" s="10" t="str">
        <f>IFERROR(VLOOKUP(A189,'เซต1-31'!V:W,2,0),"0")</f>
        <v>0</v>
      </c>
      <c r="CY189" s="5" t="s">
        <v>129</v>
      </c>
      <c r="CZ189" s="15">
        <f t="shared" si="1113"/>
        <v>0</v>
      </c>
    </row>
    <row r="190" spans="1:104" x14ac:dyDescent="0.25">
      <c r="A190" s="5" t="s">
        <v>558</v>
      </c>
      <c r="B190" s="4" t="s">
        <v>559</v>
      </c>
      <c r="C190" s="13">
        <v>20.18</v>
      </c>
      <c r="D190" s="95">
        <v>1</v>
      </c>
      <c r="E190" s="95">
        <f t="shared" si="422"/>
        <v>0</v>
      </c>
      <c r="F190" s="19">
        <f t="shared" ref="F190:F194" si="1114">+I190+L190+O190+R190+U190+X190+AA190+AD190+AG190+AJ190+AM190+AP190+AS190+AV190+AY190+BB190+BE190+BH190+BK190+BN190+BQ190+BT190+BW190+BZ190+CC190+CF190+CI190+CL190+CO190+CR190+CU190+CX190</f>
        <v>0</v>
      </c>
      <c r="G190" s="5" t="s">
        <v>130</v>
      </c>
      <c r="H190" s="13">
        <f t="shared" ref="H190:H194" si="1115">+F190*C190</f>
        <v>0</v>
      </c>
      <c r="I190" s="10" t="str">
        <f>IFERROR(VLOOKUP(A190,'1'!U:V,2,0),"0")</f>
        <v>0</v>
      </c>
      <c r="J190" s="5" t="s">
        <v>130</v>
      </c>
      <c r="K190" s="15">
        <f t="shared" ref="K190:K194" si="1116">+I190*C190</f>
        <v>0</v>
      </c>
      <c r="L190" s="10" t="str">
        <f>IFERROR(VLOOKUP(A190,'2'!U:V,2,0),"0")</f>
        <v>0</v>
      </c>
      <c r="M190" s="5" t="s">
        <v>130</v>
      </c>
      <c r="N190" s="15">
        <f t="shared" ref="N190:N194" si="1117">+L190*C190</f>
        <v>0</v>
      </c>
      <c r="O190" s="10" t="str">
        <f>IFERROR(VLOOKUP(A190,'3'!U:V,2,0),"0")</f>
        <v>0</v>
      </c>
      <c r="P190" s="5" t="s">
        <v>130</v>
      </c>
      <c r="Q190" s="15">
        <f t="shared" ref="Q190:Q194" si="1118">+O190*C190</f>
        <v>0</v>
      </c>
      <c r="R190" s="10" t="str">
        <f>IFERROR(VLOOKUP(A190,'4'!U:V,2,0),"0")</f>
        <v>0</v>
      </c>
      <c r="S190" s="5" t="s">
        <v>130</v>
      </c>
      <c r="T190" s="15">
        <f t="shared" ref="T190:T194" si="1119">+R190*C190</f>
        <v>0</v>
      </c>
      <c r="U190" s="10" t="str">
        <f>IFERROR(VLOOKUP(A190,'5'!U:V,2,0),"0")</f>
        <v>0</v>
      </c>
      <c r="V190" s="5" t="s">
        <v>130</v>
      </c>
      <c r="W190" s="15">
        <f t="shared" ref="W190:W194" si="1120">+U190*C190</f>
        <v>0</v>
      </c>
      <c r="X190" s="10" t="str">
        <f>IFERROR(VLOOKUP(A190,'6'!U:V,2,0),"0")</f>
        <v>0</v>
      </c>
      <c r="Y190" s="5" t="s">
        <v>130</v>
      </c>
      <c r="Z190" s="15">
        <f t="shared" ref="Z190:Z194" si="1121">+X190*C190</f>
        <v>0</v>
      </c>
      <c r="AA190" s="10" t="str">
        <f>IFERROR(VLOOKUP(A190,'7'!U:V,2,0),"0")</f>
        <v>0</v>
      </c>
      <c r="AB190" s="5" t="s">
        <v>130</v>
      </c>
      <c r="AC190" s="15">
        <f t="shared" ref="AC190:AC194" si="1122">+AA190*C190</f>
        <v>0</v>
      </c>
      <c r="AD190" s="10" t="str">
        <f>IFERROR(VLOOKUP(A190,'8'!U:V,2,0),"0")</f>
        <v>0</v>
      </c>
      <c r="AE190" s="5" t="s">
        <v>130</v>
      </c>
      <c r="AF190" s="15">
        <f t="shared" ref="AF190:AF194" si="1123">+AD190*C190</f>
        <v>0</v>
      </c>
      <c r="AG190" s="10" t="str">
        <f>IFERROR(VLOOKUP(A190,'9'!U:V,2,0),"0")</f>
        <v>0</v>
      </c>
      <c r="AH190" s="5" t="s">
        <v>130</v>
      </c>
      <c r="AI190" s="15">
        <f t="shared" ref="AI190:AI194" si="1124">+AG190*C190</f>
        <v>0</v>
      </c>
      <c r="AJ190" s="10" t="str">
        <f>IFERROR(VLOOKUP(A190,'10'!U:V,2,0),"0")</f>
        <v>0</v>
      </c>
      <c r="AK190" s="5" t="s">
        <v>130</v>
      </c>
      <c r="AL190" s="15">
        <f t="shared" ref="AL190:AL194" si="1125">+AJ190*C190</f>
        <v>0</v>
      </c>
      <c r="AM190" s="10" t="str">
        <f>IFERROR(VLOOKUP(A190,'11'!U:V,2,0),"0")</f>
        <v>0</v>
      </c>
      <c r="AN190" s="5" t="s">
        <v>130</v>
      </c>
      <c r="AO190" s="15">
        <f t="shared" ref="AO190:AO194" si="1126">+AM190*C190</f>
        <v>0</v>
      </c>
      <c r="AP190" s="10" t="str">
        <f>IFERROR(VLOOKUP(A190,'12'!U:V,2,0),"0")</f>
        <v>0</v>
      </c>
      <c r="AQ190" s="5" t="s">
        <v>130</v>
      </c>
      <c r="AR190" s="15">
        <f t="shared" ref="AR190:AR194" si="1127">+AP190*C190</f>
        <v>0</v>
      </c>
      <c r="AS190" s="10" t="str">
        <f>IFERROR(VLOOKUP(A190,'13'!U:V,2,0),"0")</f>
        <v>0</v>
      </c>
      <c r="AT190" s="5" t="s">
        <v>130</v>
      </c>
      <c r="AU190" s="15">
        <f t="shared" ref="AU190:AU194" si="1128">+AS190*C190</f>
        <v>0</v>
      </c>
      <c r="AV190" s="10" t="str">
        <f>IFERROR(VLOOKUP(A190,'14'!U:V,2,0),"0")</f>
        <v>0</v>
      </c>
      <c r="AW190" s="5" t="s">
        <v>130</v>
      </c>
      <c r="AX190" s="15">
        <f t="shared" ref="AX190:AX194" si="1129">+AV190*C190</f>
        <v>0</v>
      </c>
      <c r="AY190" s="10" t="str">
        <f>IFERROR(VLOOKUP(A190,'15'!U:V,2,0),"0")</f>
        <v>0</v>
      </c>
      <c r="AZ190" s="5" t="s">
        <v>130</v>
      </c>
      <c r="BA190" s="15">
        <f t="shared" ref="BA190:BA194" si="1130">+AY190*C190</f>
        <v>0</v>
      </c>
      <c r="BB190" s="10" t="str">
        <f>IFERROR(VLOOKUP(A190,'16'!U:V,2,0),"0")</f>
        <v>0</v>
      </c>
      <c r="BC190" s="5" t="s">
        <v>130</v>
      </c>
      <c r="BD190" s="15">
        <f t="shared" ref="BD190:BD194" si="1131">+BB190*C190</f>
        <v>0</v>
      </c>
      <c r="BE190" s="10" t="str">
        <f>IFERROR(VLOOKUP(A190,'17'!U:V,2,0),"0")</f>
        <v>0</v>
      </c>
      <c r="BF190" s="5" t="s">
        <v>130</v>
      </c>
      <c r="BG190" s="15">
        <f t="shared" ref="BG190:BG194" si="1132">+BE190*C190</f>
        <v>0</v>
      </c>
      <c r="BH190" s="10" t="str">
        <f>IFERROR(VLOOKUP(A190,'18'!U:V,2,0),"0")</f>
        <v>0</v>
      </c>
      <c r="BI190" s="5" t="s">
        <v>130</v>
      </c>
      <c r="BJ190" s="15">
        <f t="shared" ref="BJ190:BJ194" si="1133">+BH190*C190</f>
        <v>0</v>
      </c>
      <c r="BK190" s="10" t="str">
        <f>IFERROR(VLOOKUP(A190,'19'!U:V,2,0),"0")</f>
        <v>0</v>
      </c>
      <c r="BL190" s="5" t="s">
        <v>130</v>
      </c>
      <c r="BM190" s="15">
        <f t="shared" ref="BM190:BM194" si="1134">+BK190*C190</f>
        <v>0</v>
      </c>
      <c r="BN190" s="10" t="str">
        <f>IFERROR(VLOOKUP(A190,'20'!U:V,2,0),"0")</f>
        <v>0</v>
      </c>
      <c r="BO190" s="5" t="s">
        <v>130</v>
      </c>
      <c r="BP190" s="15">
        <f t="shared" ref="BP190:BP194" si="1135">+BN190*C190</f>
        <v>0</v>
      </c>
      <c r="BQ190" s="10" t="str">
        <f>IFERROR(VLOOKUP(A190,'21'!U:V,2,0),"0")</f>
        <v>0</v>
      </c>
      <c r="BR190" s="5" t="s">
        <v>130</v>
      </c>
      <c r="BS190" s="15">
        <f t="shared" ref="BS190:BS194" si="1136">+BQ190*C190</f>
        <v>0</v>
      </c>
      <c r="BT190" s="10" t="str">
        <f>IFERROR(VLOOKUP(A190,'22'!U:V,2,0),"0")</f>
        <v>0</v>
      </c>
      <c r="BU190" s="5" t="s">
        <v>130</v>
      </c>
      <c r="BV190" s="15">
        <f t="shared" ref="BV190:BV194" si="1137">+BT190*C190</f>
        <v>0</v>
      </c>
      <c r="BW190" s="10" t="str">
        <f>IFERROR(VLOOKUP(A190,'23'!U:V,2,0),"0")</f>
        <v>0</v>
      </c>
      <c r="BX190" s="5" t="s">
        <v>130</v>
      </c>
      <c r="BY190" s="15">
        <f t="shared" ref="BY190:BY194" si="1138">+BW190*C190</f>
        <v>0</v>
      </c>
      <c r="BZ190" s="10" t="str">
        <f>IFERROR(VLOOKUP(A190,'24'!U:V,2,0),"0")</f>
        <v>0</v>
      </c>
      <c r="CA190" s="5" t="s">
        <v>130</v>
      </c>
      <c r="CB190" s="15">
        <f t="shared" ref="CB190:CB194" si="1139">+BZ190*C190</f>
        <v>0</v>
      </c>
      <c r="CC190" s="10" t="str">
        <f>IFERROR(VLOOKUP(A190,'25'!U:V,2,0),"0")</f>
        <v>0</v>
      </c>
      <c r="CD190" s="5" t="s">
        <v>130</v>
      </c>
      <c r="CE190" s="15">
        <f t="shared" ref="CE190:CE194" si="1140">+CC190*C190</f>
        <v>0</v>
      </c>
      <c r="CF190" s="10" t="str">
        <f>IFERROR(VLOOKUP(A190,'26'!U:V,2,0),"0")</f>
        <v>0</v>
      </c>
      <c r="CG190" s="5" t="s">
        <v>130</v>
      </c>
      <c r="CH190" s="15">
        <f t="shared" ref="CH190:CH194" si="1141">+CF190*C190</f>
        <v>0</v>
      </c>
      <c r="CI190" s="10" t="str">
        <f>IFERROR(VLOOKUP(A190,'27'!U:V,2,0),"0")</f>
        <v>0</v>
      </c>
      <c r="CJ190" s="5" t="s">
        <v>130</v>
      </c>
      <c r="CK190" s="15">
        <f t="shared" ref="CK190:CK194" si="1142">+CI190*C190</f>
        <v>0</v>
      </c>
      <c r="CL190" s="10" t="str">
        <f>IFERROR(VLOOKUP(A190,'28'!U:V,2,0),"0")</f>
        <v>0</v>
      </c>
      <c r="CM190" s="5" t="s">
        <v>130</v>
      </c>
      <c r="CN190" s="15">
        <f t="shared" ref="CN190:CN194" si="1143">+CL190*C190</f>
        <v>0</v>
      </c>
      <c r="CO190" s="10" t="str">
        <f>IFERROR(VLOOKUP(A190,'29'!U:V,2,0),"0")</f>
        <v>0</v>
      </c>
      <c r="CP190" s="5" t="s">
        <v>130</v>
      </c>
      <c r="CQ190" s="15">
        <f t="shared" ref="CQ190:CQ194" si="1144">+CO190*C190</f>
        <v>0</v>
      </c>
      <c r="CR190" s="10" t="str">
        <f>IFERROR(VLOOKUP(A190,'30'!U:V,2,0),"0")</f>
        <v>0</v>
      </c>
      <c r="CS190" s="5" t="s">
        <v>130</v>
      </c>
      <c r="CT190" s="15">
        <f t="shared" ref="CT190:CT194" si="1145">+CR190*C190</f>
        <v>0</v>
      </c>
      <c r="CU190" s="10" t="str">
        <f>IFERROR(VLOOKUP(A190,'31'!U:V,2,0),"0")</f>
        <v>0</v>
      </c>
      <c r="CV190" s="5" t="s">
        <v>130</v>
      </c>
      <c r="CW190" s="15">
        <f t="shared" ref="CW190:CW194" si="1146">+CU190*C190</f>
        <v>0</v>
      </c>
      <c r="CX190" s="10" t="str">
        <f>IFERROR(VLOOKUP(A190,'เซต1-31'!V:W,2,0),"0")</f>
        <v>0</v>
      </c>
      <c r="CY190" s="5" t="s">
        <v>130</v>
      </c>
      <c r="CZ190" s="15">
        <f t="shared" ref="CZ190:CZ194" si="1147">+CX190*CQ190</f>
        <v>0</v>
      </c>
    </row>
    <row r="191" spans="1:104" x14ac:dyDescent="0.25">
      <c r="A191" s="5" t="s">
        <v>556</v>
      </c>
      <c r="B191" s="4" t="s">
        <v>557</v>
      </c>
      <c r="C191" s="13">
        <v>26.9</v>
      </c>
      <c r="D191" s="95">
        <v>1</v>
      </c>
      <c r="E191" s="95">
        <f t="shared" si="422"/>
        <v>0</v>
      </c>
      <c r="F191" s="19">
        <f t="shared" si="1114"/>
        <v>0</v>
      </c>
      <c r="G191" s="5" t="s">
        <v>130</v>
      </c>
      <c r="H191" s="13">
        <f t="shared" si="1115"/>
        <v>0</v>
      </c>
      <c r="I191" s="10" t="str">
        <f>IFERROR(VLOOKUP(A191,'1'!U:V,2,0),"0")</f>
        <v>0</v>
      </c>
      <c r="J191" s="5" t="s">
        <v>130</v>
      </c>
      <c r="K191" s="15">
        <f t="shared" si="1116"/>
        <v>0</v>
      </c>
      <c r="L191" s="10" t="str">
        <f>IFERROR(VLOOKUP(A191,'2'!U:V,2,0),"0")</f>
        <v>0</v>
      </c>
      <c r="M191" s="5" t="s">
        <v>130</v>
      </c>
      <c r="N191" s="15">
        <f t="shared" si="1117"/>
        <v>0</v>
      </c>
      <c r="O191" s="10" t="str">
        <f>IFERROR(VLOOKUP(A191,'3'!U:V,2,0),"0")</f>
        <v>0</v>
      </c>
      <c r="P191" s="5" t="s">
        <v>130</v>
      </c>
      <c r="Q191" s="15">
        <f t="shared" si="1118"/>
        <v>0</v>
      </c>
      <c r="R191" s="10" t="str">
        <f>IFERROR(VLOOKUP(A191,'4'!U:V,2,0),"0")</f>
        <v>0</v>
      </c>
      <c r="S191" s="5" t="s">
        <v>130</v>
      </c>
      <c r="T191" s="15">
        <f t="shared" si="1119"/>
        <v>0</v>
      </c>
      <c r="U191" s="10" t="str">
        <f>IFERROR(VLOOKUP(A191,'5'!U:V,2,0),"0")</f>
        <v>0</v>
      </c>
      <c r="V191" s="5" t="s">
        <v>130</v>
      </c>
      <c r="W191" s="15">
        <f t="shared" si="1120"/>
        <v>0</v>
      </c>
      <c r="X191" s="10" t="str">
        <f>IFERROR(VLOOKUP(A191,'6'!U:V,2,0),"0")</f>
        <v>0</v>
      </c>
      <c r="Y191" s="5" t="s">
        <v>130</v>
      </c>
      <c r="Z191" s="15">
        <f t="shared" si="1121"/>
        <v>0</v>
      </c>
      <c r="AA191" s="10" t="str">
        <f>IFERROR(VLOOKUP(A191,'7'!U:V,2,0),"0")</f>
        <v>0</v>
      </c>
      <c r="AB191" s="5" t="s">
        <v>130</v>
      </c>
      <c r="AC191" s="15">
        <f t="shared" si="1122"/>
        <v>0</v>
      </c>
      <c r="AD191" s="10" t="str">
        <f>IFERROR(VLOOKUP(A191,'8'!U:V,2,0),"0")</f>
        <v>0</v>
      </c>
      <c r="AE191" s="5" t="s">
        <v>130</v>
      </c>
      <c r="AF191" s="15">
        <f t="shared" si="1123"/>
        <v>0</v>
      </c>
      <c r="AG191" s="10" t="str">
        <f>IFERROR(VLOOKUP(A191,'9'!U:V,2,0),"0")</f>
        <v>0</v>
      </c>
      <c r="AH191" s="5" t="s">
        <v>130</v>
      </c>
      <c r="AI191" s="15">
        <f t="shared" si="1124"/>
        <v>0</v>
      </c>
      <c r="AJ191" s="10" t="str">
        <f>IFERROR(VLOOKUP(A191,'10'!U:V,2,0),"0")</f>
        <v>0</v>
      </c>
      <c r="AK191" s="5" t="s">
        <v>130</v>
      </c>
      <c r="AL191" s="15">
        <f t="shared" si="1125"/>
        <v>0</v>
      </c>
      <c r="AM191" s="10" t="str">
        <f>IFERROR(VLOOKUP(A191,'11'!U:V,2,0),"0")</f>
        <v>0</v>
      </c>
      <c r="AN191" s="5" t="s">
        <v>130</v>
      </c>
      <c r="AO191" s="15">
        <f t="shared" si="1126"/>
        <v>0</v>
      </c>
      <c r="AP191" s="10" t="str">
        <f>IFERROR(VLOOKUP(A191,'12'!U:V,2,0),"0")</f>
        <v>0</v>
      </c>
      <c r="AQ191" s="5" t="s">
        <v>130</v>
      </c>
      <c r="AR191" s="15">
        <f t="shared" si="1127"/>
        <v>0</v>
      </c>
      <c r="AS191" s="10" t="str">
        <f>IFERROR(VLOOKUP(A191,'13'!U:V,2,0),"0")</f>
        <v>0</v>
      </c>
      <c r="AT191" s="5" t="s">
        <v>130</v>
      </c>
      <c r="AU191" s="15">
        <f t="shared" si="1128"/>
        <v>0</v>
      </c>
      <c r="AV191" s="10" t="str">
        <f>IFERROR(VLOOKUP(A191,'14'!U:V,2,0),"0")</f>
        <v>0</v>
      </c>
      <c r="AW191" s="5" t="s">
        <v>130</v>
      </c>
      <c r="AX191" s="15">
        <f t="shared" si="1129"/>
        <v>0</v>
      </c>
      <c r="AY191" s="10" t="str">
        <f>IFERROR(VLOOKUP(A191,'15'!U:V,2,0),"0")</f>
        <v>0</v>
      </c>
      <c r="AZ191" s="5" t="s">
        <v>130</v>
      </c>
      <c r="BA191" s="15">
        <f t="shared" si="1130"/>
        <v>0</v>
      </c>
      <c r="BB191" s="10" t="str">
        <f>IFERROR(VLOOKUP(A191,'16'!U:V,2,0),"0")</f>
        <v>0</v>
      </c>
      <c r="BC191" s="5" t="s">
        <v>130</v>
      </c>
      <c r="BD191" s="15">
        <f t="shared" si="1131"/>
        <v>0</v>
      </c>
      <c r="BE191" s="10" t="str">
        <f>IFERROR(VLOOKUP(A191,'17'!U:V,2,0),"0")</f>
        <v>0</v>
      </c>
      <c r="BF191" s="5" t="s">
        <v>130</v>
      </c>
      <c r="BG191" s="15">
        <f t="shared" si="1132"/>
        <v>0</v>
      </c>
      <c r="BH191" s="10" t="str">
        <f>IFERROR(VLOOKUP(A191,'18'!U:V,2,0),"0")</f>
        <v>0</v>
      </c>
      <c r="BI191" s="5" t="s">
        <v>130</v>
      </c>
      <c r="BJ191" s="15">
        <f t="shared" si="1133"/>
        <v>0</v>
      </c>
      <c r="BK191" s="10" t="str">
        <f>IFERROR(VLOOKUP(A191,'19'!U:V,2,0),"0")</f>
        <v>0</v>
      </c>
      <c r="BL191" s="5" t="s">
        <v>130</v>
      </c>
      <c r="BM191" s="15">
        <f t="shared" si="1134"/>
        <v>0</v>
      </c>
      <c r="BN191" s="10" t="str">
        <f>IFERROR(VLOOKUP(A191,'20'!U:V,2,0),"0")</f>
        <v>0</v>
      </c>
      <c r="BO191" s="5" t="s">
        <v>130</v>
      </c>
      <c r="BP191" s="15">
        <f t="shared" si="1135"/>
        <v>0</v>
      </c>
      <c r="BQ191" s="10" t="str">
        <f>IFERROR(VLOOKUP(A191,'21'!U:V,2,0),"0")</f>
        <v>0</v>
      </c>
      <c r="BR191" s="5" t="s">
        <v>130</v>
      </c>
      <c r="BS191" s="15">
        <f t="shared" si="1136"/>
        <v>0</v>
      </c>
      <c r="BT191" s="10" t="str">
        <f>IFERROR(VLOOKUP(A191,'22'!U:V,2,0),"0")</f>
        <v>0</v>
      </c>
      <c r="BU191" s="5" t="s">
        <v>130</v>
      </c>
      <c r="BV191" s="15">
        <f t="shared" si="1137"/>
        <v>0</v>
      </c>
      <c r="BW191" s="10" t="str">
        <f>IFERROR(VLOOKUP(A191,'23'!U:V,2,0),"0")</f>
        <v>0</v>
      </c>
      <c r="BX191" s="5" t="s">
        <v>130</v>
      </c>
      <c r="BY191" s="15">
        <f t="shared" si="1138"/>
        <v>0</v>
      </c>
      <c r="BZ191" s="10" t="str">
        <f>IFERROR(VLOOKUP(A191,'24'!U:V,2,0),"0")</f>
        <v>0</v>
      </c>
      <c r="CA191" s="5" t="s">
        <v>130</v>
      </c>
      <c r="CB191" s="15">
        <f t="shared" si="1139"/>
        <v>0</v>
      </c>
      <c r="CC191" s="10" t="str">
        <f>IFERROR(VLOOKUP(A191,'25'!U:V,2,0),"0")</f>
        <v>0</v>
      </c>
      <c r="CD191" s="5" t="s">
        <v>130</v>
      </c>
      <c r="CE191" s="15">
        <f t="shared" si="1140"/>
        <v>0</v>
      </c>
      <c r="CF191" s="10" t="str">
        <f>IFERROR(VLOOKUP(A191,'26'!U:V,2,0),"0")</f>
        <v>0</v>
      </c>
      <c r="CG191" s="5" t="s">
        <v>130</v>
      </c>
      <c r="CH191" s="15">
        <f t="shared" si="1141"/>
        <v>0</v>
      </c>
      <c r="CI191" s="10" t="str">
        <f>IFERROR(VLOOKUP(A191,'27'!U:V,2,0),"0")</f>
        <v>0</v>
      </c>
      <c r="CJ191" s="5" t="s">
        <v>130</v>
      </c>
      <c r="CK191" s="15">
        <f t="shared" si="1142"/>
        <v>0</v>
      </c>
      <c r="CL191" s="10" t="str">
        <f>IFERROR(VLOOKUP(A191,'28'!U:V,2,0),"0")</f>
        <v>0</v>
      </c>
      <c r="CM191" s="5" t="s">
        <v>130</v>
      </c>
      <c r="CN191" s="15">
        <f t="shared" si="1143"/>
        <v>0</v>
      </c>
      <c r="CO191" s="10" t="str">
        <f>IFERROR(VLOOKUP(A191,'29'!U:V,2,0),"0")</f>
        <v>0</v>
      </c>
      <c r="CP191" s="5" t="s">
        <v>130</v>
      </c>
      <c r="CQ191" s="15">
        <f t="shared" si="1144"/>
        <v>0</v>
      </c>
      <c r="CR191" s="10" t="str">
        <f>IFERROR(VLOOKUP(A191,'30'!U:V,2,0),"0")</f>
        <v>0</v>
      </c>
      <c r="CS191" s="5" t="s">
        <v>130</v>
      </c>
      <c r="CT191" s="15">
        <f t="shared" si="1145"/>
        <v>0</v>
      </c>
      <c r="CU191" s="10" t="str">
        <f>IFERROR(VLOOKUP(A191,'31'!U:V,2,0),"0")</f>
        <v>0</v>
      </c>
      <c r="CV191" s="5" t="s">
        <v>130</v>
      </c>
      <c r="CW191" s="15">
        <f t="shared" si="1146"/>
        <v>0</v>
      </c>
      <c r="CX191" s="10" t="str">
        <f>IFERROR(VLOOKUP(A191,'เซต1-31'!V:W,2,0),"0")</f>
        <v>0</v>
      </c>
      <c r="CY191" s="5" t="s">
        <v>130</v>
      </c>
      <c r="CZ191" s="15">
        <f t="shared" si="1147"/>
        <v>0</v>
      </c>
    </row>
    <row r="192" spans="1:104" x14ac:dyDescent="0.25">
      <c r="A192" s="5" t="s">
        <v>554</v>
      </c>
      <c r="B192" s="4" t="s">
        <v>555</v>
      </c>
      <c r="C192" s="13">
        <v>25.8</v>
      </c>
      <c r="D192" s="95">
        <v>1</v>
      </c>
      <c r="E192" s="95">
        <f t="shared" si="422"/>
        <v>0</v>
      </c>
      <c r="F192" s="19">
        <f t="shared" si="1114"/>
        <v>0</v>
      </c>
      <c r="G192" s="5" t="s">
        <v>130</v>
      </c>
      <c r="H192" s="13">
        <f t="shared" si="1115"/>
        <v>0</v>
      </c>
      <c r="I192" s="10" t="str">
        <f>IFERROR(VLOOKUP(A192,'1'!U:V,2,0),"0")</f>
        <v>0</v>
      </c>
      <c r="J192" s="5" t="s">
        <v>130</v>
      </c>
      <c r="K192" s="15">
        <f t="shared" si="1116"/>
        <v>0</v>
      </c>
      <c r="L192" s="10" t="str">
        <f>IFERROR(VLOOKUP(A192,'2'!U:V,2,0),"0")</f>
        <v>0</v>
      </c>
      <c r="M192" s="5" t="s">
        <v>130</v>
      </c>
      <c r="N192" s="15">
        <f t="shared" si="1117"/>
        <v>0</v>
      </c>
      <c r="O192" s="10" t="str">
        <f>IFERROR(VLOOKUP(A192,'3'!U:V,2,0),"0")</f>
        <v>0</v>
      </c>
      <c r="P192" s="5" t="s">
        <v>130</v>
      </c>
      <c r="Q192" s="15">
        <f t="shared" si="1118"/>
        <v>0</v>
      </c>
      <c r="R192" s="10" t="str">
        <f>IFERROR(VLOOKUP(A192,'4'!U:V,2,0),"0")</f>
        <v>0</v>
      </c>
      <c r="S192" s="5" t="s">
        <v>130</v>
      </c>
      <c r="T192" s="15">
        <f t="shared" si="1119"/>
        <v>0</v>
      </c>
      <c r="U192" s="10" t="str">
        <f>IFERROR(VLOOKUP(A192,'5'!U:V,2,0),"0")</f>
        <v>0</v>
      </c>
      <c r="V192" s="5" t="s">
        <v>130</v>
      </c>
      <c r="W192" s="15">
        <f t="shared" si="1120"/>
        <v>0</v>
      </c>
      <c r="X192" s="10" t="str">
        <f>IFERROR(VLOOKUP(A192,'6'!U:V,2,0),"0")</f>
        <v>0</v>
      </c>
      <c r="Y192" s="5" t="s">
        <v>130</v>
      </c>
      <c r="Z192" s="15">
        <f t="shared" si="1121"/>
        <v>0</v>
      </c>
      <c r="AA192" s="10" t="str">
        <f>IFERROR(VLOOKUP(A192,'7'!U:V,2,0),"0")</f>
        <v>0</v>
      </c>
      <c r="AB192" s="5" t="s">
        <v>130</v>
      </c>
      <c r="AC192" s="15">
        <f t="shared" si="1122"/>
        <v>0</v>
      </c>
      <c r="AD192" s="10" t="str">
        <f>IFERROR(VLOOKUP(A192,'8'!U:V,2,0),"0")</f>
        <v>0</v>
      </c>
      <c r="AE192" s="5" t="s">
        <v>130</v>
      </c>
      <c r="AF192" s="15">
        <f t="shared" si="1123"/>
        <v>0</v>
      </c>
      <c r="AG192" s="10" t="str">
        <f>IFERROR(VLOOKUP(A192,'9'!U:V,2,0),"0")</f>
        <v>0</v>
      </c>
      <c r="AH192" s="5" t="s">
        <v>130</v>
      </c>
      <c r="AI192" s="15">
        <f t="shared" si="1124"/>
        <v>0</v>
      </c>
      <c r="AJ192" s="10" t="str">
        <f>IFERROR(VLOOKUP(A192,'10'!U:V,2,0),"0")</f>
        <v>0</v>
      </c>
      <c r="AK192" s="5" t="s">
        <v>130</v>
      </c>
      <c r="AL192" s="15">
        <f t="shared" si="1125"/>
        <v>0</v>
      </c>
      <c r="AM192" s="10" t="str">
        <f>IFERROR(VLOOKUP(A192,'11'!U:V,2,0),"0")</f>
        <v>0</v>
      </c>
      <c r="AN192" s="5" t="s">
        <v>130</v>
      </c>
      <c r="AO192" s="15">
        <f t="shared" si="1126"/>
        <v>0</v>
      </c>
      <c r="AP192" s="10" t="str">
        <f>IFERROR(VLOOKUP(A192,'12'!U:V,2,0),"0")</f>
        <v>0</v>
      </c>
      <c r="AQ192" s="5" t="s">
        <v>130</v>
      </c>
      <c r="AR192" s="15">
        <f t="shared" si="1127"/>
        <v>0</v>
      </c>
      <c r="AS192" s="10" t="str">
        <f>IFERROR(VLOOKUP(A192,'13'!U:V,2,0),"0")</f>
        <v>0</v>
      </c>
      <c r="AT192" s="5" t="s">
        <v>130</v>
      </c>
      <c r="AU192" s="15">
        <f t="shared" si="1128"/>
        <v>0</v>
      </c>
      <c r="AV192" s="10" t="str">
        <f>IFERROR(VLOOKUP(A192,'14'!U:V,2,0),"0")</f>
        <v>0</v>
      </c>
      <c r="AW192" s="5" t="s">
        <v>130</v>
      </c>
      <c r="AX192" s="15">
        <f t="shared" si="1129"/>
        <v>0</v>
      </c>
      <c r="AY192" s="10" t="str">
        <f>IFERROR(VLOOKUP(A192,'15'!U:V,2,0),"0")</f>
        <v>0</v>
      </c>
      <c r="AZ192" s="5" t="s">
        <v>130</v>
      </c>
      <c r="BA192" s="15">
        <f t="shared" si="1130"/>
        <v>0</v>
      </c>
      <c r="BB192" s="10" t="str">
        <f>IFERROR(VLOOKUP(A192,'16'!U:V,2,0),"0")</f>
        <v>0</v>
      </c>
      <c r="BC192" s="5" t="s">
        <v>130</v>
      </c>
      <c r="BD192" s="15">
        <f t="shared" si="1131"/>
        <v>0</v>
      </c>
      <c r="BE192" s="10" t="str">
        <f>IFERROR(VLOOKUP(A192,'17'!U:V,2,0),"0")</f>
        <v>0</v>
      </c>
      <c r="BF192" s="5" t="s">
        <v>130</v>
      </c>
      <c r="BG192" s="15">
        <f t="shared" si="1132"/>
        <v>0</v>
      </c>
      <c r="BH192" s="10" t="str">
        <f>IFERROR(VLOOKUP(A192,'18'!U:V,2,0),"0")</f>
        <v>0</v>
      </c>
      <c r="BI192" s="5" t="s">
        <v>130</v>
      </c>
      <c r="BJ192" s="15">
        <f t="shared" si="1133"/>
        <v>0</v>
      </c>
      <c r="BK192" s="10" t="str">
        <f>IFERROR(VLOOKUP(A192,'19'!U:V,2,0),"0")</f>
        <v>0</v>
      </c>
      <c r="BL192" s="5" t="s">
        <v>130</v>
      </c>
      <c r="BM192" s="15">
        <f t="shared" si="1134"/>
        <v>0</v>
      </c>
      <c r="BN192" s="10" t="str">
        <f>IFERROR(VLOOKUP(A192,'20'!U:V,2,0),"0")</f>
        <v>0</v>
      </c>
      <c r="BO192" s="5" t="s">
        <v>130</v>
      </c>
      <c r="BP192" s="15">
        <f t="shared" si="1135"/>
        <v>0</v>
      </c>
      <c r="BQ192" s="10" t="str">
        <f>IFERROR(VLOOKUP(A192,'21'!U:V,2,0),"0")</f>
        <v>0</v>
      </c>
      <c r="BR192" s="5" t="s">
        <v>130</v>
      </c>
      <c r="BS192" s="15">
        <f t="shared" si="1136"/>
        <v>0</v>
      </c>
      <c r="BT192" s="10" t="str">
        <f>IFERROR(VLOOKUP(A192,'22'!U:V,2,0),"0")</f>
        <v>0</v>
      </c>
      <c r="BU192" s="5" t="s">
        <v>130</v>
      </c>
      <c r="BV192" s="15">
        <f t="shared" si="1137"/>
        <v>0</v>
      </c>
      <c r="BW192" s="10" t="str">
        <f>IFERROR(VLOOKUP(A192,'23'!U:V,2,0),"0")</f>
        <v>0</v>
      </c>
      <c r="BX192" s="5" t="s">
        <v>130</v>
      </c>
      <c r="BY192" s="15">
        <f t="shared" si="1138"/>
        <v>0</v>
      </c>
      <c r="BZ192" s="10" t="str">
        <f>IFERROR(VLOOKUP(A192,'24'!U:V,2,0),"0")</f>
        <v>0</v>
      </c>
      <c r="CA192" s="5" t="s">
        <v>130</v>
      </c>
      <c r="CB192" s="15">
        <f t="shared" si="1139"/>
        <v>0</v>
      </c>
      <c r="CC192" s="10" t="str">
        <f>IFERROR(VLOOKUP(A192,'25'!U:V,2,0),"0")</f>
        <v>0</v>
      </c>
      <c r="CD192" s="5" t="s">
        <v>130</v>
      </c>
      <c r="CE192" s="15">
        <f t="shared" si="1140"/>
        <v>0</v>
      </c>
      <c r="CF192" s="10" t="str">
        <f>IFERROR(VLOOKUP(A192,'26'!U:V,2,0),"0")</f>
        <v>0</v>
      </c>
      <c r="CG192" s="5" t="s">
        <v>130</v>
      </c>
      <c r="CH192" s="15">
        <f t="shared" si="1141"/>
        <v>0</v>
      </c>
      <c r="CI192" s="10" t="str">
        <f>IFERROR(VLOOKUP(A192,'27'!U:V,2,0),"0")</f>
        <v>0</v>
      </c>
      <c r="CJ192" s="5" t="s">
        <v>130</v>
      </c>
      <c r="CK192" s="15">
        <f t="shared" si="1142"/>
        <v>0</v>
      </c>
      <c r="CL192" s="10" t="str">
        <f>IFERROR(VLOOKUP(A192,'28'!U:V,2,0),"0")</f>
        <v>0</v>
      </c>
      <c r="CM192" s="5" t="s">
        <v>130</v>
      </c>
      <c r="CN192" s="15">
        <f t="shared" si="1143"/>
        <v>0</v>
      </c>
      <c r="CO192" s="10" t="str">
        <f>IFERROR(VLOOKUP(A192,'29'!U:V,2,0),"0")</f>
        <v>0</v>
      </c>
      <c r="CP192" s="5" t="s">
        <v>130</v>
      </c>
      <c r="CQ192" s="15">
        <f t="shared" si="1144"/>
        <v>0</v>
      </c>
      <c r="CR192" s="10" t="str">
        <f>IFERROR(VLOOKUP(A192,'30'!U:V,2,0),"0")</f>
        <v>0</v>
      </c>
      <c r="CS192" s="5" t="s">
        <v>130</v>
      </c>
      <c r="CT192" s="15">
        <f t="shared" si="1145"/>
        <v>0</v>
      </c>
      <c r="CU192" s="10" t="str">
        <f>IFERROR(VLOOKUP(A192,'31'!U:V,2,0),"0")</f>
        <v>0</v>
      </c>
      <c r="CV192" s="5" t="s">
        <v>130</v>
      </c>
      <c r="CW192" s="15">
        <f t="shared" si="1146"/>
        <v>0</v>
      </c>
      <c r="CX192" s="10" t="str">
        <f>IFERROR(VLOOKUP(A192,'เซต1-31'!V:W,2,0),"0")</f>
        <v>0</v>
      </c>
      <c r="CY192" s="5" t="s">
        <v>130</v>
      </c>
      <c r="CZ192" s="15">
        <f t="shared" si="1147"/>
        <v>0</v>
      </c>
    </row>
    <row r="193" spans="1:104" x14ac:dyDescent="0.25">
      <c r="A193" s="5" t="s">
        <v>560</v>
      </c>
      <c r="B193" s="4" t="s">
        <v>561</v>
      </c>
      <c r="C193" s="13">
        <v>23.42</v>
      </c>
      <c r="D193" s="95">
        <v>1</v>
      </c>
      <c r="E193" s="95">
        <f t="shared" si="422"/>
        <v>0</v>
      </c>
      <c r="F193" s="19">
        <f t="shared" si="1114"/>
        <v>0</v>
      </c>
      <c r="G193" s="5" t="s">
        <v>130</v>
      </c>
      <c r="H193" s="13">
        <f t="shared" si="1115"/>
        <v>0</v>
      </c>
      <c r="I193" s="10" t="str">
        <f>IFERROR(VLOOKUP(A193,'1'!U:V,2,0),"0")</f>
        <v>0</v>
      </c>
      <c r="J193" s="5" t="s">
        <v>130</v>
      </c>
      <c r="K193" s="15">
        <f t="shared" si="1116"/>
        <v>0</v>
      </c>
      <c r="L193" s="10" t="str">
        <f>IFERROR(VLOOKUP(A193,'2'!U:V,2,0),"0")</f>
        <v>0</v>
      </c>
      <c r="M193" s="5" t="s">
        <v>130</v>
      </c>
      <c r="N193" s="15">
        <f t="shared" si="1117"/>
        <v>0</v>
      </c>
      <c r="O193" s="10" t="str">
        <f>IFERROR(VLOOKUP(A193,'3'!U:V,2,0),"0")</f>
        <v>0</v>
      </c>
      <c r="P193" s="5" t="s">
        <v>130</v>
      </c>
      <c r="Q193" s="15">
        <f t="shared" si="1118"/>
        <v>0</v>
      </c>
      <c r="R193" s="10" t="str">
        <f>IFERROR(VLOOKUP(A193,'4'!U:V,2,0),"0")</f>
        <v>0</v>
      </c>
      <c r="S193" s="5" t="s">
        <v>130</v>
      </c>
      <c r="T193" s="15">
        <f t="shared" si="1119"/>
        <v>0</v>
      </c>
      <c r="U193" s="10" t="str">
        <f>IFERROR(VLOOKUP(A193,'5'!U:V,2,0),"0")</f>
        <v>0</v>
      </c>
      <c r="V193" s="5" t="s">
        <v>130</v>
      </c>
      <c r="W193" s="15">
        <f t="shared" si="1120"/>
        <v>0</v>
      </c>
      <c r="X193" s="10" t="str">
        <f>IFERROR(VLOOKUP(A193,'6'!U:V,2,0),"0")</f>
        <v>0</v>
      </c>
      <c r="Y193" s="5" t="s">
        <v>130</v>
      </c>
      <c r="Z193" s="15">
        <f t="shared" si="1121"/>
        <v>0</v>
      </c>
      <c r="AA193" s="10" t="str">
        <f>IFERROR(VLOOKUP(A193,'7'!U:V,2,0),"0")</f>
        <v>0</v>
      </c>
      <c r="AB193" s="5" t="s">
        <v>130</v>
      </c>
      <c r="AC193" s="15">
        <f t="shared" si="1122"/>
        <v>0</v>
      </c>
      <c r="AD193" s="10" t="str">
        <f>IFERROR(VLOOKUP(A193,'8'!U:V,2,0),"0")</f>
        <v>0</v>
      </c>
      <c r="AE193" s="5" t="s">
        <v>130</v>
      </c>
      <c r="AF193" s="15">
        <f t="shared" si="1123"/>
        <v>0</v>
      </c>
      <c r="AG193" s="10" t="str">
        <f>IFERROR(VLOOKUP(A193,'9'!U:V,2,0),"0")</f>
        <v>0</v>
      </c>
      <c r="AH193" s="5" t="s">
        <v>130</v>
      </c>
      <c r="AI193" s="15">
        <f t="shared" si="1124"/>
        <v>0</v>
      </c>
      <c r="AJ193" s="10" t="str">
        <f>IFERROR(VLOOKUP(A193,'10'!U:V,2,0),"0")</f>
        <v>0</v>
      </c>
      <c r="AK193" s="5" t="s">
        <v>130</v>
      </c>
      <c r="AL193" s="15">
        <f t="shared" si="1125"/>
        <v>0</v>
      </c>
      <c r="AM193" s="10" t="str">
        <f>IFERROR(VLOOKUP(A193,'11'!U:V,2,0),"0")</f>
        <v>0</v>
      </c>
      <c r="AN193" s="5" t="s">
        <v>130</v>
      </c>
      <c r="AO193" s="15">
        <f t="shared" si="1126"/>
        <v>0</v>
      </c>
      <c r="AP193" s="10" t="str">
        <f>IFERROR(VLOOKUP(A193,'12'!U:V,2,0),"0")</f>
        <v>0</v>
      </c>
      <c r="AQ193" s="5" t="s">
        <v>130</v>
      </c>
      <c r="AR193" s="15">
        <f t="shared" si="1127"/>
        <v>0</v>
      </c>
      <c r="AS193" s="10" t="str">
        <f>IFERROR(VLOOKUP(A193,'13'!U:V,2,0),"0")</f>
        <v>0</v>
      </c>
      <c r="AT193" s="5" t="s">
        <v>130</v>
      </c>
      <c r="AU193" s="15">
        <f t="shared" si="1128"/>
        <v>0</v>
      </c>
      <c r="AV193" s="10" t="str">
        <f>IFERROR(VLOOKUP(A193,'14'!U:V,2,0),"0")</f>
        <v>0</v>
      </c>
      <c r="AW193" s="5" t="s">
        <v>130</v>
      </c>
      <c r="AX193" s="15">
        <f t="shared" si="1129"/>
        <v>0</v>
      </c>
      <c r="AY193" s="10" t="str">
        <f>IFERROR(VLOOKUP(A193,'15'!U:V,2,0),"0")</f>
        <v>0</v>
      </c>
      <c r="AZ193" s="5" t="s">
        <v>130</v>
      </c>
      <c r="BA193" s="15">
        <f t="shared" si="1130"/>
        <v>0</v>
      </c>
      <c r="BB193" s="10" t="str">
        <f>IFERROR(VLOOKUP(A193,'16'!U:V,2,0),"0")</f>
        <v>0</v>
      </c>
      <c r="BC193" s="5" t="s">
        <v>130</v>
      </c>
      <c r="BD193" s="15">
        <f t="shared" si="1131"/>
        <v>0</v>
      </c>
      <c r="BE193" s="10" t="str">
        <f>IFERROR(VLOOKUP(A193,'17'!U:V,2,0),"0")</f>
        <v>0</v>
      </c>
      <c r="BF193" s="5" t="s">
        <v>130</v>
      </c>
      <c r="BG193" s="15">
        <f t="shared" si="1132"/>
        <v>0</v>
      </c>
      <c r="BH193" s="10" t="str">
        <f>IFERROR(VLOOKUP(A193,'18'!U:V,2,0),"0")</f>
        <v>0</v>
      </c>
      <c r="BI193" s="5" t="s">
        <v>130</v>
      </c>
      <c r="BJ193" s="15">
        <f t="shared" si="1133"/>
        <v>0</v>
      </c>
      <c r="BK193" s="10" t="str">
        <f>IFERROR(VLOOKUP(A193,'19'!U:V,2,0),"0")</f>
        <v>0</v>
      </c>
      <c r="BL193" s="5" t="s">
        <v>130</v>
      </c>
      <c r="BM193" s="15">
        <f t="shared" si="1134"/>
        <v>0</v>
      </c>
      <c r="BN193" s="10" t="str">
        <f>IFERROR(VLOOKUP(A193,'20'!U:V,2,0),"0")</f>
        <v>0</v>
      </c>
      <c r="BO193" s="5" t="s">
        <v>130</v>
      </c>
      <c r="BP193" s="15">
        <f t="shared" si="1135"/>
        <v>0</v>
      </c>
      <c r="BQ193" s="10" t="str">
        <f>IFERROR(VLOOKUP(A193,'21'!U:V,2,0),"0")</f>
        <v>0</v>
      </c>
      <c r="BR193" s="5" t="s">
        <v>130</v>
      </c>
      <c r="BS193" s="15">
        <f t="shared" si="1136"/>
        <v>0</v>
      </c>
      <c r="BT193" s="10" t="str">
        <f>IFERROR(VLOOKUP(A193,'22'!U:V,2,0),"0")</f>
        <v>0</v>
      </c>
      <c r="BU193" s="5" t="s">
        <v>130</v>
      </c>
      <c r="BV193" s="15">
        <f t="shared" si="1137"/>
        <v>0</v>
      </c>
      <c r="BW193" s="10" t="str">
        <f>IFERROR(VLOOKUP(A193,'23'!U:V,2,0),"0")</f>
        <v>0</v>
      </c>
      <c r="BX193" s="5" t="s">
        <v>130</v>
      </c>
      <c r="BY193" s="15">
        <f t="shared" si="1138"/>
        <v>0</v>
      </c>
      <c r="BZ193" s="10" t="str">
        <f>IFERROR(VLOOKUP(A193,'24'!U:V,2,0),"0")</f>
        <v>0</v>
      </c>
      <c r="CA193" s="5" t="s">
        <v>130</v>
      </c>
      <c r="CB193" s="15">
        <f t="shared" si="1139"/>
        <v>0</v>
      </c>
      <c r="CC193" s="10" t="str">
        <f>IFERROR(VLOOKUP(A193,'25'!U:V,2,0),"0")</f>
        <v>0</v>
      </c>
      <c r="CD193" s="5" t="s">
        <v>130</v>
      </c>
      <c r="CE193" s="15">
        <f t="shared" si="1140"/>
        <v>0</v>
      </c>
      <c r="CF193" s="10" t="str">
        <f>IFERROR(VLOOKUP(A193,'26'!U:V,2,0),"0")</f>
        <v>0</v>
      </c>
      <c r="CG193" s="5" t="s">
        <v>130</v>
      </c>
      <c r="CH193" s="15">
        <f t="shared" si="1141"/>
        <v>0</v>
      </c>
      <c r="CI193" s="10" t="str">
        <f>IFERROR(VLOOKUP(A193,'27'!U:V,2,0),"0")</f>
        <v>0</v>
      </c>
      <c r="CJ193" s="5" t="s">
        <v>130</v>
      </c>
      <c r="CK193" s="15">
        <f t="shared" si="1142"/>
        <v>0</v>
      </c>
      <c r="CL193" s="10" t="str">
        <f>IFERROR(VLOOKUP(A193,'28'!U:V,2,0),"0")</f>
        <v>0</v>
      </c>
      <c r="CM193" s="5" t="s">
        <v>130</v>
      </c>
      <c r="CN193" s="15">
        <f t="shared" si="1143"/>
        <v>0</v>
      </c>
      <c r="CO193" s="10" t="str">
        <f>IFERROR(VLOOKUP(A193,'29'!U:V,2,0),"0")</f>
        <v>0</v>
      </c>
      <c r="CP193" s="5" t="s">
        <v>130</v>
      </c>
      <c r="CQ193" s="15">
        <f t="shared" si="1144"/>
        <v>0</v>
      </c>
      <c r="CR193" s="10" t="str">
        <f>IFERROR(VLOOKUP(A193,'30'!U:V,2,0),"0")</f>
        <v>0</v>
      </c>
      <c r="CS193" s="5" t="s">
        <v>130</v>
      </c>
      <c r="CT193" s="15">
        <f t="shared" si="1145"/>
        <v>0</v>
      </c>
      <c r="CU193" s="10" t="str">
        <f>IFERROR(VLOOKUP(A193,'31'!U:V,2,0),"0")</f>
        <v>0</v>
      </c>
      <c r="CV193" s="5" t="s">
        <v>130</v>
      </c>
      <c r="CW193" s="15">
        <f t="shared" si="1146"/>
        <v>0</v>
      </c>
      <c r="CX193" s="10" t="str">
        <f>IFERROR(VLOOKUP(A193,'เซต1-31'!V:W,2,0),"0")</f>
        <v>0</v>
      </c>
      <c r="CY193" s="5" t="s">
        <v>130</v>
      </c>
      <c r="CZ193" s="15">
        <f t="shared" si="1147"/>
        <v>0</v>
      </c>
    </row>
    <row r="194" spans="1:104" x14ac:dyDescent="0.25">
      <c r="A194" s="5" t="s">
        <v>552</v>
      </c>
      <c r="B194" s="4" t="s">
        <v>553</v>
      </c>
      <c r="C194" s="13">
        <v>34.82</v>
      </c>
      <c r="D194" s="95">
        <v>1</v>
      </c>
      <c r="E194" s="95">
        <f t="shared" si="422"/>
        <v>0</v>
      </c>
      <c r="F194" s="19">
        <f t="shared" si="1114"/>
        <v>0</v>
      </c>
      <c r="G194" s="5" t="s">
        <v>129</v>
      </c>
      <c r="H194" s="13">
        <f t="shared" si="1115"/>
        <v>0</v>
      </c>
      <c r="I194" s="10" t="str">
        <f>IFERROR(VLOOKUP(A194,'1'!U:V,2,0),"0")</f>
        <v>0</v>
      </c>
      <c r="J194" s="5" t="s">
        <v>129</v>
      </c>
      <c r="K194" s="15">
        <f t="shared" si="1116"/>
        <v>0</v>
      </c>
      <c r="L194" s="10" t="str">
        <f>IFERROR(VLOOKUP(A194,'2'!U:V,2,0),"0")</f>
        <v>0</v>
      </c>
      <c r="M194" s="5" t="s">
        <v>129</v>
      </c>
      <c r="N194" s="15">
        <f t="shared" si="1117"/>
        <v>0</v>
      </c>
      <c r="O194" s="10" t="str">
        <f>IFERROR(VLOOKUP(A194,'3'!U:V,2,0),"0")</f>
        <v>0</v>
      </c>
      <c r="P194" s="5" t="s">
        <v>129</v>
      </c>
      <c r="Q194" s="15">
        <f t="shared" si="1118"/>
        <v>0</v>
      </c>
      <c r="R194" s="10" t="str">
        <f>IFERROR(VLOOKUP(A194,'4'!U:V,2,0),"0")</f>
        <v>0</v>
      </c>
      <c r="S194" s="5" t="s">
        <v>129</v>
      </c>
      <c r="T194" s="15">
        <f t="shared" si="1119"/>
        <v>0</v>
      </c>
      <c r="U194" s="10" t="str">
        <f>IFERROR(VLOOKUP(A194,'5'!U:V,2,0),"0")</f>
        <v>0</v>
      </c>
      <c r="V194" s="5" t="s">
        <v>129</v>
      </c>
      <c r="W194" s="15">
        <f t="shared" si="1120"/>
        <v>0</v>
      </c>
      <c r="X194" s="10" t="str">
        <f>IFERROR(VLOOKUP(A194,'6'!U:V,2,0),"0")</f>
        <v>0</v>
      </c>
      <c r="Y194" s="5" t="s">
        <v>129</v>
      </c>
      <c r="Z194" s="15">
        <f t="shared" si="1121"/>
        <v>0</v>
      </c>
      <c r="AA194" s="10" t="str">
        <f>IFERROR(VLOOKUP(A194,'7'!U:V,2,0),"0")</f>
        <v>0</v>
      </c>
      <c r="AB194" s="5" t="s">
        <v>129</v>
      </c>
      <c r="AC194" s="15">
        <f t="shared" si="1122"/>
        <v>0</v>
      </c>
      <c r="AD194" s="10" t="str">
        <f>IFERROR(VLOOKUP(A194,'8'!U:V,2,0),"0")</f>
        <v>0</v>
      </c>
      <c r="AE194" s="5" t="s">
        <v>129</v>
      </c>
      <c r="AF194" s="15">
        <f t="shared" si="1123"/>
        <v>0</v>
      </c>
      <c r="AG194" s="10" t="str">
        <f>IFERROR(VLOOKUP(A194,'9'!U:V,2,0),"0")</f>
        <v>0</v>
      </c>
      <c r="AH194" s="5" t="s">
        <v>129</v>
      </c>
      <c r="AI194" s="15">
        <f t="shared" si="1124"/>
        <v>0</v>
      </c>
      <c r="AJ194" s="10" t="str">
        <f>IFERROR(VLOOKUP(A194,'10'!U:V,2,0),"0")</f>
        <v>0</v>
      </c>
      <c r="AK194" s="5" t="s">
        <v>129</v>
      </c>
      <c r="AL194" s="15">
        <f t="shared" si="1125"/>
        <v>0</v>
      </c>
      <c r="AM194" s="10" t="str">
        <f>IFERROR(VLOOKUP(A194,'11'!U:V,2,0),"0")</f>
        <v>0</v>
      </c>
      <c r="AN194" s="5" t="s">
        <v>129</v>
      </c>
      <c r="AO194" s="15">
        <f t="shared" si="1126"/>
        <v>0</v>
      </c>
      <c r="AP194" s="10" t="str">
        <f>IFERROR(VLOOKUP(A194,'12'!U:V,2,0),"0")</f>
        <v>0</v>
      </c>
      <c r="AQ194" s="5" t="s">
        <v>129</v>
      </c>
      <c r="AR194" s="15">
        <f t="shared" si="1127"/>
        <v>0</v>
      </c>
      <c r="AS194" s="10" t="str">
        <f>IFERROR(VLOOKUP(A194,'13'!U:V,2,0),"0")</f>
        <v>0</v>
      </c>
      <c r="AT194" s="5" t="s">
        <v>129</v>
      </c>
      <c r="AU194" s="15">
        <f t="shared" si="1128"/>
        <v>0</v>
      </c>
      <c r="AV194" s="10" t="str">
        <f>IFERROR(VLOOKUP(A194,'14'!U:V,2,0),"0")</f>
        <v>0</v>
      </c>
      <c r="AW194" s="5" t="s">
        <v>129</v>
      </c>
      <c r="AX194" s="15">
        <f t="shared" si="1129"/>
        <v>0</v>
      </c>
      <c r="AY194" s="10" t="str">
        <f>IFERROR(VLOOKUP(A194,'15'!U:V,2,0),"0")</f>
        <v>0</v>
      </c>
      <c r="AZ194" s="5" t="s">
        <v>129</v>
      </c>
      <c r="BA194" s="15">
        <f t="shared" si="1130"/>
        <v>0</v>
      </c>
      <c r="BB194" s="10" t="str">
        <f>IFERROR(VLOOKUP(A194,'16'!U:V,2,0),"0")</f>
        <v>0</v>
      </c>
      <c r="BC194" s="5" t="s">
        <v>129</v>
      </c>
      <c r="BD194" s="15">
        <f t="shared" si="1131"/>
        <v>0</v>
      </c>
      <c r="BE194" s="10" t="str">
        <f>IFERROR(VLOOKUP(A194,'17'!U:V,2,0),"0")</f>
        <v>0</v>
      </c>
      <c r="BF194" s="5" t="s">
        <v>129</v>
      </c>
      <c r="BG194" s="15">
        <f t="shared" si="1132"/>
        <v>0</v>
      </c>
      <c r="BH194" s="10" t="str">
        <f>IFERROR(VLOOKUP(A194,'18'!U:V,2,0),"0")</f>
        <v>0</v>
      </c>
      <c r="BI194" s="5" t="s">
        <v>129</v>
      </c>
      <c r="BJ194" s="15">
        <f t="shared" si="1133"/>
        <v>0</v>
      </c>
      <c r="BK194" s="10" t="str">
        <f>IFERROR(VLOOKUP(A194,'19'!U:V,2,0),"0")</f>
        <v>0</v>
      </c>
      <c r="BL194" s="5" t="s">
        <v>129</v>
      </c>
      <c r="BM194" s="15">
        <f t="shared" si="1134"/>
        <v>0</v>
      </c>
      <c r="BN194" s="10" t="str">
        <f>IFERROR(VLOOKUP(A194,'20'!U:V,2,0),"0")</f>
        <v>0</v>
      </c>
      <c r="BO194" s="5" t="s">
        <v>129</v>
      </c>
      <c r="BP194" s="15">
        <f t="shared" si="1135"/>
        <v>0</v>
      </c>
      <c r="BQ194" s="10" t="str">
        <f>IFERROR(VLOOKUP(A194,'21'!U:V,2,0),"0")</f>
        <v>0</v>
      </c>
      <c r="BR194" s="5" t="s">
        <v>129</v>
      </c>
      <c r="BS194" s="15">
        <f t="shared" si="1136"/>
        <v>0</v>
      </c>
      <c r="BT194" s="10" t="str">
        <f>IFERROR(VLOOKUP(A194,'22'!U:V,2,0),"0")</f>
        <v>0</v>
      </c>
      <c r="BU194" s="5" t="s">
        <v>129</v>
      </c>
      <c r="BV194" s="15">
        <f t="shared" si="1137"/>
        <v>0</v>
      </c>
      <c r="BW194" s="10" t="str">
        <f>IFERROR(VLOOKUP(A194,'23'!U:V,2,0),"0")</f>
        <v>0</v>
      </c>
      <c r="BX194" s="5" t="s">
        <v>129</v>
      </c>
      <c r="BY194" s="15">
        <f t="shared" si="1138"/>
        <v>0</v>
      </c>
      <c r="BZ194" s="10" t="str">
        <f>IFERROR(VLOOKUP(A194,'24'!U:V,2,0),"0")</f>
        <v>0</v>
      </c>
      <c r="CA194" s="5" t="s">
        <v>129</v>
      </c>
      <c r="CB194" s="15">
        <f t="shared" si="1139"/>
        <v>0</v>
      </c>
      <c r="CC194" s="10" t="str">
        <f>IFERROR(VLOOKUP(A194,'25'!U:V,2,0),"0")</f>
        <v>0</v>
      </c>
      <c r="CD194" s="5" t="s">
        <v>129</v>
      </c>
      <c r="CE194" s="15">
        <f t="shared" si="1140"/>
        <v>0</v>
      </c>
      <c r="CF194" s="10" t="str">
        <f>IFERROR(VLOOKUP(A194,'26'!U:V,2,0),"0")</f>
        <v>0</v>
      </c>
      <c r="CG194" s="5" t="s">
        <v>129</v>
      </c>
      <c r="CH194" s="15">
        <f t="shared" si="1141"/>
        <v>0</v>
      </c>
      <c r="CI194" s="10" t="str">
        <f>IFERROR(VLOOKUP(A194,'27'!U:V,2,0),"0")</f>
        <v>0</v>
      </c>
      <c r="CJ194" s="5" t="s">
        <v>129</v>
      </c>
      <c r="CK194" s="15">
        <f t="shared" si="1142"/>
        <v>0</v>
      </c>
      <c r="CL194" s="10" t="str">
        <f>IFERROR(VLOOKUP(A194,'28'!U:V,2,0),"0")</f>
        <v>0</v>
      </c>
      <c r="CM194" s="5" t="s">
        <v>129</v>
      </c>
      <c r="CN194" s="15">
        <f t="shared" si="1143"/>
        <v>0</v>
      </c>
      <c r="CO194" s="10" t="str">
        <f>IFERROR(VLOOKUP(A194,'29'!U:V,2,0),"0")</f>
        <v>0</v>
      </c>
      <c r="CP194" s="5" t="s">
        <v>129</v>
      </c>
      <c r="CQ194" s="15">
        <f t="shared" si="1144"/>
        <v>0</v>
      </c>
      <c r="CR194" s="10" t="str">
        <f>IFERROR(VLOOKUP(A194,'30'!U:V,2,0),"0")</f>
        <v>0</v>
      </c>
      <c r="CS194" s="5" t="s">
        <v>129</v>
      </c>
      <c r="CT194" s="15">
        <f t="shared" si="1145"/>
        <v>0</v>
      </c>
      <c r="CU194" s="10" t="str">
        <f>IFERROR(VLOOKUP(A194,'31'!U:V,2,0),"0")</f>
        <v>0</v>
      </c>
      <c r="CV194" s="5" t="s">
        <v>129</v>
      </c>
      <c r="CW194" s="15">
        <f t="shared" si="1146"/>
        <v>0</v>
      </c>
      <c r="CX194" s="10" t="str">
        <f>IFERROR(VLOOKUP(A194,'เซต1-31'!V:W,2,0),"0")</f>
        <v>0</v>
      </c>
      <c r="CY194" s="5" t="s">
        <v>129</v>
      </c>
      <c r="CZ194" s="15">
        <f t="shared" si="1147"/>
        <v>0</v>
      </c>
    </row>
    <row r="195" spans="1:104" x14ac:dyDescent="0.25">
      <c r="A195" s="5" t="s">
        <v>583</v>
      </c>
      <c r="B195" s="4" t="s">
        <v>584</v>
      </c>
      <c r="C195" s="13">
        <v>22.63</v>
      </c>
      <c r="D195" s="95">
        <v>1</v>
      </c>
      <c r="E195" s="95">
        <f t="shared" si="422"/>
        <v>0</v>
      </c>
      <c r="F195" s="19">
        <f t="shared" ref="F195" si="1148">+I195+L195+O195+R195+U195+X195+AA195+AD195+AG195+AJ195+AM195+AP195+AS195+AV195+AY195+BB195+BE195+BH195+BK195+BN195+BQ195+BT195+BW195+BZ195+CC195+CF195+CI195+CL195+CO195+CR195+CU195+CX195</f>
        <v>0</v>
      </c>
      <c r="G195" s="5" t="s">
        <v>129</v>
      </c>
      <c r="H195" s="13">
        <f t="shared" ref="H195" si="1149">+F195*C195</f>
        <v>0</v>
      </c>
      <c r="I195" s="10" t="str">
        <f>IFERROR(VLOOKUP(A195,'1'!U:V,2,0),"0")</f>
        <v>0</v>
      </c>
      <c r="J195" s="5" t="s">
        <v>129</v>
      </c>
      <c r="K195" s="15">
        <f t="shared" ref="K195" si="1150">+I195*C195</f>
        <v>0</v>
      </c>
      <c r="L195" s="10" t="str">
        <f>IFERROR(VLOOKUP(A195,'2'!U:V,2,0),"0")</f>
        <v>0</v>
      </c>
      <c r="M195" s="5" t="s">
        <v>129</v>
      </c>
      <c r="N195" s="15">
        <f t="shared" ref="N195" si="1151">+L195*C195</f>
        <v>0</v>
      </c>
      <c r="O195" s="10" t="str">
        <f>IFERROR(VLOOKUP(A195,'3'!U:V,2,0),"0")</f>
        <v>0</v>
      </c>
      <c r="P195" s="5" t="s">
        <v>129</v>
      </c>
      <c r="Q195" s="15">
        <f t="shared" ref="Q195" si="1152">+O195*C195</f>
        <v>0</v>
      </c>
      <c r="R195" s="10" t="str">
        <f>IFERROR(VLOOKUP(A195,'4'!U:V,2,0),"0")</f>
        <v>0</v>
      </c>
      <c r="S195" s="5" t="s">
        <v>129</v>
      </c>
      <c r="T195" s="15">
        <f t="shared" ref="T195" si="1153">+R195*C195</f>
        <v>0</v>
      </c>
      <c r="U195" s="10" t="str">
        <f>IFERROR(VLOOKUP(A195,'5'!U:V,2,0),"0")</f>
        <v>0</v>
      </c>
      <c r="V195" s="5" t="s">
        <v>129</v>
      </c>
      <c r="W195" s="15">
        <f t="shared" ref="W195" si="1154">+U195*C195</f>
        <v>0</v>
      </c>
      <c r="X195" s="10" t="str">
        <f>IFERROR(VLOOKUP(A195,'6'!U:V,2,0),"0")</f>
        <v>0</v>
      </c>
      <c r="Y195" s="5" t="s">
        <v>129</v>
      </c>
      <c r="Z195" s="15">
        <f t="shared" ref="Z195" si="1155">+X195*C195</f>
        <v>0</v>
      </c>
      <c r="AA195" s="10" t="str">
        <f>IFERROR(VLOOKUP(A195,'7'!U:V,2,0),"0")</f>
        <v>0</v>
      </c>
      <c r="AB195" s="5" t="s">
        <v>129</v>
      </c>
      <c r="AC195" s="15">
        <f t="shared" ref="AC195" si="1156">+AA195*C195</f>
        <v>0</v>
      </c>
      <c r="AD195" s="10" t="str">
        <f>IFERROR(VLOOKUP(A195,'8'!U:V,2,0),"0")</f>
        <v>0</v>
      </c>
      <c r="AE195" s="5" t="s">
        <v>129</v>
      </c>
      <c r="AF195" s="15">
        <f t="shared" ref="AF195" si="1157">+AD195*C195</f>
        <v>0</v>
      </c>
      <c r="AG195" s="10" t="str">
        <f>IFERROR(VLOOKUP(A195,'9'!U:V,2,0),"0")</f>
        <v>0</v>
      </c>
      <c r="AH195" s="5" t="s">
        <v>129</v>
      </c>
      <c r="AI195" s="15">
        <f t="shared" ref="AI195" si="1158">+AG195*C195</f>
        <v>0</v>
      </c>
      <c r="AJ195" s="10" t="str">
        <f>IFERROR(VLOOKUP(A195,'10'!U:V,2,0),"0")</f>
        <v>0</v>
      </c>
      <c r="AK195" s="5" t="s">
        <v>129</v>
      </c>
      <c r="AL195" s="15">
        <f t="shared" ref="AL195" si="1159">+AJ195*C195</f>
        <v>0</v>
      </c>
      <c r="AM195" s="10" t="str">
        <f>IFERROR(VLOOKUP(A195,'11'!U:V,2,0),"0")</f>
        <v>0</v>
      </c>
      <c r="AN195" s="5" t="s">
        <v>129</v>
      </c>
      <c r="AO195" s="15">
        <f t="shared" ref="AO195" si="1160">+AM195*C195</f>
        <v>0</v>
      </c>
      <c r="AP195" s="10" t="str">
        <f>IFERROR(VLOOKUP(A195,'12'!U:V,2,0),"0")</f>
        <v>0</v>
      </c>
      <c r="AQ195" s="5" t="s">
        <v>129</v>
      </c>
      <c r="AR195" s="15">
        <f t="shared" ref="AR195" si="1161">+AP195*C195</f>
        <v>0</v>
      </c>
      <c r="AS195" s="10" t="str">
        <f>IFERROR(VLOOKUP(A195,'13'!U:V,2,0),"0")</f>
        <v>0</v>
      </c>
      <c r="AT195" s="5" t="s">
        <v>129</v>
      </c>
      <c r="AU195" s="15">
        <f t="shared" ref="AU195" si="1162">+AS195*C195</f>
        <v>0</v>
      </c>
      <c r="AV195" s="10" t="str">
        <f>IFERROR(VLOOKUP(A195,'14'!U:V,2,0),"0")</f>
        <v>0</v>
      </c>
      <c r="AW195" s="5" t="s">
        <v>129</v>
      </c>
      <c r="AX195" s="15">
        <f t="shared" ref="AX195" si="1163">+AV195*C195</f>
        <v>0</v>
      </c>
      <c r="AY195" s="10" t="str">
        <f>IFERROR(VLOOKUP(A195,'15'!U:V,2,0),"0")</f>
        <v>0</v>
      </c>
      <c r="AZ195" s="5" t="s">
        <v>129</v>
      </c>
      <c r="BA195" s="15">
        <f t="shared" ref="BA195" si="1164">+AY195*C195</f>
        <v>0</v>
      </c>
      <c r="BB195" s="10" t="str">
        <f>IFERROR(VLOOKUP(A195,'16'!U:V,2,0),"0")</f>
        <v>0</v>
      </c>
      <c r="BC195" s="5" t="s">
        <v>129</v>
      </c>
      <c r="BD195" s="15">
        <f t="shared" ref="BD195" si="1165">+BB195*C195</f>
        <v>0</v>
      </c>
      <c r="BE195" s="10" t="str">
        <f>IFERROR(VLOOKUP(A195,'17'!U:V,2,0),"0")</f>
        <v>0</v>
      </c>
      <c r="BF195" s="5" t="s">
        <v>129</v>
      </c>
      <c r="BG195" s="15">
        <f t="shared" ref="BG195" si="1166">+BE195*C195</f>
        <v>0</v>
      </c>
      <c r="BH195" s="10" t="str">
        <f>IFERROR(VLOOKUP(A195,'18'!U:V,2,0),"0")</f>
        <v>0</v>
      </c>
      <c r="BI195" s="5" t="s">
        <v>129</v>
      </c>
      <c r="BJ195" s="15">
        <f t="shared" ref="BJ195" si="1167">+BH195*C195</f>
        <v>0</v>
      </c>
      <c r="BK195" s="10" t="str">
        <f>IFERROR(VLOOKUP(A195,'19'!U:V,2,0),"0")</f>
        <v>0</v>
      </c>
      <c r="BL195" s="5" t="s">
        <v>129</v>
      </c>
      <c r="BM195" s="15">
        <f t="shared" ref="BM195" si="1168">+BK195*C195</f>
        <v>0</v>
      </c>
      <c r="BN195" s="10" t="str">
        <f>IFERROR(VLOOKUP(A195,'20'!U:V,2,0),"0")</f>
        <v>0</v>
      </c>
      <c r="BO195" s="5" t="s">
        <v>129</v>
      </c>
      <c r="BP195" s="15">
        <f t="shared" ref="BP195" si="1169">+BN195*C195</f>
        <v>0</v>
      </c>
      <c r="BQ195" s="10" t="str">
        <f>IFERROR(VLOOKUP(A195,'21'!U:V,2,0),"0")</f>
        <v>0</v>
      </c>
      <c r="BR195" s="5" t="s">
        <v>129</v>
      </c>
      <c r="BS195" s="15">
        <f t="shared" ref="BS195" si="1170">+BQ195*C195</f>
        <v>0</v>
      </c>
      <c r="BT195" s="10" t="str">
        <f>IFERROR(VLOOKUP(A195,'22'!U:V,2,0),"0")</f>
        <v>0</v>
      </c>
      <c r="BU195" s="5" t="s">
        <v>129</v>
      </c>
      <c r="BV195" s="15">
        <f t="shared" ref="BV195" si="1171">+BT195*C195</f>
        <v>0</v>
      </c>
      <c r="BW195" s="10" t="str">
        <f>IFERROR(VLOOKUP(A195,'23'!U:V,2,0),"0")</f>
        <v>0</v>
      </c>
      <c r="BX195" s="5" t="s">
        <v>129</v>
      </c>
      <c r="BY195" s="15">
        <f t="shared" ref="BY195" si="1172">+BW195*C195</f>
        <v>0</v>
      </c>
      <c r="BZ195" s="10" t="str">
        <f>IFERROR(VLOOKUP(A195,'24'!U:V,2,0),"0")</f>
        <v>0</v>
      </c>
      <c r="CA195" s="5" t="s">
        <v>129</v>
      </c>
      <c r="CB195" s="15">
        <f t="shared" ref="CB195" si="1173">+BZ195*C195</f>
        <v>0</v>
      </c>
      <c r="CC195" s="10" t="str">
        <f>IFERROR(VLOOKUP(A195,'25'!U:V,2,0),"0")</f>
        <v>0</v>
      </c>
      <c r="CD195" s="5" t="s">
        <v>129</v>
      </c>
      <c r="CE195" s="15">
        <f t="shared" ref="CE195" si="1174">+CC195*C195</f>
        <v>0</v>
      </c>
      <c r="CF195" s="10" t="str">
        <f>IFERROR(VLOOKUP(A195,'26'!U:V,2,0),"0")</f>
        <v>0</v>
      </c>
      <c r="CG195" s="5" t="s">
        <v>129</v>
      </c>
      <c r="CH195" s="15">
        <f t="shared" ref="CH195" si="1175">+CF195*C195</f>
        <v>0</v>
      </c>
      <c r="CI195" s="10" t="str">
        <f>IFERROR(VLOOKUP(A195,'27'!U:V,2,0),"0")</f>
        <v>0</v>
      </c>
      <c r="CJ195" s="5" t="s">
        <v>129</v>
      </c>
      <c r="CK195" s="15">
        <f t="shared" ref="CK195" si="1176">+CI195*C195</f>
        <v>0</v>
      </c>
      <c r="CL195" s="10" t="str">
        <f>IFERROR(VLOOKUP(A195,'28'!U:V,2,0),"0")</f>
        <v>0</v>
      </c>
      <c r="CM195" s="5" t="s">
        <v>129</v>
      </c>
      <c r="CN195" s="15">
        <f t="shared" ref="CN195" si="1177">+CL195*C195</f>
        <v>0</v>
      </c>
      <c r="CO195" s="10" t="str">
        <f>IFERROR(VLOOKUP(A195,'29'!U:V,2,0),"0")</f>
        <v>0</v>
      </c>
      <c r="CP195" s="5" t="s">
        <v>129</v>
      </c>
      <c r="CQ195" s="15">
        <f t="shared" ref="CQ195" si="1178">+CO195*C195</f>
        <v>0</v>
      </c>
      <c r="CR195" s="10" t="str">
        <f>IFERROR(VLOOKUP(A195,'30'!U:V,2,0),"0")</f>
        <v>0</v>
      </c>
      <c r="CS195" s="5" t="s">
        <v>129</v>
      </c>
      <c r="CT195" s="15">
        <f t="shared" ref="CT195" si="1179">+CR195*C195</f>
        <v>0</v>
      </c>
      <c r="CU195" s="10" t="str">
        <f>IFERROR(VLOOKUP(A195,'31'!U:V,2,0),"0")</f>
        <v>0</v>
      </c>
      <c r="CV195" s="5" t="s">
        <v>129</v>
      </c>
      <c r="CW195" s="15">
        <f t="shared" ref="CW195" si="1180">+CU195*C195</f>
        <v>0</v>
      </c>
      <c r="CX195" s="10" t="str">
        <f>IFERROR(VLOOKUP(A195,'เซต1-31'!V:W,2,0),"0")</f>
        <v>0</v>
      </c>
      <c r="CY195" s="5" t="s">
        <v>129</v>
      </c>
      <c r="CZ195" s="15">
        <f t="shared" ref="CZ195" si="1181">+CX195*CQ195</f>
        <v>0</v>
      </c>
    </row>
    <row r="196" spans="1:104" x14ac:dyDescent="0.25">
      <c r="A196" s="5" t="s">
        <v>585</v>
      </c>
      <c r="B196" s="4" t="s">
        <v>586</v>
      </c>
      <c r="C196" s="13">
        <v>18</v>
      </c>
      <c r="D196" s="95">
        <v>1</v>
      </c>
      <c r="E196" s="95">
        <f t="shared" si="422"/>
        <v>0</v>
      </c>
      <c r="F196" s="19">
        <f t="shared" ref="F196" si="1182">+I196+L196+O196+R196+U196+X196+AA196+AD196+AG196+AJ196+AM196+AP196+AS196+AV196+AY196+BB196+BE196+BH196+BK196+BN196+BQ196+BT196+BW196+BZ196+CC196+CF196+CI196+CL196+CO196+CR196+CU196+CX196</f>
        <v>0</v>
      </c>
      <c r="G196" s="5" t="s">
        <v>129</v>
      </c>
      <c r="H196" s="13">
        <f t="shared" ref="H196" si="1183">+F196*C196</f>
        <v>0</v>
      </c>
      <c r="I196" s="10" t="str">
        <f>IFERROR(VLOOKUP(A196,'1'!U:V,2,0),"0")</f>
        <v>0</v>
      </c>
      <c r="J196" s="5" t="s">
        <v>129</v>
      </c>
      <c r="K196" s="15">
        <f t="shared" ref="K196" si="1184">+I196*C196</f>
        <v>0</v>
      </c>
      <c r="L196" s="10" t="str">
        <f>IFERROR(VLOOKUP(A196,'2'!U:V,2,0),"0")</f>
        <v>0</v>
      </c>
      <c r="M196" s="5" t="s">
        <v>129</v>
      </c>
      <c r="N196" s="15">
        <f t="shared" ref="N196" si="1185">+L196*C196</f>
        <v>0</v>
      </c>
      <c r="O196" s="10" t="str">
        <f>IFERROR(VLOOKUP(A196,'3'!U:V,2,0),"0")</f>
        <v>0</v>
      </c>
      <c r="P196" s="5" t="s">
        <v>129</v>
      </c>
      <c r="Q196" s="15">
        <f t="shared" ref="Q196" si="1186">+O196*C196</f>
        <v>0</v>
      </c>
      <c r="R196" s="10" t="str">
        <f>IFERROR(VLOOKUP(A196,'4'!U:V,2,0),"0")</f>
        <v>0</v>
      </c>
      <c r="S196" s="5" t="s">
        <v>129</v>
      </c>
      <c r="T196" s="15">
        <f t="shared" ref="T196" si="1187">+R196*C196</f>
        <v>0</v>
      </c>
      <c r="U196" s="10" t="str">
        <f>IFERROR(VLOOKUP(A196,'5'!U:V,2,0),"0")</f>
        <v>0</v>
      </c>
      <c r="V196" s="5" t="s">
        <v>129</v>
      </c>
      <c r="W196" s="15">
        <f t="shared" ref="W196" si="1188">+U196*C196</f>
        <v>0</v>
      </c>
      <c r="X196" s="10" t="str">
        <f>IFERROR(VLOOKUP(A196,'6'!U:V,2,0),"0")</f>
        <v>0</v>
      </c>
      <c r="Y196" s="5" t="s">
        <v>129</v>
      </c>
      <c r="Z196" s="15">
        <f t="shared" ref="Z196" si="1189">+X196*C196</f>
        <v>0</v>
      </c>
      <c r="AA196" s="10" t="str">
        <f>IFERROR(VLOOKUP(A196,'7'!U:V,2,0),"0")</f>
        <v>0</v>
      </c>
      <c r="AB196" s="5" t="s">
        <v>129</v>
      </c>
      <c r="AC196" s="15">
        <f t="shared" ref="AC196" si="1190">+AA196*C196</f>
        <v>0</v>
      </c>
      <c r="AD196" s="10" t="str">
        <f>IFERROR(VLOOKUP(A196,'8'!U:V,2,0),"0")</f>
        <v>0</v>
      </c>
      <c r="AE196" s="5" t="s">
        <v>129</v>
      </c>
      <c r="AF196" s="15">
        <f t="shared" ref="AF196" si="1191">+AD196*C196</f>
        <v>0</v>
      </c>
      <c r="AG196" s="10" t="str">
        <f>IFERROR(VLOOKUP(A196,'9'!U:V,2,0),"0")</f>
        <v>0</v>
      </c>
      <c r="AH196" s="5" t="s">
        <v>129</v>
      </c>
      <c r="AI196" s="15">
        <f t="shared" ref="AI196" si="1192">+AG196*C196</f>
        <v>0</v>
      </c>
      <c r="AJ196" s="10" t="str">
        <f>IFERROR(VLOOKUP(A196,'10'!U:V,2,0),"0")</f>
        <v>0</v>
      </c>
      <c r="AK196" s="5" t="s">
        <v>129</v>
      </c>
      <c r="AL196" s="15">
        <f t="shared" ref="AL196" si="1193">+AJ196*C196</f>
        <v>0</v>
      </c>
      <c r="AM196" s="10" t="str">
        <f>IFERROR(VLOOKUP(A196,'11'!U:V,2,0),"0")</f>
        <v>0</v>
      </c>
      <c r="AN196" s="5" t="s">
        <v>129</v>
      </c>
      <c r="AO196" s="15">
        <f t="shared" ref="AO196" si="1194">+AM196*C196</f>
        <v>0</v>
      </c>
      <c r="AP196" s="10" t="str">
        <f>IFERROR(VLOOKUP(A196,'12'!U:V,2,0),"0")</f>
        <v>0</v>
      </c>
      <c r="AQ196" s="5" t="s">
        <v>129</v>
      </c>
      <c r="AR196" s="15">
        <f t="shared" ref="AR196" si="1195">+AP196*C196</f>
        <v>0</v>
      </c>
      <c r="AS196" s="10" t="str">
        <f>IFERROR(VLOOKUP(A196,'13'!U:V,2,0),"0")</f>
        <v>0</v>
      </c>
      <c r="AT196" s="5" t="s">
        <v>129</v>
      </c>
      <c r="AU196" s="15">
        <f t="shared" ref="AU196" si="1196">+AS196*C196</f>
        <v>0</v>
      </c>
      <c r="AV196" s="10" t="str">
        <f>IFERROR(VLOOKUP(A196,'14'!U:V,2,0),"0")</f>
        <v>0</v>
      </c>
      <c r="AW196" s="5" t="s">
        <v>129</v>
      </c>
      <c r="AX196" s="15">
        <f t="shared" ref="AX196" si="1197">+AV196*C196</f>
        <v>0</v>
      </c>
      <c r="AY196" s="10" t="str">
        <f>IFERROR(VLOOKUP(A196,'15'!U:V,2,0),"0")</f>
        <v>0</v>
      </c>
      <c r="AZ196" s="5" t="s">
        <v>129</v>
      </c>
      <c r="BA196" s="15">
        <f t="shared" ref="BA196" si="1198">+AY196*C196</f>
        <v>0</v>
      </c>
      <c r="BB196" s="10" t="str">
        <f>IFERROR(VLOOKUP(A196,'16'!U:V,2,0),"0")</f>
        <v>0</v>
      </c>
      <c r="BC196" s="5" t="s">
        <v>129</v>
      </c>
      <c r="BD196" s="15">
        <f t="shared" ref="BD196" si="1199">+BB196*C196</f>
        <v>0</v>
      </c>
      <c r="BE196" s="10" t="str">
        <f>IFERROR(VLOOKUP(A196,'17'!U:V,2,0),"0")</f>
        <v>0</v>
      </c>
      <c r="BF196" s="5" t="s">
        <v>129</v>
      </c>
      <c r="BG196" s="15">
        <f t="shared" ref="BG196" si="1200">+BE196*C196</f>
        <v>0</v>
      </c>
      <c r="BH196" s="10" t="str">
        <f>IFERROR(VLOOKUP(A196,'18'!U:V,2,0),"0")</f>
        <v>0</v>
      </c>
      <c r="BI196" s="5" t="s">
        <v>129</v>
      </c>
      <c r="BJ196" s="15">
        <f t="shared" ref="BJ196" si="1201">+BH196*C196</f>
        <v>0</v>
      </c>
      <c r="BK196" s="10" t="str">
        <f>IFERROR(VLOOKUP(A196,'19'!U:V,2,0),"0")</f>
        <v>0</v>
      </c>
      <c r="BL196" s="5" t="s">
        <v>129</v>
      </c>
      <c r="BM196" s="15">
        <f t="shared" ref="BM196" si="1202">+BK196*C196</f>
        <v>0</v>
      </c>
      <c r="BN196" s="10" t="str">
        <f>IFERROR(VLOOKUP(A196,'20'!U:V,2,0),"0")</f>
        <v>0</v>
      </c>
      <c r="BO196" s="5" t="s">
        <v>129</v>
      </c>
      <c r="BP196" s="15">
        <f t="shared" ref="BP196" si="1203">+BN196*C196</f>
        <v>0</v>
      </c>
      <c r="BQ196" s="10" t="str">
        <f>IFERROR(VLOOKUP(A196,'21'!U:V,2,0),"0")</f>
        <v>0</v>
      </c>
      <c r="BR196" s="5" t="s">
        <v>129</v>
      </c>
      <c r="BS196" s="15">
        <f t="shared" ref="BS196" si="1204">+BQ196*C196</f>
        <v>0</v>
      </c>
      <c r="BT196" s="10" t="str">
        <f>IFERROR(VLOOKUP(A196,'22'!U:V,2,0),"0")</f>
        <v>0</v>
      </c>
      <c r="BU196" s="5" t="s">
        <v>129</v>
      </c>
      <c r="BV196" s="15">
        <f t="shared" ref="BV196" si="1205">+BT196*C196</f>
        <v>0</v>
      </c>
      <c r="BW196" s="10" t="str">
        <f>IFERROR(VLOOKUP(A196,'23'!U:V,2,0),"0")</f>
        <v>0</v>
      </c>
      <c r="BX196" s="5" t="s">
        <v>129</v>
      </c>
      <c r="BY196" s="15">
        <f t="shared" ref="BY196" si="1206">+BW196*C196</f>
        <v>0</v>
      </c>
      <c r="BZ196" s="10" t="str">
        <f>IFERROR(VLOOKUP(A196,'24'!U:V,2,0),"0")</f>
        <v>0</v>
      </c>
      <c r="CA196" s="5" t="s">
        <v>129</v>
      </c>
      <c r="CB196" s="15">
        <f t="shared" ref="CB196" si="1207">+BZ196*C196</f>
        <v>0</v>
      </c>
      <c r="CC196" s="10" t="str">
        <f>IFERROR(VLOOKUP(A196,'25'!U:V,2,0),"0")</f>
        <v>0</v>
      </c>
      <c r="CD196" s="5" t="s">
        <v>129</v>
      </c>
      <c r="CE196" s="15">
        <f t="shared" ref="CE196" si="1208">+CC196*C196</f>
        <v>0</v>
      </c>
      <c r="CF196" s="10" t="str">
        <f>IFERROR(VLOOKUP(A196,'26'!U:V,2,0),"0")</f>
        <v>0</v>
      </c>
      <c r="CG196" s="5" t="s">
        <v>129</v>
      </c>
      <c r="CH196" s="15">
        <f t="shared" ref="CH196" si="1209">+CF196*C196</f>
        <v>0</v>
      </c>
      <c r="CI196" s="10" t="str">
        <f>IFERROR(VLOOKUP(A196,'27'!U:V,2,0),"0")</f>
        <v>0</v>
      </c>
      <c r="CJ196" s="5" t="s">
        <v>129</v>
      </c>
      <c r="CK196" s="15">
        <f t="shared" ref="CK196" si="1210">+CI196*C196</f>
        <v>0</v>
      </c>
      <c r="CL196" s="10" t="str">
        <f>IFERROR(VLOOKUP(A196,'28'!U:V,2,0),"0")</f>
        <v>0</v>
      </c>
      <c r="CM196" s="5" t="s">
        <v>129</v>
      </c>
      <c r="CN196" s="15">
        <f t="shared" ref="CN196" si="1211">+CL196*C196</f>
        <v>0</v>
      </c>
      <c r="CO196" s="10" t="str">
        <f>IFERROR(VLOOKUP(A196,'29'!U:V,2,0),"0")</f>
        <v>0</v>
      </c>
      <c r="CP196" s="5" t="s">
        <v>129</v>
      </c>
      <c r="CQ196" s="15">
        <f t="shared" ref="CQ196" si="1212">+CO196*C196</f>
        <v>0</v>
      </c>
      <c r="CR196" s="10" t="str">
        <f>IFERROR(VLOOKUP(A196,'30'!U:V,2,0),"0")</f>
        <v>0</v>
      </c>
      <c r="CS196" s="5" t="s">
        <v>129</v>
      </c>
      <c r="CT196" s="15">
        <f t="shared" ref="CT196" si="1213">+CR196*C196</f>
        <v>0</v>
      </c>
      <c r="CU196" s="10" t="str">
        <f>IFERROR(VLOOKUP(A196,'31'!U:V,2,0),"0")</f>
        <v>0</v>
      </c>
      <c r="CV196" s="5" t="s">
        <v>129</v>
      </c>
      <c r="CW196" s="15">
        <f t="shared" ref="CW196" si="1214">+CU196*C196</f>
        <v>0</v>
      </c>
      <c r="CX196" s="10" t="str">
        <f>IFERROR(VLOOKUP(A196,'เซต1-31'!V:W,2,0),"0")</f>
        <v>0</v>
      </c>
      <c r="CY196" s="5" t="s">
        <v>129</v>
      </c>
      <c r="CZ196" s="15">
        <f t="shared" ref="CZ196" si="1215">+CX196*CQ196</f>
        <v>0</v>
      </c>
    </row>
    <row r="197" spans="1:104" x14ac:dyDescent="0.25">
      <c r="A197" s="5" t="s">
        <v>587</v>
      </c>
      <c r="B197" s="4" t="s">
        <v>588</v>
      </c>
      <c r="C197" s="13">
        <v>20</v>
      </c>
      <c r="D197" s="95">
        <v>1</v>
      </c>
      <c r="E197" s="95">
        <f t="shared" ref="E197:E208" si="1216">+D197*F197</f>
        <v>0</v>
      </c>
      <c r="F197" s="19">
        <f t="shared" ref="F197" si="1217">+I197+L197+O197+R197+U197+X197+AA197+AD197+AG197+AJ197+AM197+AP197+AS197+AV197+AY197+BB197+BE197+BH197+BK197+BN197+BQ197+BT197+BW197+BZ197+CC197+CF197+CI197+CL197+CO197+CR197+CU197+CX197</f>
        <v>0</v>
      </c>
      <c r="G197" s="5" t="s">
        <v>129</v>
      </c>
      <c r="H197" s="13">
        <f t="shared" ref="H197" si="1218">+F197*C197</f>
        <v>0</v>
      </c>
      <c r="I197" s="10" t="str">
        <f>IFERROR(VLOOKUP(A197,'1'!U:V,2,0),"0")</f>
        <v>0</v>
      </c>
      <c r="J197" s="5" t="s">
        <v>129</v>
      </c>
      <c r="K197" s="15">
        <f t="shared" ref="K197" si="1219">+I197*C197</f>
        <v>0</v>
      </c>
      <c r="L197" s="10" t="str">
        <f>IFERROR(VLOOKUP(A197,'2'!U:V,2,0),"0")</f>
        <v>0</v>
      </c>
      <c r="M197" s="5" t="s">
        <v>129</v>
      </c>
      <c r="N197" s="15">
        <f t="shared" ref="N197" si="1220">+L197*C197</f>
        <v>0</v>
      </c>
      <c r="O197" s="10" t="str">
        <f>IFERROR(VLOOKUP(A197,'3'!U:V,2,0),"0")</f>
        <v>0</v>
      </c>
      <c r="P197" s="5" t="s">
        <v>129</v>
      </c>
      <c r="Q197" s="15">
        <f t="shared" ref="Q197" si="1221">+O197*C197</f>
        <v>0</v>
      </c>
      <c r="R197" s="10" t="str">
        <f>IFERROR(VLOOKUP(A197,'4'!U:V,2,0),"0")</f>
        <v>0</v>
      </c>
      <c r="S197" s="5" t="s">
        <v>129</v>
      </c>
      <c r="T197" s="15">
        <f t="shared" ref="T197" si="1222">+R197*C197</f>
        <v>0</v>
      </c>
      <c r="U197" s="10" t="str">
        <f>IFERROR(VLOOKUP(A197,'5'!U:V,2,0),"0")</f>
        <v>0</v>
      </c>
      <c r="V197" s="5" t="s">
        <v>129</v>
      </c>
      <c r="W197" s="15">
        <f t="shared" ref="W197" si="1223">+U197*C197</f>
        <v>0</v>
      </c>
      <c r="X197" s="10" t="str">
        <f>IFERROR(VLOOKUP(A197,'6'!U:V,2,0),"0")</f>
        <v>0</v>
      </c>
      <c r="Y197" s="5" t="s">
        <v>129</v>
      </c>
      <c r="Z197" s="15">
        <f t="shared" ref="Z197" si="1224">+X197*C197</f>
        <v>0</v>
      </c>
      <c r="AA197" s="10" t="str">
        <f>IFERROR(VLOOKUP(A197,'7'!U:V,2,0),"0")</f>
        <v>0</v>
      </c>
      <c r="AB197" s="5" t="s">
        <v>129</v>
      </c>
      <c r="AC197" s="15">
        <f t="shared" ref="AC197" si="1225">+AA197*C197</f>
        <v>0</v>
      </c>
      <c r="AD197" s="10" t="str">
        <f>IFERROR(VLOOKUP(A197,'8'!U:V,2,0),"0")</f>
        <v>0</v>
      </c>
      <c r="AE197" s="5" t="s">
        <v>129</v>
      </c>
      <c r="AF197" s="15">
        <f t="shared" ref="AF197" si="1226">+AD197*C197</f>
        <v>0</v>
      </c>
      <c r="AG197" s="10" t="str">
        <f>IFERROR(VLOOKUP(A197,'9'!U:V,2,0),"0")</f>
        <v>0</v>
      </c>
      <c r="AH197" s="5" t="s">
        <v>129</v>
      </c>
      <c r="AI197" s="15">
        <f t="shared" ref="AI197" si="1227">+AG197*C197</f>
        <v>0</v>
      </c>
      <c r="AJ197" s="10" t="str">
        <f>IFERROR(VLOOKUP(A197,'10'!U:V,2,0),"0")</f>
        <v>0</v>
      </c>
      <c r="AK197" s="5" t="s">
        <v>129</v>
      </c>
      <c r="AL197" s="15">
        <f t="shared" ref="AL197" si="1228">+AJ197*C197</f>
        <v>0</v>
      </c>
      <c r="AM197" s="10" t="str">
        <f>IFERROR(VLOOKUP(A197,'11'!U:V,2,0),"0")</f>
        <v>0</v>
      </c>
      <c r="AN197" s="5" t="s">
        <v>129</v>
      </c>
      <c r="AO197" s="15">
        <f t="shared" ref="AO197" si="1229">+AM197*C197</f>
        <v>0</v>
      </c>
      <c r="AP197" s="10" t="str">
        <f>IFERROR(VLOOKUP(A197,'12'!U:V,2,0),"0")</f>
        <v>0</v>
      </c>
      <c r="AQ197" s="5" t="s">
        <v>129</v>
      </c>
      <c r="AR197" s="15">
        <f t="shared" ref="AR197" si="1230">+AP197*C197</f>
        <v>0</v>
      </c>
      <c r="AS197" s="10" t="str">
        <f>IFERROR(VLOOKUP(A197,'13'!U:V,2,0),"0")</f>
        <v>0</v>
      </c>
      <c r="AT197" s="5" t="s">
        <v>129</v>
      </c>
      <c r="AU197" s="15">
        <f t="shared" ref="AU197" si="1231">+AS197*C197</f>
        <v>0</v>
      </c>
      <c r="AV197" s="10" t="str">
        <f>IFERROR(VLOOKUP(A197,'14'!U:V,2,0),"0")</f>
        <v>0</v>
      </c>
      <c r="AW197" s="5" t="s">
        <v>129</v>
      </c>
      <c r="AX197" s="15">
        <f t="shared" ref="AX197" si="1232">+AV197*C197</f>
        <v>0</v>
      </c>
      <c r="AY197" s="10" t="str">
        <f>IFERROR(VLOOKUP(A197,'15'!U:V,2,0),"0")</f>
        <v>0</v>
      </c>
      <c r="AZ197" s="5" t="s">
        <v>129</v>
      </c>
      <c r="BA197" s="15">
        <f t="shared" ref="BA197" si="1233">+AY197*C197</f>
        <v>0</v>
      </c>
      <c r="BB197" s="10" t="str">
        <f>IFERROR(VLOOKUP(A197,'16'!U:V,2,0),"0")</f>
        <v>0</v>
      </c>
      <c r="BC197" s="5" t="s">
        <v>129</v>
      </c>
      <c r="BD197" s="15">
        <f t="shared" ref="BD197" si="1234">+BB197*C197</f>
        <v>0</v>
      </c>
      <c r="BE197" s="10" t="str">
        <f>IFERROR(VLOOKUP(A197,'17'!U:V,2,0),"0")</f>
        <v>0</v>
      </c>
      <c r="BF197" s="5" t="s">
        <v>129</v>
      </c>
      <c r="BG197" s="15">
        <f t="shared" ref="BG197" si="1235">+BE197*C197</f>
        <v>0</v>
      </c>
      <c r="BH197" s="10" t="str">
        <f>IFERROR(VLOOKUP(A197,'18'!U:V,2,0),"0")</f>
        <v>0</v>
      </c>
      <c r="BI197" s="5" t="s">
        <v>129</v>
      </c>
      <c r="BJ197" s="15">
        <f t="shared" ref="BJ197" si="1236">+BH197*C197</f>
        <v>0</v>
      </c>
      <c r="BK197" s="10" t="str">
        <f>IFERROR(VLOOKUP(A197,'19'!U:V,2,0),"0")</f>
        <v>0</v>
      </c>
      <c r="BL197" s="5" t="s">
        <v>129</v>
      </c>
      <c r="BM197" s="15">
        <f t="shared" ref="BM197" si="1237">+BK197*C197</f>
        <v>0</v>
      </c>
      <c r="BN197" s="10" t="str">
        <f>IFERROR(VLOOKUP(A197,'20'!U:V,2,0),"0")</f>
        <v>0</v>
      </c>
      <c r="BO197" s="5" t="s">
        <v>129</v>
      </c>
      <c r="BP197" s="15">
        <f t="shared" ref="BP197" si="1238">+BN197*C197</f>
        <v>0</v>
      </c>
      <c r="BQ197" s="10" t="str">
        <f>IFERROR(VLOOKUP(A197,'21'!U:V,2,0),"0")</f>
        <v>0</v>
      </c>
      <c r="BR197" s="5" t="s">
        <v>129</v>
      </c>
      <c r="BS197" s="15">
        <f t="shared" ref="BS197" si="1239">+BQ197*C197</f>
        <v>0</v>
      </c>
      <c r="BT197" s="10" t="str">
        <f>IFERROR(VLOOKUP(A197,'22'!U:V,2,0),"0")</f>
        <v>0</v>
      </c>
      <c r="BU197" s="5" t="s">
        <v>129</v>
      </c>
      <c r="BV197" s="15">
        <f t="shared" ref="BV197" si="1240">+BT197*C197</f>
        <v>0</v>
      </c>
      <c r="BW197" s="10" t="str">
        <f>IFERROR(VLOOKUP(A197,'23'!U:V,2,0),"0")</f>
        <v>0</v>
      </c>
      <c r="BX197" s="5" t="s">
        <v>129</v>
      </c>
      <c r="BY197" s="15">
        <f t="shared" ref="BY197" si="1241">+BW197*C197</f>
        <v>0</v>
      </c>
      <c r="BZ197" s="10" t="str">
        <f>IFERROR(VLOOKUP(A197,'24'!U:V,2,0),"0")</f>
        <v>0</v>
      </c>
      <c r="CA197" s="5" t="s">
        <v>129</v>
      </c>
      <c r="CB197" s="15">
        <f t="shared" ref="CB197" si="1242">+BZ197*C197</f>
        <v>0</v>
      </c>
      <c r="CC197" s="10" t="str">
        <f>IFERROR(VLOOKUP(A197,'25'!U:V,2,0),"0")</f>
        <v>0</v>
      </c>
      <c r="CD197" s="5" t="s">
        <v>129</v>
      </c>
      <c r="CE197" s="15">
        <f t="shared" ref="CE197" si="1243">+CC197*C197</f>
        <v>0</v>
      </c>
      <c r="CF197" s="10" t="str">
        <f>IFERROR(VLOOKUP(A197,'26'!U:V,2,0),"0")</f>
        <v>0</v>
      </c>
      <c r="CG197" s="5" t="s">
        <v>129</v>
      </c>
      <c r="CH197" s="15">
        <f t="shared" ref="CH197" si="1244">+CF197*C197</f>
        <v>0</v>
      </c>
      <c r="CI197" s="10" t="str">
        <f>IFERROR(VLOOKUP(A197,'27'!U:V,2,0),"0")</f>
        <v>0</v>
      </c>
      <c r="CJ197" s="5" t="s">
        <v>129</v>
      </c>
      <c r="CK197" s="15">
        <f t="shared" ref="CK197" si="1245">+CI197*C197</f>
        <v>0</v>
      </c>
      <c r="CL197" s="10" t="str">
        <f>IFERROR(VLOOKUP(A197,'28'!U:V,2,0),"0")</f>
        <v>0</v>
      </c>
      <c r="CM197" s="5" t="s">
        <v>129</v>
      </c>
      <c r="CN197" s="15">
        <f t="shared" ref="CN197" si="1246">+CL197*C197</f>
        <v>0</v>
      </c>
      <c r="CO197" s="10" t="str">
        <f>IFERROR(VLOOKUP(A197,'29'!U:V,2,0),"0")</f>
        <v>0</v>
      </c>
      <c r="CP197" s="5" t="s">
        <v>129</v>
      </c>
      <c r="CQ197" s="15">
        <f t="shared" ref="CQ197" si="1247">+CO197*C197</f>
        <v>0</v>
      </c>
      <c r="CR197" s="10" t="str">
        <f>IFERROR(VLOOKUP(A197,'30'!U:V,2,0),"0")</f>
        <v>0</v>
      </c>
      <c r="CS197" s="5" t="s">
        <v>129</v>
      </c>
      <c r="CT197" s="15">
        <f t="shared" ref="CT197" si="1248">+CR197*C197</f>
        <v>0</v>
      </c>
      <c r="CU197" s="10" t="str">
        <f>IFERROR(VLOOKUP(A197,'31'!U:V,2,0),"0")</f>
        <v>0</v>
      </c>
      <c r="CV197" s="5" t="s">
        <v>129</v>
      </c>
      <c r="CW197" s="15">
        <f t="shared" ref="CW197" si="1249">+CU197*C197</f>
        <v>0</v>
      </c>
      <c r="CX197" s="10" t="str">
        <f>IFERROR(VLOOKUP(A197,'เซต1-31'!V:W,2,0),"0")</f>
        <v>0</v>
      </c>
      <c r="CY197" s="5" t="s">
        <v>129</v>
      </c>
      <c r="CZ197" s="15">
        <f t="shared" ref="CZ197" si="1250">+CX197*CQ197</f>
        <v>0</v>
      </c>
    </row>
    <row r="198" spans="1:104" x14ac:dyDescent="0.25">
      <c r="A198" s="5" t="s">
        <v>589</v>
      </c>
      <c r="B198" s="4" t="s">
        <v>590</v>
      </c>
      <c r="C198" s="13">
        <v>24.8</v>
      </c>
      <c r="D198" s="95">
        <v>1</v>
      </c>
      <c r="E198" s="95">
        <f t="shared" si="1216"/>
        <v>0</v>
      </c>
      <c r="F198" s="19">
        <f t="shared" ref="F198" si="1251">+I198+L198+O198+R198+U198+X198+AA198+AD198+AG198+AJ198+AM198+AP198+AS198+AV198+AY198+BB198+BE198+BH198+BK198+BN198+BQ198+BT198+BW198+BZ198+CC198+CF198+CI198+CL198+CO198+CR198+CU198+CX198</f>
        <v>0</v>
      </c>
      <c r="G198" s="5" t="s">
        <v>129</v>
      </c>
      <c r="H198" s="13">
        <f t="shared" ref="H198" si="1252">+F198*C198</f>
        <v>0</v>
      </c>
      <c r="I198" s="10" t="str">
        <f>IFERROR(VLOOKUP(A198,'1'!U:V,2,0),"0")</f>
        <v>0</v>
      </c>
      <c r="J198" s="5" t="s">
        <v>129</v>
      </c>
      <c r="K198" s="15">
        <f t="shared" ref="K198" si="1253">+I198*C198</f>
        <v>0</v>
      </c>
      <c r="L198" s="10" t="str">
        <f>IFERROR(VLOOKUP(A198,'2'!U:V,2,0),"0")</f>
        <v>0</v>
      </c>
      <c r="M198" s="5" t="s">
        <v>129</v>
      </c>
      <c r="N198" s="15">
        <f t="shared" ref="N198" si="1254">+L198*C198</f>
        <v>0</v>
      </c>
      <c r="O198" s="10" t="str">
        <f>IFERROR(VLOOKUP(A198,'3'!U:V,2,0),"0")</f>
        <v>0</v>
      </c>
      <c r="P198" s="5" t="s">
        <v>129</v>
      </c>
      <c r="Q198" s="15">
        <f t="shared" ref="Q198" si="1255">+O198*C198</f>
        <v>0</v>
      </c>
      <c r="R198" s="10" t="str">
        <f>IFERROR(VLOOKUP(A198,'4'!U:V,2,0),"0")</f>
        <v>0</v>
      </c>
      <c r="S198" s="5" t="s">
        <v>129</v>
      </c>
      <c r="T198" s="15">
        <f t="shared" ref="T198" si="1256">+R198*C198</f>
        <v>0</v>
      </c>
      <c r="U198" s="10" t="str">
        <f>IFERROR(VLOOKUP(A198,'5'!U:V,2,0),"0")</f>
        <v>0</v>
      </c>
      <c r="V198" s="5" t="s">
        <v>129</v>
      </c>
      <c r="W198" s="15">
        <f t="shared" ref="W198" si="1257">+U198*C198</f>
        <v>0</v>
      </c>
      <c r="X198" s="10" t="str">
        <f>IFERROR(VLOOKUP(A198,'6'!U:V,2,0),"0")</f>
        <v>0</v>
      </c>
      <c r="Y198" s="5" t="s">
        <v>129</v>
      </c>
      <c r="Z198" s="15">
        <f t="shared" ref="Z198" si="1258">+X198*C198</f>
        <v>0</v>
      </c>
      <c r="AA198" s="10" t="str">
        <f>IFERROR(VLOOKUP(A198,'7'!U:V,2,0),"0")</f>
        <v>0</v>
      </c>
      <c r="AB198" s="5" t="s">
        <v>129</v>
      </c>
      <c r="AC198" s="15">
        <f t="shared" ref="AC198" si="1259">+AA198*C198</f>
        <v>0</v>
      </c>
      <c r="AD198" s="10" t="str">
        <f>IFERROR(VLOOKUP(A198,'8'!U:V,2,0),"0")</f>
        <v>0</v>
      </c>
      <c r="AE198" s="5" t="s">
        <v>129</v>
      </c>
      <c r="AF198" s="15">
        <f t="shared" ref="AF198" si="1260">+AD198*C198</f>
        <v>0</v>
      </c>
      <c r="AG198" s="10" t="str">
        <f>IFERROR(VLOOKUP(A198,'9'!U:V,2,0),"0")</f>
        <v>0</v>
      </c>
      <c r="AH198" s="5" t="s">
        <v>129</v>
      </c>
      <c r="AI198" s="15">
        <f t="shared" ref="AI198" si="1261">+AG198*C198</f>
        <v>0</v>
      </c>
      <c r="AJ198" s="10" t="str">
        <f>IFERROR(VLOOKUP(A198,'10'!U:V,2,0),"0")</f>
        <v>0</v>
      </c>
      <c r="AK198" s="5" t="s">
        <v>129</v>
      </c>
      <c r="AL198" s="15">
        <f t="shared" ref="AL198" si="1262">+AJ198*C198</f>
        <v>0</v>
      </c>
      <c r="AM198" s="10" t="str">
        <f>IFERROR(VLOOKUP(A198,'11'!U:V,2,0),"0")</f>
        <v>0</v>
      </c>
      <c r="AN198" s="5" t="s">
        <v>129</v>
      </c>
      <c r="AO198" s="15">
        <f t="shared" ref="AO198" si="1263">+AM198*C198</f>
        <v>0</v>
      </c>
      <c r="AP198" s="10" t="str">
        <f>IFERROR(VLOOKUP(A198,'12'!U:V,2,0),"0")</f>
        <v>0</v>
      </c>
      <c r="AQ198" s="5" t="s">
        <v>129</v>
      </c>
      <c r="AR198" s="15">
        <f t="shared" ref="AR198" si="1264">+AP198*C198</f>
        <v>0</v>
      </c>
      <c r="AS198" s="10" t="str">
        <f>IFERROR(VLOOKUP(A198,'13'!U:V,2,0),"0")</f>
        <v>0</v>
      </c>
      <c r="AT198" s="5" t="s">
        <v>129</v>
      </c>
      <c r="AU198" s="15">
        <f t="shared" ref="AU198" si="1265">+AS198*C198</f>
        <v>0</v>
      </c>
      <c r="AV198" s="10" t="str">
        <f>IFERROR(VLOOKUP(A198,'14'!U:V,2,0),"0")</f>
        <v>0</v>
      </c>
      <c r="AW198" s="5" t="s">
        <v>129</v>
      </c>
      <c r="AX198" s="15">
        <f t="shared" ref="AX198" si="1266">+AV198*C198</f>
        <v>0</v>
      </c>
      <c r="AY198" s="10" t="str">
        <f>IFERROR(VLOOKUP(A198,'15'!U:V,2,0),"0")</f>
        <v>0</v>
      </c>
      <c r="AZ198" s="5" t="s">
        <v>129</v>
      </c>
      <c r="BA198" s="15">
        <f t="shared" ref="BA198" si="1267">+AY198*C198</f>
        <v>0</v>
      </c>
      <c r="BB198" s="10" t="str">
        <f>IFERROR(VLOOKUP(A198,'16'!U:V,2,0),"0")</f>
        <v>0</v>
      </c>
      <c r="BC198" s="5" t="s">
        <v>129</v>
      </c>
      <c r="BD198" s="15">
        <f t="shared" ref="BD198" si="1268">+BB198*C198</f>
        <v>0</v>
      </c>
      <c r="BE198" s="10" t="str">
        <f>IFERROR(VLOOKUP(A198,'17'!U:V,2,0),"0")</f>
        <v>0</v>
      </c>
      <c r="BF198" s="5" t="s">
        <v>129</v>
      </c>
      <c r="BG198" s="15">
        <f t="shared" ref="BG198" si="1269">+BE198*C198</f>
        <v>0</v>
      </c>
      <c r="BH198" s="10" t="str">
        <f>IFERROR(VLOOKUP(A198,'18'!U:V,2,0),"0")</f>
        <v>0</v>
      </c>
      <c r="BI198" s="5" t="s">
        <v>129</v>
      </c>
      <c r="BJ198" s="15">
        <f t="shared" ref="BJ198" si="1270">+BH198*C198</f>
        <v>0</v>
      </c>
      <c r="BK198" s="10" t="str">
        <f>IFERROR(VLOOKUP(A198,'19'!U:V,2,0),"0")</f>
        <v>0</v>
      </c>
      <c r="BL198" s="5" t="s">
        <v>129</v>
      </c>
      <c r="BM198" s="15">
        <f t="shared" ref="BM198" si="1271">+BK198*C198</f>
        <v>0</v>
      </c>
      <c r="BN198" s="10" t="str">
        <f>IFERROR(VLOOKUP(A198,'20'!U:V,2,0),"0")</f>
        <v>0</v>
      </c>
      <c r="BO198" s="5" t="s">
        <v>129</v>
      </c>
      <c r="BP198" s="15">
        <f t="shared" ref="BP198" si="1272">+BN198*C198</f>
        <v>0</v>
      </c>
      <c r="BQ198" s="10" t="str">
        <f>IFERROR(VLOOKUP(A198,'21'!U:V,2,0),"0")</f>
        <v>0</v>
      </c>
      <c r="BR198" s="5" t="s">
        <v>129</v>
      </c>
      <c r="BS198" s="15">
        <f t="shared" ref="BS198" si="1273">+BQ198*C198</f>
        <v>0</v>
      </c>
      <c r="BT198" s="10" t="str">
        <f>IFERROR(VLOOKUP(A198,'22'!U:V,2,0),"0")</f>
        <v>0</v>
      </c>
      <c r="BU198" s="5" t="s">
        <v>129</v>
      </c>
      <c r="BV198" s="15">
        <f t="shared" ref="BV198" si="1274">+BT198*C198</f>
        <v>0</v>
      </c>
      <c r="BW198" s="10" t="str">
        <f>IFERROR(VLOOKUP(A198,'23'!U:V,2,0),"0")</f>
        <v>0</v>
      </c>
      <c r="BX198" s="5" t="s">
        <v>129</v>
      </c>
      <c r="BY198" s="15">
        <f t="shared" ref="BY198" si="1275">+BW198*C198</f>
        <v>0</v>
      </c>
      <c r="BZ198" s="10" t="str">
        <f>IFERROR(VLOOKUP(A198,'24'!U:V,2,0),"0")</f>
        <v>0</v>
      </c>
      <c r="CA198" s="5" t="s">
        <v>129</v>
      </c>
      <c r="CB198" s="15">
        <f t="shared" ref="CB198" si="1276">+BZ198*C198</f>
        <v>0</v>
      </c>
      <c r="CC198" s="10" t="str">
        <f>IFERROR(VLOOKUP(A198,'25'!U:V,2,0),"0")</f>
        <v>0</v>
      </c>
      <c r="CD198" s="5" t="s">
        <v>129</v>
      </c>
      <c r="CE198" s="15">
        <f t="shared" ref="CE198" si="1277">+CC198*C198</f>
        <v>0</v>
      </c>
      <c r="CF198" s="10" t="str">
        <f>IFERROR(VLOOKUP(A198,'26'!U:V,2,0),"0")</f>
        <v>0</v>
      </c>
      <c r="CG198" s="5" t="s">
        <v>129</v>
      </c>
      <c r="CH198" s="15">
        <f t="shared" ref="CH198" si="1278">+CF198*C198</f>
        <v>0</v>
      </c>
      <c r="CI198" s="10" t="str">
        <f>IFERROR(VLOOKUP(A198,'27'!U:V,2,0),"0")</f>
        <v>0</v>
      </c>
      <c r="CJ198" s="5" t="s">
        <v>129</v>
      </c>
      <c r="CK198" s="15">
        <f t="shared" ref="CK198" si="1279">+CI198*C198</f>
        <v>0</v>
      </c>
      <c r="CL198" s="10" t="str">
        <f>IFERROR(VLOOKUP(A198,'28'!U:V,2,0),"0")</f>
        <v>0</v>
      </c>
      <c r="CM198" s="5" t="s">
        <v>129</v>
      </c>
      <c r="CN198" s="15">
        <f t="shared" ref="CN198" si="1280">+CL198*C198</f>
        <v>0</v>
      </c>
      <c r="CO198" s="10" t="str">
        <f>IFERROR(VLOOKUP(A198,'29'!U:V,2,0),"0")</f>
        <v>0</v>
      </c>
      <c r="CP198" s="5" t="s">
        <v>129</v>
      </c>
      <c r="CQ198" s="15">
        <f t="shared" ref="CQ198" si="1281">+CO198*C198</f>
        <v>0</v>
      </c>
      <c r="CR198" s="10" t="str">
        <f>IFERROR(VLOOKUP(A198,'30'!U:V,2,0),"0")</f>
        <v>0</v>
      </c>
      <c r="CS198" s="5" t="s">
        <v>129</v>
      </c>
      <c r="CT198" s="15">
        <f t="shared" ref="CT198" si="1282">+CR198*C198</f>
        <v>0</v>
      </c>
      <c r="CU198" s="10" t="str">
        <f>IFERROR(VLOOKUP(A198,'31'!U:V,2,0),"0")</f>
        <v>0</v>
      </c>
      <c r="CV198" s="5" t="s">
        <v>129</v>
      </c>
      <c r="CW198" s="15">
        <f t="shared" ref="CW198" si="1283">+CU198*C198</f>
        <v>0</v>
      </c>
      <c r="CX198" s="10" t="str">
        <f>IFERROR(VLOOKUP(A198,'เซต1-31'!V:W,2,0),"0")</f>
        <v>0</v>
      </c>
      <c r="CY198" s="5" t="s">
        <v>129</v>
      </c>
      <c r="CZ198" s="15">
        <f t="shared" ref="CZ198" si="1284">+CX198*CQ198</f>
        <v>0</v>
      </c>
    </row>
    <row r="199" spans="1:104" x14ac:dyDescent="0.25">
      <c r="A199" s="5" t="s">
        <v>591</v>
      </c>
      <c r="B199" s="4" t="s">
        <v>592</v>
      </c>
      <c r="C199" s="13">
        <v>50</v>
      </c>
      <c r="D199" s="95">
        <v>1</v>
      </c>
      <c r="E199" s="95">
        <f t="shared" si="1216"/>
        <v>0</v>
      </c>
      <c r="F199" s="19">
        <f t="shared" ref="F199" si="1285">+I199+L199+O199+R199+U199+X199+AA199+AD199+AG199+AJ199+AM199+AP199+AS199+AV199+AY199+BB199+BE199+BH199+BK199+BN199+BQ199+BT199+BW199+BZ199+CC199+CF199+CI199+CL199+CO199+CR199+CU199+CX199</f>
        <v>0</v>
      </c>
      <c r="G199" s="5" t="s">
        <v>129</v>
      </c>
      <c r="H199" s="13">
        <f t="shared" ref="H199" si="1286">+F199*C199</f>
        <v>0</v>
      </c>
      <c r="I199" s="10" t="str">
        <f>IFERROR(VLOOKUP(A199,'1'!U:V,2,0),"0")</f>
        <v>0</v>
      </c>
      <c r="J199" s="5" t="s">
        <v>129</v>
      </c>
      <c r="K199" s="15">
        <f t="shared" ref="K199" si="1287">+I199*C199</f>
        <v>0</v>
      </c>
      <c r="L199" s="10" t="str">
        <f>IFERROR(VLOOKUP(A199,'2'!U:V,2,0),"0")</f>
        <v>0</v>
      </c>
      <c r="M199" s="5" t="s">
        <v>129</v>
      </c>
      <c r="N199" s="15">
        <f t="shared" ref="N199" si="1288">+L199*C199</f>
        <v>0</v>
      </c>
      <c r="O199" s="10" t="str">
        <f>IFERROR(VLOOKUP(A199,'3'!U:V,2,0),"0")</f>
        <v>0</v>
      </c>
      <c r="P199" s="5" t="s">
        <v>129</v>
      </c>
      <c r="Q199" s="15">
        <f t="shared" ref="Q199" si="1289">+O199*C199</f>
        <v>0</v>
      </c>
      <c r="R199" s="10" t="str">
        <f>IFERROR(VLOOKUP(A199,'4'!U:V,2,0),"0")</f>
        <v>0</v>
      </c>
      <c r="S199" s="5" t="s">
        <v>129</v>
      </c>
      <c r="T199" s="15">
        <f t="shared" ref="T199" si="1290">+R199*C199</f>
        <v>0</v>
      </c>
      <c r="U199" s="10" t="str">
        <f>IFERROR(VLOOKUP(A199,'5'!U:V,2,0),"0")</f>
        <v>0</v>
      </c>
      <c r="V199" s="5" t="s">
        <v>129</v>
      </c>
      <c r="W199" s="15">
        <f t="shared" ref="W199" si="1291">+U199*C199</f>
        <v>0</v>
      </c>
      <c r="X199" s="10" t="str">
        <f>IFERROR(VLOOKUP(A199,'6'!U:V,2,0),"0")</f>
        <v>0</v>
      </c>
      <c r="Y199" s="5" t="s">
        <v>129</v>
      </c>
      <c r="Z199" s="15">
        <f t="shared" ref="Z199" si="1292">+X199*C199</f>
        <v>0</v>
      </c>
      <c r="AA199" s="10" t="str">
        <f>IFERROR(VLOOKUP(A199,'7'!U:V,2,0),"0")</f>
        <v>0</v>
      </c>
      <c r="AB199" s="5" t="s">
        <v>129</v>
      </c>
      <c r="AC199" s="15">
        <f t="shared" ref="AC199" si="1293">+AA199*C199</f>
        <v>0</v>
      </c>
      <c r="AD199" s="10" t="str">
        <f>IFERROR(VLOOKUP(A199,'8'!U:V,2,0),"0")</f>
        <v>0</v>
      </c>
      <c r="AE199" s="5" t="s">
        <v>129</v>
      </c>
      <c r="AF199" s="15">
        <f t="shared" ref="AF199" si="1294">+AD199*C199</f>
        <v>0</v>
      </c>
      <c r="AG199" s="10" t="str">
        <f>IFERROR(VLOOKUP(A199,'9'!U:V,2,0),"0")</f>
        <v>0</v>
      </c>
      <c r="AH199" s="5" t="s">
        <v>129</v>
      </c>
      <c r="AI199" s="15">
        <f t="shared" ref="AI199" si="1295">+AG199*C199</f>
        <v>0</v>
      </c>
      <c r="AJ199" s="10" t="str">
        <f>IFERROR(VLOOKUP(A199,'10'!U:V,2,0),"0")</f>
        <v>0</v>
      </c>
      <c r="AK199" s="5" t="s">
        <v>129</v>
      </c>
      <c r="AL199" s="15">
        <f t="shared" ref="AL199" si="1296">+AJ199*C199</f>
        <v>0</v>
      </c>
      <c r="AM199" s="10" t="str">
        <f>IFERROR(VLOOKUP(A199,'11'!U:V,2,0),"0")</f>
        <v>0</v>
      </c>
      <c r="AN199" s="5" t="s">
        <v>129</v>
      </c>
      <c r="AO199" s="15">
        <f t="shared" ref="AO199" si="1297">+AM199*C199</f>
        <v>0</v>
      </c>
      <c r="AP199" s="10" t="str">
        <f>IFERROR(VLOOKUP(A199,'12'!U:V,2,0),"0")</f>
        <v>0</v>
      </c>
      <c r="AQ199" s="5" t="s">
        <v>129</v>
      </c>
      <c r="AR199" s="15">
        <f t="shared" ref="AR199" si="1298">+AP199*C199</f>
        <v>0</v>
      </c>
      <c r="AS199" s="10" t="str">
        <f>IFERROR(VLOOKUP(A199,'13'!U:V,2,0),"0")</f>
        <v>0</v>
      </c>
      <c r="AT199" s="5" t="s">
        <v>129</v>
      </c>
      <c r="AU199" s="15">
        <f t="shared" ref="AU199" si="1299">+AS199*C199</f>
        <v>0</v>
      </c>
      <c r="AV199" s="10" t="str">
        <f>IFERROR(VLOOKUP(A199,'14'!U:V,2,0),"0")</f>
        <v>0</v>
      </c>
      <c r="AW199" s="5" t="s">
        <v>129</v>
      </c>
      <c r="AX199" s="15">
        <f t="shared" ref="AX199" si="1300">+AV199*C199</f>
        <v>0</v>
      </c>
      <c r="AY199" s="10" t="str">
        <f>IFERROR(VLOOKUP(A199,'15'!U:V,2,0),"0")</f>
        <v>0</v>
      </c>
      <c r="AZ199" s="5" t="s">
        <v>129</v>
      </c>
      <c r="BA199" s="15">
        <f t="shared" ref="BA199" si="1301">+AY199*C199</f>
        <v>0</v>
      </c>
      <c r="BB199" s="10" t="str">
        <f>IFERROR(VLOOKUP(A199,'16'!U:V,2,0),"0")</f>
        <v>0</v>
      </c>
      <c r="BC199" s="5" t="s">
        <v>129</v>
      </c>
      <c r="BD199" s="15">
        <f t="shared" ref="BD199" si="1302">+BB199*C199</f>
        <v>0</v>
      </c>
      <c r="BE199" s="10" t="str">
        <f>IFERROR(VLOOKUP(A199,'17'!U:V,2,0),"0")</f>
        <v>0</v>
      </c>
      <c r="BF199" s="5" t="s">
        <v>129</v>
      </c>
      <c r="BG199" s="15">
        <f t="shared" ref="BG199" si="1303">+BE199*C199</f>
        <v>0</v>
      </c>
      <c r="BH199" s="10" t="str">
        <f>IFERROR(VLOOKUP(A199,'18'!U:V,2,0),"0")</f>
        <v>0</v>
      </c>
      <c r="BI199" s="5" t="s">
        <v>129</v>
      </c>
      <c r="BJ199" s="15">
        <f t="shared" ref="BJ199" si="1304">+BH199*C199</f>
        <v>0</v>
      </c>
      <c r="BK199" s="10" t="str">
        <f>IFERROR(VLOOKUP(A199,'19'!U:V,2,0),"0")</f>
        <v>0</v>
      </c>
      <c r="BL199" s="5" t="s">
        <v>129</v>
      </c>
      <c r="BM199" s="15">
        <f t="shared" ref="BM199" si="1305">+BK199*C199</f>
        <v>0</v>
      </c>
      <c r="BN199" s="10" t="str">
        <f>IFERROR(VLOOKUP(A199,'20'!U:V,2,0),"0")</f>
        <v>0</v>
      </c>
      <c r="BO199" s="5" t="s">
        <v>129</v>
      </c>
      <c r="BP199" s="15">
        <f t="shared" ref="BP199" si="1306">+BN199*C199</f>
        <v>0</v>
      </c>
      <c r="BQ199" s="10" t="str">
        <f>IFERROR(VLOOKUP(A199,'21'!U:V,2,0),"0")</f>
        <v>0</v>
      </c>
      <c r="BR199" s="5" t="s">
        <v>129</v>
      </c>
      <c r="BS199" s="15">
        <f t="shared" ref="BS199" si="1307">+BQ199*C199</f>
        <v>0</v>
      </c>
      <c r="BT199" s="10" t="str">
        <f>IFERROR(VLOOKUP(A199,'22'!U:V,2,0),"0")</f>
        <v>0</v>
      </c>
      <c r="BU199" s="5" t="s">
        <v>129</v>
      </c>
      <c r="BV199" s="15">
        <f t="shared" ref="BV199" si="1308">+BT199*C199</f>
        <v>0</v>
      </c>
      <c r="BW199" s="10" t="str">
        <f>IFERROR(VLOOKUP(A199,'23'!U:V,2,0),"0")</f>
        <v>0</v>
      </c>
      <c r="BX199" s="5" t="s">
        <v>129</v>
      </c>
      <c r="BY199" s="15">
        <f t="shared" ref="BY199" si="1309">+BW199*C199</f>
        <v>0</v>
      </c>
      <c r="BZ199" s="10" t="str">
        <f>IFERROR(VLOOKUP(A199,'24'!U:V,2,0),"0")</f>
        <v>0</v>
      </c>
      <c r="CA199" s="5" t="s">
        <v>129</v>
      </c>
      <c r="CB199" s="15">
        <f t="shared" ref="CB199" si="1310">+BZ199*C199</f>
        <v>0</v>
      </c>
      <c r="CC199" s="10" t="str">
        <f>IFERROR(VLOOKUP(A199,'25'!U:V,2,0),"0")</f>
        <v>0</v>
      </c>
      <c r="CD199" s="5" t="s">
        <v>129</v>
      </c>
      <c r="CE199" s="15">
        <f t="shared" ref="CE199" si="1311">+CC199*C199</f>
        <v>0</v>
      </c>
      <c r="CF199" s="10" t="str">
        <f>IFERROR(VLOOKUP(A199,'26'!U:V,2,0),"0")</f>
        <v>0</v>
      </c>
      <c r="CG199" s="5" t="s">
        <v>129</v>
      </c>
      <c r="CH199" s="15">
        <f t="shared" ref="CH199" si="1312">+CF199*C199</f>
        <v>0</v>
      </c>
      <c r="CI199" s="10" t="str">
        <f>IFERROR(VLOOKUP(A199,'27'!U:V,2,0),"0")</f>
        <v>0</v>
      </c>
      <c r="CJ199" s="5" t="s">
        <v>129</v>
      </c>
      <c r="CK199" s="15">
        <f t="shared" ref="CK199" si="1313">+CI199*C199</f>
        <v>0</v>
      </c>
      <c r="CL199" s="10" t="str">
        <f>IFERROR(VLOOKUP(A199,'28'!U:V,2,0),"0")</f>
        <v>0</v>
      </c>
      <c r="CM199" s="5" t="s">
        <v>129</v>
      </c>
      <c r="CN199" s="15">
        <f t="shared" ref="CN199" si="1314">+CL199*C199</f>
        <v>0</v>
      </c>
      <c r="CO199" s="10" t="str">
        <f>IFERROR(VLOOKUP(A199,'29'!U:V,2,0),"0")</f>
        <v>0</v>
      </c>
      <c r="CP199" s="5" t="s">
        <v>129</v>
      </c>
      <c r="CQ199" s="15">
        <f t="shared" ref="CQ199" si="1315">+CO199*C199</f>
        <v>0</v>
      </c>
      <c r="CR199" s="10" t="str">
        <f>IFERROR(VLOOKUP(A199,'30'!U:V,2,0),"0")</f>
        <v>0</v>
      </c>
      <c r="CS199" s="5" t="s">
        <v>129</v>
      </c>
      <c r="CT199" s="15">
        <f t="shared" ref="CT199" si="1316">+CR199*C199</f>
        <v>0</v>
      </c>
      <c r="CU199" s="10" t="str">
        <f>IFERROR(VLOOKUP(A199,'31'!U:V,2,0),"0")</f>
        <v>0</v>
      </c>
      <c r="CV199" s="5" t="s">
        <v>129</v>
      </c>
      <c r="CW199" s="15">
        <f t="shared" ref="CW199" si="1317">+CU199*C199</f>
        <v>0</v>
      </c>
      <c r="CX199" s="10" t="str">
        <f>IFERROR(VLOOKUP(A199,'เซต1-31'!V:W,2,0),"0")</f>
        <v>0</v>
      </c>
      <c r="CY199" s="5" t="s">
        <v>129</v>
      </c>
      <c r="CZ199" s="15">
        <f t="shared" ref="CZ199" si="1318">+CX199*CQ199</f>
        <v>0</v>
      </c>
    </row>
    <row r="200" spans="1:104" x14ac:dyDescent="0.25">
      <c r="A200" s="5" t="s">
        <v>593</v>
      </c>
      <c r="B200" s="4" t="s">
        <v>594</v>
      </c>
      <c r="C200" s="13">
        <f>18*3</f>
        <v>54</v>
      </c>
      <c r="D200" s="95">
        <v>1</v>
      </c>
      <c r="E200" s="95">
        <f t="shared" si="1216"/>
        <v>0</v>
      </c>
      <c r="F200" s="19">
        <f t="shared" ref="F200" si="1319">+I200+L200+O200+R200+U200+X200+AA200+AD200+AG200+AJ200+AM200+AP200+AS200+AV200+AY200+BB200+BE200+BH200+BK200+BN200+BQ200+BT200+BW200+BZ200+CC200+CF200+CI200+CL200+CO200+CR200+CU200+CX200</f>
        <v>0</v>
      </c>
      <c r="G200" s="5" t="s">
        <v>129</v>
      </c>
      <c r="H200" s="13">
        <f t="shared" ref="H200" si="1320">+F200*C200</f>
        <v>0</v>
      </c>
      <c r="I200" s="10" t="str">
        <f>IFERROR(VLOOKUP(A200,'1'!U:V,2,0),"0")</f>
        <v>0</v>
      </c>
      <c r="J200" s="5" t="s">
        <v>129</v>
      </c>
      <c r="K200" s="15">
        <f t="shared" ref="K200" si="1321">+I200*C200</f>
        <v>0</v>
      </c>
      <c r="L200" s="10" t="str">
        <f>IFERROR(VLOOKUP(A200,'2'!U:V,2,0),"0")</f>
        <v>0</v>
      </c>
      <c r="M200" s="5" t="s">
        <v>129</v>
      </c>
      <c r="N200" s="15">
        <f t="shared" ref="N200" si="1322">+L200*C200</f>
        <v>0</v>
      </c>
      <c r="O200" s="10" t="str">
        <f>IFERROR(VLOOKUP(A200,'3'!U:V,2,0),"0")</f>
        <v>0</v>
      </c>
      <c r="P200" s="5" t="s">
        <v>129</v>
      </c>
      <c r="Q200" s="15">
        <f t="shared" ref="Q200" si="1323">+O200*C200</f>
        <v>0</v>
      </c>
      <c r="R200" s="10" t="str">
        <f>IFERROR(VLOOKUP(A200,'4'!U:V,2,0),"0")</f>
        <v>0</v>
      </c>
      <c r="S200" s="5" t="s">
        <v>129</v>
      </c>
      <c r="T200" s="15">
        <f t="shared" ref="T200" si="1324">+R200*C200</f>
        <v>0</v>
      </c>
      <c r="U200" s="10" t="str">
        <f>IFERROR(VLOOKUP(A200,'5'!U:V,2,0),"0")</f>
        <v>0</v>
      </c>
      <c r="V200" s="5" t="s">
        <v>129</v>
      </c>
      <c r="W200" s="15">
        <f t="shared" ref="W200" si="1325">+U200*C200</f>
        <v>0</v>
      </c>
      <c r="X200" s="10" t="str">
        <f>IFERROR(VLOOKUP(A200,'6'!U:V,2,0),"0")</f>
        <v>0</v>
      </c>
      <c r="Y200" s="5" t="s">
        <v>129</v>
      </c>
      <c r="Z200" s="15">
        <f t="shared" ref="Z200" si="1326">+X200*C200</f>
        <v>0</v>
      </c>
      <c r="AA200" s="10" t="str">
        <f>IFERROR(VLOOKUP(A200,'7'!U:V,2,0),"0")</f>
        <v>0</v>
      </c>
      <c r="AB200" s="5" t="s">
        <v>129</v>
      </c>
      <c r="AC200" s="15">
        <f t="shared" ref="AC200" si="1327">+AA200*C200</f>
        <v>0</v>
      </c>
      <c r="AD200" s="10" t="str">
        <f>IFERROR(VLOOKUP(A200,'8'!U:V,2,0),"0")</f>
        <v>0</v>
      </c>
      <c r="AE200" s="5" t="s">
        <v>129</v>
      </c>
      <c r="AF200" s="15">
        <f t="shared" ref="AF200" si="1328">+AD200*C200</f>
        <v>0</v>
      </c>
      <c r="AG200" s="10" t="str">
        <f>IFERROR(VLOOKUP(A200,'9'!U:V,2,0),"0")</f>
        <v>0</v>
      </c>
      <c r="AH200" s="5" t="s">
        <v>129</v>
      </c>
      <c r="AI200" s="15">
        <f t="shared" ref="AI200" si="1329">+AG200*C200</f>
        <v>0</v>
      </c>
      <c r="AJ200" s="10" t="str">
        <f>IFERROR(VLOOKUP(A200,'10'!U:V,2,0),"0")</f>
        <v>0</v>
      </c>
      <c r="AK200" s="5" t="s">
        <v>129</v>
      </c>
      <c r="AL200" s="15">
        <f t="shared" ref="AL200" si="1330">+AJ200*C200</f>
        <v>0</v>
      </c>
      <c r="AM200" s="10" t="str">
        <f>IFERROR(VLOOKUP(A200,'11'!U:V,2,0),"0")</f>
        <v>0</v>
      </c>
      <c r="AN200" s="5" t="s">
        <v>129</v>
      </c>
      <c r="AO200" s="15">
        <f t="shared" ref="AO200" si="1331">+AM200*C200</f>
        <v>0</v>
      </c>
      <c r="AP200" s="10" t="str">
        <f>IFERROR(VLOOKUP(A200,'12'!U:V,2,0),"0")</f>
        <v>0</v>
      </c>
      <c r="AQ200" s="5" t="s">
        <v>129</v>
      </c>
      <c r="AR200" s="15">
        <f t="shared" ref="AR200" si="1332">+AP200*C200</f>
        <v>0</v>
      </c>
      <c r="AS200" s="10" t="str">
        <f>IFERROR(VLOOKUP(A200,'13'!U:V,2,0),"0")</f>
        <v>0</v>
      </c>
      <c r="AT200" s="5" t="s">
        <v>129</v>
      </c>
      <c r="AU200" s="15">
        <f t="shared" ref="AU200" si="1333">+AS200*C200</f>
        <v>0</v>
      </c>
      <c r="AV200" s="10" t="str">
        <f>IFERROR(VLOOKUP(A200,'14'!U:V,2,0),"0")</f>
        <v>0</v>
      </c>
      <c r="AW200" s="5" t="s">
        <v>129</v>
      </c>
      <c r="AX200" s="15">
        <f t="shared" ref="AX200" si="1334">+AV200*C200</f>
        <v>0</v>
      </c>
      <c r="AY200" s="10" t="str">
        <f>IFERROR(VLOOKUP(A200,'15'!U:V,2,0),"0")</f>
        <v>0</v>
      </c>
      <c r="AZ200" s="5" t="s">
        <v>129</v>
      </c>
      <c r="BA200" s="15">
        <f t="shared" ref="BA200" si="1335">+AY200*C200</f>
        <v>0</v>
      </c>
      <c r="BB200" s="10" t="str">
        <f>IFERROR(VLOOKUP(A200,'16'!U:V,2,0),"0")</f>
        <v>0</v>
      </c>
      <c r="BC200" s="5" t="s">
        <v>129</v>
      </c>
      <c r="BD200" s="15">
        <f t="shared" ref="BD200" si="1336">+BB200*C200</f>
        <v>0</v>
      </c>
      <c r="BE200" s="10" t="str">
        <f>IFERROR(VLOOKUP(A200,'17'!U:V,2,0),"0")</f>
        <v>0</v>
      </c>
      <c r="BF200" s="5" t="s">
        <v>129</v>
      </c>
      <c r="BG200" s="15">
        <f t="shared" ref="BG200" si="1337">+BE200*C200</f>
        <v>0</v>
      </c>
      <c r="BH200" s="10" t="str">
        <f>IFERROR(VLOOKUP(A200,'18'!U:V,2,0),"0")</f>
        <v>0</v>
      </c>
      <c r="BI200" s="5" t="s">
        <v>129</v>
      </c>
      <c r="BJ200" s="15">
        <f t="shared" ref="BJ200" si="1338">+BH200*C200</f>
        <v>0</v>
      </c>
      <c r="BK200" s="10" t="str">
        <f>IFERROR(VLOOKUP(A200,'19'!U:V,2,0),"0")</f>
        <v>0</v>
      </c>
      <c r="BL200" s="5" t="s">
        <v>129</v>
      </c>
      <c r="BM200" s="15">
        <f t="shared" ref="BM200" si="1339">+BK200*C200</f>
        <v>0</v>
      </c>
      <c r="BN200" s="10" t="str">
        <f>IFERROR(VLOOKUP(A200,'20'!U:V,2,0),"0")</f>
        <v>0</v>
      </c>
      <c r="BO200" s="5" t="s">
        <v>129</v>
      </c>
      <c r="BP200" s="15">
        <f t="shared" ref="BP200" si="1340">+BN200*C200</f>
        <v>0</v>
      </c>
      <c r="BQ200" s="10" t="str">
        <f>IFERROR(VLOOKUP(A200,'21'!U:V,2,0),"0")</f>
        <v>0</v>
      </c>
      <c r="BR200" s="5" t="s">
        <v>129</v>
      </c>
      <c r="BS200" s="15">
        <f t="shared" ref="BS200" si="1341">+BQ200*C200</f>
        <v>0</v>
      </c>
      <c r="BT200" s="10" t="str">
        <f>IFERROR(VLOOKUP(A200,'22'!U:V,2,0),"0")</f>
        <v>0</v>
      </c>
      <c r="BU200" s="5" t="s">
        <v>129</v>
      </c>
      <c r="BV200" s="15">
        <f t="shared" ref="BV200" si="1342">+BT200*C200</f>
        <v>0</v>
      </c>
      <c r="BW200" s="10" t="str">
        <f>IFERROR(VLOOKUP(A200,'23'!U:V,2,0),"0")</f>
        <v>0</v>
      </c>
      <c r="BX200" s="5" t="s">
        <v>129</v>
      </c>
      <c r="BY200" s="15">
        <f t="shared" ref="BY200" si="1343">+BW200*C200</f>
        <v>0</v>
      </c>
      <c r="BZ200" s="10" t="str">
        <f>IFERROR(VLOOKUP(A200,'24'!U:V,2,0),"0")</f>
        <v>0</v>
      </c>
      <c r="CA200" s="5" t="s">
        <v>129</v>
      </c>
      <c r="CB200" s="15">
        <f t="shared" ref="CB200" si="1344">+BZ200*C200</f>
        <v>0</v>
      </c>
      <c r="CC200" s="10" t="str">
        <f>IFERROR(VLOOKUP(A200,'25'!U:V,2,0),"0")</f>
        <v>0</v>
      </c>
      <c r="CD200" s="5" t="s">
        <v>129</v>
      </c>
      <c r="CE200" s="15">
        <f t="shared" ref="CE200" si="1345">+CC200*C200</f>
        <v>0</v>
      </c>
      <c r="CF200" s="10" t="str">
        <f>IFERROR(VLOOKUP(A200,'26'!U:V,2,0),"0")</f>
        <v>0</v>
      </c>
      <c r="CG200" s="5" t="s">
        <v>129</v>
      </c>
      <c r="CH200" s="15">
        <f t="shared" ref="CH200" si="1346">+CF200*C200</f>
        <v>0</v>
      </c>
      <c r="CI200" s="10" t="str">
        <f>IFERROR(VLOOKUP(A200,'27'!U:V,2,0),"0")</f>
        <v>0</v>
      </c>
      <c r="CJ200" s="5" t="s">
        <v>129</v>
      </c>
      <c r="CK200" s="15">
        <f t="shared" ref="CK200" si="1347">+CI200*C200</f>
        <v>0</v>
      </c>
      <c r="CL200" s="10" t="str">
        <f>IFERROR(VLOOKUP(A200,'28'!U:V,2,0),"0")</f>
        <v>0</v>
      </c>
      <c r="CM200" s="5" t="s">
        <v>129</v>
      </c>
      <c r="CN200" s="15">
        <f t="shared" ref="CN200" si="1348">+CL200*C200</f>
        <v>0</v>
      </c>
      <c r="CO200" s="10" t="str">
        <f>IFERROR(VLOOKUP(A200,'29'!U:V,2,0),"0")</f>
        <v>0</v>
      </c>
      <c r="CP200" s="5" t="s">
        <v>129</v>
      </c>
      <c r="CQ200" s="15">
        <f t="shared" ref="CQ200" si="1349">+CO200*C200</f>
        <v>0</v>
      </c>
      <c r="CR200" s="10" t="str">
        <f>IFERROR(VLOOKUP(A200,'30'!U:V,2,0),"0")</f>
        <v>0</v>
      </c>
      <c r="CS200" s="5" t="s">
        <v>129</v>
      </c>
      <c r="CT200" s="15">
        <f t="shared" ref="CT200" si="1350">+CR200*C200</f>
        <v>0</v>
      </c>
      <c r="CU200" s="10" t="str">
        <f>IFERROR(VLOOKUP(A200,'31'!U:V,2,0),"0")</f>
        <v>0</v>
      </c>
      <c r="CV200" s="5" t="s">
        <v>129</v>
      </c>
      <c r="CW200" s="15">
        <f t="shared" ref="CW200" si="1351">+CU200*C200</f>
        <v>0</v>
      </c>
      <c r="CX200" s="10" t="str">
        <f>IFERROR(VLOOKUP(A200,'เซต1-31'!V:W,2,0),"0")</f>
        <v>0</v>
      </c>
      <c r="CY200" s="5" t="s">
        <v>129</v>
      </c>
      <c r="CZ200" s="15">
        <f t="shared" ref="CZ200" si="1352">+CX200*CQ200</f>
        <v>0</v>
      </c>
    </row>
    <row r="201" spans="1:104" x14ac:dyDescent="0.25">
      <c r="A201" s="5" t="s">
        <v>595</v>
      </c>
      <c r="B201" s="4" t="s">
        <v>596</v>
      </c>
      <c r="C201" s="13">
        <v>18</v>
      </c>
      <c r="D201" s="95">
        <v>1</v>
      </c>
      <c r="E201" s="95">
        <f t="shared" si="1216"/>
        <v>0</v>
      </c>
      <c r="F201" s="19">
        <f t="shared" ref="F201" si="1353">+I201+L201+O201+R201+U201+X201+AA201+AD201+AG201+AJ201+AM201+AP201+AS201+AV201+AY201+BB201+BE201+BH201+BK201+BN201+BQ201+BT201+BW201+BZ201+CC201+CF201+CI201+CL201+CO201+CR201+CU201+CX201</f>
        <v>0</v>
      </c>
      <c r="G201" s="5" t="s">
        <v>129</v>
      </c>
      <c r="H201" s="13">
        <f t="shared" ref="H201" si="1354">+F201*C201</f>
        <v>0</v>
      </c>
      <c r="I201" s="10" t="str">
        <f>IFERROR(VLOOKUP(A201,'1'!U:V,2,0),"0")</f>
        <v>0</v>
      </c>
      <c r="J201" s="5" t="s">
        <v>129</v>
      </c>
      <c r="K201" s="15">
        <f t="shared" ref="K201" si="1355">+I201*C201</f>
        <v>0</v>
      </c>
      <c r="L201" s="10" t="str">
        <f>IFERROR(VLOOKUP(A201,'2'!U:V,2,0),"0")</f>
        <v>0</v>
      </c>
      <c r="M201" s="5" t="s">
        <v>129</v>
      </c>
      <c r="N201" s="15">
        <f t="shared" ref="N201" si="1356">+L201*C201</f>
        <v>0</v>
      </c>
      <c r="O201" s="10" t="str">
        <f>IFERROR(VLOOKUP(A201,'3'!U:V,2,0),"0")</f>
        <v>0</v>
      </c>
      <c r="P201" s="5" t="s">
        <v>129</v>
      </c>
      <c r="Q201" s="15">
        <f t="shared" ref="Q201" si="1357">+O201*C201</f>
        <v>0</v>
      </c>
      <c r="R201" s="10" t="str">
        <f>IFERROR(VLOOKUP(A201,'4'!U:V,2,0),"0")</f>
        <v>0</v>
      </c>
      <c r="S201" s="5" t="s">
        <v>129</v>
      </c>
      <c r="T201" s="15">
        <f t="shared" ref="T201" si="1358">+R201*C201</f>
        <v>0</v>
      </c>
      <c r="U201" s="10" t="str">
        <f>IFERROR(VLOOKUP(A201,'5'!U:V,2,0),"0")</f>
        <v>0</v>
      </c>
      <c r="V201" s="5" t="s">
        <v>129</v>
      </c>
      <c r="W201" s="15">
        <f t="shared" ref="W201" si="1359">+U201*C201</f>
        <v>0</v>
      </c>
      <c r="X201" s="10" t="str">
        <f>IFERROR(VLOOKUP(A201,'6'!U:V,2,0),"0")</f>
        <v>0</v>
      </c>
      <c r="Y201" s="5" t="s">
        <v>129</v>
      </c>
      <c r="Z201" s="15">
        <f t="shared" ref="Z201" si="1360">+X201*C201</f>
        <v>0</v>
      </c>
      <c r="AA201" s="10" t="str">
        <f>IFERROR(VLOOKUP(A201,'7'!U:V,2,0),"0")</f>
        <v>0</v>
      </c>
      <c r="AB201" s="5" t="s">
        <v>129</v>
      </c>
      <c r="AC201" s="15">
        <f t="shared" ref="AC201" si="1361">+AA201*C201</f>
        <v>0</v>
      </c>
      <c r="AD201" s="10" t="str">
        <f>IFERROR(VLOOKUP(A201,'8'!U:V,2,0),"0")</f>
        <v>0</v>
      </c>
      <c r="AE201" s="5" t="s">
        <v>129</v>
      </c>
      <c r="AF201" s="15">
        <f t="shared" ref="AF201" si="1362">+AD201*C201</f>
        <v>0</v>
      </c>
      <c r="AG201" s="10" t="str">
        <f>IFERROR(VLOOKUP(A201,'9'!U:V,2,0),"0")</f>
        <v>0</v>
      </c>
      <c r="AH201" s="5" t="s">
        <v>129</v>
      </c>
      <c r="AI201" s="15">
        <f t="shared" ref="AI201" si="1363">+AG201*C201</f>
        <v>0</v>
      </c>
      <c r="AJ201" s="10" t="str">
        <f>IFERROR(VLOOKUP(A201,'10'!U:V,2,0),"0")</f>
        <v>0</v>
      </c>
      <c r="AK201" s="5" t="s">
        <v>129</v>
      </c>
      <c r="AL201" s="15">
        <f t="shared" ref="AL201" si="1364">+AJ201*C201</f>
        <v>0</v>
      </c>
      <c r="AM201" s="10" t="str">
        <f>IFERROR(VLOOKUP(A201,'11'!U:V,2,0),"0")</f>
        <v>0</v>
      </c>
      <c r="AN201" s="5" t="s">
        <v>129</v>
      </c>
      <c r="AO201" s="15">
        <f t="shared" ref="AO201" si="1365">+AM201*C201</f>
        <v>0</v>
      </c>
      <c r="AP201" s="10" t="str">
        <f>IFERROR(VLOOKUP(A201,'12'!U:V,2,0),"0")</f>
        <v>0</v>
      </c>
      <c r="AQ201" s="5" t="s">
        <v>129</v>
      </c>
      <c r="AR201" s="15">
        <f t="shared" ref="AR201" si="1366">+AP201*C201</f>
        <v>0</v>
      </c>
      <c r="AS201" s="10" t="str">
        <f>IFERROR(VLOOKUP(A201,'13'!U:V,2,0),"0")</f>
        <v>0</v>
      </c>
      <c r="AT201" s="5" t="s">
        <v>129</v>
      </c>
      <c r="AU201" s="15">
        <f t="shared" ref="AU201" si="1367">+AS201*C201</f>
        <v>0</v>
      </c>
      <c r="AV201" s="10" t="str">
        <f>IFERROR(VLOOKUP(A201,'14'!U:V,2,0),"0")</f>
        <v>0</v>
      </c>
      <c r="AW201" s="5" t="s">
        <v>129</v>
      </c>
      <c r="AX201" s="15">
        <f t="shared" ref="AX201" si="1368">+AV201*C201</f>
        <v>0</v>
      </c>
      <c r="AY201" s="10" t="str">
        <f>IFERROR(VLOOKUP(A201,'15'!U:V,2,0),"0")</f>
        <v>0</v>
      </c>
      <c r="AZ201" s="5" t="s">
        <v>129</v>
      </c>
      <c r="BA201" s="15">
        <f t="shared" ref="BA201" si="1369">+AY201*C201</f>
        <v>0</v>
      </c>
      <c r="BB201" s="10" t="str">
        <f>IFERROR(VLOOKUP(A201,'16'!U:V,2,0),"0")</f>
        <v>0</v>
      </c>
      <c r="BC201" s="5" t="s">
        <v>129</v>
      </c>
      <c r="BD201" s="15">
        <f t="shared" ref="BD201" si="1370">+BB201*C201</f>
        <v>0</v>
      </c>
      <c r="BE201" s="10" t="str">
        <f>IFERROR(VLOOKUP(A201,'17'!U:V,2,0),"0")</f>
        <v>0</v>
      </c>
      <c r="BF201" s="5" t="s">
        <v>129</v>
      </c>
      <c r="BG201" s="15">
        <f t="shared" ref="BG201" si="1371">+BE201*C201</f>
        <v>0</v>
      </c>
      <c r="BH201" s="10" t="str">
        <f>IFERROR(VLOOKUP(A201,'18'!U:V,2,0),"0")</f>
        <v>0</v>
      </c>
      <c r="BI201" s="5" t="s">
        <v>129</v>
      </c>
      <c r="BJ201" s="15">
        <f t="shared" ref="BJ201" si="1372">+BH201*C201</f>
        <v>0</v>
      </c>
      <c r="BK201" s="10" t="str">
        <f>IFERROR(VLOOKUP(A201,'19'!U:V,2,0),"0")</f>
        <v>0</v>
      </c>
      <c r="BL201" s="5" t="s">
        <v>129</v>
      </c>
      <c r="BM201" s="15">
        <f t="shared" ref="BM201" si="1373">+BK201*C201</f>
        <v>0</v>
      </c>
      <c r="BN201" s="10" t="str">
        <f>IFERROR(VLOOKUP(A201,'20'!U:V,2,0),"0")</f>
        <v>0</v>
      </c>
      <c r="BO201" s="5" t="s">
        <v>129</v>
      </c>
      <c r="BP201" s="15">
        <f t="shared" ref="BP201" si="1374">+BN201*C201</f>
        <v>0</v>
      </c>
      <c r="BQ201" s="10" t="str">
        <f>IFERROR(VLOOKUP(A201,'21'!U:V,2,0),"0")</f>
        <v>0</v>
      </c>
      <c r="BR201" s="5" t="s">
        <v>129</v>
      </c>
      <c r="BS201" s="15">
        <f t="shared" ref="BS201" si="1375">+BQ201*C201</f>
        <v>0</v>
      </c>
      <c r="BT201" s="10" t="str">
        <f>IFERROR(VLOOKUP(A201,'22'!U:V,2,0),"0")</f>
        <v>0</v>
      </c>
      <c r="BU201" s="5" t="s">
        <v>129</v>
      </c>
      <c r="BV201" s="15">
        <f t="shared" ref="BV201" si="1376">+BT201*C201</f>
        <v>0</v>
      </c>
      <c r="BW201" s="10" t="str">
        <f>IFERROR(VLOOKUP(A201,'23'!U:V,2,0),"0")</f>
        <v>0</v>
      </c>
      <c r="BX201" s="5" t="s">
        <v>129</v>
      </c>
      <c r="BY201" s="15">
        <f t="shared" ref="BY201" si="1377">+BW201*C201</f>
        <v>0</v>
      </c>
      <c r="BZ201" s="10" t="str">
        <f>IFERROR(VLOOKUP(A201,'24'!U:V,2,0),"0")</f>
        <v>0</v>
      </c>
      <c r="CA201" s="5" t="s">
        <v>129</v>
      </c>
      <c r="CB201" s="15">
        <f t="shared" ref="CB201" si="1378">+BZ201*C201</f>
        <v>0</v>
      </c>
      <c r="CC201" s="10" t="str">
        <f>IFERROR(VLOOKUP(A201,'25'!U:V,2,0),"0")</f>
        <v>0</v>
      </c>
      <c r="CD201" s="5" t="s">
        <v>129</v>
      </c>
      <c r="CE201" s="15">
        <f t="shared" ref="CE201" si="1379">+CC201*C201</f>
        <v>0</v>
      </c>
      <c r="CF201" s="10" t="str">
        <f>IFERROR(VLOOKUP(A201,'26'!U:V,2,0),"0")</f>
        <v>0</v>
      </c>
      <c r="CG201" s="5" t="s">
        <v>129</v>
      </c>
      <c r="CH201" s="15">
        <f t="shared" ref="CH201" si="1380">+CF201*C201</f>
        <v>0</v>
      </c>
      <c r="CI201" s="10" t="str">
        <f>IFERROR(VLOOKUP(A201,'27'!U:V,2,0),"0")</f>
        <v>0</v>
      </c>
      <c r="CJ201" s="5" t="s">
        <v>129</v>
      </c>
      <c r="CK201" s="15">
        <f t="shared" ref="CK201" si="1381">+CI201*C201</f>
        <v>0</v>
      </c>
      <c r="CL201" s="10" t="str">
        <f>IFERROR(VLOOKUP(A201,'28'!U:V,2,0),"0")</f>
        <v>0</v>
      </c>
      <c r="CM201" s="5" t="s">
        <v>129</v>
      </c>
      <c r="CN201" s="15">
        <f t="shared" ref="CN201" si="1382">+CL201*C201</f>
        <v>0</v>
      </c>
      <c r="CO201" s="10" t="str">
        <f>IFERROR(VLOOKUP(A201,'29'!U:V,2,0),"0")</f>
        <v>0</v>
      </c>
      <c r="CP201" s="5" t="s">
        <v>129</v>
      </c>
      <c r="CQ201" s="15">
        <f t="shared" ref="CQ201" si="1383">+CO201*C201</f>
        <v>0</v>
      </c>
      <c r="CR201" s="10" t="str">
        <f>IFERROR(VLOOKUP(A201,'30'!U:V,2,0),"0")</f>
        <v>0</v>
      </c>
      <c r="CS201" s="5" t="s">
        <v>129</v>
      </c>
      <c r="CT201" s="15">
        <f t="shared" ref="CT201" si="1384">+CR201*C201</f>
        <v>0</v>
      </c>
      <c r="CU201" s="10" t="str">
        <f>IFERROR(VLOOKUP(A201,'31'!U:V,2,0),"0")</f>
        <v>0</v>
      </c>
      <c r="CV201" s="5" t="s">
        <v>129</v>
      </c>
      <c r="CW201" s="15">
        <f t="shared" ref="CW201" si="1385">+CU201*C201</f>
        <v>0</v>
      </c>
      <c r="CX201" s="10" t="str">
        <f>IFERROR(VLOOKUP(A201,'เซต1-31'!V:W,2,0),"0")</f>
        <v>0</v>
      </c>
      <c r="CY201" s="5" t="s">
        <v>129</v>
      </c>
      <c r="CZ201" s="15">
        <f t="shared" ref="CZ201" si="1386">+CX201*CQ201</f>
        <v>0</v>
      </c>
    </row>
    <row r="202" spans="1:104" x14ac:dyDescent="0.25">
      <c r="A202" s="5" t="s">
        <v>597</v>
      </c>
      <c r="B202" s="4" t="s">
        <v>598</v>
      </c>
      <c r="C202" s="13">
        <v>17.010000000000002</v>
      </c>
      <c r="D202" s="95">
        <v>1</v>
      </c>
      <c r="E202" s="95">
        <f t="shared" si="1216"/>
        <v>0</v>
      </c>
      <c r="F202" s="19">
        <f t="shared" ref="F202" si="1387">+I202+L202+O202+R202+U202+X202+AA202+AD202+AG202+AJ202+AM202+AP202+AS202+AV202+AY202+BB202+BE202+BH202+BK202+BN202+BQ202+BT202+BW202+BZ202+CC202+CF202+CI202+CL202+CO202+CR202+CU202+CX202</f>
        <v>0</v>
      </c>
      <c r="G202" s="5" t="s">
        <v>129</v>
      </c>
      <c r="H202" s="13">
        <f t="shared" ref="H202" si="1388">+F202*C202</f>
        <v>0</v>
      </c>
      <c r="I202" s="10" t="str">
        <f>IFERROR(VLOOKUP(A202,'1'!U:V,2,0),"0")</f>
        <v>0</v>
      </c>
      <c r="J202" s="5" t="s">
        <v>129</v>
      </c>
      <c r="K202" s="15">
        <f t="shared" ref="K202" si="1389">+I202*C202</f>
        <v>0</v>
      </c>
      <c r="L202" s="10" t="str">
        <f>IFERROR(VLOOKUP(A202,'2'!U:V,2,0),"0")</f>
        <v>0</v>
      </c>
      <c r="M202" s="5" t="s">
        <v>129</v>
      </c>
      <c r="N202" s="15">
        <f t="shared" ref="N202" si="1390">+L202*C202</f>
        <v>0</v>
      </c>
      <c r="O202" s="10" t="str">
        <f>IFERROR(VLOOKUP(A202,'3'!U:V,2,0),"0")</f>
        <v>0</v>
      </c>
      <c r="P202" s="5" t="s">
        <v>129</v>
      </c>
      <c r="Q202" s="15">
        <f t="shared" ref="Q202" si="1391">+O202*C202</f>
        <v>0</v>
      </c>
      <c r="R202" s="10" t="str">
        <f>IFERROR(VLOOKUP(A202,'4'!U:V,2,0),"0")</f>
        <v>0</v>
      </c>
      <c r="S202" s="5" t="s">
        <v>129</v>
      </c>
      <c r="T202" s="15">
        <f t="shared" ref="T202" si="1392">+R202*C202</f>
        <v>0</v>
      </c>
      <c r="U202" s="10" t="str">
        <f>IFERROR(VLOOKUP(A202,'5'!U:V,2,0),"0")</f>
        <v>0</v>
      </c>
      <c r="V202" s="5" t="s">
        <v>129</v>
      </c>
      <c r="W202" s="15">
        <f t="shared" ref="W202" si="1393">+U202*C202</f>
        <v>0</v>
      </c>
      <c r="X202" s="10" t="str">
        <f>IFERROR(VLOOKUP(A202,'6'!U:V,2,0),"0")</f>
        <v>0</v>
      </c>
      <c r="Y202" s="5" t="s">
        <v>129</v>
      </c>
      <c r="Z202" s="15">
        <f t="shared" ref="Z202" si="1394">+X202*C202</f>
        <v>0</v>
      </c>
      <c r="AA202" s="10" t="str">
        <f>IFERROR(VLOOKUP(A202,'7'!U:V,2,0),"0")</f>
        <v>0</v>
      </c>
      <c r="AB202" s="5" t="s">
        <v>129</v>
      </c>
      <c r="AC202" s="15">
        <f t="shared" ref="AC202" si="1395">+AA202*C202</f>
        <v>0</v>
      </c>
      <c r="AD202" s="10" t="str">
        <f>IFERROR(VLOOKUP(A202,'8'!U:V,2,0),"0")</f>
        <v>0</v>
      </c>
      <c r="AE202" s="5" t="s">
        <v>129</v>
      </c>
      <c r="AF202" s="15">
        <f t="shared" ref="AF202" si="1396">+AD202*C202</f>
        <v>0</v>
      </c>
      <c r="AG202" s="10" t="str">
        <f>IFERROR(VLOOKUP(A202,'9'!U:V,2,0),"0")</f>
        <v>0</v>
      </c>
      <c r="AH202" s="5" t="s">
        <v>129</v>
      </c>
      <c r="AI202" s="15">
        <f t="shared" ref="AI202" si="1397">+AG202*C202</f>
        <v>0</v>
      </c>
      <c r="AJ202" s="10" t="str">
        <f>IFERROR(VLOOKUP(A202,'10'!U:V,2,0),"0")</f>
        <v>0</v>
      </c>
      <c r="AK202" s="5" t="s">
        <v>129</v>
      </c>
      <c r="AL202" s="15">
        <f t="shared" ref="AL202" si="1398">+AJ202*C202</f>
        <v>0</v>
      </c>
      <c r="AM202" s="10" t="str">
        <f>IFERROR(VLOOKUP(A202,'11'!U:V,2,0),"0")</f>
        <v>0</v>
      </c>
      <c r="AN202" s="5" t="s">
        <v>129</v>
      </c>
      <c r="AO202" s="15">
        <f t="shared" ref="AO202" si="1399">+AM202*C202</f>
        <v>0</v>
      </c>
      <c r="AP202" s="10" t="str">
        <f>IFERROR(VLOOKUP(A202,'12'!U:V,2,0),"0")</f>
        <v>0</v>
      </c>
      <c r="AQ202" s="5" t="s">
        <v>129</v>
      </c>
      <c r="AR202" s="15">
        <f t="shared" ref="AR202" si="1400">+AP202*C202</f>
        <v>0</v>
      </c>
      <c r="AS202" s="10" t="str">
        <f>IFERROR(VLOOKUP(A202,'13'!U:V,2,0),"0")</f>
        <v>0</v>
      </c>
      <c r="AT202" s="5" t="s">
        <v>129</v>
      </c>
      <c r="AU202" s="15">
        <f t="shared" ref="AU202" si="1401">+AS202*C202</f>
        <v>0</v>
      </c>
      <c r="AV202" s="10" t="str">
        <f>IFERROR(VLOOKUP(A202,'14'!U:V,2,0),"0")</f>
        <v>0</v>
      </c>
      <c r="AW202" s="5" t="s">
        <v>129</v>
      </c>
      <c r="AX202" s="15">
        <f t="shared" ref="AX202" si="1402">+AV202*C202</f>
        <v>0</v>
      </c>
      <c r="AY202" s="10" t="str">
        <f>IFERROR(VLOOKUP(A202,'15'!U:V,2,0),"0")</f>
        <v>0</v>
      </c>
      <c r="AZ202" s="5" t="s">
        <v>129</v>
      </c>
      <c r="BA202" s="15">
        <f t="shared" ref="BA202" si="1403">+AY202*C202</f>
        <v>0</v>
      </c>
      <c r="BB202" s="10" t="str">
        <f>IFERROR(VLOOKUP(A202,'16'!U:V,2,0),"0")</f>
        <v>0</v>
      </c>
      <c r="BC202" s="5" t="s">
        <v>129</v>
      </c>
      <c r="BD202" s="15">
        <f t="shared" ref="BD202" si="1404">+BB202*C202</f>
        <v>0</v>
      </c>
      <c r="BE202" s="10" t="str">
        <f>IFERROR(VLOOKUP(A202,'17'!U:V,2,0),"0")</f>
        <v>0</v>
      </c>
      <c r="BF202" s="5" t="s">
        <v>129</v>
      </c>
      <c r="BG202" s="15">
        <f t="shared" ref="BG202" si="1405">+BE202*C202</f>
        <v>0</v>
      </c>
      <c r="BH202" s="10" t="str">
        <f>IFERROR(VLOOKUP(A202,'18'!U:V,2,0),"0")</f>
        <v>0</v>
      </c>
      <c r="BI202" s="5" t="s">
        <v>129</v>
      </c>
      <c r="BJ202" s="15">
        <f t="shared" ref="BJ202" si="1406">+BH202*C202</f>
        <v>0</v>
      </c>
      <c r="BK202" s="10" t="str">
        <f>IFERROR(VLOOKUP(A202,'19'!U:V,2,0),"0")</f>
        <v>0</v>
      </c>
      <c r="BL202" s="5" t="s">
        <v>129</v>
      </c>
      <c r="BM202" s="15">
        <f t="shared" ref="BM202" si="1407">+BK202*C202</f>
        <v>0</v>
      </c>
      <c r="BN202" s="10" t="str">
        <f>IFERROR(VLOOKUP(A202,'20'!U:V,2,0),"0")</f>
        <v>0</v>
      </c>
      <c r="BO202" s="5" t="s">
        <v>129</v>
      </c>
      <c r="BP202" s="15">
        <f t="shared" ref="BP202" si="1408">+BN202*C202</f>
        <v>0</v>
      </c>
      <c r="BQ202" s="10" t="str">
        <f>IFERROR(VLOOKUP(A202,'21'!U:V,2,0),"0")</f>
        <v>0</v>
      </c>
      <c r="BR202" s="5" t="s">
        <v>129</v>
      </c>
      <c r="BS202" s="15">
        <f t="shared" ref="BS202" si="1409">+BQ202*C202</f>
        <v>0</v>
      </c>
      <c r="BT202" s="10" t="str">
        <f>IFERROR(VLOOKUP(A202,'22'!U:V,2,0),"0")</f>
        <v>0</v>
      </c>
      <c r="BU202" s="5" t="s">
        <v>129</v>
      </c>
      <c r="BV202" s="15">
        <f t="shared" ref="BV202" si="1410">+BT202*C202</f>
        <v>0</v>
      </c>
      <c r="BW202" s="10" t="str">
        <f>IFERROR(VLOOKUP(A202,'23'!U:V,2,0),"0")</f>
        <v>0</v>
      </c>
      <c r="BX202" s="5" t="s">
        <v>129</v>
      </c>
      <c r="BY202" s="15">
        <f t="shared" ref="BY202" si="1411">+BW202*C202</f>
        <v>0</v>
      </c>
      <c r="BZ202" s="10" t="str">
        <f>IFERROR(VLOOKUP(A202,'24'!U:V,2,0),"0")</f>
        <v>0</v>
      </c>
      <c r="CA202" s="5" t="s">
        <v>129</v>
      </c>
      <c r="CB202" s="15">
        <f t="shared" ref="CB202" si="1412">+BZ202*C202</f>
        <v>0</v>
      </c>
      <c r="CC202" s="10" t="str">
        <f>IFERROR(VLOOKUP(A202,'25'!U:V,2,0),"0")</f>
        <v>0</v>
      </c>
      <c r="CD202" s="5" t="s">
        <v>129</v>
      </c>
      <c r="CE202" s="15">
        <f t="shared" ref="CE202" si="1413">+CC202*C202</f>
        <v>0</v>
      </c>
      <c r="CF202" s="10" t="str">
        <f>IFERROR(VLOOKUP(A202,'26'!U:V,2,0),"0")</f>
        <v>0</v>
      </c>
      <c r="CG202" s="5" t="s">
        <v>129</v>
      </c>
      <c r="CH202" s="15">
        <f t="shared" ref="CH202" si="1414">+CF202*C202</f>
        <v>0</v>
      </c>
      <c r="CI202" s="10" t="str">
        <f>IFERROR(VLOOKUP(A202,'27'!U:V,2,0),"0")</f>
        <v>0</v>
      </c>
      <c r="CJ202" s="5" t="s">
        <v>129</v>
      </c>
      <c r="CK202" s="15">
        <f t="shared" ref="CK202" si="1415">+CI202*C202</f>
        <v>0</v>
      </c>
      <c r="CL202" s="10" t="str">
        <f>IFERROR(VLOOKUP(A202,'28'!U:V,2,0),"0")</f>
        <v>0</v>
      </c>
      <c r="CM202" s="5" t="s">
        <v>129</v>
      </c>
      <c r="CN202" s="15">
        <f t="shared" ref="CN202" si="1416">+CL202*C202</f>
        <v>0</v>
      </c>
      <c r="CO202" s="10" t="str">
        <f>IFERROR(VLOOKUP(A202,'29'!U:V,2,0),"0")</f>
        <v>0</v>
      </c>
      <c r="CP202" s="5" t="s">
        <v>129</v>
      </c>
      <c r="CQ202" s="15">
        <f t="shared" ref="CQ202" si="1417">+CO202*C202</f>
        <v>0</v>
      </c>
      <c r="CR202" s="10" t="str">
        <f>IFERROR(VLOOKUP(A202,'30'!U:V,2,0),"0")</f>
        <v>0</v>
      </c>
      <c r="CS202" s="5" t="s">
        <v>129</v>
      </c>
      <c r="CT202" s="15">
        <f t="shared" ref="CT202" si="1418">+CR202*C202</f>
        <v>0</v>
      </c>
      <c r="CU202" s="10" t="str">
        <f>IFERROR(VLOOKUP(A202,'31'!U:V,2,0),"0")</f>
        <v>0</v>
      </c>
      <c r="CV202" s="5" t="s">
        <v>129</v>
      </c>
      <c r="CW202" s="15">
        <f t="shared" ref="CW202" si="1419">+CU202*C202</f>
        <v>0</v>
      </c>
      <c r="CX202" s="10" t="str">
        <f>IFERROR(VLOOKUP(A202,'เซต1-31'!V:W,2,0),"0")</f>
        <v>0</v>
      </c>
      <c r="CY202" s="5" t="s">
        <v>129</v>
      </c>
      <c r="CZ202" s="15">
        <f t="shared" ref="CZ202" si="1420">+CX202*CQ202</f>
        <v>0</v>
      </c>
    </row>
    <row r="203" spans="1:104" x14ac:dyDescent="0.25">
      <c r="A203" s="5" t="s">
        <v>599</v>
      </c>
      <c r="B203" s="4" t="s">
        <v>600</v>
      </c>
      <c r="C203" s="13">
        <v>56</v>
      </c>
      <c r="D203" s="95">
        <v>1</v>
      </c>
      <c r="E203" s="95">
        <f t="shared" si="1216"/>
        <v>0</v>
      </c>
      <c r="F203" s="19">
        <f t="shared" ref="F203" si="1421">+I203+L203+O203+R203+U203+X203+AA203+AD203+AG203+AJ203+AM203+AP203+AS203+AV203+AY203+BB203+BE203+BH203+BK203+BN203+BQ203+BT203+BW203+BZ203+CC203+CF203+CI203+CL203+CO203+CR203+CU203+CX203</f>
        <v>0</v>
      </c>
      <c r="G203" s="5" t="s">
        <v>129</v>
      </c>
      <c r="H203" s="13">
        <f t="shared" ref="H203" si="1422">+F203*C203</f>
        <v>0</v>
      </c>
      <c r="I203" s="10" t="str">
        <f>IFERROR(VLOOKUP(A203,'1'!U:V,2,0),"0")</f>
        <v>0</v>
      </c>
      <c r="J203" s="5" t="s">
        <v>129</v>
      </c>
      <c r="K203" s="15">
        <f t="shared" ref="K203" si="1423">+I203*C203</f>
        <v>0</v>
      </c>
      <c r="L203" s="10" t="str">
        <f>IFERROR(VLOOKUP(A203,'2'!U:V,2,0),"0")</f>
        <v>0</v>
      </c>
      <c r="M203" s="5" t="s">
        <v>129</v>
      </c>
      <c r="N203" s="15">
        <f t="shared" ref="N203" si="1424">+L203*C203</f>
        <v>0</v>
      </c>
      <c r="O203" s="10" t="str">
        <f>IFERROR(VLOOKUP(A203,'3'!U:V,2,0),"0")</f>
        <v>0</v>
      </c>
      <c r="P203" s="5" t="s">
        <v>129</v>
      </c>
      <c r="Q203" s="15">
        <f t="shared" ref="Q203" si="1425">+O203*C203</f>
        <v>0</v>
      </c>
      <c r="R203" s="10" t="str">
        <f>IFERROR(VLOOKUP(A203,'4'!U:V,2,0),"0")</f>
        <v>0</v>
      </c>
      <c r="S203" s="5" t="s">
        <v>129</v>
      </c>
      <c r="T203" s="15">
        <f t="shared" ref="T203" si="1426">+R203*C203</f>
        <v>0</v>
      </c>
      <c r="U203" s="10" t="str">
        <f>IFERROR(VLOOKUP(A203,'5'!U:V,2,0),"0")</f>
        <v>0</v>
      </c>
      <c r="V203" s="5" t="s">
        <v>129</v>
      </c>
      <c r="W203" s="15">
        <f t="shared" ref="W203" si="1427">+U203*C203</f>
        <v>0</v>
      </c>
      <c r="X203" s="10" t="str">
        <f>IFERROR(VLOOKUP(A203,'6'!U:V,2,0),"0")</f>
        <v>0</v>
      </c>
      <c r="Y203" s="5" t="s">
        <v>129</v>
      </c>
      <c r="Z203" s="15">
        <f t="shared" ref="Z203" si="1428">+X203*C203</f>
        <v>0</v>
      </c>
      <c r="AA203" s="10" t="str">
        <f>IFERROR(VLOOKUP(A203,'7'!U:V,2,0),"0")</f>
        <v>0</v>
      </c>
      <c r="AB203" s="5" t="s">
        <v>129</v>
      </c>
      <c r="AC203" s="15">
        <f t="shared" ref="AC203" si="1429">+AA203*C203</f>
        <v>0</v>
      </c>
      <c r="AD203" s="10" t="str">
        <f>IFERROR(VLOOKUP(A203,'8'!U:V,2,0),"0")</f>
        <v>0</v>
      </c>
      <c r="AE203" s="5" t="s">
        <v>129</v>
      </c>
      <c r="AF203" s="15">
        <f t="shared" ref="AF203" si="1430">+AD203*C203</f>
        <v>0</v>
      </c>
      <c r="AG203" s="10" t="str">
        <f>IFERROR(VLOOKUP(A203,'9'!U:V,2,0),"0")</f>
        <v>0</v>
      </c>
      <c r="AH203" s="5" t="s">
        <v>129</v>
      </c>
      <c r="AI203" s="15">
        <f t="shared" ref="AI203" si="1431">+AG203*C203</f>
        <v>0</v>
      </c>
      <c r="AJ203" s="10" t="str">
        <f>IFERROR(VLOOKUP(A203,'10'!U:V,2,0),"0")</f>
        <v>0</v>
      </c>
      <c r="AK203" s="5" t="s">
        <v>129</v>
      </c>
      <c r="AL203" s="15">
        <f t="shared" ref="AL203" si="1432">+AJ203*C203</f>
        <v>0</v>
      </c>
      <c r="AM203" s="10" t="str">
        <f>IFERROR(VLOOKUP(A203,'11'!U:V,2,0),"0")</f>
        <v>0</v>
      </c>
      <c r="AN203" s="5" t="s">
        <v>129</v>
      </c>
      <c r="AO203" s="15">
        <f t="shared" ref="AO203" si="1433">+AM203*C203</f>
        <v>0</v>
      </c>
      <c r="AP203" s="10" t="str">
        <f>IFERROR(VLOOKUP(A203,'12'!U:V,2,0),"0")</f>
        <v>0</v>
      </c>
      <c r="AQ203" s="5" t="s">
        <v>129</v>
      </c>
      <c r="AR203" s="15">
        <f t="shared" ref="AR203" si="1434">+AP203*C203</f>
        <v>0</v>
      </c>
      <c r="AS203" s="10" t="str">
        <f>IFERROR(VLOOKUP(A203,'13'!U:V,2,0),"0")</f>
        <v>0</v>
      </c>
      <c r="AT203" s="5" t="s">
        <v>129</v>
      </c>
      <c r="AU203" s="15">
        <f t="shared" ref="AU203" si="1435">+AS203*C203</f>
        <v>0</v>
      </c>
      <c r="AV203" s="10" t="str">
        <f>IFERROR(VLOOKUP(A203,'14'!U:V,2,0),"0")</f>
        <v>0</v>
      </c>
      <c r="AW203" s="5" t="s">
        <v>129</v>
      </c>
      <c r="AX203" s="15">
        <f t="shared" ref="AX203" si="1436">+AV203*C203</f>
        <v>0</v>
      </c>
      <c r="AY203" s="10" t="str">
        <f>IFERROR(VLOOKUP(A203,'15'!U:V,2,0),"0")</f>
        <v>0</v>
      </c>
      <c r="AZ203" s="5" t="s">
        <v>129</v>
      </c>
      <c r="BA203" s="15">
        <f t="shared" ref="BA203" si="1437">+AY203*C203</f>
        <v>0</v>
      </c>
      <c r="BB203" s="10" t="str">
        <f>IFERROR(VLOOKUP(A203,'16'!U:V,2,0),"0")</f>
        <v>0</v>
      </c>
      <c r="BC203" s="5" t="s">
        <v>129</v>
      </c>
      <c r="BD203" s="15">
        <f t="shared" ref="BD203" si="1438">+BB203*C203</f>
        <v>0</v>
      </c>
      <c r="BE203" s="10" t="str">
        <f>IFERROR(VLOOKUP(A203,'17'!U:V,2,0),"0")</f>
        <v>0</v>
      </c>
      <c r="BF203" s="5" t="s">
        <v>129</v>
      </c>
      <c r="BG203" s="15">
        <f t="shared" ref="BG203" si="1439">+BE203*C203</f>
        <v>0</v>
      </c>
      <c r="BH203" s="10" t="str">
        <f>IFERROR(VLOOKUP(A203,'18'!U:V,2,0),"0")</f>
        <v>0</v>
      </c>
      <c r="BI203" s="5" t="s">
        <v>129</v>
      </c>
      <c r="BJ203" s="15">
        <f t="shared" ref="BJ203" si="1440">+BH203*C203</f>
        <v>0</v>
      </c>
      <c r="BK203" s="10" t="str">
        <f>IFERROR(VLOOKUP(A203,'19'!U:V,2,0),"0")</f>
        <v>0</v>
      </c>
      <c r="BL203" s="5" t="s">
        <v>129</v>
      </c>
      <c r="BM203" s="15">
        <f t="shared" ref="BM203" si="1441">+BK203*C203</f>
        <v>0</v>
      </c>
      <c r="BN203" s="10" t="str">
        <f>IFERROR(VLOOKUP(A203,'20'!U:V,2,0),"0")</f>
        <v>0</v>
      </c>
      <c r="BO203" s="5" t="s">
        <v>129</v>
      </c>
      <c r="BP203" s="15">
        <f t="shared" ref="BP203" si="1442">+BN203*C203</f>
        <v>0</v>
      </c>
      <c r="BQ203" s="10" t="str">
        <f>IFERROR(VLOOKUP(A203,'21'!U:V,2,0),"0")</f>
        <v>0</v>
      </c>
      <c r="BR203" s="5" t="s">
        <v>129</v>
      </c>
      <c r="BS203" s="15">
        <f t="shared" ref="BS203" si="1443">+BQ203*C203</f>
        <v>0</v>
      </c>
      <c r="BT203" s="10" t="str">
        <f>IFERROR(VLOOKUP(A203,'22'!U:V,2,0),"0")</f>
        <v>0</v>
      </c>
      <c r="BU203" s="5" t="s">
        <v>129</v>
      </c>
      <c r="BV203" s="15">
        <f t="shared" ref="BV203" si="1444">+BT203*C203</f>
        <v>0</v>
      </c>
      <c r="BW203" s="10" t="str">
        <f>IFERROR(VLOOKUP(A203,'23'!U:V,2,0),"0")</f>
        <v>0</v>
      </c>
      <c r="BX203" s="5" t="s">
        <v>129</v>
      </c>
      <c r="BY203" s="15">
        <f t="shared" ref="BY203" si="1445">+BW203*C203</f>
        <v>0</v>
      </c>
      <c r="BZ203" s="10" t="str">
        <f>IFERROR(VLOOKUP(A203,'24'!U:V,2,0),"0")</f>
        <v>0</v>
      </c>
      <c r="CA203" s="5" t="s">
        <v>129</v>
      </c>
      <c r="CB203" s="15">
        <f t="shared" ref="CB203" si="1446">+BZ203*C203</f>
        <v>0</v>
      </c>
      <c r="CC203" s="10" t="str">
        <f>IFERROR(VLOOKUP(A203,'25'!U:V,2,0),"0")</f>
        <v>0</v>
      </c>
      <c r="CD203" s="5" t="s">
        <v>129</v>
      </c>
      <c r="CE203" s="15">
        <f t="shared" ref="CE203" si="1447">+CC203*C203</f>
        <v>0</v>
      </c>
      <c r="CF203" s="10" t="str">
        <f>IFERROR(VLOOKUP(A203,'26'!U:V,2,0),"0")</f>
        <v>0</v>
      </c>
      <c r="CG203" s="5" t="s">
        <v>129</v>
      </c>
      <c r="CH203" s="15">
        <f t="shared" ref="CH203" si="1448">+CF203*C203</f>
        <v>0</v>
      </c>
      <c r="CI203" s="10" t="str">
        <f>IFERROR(VLOOKUP(A203,'27'!U:V,2,0),"0")</f>
        <v>0</v>
      </c>
      <c r="CJ203" s="5" t="s">
        <v>129</v>
      </c>
      <c r="CK203" s="15">
        <f t="shared" ref="CK203" si="1449">+CI203*C203</f>
        <v>0</v>
      </c>
      <c r="CL203" s="10" t="str">
        <f>IFERROR(VLOOKUP(A203,'28'!U:V,2,0),"0")</f>
        <v>0</v>
      </c>
      <c r="CM203" s="5" t="s">
        <v>129</v>
      </c>
      <c r="CN203" s="15">
        <f t="shared" ref="CN203" si="1450">+CL203*C203</f>
        <v>0</v>
      </c>
      <c r="CO203" s="10" t="str">
        <f>IFERROR(VLOOKUP(A203,'29'!U:V,2,0),"0")</f>
        <v>0</v>
      </c>
      <c r="CP203" s="5" t="s">
        <v>129</v>
      </c>
      <c r="CQ203" s="15">
        <f t="shared" ref="CQ203" si="1451">+CO203*C203</f>
        <v>0</v>
      </c>
      <c r="CR203" s="10" t="str">
        <f>IFERROR(VLOOKUP(A203,'30'!U:V,2,0),"0")</f>
        <v>0</v>
      </c>
      <c r="CS203" s="5" t="s">
        <v>129</v>
      </c>
      <c r="CT203" s="15">
        <f t="shared" ref="CT203" si="1452">+CR203*C203</f>
        <v>0</v>
      </c>
      <c r="CU203" s="10" t="str">
        <f>IFERROR(VLOOKUP(A203,'31'!U:V,2,0),"0")</f>
        <v>0</v>
      </c>
      <c r="CV203" s="5" t="s">
        <v>129</v>
      </c>
      <c r="CW203" s="15">
        <f t="shared" ref="CW203" si="1453">+CU203*C203</f>
        <v>0</v>
      </c>
      <c r="CX203" s="10" t="str">
        <f>IFERROR(VLOOKUP(A203,'เซต1-31'!V:W,2,0),"0")</f>
        <v>0</v>
      </c>
      <c r="CY203" s="5" t="s">
        <v>129</v>
      </c>
      <c r="CZ203" s="15">
        <f t="shared" ref="CZ203" si="1454">+CX203*CQ203</f>
        <v>0</v>
      </c>
    </row>
    <row r="204" spans="1:104" x14ac:dyDescent="0.25">
      <c r="A204" s="5" t="s">
        <v>601</v>
      </c>
      <c r="B204" s="4" t="s">
        <v>602</v>
      </c>
      <c r="C204" s="13">
        <v>71.349999999999994</v>
      </c>
      <c r="D204" s="95">
        <v>1</v>
      </c>
      <c r="E204" s="95">
        <f t="shared" si="1216"/>
        <v>834</v>
      </c>
      <c r="F204" s="19">
        <f t="shared" ref="F204:F205" si="1455">+I204+L204+O204+R204+U204+X204+AA204+AD204+AG204+AJ204+AM204+AP204+AS204+AV204+AY204+BB204+BE204+BH204+BK204+BN204+BQ204+BT204+BW204+BZ204+CC204+CF204+CI204+CL204+CO204+CR204+CU204+CX204</f>
        <v>834</v>
      </c>
      <c r="G204" s="5" t="s">
        <v>129</v>
      </c>
      <c r="H204" s="13">
        <f t="shared" ref="H204:H205" si="1456">+F204*C204</f>
        <v>59505.899999999994</v>
      </c>
      <c r="I204" s="10">
        <f>IFERROR(VLOOKUP(A204,'1'!U:V,2,0),"0")</f>
        <v>0</v>
      </c>
      <c r="J204" s="5" t="s">
        <v>129</v>
      </c>
      <c r="K204" s="15">
        <f t="shared" ref="K204:K205" si="1457">+I204*C204</f>
        <v>0</v>
      </c>
      <c r="L204" s="10">
        <f>IFERROR(VLOOKUP(A204,'2'!U:V,2,0),"0")</f>
        <v>11</v>
      </c>
      <c r="M204" s="5" t="s">
        <v>129</v>
      </c>
      <c r="N204" s="15">
        <f t="shared" ref="N204:N205" si="1458">+L204*C204</f>
        <v>784.84999999999991</v>
      </c>
      <c r="O204" s="10">
        <f>IFERROR(VLOOKUP(A204,'3'!U:V,2,0),"0")</f>
        <v>25</v>
      </c>
      <c r="P204" s="5" t="s">
        <v>129</v>
      </c>
      <c r="Q204" s="15">
        <f t="shared" ref="Q204:Q205" si="1459">+O204*C204</f>
        <v>1783.7499999999998</v>
      </c>
      <c r="R204" s="10">
        <f>IFERROR(VLOOKUP(A204,'4'!U:V,2,0),"0")</f>
        <v>23</v>
      </c>
      <c r="S204" s="5" t="s">
        <v>129</v>
      </c>
      <c r="T204" s="15">
        <f t="shared" ref="T204:T205" si="1460">+R204*C204</f>
        <v>1641.05</v>
      </c>
      <c r="U204" s="10">
        <f>IFERROR(VLOOKUP(A204,'5'!U:V,2,0),"0")</f>
        <v>17</v>
      </c>
      <c r="V204" s="5" t="s">
        <v>129</v>
      </c>
      <c r="W204" s="15">
        <f t="shared" ref="W204:W205" si="1461">+U204*C204</f>
        <v>1212.9499999999998</v>
      </c>
      <c r="X204" s="10">
        <f>IFERROR(VLOOKUP(A204,'6'!U:V,2,0),"0")</f>
        <v>38</v>
      </c>
      <c r="Y204" s="5" t="s">
        <v>129</v>
      </c>
      <c r="Z204" s="15">
        <f t="shared" ref="Z204:Z205" si="1462">+X204*C204</f>
        <v>2711.2999999999997</v>
      </c>
      <c r="AA204" s="10">
        <f>IFERROR(VLOOKUP(A204,'7'!U:V,2,0),"0")</f>
        <v>16</v>
      </c>
      <c r="AB204" s="5" t="s">
        <v>129</v>
      </c>
      <c r="AC204" s="15">
        <f t="shared" ref="AC204:AC205" si="1463">+AA204*C204</f>
        <v>1141.5999999999999</v>
      </c>
      <c r="AD204" s="10">
        <f>IFERROR(VLOOKUP(A204,'8'!U:V,2,0),"0")</f>
        <v>25</v>
      </c>
      <c r="AE204" s="5" t="s">
        <v>129</v>
      </c>
      <c r="AF204" s="15">
        <f t="shared" ref="AF204:AF205" si="1464">+AD204*C204</f>
        <v>1783.7499999999998</v>
      </c>
      <c r="AG204" s="10">
        <f>IFERROR(VLOOKUP(A204,'9'!U:V,2,0),"0")</f>
        <v>26</v>
      </c>
      <c r="AH204" s="5" t="s">
        <v>129</v>
      </c>
      <c r="AI204" s="15">
        <f t="shared" ref="AI204:AI205" si="1465">+AG204*C204</f>
        <v>1855.1</v>
      </c>
      <c r="AJ204" s="10">
        <f>IFERROR(VLOOKUP(A204,'10'!U:V,2,0),"0")</f>
        <v>49</v>
      </c>
      <c r="AK204" s="5" t="s">
        <v>129</v>
      </c>
      <c r="AL204" s="15">
        <f t="shared" ref="AL204:AL205" si="1466">+AJ204*C204</f>
        <v>3496.1499999999996</v>
      </c>
      <c r="AM204" s="10">
        <f>IFERROR(VLOOKUP(A204,'11'!U:V,2,0),"0")</f>
        <v>71</v>
      </c>
      <c r="AN204" s="5" t="s">
        <v>129</v>
      </c>
      <c r="AO204" s="15">
        <f t="shared" ref="AO204:AO205" si="1467">+AM204*C204</f>
        <v>5065.8499999999995</v>
      </c>
      <c r="AP204" s="10">
        <f>IFERROR(VLOOKUP(A204,'12'!U:V,2,0),"0")</f>
        <v>57</v>
      </c>
      <c r="AQ204" s="5" t="s">
        <v>129</v>
      </c>
      <c r="AR204" s="15">
        <f t="shared" ref="AR204:AR205" si="1468">+AP204*C204</f>
        <v>4066.95</v>
      </c>
      <c r="AS204" s="10">
        <f>IFERROR(VLOOKUP(A204,'13'!U:V,2,0),"0")</f>
        <v>27</v>
      </c>
      <c r="AT204" s="5" t="s">
        <v>129</v>
      </c>
      <c r="AU204" s="15">
        <f t="shared" ref="AU204:AU205" si="1469">+AS204*C204</f>
        <v>1926.4499999999998</v>
      </c>
      <c r="AV204" s="10">
        <f>IFERROR(VLOOKUP(A204,'14'!U:V,2,0),"0")</f>
        <v>31</v>
      </c>
      <c r="AW204" s="5" t="s">
        <v>129</v>
      </c>
      <c r="AX204" s="15">
        <f t="shared" ref="AX204:AX205" si="1470">+AV204*C204</f>
        <v>2211.85</v>
      </c>
      <c r="AY204" s="10">
        <f>IFERROR(VLOOKUP(A204,'15'!U:V,2,0),"0")</f>
        <v>60</v>
      </c>
      <c r="AZ204" s="5" t="s">
        <v>129</v>
      </c>
      <c r="BA204" s="15">
        <f t="shared" ref="BA204:BA205" si="1471">+AY204*C204</f>
        <v>4281</v>
      </c>
      <c r="BB204" s="10">
        <f>IFERROR(VLOOKUP(A204,'16'!U:V,2,0),"0")</f>
        <v>29</v>
      </c>
      <c r="BC204" s="5" t="s">
        <v>129</v>
      </c>
      <c r="BD204" s="15">
        <f t="shared" ref="BD204:BD205" si="1472">+BB204*C204</f>
        <v>2069.1499999999996</v>
      </c>
      <c r="BE204" s="10">
        <f>IFERROR(VLOOKUP(A204,'17'!U:V,2,0),"0")</f>
        <v>38</v>
      </c>
      <c r="BF204" s="5" t="s">
        <v>129</v>
      </c>
      <c r="BG204" s="15">
        <f t="shared" ref="BG204:BG205" si="1473">+BE204*C204</f>
        <v>2711.2999999999997</v>
      </c>
      <c r="BH204" s="10">
        <f>IFERROR(VLOOKUP(A204,'18'!U:V,2,0),"0")</f>
        <v>25</v>
      </c>
      <c r="BI204" s="5" t="s">
        <v>129</v>
      </c>
      <c r="BJ204" s="15">
        <f t="shared" ref="BJ204:BJ205" si="1474">+BH204*C204</f>
        <v>1783.7499999999998</v>
      </c>
      <c r="BK204" s="10">
        <f>IFERROR(VLOOKUP(A204,'19'!U:V,2,0),"0")</f>
        <v>43</v>
      </c>
      <c r="BL204" s="5" t="s">
        <v>129</v>
      </c>
      <c r="BM204" s="15">
        <f t="shared" ref="BM204:BM205" si="1475">+BK204*C204</f>
        <v>3068.0499999999997</v>
      </c>
      <c r="BN204" s="10">
        <f>IFERROR(VLOOKUP(A204,'20'!U:V,2,0),"0")</f>
        <v>35</v>
      </c>
      <c r="BO204" s="5" t="s">
        <v>129</v>
      </c>
      <c r="BP204" s="15">
        <f t="shared" ref="BP204:BP205" si="1476">+BN204*C204</f>
        <v>2497.25</v>
      </c>
      <c r="BQ204" s="10">
        <f>IFERROR(VLOOKUP(A204,'21'!U:V,2,0),"0")</f>
        <v>46</v>
      </c>
      <c r="BR204" s="5" t="s">
        <v>129</v>
      </c>
      <c r="BS204" s="15">
        <f t="shared" ref="BS204:BS205" si="1477">+BQ204*C204</f>
        <v>3282.1</v>
      </c>
      <c r="BT204" s="10">
        <f>IFERROR(VLOOKUP(A204,'22'!U:V,2,0),"0")</f>
        <v>29</v>
      </c>
      <c r="BU204" s="5" t="s">
        <v>129</v>
      </c>
      <c r="BV204" s="15">
        <f t="shared" ref="BV204:BV205" si="1478">+BT204*C204</f>
        <v>2069.1499999999996</v>
      </c>
      <c r="BW204" s="10">
        <f>IFERROR(VLOOKUP(A204,'23'!U:V,2,0),"0")</f>
        <v>14</v>
      </c>
      <c r="BX204" s="5" t="s">
        <v>129</v>
      </c>
      <c r="BY204" s="15">
        <f t="shared" ref="BY204:BY205" si="1479">+BW204*C204</f>
        <v>998.89999999999986</v>
      </c>
      <c r="BZ204" s="10">
        <f>IFERROR(VLOOKUP(A204,'24'!U:V,2,0),"0")</f>
        <v>61</v>
      </c>
      <c r="CA204" s="5" t="s">
        <v>129</v>
      </c>
      <c r="CB204" s="15">
        <f t="shared" ref="CB204:CB205" si="1480">+BZ204*C204</f>
        <v>4352.3499999999995</v>
      </c>
      <c r="CC204" s="10">
        <f>IFERROR(VLOOKUP(A204,'25'!U:V,2,0),"0")</f>
        <v>8</v>
      </c>
      <c r="CD204" s="5" t="s">
        <v>129</v>
      </c>
      <c r="CE204" s="15">
        <f t="shared" ref="CE204:CE205" si="1481">+CC204*C204</f>
        <v>570.79999999999995</v>
      </c>
      <c r="CF204" s="10">
        <f>IFERROR(VLOOKUP(A204,'26'!U:V,2,0),"0")</f>
        <v>8</v>
      </c>
      <c r="CG204" s="5" t="s">
        <v>129</v>
      </c>
      <c r="CH204" s="15">
        <f t="shared" ref="CH204:CH205" si="1482">+CF204*C204</f>
        <v>570.79999999999995</v>
      </c>
      <c r="CI204" s="10">
        <f>IFERROR(VLOOKUP(A204,'27'!U:V,2,0),"0")</f>
        <v>6</v>
      </c>
      <c r="CJ204" s="5" t="s">
        <v>129</v>
      </c>
      <c r="CK204" s="15">
        <f t="shared" ref="CK204:CK205" si="1483">+CI204*C204</f>
        <v>428.09999999999997</v>
      </c>
      <c r="CL204" s="10">
        <f>IFERROR(VLOOKUP(A204,'28'!U:V,2,0),"0")</f>
        <v>16</v>
      </c>
      <c r="CM204" s="5" t="s">
        <v>129</v>
      </c>
      <c r="CN204" s="15">
        <f t="shared" ref="CN204:CN205" si="1484">+CL204*C204</f>
        <v>1141.5999999999999</v>
      </c>
      <c r="CO204" s="10" t="str">
        <f>IFERROR(VLOOKUP(A204,'29'!U:V,2,0),"0")</f>
        <v>0</v>
      </c>
      <c r="CP204" s="5" t="s">
        <v>129</v>
      </c>
      <c r="CQ204" s="15">
        <f t="shared" ref="CQ204:CQ205" si="1485">+CO204*C204</f>
        <v>0</v>
      </c>
      <c r="CR204" s="10" t="str">
        <f>IFERROR(VLOOKUP(A204,'30'!U:V,2,0),"0")</f>
        <v>0</v>
      </c>
      <c r="CS204" s="5" t="s">
        <v>129</v>
      </c>
      <c r="CT204" s="15">
        <f t="shared" ref="CT204:CT205" si="1486">+CR204*C204</f>
        <v>0</v>
      </c>
      <c r="CU204" s="10" t="str">
        <f>IFERROR(VLOOKUP(A204,'31'!U:V,2,0),"0")</f>
        <v>0</v>
      </c>
      <c r="CV204" s="5" t="s">
        <v>129</v>
      </c>
      <c r="CW204" s="15">
        <f t="shared" ref="CW204:CW205" si="1487">+CU204*C204</f>
        <v>0</v>
      </c>
      <c r="CX204" s="10" t="str">
        <f>IFERROR(VLOOKUP(A204,'เซต1-31'!V:W,2,0),"0")</f>
        <v>0</v>
      </c>
      <c r="CY204" s="5" t="s">
        <v>129</v>
      </c>
      <c r="CZ204" s="15">
        <f t="shared" ref="CZ204:CZ205" si="1488">+CX204*CQ204</f>
        <v>0</v>
      </c>
    </row>
    <row r="205" spans="1:104" x14ac:dyDescent="0.25">
      <c r="A205" s="5">
        <v>1100047</v>
      </c>
      <c r="B205" s="4" t="s">
        <v>603</v>
      </c>
      <c r="C205" s="13">
        <v>69.3</v>
      </c>
      <c r="D205" s="95">
        <v>1</v>
      </c>
      <c r="E205" s="95">
        <f t="shared" si="1216"/>
        <v>0</v>
      </c>
      <c r="F205" s="19">
        <f t="shared" si="1455"/>
        <v>0</v>
      </c>
      <c r="G205" s="5" t="s">
        <v>256</v>
      </c>
      <c r="H205" s="13">
        <f t="shared" si="1456"/>
        <v>0</v>
      </c>
      <c r="I205" s="10" t="str">
        <f>IFERROR(VLOOKUP(A205,'1'!U:V,2,0),"0")</f>
        <v>0</v>
      </c>
      <c r="J205" s="5" t="s">
        <v>256</v>
      </c>
      <c r="K205" s="15">
        <f t="shared" si="1457"/>
        <v>0</v>
      </c>
      <c r="L205" s="10" t="str">
        <f>IFERROR(VLOOKUP(A205,'2'!U:V,2,0),"0")</f>
        <v>0</v>
      </c>
      <c r="M205" s="5" t="s">
        <v>256</v>
      </c>
      <c r="N205" s="15">
        <f t="shared" si="1458"/>
        <v>0</v>
      </c>
      <c r="O205" s="10" t="str">
        <f>IFERROR(VLOOKUP(A205,'3'!U:V,2,0),"0")</f>
        <v>0</v>
      </c>
      <c r="P205" s="5" t="s">
        <v>256</v>
      </c>
      <c r="Q205" s="15">
        <f t="shared" si="1459"/>
        <v>0</v>
      </c>
      <c r="R205" s="10" t="str">
        <f>IFERROR(VLOOKUP(A205,'4'!U:V,2,0),"0")</f>
        <v>0</v>
      </c>
      <c r="S205" s="5" t="s">
        <v>256</v>
      </c>
      <c r="T205" s="15">
        <f t="shared" si="1460"/>
        <v>0</v>
      </c>
      <c r="U205" s="10" t="str">
        <f>IFERROR(VLOOKUP(A205,'5'!U:V,2,0),"0")</f>
        <v>0</v>
      </c>
      <c r="V205" s="5" t="s">
        <v>256</v>
      </c>
      <c r="W205" s="15">
        <f t="shared" si="1461"/>
        <v>0</v>
      </c>
      <c r="X205" s="10" t="str">
        <f>IFERROR(VLOOKUP(A205,'6'!U:V,2,0),"0")</f>
        <v>0</v>
      </c>
      <c r="Y205" s="5" t="s">
        <v>256</v>
      </c>
      <c r="Z205" s="15">
        <f t="shared" si="1462"/>
        <v>0</v>
      </c>
      <c r="AA205" s="10" t="str">
        <f>IFERROR(VLOOKUP(A205,'7'!U:V,2,0),"0")</f>
        <v>0</v>
      </c>
      <c r="AB205" s="5" t="s">
        <v>256</v>
      </c>
      <c r="AC205" s="15">
        <f t="shared" si="1463"/>
        <v>0</v>
      </c>
      <c r="AD205" s="10" t="str">
        <f>IFERROR(VLOOKUP(A205,'8'!U:V,2,0),"0")</f>
        <v>0</v>
      </c>
      <c r="AE205" s="5" t="s">
        <v>256</v>
      </c>
      <c r="AF205" s="15">
        <f t="shared" si="1464"/>
        <v>0</v>
      </c>
      <c r="AG205" s="10" t="str">
        <f>IFERROR(VLOOKUP(A205,'9'!U:V,2,0),"0")</f>
        <v>0</v>
      </c>
      <c r="AH205" s="5" t="s">
        <v>256</v>
      </c>
      <c r="AI205" s="15">
        <f t="shared" si="1465"/>
        <v>0</v>
      </c>
      <c r="AJ205" s="10" t="str">
        <f>IFERROR(VLOOKUP(A205,'10'!U:V,2,0),"0")</f>
        <v>0</v>
      </c>
      <c r="AK205" s="5" t="s">
        <v>256</v>
      </c>
      <c r="AL205" s="15">
        <f t="shared" si="1466"/>
        <v>0</v>
      </c>
      <c r="AM205" s="10" t="str">
        <f>IFERROR(VLOOKUP(A205,'11'!U:V,2,0),"0")</f>
        <v>0</v>
      </c>
      <c r="AN205" s="5" t="s">
        <v>256</v>
      </c>
      <c r="AO205" s="15">
        <f t="shared" si="1467"/>
        <v>0</v>
      </c>
      <c r="AP205" s="10" t="str">
        <f>IFERROR(VLOOKUP(A205,'12'!U:V,2,0),"0")</f>
        <v>0</v>
      </c>
      <c r="AQ205" s="5" t="s">
        <v>256</v>
      </c>
      <c r="AR205" s="15">
        <f t="shared" si="1468"/>
        <v>0</v>
      </c>
      <c r="AS205" s="10" t="str">
        <f>IFERROR(VLOOKUP(A205,'13'!U:V,2,0),"0")</f>
        <v>0</v>
      </c>
      <c r="AT205" s="5" t="s">
        <v>256</v>
      </c>
      <c r="AU205" s="15">
        <f t="shared" si="1469"/>
        <v>0</v>
      </c>
      <c r="AV205" s="10" t="str">
        <f>IFERROR(VLOOKUP(A205,'14'!U:V,2,0),"0")</f>
        <v>0</v>
      </c>
      <c r="AW205" s="5" t="s">
        <v>256</v>
      </c>
      <c r="AX205" s="15">
        <f t="shared" si="1470"/>
        <v>0</v>
      </c>
      <c r="AY205" s="10" t="str">
        <f>IFERROR(VLOOKUP(A205,'15'!U:V,2,0),"0")</f>
        <v>0</v>
      </c>
      <c r="AZ205" s="5" t="s">
        <v>256</v>
      </c>
      <c r="BA205" s="15">
        <f t="shared" si="1471"/>
        <v>0</v>
      </c>
      <c r="BB205" s="10" t="str">
        <f>IFERROR(VLOOKUP(A205,'16'!U:V,2,0),"0")</f>
        <v>0</v>
      </c>
      <c r="BC205" s="5" t="s">
        <v>256</v>
      </c>
      <c r="BD205" s="15">
        <f t="shared" si="1472"/>
        <v>0</v>
      </c>
      <c r="BE205" s="10" t="str">
        <f>IFERROR(VLOOKUP(A205,'17'!U:V,2,0),"0")</f>
        <v>0</v>
      </c>
      <c r="BF205" s="5" t="s">
        <v>256</v>
      </c>
      <c r="BG205" s="15">
        <f t="shared" si="1473"/>
        <v>0</v>
      </c>
      <c r="BH205" s="10" t="str">
        <f>IFERROR(VLOOKUP(A205,'18'!U:V,2,0),"0")</f>
        <v>0</v>
      </c>
      <c r="BI205" s="5" t="s">
        <v>256</v>
      </c>
      <c r="BJ205" s="15">
        <f t="shared" si="1474"/>
        <v>0</v>
      </c>
      <c r="BK205" s="10" t="str">
        <f>IFERROR(VLOOKUP(A205,'19'!U:V,2,0),"0")</f>
        <v>0</v>
      </c>
      <c r="BL205" s="5" t="s">
        <v>256</v>
      </c>
      <c r="BM205" s="15">
        <f t="shared" si="1475"/>
        <v>0</v>
      </c>
      <c r="BN205" s="10" t="str">
        <f>IFERROR(VLOOKUP(A205,'20'!U:V,2,0),"0")</f>
        <v>0</v>
      </c>
      <c r="BO205" s="5" t="s">
        <v>256</v>
      </c>
      <c r="BP205" s="15">
        <f t="shared" si="1476"/>
        <v>0</v>
      </c>
      <c r="BQ205" s="10" t="str">
        <f>IFERROR(VLOOKUP(A205,'21'!U:V,2,0),"0")</f>
        <v>0</v>
      </c>
      <c r="BR205" s="5" t="s">
        <v>256</v>
      </c>
      <c r="BS205" s="15">
        <f t="shared" si="1477"/>
        <v>0</v>
      </c>
      <c r="BT205" s="10" t="str">
        <f>IFERROR(VLOOKUP(A205,'22'!U:V,2,0),"0")</f>
        <v>0</v>
      </c>
      <c r="BU205" s="5" t="s">
        <v>256</v>
      </c>
      <c r="BV205" s="15">
        <f t="shared" si="1478"/>
        <v>0</v>
      </c>
      <c r="BW205" s="10" t="str">
        <f>IFERROR(VLOOKUP(A205,'23'!U:V,2,0),"0")</f>
        <v>0</v>
      </c>
      <c r="BX205" s="5" t="s">
        <v>256</v>
      </c>
      <c r="BY205" s="15">
        <f t="shared" si="1479"/>
        <v>0</v>
      </c>
      <c r="BZ205" s="10" t="str">
        <f>IFERROR(VLOOKUP(A205,'24'!U:V,2,0),"0")</f>
        <v>0</v>
      </c>
      <c r="CA205" s="5" t="s">
        <v>256</v>
      </c>
      <c r="CB205" s="15">
        <f t="shared" si="1480"/>
        <v>0</v>
      </c>
      <c r="CC205" s="10" t="str">
        <f>IFERROR(VLOOKUP(A205,'25'!U:V,2,0),"0")</f>
        <v>0</v>
      </c>
      <c r="CD205" s="5" t="s">
        <v>256</v>
      </c>
      <c r="CE205" s="15">
        <f t="shared" si="1481"/>
        <v>0</v>
      </c>
      <c r="CF205" s="10" t="str">
        <f>IFERROR(VLOOKUP(A205,'26'!U:V,2,0),"0")</f>
        <v>0</v>
      </c>
      <c r="CG205" s="5" t="s">
        <v>256</v>
      </c>
      <c r="CH205" s="15">
        <f t="shared" si="1482"/>
        <v>0</v>
      </c>
      <c r="CI205" s="10" t="str">
        <f>IFERROR(VLOOKUP(A205,'27'!U:V,2,0),"0")</f>
        <v>0</v>
      </c>
      <c r="CJ205" s="5" t="s">
        <v>256</v>
      </c>
      <c r="CK205" s="15">
        <f t="shared" si="1483"/>
        <v>0</v>
      </c>
      <c r="CL205" s="10" t="str">
        <f>IFERROR(VLOOKUP(A205,'28'!U:V,2,0),"0")</f>
        <v>0</v>
      </c>
      <c r="CM205" s="5" t="s">
        <v>256</v>
      </c>
      <c r="CN205" s="15">
        <f t="shared" si="1484"/>
        <v>0</v>
      </c>
      <c r="CO205" s="10" t="str">
        <f>IFERROR(VLOOKUP(A205,'29'!U:V,2,0),"0")</f>
        <v>0</v>
      </c>
      <c r="CP205" s="5" t="s">
        <v>256</v>
      </c>
      <c r="CQ205" s="15">
        <f t="shared" si="1485"/>
        <v>0</v>
      </c>
      <c r="CR205" s="10" t="str">
        <f>IFERROR(VLOOKUP(A205,'30'!U:V,2,0),"0")</f>
        <v>0</v>
      </c>
      <c r="CS205" s="5" t="s">
        <v>256</v>
      </c>
      <c r="CT205" s="15">
        <f t="shared" si="1486"/>
        <v>0</v>
      </c>
      <c r="CU205" s="10" t="str">
        <f>IFERROR(VLOOKUP(A205,'31'!U:V,2,0),"0")</f>
        <v>0</v>
      </c>
      <c r="CV205" s="5" t="s">
        <v>256</v>
      </c>
      <c r="CW205" s="15">
        <f t="shared" si="1487"/>
        <v>0</v>
      </c>
      <c r="CX205" s="10" t="str">
        <f>IFERROR(VLOOKUP(A205,'เซต1-31'!V:W,2,0),"0")</f>
        <v>0</v>
      </c>
      <c r="CY205" s="5" t="s">
        <v>256</v>
      </c>
      <c r="CZ205" s="15">
        <f t="shared" si="1488"/>
        <v>0</v>
      </c>
    </row>
    <row r="206" spans="1:104" x14ac:dyDescent="0.25">
      <c r="A206" s="5" t="s">
        <v>604</v>
      </c>
      <c r="B206" s="4" t="s">
        <v>605</v>
      </c>
      <c r="C206" s="13">
        <v>37.25</v>
      </c>
      <c r="D206" s="95">
        <v>1</v>
      </c>
      <c r="E206" s="95">
        <f t="shared" si="1216"/>
        <v>0</v>
      </c>
      <c r="F206" s="19">
        <f t="shared" ref="F206" si="1489">+I206+L206+O206+R206+U206+X206+AA206+AD206+AG206+AJ206+AM206+AP206+AS206+AV206+AY206+BB206+BE206+BH206+BK206+BN206+BQ206+BT206+BW206+BZ206+CC206+CF206+CI206+CL206+CO206+CR206+CU206+CX206</f>
        <v>0</v>
      </c>
      <c r="G206" s="5" t="s">
        <v>129</v>
      </c>
      <c r="H206" s="13">
        <f t="shared" ref="H206:H207" si="1490">+F206*C206</f>
        <v>0</v>
      </c>
      <c r="I206" s="10" t="str">
        <f>IFERROR(VLOOKUP(A206,'1'!U:V,2,0),"0")</f>
        <v>0</v>
      </c>
      <c r="J206" s="5" t="s">
        <v>129</v>
      </c>
      <c r="K206" s="15">
        <f t="shared" ref="K206:K207" si="1491">+I206*C206</f>
        <v>0</v>
      </c>
      <c r="L206" s="10" t="str">
        <f>IFERROR(VLOOKUP(A206,'2'!U:V,2,0),"0")</f>
        <v>0</v>
      </c>
      <c r="M206" s="5" t="s">
        <v>129</v>
      </c>
      <c r="N206" s="15">
        <f t="shared" ref="N206:N207" si="1492">+L206*C206</f>
        <v>0</v>
      </c>
      <c r="O206" s="10" t="str">
        <f>IFERROR(VLOOKUP(A206,'3'!U:V,2,0),"0")</f>
        <v>0</v>
      </c>
      <c r="P206" s="5" t="s">
        <v>129</v>
      </c>
      <c r="Q206" s="15">
        <f t="shared" ref="Q206:Q207" si="1493">+O206*C206</f>
        <v>0</v>
      </c>
      <c r="R206" s="10" t="str">
        <f>IFERROR(VLOOKUP(A206,'4'!U:V,2,0),"0")</f>
        <v>0</v>
      </c>
      <c r="S206" s="5" t="s">
        <v>129</v>
      </c>
      <c r="T206" s="15">
        <f t="shared" ref="T206:T207" si="1494">+R206*C206</f>
        <v>0</v>
      </c>
      <c r="U206" s="10" t="str">
        <f>IFERROR(VLOOKUP(A206,'5'!U:V,2,0),"0")</f>
        <v>0</v>
      </c>
      <c r="V206" s="5" t="s">
        <v>129</v>
      </c>
      <c r="W206" s="15">
        <f t="shared" ref="W206:W207" si="1495">+U206*C206</f>
        <v>0</v>
      </c>
      <c r="X206" s="10" t="str">
        <f>IFERROR(VLOOKUP(A206,'6'!U:V,2,0),"0")</f>
        <v>0</v>
      </c>
      <c r="Y206" s="5" t="s">
        <v>129</v>
      </c>
      <c r="Z206" s="15">
        <f t="shared" ref="Z206:Z207" si="1496">+X206*C206</f>
        <v>0</v>
      </c>
      <c r="AA206" s="10" t="str">
        <f>IFERROR(VLOOKUP(A206,'7'!U:V,2,0),"0")</f>
        <v>0</v>
      </c>
      <c r="AB206" s="5" t="s">
        <v>129</v>
      </c>
      <c r="AC206" s="15">
        <f t="shared" ref="AC206:AC207" si="1497">+AA206*C206</f>
        <v>0</v>
      </c>
      <c r="AD206" s="10" t="str">
        <f>IFERROR(VLOOKUP(A206,'8'!U:V,2,0),"0")</f>
        <v>0</v>
      </c>
      <c r="AE206" s="5" t="s">
        <v>129</v>
      </c>
      <c r="AF206" s="15">
        <f t="shared" ref="AF206:AF207" si="1498">+AD206*C206</f>
        <v>0</v>
      </c>
      <c r="AG206" s="10" t="str">
        <f>IFERROR(VLOOKUP(A206,'9'!U:V,2,0),"0")</f>
        <v>0</v>
      </c>
      <c r="AH206" s="5" t="s">
        <v>129</v>
      </c>
      <c r="AI206" s="15">
        <f t="shared" ref="AI206:AI207" si="1499">+AG206*C206</f>
        <v>0</v>
      </c>
      <c r="AJ206" s="10" t="str">
        <f>IFERROR(VLOOKUP(A206,'10'!U:V,2,0),"0")</f>
        <v>0</v>
      </c>
      <c r="AK206" s="5" t="s">
        <v>129</v>
      </c>
      <c r="AL206" s="15">
        <f t="shared" ref="AL206:AL207" si="1500">+AJ206*C206</f>
        <v>0</v>
      </c>
      <c r="AM206" s="10" t="str">
        <f>IFERROR(VLOOKUP(A206,'11'!U:V,2,0),"0")</f>
        <v>0</v>
      </c>
      <c r="AN206" s="5" t="s">
        <v>129</v>
      </c>
      <c r="AO206" s="15">
        <f t="shared" ref="AO206:AO207" si="1501">+AM206*C206</f>
        <v>0</v>
      </c>
      <c r="AP206" s="10" t="str">
        <f>IFERROR(VLOOKUP(A206,'12'!U:V,2,0),"0")</f>
        <v>0</v>
      </c>
      <c r="AQ206" s="5" t="s">
        <v>129</v>
      </c>
      <c r="AR206" s="15">
        <f t="shared" ref="AR206:AR207" si="1502">+AP206*C206</f>
        <v>0</v>
      </c>
      <c r="AS206" s="10" t="str">
        <f>IFERROR(VLOOKUP(A206,'13'!U:V,2,0),"0")</f>
        <v>0</v>
      </c>
      <c r="AT206" s="5" t="s">
        <v>129</v>
      </c>
      <c r="AU206" s="15">
        <f t="shared" ref="AU206:AU207" si="1503">+AS206*C206</f>
        <v>0</v>
      </c>
      <c r="AV206" s="10" t="str">
        <f>IFERROR(VLOOKUP(A206,'14'!U:V,2,0),"0")</f>
        <v>0</v>
      </c>
      <c r="AW206" s="5" t="s">
        <v>129</v>
      </c>
      <c r="AX206" s="15">
        <f t="shared" ref="AX206:AX207" si="1504">+AV206*C206</f>
        <v>0</v>
      </c>
      <c r="AY206" s="10" t="str">
        <f>IFERROR(VLOOKUP(A206,'15'!U:V,2,0),"0")</f>
        <v>0</v>
      </c>
      <c r="AZ206" s="5" t="s">
        <v>129</v>
      </c>
      <c r="BA206" s="15">
        <f t="shared" ref="BA206:BA207" si="1505">+AY206*C206</f>
        <v>0</v>
      </c>
      <c r="BB206" s="10" t="str">
        <f>IFERROR(VLOOKUP(A206,'16'!U:V,2,0),"0")</f>
        <v>0</v>
      </c>
      <c r="BC206" s="5" t="s">
        <v>129</v>
      </c>
      <c r="BD206" s="15">
        <f t="shared" ref="BD206:BD207" si="1506">+BB206*C206</f>
        <v>0</v>
      </c>
      <c r="BE206" s="10" t="str">
        <f>IFERROR(VLOOKUP(A206,'17'!U:V,2,0),"0")</f>
        <v>0</v>
      </c>
      <c r="BF206" s="5" t="s">
        <v>129</v>
      </c>
      <c r="BG206" s="15">
        <f t="shared" ref="BG206:BG207" si="1507">+BE206*C206</f>
        <v>0</v>
      </c>
      <c r="BH206" s="10" t="str">
        <f>IFERROR(VLOOKUP(A206,'18'!U:V,2,0),"0")</f>
        <v>0</v>
      </c>
      <c r="BI206" s="5" t="s">
        <v>129</v>
      </c>
      <c r="BJ206" s="15">
        <f t="shared" ref="BJ206:BJ207" si="1508">+BH206*C206</f>
        <v>0</v>
      </c>
      <c r="BK206" s="10" t="str">
        <f>IFERROR(VLOOKUP(A206,'19'!U:V,2,0),"0")</f>
        <v>0</v>
      </c>
      <c r="BL206" s="5" t="s">
        <v>129</v>
      </c>
      <c r="BM206" s="15">
        <f t="shared" ref="BM206:BM207" si="1509">+BK206*C206</f>
        <v>0</v>
      </c>
      <c r="BN206" s="10" t="str">
        <f>IFERROR(VLOOKUP(A206,'20'!U:V,2,0),"0")</f>
        <v>0</v>
      </c>
      <c r="BO206" s="5" t="s">
        <v>129</v>
      </c>
      <c r="BP206" s="15">
        <f t="shared" ref="BP206:BP207" si="1510">+BN206*C206</f>
        <v>0</v>
      </c>
      <c r="BQ206" s="10" t="str">
        <f>IFERROR(VLOOKUP(A206,'21'!U:V,2,0),"0")</f>
        <v>0</v>
      </c>
      <c r="BR206" s="5" t="s">
        <v>129</v>
      </c>
      <c r="BS206" s="15">
        <f t="shared" ref="BS206:BS207" si="1511">+BQ206*C206</f>
        <v>0</v>
      </c>
      <c r="BT206" s="10" t="str">
        <f>IFERROR(VLOOKUP(A206,'22'!U:V,2,0),"0")</f>
        <v>0</v>
      </c>
      <c r="BU206" s="5" t="s">
        <v>129</v>
      </c>
      <c r="BV206" s="15">
        <f t="shared" ref="BV206:BV207" si="1512">+BT206*C206</f>
        <v>0</v>
      </c>
      <c r="BW206" s="10" t="str">
        <f>IFERROR(VLOOKUP(A206,'23'!U:V,2,0),"0")</f>
        <v>0</v>
      </c>
      <c r="BX206" s="5" t="s">
        <v>129</v>
      </c>
      <c r="BY206" s="15">
        <f t="shared" ref="BY206:BY207" si="1513">+BW206*C206</f>
        <v>0</v>
      </c>
      <c r="BZ206" s="10" t="str">
        <f>IFERROR(VLOOKUP(A206,'24'!U:V,2,0),"0")</f>
        <v>0</v>
      </c>
      <c r="CA206" s="5" t="s">
        <v>129</v>
      </c>
      <c r="CB206" s="15">
        <f t="shared" ref="CB206:CB207" si="1514">+BZ206*C206</f>
        <v>0</v>
      </c>
      <c r="CC206" s="10" t="str">
        <f>IFERROR(VLOOKUP(A206,'25'!U:V,2,0),"0")</f>
        <v>0</v>
      </c>
      <c r="CD206" s="5" t="s">
        <v>129</v>
      </c>
      <c r="CE206" s="15">
        <f t="shared" ref="CE206:CE207" si="1515">+CC206*C206</f>
        <v>0</v>
      </c>
      <c r="CF206" s="10" t="str">
        <f>IFERROR(VLOOKUP(A206,'26'!U:V,2,0),"0")</f>
        <v>0</v>
      </c>
      <c r="CG206" s="5" t="s">
        <v>129</v>
      </c>
      <c r="CH206" s="15">
        <f t="shared" ref="CH206:CH207" si="1516">+CF206*C206</f>
        <v>0</v>
      </c>
      <c r="CI206" s="10" t="str">
        <f>IFERROR(VLOOKUP(A206,'27'!U:V,2,0),"0")</f>
        <v>0</v>
      </c>
      <c r="CJ206" s="5" t="s">
        <v>129</v>
      </c>
      <c r="CK206" s="15">
        <f t="shared" ref="CK206:CK207" si="1517">+CI206*C206</f>
        <v>0</v>
      </c>
      <c r="CL206" s="10" t="str">
        <f>IFERROR(VLOOKUP(A206,'28'!U:V,2,0),"0")</f>
        <v>0</v>
      </c>
      <c r="CM206" s="5" t="s">
        <v>129</v>
      </c>
      <c r="CN206" s="15">
        <f t="shared" ref="CN206:CN207" si="1518">+CL206*C206</f>
        <v>0</v>
      </c>
      <c r="CO206" s="10" t="str">
        <f>IFERROR(VLOOKUP(A206,'29'!U:V,2,0),"0")</f>
        <v>0</v>
      </c>
      <c r="CP206" s="5" t="s">
        <v>129</v>
      </c>
      <c r="CQ206" s="15">
        <f t="shared" ref="CQ206:CQ207" si="1519">+CO206*C206</f>
        <v>0</v>
      </c>
      <c r="CR206" s="10" t="str">
        <f>IFERROR(VLOOKUP(A206,'30'!U:V,2,0),"0")</f>
        <v>0</v>
      </c>
      <c r="CS206" s="5" t="s">
        <v>129</v>
      </c>
      <c r="CT206" s="15">
        <f t="shared" ref="CT206:CT207" si="1520">+CR206*C206</f>
        <v>0</v>
      </c>
      <c r="CU206" s="10" t="str">
        <f>IFERROR(VLOOKUP(A206,'31'!U:V,2,0),"0")</f>
        <v>0</v>
      </c>
      <c r="CV206" s="5" t="s">
        <v>129</v>
      </c>
      <c r="CW206" s="15">
        <f t="shared" ref="CW206:CW207" si="1521">+CU206*C206</f>
        <v>0</v>
      </c>
      <c r="CX206" s="10" t="str">
        <f>IFERROR(VLOOKUP(A206,'เซต1-31'!V:W,2,0),"0")</f>
        <v>0</v>
      </c>
      <c r="CY206" s="5" t="s">
        <v>129</v>
      </c>
      <c r="CZ206" s="15">
        <f t="shared" ref="CZ206:CZ207" si="1522">+CX206*CQ206</f>
        <v>0</v>
      </c>
    </row>
    <row r="207" spans="1:104" x14ac:dyDescent="0.25">
      <c r="A207" s="5" t="s">
        <v>606</v>
      </c>
      <c r="B207" s="4" t="s">
        <v>607</v>
      </c>
      <c r="C207" s="13">
        <v>3.75</v>
      </c>
      <c r="D207" s="95">
        <v>1</v>
      </c>
      <c r="E207" s="95">
        <f t="shared" si="1216"/>
        <v>0</v>
      </c>
      <c r="F207" s="19">
        <f>+I207+L207+O207+R207+U207+X207+AA207+AD207+AG207+AJ207+AM207+AP207+AS207+AV207+AY207+BB207+BE207+BH207+BK207+BN207+BQ207+BT207+BW207+BZ207+CC207+CF207+CI207+CL207+CO207+CR207+CU207+CX207</f>
        <v>0</v>
      </c>
      <c r="G207" s="5" t="s">
        <v>130</v>
      </c>
      <c r="H207" s="13">
        <f t="shared" si="1490"/>
        <v>0</v>
      </c>
      <c r="I207" s="10" t="str">
        <f>IFERROR(VLOOKUP(A207,'1'!U:V,2,0),"0")</f>
        <v>0</v>
      </c>
      <c r="J207" s="5" t="s">
        <v>130</v>
      </c>
      <c r="K207" s="15">
        <f t="shared" si="1491"/>
        <v>0</v>
      </c>
      <c r="L207" s="10" t="str">
        <f>IFERROR(VLOOKUP(A207,'2'!U:V,2,0),"0")</f>
        <v>0</v>
      </c>
      <c r="M207" s="5" t="s">
        <v>130</v>
      </c>
      <c r="N207" s="15">
        <f t="shared" si="1492"/>
        <v>0</v>
      </c>
      <c r="O207" s="10" t="str">
        <f>IFERROR(VLOOKUP(A207,'3'!U:V,2,0),"0")</f>
        <v>0</v>
      </c>
      <c r="P207" s="5" t="s">
        <v>130</v>
      </c>
      <c r="Q207" s="15">
        <f t="shared" si="1493"/>
        <v>0</v>
      </c>
      <c r="R207" s="10" t="str">
        <f>IFERROR(VLOOKUP(A207,'4'!U:V,2,0),"0")</f>
        <v>0</v>
      </c>
      <c r="S207" s="5" t="s">
        <v>130</v>
      </c>
      <c r="T207" s="15">
        <f t="shared" si="1494"/>
        <v>0</v>
      </c>
      <c r="U207" s="10" t="str">
        <f>IFERROR(VLOOKUP(A207,'5'!U:V,2,0),"0")</f>
        <v>0</v>
      </c>
      <c r="V207" s="5" t="s">
        <v>130</v>
      </c>
      <c r="W207" s="15">
        <f t="shared" si="1495"/>
        <v>0</v>
      </c>
      <c r="X207" s="10" t="str">
        <f>IFERROR(VLOOKUP(A207,'6'!U:V,2,0),"0")</f>
        <v>0</v>
      </c>
      <c r="Y207" s="5" t="s">
        <v>130</v>
      </c>
      <c r="Z207" s="15">
        <f t="shared" si="1496"/>
        <v>0</v>
      </c>
      <c r="AA207" s="10" t="str">
        <f>IFERROR(VLOOKUP(A207,'7'!U:V,2,0),"0")</f>
        <v>0</v>
      </c>
      <c r="AB207" s="5" t="s">
        <v>130</v>
      </c>
      <c r="AC207" s="15">
        <f t="shared" si="1497"/>
        <v>0</v>
      </c>
      <c r="AD207" s="10" t="str">
        <f>IFERROR(VLOOKUP(A207,'8'!U:V,2,0),"0")</f>
        <v>0</v>
      </c>
      <c r="AE207" s="5" t="s">
        <v>130</v>
      </c>
      <c r="AF207" s="15">
        <f t="shared" si="1498"/>
        <v>0</v>
      </c>
      <c r="AG207" s="10" t="str">
        <f>IFERROR(VLOOKUP(A207,'9'!U:V,2,0),"0")</f>
        <v>0</v>
      </c>
      <c r="AH207" s="5" t="s">
        <v>130</v>
      </c>
      <c r="AI207" s="15">
        <f t="shared" si="1499"/>
        <v>0</v>
      </c>
      <c r="AJ207" s="10" t="str">
        <f>IFERROR(VLOOKUP(A207,'10'!U:V,2,0),"0")</f>
        <v>0</v>
      </c>
      <c r="AK207" s="5" t="s">
        <v>130</v>
      </c>
      <c r="AL207" s="15">
        <f t="shared" si="1500"/>
        <v>0</v>
      </c>
      <c r="AM207" s="10" t="str">
        <f>IFERROR(VLOOKUP(A207,'11'!U:V,2,0),"0")</f>
        <v>0</v>
      </c>
      <c r="AN207" s="5" t="s">
        <v>130</v>
      </c>
      <c r="AO207" s="15">
        <f t="shared" si="1501"/>
        <v>0</v>
      </c>
      <c r="AP207" s="10" t="str">
        <f>IFERROR(VLOOKUP(A207,'12'!U:V,2,0),"0")</f>
        <v>0</v>
      </c>
      <c r="AQ207" s="5" t="s">
        <v>130</v>
      </c>
      <c r="AR207" s="15">
        <f t="shared" si="1502"/>
        <v>0</v>
      </c>
      <c r="AS207" s="10" t="str">
        <f>IFERROR(VLOOKUP(A207,'13'!U:V,2,0),"0")</f>
        <v>0</v>
      </c>
      <c r="AT207" s="5" t="s">
        <v>130</v>
      </c>
      <c r="AU207" s="15">
        <f t="shared" si="1503"/>
        <v>0</v>
      </c>
      <c r="AV207" s="10" t="str">
        <f>IFERROR(VLOOKUP(A207,'14'!U:V,2,0),"0")</f>
        <v>0</v>
      </c>
      <c r="AW207" s="5" t="s">
        <v>130</v>
      </c>
      <c r="AX207" s="15">
        <f t="shared" si="1504"/>
        <v>0</v>
      </c>
      <c r="AY207" s="10" t="str">
        <f>IFERROR(VLOOKUP(A207,'15'!U:V,2,0),"0")</f>
        <v>0</v>
      </c>
      <c r="AZ207" s="5" t="s">
        <v>130</v>
      </c>
      <c r="BA207" s="15">
        <f t="shared" si="1505"/>
        <v>0</v>
      </c>
      <c r="BB207" s="10" t="str">
        <f>IFERROR(VLOOKUP(A207,'16'!U:V,2,0),"0")</f>
        <v>0</v>
      </c>
      <c r="BC207" s="5" t="s">
        <v>130</v>
      </c>
      <c r="BD207" s="15">
        <f t="shared" si="1506"/>
        <v>0</v>
      </c>
      <c r="BE207" s="10" t="str">
        <f>IFERROR(VLOOKUP(A207,'17'!U:V,2,0),"0")</f>
        <v>0</v>
      </c>
      <c r="BF207" s="5" t="s">
        <v>130</v>
      </c>
      <c r="BG207" s="15">
        <f t="shared" si="1507"/>
        <v>0</v>
      </c>
      <c r="BH207" s="10" t="str">
        <f>IFERROR(VLOOKUP(A207,'18'!U:V,2,0),"0")</f>
        <v>0</v>
      </c>
      <c r="BI207" s="5" t="s">
        <v>130</v>
      </c>
      <c r="BJ207" s="15">
        <f t="shared" si="1508"/>
        <v>0</v>
      </c>
      <c r="BK207" s="10" t="str">
        <f>IFERROR(VLOOKUP(A207,'19'!U:V,2,0),"0")</f>
        <v>0</v>
      </c>
      <c r="BL207" s="5" t="s">
        <v>130</v>
      </c>
      <c r="BM207" s="15">
        <f t="shared" si="1509"/>
        <v>0</v>
      </c>
      <c r="BN207" s="10" t="str">
        <f>IFERROR(VLOOKUP(A207,'20'!U:V,2,0),"0")</f>
        <v>0</v>
      </c>
      <c r="BO207" s="5" t="s">
        <v>130</v>
      </c>
      <c r="BP207" s="15">
        <f t="shared" si="1510"/>
        <v>0</v>
      </c>
      <c r="BQ207" s="10" t="str">
        <f>IFERROR(VLOOKUP(A207,'21'!U:V,2,0),"0")</f>
        <v>0</v>
      </c>
      <c r="BR207" s="5" t="s">
        <v>130</v>
      </c>
      <c r="BS207" s="15">
        <f t="shared" si="1511"/>
        <v>0</v>
      </c>
      <c r="BT207" s="10" t="str">
        <f>IFERROR(VLOOKUP(A207,'22'!U:V,2,0),"0")</f>
        <v>0</v>
      </c>
      <c r="BU207" s="5" t="s">
        <v>130</v>
      </c>
      <c r="BV207" s="15">
        <f t="shared" si="1512"/>
        <v>0</v>
      </c>
      <c r="BW207" s="10" t="str">
        <f>IFERROR(VLOOKUP(A207,'23'!U:V,2,0),"0")</f>
        <v>0</v>
      </c>
      <c r="BX207" s="5" t="s">
        <v>130</v>
      </c>
      <c r="BY207" s="15">
        <f t="shared" si="1513"/>
        <v>0</v>
      </c>
      <c r="BZ207" s="10" t="str">
        <f>IFERROR(VLOOKUP(A207,'24'!U:V,2,0),"0")</f>
        <v>0</v>
      </c>
      <c r="CA207" s="5" t="s">
        <v>130</v>
      </c>
      <c r="CB207" s="15">
        <f t="shared" si="1514"/>
        <v>0</v>
      </c>
      <c r="CC207" s="10" t="str">
        <f>IFERROR(VLOOKUP(A207,'25'!U:V,2,0),"0")</f>
        <v>0</v>
      </c>
      <c r="CD207" s="5" t="s">
        <v>130</v>
      </c>
      <c r="CE207" s="15">
        <f t="shared" si="1515"/>
        <v>0</v>
      </c>
      <c r="CF207" s="10" t="str">
        <f>IFERROR(VLOOKUP(A207,'26'!U:V,2,0),"0")</f>
        <v>0</v>
      </c>
      <c r="CG207" s="5" t="s">
        <v>130</v>
      </c>
      <c r="CH207" s="15">
        <f t="shared" si="1516"/>
        <v>0</v>
      </c>
      <c r="CI207" s="10" t="str">
        <f>IFERROR(VLOOKUP(A207,'27'!U:V,2,0),"0")</f>
        <v>0</v>
      </c>
      <c r="CJ207" s="5" t="s">
        <v>130</v>
      </c>
      <c r="CK207" s="15">
        <f t="shared" si="1517"/>
        <v>0</v>
      </c>
      <c r="CL207" s="10" t="str">
        <f>IFERROR(VLOOKUP(A207,'28'!U:V,2,0),"0")</f>
        <v>0</v>
      </c>
      <c r="CM207" s="5" t="s">
        <v>130</v>
      </c>
      <c r="CN207" s="15">
        <f t="shared" si="1518"/>
        <v>0</v>
      </c>
      <c r="CO207" s="10" t="str">
        <f>IFERROR(VLOOKUP(A207,'29'!U:V,2,0),"0")</f>
        <v>0</v>
      </c>
      <c r="CP207" s="5" t="s">
        <v>130</v>
      </c>
      <c r="CQ207" s="15">
        <f t="shared" si="1519"/>
        <v>0</v>
      </c>
      <c r="CR207" s="10" t="str">
        <f>IFERROR(VLOOKUP(A207,'30'!U:V,2,0),"0")</f>
        <v>0</v>
      </c>
      <c r="CS207" s="5" t="s">
        <v>130</v>
      </c>
      <c r="CT207" s="15">
        <f t="shared" si="1520"/>
        <v>0</v>
      </c>
      <c r="CU207" s="10" t="str">
        <f>IFERROR(VLOOKUP(A207,'31'!U:V,2,0),"0")</f>
        <v>0</v>
      </c>
      <c r="CV207" s="5" t="s">
        <v>130</v>
      </c>
      <c r="CW207" s="15">
        <f t="shared" si="1521"/>
        <v>0</v>
      </c>
      <c r="CX207" s="10" t="str">
        <f>IFERROR(VLOOKUP(A207,'เซต1-31'!V:W,2,0),"0")</f>
        <v>0</v>
      </c>
      <c r="CY207" s="5" t="s">
        <v>130</v>
      </c>
      <c r="CZ207" s="15">
        <f t="shared" si="1522"/>
        <v>0</v>
      </c>
    </row>
    <row r="208" spans="1:104" x14ac:dyDescent="0.25">
      <c r="A208" s="5" t="s">
        <v>608</v>
      </c>
      <c r="B208" s="4" t="s">
        <v>609</v>
      </c>
      <c r="C208" s="13">
        <v>37.25</v>
      </c>
      <c r="D208" s="95">
        <v>1</v>
      </c>
      <c r="E208" s="95">
        <f t="shared" si="1216"/>
        <v>0</v>
      </c>
      <c r="F208" s="19">
        <f t="shared" ref="F208:F211" si="1523">+I208+L208+O208+R208+U208+X208+AA208+AD208+AG208+AJ208+AM208+AP208+AS208+AV208+AY208+BB208+BE208+BH208+BK208+BN208+BQ208+BT208+BW208+BZ208+CC208+CF208+CI208+CL208+CO208+CR208+CU208+CX208</f>
        <v>0</v>
      </c>
      <c r="G208" s="5" t="s">
        <v>129</v>
      </c>
      <c r="H208" s="13">
        <f t="shared" ref="H208:H211" si="1524">+F208*C208</f>
        <v>0</v>
      </c>
      <c r="I208" s="10" t="str">
        <f>IFERROR(VLOOKUP(A208,'1'!U:V,2,0),"0")</f>
        <v>0</v>
      </c>
      <c r="J208" s="5" t="s">
        <v>129</v>
      </c>
      <c r="K208" s="15">
        <f t="shared" ref="K208:K211" si="1525">+I208*C208</f>
        <v>0</v>
      </c>
      <c r="L208" s="10" t="str">
        <f>IFERROR(VLOOKUP(A208,'2'!U:V,2,0),"0")</f>
        <v>0</v>
      </c>
      <c r="M208" s="5" t="s">
        <v>129</v>
      </c>
      <c r="N208" s="15">
        <f t="shared" ref="N208:N211" si="1526">+L208*C208</f>
        <v>0</v>
      </c>
      <c r="O208" s="10" t="str">
        <f>IFERROR(VLOOKUP(A208,'3'!U:V,2,0),"0")</f>
        <v>0</v>
      </c>
      <c r="P208" s="5" t="s">
        <v>129</v>
      </c>
      <c r="Q208" s="15">
        <f t="shared" ref="Q208:Q211" si="1527">+O208*C208</f>
        <v>0</v>
      </c>
      <c r="R208" s="10" t="str">
        <f>IFERROR(VLOOKUP(A208,'4'!U:V,2,0),"0")</f>
        <v>0</v>
      </c>
      <c r="S208" s="5" t="s">
        <v>129</v>
      </c>
      <c r="T208" s="15">
        <f t="shared" ref="T208:T211" si="1528">+R208*C208</f>
        <v>0</v>
      </c>
      <c r="U208" s="10" t="str">
        <f>IFERROR(VLOOKUP(A208,'5'!U:V,2,0),"0")</f>
        <v>0</v>
      </c>
      <c r="V208" s="5" t="s">
        <v>129</v>
      </c>
      <c r="W208" s="15">
        <f t="shared" ref="W208:W211" si="1529">+U208*C208</f>
        <v>0</v>
      </c>
      <c r="X208" s="10" t="str">
        <f>IFERROR(VLOOKUP(A208,'6'!U:V,2,0),"0")</f>
        <v>0</v>
      </c>
      <c r="Y208" s="5" t="s">
        <v>129</v>
      </c>
      <c r="Z208" s="15">
        <f t="shared" ref="Z208:Z211" si="1530">+X208*C208</f>
        <v>0</v>
      </c>
      <c r="AA208" s="10" t="str">
        <f>IFERROR(VLOOKUP(A208,'7'!U:V,2,0),"0")</f>
        <v>0</v>
      </c>
      <c r="AB208" s="5" t="s">
        <v>129</v>
      </c>
      <c r="AC208" s="15">
        <f t="shared" ref="AC208:AC211" si="1531">+AA208*C208</f>
        <v>0</v>
      </c>
      <c r="AD208" s="10" t="str">
        <f>IFERROR(VLOOKUP(A208,'8'!U:V,2,0),"0")</f>
        <v>0</v>
      </c>
      <c r="AE208" s="5" t="s">
        <v>129</v>
      </c>
      <c r="AF208" s="15">
        <f t="shared" ref="AF208:AF211" si="1532">+AD208*C208</f>
        <v>0</v>
      </c>
      <c r="AG208" s="10" t="str">
        <f>IFERROR(VLOOKUP(A208,'9'!U:V,2,0),"0")</f>
        <v>0</v>
      </c>
      <c r="AH208" s="5" t="s">
        <v>129</v>
      </c>
      <c r="AI208" s="15">
        <f t="shared" ref="AI208:AI211" si="1533">+AG208*C208</f>
        <v>0</v>
      </c>
      <c r="AJ208" s="10" t="str">
        <f>IFERROR(VLOOKUP(A208,'10'!U:V,2,0),"0")</f>
        <v>0</v>
      </c>
      <c r="AK208" s="5" t="s">
        <v>129</v>
      </c>
      <c r="AL208" s="15">
        <f t="shared" ref="AL208:AL211" si="1534">+AJ208*C208</f>
        <v>0</v>
      </c>
      <c r="AM208" s="10" t="str">
        <f>IFERROR(VLOOKUP(A208,'11'!U:V,2,0),"0")</f>
        <v>0</v>
      </c>
      <c r="AN208" s="5" t="s">
        <v>129</v>
      </c>
      <c r="AO208" s="15">
        <f t="shared" ref="AO208:AO211" si="1535">+AM208*C208</f>
        <v>0</v>
      </c>
      <c r="AP208" s="10" t="str">
        <f>IFERROR(VLOOKUP(A208,'12'!U:V,2,0),"0")</f>
        <v>0</v>
      </c>
      <c r="AQ208" s="5" t="s">
        <v>129</v>
      </c>
      <c r="AR208" s="15">
        <f t="shared" ref="AR208:AR211" si="1536">+AP208*C208</f>
        <v>0</v>
      </c>
      <c r="AS208" s="10" t="str">
        <f>IFERROR(VLOOKUP(A208,'13'!U:V,2,0),"0")</f>
        <v>0</v>
      </c>
      <c r="AT208" s="5" t="s">
        <v>129</v>
      </c>
      <c r="AU208" s="15">
        <f t="shared" ref="AU208:AU211" si="1537">+AS208*C208</f>
        <v>0</v>
      </c>
      <c r="AV208" s="10" t="str">
        <f>IFERROR(VLOOKUP(A208,'14'!U:V,2,0),"0")</f>
        <v>0</v>
      </c>
      <c r="AW208" s="5" t="s">
        <v>129</v>
      </c>
      <c r="AX208" s="15">
        <f t="shared" ref="AX208:AX211" si="1538">+AV208*C208</f>
        <v>0</v>
      </c>
      <c r="AY208" s="10" t="str">
        <f>IFERROR(VLOOKUP(A208,'15'!U:V,2,0),"0")</f>
        <v>0</v>
      </c>
      <c r="AZ208" s="5" t="s">
        <v>129</v>
      </c>
      <c r="BA208" s="15">
        <f t="shared" ref="BA208:BA211" si="1539">+AY208*C208</f>
        <v>0</v>
      </c>
      <c r="BB208" s="10" t="str">
        <f>IFERROR(VLOOKUP(A208,'16'!U:V,2,0),"0")</f>
        <v>0</v>
      </c>
      <c r="BC208" s="5" t="s">
        <v>129</v>
      </c>
      <c r="BD208" s="15">
        <f t="shared" ref="BD208:BD211" si="1540">+BB208*C208</f>
        <v>0</v>
      </c>
      <c r="BE208" s="10" t="str">
        <f>IFERROR(VLOOKUP(A208,'17'!U:V,2,0),"0")</f>
        <v>0</v>
      </c>
      <c r="BF208" s="5" t="s">
        <v>129</v>
      </c>
      <c r="BG208" s="15">
        <f t="shared" ref="BG208:BG211" si="1541">+BE208*C208</f>
        <v>0</v>
      </c>
      <c r="BH208" s="10" t="str">
        <f>IFERROR(VLOOKUP(A208,'18'!U:V,2,0),"0")</f>
        <v>0</v>
      </c>
      <c r="BI208" s="5" t="s">
        <v>129</v>
      </c>
      <c r="BJ208" s="15">
        <f t="shared" ref="BJ208:BJ211" si="1542">+BH208*C208</f>
        <v>0</v>
      </c>
      <c r="BK208" s="10" t="str">
        <f>IFERROR(VLOOKUP(A208,'19'!U:V,2,0),"0")</f>
        <v>0</v>
      </c>
      <c r="BL208" s="5" t="s">
        <v>129</v>
      </c>
      <c r="BM208" s="15">
        <f t="shared" ref="BM208:BM211" si="1543">+BK208*C208</f>
        <v>0</v>
      </c>
      <c r="BN208" s="10" t="str">
        <f>IFERROR(VLOOKUP(A208,'20'!U:V,2,0),"0")</f>
        <v>0</v>
      </c>
      <c r="BO208" s="5" t="s">
        <v>129</v>
      </c>
      <c r="BP208" s="15">
        <f t="shared" ref="BP208:BP211" si="1544">+BN208*C208</f>
        <v>0</v>
      </c>
      <c r="BQ208" s="10" t="str">
        <f>IFERROR(VLOOKUP(A208,'21'!U:V,2,0),"0")</f>
        <v>0</v>
      </c>
      <c r="BR208" s="5" t="s">
        <v>129</v>
      </c>
      <c r="BS208" s="15">
        <f t="shared" ref="BS208:BS211" si="1545">+BQ208*C208</f>
        <v>0</v>
      </c>
      <c r="BT208" s="10" t="str">
        <f>IFERROR(VLOOKUP(A208,'22'!U:V,2,0),"0")</f>
        <v>0</v>
      </c>
      <c r="BU208" s="5" t="s">
        <v>129</v>
      </c>
      <c r="BV208" s="15">
        <f t="shared" ref="BV208:BV211" si="1546">+BT208*C208</f>
        <v>0</v>
      </c>
      <c r="BW208" s="10" t="str">
        <f>IFERROR(VLOOKUP(A208,'23'!U:V,2,0),"0")</f>
        <v>0</v>
      </c>
      <c r="BX208" s="5" t="s">
        <v>129</v>
      </c>
      <c r="BY208" s="15">
        <f t="shared" ref="BY208:BY211" si="1547">+BW208*C208</f>
        <v>0</v>
      </c>
      <c r="BZ208" s="10" t="str">
        <f>IFERROR(VLOOKUP(A208,'24'!U:V,2,0),"0")</f>
        <v>0</v>
      </c>
      <c r="CA208" s="5" t="s">
        <v>129</v>
      </c>
      <c r="CB208" s="15">
        <f t="shared" ref="CB208:CB211" si="1548">+BZ208*C208</f>
        <v>0</v>
      </c>
      <c r="CC208" s="10" t="str">
        <f>IFERROR(VLOOKUP(A208,'25'!U:V,2,0),"0")</f>
        <v>0</v>
      </c>
      <c r="CD208" s="5" t="s">
        <v>129</v>
      </c>
      <c r="CE208" s="15">
        <f t="shared" ref="CE208:CE211" si="1549">+CC208*C208</f>
        <v>0</v>
      </c>
      <c r="CF208" s="10" t="str">
        <f>IFERROR(VLOOKUP(A208,'26'!U:V,2,0),"0")</f>
        <v>0</v>
      </c>
      <c r="CG208" s="5" t="s">
        <v>129</v>
      </c>
      <c r="CH208" s="15">
        <f t="shared" ref="CH208:CH211" si="1550">+CF208*C208</f>
        <v>0</v>
      </c>
      <c r="CI208" s="10" t="str">
        <f>IFERROR(VLOOKUP(A208,'27'!U:V,2,0),"0")</f>
        <v>0</v>
      </c>
      <c r="CJ208" s="5" t="s">
        <v>129</v>
      </c>
      <c r="CK208" s="15">
        <f t="shared" ref="CK208:CK211" si="1551">+CI208*C208</f>
        <v>0</v>
      </c>
      <c r="CL208" s="10" t="str">
        <f>IFERROR(VLOOKUP(A208,'28'!U:V,2,0),"0")</f>
        <v>0</v>
      </c>
      <c r="CM208" s="5" t="s">
        <v>129</v>
      </c>
      <c r="CN208" s="15">
        <f t="shared" ref="CN208:CN211" si="1552">+CL208*C208</f>
        <v>0</v>
      </c>
      <c r="CO208" s="10" t="str">
        <f>IFERROR(VLOOKUP(A208,'29'!U:V,2,0),"0")</f>
        <v>0</v>
      </c>
      <c r="CP208" s="5" t="s">
        <v>129</v>
      </c>
      <c r="CQ208" s="15">
        <f t="shared" ref="CQ208:CQ211" si="1553">+CO208*C208</f>
        <v>0</v>
      </c>
      <c r="CR208" s="10" t="str">
        <f>IFERROR(VLOOKUP(A208,'30'!U:V,2,0),"0")</f>
        <v>0</v>
      </c>
      <c r="CS208" s="5" t="s">
        <v>129</v>
      </c>
      <c r="CT208" s="15">
        <f t="shared" ref="CT208:CT211" si="1554">+CR208*C208</f>
        <v>0</v>
      </c>
      <c r="CU208" s="10" t="str">
        <f>IFERROR(VLOOKUP(A208,'31'!U:V,2,0),"0")</f>
        <v>0</v>
      </c>
      <c r="CV208" s="5" t="s">
        <v>129</v>
      </c>
      <c r="CW208" s="15">
        <f t="shared" ref="CW208:CW211" si="1555">+CU208*C208</f>
        <v>0</v>
      </c>
      <c r="CX208" s="10" t="str">
        <f>IFERROR(VLOOKUP(A208,'เซต1-31'!V:W,2,0),"0")</f>
        <v>0</v>
      </c>
      <c r="CY208" s="5" t="s">
        <v>129</v>
      </c>
      <c r="CZ208" s="15">
        <f t="shared" ref="CZ208:CZ211" si="1556">+CX208*CQ208</f>
        <v>0</v>
      </c>
    </row>
    <row r="209" spans="1:104" x14ac:dyDescent="0.25">
      <c r="A209" s="5" t="s">
        <v>610</v>
      </c>
      <c r="B209" s="4" t="s">
        <v>610</v>
      </c>
      <c r="C209" s="13">
        <v>35</v>
      </c>
      <c r="D209" s="95">
        <v>10</v>
      </c>
      <c r="E209" s="95">
        <f>+D209*F209</f>
        <v>0</v>
      </c>
      <c r="F209" s="19">
        <f t="shared" si="1523"/>
        <v>0</v>
      </c>
      <c r="G209" s="5" t="s">
        <v>129</v>
      </c>
      <c r="H209" s="13">
        <f t="shared" si="1524"/>
        <v>0</v>
      </c>
      <c r="I209" s="10" t="str">
        <f>IFERROR(VLOOKUP(A209,'1'!U:V,2,0),"0")</f>
        <v>0</v>
      </c>
      <c r="J209" s="5" t="s">
        <v>129</v>
      </c>
      <c r="K209" s="15">
        <f t="shared" si="1525"/>
        <v>0</v>
      </c>
      <c r="L209" s="10" t="str">
        <f>IFERROR(VLOOKUP(A209,'2'!U:V,2,0),"0")</f>
        <v>0</v>
      </c>
      <c r="M209" s="5" t="s">
        <v>129</v>
      </c>
      <c r="N209" s="15">
        <f t="shared" si="1526"/>
        <v>0</v>
      </c>
      <c r="O209" s="10" t="str">
        <f>IFERROR(VLOOKUP(A209,'3'!U:V,2,0),"0")</f>
        <v>0</v>
      </c>
      <c r="P209" s="5" t="s">
        <v>129</v>
      </c>
      <c r="Q209" s="15">
        <f t="shared" si="1527"/>
        <v>0</v>
      </c>
      <c r="R209" s="10" t="str">
        <f>IFERROR(VLOOKUP(A209,'4'!U:V,2,0),"0")</f>
        <v>0</v>
      </c>
      <c r="S209" s="5" t="s">
        <v>129</v>
      </c>
      <c r="T209" s="15">
        <f t="shared" si="1528"/>
        <v>0</v>
      </c>
      <c r="U209" s="10" t="str">
        <f>IFERROR(VLOOKUP(A209,'5'!U:V,2,0),"0")</f>
        <v>0</v>
      </c>
      <c r="V209" s="5" t="s">
        <v>129</v>
      </c>
      <c r="W209" s="15">
        <f t="shared" si="1529"/>
        <v>0</v>
      </c>
      <c r="X209" s="10" t="str">
        <f>IFERROR(VLOOKUP(A209,'6'!U:V,2,0),"0")</f>
        <v>0</v>
      </c>
      <c r="Y209" s="5" t="s">
        <v>129</v>
      </c>
      <c r="Z209" s="15">
        <f t="shared" si="1530"/>
        <v>0</v>
      </c>
      <c r="AA209" s="10" t="str">
        <f>IFERROR(VLOOKUP(A209,'7'!U:V,2,0),"0")</f>
        <v>0</v>
      </c>
      <c r="AB209" s="5" t="s">
        <v>129</v>
      </c>
      <c r="AC209" s="15">
        <f t="shared" si="1531"/>
        <v>0</v>
      </c>
      <c r="AD209" s="10" t="str">
        <f>IFERROR(VLOOKUP(A209,'8'!U:V,2,0),"0")</f>
        <v>0</v>
      </c>
      <c r="AE209" s="5" t="s">
        <v>129</v>
      </c>
      <c r="AF209" s="15">
        <f t="shared" si="1532"/>
        <v>0</v>
      </c>
      <c r="AG209" s="10" t="str">
        <f>IFERROR(VLOOKUP(A209,'9'!U:V,2,0),"0")</f>
        <v>0</v>
      </c>
      <c r="AH209" s="5" t="s">
        <v>129</v>
      </c>
      <c r="AI209" s="15">
        <f t="shared" si="1533"/>
        <v>0</v>
      </c>
      <c r="AJ209" s="10" t="str">
        <f>IFERROR(VLOOKUP(A209,'10'!U:V,2,0),"0")</f>
        <v>0</v>
      </c>
      <c r="AK209" s="5" t="s">
        <v>129</v>
      </c>
      <c r="AL209" s="15">
        <f t="shared" si="1534"/>
        <v>0</v>
      </c>
      <c r="AM209" s="10" t="str">
        <f>IFERROR(VLOOKUP(A209,'11'!U:V,2,0),"0")</f>
        <v>0</v>
      </c>
      <c r="AN209" s="5" t="s">
        <v>129</v>
      </c>
      <c r="AO209" s="15">
        <f t="shared" si="1535"/>
        <v>0</v>
      </c>
      <c r="AP209" s="10" t="str">
        <f>IFERROR(VLOOKUP(A209,'12'!U:V,2,0),"0")</f>
        <v>0</v>
      </c>
      <c r="AQ209" s="5" t="s">
        <v>129</v>
      </c>
      <c r="AR209" s="15">
        <f t="shared" si="1536"/>
        <v>0</v>
      </c>
      <c r="AS209" s="10" t="str">
        <f>IFERROR(VLOOKUP(A209,'13'!U:V,2,0),"0")</f>
        <v>0</v>
      </c>
      <c r="AT209" s="5" t="s">
        <v>129</v>
      </c>
      <c r="AU209" s="15">
        <f t="shared" si="1537"/>
        <v>0</v>
      </c>
      <c r="AV209" s="10" t="str">
        <f>IFERROR(VLOOKUP(A209,'14'!U:V,2,0),"0")</f>
        <v>0</v>
      </c>
      <c r="AW209" s="5" t="s">
        <v>129</v>
      </c>
      <c r="AX209" s="15">
        <f t="shared" si="1538"/>
        <v>0</v>
      </c>
      <c r="AY209" s="10" t="str">
        <f>IFERROR(VLOOKUP(A209,'15'!U:V,2,0),"0")</f>
        <v>0</v>
      </c>
      <c r="AZ209" s="5" t="s">
        <v>129</v>
      </c>
      <c r="BA209" s="15">
        <f t="shared" si="1539"/>
        <v>0</v>
      </c>
      <c r="BB209" s="10" t="str">
        <f>IFERROR(VLOOKUP(A209,'16'!U:V,2,0),"0")</f>
        <v>0</v>
      </c>
      <c r="BC209" s="5" t="s">
        <v>129</v>
      </c>
      <c r="BD209" s="15">
        <f t="shared" si="1540"/>
        <v>0</v>
      </c>
      <c r="BE209" s="10" t="str">
        <f>IFERROR(VLOOKUP(A209,'17'!U:V,2,0),"0")</f>
        <v>0</v>
      </c>
      <c r="BF209" s="5" t="s">
        <v>129</v>
      </c>
      <c r="BG209" s="15">
        <f t="shared" si="1541"/>
        <v>0</v>
      </c>
      <c r="BH209" s="10" t="str">
        <f>IFERROR(VLOOKUP(A209,'18'!U:V,2,0),"0")</f>
        <v>0</v>
      </c>
      <c r="BI209" s="5" t="s">
        <v>129</v>
      </c>
      <c r="BJ209" s="15">
        <f t="shared" si="1542"/>
        <v>0</v>
      </c>
      <c r="BK209" s="10" t="str">
        <f>IFERROR(VLOOKUP(A209,'19'!U:V,2,0),"0")</f>
        <v>0</v>
      </c>
      <c r="BL209" s="5" t="s">
        <v>129</v>
      </c>
      <c r="BM209" s="15">
        <f t="shared" si="1543"/>
        <v>0</v>
      </c>
      <c r="BN209" s="10" t="str">
        <f>IFERROR(VLOOKUP(A209,'20'!U:V,2,0),"0")</f>
        <v>0</v>
      </c>
      <c r="BO209" s="5" t="s">
        <v>129</v>
      </c>
      <c r="BP209" s="15">
        <f t="shared" si="1544"/>
        <v>0</v>
      </c>
      <c r="BQ209" s="10" t="str">
        <f>IFERROR(VLOOKUP(A209,'21'!U:V,2,0),"0")</f>
        <v>0</v>
      </c>
      <c r="BR209" s="5" t="s">
        <v>129</v>
      </c>
      <c r="BS209" s="15">
        <f t="shared" si="1545"/>
        <v>0</v>
      </c>
      <c r="BT209" s="10" t="str">
        <f>IFERROR(VLOOKUP(A209,'22'!U:V,2,0),"0")</f>
        <v>0</v>
      </c>
      <c r="BU209" s="5" t="s">
        <v>129</v>
      </c>
      <c r="BV209" s="15">
        <f t="shared" si="1546"/>
        <v>0</v>
      </c>
      <c r="BW209" s="10" t="str">
        <f>IFERROR(VLOOKUP(A209,'23'!U:V,2,0),"0")</f>
        <v>0</v>
      </c>
      <c r="BX209" s="5" t="s">
        <v>129</v>
      </c>
      <c r="BY209" s="15">
        <f t="shared" si="1547"/>
        <v>0</v>
      </c>
      <c r="BZ209" s="10" t="str">
        <f>IFERROR(VLOOKUP(A209,'24'!U:V,2,0),"0")</f>
        <v>0</v>
      </c>
      <c r="CA209" s="5" t="s">
        <v>129</v>
      </c>
      <c r="CB209" s="15">
        <f t="shared" si="1548"/>
        <v>0</v>
      </c>
      <c r="CC209" s="10" t="str">
        <f>IFERROR(VLOOKUP(A209,'25'!U:V,2,0),"0")</f>
        <v>0</v>
      </c>
      <c r="CD209" s="5" t="s">
        <v>129</v>
      </c>
      <c r="CE209" s="15">
        <f t="shared" si="1549"/>
        <v>0</v>
      </c>
      <c r="CF209" s="10" t="str">
        <f>IFERROR(VLOOKUP(A209,'26'!U:V,2,0),"0")</f>
        <v>0</v>
      </c>
      <c r="CG209" s="5" t="s">
        <v>129</v>
      </c>
      <c r="CH209" s="15">
        <f t="shared" si="1550"/>
        <v>0</v>
      </c>
      <c r="CI209" s="10" t="str">
        <f>IFERROR(VLOOKUP(A209,'27'!U:V,2,0),"0")</f>
        <v>0</v>
      </c>
      <c r="CJ209" s="5" t="s">
        <v>129</v>
      </c>
      <c r="CK209" s="15">
        <f t="shared" si="1551"/>
        <v>0</v>
      </c>
      <c r="CL209" s="10" t="str">
        <f>IFERROR(VLOOKUP(A209,'28'!U:V,2,0),"0")</f>
        <v>0</v>
      </c>
      <c r="CM209" s="5" t="s">
        <v>129</v>
      </c>
      <c r="CN209" s="15">
        <f t="shared" si="1552"/>
        <v>0</v>
      </c>
      <c r="CO209" s="10" t="str">
        <f>IFERROR(VLOOKUP(A209,'29'!U:V,2,0),"0")</f>
        <v>0</v>
      </c>
      <c r="CP209" s="5" t="s">
        <v>129</v>
      </c>
      <c r="CQ209" s="15">
        <f t="shared" si="1553"/>
        <v>0</v>
      </c>
      <c r="CR209" s="10" t="str">
        <f>IFERROR(VLOOKUP(A209,'30'!U:V,2,0),"0")</f>
        <v>0</v>
      </c>
      <c r="CS209" s="5" t="s">
        <v>129</v>
      </c>
      <c r="CT209" s="15">
        <f t="shared" si="1554"/>
        <v>0</v>
      </c>
      <c r="CU209" s="10" t="str">
        <f>IFERROR(VLOOKUP(A209,'31'!U:V,2,0),"0")</f>
        <v>0</v>
      </c>
      <c r="CV209" s="5" t="s">
        <v>129</v>
      </c>
      <c r="CW209" s="15">
        <f t="shared" si="1555"/>
        <v>0</v>
      </c>
      <c r="CX209" s="10" t="str">
        <f>IFERROR(VLOOKUP(A209,'เซต1-31'!V:W,2,0),"0")</f>
        <v>0</v>
      </c>
      <c r="CY209" s="5" t="s">
        <v>129</v>
      </c>
      <c r="CZ209" s="15">
        <f t="shared" si="1556"/>
        <v>0</v>
      </c>
    </row>
    <row r="210" spans="1:104" x14ac:dyDescent="0.25">
      <c r="A210" s="5" t="s">
        <v>611</v>
      </c>
      <c r="B210" s="4" t="s">
        <v>612</v>
      </c>
      <c r="C210" s="13">
        <v>50</v>
      </c>
      <c r="D210" s="95">
        <v>1</v>
      </c>
      <c r="E210" s="13">
        <f t="shared" ref="E210:E215" si="1557">+D210*F210</f>
        <v>0</v>
      </c>
      <c r="F210" s="19">
        <f t="shared" si="1523"/>
        <v>0</v>
      </c>
      <c r="G210" s="5" t="s">
        <v>129</v>
      </c>
      <c r="H210" s="13">
        <f t="shared" si="1524"/>
        <v>0</v>
      </c>
      <c r="I210" s="10" t="str">
        <f>IFERROR(VLOOKUP(A210,'1'!U:V,2,0),"0")</f>
        <v>0</v>
      </c>
      <c r="J210" s="5" t="s">
        <v>129</v>
      </c>
      <c r="K210" s="15">
        <f t="shared" si="1525"/>
        <v>0</v>
      </c>
      <c r="L210" s="10" t="str">
        <f>IFERROR(VLOOKUP(A210,'2'!U:V,2,0),"0")</f>
        <v>0</v>
      </c>
      <c r="M210" s="5" t="s">
        <v>129</v>
      </c>
      <c r="N210" s="15">
        <f t="shared" si="1526"/>
        <v>0</v>
      </c>
      <c r="O210" s="10" t="str">
        <f>IFERROR(VLOOKUP(A210,'3'!U:V,2,0),"0")</f>
        <v>0</v>
      </c>
      <c r="P210" s="5" t="s">
        <v>129</v>
      </c>
      <c r="Q210" s="15">
        <f t="shared" si="1527"/>
        <v>0</v>
      </c>
      <c r="R210" s="10" t="str">
        <f>IFERROR(VLOOKUP(A210,'4'!U:V,2,0),"0")</f>
        <v>0</v>
      </c>
      <c r="S210" s="5" t="s">
        <v>129</v>
      </c>
      <c r="T210" s="15">
        <f t="shared" si="1528"/>
        <v>0</v>
      </c>
      <c r="U210" s="10" t="str">
        <f>IFERROR(VLOOKUP(A210,'5'!U:V,2,0),"0")</f>
        <v>0</v>
      </c>
      <c r="V210" s="5" t="s">
        <v>129</v>
      </c>
      <c r="W210" s="15">
        <f t="shared" si="1529"/>
        <v>0</v>
      </c>
      <c r="X210" s="10" t="str">
        <f>IFERROR(VLOOKUP(A210,'6'!U:V,2,0),"0")</f>
        <v>0</v>
      </c>
      <c r="Y210" s="5" t="s">
        <v>129</v>
      </c>
      <c r="Z210" s="15">
        <f t="shared" si="1530"/>
        <v>0</v>
      </c>
      <c r="AA210" s="10" t="str">
        <f>IFERROR(VLOOKUP(A210,'7'!U:V,2,0),"0")</f>
        <v>0</v>
      </c>
      <c r="AB210" s="5" t="s">
        <v>129</v>
      </c>
      <c r="AC210" s="15">
        <f t="shared" si="1531"/>
        <v>0</v>
      </c>
      <c r="AD210" s="10" t="str">
        <f>IFERROR(VLOOKUP(A210,'8'!U:V,2,0),"0")</f>
        <v>0</v>
      </c>
      <c r="AE210" s="5" t="s">
        <v>129</v>
      </c>
      <c r="AF210" s="15">
        <f t="shared" si="1532"/>
        <v>0</v>
      </c>
      <c r="AG210" s="10" t="str">
        <f>IFERROR(VLOOKUP(A210,'9'!U:V,2,0),"0")</f>
        <v>0</v>
      </c>
      <c r="AH210" s="5" t="s">
        <v>129</v>
      </c>
      <c r="AI210" s="15">
        <f t="shared" si="1533"/>
        <v>0</v>
      </c>
      <c r="AJ210" s="10" t="str">
        <f>IFERROR(VLOOKUP(A210,'10'!U:V,2,0),"0")</f>
        <v>0</v>
      </c>
      <c r="AK210" s="5" t="s">
        <v>129</v>
      </c>
      <c r="AL210" s="15">
        <f t="shared" si="1534"/>
        <v>0</v>
      </c>
      <c r="AM210" s="10" t="str">
        <f>IFERROR(VLOOKUP(A210,'11'!U:V,2,0),"0")</f>
        <v>0</v>
      </c>
      <c r="AN210" s="5" t="s">
        <v>129</v>
      </c>
      <c r="AO210" s="15">
        <f t="shared" si="1535"/>
        <v>0</v>
      </c>
      <c r="AP210" s="10" t="str">
        <f>IFERROR(VLOOKUP(A210,'12'!U:V,2,0),"0")</f>
        <v>0</v>
      </c>
      <c r="AQ210" s="5" t="s">
        <v>129</v>
      </c>
      <c r="AR210" s="15">
        <f t="shared" si="1536"/>
        <v>0</v>
      </c>
      <c r="AS210" s="10" t="str">
        <f>IFERROR(VLOOKUP(A210,'13'!U:V,2,0),"0")</f>
        <v>0</v>
      </c>
      <c r="AT210" s="5" t="s">
        <v>129</v>
      </c>
      <c r="AU210" s="15">
        <f t="shared" si="1537"/>
        <v>0</v>
      </c>
      <c r="AV210" s="10" t="str">
        <f>IFERROR(VLOOKUP(A210,'14'!U:V,2,0),"0")</f>
        <v>0</v>
      </c>
      <c r="AW210" s="5" t="s">
        <v>129</v>
      </c>
      <c r="AX210" s="15">
        <f t="shared" si="1538"/>
        <v>0</v>
      </c>
      <c r="AY210" s="10" t="str">
        <f>IFERROR(VLOOKUP(A210,'15'!U:V,2,0),"0")</f>
        <v>0</v>
      </c>
      <c r="AZ210" s="5" t="s">
        <v>129</v>
      </c>
      <c r="BA210" s="15">
        <f t="shared" si="1539"/>
        <v>0</v>
      </c>
      <c r="BB210" s="10" t="str">
        <f>IFERROR(VLOOKUP(A210,'16'!U:V,2,0),"0")</f>
        <v>0</v>
      </c>
      <c r="BC210" s="5" t="s">
        <v>129</v>
      </c>
      <c r="BD210" s="15">
        <f t="shared" si="1540"/>
        <v>0</v>
      </c>
      <c r="BE210" s="10" t="str">
        <f>IFERROR(VLOOKUP(A210,'17'!U:V,2,0),"0")</f>
        <v>0</v>
      </c>
      <c r="BF210" s="5" t="s">
        <v>129</v>
      </c>
      <c r="BG210" s="15">
        <f t="shared" si="1541"/>
        <v>0</v>
      </c>
      <c r="BH210" s="10" t="str">
        <f>IFERROR(VLOOKUP(A210,'18'!U:V,2,0),"0")</f>
        <v>0</v>
      </c>
      <c r="BI210" s="5" t="s">
        <v>129</v>
      </c>
      <c r="BJ210" s="15">
        <f t="shared" si="1542"/>
        <v>0</v>
      </c>
      <c r="BK210" s="10" t="str">
        <f>IFERROR(VLOOKUP(A210,'19'!U:V,2,0),"0")</f>
        <v>0</v>
      </c>
      <c r="BL210" s="5" t="s">
        <v>129</v>
      </c>
      <c r="BM210" s="15">
        <f t="shared" si="1543"/>
        <v>0</v>
      </c>
      <c r="BN210" s="10" t="str">
        <f>IFERROR(VLOOKUP(A210,'20'!U:V,2,0),"0")</f>
        <v>0</v>
      </c>
      <c r="BO210" s="5" t="s">
        <v>129</v>
      </c>
      <c r="BP210" s="15">
        <f t="shared" si="1544"/>
        <v>0</v>
      </c>
      <c r="BQ210" s="10" t="str">
        <f>IFERROR(VLOOKUP(A210,'21'!U:V,2,0),"0")</f>
        <v>0</v>
      </c>
      <c r="BR210" s="5" t="s">
        <v>129</v>
      </c>
      <c r="BS210" s="15">
        <f t="shared" si="1545"/>
        <v>0</v>
      </c>
      <c r="BT210" s="10" t="str">
        <f>IFERROR(VLOOKUP(A210,'22'!U:V,2,0),"0")</f>
        <v>0</v>
      </c>
      <c r="BU210" s="5" t="s">
        <v>129</v>
      </c>
      <c r="BV210" s="15">
        <f t="shared" si="1546"/>
        <v>0</v>
      </c>
      <c r="BW210" s="10" t="str">
        <f>IFERROR(VLOOKUP(A210,'23'!U:V,2,0),"0")</f>
        <v>0</v>
      </c>
      <c r="BX210" s="5" t="s">
        <v>129</v>
      </c>
      <c r="BY210" s="15">
        <f t="shared" si="1547"/>
        <v>0</v>
      </c>
      <c r="BZ210" s="10" t="str">
        <f>IFERROR(VLOOKUP(A210,'24'!U:V,2,0),"0")</f>
        <v>0</v>
      </c>
      <c r="CA210" s="5" t="s">
        <v>129</v>
      </c>
      <c r="CB210" s="15">
        <f t="shared" si="1548"/>
        <v>0</v>
      </c>
      <c r="CC210" s="10" t="str">
        <f>IFERROR(VLOOKUP(A210,'25'!U:V,2,0),"0")</f>
        <v>0</v>
      </c>
      <c r="CD210" s="5" t="s">
        <v>129</v>
      </c>
      <c r="CE210" s="15">
        <f t="shared" si="1549"/>
        <v>0</v>
      </c>
      <c r="CF210" s="10" t="str">
        <f>IFERROR(VLOOKUP(A210,'26'!U:V,2,0),"0")</f>
        <v>0</v>
      </c>
      <c r="CG210" s="5" t="s">
        <v>129</v>
      </c>
      <c r="CH210" s="15">
        <f t="shared" si="1550"/>
        <v>0</v>
      </c>
      <c r="CI210" s="10" t="str">
        <f>IFERROR(VLOOKUP(A210,'27'!U:V,2,0),"0")</f>
        <v>0</v>
      </c>
      <c r="CJ210" s="5" t="s">
        <v>129</v>
      </c>
      <c r="CK210" s="15">
        <f t="shared" si="1551"/>
        <v>0</v>
      </c>
      <c r="CL210" s="10" t="str">
        <f>IFERROR(VLOOKUP(A210,'28'!U:V,2,0),"0")</f>
        <v>0</v>
      </c>
      <c r="CM210" s="5" t="s">
        <v>129</v>
      </c>
      <c r="CN210" s="15">
        <f t="shared" si="1552"/>
        <v>0</v>
      </c>
      <c r="CO210" s="10" t="str">
        <f>IFERROR(VLOOKUP(A210,'29'!U:V,2,0),"0")</f>
        <v>0</v>
      </c>
      <c r="CP210" s="5" t="s">
        <v>129</v>
      </c>
      <c r="CQ210" s="15">
        <f t="shared" si="1553"/>
        <v>0</v>
      </c>
      <c r="CR210" s="10" t="str">
        <f>IFERROR(VLOOKUP(A210,'30'!U:V,2,0),"0")</f>
        <v>0</v>
      </c>
      <c r="CS210" s="5" t="s">
        <v>129</v>
      </c>
      <c r="CT210" s="15">
        <f t="shared" si="1554"/>
        <v>0</v>
      </c>
      <c r="CU210" s="10" t="str">
        <f>IFERROR(VLOOKUP(A210,'31'!U:V,2,0),"0")</f>
        <v>0</v>
      </c>
      <c r="CV210" s="5" t="s">
        <v>129</v>
      </c>
      <c r="CW210" s="15">
        <f t="shared" si="1555"/>
        <v>0</v>
      </c>
      <c r="CX210" s="10" t="str">
        <f>IFERROR(VLOOKUP(A210,'เซต1-31'!V:W,2,0),"0")</f>
        <v>0</v>
      </c>
      <c r="CY210" s="5" t="s">
        <v>129</v>
      </c>
      <c r="CZ210" s="15">
        <f t="shared" si="1556"/>
        <v>0</v>
      </c>
    </row>
    <row r="211" spans="1:104" x14ac:dyDescent="0.25">
      <c r="A211" s="5" t="s">
        <v>614</v>
      </c>
      <c r="B211" s="4" t="s">
        <v>615</v>
      </c>
      <c r="C211" s="13">
        <v>50</v>
      </c>
      <c r="D211" s="95">
        <v>1</v>
      </c>
      <c r="E211" s="13">
        <f t="shared" si="1557"/>
        <v>0</v>
      </c>
      <c r="F211" s="19">
        <f t="shared" si="1523"/>
        <v>0</v>
      </c>
      <c r="G211" s="5" t="s">
        <v>129</v>
      </c>
      <c r="H211" s="13">
        <f t="shared" si="1524"/>
        <v>0</v>
      </c>
      <c r="I211" s="10" t="str">
        <f>IFERROR(VLOOKUP(A211,'1'!U:V,2,0),"0")</f>
        <v>0</v>
      </c>
      <c r="J211" s="5" t="s">
        <v>129</v>
      </c>
      <c r="K211" s="15">
        <f t="shared" si="1525"/>
        <v>0</v>
      </c>
      <c r="L211" s="10" t="str">
        <f>IFERROR(VLOOKUP(A211,'2'!U:V,2,0),"0")</f>
        <v>0</v>
      </c>
      <c r="M211" s="5" t="s">
        <v>129</v>
      </c>
      <c r="N211" s="15">
        <f t="shared" si="1526"/>
        <v>0</v>
      </c>
      <c r="O211" s="10" t="str">
        <f>IFERROR(VLOOKUP(A211,'3'!U:V,2,0),"0")</f>
        <v>0</v>
      </c>
      <c r="P211" s="5" t="s">
        <v>129</v>
      </c>
      <c r="Q211" s="15">
        <f t="shared" si="1527"/>
        <v>0</v>
      </c>
      <c r="R211" s="10" t="str">
        <f>IFERROR(VLOOKUP(A211,'4'!U:V,2,0),"0")</f>
        <v>0</v>
      </c>
      <c r="S211" s="5" t="s">
        <v>129</v>
      </c>
      <c r="T211" s="15">
        <f t="shared" si="1528"/>
        <v>0</v>
      </c>
      <c r="U211" s="10" t="str">
        <f>IFERROR(VLOOKUP(A211,'5'!U:V,2,0),"0")</f>
        <v>0</v>
      </c>
      <c r="V211" s="5" t="s">
        <v>129</v>
      </c>
      <c r="W211" s="15">
        <f t="shared" si="1529"/>
        <v>0</v>
      </c>
      <c r="X211" s="10" t="str">
        <f>IFERROR(VLOOKUP(A211,'6'!U:V,2,0),"0")</f>
        <v>0</v>
      </c>
      <c r="Y211" s="5" t="s">
        <v>129</v>
      </c>
      <c r="Z211" s="15">
        <f t="shared" si="1530"/>
        <v>0</v>
      </c>
      <c r="AA211" s="10" t="str">
        <f>IFERROR(VLOOKUP(A211,'7'!U:V,2,0),"0")</f>
        <v>0</v>
      </c>
      <c r="AB211" s="5" t="s">
        <v>129</v>
      </c>
      <c r="AC211" s="15">
        <f t="shared" si="1531"/>
        <v>0</v>
      </c>
      <c r="AD211" s="10" t="str">
        <f>IFERROR(VLOOKUP(A211,'8'!U:V,2,0),"0")</f>
        <v>0</v>
      </c>
      <c r="AE211" s="5" t="s">
        <v>129</v>
      </c>
      <c r="AF211" s="15">
        <f t="shared" si="1532"/>
        <v>0</v>
      </c>
      <c r="AG211" s="10" t="str">
        <f>IFERROR(VLOOKUP(A211,'9'!U:V,2,0),"0")</f>
        <v>0</v>
      </c>
      <c r="AH211" s="5" t="s">
        <v>129</v>
      </c>
      <c r="AI211" s="15">
        <f t="shared" si="1533"/>
        <v>0</v>
      </c>
      <c r="AJ211" s="10" t="str">
        <f>IFERROR(VLOOKUP(A211,'10'!U:V,2,0),"0")</f>
        <v>0</v>
      </c>
      <c r="AK211" s="5" t="s">
        <v>129</v>
      </c>
      <c r="AL211" s="15">
        <f t="shared" si="1534"/>
        <v>0</v>
      </c>
      <c r="AM211" s="10" t="str">
        <f>IFERROR(VLOOKUP(A211,'11'!U:V,2,0),"0")</f>
        <v>0</v>
      </c>
      <c r="AN211" s="5" t="s">
        <v>129</v>
      </c>
      <c r="AO211" s="15">
        <f t="shared" si="1535"/>
        <v>0</v>
      </c>
      <c r="AP211" s="10" t="str">
        <f>IFERROR(VLOOKUP(A211,'12'!U:V,2,0),"0")</f>
        <v>0</v>
      </c>
      <c r="AQ211" s="5" t="s">
        <v>129</v>
      </c>
      <c r="AR211" s="15">
        <f t="shared" si="1536"/>
        <v>0</v>
      </c>
      <c r="AS211" s="10" t="str">
        <f>IFERROR(VLOOKUP(A211,'13'!U:V,2,0),"0")</f>
        <v>0</v>
      </c>
      <c r="AT211" s="5" t="s">
        <v>129</v>
      </c>
      <c r="AU211" s="15">
        <f t="shared" si="1537"/>
        <v>0</v>
      </c>
      <c r="AV211" s="10" t="str">
        <f>IFERROR(VLOOKUP(A211,'14'!U:V,2,0),"0")</f>
        <v>0</v>
      </c>
      <c r="AW211" s="5" t="s">
        <v>129</v>
      </c>
      <c r="AX211" s="15">
        <f t="shared" si="1538"/>
        <v>0</v>
      </c>
      <c r="AY211" s="10" t="str">
        <f>IFERROR(VLOOKUP(A211,'15'!U:V,2,0),"0")</f>
        <v>0</v>
      </c>
      <c r="AZ211" s="5" t="s">
        <v>129</v>
      </c>
      <c r="BA211" s="15">
        <f t="shared" si="1539"/>
        <v>0</v>
      </c>
      <c r="BB211" s="10" t="str">
        <f>IFERROR(VLOOKUP(A211,'16'!U:V,2,0),"0")</f>
        <v>0</v>
      </c>
      <c r="BC211" s="5" t="s">
        <v>129</v>
      </c>
      <c r="BD211" s="15">
        <f t="shared" si="1540"/>
        <v>0</v>
      </c>
      <c r="BE211" s="10" t="str">
        <f>IFERROR(VLOOKUP(A211,'17'!U:V,2,0),"0")</f>
        <v>0</v>
      </c>
      <c r="BF211" s="5" t="s">
        <v>129</v>
      </c>
      <c r="BG211" s="15">
        <f t="shared" si="1541"/>
        <v>0</v>
      </c>
      <c r="BH211" s="10" t="str">
        <f>IFERROR(VLOOKUP(A211,'18'!U:V,2,0),"0")</f>
        <v>0</v>
      </c>
      <c r="BI211" s="5" t="s">
        <v>129</v>
      </c>
      <c r="BJ211" s="15">
        <f t="shared" si="1542"/>
        <v>0</v>
      </c>
      <c r="BK211" s="10" t="str">
        <f>IFERROR(VLOOKUP(A211,'19'!U:V,2,0),"0")</f>
        <v>0</v>
      </c>
      <c r="BL211" s="5" t="s">
        <v>129</v>
      </c>
      <c r="BM211" s="15">
        <f t="shared" si="1543"/>
        <v>0</v>
      </c>
      <c r="BN211" s="10" t="str">
        <f>IFERROR(VLOOKUP(A211,'20'!U:V,2,0),"0")</f>
        <v>0</v>
      </c>
      <c r="BO211" s="5" t="s">
        <v>129</v>
      </c>
      <c r="BP211" s="15">
        <f t="shared" si="1544"/>
        <v>0</v>
      </c>
      <c r="BQ211" s="10" t="str">
        <f>IFERROR(VLOOKUP(A211,'21'!U:V,2,0),"0")</f>
        <v>0</v>
      </c>
      <c r="BR211" s="5" t="s">
        <v>129</v>
      </c>
      <c r="BS211" s="15">
        <f t="shared" si="1545"/>
        <v>0</v>
      </c>
      <c r="BT211" s="10" t="str">
        <f>IFERROR(VLOOKUP(A211,'22'!U:V,2,0),"0")</f>
        <v>0</v>
      </c>
      <c r="BU211" s="5" t="s">
        <v>129</v>
      </c>
      <c r="BV211" s="15">
        <f t="shared" si="1546"/>
        <v>0</v>
      </c>
      <c r="BW211" s="10" t="str">
        <f>IFERROR(VLOOKUP(A211,'23'!U:V,2,0),"0")</f>
        <v>0</v>
      </c>
      <c r="BX211" s="5" t="s">
        <v>129</v>
      </c>
      <c r="BY211" s="15">
        <f t="shared" si="1547"/>
        <v>0</v>
      </c>
      <c r="BZ211" s="10" t="str">
        <f>IFERROR(VLOOKUP(A211,'24'!U:V,2,0),"0")</f>
        <v>0</v>
      </c>
      <c r="CA211" s="5" t="s">
        <v>129</v>
      </c>
      <c r="CB211" s="15">
        <f t="shared" si="1548"/>
        <v>0</v>
      </c>
      <c r="CC211" s="10" t="str">
        <f>IFERROR(VLOOKUP(A211,'25'!U:V,2,0),"0")</f>
        <v>0</v>
      </c>
      <c r="CD211" s="5" t="s">
        <v>129</v>
      </c>
      <c r="CE211" s="15">
        <f t="shared" si="1549"/>
        <v>0</v>
      </c>
      <c r="CF211" s="10" t="str">
        <f>IFERROR(VLOOKUP(A211,'26'!U:V,2,0),"0")</f>
        <v>0</v>
      </c>
      <c r="CG211" s="5" t="s">
        <v>129</v>
      </c>
      <c r="CH211" s="15">
        <f t="shared" si="1550"/>
        <v>0</v>
      </c>
      <c r="CI211" s="10" t="str">
        <f>IFERROR(VLOOKUP(A211,'27'!U:V,2,0),"0")</f>
        <v>0</v>
      </c>
      <c r="CJ211" s="5" t="s">
        <v>129</v>
      </c>
      <c r="CK211" s="15">
        <f t="shared" si="1551"/>
        <v>0</v>
      </c>
      <c r="CL211" s="10" t="str">
        <f>IFERROR(VLOOKUP(A211,'28'!U:V,2,0),"0")</f>
        <v>0</v>
      </c>
      <c r="CM211" s="5" t="s">
        <v>129</v>
      </c>
      <c r="CN211" s="15">
        <f t="shared" si="1552"/>
        <v>0</v>
      </c>
      <c r="CO211" s="10" t="str">
        <f>IFERROR(VLOOKUP(A211,'29'!U:V,2,0),"0")</f>
        <v>0</v>
      </c>
      <c r="CP211" s="5" t="s">
        <v>129</v>
      </c>
      <c r="CQ211" s="15">
        <f t="shared" si="1553"/>
        <v>0</v>
      </c>
      <c r="CR211" s="10" t="str">
        <f>IFERROR(VLOOKUP(A211,'30'!U:V,2,0),"0")</f>
        <v>0</v>
      </c>
      <c r="CS211" s="5" t="s">
        <v>129</v>
      </c>
      <c r="CT211" s="15">
        <f t="shared" si="1554"/>
        <v>0</v>
      </c>
      <c r="CU211" s="10" t="str">
        <f>IFERROR(VLOOKUP(A211,'31'!U:V,2,0),"0")</f>
        <v>0</v>
      </c>
      <c r="CV211" s="5" t="s">
        <v>129</v>
      </c>
      <c r="CW211" s="15">
        <f t="shared" si="1555"/>
        <v>0</v>
      </c>
      <c r="CX211" s="10" t="str">
        <f>IFERROR(VLOOKUP(A211,'เซต1-31'!V:W,2,0),"0")</f>
        <v>0</v>
      </c>
      <c r="CY211" s="5" t="s">
        <v>129</v>
      </c>
      <c r="CZ211" s="15">
        <f t="shared" si="1556"/>
        <v>0</v>
      </c>
    </row>
    <row r="212" spans="1:104" x14ac:dyDescent="0.25">
      <c r="A212" s="5" t="s">
        <v>617</v>
      </c>
      <c r="B212" s="4" t="s">
        <v>616</v>
      </c>
      <c r="C212" s="13">
        <v>42.69</v>
      </c>
      <c r="D212" s="95">
        <v>1</v>
      </c>
      <c r="E212" s="13">
        <f t="shared" si="1557"/>
        <v>0</v>
      </c>
      <c r="F212" s="19">
        <f t="shared" ref="F212" si="1558">+I212+L212+O212+R212+U212+X212+AA212+AD212+AG212+AJ212+AM212+AP212+AS212+AV212+AY212+BB212+BE212+BH212+BK212+BN212+BQ212+BT212+BW212+BZ212+CC212+CF212+CI212+CL212+CO212+CR212+CU212+CX212</f>
        <v>0</v>
      </c>
      <c r="G212" s="5" t="s">
        <v>129</v>
      </c>
      <c r="H212" s="13">
        <f t="shared" ref="H212" si="1559">+F212*C212</f>
        <v>0</v>
      </c>
      <c r="I212" s="10" t="str">
        <f>IFERROR(VLOOKUP(A212,'1'!U:V,2,0),"0")</f>
        <v>0</v>
      </c>
      <c r="J212" s="5" t="s">
        <v>129</v>
      </c>
      <c r="K212" s="15">
        <f t="shared" ref="K212" si="1560">+I212*C212</f>
        <v>0</v>
      </c>
      <c r="L212" s="10" t="str">
        <f>IFERROR(VLOOKUP(A212,'2'!U:V,2,0),"0")</f>
        <v>0</v>
      </c>
      <c r="M212" s="5" t="s">
        <v>129</v>
      </c>
      <c r="N212" s="15">
        <f t="shared" ref="N212" si="1561">+L212*C212</f>
        <v>0</v>
      </c>
      <c r="O212" s="10" t="str">
        <f>IFERROR(VLOOKUP(A212,'3'!U:V,2,0),"0")</f>
        <v>0</v>
      </c>
      <c r="P212" s="5" t="s">
        <v>129</v>
      </c>
      <c r="Q212" s="15">
        <f t="shared" ref="Q212" si="1562">+O212*C212</f>
        <v>0</v>
      </c>
      <c r="R212" s="10" t="str">
        <f>IFERROR(VLOOKUP(A212,'4'!U:V,2,0),"0")</f>
        <v>0</v>
      </c>
      <c r="S212" s="5" t="s">
        <v>129</v>
      </c>
      <c r="T212" s="15">
        <f t="shared" ref="T212" si="1563">+R212*C212</f>
        <v>0</v>
      </c>
      <c r="U212" s="10" t="str">
        <f>IFERROR(VLOOKUP(A212,'5'!U:V,2,0),"0")</f>
        <v>0</v>
      </c>
      <c r="V212" s="5" t="s">
        <v>129</v>
      </c>
      <c r="W212" s="15">
        <f t="shared" ref="W212" si="1564">+U212*C212</f>
        <v>0</v>
      </c>
      <c r="X212" s="10" t="str">
        <f>IFERROR(VLOOKUP(A212,'6'!U:V,2,0),"0")</f>
        <v>0</v>
      </c>
      <c r="Y212" s="5" t="s">
        <v>129</v>
      </c>
      <c r="Z212" s="15">
        <f t="shared" ref="Z212" si="1565">+X212*C212</f>
        <v>0</v>
      </c>
      <c r="AA212" s="10" t="str">
        <f>IFERROR(VLOOKUP(A212,'7'!U:V,2,0),"0")</f>
        <v>0</v>
      </c>
      <c r="AB212" s="5" t="s">
        <v>129</v>
      </c>
      <c r="AC212" s="15">
        <f t="shared" ref="AC212" si="1566">+AA212*C212</f>
        <v>0</v>
      </c>
      <c r="AD212" s="10" t="str">
        <f>IFERROR(VLOOKUP(A212,'8'!U:V,2,0),"0")</f>
        <v>0</v>
      </c>
      <c r="AE212" s="5" t="s">
        <v>129</v>
      </c>
      <c r="AF212" s="15">
        <f t="shared" ref="AF212" si="1567">+AD212*C212</f>
        <v>0</v>
      </c>
      <c r="AG212" s="10" t="str">
        <f>IFERROR(VLOOKUP(A212,'9'!U:V,2,0),"0")</f>
        <v>0</v>
      </c>
      <c r="AH212" s="5" t="s">
        <v>129</v>
      </c>
      <c r="AI212" s="15">
        <f t="shared" ref="AI212" si="1568">+AG212*C212</f>
        <v>0</v>
      </c>
      <c r="AJ212" s="10" t="str">
        <f>IFERROR(VLOOKUP(A212,'10'!U:V,2,0),"0")</f>
        <v>0</v>
      </c>
      <c r="AK212" s="5" t="s">
        <v>129</v>
      </c>
      <c r="AL212" s="15">
        <f t="shared" ref="AL212" si="1569">+AJ212*C212</f>
        <v>0</v>
      </c>
      <c r="AM212" s="10" t="str">
        <f>IFERROR(VLOOKUP(A212,'11'!U:V,2,0),"0")</f>
        <v>0</v>
      </c>
      <c r="AN212" s="5" t="s">
        <v>129</v>
      </c>
      <c r="AO212" s="15">
        <f t="shared" ref="AO212" si="1570">+AM212*C212</f>
        <v>0</v>
      </c>
      <c r="AP212" s="10" t="str">
        <f>IFERROR(VLOOKUP(A212,'12'!U:V,2,0),"0")</f>
        <v>0</v>
      </c>
      <c r="AQ212" s="5" t="s">
        <v>129</v>
      </c>
      <c r="AR212" s="15">
        <f t="shared" ref="AR212" si="1571">+AP212*C212</f>
        <v>0</v>
      </c>
      <c r="AS212" s="10" t="str">
        <f>IFERROR(VLOOKUP(A212,'13'!U:V,2,0),"0")</f>
        <v>0</v>
      </c>
      <c r="AT212" s="5" t="s">
        <v>129</v>
      </c>
      <c r="AU212" s="15">
        <f t="shared" ref="AU212" si="1572">+AS212*C212</f>
        <v>0</v>
      </c>
      <c r="AV212" s="10" t="str">
        <f>IFERROR(VLOOKUP(A212,'14'!U:V,2,0),"0")</f>
        <v>0</v>
      </c>
      <c r="AW212" s="5" t="s">
        <v>129</v>
      </c>
      <c r="AX212" s="15">
        <f t="shared" ref="AX212" si="1573">+AV212*C212</f>
        <v>0</v>
      </c>
      <c r="AY212" s="10" t="str">
        <f>IFERROR(VLOOKUP(A212,'15'!U:V,2,0),"0")</f>
        <v>0</v>
      </c>
      <c r="AZ212" s="5" t="s">
        <v>129</v>
      </c>
      <c r="BA212" s="15">
        <f t="shared" ref="BA212" si="1574">+AY212*C212</f>
        <v>0</v>
      </c>
      <c r="BB212" s="10" t="str">
        <f>IFERROR(VLOOKUP(A212,'16'!U:V,2,0),"0")</f>
        <v>0</v>
      </c>
      <c r="BC212" s="5" t="s">
        <v>129</v>
      </c>
      <c r="BD212" s="15">
        <f t="shared" ref="BD212" si="1575">+BB212*C212</f>
        <v>0</v>
      </c>
      <c r="BE212" s="10" t="str">
        <f>IFERROR(VLOOKUP(A212,'17'!U:V,2,0),"0")</f>
        <v>0</v>
      </c>
      <c r="BF212" s="5" t="s">
        <v>129</v>
      </c>
      <c r="BG212" s="15">
        <f t="shared" ref="BG212" si="1576">+BE212*C212</f>
        <v>0</v>
      </c>
      <c r="BH212" s="10" t="str">
        <f>IFERROR(VLOOKUP(A212,'18'!U:V,2,0),"0")</f>
        <v>0</v>
      </c>
      <c r="BI212" s="5" t="s">
        <v>129</v>
      </c>
      <c r="BJ212" s="15">
        <f t="shared" ref="BJ212" si="1577">+BH212*C212</f>
        <v>0</v>
      </c>
      <c r="BK212" s="10" t="str">
        <f>IFERROR(VLOOKUP(A212,'19'!U:V,2,0),"0")</f>
        <v>0</v>
      </c>
      <c r="BL212" s="5" t="s">
        <v>129</v>
      </c>
      <c r="BM212" s="15">
        <f t="shared" ref="BM212" si="1578">+BK212*C212</f>
        <v>0</v>
      </c>
      <c r="BN212" s="10" t="str">
        <f>IFERROR(VLOOKUP(A212,'20'!U:V,2,0),"0")</f>
        <v>0</v>
      </c>
      <c r="BO212" s="5" t="s">
        <v>129</v>
      </c>
      <c r="BP212" s="15">
        <f t="shared" ref="BP212" si="1579">+BN212*C212</f>
        <v>0</v>
      </c>
      <c r="BQ212" s="10" t="str">
        <f>IFERROR(VLOOKUP(A212,'21'!U:V,2,0),"0")</f>
        <v>0</v>
      </c>
      <c r="BR212" s="5" t="s">
        <v>129</v>
      </c>
      <c r="BS212" s="15">
        <f t="shared" ref="BS212" si="1580">+BQ212*C212</f>
        <v>0</v>
      </c>
      <c r="BT212" s="10" t="str">
        <f>IFERROR(VLOOKUP(A212,'22'!U:V,2,0),"0")</f>
        <v>0</v>
      </c>
      <c r="BU212" s="5" t="s">
        <v>129</v>
      </c>
      <c r="BV212" s="15">
        <f t="shared" ref="BV212" si="1581">+BT212*C212</f>
        <v>0</v>
      </c>
      <c r="BW212" s="10" t="str">
        <f>IFERROR(VLOOKUP(A212,'23'!U:V,2,0),"0")</f>
        <v>0</v>
      </c>
      <c r="BX212" s="5" t="s">
        <v>129</v>
      </c>
      <c r="BY212" s="15">
        <f t="shared" ref="BY212" si="1582">+BW212*C212</f>
        <v>0</v>
      </c>
      <c r="BZ212" s="10" t="str">
        <f>IFERROR(VLOOKUP(A212,'24'!U:V,2,0),"0")</f>
        <v>0</v>
      </c>
      <c r="CA212" s="5" t="s">
        <v>129</v>
      </c>
      <c r="CB212" s="15">
        <f t="shared" ref="CB212" si="1583">+BZ212*C212</f>
        <v>0</v>
      </c>
      <c r="CC212" s="10" t="str">
        <f>IFERROR(VLOOKUP(A212,'25'!U:V,2,0),"0")</f>
        <v>0</v>
      </c>
      <c r="CD212" s="5" t="s">
        <v>129</v>
      </c>
      <c r="CE212" s="15">
        <f t="shared" ref="CE212" si="1584">+CC212*C212</f>
        <v>0</v>
      </c>
      <c r="CF212" s="10" t="str">
        <f>IFERROR(VLOOKUP(A212,'26'!U:V,2,0),"0")</f>
        <v>0</v>
      </c>
      <c r="CG212" s="5" t="s">
        <v>129</v>
      </c>
      <c r="CH212" s="15">
        <f t="shared" ref="CH212" si="1585">+CF212*C212</f>
        <v>0</v>
      </c>
      <c r="CI212" s="10" t="str">
        <f>IFERROR(VLOOKUP(A212,'27'!U:V,2,0),"0")</f>
        <v>0</v>
      </c>
      <c r="CJ212" s="5" t="s">
        <v>129</v>
      </c>
      <c r="CK212" s="15">
        <f t="shared" ref="CK212" si="1586">+CI212*C212</f>
        <v>0</v>
      </c>
      <c r="CL212" s="10" t="str">
        <f>IFERROR(VLOOKUP(A212,'28'!U:V,2,0),"0")</f>
        <v>0</v>
      </c>
      <c r="CM212" s="5" t="s">
        <v>129</v>
      </c>
      <c r="CN212" s="15">
        <f t="shared" ref="CN212" si="1587">+CL212*C212</f>
        <v>0</v>
      </c>
      <c r="CO212" s="10" t="str">
        <f>IFERROR(VLOOKUP(A212,'29'!U:V,2,0),"0")</f>
        <v>0</v>
      </c>
      <c r="CP212" s="5" t="s">
        <v>129</v>
      </c>
      <c r="CQ212" s="15">
        <f t="shared" ref="CQ212" si="1588">+CO212*C212</f>
        <v>0</v>
      </c>
      <c r="CR212" s="10" t="str">
        <f>IFERROR(VLOOKUP(A212,'30'!U:V,2,0),"0")</f>
        <v>0</v>
      </c>
      <c r="CS212" s="5" t="s">
        <v>129</v>
      </c>
      <c r="CT212" s="15">
        <f t="shared" ref="CT212" si="1589">+CR212*C212</f>
        <v>0</v>
      </c>
      <c r="CU212" s="10" t="str">
        <f>IFERROR(VLOOKUP(A212,'31'!U:V,2,0),"0")</f>
        <v>0</v>
      </c>
      <c r="CV212" s="5" t="s">
        <v>129</v>
      </c>
      <c r="CW212" s="15">
        <f t="shared" ref="CW212" si="1590">+CU212*C212</f>
        <v>0</v>
      </c>
      <c r="CX212" s="10" t="str">
        <f>IFERROR(VLOOKUP(A212,'เซต1-31'!V:W,2,0),"0")</f>
        <v>0</v>
      </c>
      <c r="CY212" s="5" t="s">
        <v>129</v>
      </c>
      <c r="CZ212" s="15">
        <f t="shared" ref="CZ212" si="1591">+CX212*CQ212</f>
        <v>0</v>
      </c>
    </row>
    <row r="213" spans="1:104" x14ac:dyDescent="0.25">
      <c r="A213" s="5" t="s">
        <v>769</v>
      </c>
      <c r="B213" s="4" t="s">
        <v>770</v>
      </c>
      <c r="C213" s="13">
        <v>43.69</v>
      </c>
      <c r="D213" s="95">
        <v>1</v>
      </c>
      <c r="E213" s="13">
        <f t="shared" si="1557"/>
        <v>0</v>
      </c>
      <c r="F213" s="19">
        <f t="shared" ref="F213:F215" si="1592">+I213+L213+O213+R213+U213+X213+AA213+AD213+AG213+AJ213+AM213+AP213+AS213+AV213+AY213+BB213+BE213+BH213+BK213+BN213+BQ213+BT213+BW213+BZ213+CC213+CF213+CI213+CL213+CO213+CR213+CU213+CX213</f>
        <v>0</v>
      </c>
      <c r="G213" s="5" t="s">
        <v>129</v>
      </c>
      <c r="H213" s="13">
        <f t="shared" ref="H213:H215" si="1593">+F213*C213</f>
        <v>0</v>
      </c>
      <c r="I213" s="10" t="str">
        <f>IFERROR(VLOOKUP(A213,'1'!U:V,2,0),"0")</f>
        <v>0</v>
      </c>
      <c r="J213" s="5" t="s">
        <v>129</v>
      </c>
      <c r="K213" s="15">
        <f t="shared" ref="K213:K215" si="1594">+I213*C213</f>
        <v>0</v>
      </c>
      <c r="L213" s="10" t="str">
        <f>IFERROR(VLOOKUP(A213,'2'!U:V,2,0),"0")</f>
        <v>0</v>
      </c>
      <c r="M213" s="5" t="s">
        <v>129</v>
      </c>
      <c r="N213" s="15">
        <f t="shared" ref="N213:N215" si="1595">+L213*C213</f>
        <v>0</v>
      </c>
      <c r="O213" s="10" t="str">
        <f>IFERROR(VLOOKUP(A213,'3'!U:V,2,0),"0")</f>
        <v>0</v>
      </c>
      <c r="P213" s="5" t="s">
        <v>129</v>
      </c>
      <c r="Q213" s="15">
        <f t="shared" ref="Q213:Q215" si="1596">+O213*C213</f>
        <v>0</v>
      </c>
      <c r="R213" s="10" t="str">
        <f>IFERROR(VLOOKUP(A213,'4'!U:V,2,0),"0")</f>
        <v>0</v>
      </c>
      <c r="S213" s="5" t="s">
        <v>129</v>
      </c>
      <c r="T213" s="15">
        <f t="shared" ref="T213:T215" si="1597">+R213*C213</f>
        <v>0</v>
      </c>
      <c r="U213" s="10" t="str">
        <f>IFERROR(VLOOKUP(A213,'5'!U:V,2,0),"0")</f>
        <v>0</v>
      </c>
      <c r="V213" s="5" t="s">
        <v>129</v>
      </c>
      <c r="W213" s="15">
        <f t="shared" ref="W213:W215" si="1598">+U213*C213</f>
        <v>0</v>
      </c>
      <c r="X213" s="10" t="str">
        <f>IFERROR(VLOOKUP(A213,'6'!U:V,2,0),"0")</f>
        <v>0</v>
      </c>
      <c r="Y213" s="5" t="s">
        <v>129</v>
      </c>
      <c r="Z213" s="15">
        <f t="shared" ref="Z213:Z215" si="1599">+X213*C213</f>
        <v>0</v>
      </c>
      <c r="AA213" s="10" t="str">
        <f>IFERROR(VLOOKUP(A213,'7'!U:V,2,0),"0")</f>
        <v>0</v>
      </c>
      <c r="AB213" s="5" t="s">
        <v>129</v>
      </c>
      <c r="AC213" s="15">
        <f t="shared" ref="AC213:AC215" si="1600">+AA213*C213</f>
        <v>0</v>
      </c>
      <c r="AD213" s="10" t="str">
        <f>IFERROR(VLOOKUP(A213,'8'!U:V,2,0),"0")</f>
        <v>0</v>
      </c>
      <c r="AE213" s="5" t="s">
        <v>129</v>
      </c>
      <c r="AF213" s="15">
        <f t="shared" ref="AF213:AF215" si="1601">+AD213*C213</f>
        <v>0</v>
      </c>
      <c r="AG213" s="10" t="str">
        <f>IFERROR(VLOOKUP(A213,'9'!U:V,2,0),"0")</f>
        <v>0</v>
      </c>
      <c r="AH213" s="5" t="s">
        <v>129</v>
      </c>
      <c r="AI213" s="15">
        <f t="shared" ref="AI213:AI215" si="1602">+AG213*C213</f>
        <v>0</v>
      </c>
      <c r="AJ213" s="10" t="str">
        <f>IFERROR(VLOOKUP(A213,'10'!U:V,2,0),"0")</f>
        <v>0</v>
      </c>
      <c r="AK213" s="5" t="s">
        <v>129</v>
      </c>
      <c r="AL213" s="15">
        <f t="shared" ref="AL213:AL215" si="1603">+AJ213*C213</f>
        <v>0</v>
      </c>
      <c r="AM213" s="10" t="str">
        <f>IFERROR(VLOOKUP(A213,'11'!U:V,2,0),"0")</f>
        <v>0</v>
      </c>
      <c r="AN213" s="5" t="s">
        <v>129</v>
      </c>
      <c r="AO213" s="15">
        <f t="shared" ref="AO213:AO215" si="1604">+AM213*C213</f>
        <v>0</v>
      </c>
      <c r="AP213" s="10" t="str">
        <f>IFERROR(VLOOKUP(A213,'12'!U:V,2,0),"0")</f>
        <v>0</v>
      </c>
      <c r="AQ213" s="5" t="s">
        <v>129</v>
      </c>
      <c r="AR213" s="15">
        <f t="shared" ref="AR213:AR215" si="1605">+AP213*C213</f>
        <v>0</v>
      </c>
      <c r="AS213" s="10" t="str">
        <f>IFERROR(VLOOKUP(A213,'13'!U:V,2,0),"0")</f>
        <v>0</v>
      </c>
      <c r="AT213" s="5" t="s">
        <v>129</v>
      </c>
      <c r="AU213" s="15">
        <f t="shared" ref="AU213:AU215" si="1606">+AS213*C213</f>
        <v>0</v>
      </c>
      <c r="AV213" s="10" t="str">
        <f>IFERROR(VLOOKUP(A213,'14'!U:V,2,0),"0")</f>
        <v>0</v>
      </c>
      <c r="AW213" s="5" t="s">
        <v>129</v>
      </c>
      <c r="AX213" s="15">
        <f t="shared" ref="AX213:AX215" si="1607">+AV213*C213</f>
        <v>0</v>
      </c>
      <c r="AY213" s="10" t="str">
        <f>IFERROR(VLOOKUP(A213,'15'!U:V,2,0),"0")</f>
        <v>0</v>
      </c>
      <c r="AZ213" s="5" t="s">
        <v>129</v>
      </c>
      <c r="BA213" s="15">
        <f t="shared" ref="BA213:BA215" si="1608">+AY213*C213</f>
        <v>0</v>
      </c>
      <c r="BB213" s="10" t="str">
        <f>IFERROR(VLOOKUP(A213,'16'!U:V,2,0),"0")</f>
        <v>0</v>
      </c>
      <c r="BC213" s="5" t="s">
        <v>129</v>
      </c>
      <c r="BD213" s="15">
        <f t="shared" ref="BD213:BD215" si="1609">+BB213*C213</f>
        <v>0</v>
      </c>
      <c r="BE213" s="10" t="str">
        <f>IFERROR(VLOOKUP(A213,'17'!U:V,2,0),"0")</f>
        <v>0</v>
      </c>
      <c r="BF213" s="5" t="s">
        <v>129</v>
      </c>
      <c r="BG213" s="15">
        <f t="shared" ref="BG213:BG215" si="1610">+BE213*C213</f>
        <v>0</v>
      </c>
      <c r="BH213" s="10" t="str">
        <f>IFERROR(VLOOKUP(A213,'18'!U:V,2,0),"0")</f>
        <v>0</v>
      </c>
      <c r="BI213" s="5" t="s">
        <v>129</v>
      </c>
      <c r="BJ213" s="15">
        <f t="shared" ref="BJ213:BJ215" si="1611">+BH213*C213</f>
        <v>0</v>
      </c>
      <c r="BK213" s="10" t="str">
        <f>IFERROR(VLOOKUP(A213,'19'!U:V,2,0),"0")</f>
        <v>0</v>
      </c>
      <c r="BL213" s="5" t="s">
        <v>129</v>
      </c>
      <c r="BM213" s="15">
        <f t="shared" ref="BM213:BM215" si="1612">+BK213*C213</f>
        <v>0</v>
      </c>
      <c r="BN213" s="10" t="str">
        <f>IFERROR(VLOOKUP(A213,'20'!U:V,2,0),"0")</f>
        <v>0</v>
      </c>
      <c r="BO213" s="5" t="s">
        <v>129</v>
      </c>
      <c r="BP213" s="15">
        <f t="shared" ref="BP213:BP215" si="1613">+BN213*C213</f>
        <v>0</v>
      </c>
      <c r="BQ213" s="10" t="str">
        <f>IFERROR(VLOOKUP(A213,'21'!U:V,2,0),"0")</f>
        <v>0</v>
      </c>
      <c r="BR213" s="5" t="s">
        <v>129</v>
      </c>
      <c r="BS213" s="15">
        <f t="shared" ref="BS213:BS215" si="1614">+BQ213*C213</f>
        <v>0</v>
      </c>
      <c r="BT213" s="10" t="str">
        <f>IFERROR(VLOOKUP(A213,'22'!U:V,2,0),"0")</f>
        <v>0</v>
      </c>
      <c r="BU213" s="5" t="s">
        <v>129</v>
      </c>
      <c r="BV213" s="15">
        <f t="shared" ref="BV213:BV215" si="1615">+BT213*C213</f>
        <v>0</v>
      </c>
      <c r="BW213" s="10" t="str">
        <f>IFERROR(VLOOKUP(A213,'23'!U:V,2,0),"0")</f>
        <v>0</v>
      </c>
      <c r="BX213" s="5" t="s">
        <v>129</v>
      </c>
      <c r="BY213" s="15">
        <f t="shared" ref="BY213:BY215" si="1616">+BW213*C213</f>
        <v>0</v>
      </c>
      <c r="BZ213" s="10" t="str">
        <f>IFERROR(VLOOKUP(A213,'24'!U:V,2,0),"0")</f>
        <v>0</v>
      </c>
      <c r="CA213" s="5" t="s">
        <v>129</v>
      </c>
      <c r="CB213" s="15">
        <f t="shared" ref="CB213:CB215" si="1617">+BZ213*C213</f>
        <v>0</v>
      </c>
      <c r="CC213" s="10" t="str">
        <f>IFERROR(VLOOKUP(A213,'25'!U:V,2,0),"0")</f>
        <v>0</v>
      </c>
      <c r="CD213" s="5" t="s">
        <v>129</v>
      </c>
      <c r="CE213" s="15">
        <f t="shared" ref="CE213:CE215" si="1618">+CC213*C213</f>
        <v>0</v>
      </c>
      <c r="CF213" s="10" t="str">
        <f>IFERROR(VLOOKUP(A213,'26'!U:V,2,0),"0")</f>
        <v>0</v>
      </c>
      <c r="CG213" s="5" t="s">
        <v>129</v>
      </c>
      <c r="CH213" s="15">
        <f t="shared" ref="CH213:CH215" si="1619">+CF213*C213</f>
        <v>0</v>
      </c>
      <c r="CI213" s="10" t="str">
        <f>IFERROR(VLOOKUP(A213,'27'!U:V,2,0),"0")</f>
        <v>0</v>
      </c>
      <c r="CJ213" s="5" t="s">
        <v>129</v>
      </c>
      <c r="CK213" s="15">
        <f t="shared" ref="CK213:CK215" si="1620">+CI213*C213</f>
        <v>0</v>
      </c>
      <c r="CL213" s="10" t="str">
        <f>IFERROR(VLOOKUP(A213,'28'!U:V,2,0),"0")</f>
        <v>0</v>
      </c>
      <c r="CM213" s="5" t="s">
        <v>129</v>
      </c>
      <c r="CN213" s="15">
        <f t="shared" ref="CN213:CN215" si="1621">+CL213*C213</f>
        <v>0</v>
      </c>
      <c r="CO213" s="10" t="str">
        <f>IFERROR(VLOOKUP(A213,'29'!U:V,2,0),"0")</f>
        <v>0</v>
      </c>
      <c r="CP213" s="5" t="s">
        <v>129</v>
      </c>
      <c r="CQ213" s="15">
        <f t="shared" ref="CQ213:CQ215" si="1622">+CO213*C213</f>
        <v>0</v>
      </c>
      <c r="CR213" s="10" t="str">
        <f>IFERROR(VLOOKUP(A213,'30'!U:V,2,0),"0")</f>
        <v>0</v>
      </c>
      <c r="CS213" s="5" t="s">
        <v>129</v>
      </c>
      <c r="CT213" s="15">
        <f t="shared" ref="CT213:CT215" si="1623">+CR213*C213</f>
        <v>0</v>
      </c>
      <c r="CU213" s="10" t="str">
        <f>IFERROR(VLOOKUP(A213,'31'!U:V,2,0),"0")</f>
        <v>0</v>
      </c>
      <c r="CV213" s="5" t="s">
        <v>129</v>
      </c>
      <c r="CW213" s="15">
        <f t="shared" ref="CW213:CW215" si="1624">+CU213*C213</f>
        <v>0</v>
      </c>
      <c r="CX213" s="10" t="str">
        <f>IFERROR(VLOOKUP(A213,'เซต1-31'!V:W,2,0),"0")</f>
        <v>0</v>
      </c>
      <c r="CY213" s="5" t="s">
        <v>129</v>
      </c>
      <c r="CZ213" s="15">
        <f t="shared" ref="CZ213:CZ215" si="1625">+CX213*CQ213</f>
        <v>0</v>
      </c>
    </row>
    <row r="214" spans="1:104" x14ac:dyDescent="0.25">
      <c r="A214" s="5" t="s">
        <v>635</v>
      </c>
      <c r="B214" s="4" t="s">
        <v>636</v>
      </c>
      <c r="C214" s="13">
        <v>44.69</v>
      </c>
      <c r="D214" s="95">
        <v>1</v>
      </c>
      <c r="E214" s="13">
        <f t="shared" si="1557"/>
        <v>0</v>
      </c>
      <c r="F214" s="19">
        <f t="shared" si="1592"/>
        <v>0</v>
      </c>
      <c r="G214" s="5" t="s">
        <v>129</v>
      </c>
      <c r="H214" s="13">
        <f t="shared" si="1593"/>
        <v>0</v>
      </c>
      <c r="I214" s="10" t="str">
        <f>IFERROR(VLOOKUP(A214,'1'!U:V,2,0),"0")</f>
        <v>0</v>
      </c>
      <c r="J214" s="5" t="s">
        <v>129</v>
      </c>
      <c r="K214" s="15">
        <f t="shared" si="1594"/>
        <v>0</v>
      </c>
      <c r="L214" s="10" t="str">
        <f>IFERROR(VLOOKUP(A214,'2'!U:V,2,0),"0")</f>
        <v>0</v>
      </c>
      <c r="M214" s="5" t="s">
        <v>129</v>
      </c>
      <c r="N214" s="15">
        <f t="shared" si="1595"/>
        <v>0</v>
      </c>
      <c r="O214" s="10" t="str">
        <f>IFERROR(VLOOKUP(A214,'3'!U:V,2,0),"0")</f>
        <v>0</v>
      </c>
      <c r="P214" s="5" t="s">
        <v>129</v>
      </c>
      <c r="Q214" s="15">
        <f t="shared" si="1596"/>
        <v>0</v>
      </c>
      <c r="R214" s="10" t="str">
        <f>IFERROR(VLOOKUP(A214,'4'!U:V,2,0),"0")</f>
        <v>0</v>
      </c>
      <c r="S214" s="5" t="s">
        <v>129</v>
      </c>
      <c r="T214" s="15">
        <f t="shared" si="1597"/>
        <v>0</v>
      </c>
      <c r="U214" s="10" t="str">
        <f>IFERROR(VLOOKUP(A214,'5'!U:V,2,0),"0")</f>
        <v>0</v>
      </c>
      <c r="V214" s="5" t="s">
        <v>129</v>
      </c>
      <c r="W214" s="15">
        <f t="shared" si="1598"/>
        <v>0</v>
      </c>
      <c r="X214" s="10" t="str">
        <f>IFERROR(VLOOKUP(A214,'6'!U:V,2,0),"0")</f>
        <v>0</v>
      </c>
      <c r="Y214" s="5" t="s">
        <v>129</v>
      </c>
      <c r="Z214" s="15">
        <f t="shared" si="1599"/>
        <v>0</v>
      </c>
      <c r="AA214" s="10" t="str">
        <f>IFERROR(VLOOKUP(A214,'7'!U:V,2,0),"0")</f>
        <v>0</v>
      </c>
      <c r="AB214" s="5" t="s">
        <v>129</v>
      </c>
      <c r="AC214" s="15">
        <f t="shared" si="1600"/>
        <v>0</v>
      </c>
      <c r="AD214" s="10" t="str">
        <f>IFERROR(VLOOKUP(A214,'8'!U:V,2,0),"0")</f>
        <v>0</v>
      </c>
      <c r="AE214" s="5" t="s">
        <v>129</v>
      </c>
      <c r="AF214" s="15">
        <f t="shared" si="1601"/>
        <v>0</v>
      </c>
      <c r="AG214" s="10" t="str">
        <f>IFERROR(VLOOKUP(A214,'9'!U:V,2,0),"0")</f>
        <v>0</v>
      </c>
      <c r="AH214" s="5" t="s">
        <v>129</v>
      </c>
      <c r="AI214" s="15">
        <f t="shared" si="1602"/>
        <v>0</v>
      </c>
      <c r="AJ214" s="10" t="str">
        <f>IFERROR(VLOOKUP(A214,'10'!U:V,2,0),"0")</f>
        <v>0</v>
      </c>
      <c r="AK214" s="5" t="s">
        <v>129</v>
      </c>
      <c r="AL214" s="15">
        <f t="shared" si="1603"/>
        <v>0</v>
      </c>
      <c r="AM214" s="10" t="str">
        <f>IFERROR(VLOOKUP(A214,'11'!U:V,2,0),"0")</f>
        <v>0</v>
      </c>
      <c r="AN214" s="5" t="s">
        <v>129</v>
      </c>
      <c r="AO214" s="15">
        <f t="shared" si="1604"/>
        <v>0</v>
      </c>
      <c r="AP214" s="10" t="str">
        <f>IFERROR(VLOOKUP(A214,'12'!U:V,2,0),"0")</f>
        <v>0</v>
      </c>
      <c r="AQ214" s="5" t="s">
        <v>129</v>
      </c>
      <c r="AR214" s="15">
        <f t="shared" si="1605"/>
        <v>0</v>
      </c>
      <c r="AS214" s="10" t="str">
        <f>IFERROR(VLOOKUP(A214,'13'!U:V,2,0),"0")</f>
        <v>0</v>
      </c>
      <c r="AT214" s="5" t="s">
        <v>129</v>
      </c>
      <c r="AU214" s="15">
        <f t="shared" si="1606"/>
        <v>0</v>
      </c>
      <c r="AV214" s="10" t="str">
        <f>IFERROR(VLOOKUP(A214,'14'!U:V,2,0),"0")</f>
        <v>0</v>
      </c>
      <c r="AW214" s="5" t="s">
        <v>129</v>
      </c>
      <c r="AX214" s="15">
        <f t="shared" si="1607"/>
        <v>0</v>
      </c>
      <c r="AY214" s="10" t="str">
        <f>IFERROR(VLOOKUP(A214,'15'!U:V,2,0),"0")</f>
        <v>0</v>
      </c>
      <c r="AZ214" s="5" t="s">
        <v>129</v>
      </c>
      <c r="BA214" s="15">
        <f t="shared" si="1608"/>
        <v>0</v>
      </c>
      <c r="BB214" s="10" t="str">
        <f>IFERROR(VLOOKUP(A214,'16'!U:V,2,0),"0")</f>
        <v>0</v>
      </c>
      <c r="BC214" s="5" t="s">
        <v>129</v>
      </c>
      <c r="BD214" s="15">
        <f t="shared" si="1609"/>
        <v>0</v>
      </c>
      <c r="BE214" s="10" t="str">
        <f>IFERROR(VLOOKUP(A214,'17'!U:V,2,0),"0")</f>
        <v>0</v>
      </c>
      <c r="BF214" s="5" t="s">
        <v>129</v>
      </c>
      <c r="BG214" s="15">
        <f t="shared" si="1610"/>
        <v>0</v>
      </c>
      <c r="BH214" s="10" t="str">
        <f>IFERROR(VLOOKUP(A214,'18'!U:V,2,0),"0")</f>
        <v>0</v>
      </c>
      <c r="BI214" s="5" t="s">
        <v>129</v>
      </c>
      <c r="BJ214" s="15">
        <f t="shared" si="1611"/>
        <v>0</v>
      </c>
      <c r="BK214" s="10" t="str">
        <f>IFERROR(VLOOKUP(A214,'19'!U:V,2,0),"0")</f>
        <v>0</v>
      </c>
      <c r="BL214" s="5" t="s">
        <v>129</v>
      </c>
      <c r="BM214" s="15">
        <f t="shared" si="1612"/>
        <v>0</v>
      </c>
      <c r="BN214" s="10" t="str">
        <f>IFERROR(VLOOKUP(A214,'20'!U:V,2,0),"0")</f>
        <v>0</v>
      </c>
      <c r="BO214" s="5" t="s">
        <v>129</v>
      </c>
      <c r="BP214" s="15">
        <f t="shared" si="1613"/>
        <v>0</v>
      </c>
      <c r="BQ214" s="10" t="str">
        <f>IFERROR(VLOOKUP(A214,'21'!U:V,2,0),"0")</f>
        <v>0</v>
      </c>
      <c r="BR214" s="5" t="s">
        <v>129</v>
      </c>
      <c r="BS214" s="15">
        <f t="shared" si="1614"/>
        <v>0</v>
      </c>
      <c r="BT214" s="10" t="str">
        <f>IFERROR(VLOOKUP(A214,'22'!U:V,2,0),"0")</f>
        <v>0</v>
      </c>
      <c r="BU214" s="5" t="s">
        <v>129</v>
      </c>
      <c r="BV214" s="15">
        <f t="shared" si="1615"/>
        <v>0</v>
      </c>
      <c r="BW214" s="10" t="str">
        <f>IFERROR(VLOOKUP(A214,'23'!U:V,2,0),"0")</f>
        <v>0</v>
      </c>
      <c r="BX214" s="5" t="s">
        <v>129</v>
      </c>
      <c r="BY214" s="15">
        <f t="shared" si="1616"/>
        <v>0</v>
      </c>
      <c r="BZ214" s="10" t="str">
        <f>IFERROR(VLOOKUP(A214,'24'!U:V,2,0),"0")</f>
        <v>0</v>
      </c>
      <c r="CA214" s="5" t="s">
        <v>129</v>
      </c>
      <c r="CB214" s="15">
        <f t="shared" si="1617"/>
        <v>0</v>
      </c>
      <c r="CC214" s="10" t="str">
        <f>IFERROR(VLOOKUP(A214,'25'!U:V,2,0),"0")</f>
        <v>0</v>
      </c>
      <c r="CD214" s="5" t="s">
        <v>129</v>
      </c>
      <c r="CE214" s="15">
        <f t="shared" si="1618"/>
        <v>0</v>
      </c>
      <c r="CF214" s="10" t="str">
        <f>IFERROR(VLOOKUP(A214,'26'!U:V,2,0),"0")</f>
        <v>0</v>
      </c>
      <c r="CG214" s="5" t="s">
        <v>129</v>
      </c>
      <c r="CH214" s="15">
        <f t="shared" si="1619"/>
        <v>0</v>
      </c>
      <c r="CI214" s="10" t="str">
        <f>IFERROR(VLOOKUP(A214,'27'!U:V,2,0),"0")</f>
        <v>0</v>
      </c>
      <c r="CJ214" s="5" t="s">
        <v>129</v>
      </c>
      <c r="CK214" s="15">
        <f t="shared" si="1620"/>
        <v>0</v>
      </c>
      <c r="CL214" s="10" t="str">
        <f>IFERROR(VLOOKUP(A214,'28'!U:V,2,0),"0")</f>
        <v>0</v>
      </c>
      <c r="CM214" s="5" t="s">
        <v>129</v>
      </c>
      <c r="CN214" s="15">
        <f t="shared" si="1621"/>
        <v>0</v>
      </c>
      <c r="CO214" s="10" t="str">
        <f>IFERROR(VLOOKUP(A214,'29'!U:V,2,0),"0")</f>
        <v>0</v>
      </c>
      <c r="CP214" s="5" t="s">
        <v>129</v>
      </c>
      <c r="CQ214" s="15">
        <f t="shared" si="1622"/>
        <v>0</v>
      </c>
      <c r="CR214" s="10" t="str">
        <f>IFERROR(VLOOKUP(A214,'30'!U:V,2,0),"0")</f>
        <v>0</v>
      </c>
      <c r="CS214" s="5" t="s">
        <v>129</v>
      </c>
      <c r="CT214" s="15">
        <f t="shared" si="1623"/>
        <v>0</v>
      </c>
      <c r="CU214" s="10" t="str">
        <f>IFERROR(VLOOKUP(A214,'31'!U:V,2,0),"0")</f>
        <v>0</v>
      </c>
      <c r="CV214" s="5" t="s">
        <v>129</v>
      </c>
      <c r="CW214" s="15">
        <f t="shared" si="1624"/>
        <v>0</v>
      </c>
      <c r="CX214" s="10" t="str">
        <f>IFERROR(VLOOKUP(A214,'เซต1-31'!V:W,2,0),"0")</f>
        <v>0</v>
      </c>
      <c r="CY214" s="5" t="s">
        <v>129</v>
      </c>
      <c r="CZ214" s="15">
        <f t="shared" si="1625"/>
        <v>0</v>
      </c>
    </row>
    <row r="215" spans="1:104" x14ac:dyDescent="0.25">
      <c r="A215" s="5" t="s">
        <v>779</v>
      </c>
      <c r="B215" s="4" t="s">
        <v>779</v>
      </c>
      <c r="C215" s="13">
        <v>45.69</v>
      </c>
      <c r="D215" s="95">
        <v>1</v>
      </c>
      <c r="E215" s="13">
        <f t="shared" si="1557"/>
        <v>0</v>
      </c>
      <c r="F215" s="19">
        <f t="shared" si="1592"/>
        <v>0</v>
      </c>
      <c r="G215" s="5" t="s">
        <v>129</v>
      </c>
      <c r="H215" s="13">
        <f t="shared" si="1593"/>
        <v>0</v>
      </c>
      <c r="I215" s="10" t="str">
        <f>IFERROR(VLOOKUP(A215,'1'!U:V,2,0),"0")</f>
        <v>0</v>
      </c>
      <c r="J215" s="5" t="s">
        <v>129</v>
      </c>
      <c r="K215" s="15">
        <f t="shared" si="1594"/>
        <v>0</v>
      </c>
      <c r="L215" s="10" t="str">
        <f>IFERROR(VLOOKUP(A215,'2'!U:V,2,0),"0")</f>
        <v>0</v>
      </c>
      <c r="M215" s="5" t="s">
        <v>129</v>
      </c>
      <c r="N215" s="15">
        <f t="shared" si="1595"/>
        <v>0</v>
      </c>
      <c r="O215" s="10" t="str">
        <f>IFERROR(VLOOKUP(A215,'3'!U:V,2,0),"0")</f>
        <v>0</v>
      </c>
      <c r="P215" s="5" t="s">
        <v>129</v>
      </c>
      <c r="Q215" s="15">
        <f t="shared" si="1596"/>
        <v>0</v>
      </c>
      <c r="R215" s="10" t="str">
        <f>IFERROR(VLOOKUP(A215,'4'!U:V,2,0),"0")</f>
        <v>0</v>
      </c>
      <c r="S215" s="5" t="s">
        <v>129</v>
      </c>
      <c r="T215" s="15">
        <f t="shared" si="1597"/>
        <v>0</v>
      </c>
      <c r="U215" s="10" t="str">
        <f>IFERROR(VLOOKUP(A215,'5'!U:V,2,0),"0")</f>
        <v>0</v>
      </c>
      <c r="V215" s="5" t="s">
        <v>129</v>
      </c>
      <c r="W215" s="15">
        <f t="shared" si="1598"/>
        <v>0</v>
      </c>
      <c r="X215" s="10" t="str">
        <f>IFERROR(VLOOKUP(A215,'6'!U:V,2,0),"0")</f>
        <v>0</v>
      </c>
      <c r="Y215" s="5" t="s">
        <v>129</v>
      </c>
      <c r="Z215" s="15">
        <f t="shared" si="1599"/>
        <v>0</v>
      </c>
      <c r="AA215" s="10" t="str">
        <f>IFERROR(VLOOKUP(A215,'7'!U:V,2,0),"0")</f>
        <v>0</v>
      </c>
      <c r="AB215" s="5" t="s">
        <v>129</v>
      </c>
      <c r="AC215" s="15">
        <f t="shared" si="1600"/>
        <v>0</v>
      </c>
      <c r="AD215" s="10" t="str">
        <f>IFERROR(VLOOKUP(A215,'8'!U:V,2,0),"0")</f>
        <v>0</v>
      </c>
      <c r="AE215" s="5" t="s">
        <v>129</v>
      </c>
      <c r="AF215" s="15">
        <f t="shared" si="1601"/>
        <v>0</v>
      </c>
      <c r="AG215" s="10" t="str">
        <f>IFERROR(VLOOKUP(A215,'9'!U:V,2,0),"0")</f>
        <v>0</v>
      </c>
      <c r="AH215" s="5" t="s">
        <v>129</v>
      </c>
      <c r="AI215" s="15">
        <f t="shared" si="1602"/>
        <v>0</v>
      </c>
      <c r="AJ215" s="10" t="str">
        <f>IFERROR(VLOOKUP(A215,'10'!U:V,2,0),"0")</f>
        <v>0</v>
      </c>
      <c r="AK215" s="5" t="s">
        <v>129</v>
      </c>
      <c r="AL215" s="15">
        <f t="shared" si="1603"/>
        <v>0</v>
      </c>
      <c r="AM215" s="10" t="str">
        <f>IFERROR(VLOOKUP(A215,'11'!U:V,2,0),"0")</f>
        <v>0</v>
      </c>
      <c r="AN215" s="5" t="s">
        <v>129</v>
      </c>
      <c r="AO215" s="15">
        <f t="shared" si="1604"/>
        <v>0</v>
      </c>
      <c r="AP215" s="10" t="str">
        <f>IFERROR(VLOOKUP(A215,'12'!U:V,2,0),"0")</f>
        <v>0</v>
      </c>
      <c r="AQ215" s="5" t="s">
        <v>129</v>
      </c>
      <c r="AR215" s="15">
        <f t="shared" si="1605"/>
        <v>0</v>
      </c>
      <c r="AS215" s="10" t="str">
        <f>IFERROR(VLOOKUP(A215,'13'!U:V,2,0),"0")</f>
        <v>0</v>
      </c>
      <c r="AT215" s="5" t="s">
        <v>129</v>
      </c>
      <c r="AU215" s="15">
        <f t="shared" si="1606"/>
        <v>0</v>
      </c>
      <c r="AV215" s="10" t="str">
        <f>IFERROR(VLOOKUP(A215,'14'!U:V,2,0),"0")</f>
        <v>0</v>
      </c>
      <c r="AW215" s="5" t="s">
        <v>129</v>
      </c>
      <c r="AX215" s="15">
        <f t="shared" si="1607"/>
        <v>0</v>
      </c>
      <c r="AY215" s="10" t="str">
        <f>IFERROR(VLOOKUP(A215,'15'!U:V,2,0),"0")</f>
        <v>0</v>
      </c>
      <c r="AZ215" s="5" t="s">
        <v>129</v>
      </c>
      <c r="BA215" s="15">
        <f t="shared" si="1608"/>
        <v>0</v>
      </c>
      <c r="BB215" s="10" t="str">
        <f>IFERROR(VLOOKUP(A215,'16'!U:V,2,0),"0")</f>
        <v>0</v>
      </c>
      <c r="BC215" s="5" t="s">
        <v>129</v>
      </c>
      <c r="BD215" s="15">
        <f t="shared" si="1609"/>
        <v>0</v>
      </c>
      <c r="BE215" s="10" t="str">
        <f>IFERROR(VLOOKUP(A215,'17'!U:V,2,0),"0")</f>
        <v>0</v>
      </c>
      <c r="BF215" s="5" t="s">
        <v>129</v>
      </c>
      <c r="BG215" s="15">
        <f t="shared" si="1610"/>
        <v>0</v>
      </c>
      <c r="BH215" s="10" t="str">
        <f>IFERROR(VLOOKUP(A215,'18'!U:V,2,0),"0")</f>
        <v>0</v>
      </c>
      <c r="BI215" s="5" t="s">
        <v>129</v>
      </c>
      <c r="BJ215" s="15">
        <f t="shared" si="1611"/>
        <v>0</v>
      </c>
      <c r="BK215" s="10" t="str">
        <f>IFERROR(VLOOKUP(A215,'19'!U:V,2,0),"0")</f>
        <v>0</v>
      </c>
      <c r="BL215" s="5" t="s">
        <v>129</v>
      </c>
      <c r="BM215" s="15">
        <f t="shared" si="1612"/>
        <v>0</v>
      </c>
      <c r="BN215" s="10" t="str">
        <f>IFERROR(VLOOKUP(A215,'20'!U:V,2,0),"0")</f>
        <v>0</v>
      </c>
      <c r="BO215" s="5" t="s">
        <v>129</v>
      </c>
      <c r="BP215" s="15">
        <f t="shared" si="1613"/>
        <v>0</v>
      </c>
      <c r="BQ215" s="10" t="str">
        <f>IFERROR(VLOOKUP(A215,'21'!U:V,2,0),"0")</f>
        <v>0</v>
      </c>
      <c r="BR215" s="5" t="s">
        <v>129</v>
      </c>
      <c r="BS215" s="15">
        <f t="shared" si="1614"/>
        <v>0</v>
      </c>
      <c r="BT215" s="10" t="str">
        <f>IFERROR(VLOOKUP(A215,'22'!U:V,2,0),"0")</f>
        <v>0</v>
      </c>
      <c r="BU215" s="5" t="s">
        <v>129</v>
      </c>
      <c r="BV215" s="15">
        <f t="shared" si="1615"/>
        <v>0</v>
      </c>
      <c r="BW215" s="10" t="str">
        <f>IFERROR(VLOOKUP(A215,'23'!U:V,2,0),"0")</f>
        <v>0</v>
      </c>
      <c r="BX215" s="5" t="s">
        <v>129</v>
      </c>
      <c r="BY215" s="15">
        <f t="shared" si="1616"/>
        <v>0</v>
      </c>
      <c r="BZ215" s="10" t="str">
        <f>IFERROR(VLOOKUP(A215,'24'!U:V,2,0),"0")</f>
        <v>0</v>
      </c>
      <c r="CA215" s="5" t="s">
        <v>129</v>
      </c>
      <c r="CB215" s="15">
        <f t="shared" si="1617"/>
        <v>0</v>
      </c>
      <c r="CC215" s="10" t="str">
        <f>IFERROR(VLOOKUP(A215,'25'!U:V,2,0),"0")</f>
        <v>0</v>
      </c>
      <c r="CD215" s="5" t="s">
        <v>129</v>
      </c>
      <c r="CE215" s="15">
        <f t="shared" si="1618"/>
        <v>0</v>
      </c>
      <c r="CF215" s="10" t="str">
        <f>IFERROR(VLOOKUP(A215,'26'!U:V,2,0),"0")</f>
        <v>0</v>
      </c>
      <c r="CG215" s="5" t="s">
        <v>129</v>
      </c>
      <c r="CH215" s="15">
        <f t="shared" si="1619"/>
        <v>0</v>
      </c>
      <c r="CI215" s="10" t="str">
        <f>IFERROR(VLOOKUP(A215,'27'!U:V,2,0),"0")</f>
        <v>0</v>
      </c>
      <c r="CJ215" s="5" t="s">
        <v>129</v>
      </c>
      <c r="CK215" s="15">
        <f t="shared" si="1620"/>
        <v>0</v>
      </c>
      <c r="CL215" s="10" t="str">
        <f>IFERROR(VLOOKUP(A215,'28'!U:V,2,0),"0")</f>
        <v>0</v>
      </c>
      <c r="CM215" s="5" t="s">
        <v>129</v>
      </c>
      <c r="CN215" s="15">
        <f t="shared" si="1621"/>
        <v>0</v>
      </c>
      <c r="CO215" s="10" t="str">
        <f>IFERROR(VLOOKUP(A215,'29'!U:V,2,0),"0")</f>
        <v>0</v>
      </c>
      <c r="CP215" s="5" t="s">
        <v>129</v>
      </c>
      <c r="CQ215" s="15">
        <f t="shared" si="1622"/>
        <v>0</v>
      </c>
      <c r="CR215" s="10" t="str">
        <f>IFERROR(VLOOKUP(A215,'30'!U:V,2,0),"0")</f>
        <v>0</v>
      </c>
      <c r="CS215" s="5" t="s">
        <v>129</v>
      </c>
      <c r="CT215" s="15">
        <f t="shared" si="1623"/>
        <v>0</v>
      </c>
      <c r="CU215" s="10" t="str">
        <f>IFERROR(VLOOKUP(A215,'31'!U:V,2,0),"0")</f>
        <v>0</v>
      </c>
      <c r="CV215" s="5" t="s">
        <v>129</v>
      </c>
      <c r="CW215" s="15">
        <f t="shared" si="1624"/>
        <v>0</v>
      </c>
      <c r="CX215" s="10" t="str">
        <f>IFERROR(VLOOKUP(A215,'เซต1-31'!V:W,2,0),"0")</f>
        <v>0</v>
      </c>
      <c r="CY215" s="5" t="s">
        <v>129</v>
      </c>
      <c r="CZ215" s="15">
        <f t="shared" si="1625"/>
        <v>0</v>
      </c>
    </row>
  </sheetData>
  <autoFilter ref="A4:CW215" xr:uid="{3BB70A44-8E24-460E-AEF1-23CC5E2DF68D}"/>
  <mergeCells count="38">
    <mergeCell ref="L3:N3"/>
    <mergeCell ref="A3:A4"/>
    <mergeCell ref="B3:B4"/>
    <mergeCell ref="C3:C4"/>
    <mergeCell ref="F3:H3"/>
    <mergeCell ref="I3:K3"/>
    <mergeCell ref="D3:D4"/>
    <mergeCell ref="E3:E4"/>
    <mergeCell ref="AV3:AX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CF3:CH3"/>
    <mergeCell ref="AY3:BA3"/>
    <mergeCell ref="BB3:BD3"/>
    <mergeCell ref="BE3:BG3"/>
    <mergeCell ref="BH3:BJ3"/>
    <mergeCell ref="BK3:BM3"/>
    <mergeCell ref="BN3:BP3"/>
    <mergeCell ref="BQ3:BS3"/>
    <mergeCell ref="BT3:BV3"/>
    <mergeCell ref="BW3:BY3"/>
    <mergeCell ref="BZ3:CB3"/>
    <mergeCell ref="CC3:CE3"/>
    <mergeCell ref="CX3:CZ3"/>
    <mergeCell ref="CI3:CK3"/>
    <mergeCell ref="CL3:CN3"/>
    <mergeCell ref="CO3:CQ3"/>
    <mergeCell ref="CR3:CT3"/>
    <mergeCell ref="CU3:CW3"/>
  </mergeCells>
  <phoneticPr fontId="12" type="noConversion"/>
  <conditionalFormatting sqref="A1:A1048576">
    <cfRule type="duplicateValues" dxfId="14" priority="8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tabSelected="1" zoomScale="85" zoomScaleNormal="85" workbookViewId="0">
      <pane xSplit="4" ySplit="4" topLeftCell="E5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I17" sqref="I17"/>
    </sheetView>
  </sheetViews>
  <sheetFormatPr defaultColWidth="8.81640625" defaultRowHeight="23.4" x14ac:dyDescent="0.6"/>
  <cols>
    <col min="1" max="1" width="8.81640625" style="1"/>
    <col min="2" max="2" width="4.90625" style="1" customWidth="1"/>
    <col min="3" max="3" width="7.1796875" style="22" customWidth="1"/>
    <col min="4" max="4" width="26.90625" style="22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7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4" customFormat="1" ht="40.799999999999997" x14ac:dyDescent="1.05">
      <c r="B2" s="96" t="s">
        <v>1171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</row>
    <row r="3" spans="2:21" s="24" customFormat="1" ht="28.8" x14ac:dyDescent="0.75">
      <c r="B3" s="52"/>
      <c r="H3" s="53"/>
      <c r="U3" s="54"/>
    </row>
    <row r="4" spans="2:21" s="23" customFormat="1" ht="26.4" x14ac:dyDescent="0.7">
      <c r="B4" s="82"/>
      <c r="C4" s="26" t="s">
        <v>218</v>
      </c>
      <c r="D4" s="26" t="s">
        <v>229</v>
      </c>
      <c r="E4" s="26" t="s">
        <v>235</v>
      </c>
      <c r="F4" s="36" t="s">
        <v>562</v>
      </c>
      <c r="G4" s="35" t="s">
        <v>2</v>
      </c>
      <c r="H4" s="55"/>
      <c r="U4" s="56"/>
    </row>
    <row r="5" spans="2:21" ht="26.4" x14ac:dyDescent="0.7">
      <c r="B5" s="83"/>
      <c r="C5" s="22">
        <v>1</v>
      </c>
      <c r="D5" s="21" t="s">
        <v>219</v>
      </c>
      <c r="E5" s="27">
        <f>+ALL!H2</f>
        <v>620244.71</v>
      </c>
      <c r="F5" s="57">
        <f>+E5/J5</f>
        <v>0.32914268634123034</v>
      </c>
      <c r="H5" s="58">
        <v>20320.294333333335</v>
      </c>
      <c r="I5" s="59" t="s">
        <v>497</v>
      </c>
      <c r="J5" s="60">
        <f>+[1]สรุป!$H$26</f>
        <v>1884425.0100000002</v>
      </c>
      <c r="K5" s="61"/>
      <c r="M5" s="23"/>
      <c r="N5" s="23"/>
      <c r="O5" s="23"/>
      <c r="P5" s="23"/>
      <c r="U5" s="62"/>
    </row>
    <row r="6" spans="2:21" ht="26.4" x14ac:dyDescent="0.7">
      <c r="B6" s="83"/>
      <c r="C6" s="22">
        <v>2</v>
      </c>
      <c r="D6" s="21" t="s">
        <v>220</v>
      </c>
      <c r="E6" s="27">
        <v>35926</v>
      </c>
      <c r="F6" s="57">
        <f>+E6/J5</f>
        <v>1.9064701332954605E-2</v>
      </c>
      <c r="G6" s="63"/>
      <c r="H6" s="58">
        <v>2082.2266666666701</v>
      </c>
      <c r="I6" s="59" t="s">
        <v>499</v>
      </c>
      <c r="J6" s="60">
        <f>+E16</f>
        <v>1105885.7405777776</v>
      </c>
      <c r="K6" s="61"/>
      <c r="M6" s="23"/>
      <c r="N6" s="23"/>
      <c r="O6" s="23"/>
      <c r="P6" s="23"/>
      <c r="U6" s="62"/>
    </row>
    <row r="7" spans="2:21" ht="26.4" x14ac:dyDescent="0.7">
      <c r="B7" s="83"/>
      <c r="C7" s="22">
        <v>3</v>
      </c>
      <c r="D7" s="21" t="s">
        <v>221</v>
      </c>
      <c r="E7" s="27">
        <v>3727.84</v>
      </c>
      <c r="F7" s="57">
        <v>0</v>
      </c>
      <c r="G7" s="63"/>
      <c r="H7" s="58">
        <v>370.25266666666664</v>
      </c>
      <c r="I7" s="64" t="s">
        <v>236</v>
      </c>
      <c r="J7" s="86">
        <f>+J5-J6</f>
        <v>778539.26942222263</v>
      </c>
      <c r="K7" s="65" t="s">
        <v>237</v>
      </c>
      <c r="L7" s="66"/>
      <c r="M7" s="23"/>
      <c r="N7" s="23"/>
      <c r="O7" s="23"/>
      <c r="P7" s="23"/>
      <c r="U7" s="62"/>
    </row>
    <row r="8" spans="2:21" s="4" customFormat="1" ht="26.4" x14ac:dyDescent="0.7">
      <c r="B8" s="84"/>
      <c r="C8" s="5">
        <v>4</v>
      </c>
      <c r="D8" s="67" t="s">
        <v>222</v>
      </c>
      <c r="E8" s="27">
        <v>196735.5</v>
      </c>
      <c r="F8" s="68">
        <f>+E8/J5</f>
        <v>0.10440081136473559</v>
      </c>
      <c r="G8" s="63"/>
      <c r="H8" s="58">
        <v>7200</v>
      </c>
      <c r="I8" s="69"/>
      <c r="J8" s="70"/>
      <c r="L8" s="1"/>
      <c r="M8" s="23"/>
      <c r="N8" s="23"/>
      <c r="O8" s="23"/>
      <c r="P8" s="23"/>
      <c r="U8" s="71"/>
    </row>
    <row r="9" spans="2:21" ht="26.4" x14ac:dyDescent="0.7">
      <c r="B9" s="83"/>
      <c r="C9" s="22">
        <v>5</v>
      </c>
      <c r="D9" s="21" t="s">
        <v>567</v>
      </c>
      <c r="E9" s="27">
        <v>16645.330000000002</v>
      </c>
      <c r="F9" s="57">
        <f>+E9/J5</f>
        <v>8.8331081956930721E-3</v>
      </c>
      <c r="H9" s="58">
        <v>647.62099999999998</v>
      </c>
      <c r="I9" s="31" t="s">
        <v>500</v>
      </c>
      <c r="J9" s="72">
        <v>2790</v>
      </c>
      <c r="K9" s="32"/>
      <c r="M9" s="23"/>
      <c r="N9" s="23"/>
      <c r="O9" s="23"/>
      <c r="P9" s="23"/>
      <c r="U9" s="62"/>
    </row>
    <row r="10" spans="2:21" ht="26.4" x14ac:dyDescent="0.7">
      <c r="B10" s="83"/>
      <c r="C10" s="22">
        <v>6</v>
      </c>
      <c r="D10" s="21" t="s">
        <v>226</v>
      </c>
      <c r="E10" s="27">
        <f>SUM('ADS - Campaign'!D3:D9)</f>
        <v>170423.07</v>
      </c>
      <c r="F10" s="57">
        <f>+E10/J5</f>
        <v>9.043770332893214E-2</v>
      </c>
      <c r="G10" s="38" t="s">
        <v>569</v>
      </c>
      <c r="H10" s="58">
        <v>7714.7743333333328</v>
      </c>
      <c r="I10" s="31" t="s">
        <v>501</v>
      </c>
      <c r="J10" s="72">
        <v>10703.05</v>
      </c>
      <c r="K10" s="32"/>
      <c r="M10" s="23"/>
      <c r="N10" s="23"/>
      <c r="O10" s="23"/>
      <c r="P10" s="23"/>
      <c r="U10" s="62"/>
    </row>
    <row r="11" spans="2:21" ht="26.4" x14ac:dyDescent="0.7">
      <c r="B11" s="83"/>
      <c r="C11" s="22">
        <v>7</v>
      </c>
      <c r="D11" s="21" t="s">
        <v>227</v>
      </c>
      <c r="E11" s="27">
        <f>SUM('ADS - Campaign'!D10)</f>
        <v>60539.42</v>
      </c>
      <c r="F11" s="57">
        <f>+E11/J5</f>
        <v>3.2126202782672676E-2</v>
      </c>
      <c r="H11" s="58">
        <v>0</v>
      </c>
      <c r="I11" s="33" t="s">
        <v>236</v>
      </c>
      <c r="J11" s="87">
        <f>+J9+J10</f>
        <v>13493.05</v>
      </c>
      <c r="K11" s="34" t="s">
        <v>237</v>
      </c>
      <c r="M11" s="23"/>
      <c r="N11" s="23"/>
      <c r="O11" s="23"/>
      <c r="P11" s="23"/>
      <c r="U11" s="62"/>
    </row>
    <row r="12" spans="2:21" ht="26.4" x14ac:dyDescent="0.7">
      <c r="B12" s="83"/>
      <c r="C12" s="22">
        <v>8</v>
      </c>
      <c r="D12" s="21" t="s">
        <v>228</v>
      </c>
      <c r="E12" s="27">
        <f t="shared" ref="E12:E15" si="0">+H12*28</f>
        <v>0</v>
      </c>
      <c r="F12" s="57">
        <f>+E12/J5</f>
        <v>0</v>
      </c>
      <c r="H12" s="58">
        <v>0</v>
      </c>
      <c r="J12" s="66"/>
      <c r="M12" s="23"/>
      <c r="N12" s="23"/>
      <c r="O12" s="23"/>
      <c r="P12" s="23"/>
      <c r="U12" s="62"/>
    </row>
    <row r="13" spans="2:21" ht="26.4" x14ac:dyDescent="0.7">
      <c r="B13" s="83"/>
      <c r="C13" s="22">
        <v>9</v>
      </c>
      <c r="D13" s="21" t="s">
        <v>234</v>
      </c>
      <c r="E13" s="27">
        <f t="shared" si="0"/>
        <v>1063.8705777777777</v>
      </c>
      <c r="F13" s="57">
        <f>+E13/J5</f>
        <v>5.6455978461980702E-4</v>
      </c>
      <c r="H13" s="58">
        <v>37.995377777777776</v>
      </c>
      <c r="I13" s="73" t="s">
        <v>502</v>
      </c>
      <c r="J13" s="74">
        <f>+J7</f>
        <v>778539.26942222263</v>
      </c>
      <c r="K13" s="75"/>
      <c r="M13" s="23"/>
      <c r="N13" s="23"/>
      <c r="O13" s="23"/>
      <c r="P13" s="23"/>
      <c r="U13" s="62"/>
    </row>
    <row r="14" spans="2:21" x14ac:dyDescent="0.6">
      <c r="B14" s="83"/>
      <c r="C14" s="22">
        <v>10</v>
      </c>
      <c r="D14" s="21" t="s">
        <v>572</v>
      </c>
      <c r="E14" s="27">
        <v>580</v>
      </c>
      <c r="F14" s="57">
        <f>+E14/J5</f>
        <v>3.0778619309451851E-4</v>
      </c>
      <c r="H14" s="58">
        <v>19.5</v>
      </c>
      <c r="I14" s="73" t="s">
        <v>503</v>
      </c>
      <c r="J14" s="74">
        <f>+J11</f>
        <v>13493.05</v>
      </c>
      <c r="K14" s="75"/>
      <c r="U14" s="62"/>
    </row>
    <row r="15" spans="2:21" ht="26.4" x14ac:dyDescent="0.7">
      <c r="B15" s="83"/>
      <c r="C15" s="22">
        <v>11</v>
      </c>
      <c r="D15" s="21" t="s">
        <v>582</v>
      </c>
      <c r="E15" s="27">
        <f t="shared" si="0"/>
        <v>0</v>
      </c>
      <c r="F15" s="57">
        <f>+E15/J5</f>
        <v>0</v>
      </c>
      <c r="H15" s="58">
        <v>0</v>
      </c>
      <c r="I15" s="76" t="s">
        <v>504</v>
      </c>
      <c r="J15" s="88">
        <f>+J13-J14</f>
        <v>765046.21942222258</v>
      </c>
      <c r="K15" s="77" t="s">
        <v>237</v>
      </c>
      <c r="U15" s="62"/>
    </row>
    <row r="16" spans="2:21" ht="26.4" x14ac:dyDescent="0.7">
      <c r="B16" s="83"/>
      <c r="D16" s="25" t="s">
        <v>236</v>
      </c>
      <c r="E16" s="37">
        <f>SUM(E5:E15)</f>
        <v>1105885.7405777776</v>
      </c>
      <c r="F16" s="23" t="s">
        <v>237</v>
      </c>
      <c r="G16" s="23"/>
      <c r="U16" s="62"/>
    </row>
    <row r="17" spans="2:21" x14ac:dyDescent="0.6">
      <c r="B17" s="83"/>
      <c r="U17" s="62"/>
    </row>
    <row r="18" spans="2:21" ht="24" thickBot="1" x14ac:dyDescent="0.65">
      <c r="B18" s="85"/>
      <c r="C18" s="78"/>
      <c r="D18" s="78"/>
      <c r="E18" s="79"/>
      <c r="F18" s="79"/>
      <c r="G18" s="79"/>
      <c r="H18" s="80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81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ignoredErrors>
    <ignoredError sqref="E10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18"/>
  <sheetViews>
    <sheetView zoomScale="85" zoomScaleNormal="85" workbookViewId="0">
      <pane xSplit="4" ySplit="4" topLeftCell="E5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E5" sqref="E5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2" customWidth="1"/>
    <col min="4" max="4" width="26.90625" style="22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7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4" customFormat="1" ht="40.799999999999997" x14ac:dyDescent="1.05">
      <c r="B2" s="96" t="s">
        <v>1171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</row>
    <row r="3" spans="2:21" s="24" customFormat="1" ht="28.8" x14ac:dyDescent="0.75">
      <c r="B3" s="52"/>
      <c r="H3" s="53"/>
      <c r="U3" s="54"/>
    </row>
    <row r="4" spans="2:21" s="23" customFormat="1" ht="26.4" x14ac:dyDescent="0.7">
      <c r="B4" s="82"/>
      <c r="C4" s="26" t="s">
        <v>218</v>
      </c>
      <c r="D4" s="26" t="s">
        <v>229</v>
      </c>
      <c r="E4" s="26" t="s">
        <v>235</v>
      </c>
      <c r="F4" s="36" t="s">
        <v>562</v>
      </c>
      <c r="G4" s="35" t="s">
        <v>2</v>
      </c>
      <c r="H4" s="55"/>
      <c r="I4" s="89" t="s">
        <v>498</v>
      </c>
      <c r="J4" s="90">
        <v>2370664.7999999998</v>
      </c>
      <c r="K4" s="91"/>
      <c r="U4" s="56"/>
    </row>
    <row r="5" spans="2:21" ht="26.4" x14ac:dyDescent="0.7">
      <c r="B5" s="83"/>
      <c r="C5" s="22">
        <v>1</v>
      </c>
      <c r="D5" s="21" t="s">
        <v>219</v>
      </c>
      <c r="E5" s="27">
        <f>+ALL!H2</f>
        <v>620244.71</v>
      </c>
      <c r="F5" s="57">
        <f>+E5/J4</f>
        <v>0.26163323891256157</v>
      </c>
      <c r="H5" s="58">
        <v>20320.294333333335</v>
      </c>
      <c r="I5" s="89" t="s">
        <v>563</v>
      </c>
      <c r="J5" s="90">
        <f>+J4*5%</f>
        <v>118533.23999999999</v>
      </c>
      <c r="K5" s="91"/>
      <c r="P5" s="23"/>
      <c r="U5" s="62"/>
    </row>
    <row r="6" spans="2:21" ht="26.4" x14ac:dyDescent="0.7">
      <c r="B6" s="83"/>
      <c r="C6" s="22">
        <v>2</v>
      </c>
      <c r="D6" s="21" t="s">
        <v>220</v>
      </c>
      <c r="E6" s="27">
        <v>35926</v>
      </c>
      <c r="F6" s="57">
        <f>+E6/J4</f>
        <v>1.5154398884228594E-2</v>
      </c>
      <c r="G6" s="63"/>
      <c r="H6" s="58">
        <v>2082.2266666666701</v>
      </c>
      <c r="I6" s="89" t="s">
        <v>564</v>
      </c>
      <c r="J6" s="90">
        <f>+J4*10%</f>
        <v>237066.47999999998</v>
      </c>
      <c r="K6" s="91"/>
      <c r="P6" s="23"/>
      <c r="U6" s="62"/>
    </row>
    <row r="7" spans="2:21" ht="26.4" x14ac:dyDescent="0.7">
      <c r="B7" s="83"/>
      <c r="C7" s="22">
        <v>3</v>
      </c>
      <c r="D7" s="21" t="s">
        <v>221</v>
      </c>
      <c r="E7" s="27">
        <v>3727.84</v>
      </c>
      <c r="F7" s="57">
        <v>0</v>
      </c>
      <c r="G7" s="63"/>
      <c r="H7" s="58">
        <v>370.25266666666664</v>
      </c>
      <c r="I7" s="89" t="s">
        <v>566</v>
      </c>
      <c r="J7" s="90">
        <f>+J4*5%</f>
        <v>118533.23999999999</v>
      </c>
      <c r="K7" s="91"/>
      <c r="P7" s="23"/>
      <c r="U7" s="62"/>
    </row>
    <row r="8" spans="2:21" s="4" customFormat="1" ht="26.4" x14ac:dyDescent="0.7">
      <c r="B8" s="84"/>
      <c r="C8" s="5">
        <v>4</v>
      </c>
      <c r="D8" s="67" t="s">
        <v>222</v>
      </c>
      <c r="E8" s="27">
        <f t="shared" ref="E8:E15" si="0">+H8*28</f>
        <v>201600</v>
      </c>
      <c r="F8" s="68">
        <f>+E8/J4</f>
        <v>8.5039437038926816E-2</v>
      </c>
      <c r="G8" s="63"/>
      <c r="H8" s="58">
        <v>7200</v>
      </c>
      <c r="I8" s="89" t="s">
        <v>568</v>
      </c>
      <c r="J8" s="90">
        <f>+J4-J5-J6-J7</f>
        <v>1896531.8399999996</v>
      </c>
      <c r="K8" s="91"/>
      <c r="L8" s="1"/>
      <c r="P8" s="23"/>
      <c r="U8" s="71"/>
    </row>
    <row r="9" spans="2:21" ht="26.4" x14ac:dyDescent="0.7">
      <c r="B9" s="83"/>
      <c r="C9" s="22">
        <v>5</v>
      </c>
      <c r="D9" s="21" t="s">
        <v>567</v>
      </c>
      <c r="E9" s="27">
        <v>16645.330000000002</v>
      </c>
      <c r="F9" s="57">
        <f>+E9/J4</f>
        <v>7.0213764510275783E-3</v>
      </c>
      <c r="H9" s="58">
        <v>647.62099999999998</v>
      </c>
      <c r="I9" s="89" t="s">
        <v>570</v>
      </c>
      <c r="J9" s="90">
        <f>+E16</f>
        <v>1110750.2405777776</v>
      </c>
      <c r="K9" s="91"/>
      <c r="P9" s="23"/>
      <c r="U9" s="62"/>
    </row>
    <row r="10" spans="2:21" ht="26.4" x14ac:dyDescent="0.7">
      <c r="B10" s="83"/>
      <c r="C10" s="22">
        <v>6</v>
      </c>
      <c r="D10" s="21" t="s">
        <v>226</v>
      </c>
      <c r="E10" s="27">
        <f>SUM('ADS - Campaign'!D3:D9)</f>
        <v>170423.07</v>
      </c>
      <c r="F10" s="57">
        <f>+E10/J4</f>
        <v>7.1888303230385003E-2</v>
      </c>
      <c r="G10" s="38" t="s">
        <v>569</v>
      </c>
      <c r="H10" s="58">
        <v>7714.7743333333328</v>
      </c>
      <c r="I10" s="89" t="s">
        <v>571</v>
      </c>
      <c r="J10" s="90">
        <f>+'คำนวนต้นทุน 1-28'!J16</f>
        <v>13493.05</v>
      </c>
      <c r="K10" s="91"/>
      <c r="P10" s="23"/>
      <c r="U10" s="62"/>
    </row>
    <row r="11" spans="2:21" ht="26.4" x14ac:dyDescent="0.7">
      <c r="B11" s="83"/>
      <c r="C11" s="22">
        <v>7</v>
      </c>
      <c r="D11" s="21" t="s">
        <v>227</v>
      </c>
      <c r="E11" s="27">
        <f>SUM('ADS - Campaign'!D10)</f>
        <v>60539.42</v>
      </c>
      <c r="F11" s="57">
        <f>+E11/J4</f>
        <v>2.5536895810829099E-2</v>
      </c>
      <c r="H11" s="58">
        <v>0</v>
      </c>
      <c r="I11" s="92" t="s">
        <v>236</v>
      </c>
      <c r="J11" s="93">
        <f>+J4-J5-J6-J7-J9-J10</f>
        <v>772288.54942222196</v>
      </c>
      <c r="K11" s="94" t="s">
        <v>237</v>
      </c>
      <c r="P11" s="23"/>
      <c r="U11" s="62"/>
    </row>
    <row r="12" spans="2:21" ht="26.4" x14ac:dyDescent="0.7">
      <c r="B12" s="83"/>
      <c r="C12" s="22">
        <v>8</v>
      </c>
      <c r="D12" s="21" t="s">
        <v>228</v>
      </c>
      <c r="E12" s="27">
        <f t="shared" si="0"/>
        <v>0</v>
      </c>
      <c r="F12" s="57">
        <f>+E12/J4</f>
        <v>0</v>
      </c>
      <c r="H12" s="58">
        <v>0</v>
      </c>
      <c r="P12" s="23"/>
      <c r="U12" s="62"/>
    </row>
    <row r="13" spans="2:21" ht="26.4" x14ac:dyDescent="0.7">
      <c r="B13" s="83"/>
      <c r="C13" s="22">
        <v>9</v>
      </c>
      <c r="D13" s="21" t="s">
        <v>234</v>
      </c>
      <c r="E13" s="27">
        <f t="shared" si="0"/>
        <v>1063.8705777777777</v>
      </c>
      <c r="F13" s="57">
        <f>+E13/J4</f>
        <v>4.4876465781994054E-4</v>
      </c>
      <c r="H13" s="58">
        <v>37.995377777777776</v>
      </c>
      <c r="I13" s="31" t="s">
        <v>500</v>
      </c>
      <c r="J13" s="72">
        <f>+คำนวนต้นทุน!J9</f>
        <v>2790</v>
      </c>
      <c r="K13" s="32"/>
      <c r="L13" s="58">
        <v>37.995377777777776</v>
      </c>
      <c r="M13" s="58">
        <v>37.995377777777776</v>
      </c>
      <c r="N13" s="58">
        <v>37.995377777777776</v>
      </c>
      <c r="O13" s="23"/>
      <c r="P13" s="23"/>
      <c r="U13" s="62"/>
    </row>
    <row r="14" spans="2:21" x14ac:dyDescent="0.6">
      <c r="B14" s="83"/>
      <c r="C14" s="22">
        <v>10</v>
      </c>
      <c r="D14" s="21" t="s">
        <v>572</v>
      </c>
      <c r="E14" s="27">
        <v>580</v>
      </c>
      <c r="F14" s="57">
        <f>+E14/J4</f>
        <v>2.446571105286585E-4</v>
      </c>
      <c r="H14" s="58">
        <v>19.5</v>
      </c>
      <c r="I14" s="31" t="s">
        <v>501</v>
      </c>
      <c r="J14" s="72">
        <f>+คำนวนต้นทุน!J10</f>
        <v>10703.05</v>
      </c>
      <c r="K14" s="32"/>
      <c r="L14" s="58">
        <v>19.5</v>
      </c>
      <c r="M14" s="58">
        <v>19.5</v>
      </c>
      <c r="N14" s="58">
        <v>19.5</v>
      </c>
      <c r="U14" s="62"/>
    </row>
    <row r="15" spans="2:21" x14ac:dyDescent="0.6">
      <c r="B15" s="83"/>
      <c r="C15" s="22">
        <v>11</v>
      </c>
      <c r="D15" s="21" t="s">
        <v>582</v>
      </c>
      <c r="E15" s="27">
        <f t="shared" si="0"/>
        <v>0</v>
      </c>
      <c r="F15" s="57">
        <f>+E15/J4</f>
        <v>0</v>
      </c>
      <c r="H15" s="58">
        <v>0</v>
      </c>
      <c r="I15" s="31" t="s">
        <v>565</v>
      </c>
      <c r="J15" s="72">
        <v>0</v>
      </c>
      <c r="K15" s="32"/>
      <c r="L15" s="58">
        <v>0</v>
      </c>
      <c r="M15" s="58">
        <v>0</v>
      </c>
      <c r="N15" s="58">
        <v>0</v>
      </c>
      <c r="U15" s="62"/>
    </row>
    <row r="16" spans="2:21" ht="26.4" x14ac:dyDescent="0.7">
      <c r="B16" s="83"/>
      <c r="D16" s="25" t="s">
        <v>236</v>
      </c>
      <c r="E16" s="37">
        <f>SUM(E5:E15)</f>
        <v>1110750.2405777776</v>
      </c>
      <c r="F16" s="23" t="s">
        <v>237</v>
      </c>
      <c r="G16" s="23"/>
      <c r="I16" s="33" t="s">
        <v>236</v>
      </c>
      <c r="J16" s="87">
        <f>+J13+J14+J15</f>
        <v>13493.05</v>
      </c>
      <c r="K16" s="34" t="s">
        <v>237</v>
      </c>
      <c r="U16" s="62"/>
    </row>
    <row r="17" spans="2:21" x14ac:dyDescent="0.6">
      <c r="B17" s="83"/>
      <c r="U17" s="62"/>
    </row>
    <row r="18" spans="2:21" ht="24" thickBot="1" x14ac:dyDescent="0.65">
      <c r="B18" s="85"/>
      <c r="C18" s="78"/>
      <c r="D18" s="78"/>
      <c r="E18" s="79"/>
      <c r="F18" s="79"/>
      <c r="G18" s="79"/>
      <c r="H18" s="80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81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4"/>
  <sheetViews>
    <sheetView workbookViewId="0">
      <pane xSplit="2" ySplit="2" topLeftCell="C3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D11" sqref="D11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0" customWidth="1"/>
    <col min="5" max="16384" width="8.81640625" style="1"/>
  </cols>
  <sheetData>
    <row r="1" spans="1:5" s="39" customFormat="1" ht="28.8" x14ac:dyDescent="0.75">
      <c r="A1" s="24" t="s">
        <v>1174</v>
      </c>
      <c r="D1" s="40"/>
    </row>
    <row r="2" spans="1:5" s="23" customFormat="1" ht="22.2" customHeight="1" x14ac:dyDescent="0.7">
      <c r="A2" s="41" t="s">
        <v>573</v>
      </c>
      <c r="B2" s="42" t="s">
        <v>229</v>
      </c>
      <c r="C2" s="42" t="s">
        <v>574</v>
      </c>
      <c r="D2" s="43" t="s">
        <v>575</v>
      </c>
      <c r="E2" s="42" t="s">
        <v>2</v>
      </c>
    </row>
    <row r="3" spans="1:5" x14ac:dyDescent="0.6">
      <c r="A3" s="22">
        <v>1</v>
      </c>
      <c r="B3" s="1" t="s">
        <v>576</v>
      </c>
      <c r="C3" s="1" t="s">
        <v>5</v>
      </c>
      <c r="D3" s="30">
        <v>0</v>
      </c>
    </row>
    <row r="4" spans="1:5" x14ac:dyDescent="0.6">
      <c r="A4" s="22">
        <v>2</v>
      </c>
      <c r="B4" s="1" t="s">
        <v>577</v>
      </c>
      <c r="C4" s="1" t="s">
        <v>5</v>
      </c>
      <c r="D4" s="30">
        <v>121862.2</v>
      </c>
    </row>
    <row r="5" spans="1:5" x14ac:dyDescent="0.6">
      <c r="A5" s="22">
        <v>3</v>
      </c>
      <c r="B5" s="1" t="s">
        <v>576</v>
      </c>
      <c r="C5" s="1" t="s">
        <v>23</v>
      </c>
      <c r="D5" s="30">
        <v>0</v>
      </c>
    </row>
    <row r="6" spans="1:5" x14ac:dyDescent="0.6">
      <c r="A6" s="22">
        <v>4</v>
      </c>
      <c r="B6" s="1" t="s">
        <v>577</v>
      </c>
      <c r="C6" s="1" t="s">
        <v>23</v>
      </c>
      <c r="D6" s="30">
        <v>7122.3</v>
      </c>
    </row>
    <row r="7" spans="1:5" x14ac:dyDescent="0.6">
      <c r="A7" s="22">
        <v>5</v>
      </c>
      <c r="B7" s="1" t="s">
        <v>576</v>
      </c>
      <c r="C7" s="1" t="s">
        <v>26</v>
      </c>
      <c r="D7" s="30">
        <v>0</v>
      </c>
    </row>
    <row r="8" spans="1:5" x14ac:dyDescent="0.6">
      <c r="A8" s="22">
        <v>6</v>
      </c>
      <c r="B8" s="1" t="s">
        <v>577</v>
      </c>
      <c r="C8" s="1" t="s">
        <v>578</v>
      </c>
      <c r="D8" s="30">
        <v>41438.57</v>
      </c>
    </row>
    <row r="9" spans="1:5" x14ac:dyDescent="0.6">
      <c r="A9" s="22">
        <v>7</v>
      </c>
      <c r="B9" s="1" t="s">
        <v>577</v>
      </c>
      <c r="C9" s="1" t="s">
        <v>579</v>
      </c>
      <c r="D9" s="30">
        <v>0</v>
      </c>
    </row>
    <row r="10" spans="1:5" x14ac:dyDescent="0.6">
      <c r="A10" s="22">
        <v>8</v>
      </c>
      <c r="B10" s="1" t="s">
        <v>576</v>
      </c>
      <c r="C10" s="1" t="s">
        <v>580</v>
      </c>
      <c r="D10" s="30">
        <v>60539.42</v>
      </c>
    </row>
    <row r="11" spans="1:5" s="45" customFormat="1" ht="27" thickBot="1" x14ac:dyDescent="0.75">
      <c r="A11" s="44"/>
      <c r="C11" s="25" t="s">
        <v>581</v>
      </c>
      <c r="D11" s="46">
        <f>SUM(D3:D10)</f>
        <v>230962.49</v>
      </c>
      <c r="E11" s="23" t="s">
        <v>237</v>
      </c>
    </row>
    <row r="12" spans="1:5" ht="24" thickTop="1" x14ac:dyDescent="0.6"/>
    <row r="14" spans="1:5" x14ac:dyDescent="0.6">
      <c r="D14" s="30">
        <f>+D11/25178</f>
        <v>9.1731865120343148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B6" sqref="B6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217</v>
      </c>
    </row>
    <row r="2" spans="1:2" s="23" customFormat="1" ht="26.4" x14ac:dyDescent="0.7">
      <c r="A2" s="26" t="s">
        <v>218</v>
      </c>
      <c r="B2" s="26" t="s">
        <v>229</v>
      </c>
    </row>
    <row r="3" spans="1:2" x14ac:dyDescent="0.6">
      <c r="A3" s="22">
        <v>1</v>
      </c>
      <c r="B3" s="21" t="s">
        <v>219</v>
      </c>
    </row>
    <row r="4" spans="1:2" x14ac:dyDescent="0.6">
      <c r="A4" s="22">
        <v>2</v>
      </c>
      <c r="B4" s="21" t="s">
        <v>220</v>
      </c>
    </row>
    <row r="5" spans="1:2" x14ac:dyDescent="0.6">
      <c r="A5" s="22">
        <v>3</v>
      </c>
      <c r="B5" s="21" t="s">
        <v>221</v>
      </c>
    </row>
    <row r="6" spans="1:2" x14ac:dyDescent="0.6">
      <c r="A6" s="22">
        <v>4</v>
      </c>
      <c r="B6" s="21" t="s">
        <v>222</v>
      </c>
    </row>
    <row r="7" spans="1:2" x14ac:dyDescent="0.6">
      <c r="A7" s="22">
        <v>5</v>
      </c>
      <c r="B7" s="21" t="s">
        <v>223</v>
      </c>
    </row>
    <row r="8" spans="1:2" x14ac:dyDescent="0.6">
      <c r="A8" s="22">
        <v>6</v>
      </c>
      <c r="B8" s="21" t="s">
        <v>224</v>
      </c>
    </row>
    <row r="9" spans="1:2" x14ac:dyDescent="0.6">
      <c r="A9" s="22">
        <v>7</v>
      </c>
      <c r="B9" s="21" t="s">
        <v>225</v>
      </c>
    </row>
    <row r="10" spans="1:2" x14ac:dyDescent="0.6">
      <c r="A10" s="22">
        <v>8</v>
      </c>
      <c r="B10" s="21" t="s">
        <v>226</v>
      </c>
    </row>
    <row r="11" spans="1:2" x14ac:dyDescent="0.6">
      <c r="A11" s="22">
        <v>9</v>
      </c>
      <c r="B11" s="21" t="s">
        <v>227</v>
      </c>
    </row>
    <row r="12" spans="1:2" x14ac:dyDescent="0.6">
      <c r="A12" s="22">
        <v>10</v>
      </c>
      <c r="B12" s="21" t="s">
        <v>228</v>
      </c>
    </row>
    <row r="13" spans="1:2" x14ac:dyDescent="0.6">
      <c r="A13" s="22">
        <v>11</v>
      </c>
      <c r="B13" s="21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27"/>
  <sheetViews>
    <sheetView workbookViewId="0">
      <pane xSplit="1" ySplit="1" topLeftCell="B229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U56" activeCellId="2" sqref="U36 U39 U56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125</v>
      </c>
      <c r="D1" s="26" t="s">
        <v>493</v>
      </c>
      <c r="E1" s="26" t="s">
        <v>494</v>
      </c>
    </row>
    <row r="2" spans="1:5" x14ac:dyDescent="0.6">
      <c r="A2" s="2" t="s">
        <v>147</v>
      </c>
      <c r="B2" s="3" t="s">
        <v>148</v>
      </c>
      <c r="D2" s="2" t="s">
        <v>330</v>
      </c>
      <c r="E2" s="3" t="s">
        <v>330</v>
      </c>
    </row>
    <row r="3" spans="1:5" x14ac:dyDescent="0.6">
      <c r="A3" s="2" t="s">
        <v>20</v>
      </c>
      <c r="B3" s="3" t="s">
        <v>21</v>
      </c>
      <c r="D3" s="2" t="s">
        <v>374</v>
      </c>
      <c r="E3" s="3" t="s">
        <v>263</v>
      </c>
    </row>
    <row r="4" spans="1:5" x14ac:dyDescent="0.6">
      <c r="A4" s="2" t="s">
        <v>106</v>
      </c>
      <c r="B4" s="3" t="s">
        <v>107</v>
      </c>
      <c r="D4" s="2" t="s">
        <v>360</v>
      </c>
      <c r="E4" s="3" t="s">
        <v>361</v>
      </c>
    </row>
    <row r="5" spans="1:5" x14ac:dyDescent="0.6">
      <c r="A5" s="2" t="s">
        <v>151</v>
      </c>
      <c r="B5" s="3" t="s">
        <v>152</v>
      </c>
      <c r="D5" s="2" t="s">
        <v>482</v>
      </c>
      <c r="E5" s="3" t="s">
        <v>483</v>
      </c>
    </row>
    <row r="6" spans="1:5" x14ac:dyDescent="0.6">
      <c r="A6" s="2" t="s">
        <v>75</v>
      </c>
      <c r="B6" s="3" t="s">
        <v>76</v>
      </c>
      <c r="D6" s="2" t="s">
        <v>363</v>
      </c>
      <c r="E6" s="3" t="s">
        <v>364</v>
      </c>
    </row>
    <row r="7" spans="1:5" x14ac:dyDescent="0.6">
      <c r="A7" s="2" t="s">
        <v>195</v>
      </c>
      <c r="B7" s="3" t="s">
        <v>196</v>
      </c>
      <c r="D7" s="2" t="s">
        <v>408</v>
      </c>
      <c r="E7" s="3" t="s">
        <v>409</v>
      </c>
    </row>
    <row r="8" spans="1:5" x14ac:dyDescent="0.6">
      <c r="A8" s="2" t="s">
        <v>123</v>
      </c>
      <c r="B8" s="3" t="s">
        <v>124</v>
      </c>
      <c r="D8" s="2" t="s">
        <v>318</v>
      </c>
      <c r="E8" s="3" t="s">
        <v>323</v>
      </c>
    </row>
    <row r="9" spans="1:5" x14ac:dyDescent="0.6">
      <c r="A9" s="2" t="s">
        <v>99</v>
      </c>
      <c r="B9" s="3" t="s">
        <v>100</v>
      </c>
      <c r="D9" s="2" t="s">
        <v>368</v>
      </c>
      <c r="E9" s="3" t="s">
        <v>369</v>
      </c>
    </row>
    <row r="10" spans="1:5" x14ac:dyDescent="0.6">
      <c r="A10" s="2" t="s">
        <v>22</v>
      </c>
      <c r="B10" s="3" t="s">
        <v>213</v>
      </c>
      <c r="D10" s="2" t="s">
        <v>391</v>
      </c>
      <c r="E10" s="3" t="s">
        <v>392</v>
      </c>
    </row>
    <row r="11" spans="1:5" x14ac:dyDescent="0.6">
      <c r="A11" s="2" t="s">
        <v>109</v>
      </c>
      <c r="B11" s="3" t="s">
        <v>27</v>
      </c>
      <c r="D11" s="2" t="s">
        <v>380</v>
      </c>
      <c r="E11" s="3" t="s">
        <v>381</v>
      </c>
    </row>
    <row r="12" spans="1:5" x14ac:dyDescent="0.6">
      <c r="A12" s="2" t="s">
        <v>191</v>
      </c>
      <c r="B12" s="3" t="s">
        <v>192</v>
      </c>
      <c r="D12" s="2" t="s">
        <v>326</v>
      </c>
      <c r="E12" s="3" t="s">
        <v>327</v>
      </c>
    </row>
    <row r="13" spans="1:5" x14ac:dyDescent="0.6">
      <c r="A13" s="2" t="s">
        <v>18</v>
      </c>
      <c r="B13" s="3" t="s">
        <v>19</v>
      </c>
      <c r="D13" s="2" t="s">
        <v>389</v>
      </c>
      <c r="E13" s="3" t="s">
        <v>390</v>
      </c>
    </row>
    <row r="14" spans="1:5" x14ac:dyDescent="0.6">
      <c r="A14" s="2" t="s">
        <v>101</v>
      </c>
      <c r="B14" s="3" t="s">
        <v>74</v>
      </c>
      <c r="D14" s="2" t="s">
        <v>472</v>
      </c>
      <c r="E14" s="3" t="s">
        <v>479</v>
      </c>
    </row>
    <row r="15" spans="1:5" x14ac:dyDescent="0.6">
      <c r="A15" s="2" t="s">
        <v>73</v>
      </c>
      <c r="B15" s="3" t="s">
        <v>118</v>
      </c>
      <c r="D15" s="2" t="s">
        <v>487</v>
      </c>
      <c r="E15" s="3" t="s">
        <v>488</v>
      </c>
    </row>
    <row r="16" spans="1:5" x14ac:dyDescent="0.6">
      <c r="A16" s="2" t="s">
        <v>159</v>
      </c>
      <c r="B16" s="3" t="s">
        <v>160</v>
      </c>
      <c r="D16" s="2" t="s">
        <v>457</v>
      </c>
      <c r="E16" s="3" t="s">
        <v>458</v>
      </c>
    </row>
    <row r="17" spans="1:5" x14ac:dyDescent="0.6">
      <c r="A17" s="2" t="s">
        <v>204</v>
      </c>
      <c r="B17" s="3" t="s">
        <v>205</v>
      </c>
      <c r="D17" s="2" t="s">
        <v>384</v>
      </c>
      <c r="E17" s="3" t="s">
        <v>384</v>
      </c>
    </row>
    <row r="18" spans="1:5" x14ac:dyDescent="0.6">
      <c r="A18" s="2" t="s">
        <v>211</v>
      </c>
      <c r="B18" s="3" t="s">
        <v>212</v>
      </c>
      <c r="D18" s="2" t="s">
        <v>467</v>
      </c>
      <c r="E18" s="3" t="s">
        <v>467</v>
      </c>
    </row>
    <row r="19" spans="1:5" x14ac:dyDescent="0.6">
      <c r="A19" s="2" t="s">
        <v>198</v>
      </c>
      <c r="B19" s="3" t="s">
        <v>199</v>
      </c>
      <c r="D19" s="2" t="s">
        <v>490</v>
      </c>
      <c r="E19" s="3" t="s">
        <v>491</v>
      </c>
    </row>
    <row r="20" spans="1:5" x14ac:dyDescent="0.6">
      <c r="A20" s="2" t="s">
        <v>206</v>
      </c>
      <c r="B20" s="3" t="s">
        <v>207</v>
      </c>
      <c r="D20" s="2" t="s">
        <v>475</v>
      </c>
      <c r="E20" s="3" t="s">
        <v>492</v>
      </c>
    </row>
    <row r="21" spans="1:5" x14ac:dyDescent="0.6">
      <c r="A21" s="2" t="s">
        <v>161</v>
      </c>
      <c r="B21" s="3" t="s">
        <v>162</v>
      </c>
      <c r="D21" s="2" t="s">
        <v>410</v>
      </c>
      <c r="E21" s="3" t="s">
        <v>411</v>
      </c>
    </row>
    <row r="22" spans="1:5" x14ac:dyDescent="0.6">
      <c r="A22" s="2" t="s">
        <v>72</v>
      </c>
      <c r="B22" s="3" t="s">
        <v>108</v>
      </c>
      <c r="D22" s="2" t="s">
        <v>450</v>
      </c>
      <c r="E22" s="3" t="s">
        <v>481</v>
      </c>
    </row>
    <row r="23" spans="1:5" x14ac:dyDescent="0.6">
      <c r="A23" s="2" t="s">
        <v>95</v>
      </c>
      <c r="B23" s="3" t="s">
        <v>96</v>
      </c>
      <c r="D23" s="2" t="s">
        <v>332</v>
      </c>
      <c r="E23" s="3" t="s">
        <v>333</v>
      </c>
    </row>
    <row r="24" spans="1:5" x14ac:dyDescent="0.6">
      <c r="A24" s="2" t="s">
        <v>70</v>
      </c>
      <c r="B24" s="3" t="s">
        <v>71</v>
      </c>
      <c r="D24" s="2" t="s">
        <v>437</v>
      </c>
      <c r="E24" s="3" t="s">
        <v>438</v>
      </c>
    </row>
    <row r="25" spans="1:5" x14ac:dyDescent="0.6">
      <c r="A25" s="2" t="s">
        <v>174</v>
      </c>
      <c r="B25" s="3" t="s">
        <v>71</v>
      </c>
      <c r="D25" s="2" t="s">
        <v>426</v>
      </c>
      <c r="E25" s="3" t="s">
        <v>427</v>
      </c>
    </row>
    <row r="26" spans="1:5" x14ac:dyDescent="0.6">
      <c r="A26" s="2" t="s">
        <v>85</v>
      </c>
      <c r="B26" s="3" t="s">
        <v>86</v>
      </c>
      <c r="D26" s="2" t="s">
        <v>473</v>
      </c>
      <c r="E26" s="3" t="s">
        <v>474</v>
      </c>
    </row>
    <row r="27" spans="1:5" x14ac:dyDescent="0.6">
      <c r="A27" s="2" t="s">
        <v>54</v>
      </c>
      <c r="B27" s="3" t="s">
        <v>55</v>
      </c>
      <c r="D27" s="2" t="s">
        <v>461</v>
      </c>
      <c r="E27" s="3" t="s">
        <v>462</v>
      </c>
    </row>
    <row r="28" spans="1:5" x14ac:dyDescent="0.6">
      <c r="A28" s="2" t="s">
        <v>166</v>
      </c>
      <c r="B28" s="3" t="s">
        <v>55</v>
      </c>
      <c r="D28" s="2" t="s">
        <v>435</v>
      </c>
      <c r="E28" s="3" t="s">
        <v>436</v>
      </c>
    </row>
    <row r="29" spans="1:5" x14ac:dyDescent="0.6">
      <c r="A29" s="2" t="s">
        <v>83</v>
      </c>
      <c r="B29" s="3" t="s">
        <v>84</v>
      </c>
      <c r="D29" s="2" t="s">
        <v>433</v>
      </c>
      <c r="E29" s="3" t="s">
        <v>434</v>
      </c>
    </row>
    <row r="30" spans="1:5" x14ac:dyDescent="0.6">
      <c r="A30" s="2" t="s">
        <v>52</v>
      </c>
      <c r="B30" s="3" t="s">
        <v>53</v>
      </c>
      <c r="D30" s="2" t="s">
        <v>356</v>
      </c>
      <c r="E30" s="3" t="s">
        <v>370</v>
      </c>
    </row>
    <row r="31" spans="1:5" x14ac:dyDescent="0.6">
      <c r="A31" s="2" t="s">
        <v>165</v>
      </c>
      <c r="B31" s="3" t="s">
        <v>53</v>
      </c>
      <c r="D31" s="2" t="s">
        <v>357</v>
      </c>
      <c r="E31" s="3" t="s">
        <v>358</v>
      </c>
    </row>
    <row r="32" spans="1:5" x14ac:dyDescent="0.6">
      <c r="A32" s="2" t="s">
        <v>79</v>
      </c>
      <c r="B32" s="3" t="s">
        <v>80</v>
      </c>
      <c r="D32" s="2" t="s">
        <v>469</v>
      </c>
      <c r="E32" s="3" t="s">
        <v>337</v>
      </c>
    </row>
    <row r="33" spans="1:5" x14ac:dyDescent="0.6">
      <c r="A33" s="2" t="s">
        <v>135</v>
      </c>
      <c r="B33" s="3" t="s">
        <v>136</v>
      </c>
      <c r="D33" s="2" t="s">
        <v>352</v>
      </c>
      <c r="E33" s="3" t="s">
        <v>353</v>
      </c>
    </row>
    <row r="34" spans="1:5" x14ac:dyDescent="0.6">
      <c r="A34" s="2" t="s">
        <v>56</v>
      </c>
      <c r="B34" s="3" t="s">
        <v>57</v>
      </c>
      <c r="D34" s="2" t="s">
        <v>336</v>
      </c>
      <c r="E34" s="3" t="s">
        <v>419</v>
      </c>
    </row>
    <row r="35" spans="1:5" x14ac:dyDescent="0.6">
      <c r="A35" s="2" t="s">
        <v>167</v>
      </c>
      <c r="B35" s="3" t="s">
        <v>57</v>
      </c>
      <c r="D35" s="2" t="s">
        <v>399</v>
      </c>
      <c r="E35" s="3" t="s">
        <v>423</v>
      </c>
    </row>
    <row r="36" spans="1:5" x14ac:dyDescent="0.6">
      <c r="A36" s="2" t="s">
        <v>149</v>
      </c>
      <c r="B36" s="3" t="s">
        <v>150</v>
      </c>
      <c r="D36" s="2" t="s">
        <v>395</v>
      </c>
      <c r="E36" s="3" t="s">
        <v>396</v>
      </c>
    </row>
    <row r="37" spans="1:5" x14ac:dyDescent="0.6">
      <c r="A37" s="2" t="s">
        <v>50</v>
      </c>
      <c r="B37" s="3" t="s">
        <v>51</v>
      </c>
      <c r="D37" s="2" t="s">
        <v>420</v>
      </c>
      <c r="E37" s="3" t="s">
        <v>444</v>
      </c>
    </row>
    <row r="38" spans="1:5" x14ac:dyDescent="0.6">
      <c r="A38" s="2" t="s">
        <v>89</v>
      </c>
      <c r="B38" s="3" t="s">
        <v>90</v>
      </c>
      <c r="D38" s="2" t="s">
        <v>372</v>
      </c>
      <c r="E38" s="3" t="s">
        <v>373</v>
      </c>
    </row>
    <row r="39" spans="1:5" x14ac:dyDescent="0.6">
      <c r="A39" s="2" t="s">
        <v>58</v>
      </c>
      <c r="B39" s="3" t="s">
        <v>59</v>
      </c>
      <c r="D39" s="2" t="s">
        <v>470</v>
      </c>
      <c r="E39" s="3" t="s">
        <v>471</v>
      </c>
    </row>
    <row r="40" spans="1:5" x14ac:dyDescent="0.6">
      <c r="A40" s="2" t="s">
        <v>168</v>
      </c>
      <c r="B40" s="3" t="s">
        <v>59</v>
      </c>
      <c r="D40" s="2" t="s">
        <v>385</v>
      </c>
      <c r="E40" s="3" t="s">
        <v>386</v>
      </c>
    </row>
    <row r="41" spans="1:5" x14ac:dyDescent="0.6">
      <c r="A41" s="2" t="s">
        <v>137</v>
      </c>
      <c r="B41" s="3" t="s">
        <v>138</v>
      </c>
      <c r="D41" s="2" t="s">
        <v>397</v>
      </c>
      <c r="E41" s="3" t="s">
        <v>398</v>
      </c>
    </row>
    <row r="42" spans="1:5" x14ac:dyDescent="0.6">
      <c r="A42" s="2" t="s">
        <v>66</v>
      </c>
      <c r="B42" s="3" t="s">
        <v>67</v>
      </c>
      <c r="D42" s="2" t="s">
        <v>484</v>
      </c>
      <c r="E42" s="3" t="s">
        <v>485</v>
      </c>
    </row>
    <row r="43" spans="1:5" x14ac:dyDescent="0.6">
      <c r="A43" s="2" t="s">
        <v>172</v>
      </c>
      <c r="B43" s="3" t="s">
        <v>67</v>
      </c>
      <c r="D43" s="2" t="s">
        <v>440</v>
      </c>
      <c r="E43" s="3" t="s">
        <v>441</v>
      </c>
    </row>
    <row r="44" spans="1:5" x14ac:dyDescent="0.6">
      <c r="A44" s="2" t="s">
        <v>81</v>
      </c>
      <c r="B44" s="3" t="s">
        <v>82</v>
      </c>
      <c r="D44" s="2" t="s">
        <v>347</v>
      </c>
      <c r="E44" s="3" t="s">
        <v>348</v>
      </c>
    </row>
    <row r="45" spans="1:5" x14ac:dyDescent="0.6">
      <c r="A45" s="2" t="s">
        <v>91</v>
      </c>
      <c r="B45" s="3" t="s">
        <v>92</v>
      </c>
      <c r="D45" s="2" t="s">
        <v>351</v>
      </c>
      <c r="E45" s="3" t="s">
        <v>351</v>
      </c>
    </row>
    <row r="46" spans="1:5" x14ac:dyDescent="0.6">
      <c r="A46" s="2" t="s">
        <v>64</v>
      </c>
      <c r="B46" s="3" t="s">
        <v>65</v>
      </c>
      <c r="D46" s="2" t="s">
        <v>428</v>
      </c>
      <c r="E46" s="3" t="s">
        <v>429</v>
      </c>
    </row>
    <row r="47" spans="1:5" x14ac:dyDescent="0.6">
      <c r="A47" s="2" t="s">
        <v>170</v>
      </c>
      <c r="B47" s="3" t="s">
        <v>65</v>
      </c>
      <c r="D47" s="2" t="s">
        <v>463</v>
      </c>
      <c r="E47" s="3" t="s">
        <v>464</v>
      </c>
    </row>
    <row r="48" spans="1:5" x14ac:dyDescent="0.6">
      <c r="A48" s="2" t="s">
        <v>97</v>
      </c>
      <c r="B48" s="3" t="s">
        <v>98</v>
      </c>
      <c r="D48" s="2" t="s">
        <v>359</v>
      </c>
      <c r="E48" s="3" t="s">
        <v>263</v>
      </c>
    </row>
    <row r="49" spans="1:5" x14ac:dyDescent="0.6">
      <c r="A49" s="2" t="s">
        <v>68</v>
      </c>
      <c r="B49" s="3" t="s">
        <v>69</v>
      </c>
      <c r="D49" s="2" t="s">
        <v>459</v>
      </c>
      <c r="E49" s="3" t="s">
        <v>460</v>
      </c>
    </row>
    <row r="50" spans="1:5" x14ac:dyDescent="0.6">
      <c r="A50" s="2" t="s">
        <v>173</v>
      </c>
      <c r="B50" s="3" t="s">
        <v>69</v>
      </c>
      <c r="D50" s="2" t="s">
        <v>394</v>
      </c>
      <c r="E50" s="3" t="s">
        <v>407</v>
      </c>
    </row>
    <row r="51" spans="1:5" x14ac:dyDescent="0.6">
      <c r="A51" s="2" t="s">
        <v>93</v>
      </c>
      <c r="B51" s="3" t="s">
        <v>94</v>
      </c>
      <c r="D51" s="2" t="s">
        <v>371</v>
      </c>
      <c r="E51" s="3" t="s">
        <v>414</v>
      </c>
    </row>
    <row r="52" spans="1:5" x14ac:dyDescent="0.6">
      <c r="A52" s="2" t="s">
        <v>62</v>
      </c>
      <c r="B52" s="3" t="s">
        <v>63</v>
      </c>
      <c r="D52" s="2" t="s">
        <v>321</v>
      </c>
      <c r="E52" s="3" t="s">
        <v>465</v>
      </c>
    </row>
    <row r="53" spans="1:5" x14ac:dyDescent="0.6">
      <c r="A53" s="2" t="s">
        <v>171</v>
      </c>
      <c r="B53" s="3" t="s">
        <v>63</v>
      </c>
      <c r="D53" s="2" t="s">
        <v>334</v>
      </c>
      <c r="E53" s="3" t="s">
        <v>335</v>
      </c>
    </row>
    <row r="54" spans="1:5" x14ac:dyDescent="0.6">
      <c r="A54" s="2" t="s">
        <v>87</v>
      </c>
      <c r="B54" s="3" t="s">
        <v>88</v>
      </c>
      <c r="D54" s="2" t="s">
        <v>328</v>
      </c>
      <c r="E54" s="3" t="s">
        <v>329</v>
      </c>
    </row>
    <row r="55" spans="1:5" x14ac:dyDescent="0.6">
      <c r="A55" s="2" t="s">
        <v>60</v>
      </c>
      <c r="B55" s="3" t="s">
        <v>61</v>
      </c>
      <c r="D55" s="2" t="s">
        <v>446</v>
      </c>
      <c r="E55" s="3" t="s">
        <v>447</v>
      </c>
    </row>
    <row r="56" spans="1:5" x14ac:dyDescent="0.6">
      <c r="A56" s="2" t="s">
        <v>169</v>
      </c>
      <c r="B56" s="3" t="s">
        <v>61</v>
      </c>
      <c r="D56" s="2" t="s">
        <v>424</v>
      </c>
      <c r="E56" s="3" t="s">
        <v>425</v>
      </c>
    </row>
    <row r="57" spans="1:5" x14ac:dyDescent="0.6">
      <c r="A57" s="2" t="s">
        <v>185</v>
      </c>
      <c r="B57" s="3" t="s">
        <v>186</v>
      </c>
      <c r="D57" s="2" t="s">
        <v>448</v>
      </c>
      <c r="E57" s="3" t="s">
        <v>449</v>
      </c>
    </row>
    <row r="58" spans="1:5" x14ac:dyDescent="0.6">
      <c r="A58" s="2" t="s">
        <v>183</v>
      </c>
      <c r="B58" s="3" t="s">
        <v>184</v>
      </c>
      <c r="D58" s="2" t="s">
        <v>377</v>
      </c>
      <c r="E58" s="3" t="s">
        <v>378</v>
      </c>
    </row>
    <row r="59" spans="1:5" x14ac:dyDescent="0.6">
      <c r="A59" s="2" t="s">
        <v>182</v>
      </c>
      <c r="B59" s="3" t="s">
        <v>49</v>
      </c>
      <c r="D59" s="2" t="s">
        <v>476</v>
      </c>
      <c r="E59" s="3" t="s">
        <v>477</v>
      </c>
    </row>
    <row r="60" spans="1:5" x14ac:dyDescent="0.6">
      <c r="A60" s="2" t="s">
        <v>48</v>
      </c>
      <c r="B60" s="3" t="s">
        <v>49</v>
      </c>
      <c r="D60" s="2" t="s">
        <v>382</v>
      </c>
      <c r="E60" s="3" t="s">
        <v>445</v>
      </c>
    </row>
    <row r="61" spans="1:5" x14ac:dyDescent="0.6">
      <c r="A61" s="2" t="s">
        <v>177</v>
      </c>
      <c r="B61" s="3" t="s">
        <v>39</v>
      </c>
      <c r="D61" s="2" t="s">
        <v>383</v>
      </c>
      <c r="E61" s="3" t="s">
        <v>378</v>
      </c>
    </row>
    <row r="62" spans="1:5" x14ac:dyDescent="0.6">
      <c r="A62" s="2" t="s">
        <v>38</v>
      </c>
      <c r="B62" s="3" t="s">
        <v>39</v>
      </c>
      <c r="D62" s="2" t="s">
        <v>388</v>
      </c>
      <c r="E62" s="3" t="s">
        <v>378</v>
      </c>
    </row>
    <row r="63" spans="1:5" x14ac:dyDescent="0.6">
      <c r="A63" s="2" t="s">
        <v>178</v>
      </c>
      <c r="B63" s="3" t="s">
        <v>41</v>
      </c>
      <c r="D63" s="2" t="s">
        <v>412</v>
      </c>
      <c r="E63" s="3" t="s">
        <v>413</v>
      </c>
    </row>
    <row r="64" spans="1:5" x14ac:dyDescent="0.6">
      <c r="A64" s="2" t="s">
        <v>40</v>
      </c>
      <c r="B64" s="3" t="s">
        <v>41</v>
      </c>
      <c r="D64" s="2" t="s">
        <v>421</v>
      </c>
      <c r="E64" s="3" t="s">
        <v>422</v>
      </c>
    </row>
    <row r="65" spans="1:5" x14ac:dyDescent="0.6">
      <c r="A65" s="2" t="s">
        <v>176</v>
      </c>
      <c r="B65" s="3" t="s">
        <v>33</v>
      </c>
      <c r="D65" s="2" t="s">
        <v>387</v>
      </c>
      <c r="E65" s="3" t="s">
        <v>378</v>
      </c>
    </row>
    <row r="66" spans="1:5" x14ac:dyDescent="0.6">
      <c r="A66" s="2" t="s">
        <v>32</v>
      </c>
      <c r="B66" s="3" t="s">
        <v>33</v>
      </c>
      <c r="D66" s="2" t="s">
        <v>393</v>
      </c>
      <c r="E66" s="3" t="s">
        <v>378</v>
      </c>
    </row>
    <row r="67" spans="1:5" x14ac:dyDescent="0.6">
      <c r="A67" s="2" t="s">
        <v>180</v>
      </c>
      <c r="B67" s="3" t="s">
        <v>45</v>
      </c>
      <c r="D67" s="2" t="s">
        <v>354</v>
      </c>
      <c r="E67" s="3" t="s">
        <v>355</v>
      </c>
    </row>
    <row r="68" spans="1:5" x14ac:dyDescent="0.6">
      <c r="A68" s="2" t="s">
        <v>44</v>
      </c>
      <c r="B68" s="3" t="s">
        <v>45</v>
      </c>
      <c r="D68" s="2" t="s">
        <v>400</v>
      </c>
      <c r="E68" s="3" t="s">
        <v>401</v>
      </c>
    </row>
    <row r="69" spans="1:5" x14ac:dyDescent="0.6">
      <c r="A69" s="2" t="s">
        <v>179</v>
      </c>
      <c r="B69" s="3" t="s">
        <v>43</v>
      </c>
      <c r="D69" s="2" t="s">
        <v>478</v>
      </c>
      <c r="E69" s="3" t="s">
        <v>376</v>
      </c>
    </row>
    <row r="70" spans="1:5" x14ac:dyDescent="0.6">
      <c r="A70" s="2" t="s">
        <v>42</v>
      </c>
      <c r="B70" s="3" t="s">
        <v>43</v>
      </c>
      <c r="D70" s="2" t="s">
        <v>430</v>
      </c>
      <c r="E70" s="3" t="s">
        <v>376</v>
      </c>
    </row>
    <row r="71" spans="1:5" x14ac:dyDescent="0.6">
      <c r="A71" s="2" t="s">
        <v>181</v>
      </c>
      <c r="B71" s="3" t="s">
        <v>47</v>
      </c>
      <c r="D71" s="2" t="s">
        <v>489</v>
      </c>
      <c r="E71" s="3" t="s">
        <v>376</v>
      </c>
    </row>
    <row r="72" spans="1:5" x14ac:dyDescent="0.6">
      <c r="A72" s="2" t="s">
        <v>46</v>
      </c>
      <c r="B72" s="3" t="s">
        <v>47</v>
      </c>
      <c r="D72" s="2" t="s">
        <v>451</v>
      </c>
      <c r="E72" s="3" t="s">
        <v>452</v>
      </c>
    </row>
    <row r="73" spans="1:5" x14ac:dyDescent="0.6">
      <c r="A73" s="2" t="s">
        <v>197</v>
      </c>
      <c r="B73" s="3" t="s">
        <v>35</v>
      </c>
      <c r="D73" s="2" t="s">
        <v>455</v>
      </c>
      <c r="E73" s="3" t="s">
        <v>456</v>
      </c>
    </row>
    <row r="74" spans="1:5" x14ac:dyDescent="0.6">
      <c r="A74" s="2" t="s">
        <v>34</v>
      </c>
      <c r="B74" s="3" t="s">
        <v>35</v>
      </c>
      <c r="D74" s="2" t="s">
        <v>324</v>
      </c>
      <c r="E74" s="3" t="s">
        <v>331</v>
      </c>
    </row>
    <row r="75" spans="1:5" x14ac:dyDescent="0.6">
      <c r="A75" s="2" t="s">
        <v>175</v>
      </c>
      <c r="B75" s="3" t="s">
        <v>37</v>
      </c>
      <c r="D75" s="2" t="s">
        <v>466</v>
      </c>
      <c r="E75" s="3" t="s">
        <v>376</v>
      </c>
    </row>
    <row r="76" spans="1:5" x14ac:dyDescent="0.6">
      <c r="A76" s="2" t="s">
        <v>36</v>
      </c>
      <c r="B76" s="3" t="s">
        <v>37</v>
      </c>
      <c r="D76" s="2" t="s">
        <v>439</v>
      </c>
      <c r="E76" s="3" t="s">
        <v>376</v>
      </c>
    </row>
    <row r="77" spans="1:5" x14ac:dyDescent="0.6">
      <c r="A77" s="2" t="s">
        <v>208</v>
      </c>
      <c r="B77" s="3" t="s">
        <v>31</v>
      </c>
      <c r="D77" s="2" t="s">
        <v>480</v>
      </c>
      <c r="E77" s="3" t="s">
        <v>376</v>
      </c>
    </row>
    <row r="78" spans="1:5" x14ac:dyDescent="0.6">
      <c r="A78" s="2" t="s">
        <v>30</v>
      </c>
      <c r="B78" s="3" t="s">
        <v>31</v>
      </c>
      <c r="D78" s="2" t="s">
        <v>404</v>
      </c>
      <c r="E78" s="3" t="s">
        <v>405</v>
      </c>
    </row>
    <row r="79" spans="1:5" x14ac:dyDescent="0.6">
      <c r="A79" s="2" t="s">
        <v>114</v>
      </c>
      <c r="B79" s="3" t="s">
        <v>115</v>
      </c>
      <c r="D79" s="2" t="s">
        <v>319</v>
      </c>
      <c r="E79" s="3" t="s">
        <v>486</v>
      </c>
    </row>
    <row r="80" spans="1:5" x14ac:dyDescent="0.6">
      <c r="A80" s="2" t="s">
        <v>112</v>
      </c>
      <c r="B80" s="3" t="s">
        <v>113</v>
      </c>
      <c r="D80" s="2" t="s">
        <v>349</v>
      </c>
      <c r="E80" s="3" t="s">
        <v>350</v>
      </c>
    </row>
    <row r="81" spans="1:5" x14ac:dyDescent="0.6">
      <c r="A81" s="2" t="s">
        <v>12</v>
      </c>
      <c r="B81" s="3" t="s">
        <v>13</v>
      </c>
      <c r="D81" s="2" t="s">
        <v>367</v>
      </c>
      <c r="E81" s="3" t="s">
        <v>350</v>
      </c>
    </row>
    <row r="82" spans="1:5" x14ac:dyDescent="0.6">
      <c r="A82" s="2" t="s">
        <v>200</v>
      </c>
      <c r="B82" s="3" t="s">
        <v>201</v>
      </c>
      <c r="D82" s="2" t="s">
        <v>442</v>
      </c>
      <c r="E82" s="3" t="s">
        <v>443</v>
      </c>
    </row>
    <row r="83" spans="1:5" x14ac:dyDescent="0.6">
      <c r="A83" s="2" t="s">
        <v>14</v>
      </c>
      <c r="B83" s="3" t="s">
        <v>15</v>
      </c>
      <c r="D83" s="2" t="s">
        <v>415</v>
      </c>
      <c r="E83" s="3" t="s">
        <v>416</v>
      </c>
    </row>
    <row r="84" spans="1:5" x14ac:dyDescent="0.6">
      <c r="A84" s="2" t="s">
        <v>153</v>
      </c>
      <c r="B84" s="3" t="s">
        <v>154</v>
      </c>
      <c r="D84" s="2" t="s">
        <v>365</v>
      </c>
      <c r="E84" s="3" t="s">
        <v>366</v>
      </c>
    </row>
    <row r="85" spans="1:5" x14ac:dyDescent="0.6">
      <c r="A85" s="2" t="s">
        <v>10</v>
      </c>
      <c r="B85" s="3" t="s">
        <v>11</v>
      </c>
      <c r="D85" s="2" t="s">
        <v>453</v>
      </c>
      <c r="E85" s="3" t="s">
        <v>454</v>
      </c>
    </row>
    <row r="86" spans="1:5" x14ac:dyDescent="0.6">
      <c r="A86" s="2" t="s">
        <v>202</v>
      </c>
      <c r="B86" s="3" t="s">
        <v>203</v>
      </c>
      <c r="D86" s="2" t="s">
        <v>431</v>
      </c>
      <c r="E86" s="3" t="s">
        <v>432</v>
      </c>
    </row>
    <row r="87" spans="1:5" x14ac:dyDescent="0.6">
      <c r="A87" s="2" t="s">
        <v>110</v>
      </c>
      <c r="B87" s="3" t="s">
        <v>111</v>
      </c>
      <c r="D87" s="2" t="s">
        <v>417</v>
      </c>
      <c r="E87" s="3" t="s">
        <v>418</v>
      </c>
    </row>
    <row r="88" spans="1:5" x14ac:dyDescent="0.6">
      <c r="A88" s="2" t="s">
        <v>28</v>
      </c>
      <c r="B88" s="3" t="s">
        <v>29</v>
      </c>
      <c r="D88" s="2" t="s">
        <v>362</v>
      </c>
      <c r="E88" s="3" t="s">
        <v>406</v>
      </c>
    </row>
    <row r="89" spans="1:5" x14ac:dyDescent="0.6">
      <c r="A89" s="2" t="s">
        <v>189</v>
      </c>
      <c r="B89" s="3" t="s">
        <v>190</v>
      </c>
      <c r="D89" s="2" t="s">
        <v>402</v>
      </c>
      <c r="E89" s="3" t="s">
        <v>403</v>
      </c>
    </row>
    <row r="90" spans="1:5" x14ac:dyDescent="0.6">
      <c r="A90" s="2" t="s">
        <v>163</v>
      </c>
      <c r="B90" s="3" t="s">
        <v>164</v>
      </c>
      <c r="D90" s="2" t="s">
        <v>468</v>
      </c>
      <c r="E90" s="3" t="s">
        <v>376</v>
      </c>
    </row>
    <row r="91" spans="1:5" x14ac:dyDescent="0.6">
      <c r="A91" s="2" t="s">
        <v>157</v>
      </c>
      <c r="B91" s="3" t="s">
        <v>158</v>
      </c>
      <c r="D91" s="2" t="s">
        <v>379</v>
      </c>
      <c r="E91" s="3" t="s">
        <v>376</v>
      </c>
    </row>
    <row r="92" spans="1:5" x14ac:dyDescent="0.6">
      <c r="A92" s="2" t="s">
        <v>8</v>
      </c>
      <c r="B92" s="3" t="s">
        <v>9</v>
      </c>
      <c r="D92" s="2" t="s">
        <v>375</v>
      </c>
      <c r="E92" s="3" t="s">
        <v>376</v>
      </c>
    </row>
    <row r="93" spans="1:5" x14ac:dyDescent="0.6">
      <c r="A93" s="2" t="s">
        <v>145</v>
      </c>
      <c r="B93" s="3" t="s">
        <v>146</v>
      </c>
      <c r="D93" s="2" t="s">
        <v>495</v>
      </c>
      <c r="E93" s="3" t="s">
        <v>378</v>
      </c>
    </row>
    <row r="94" spans="1:5" x14ac:dyDescent="0.6">
      <c r="A94" s="2" t="s">
        <v>6</v>
      </c>
      <c r="B94" s="3" t="s">
        <v>7</v>
      </c>
      <c r="D94" s="2" t="s">
        <v>496</v>
      </c>
      <c r="E94" s="3" t="s">
        <v>378</v>
      </c>
    </row>
    <row r="95" spans="1:5" x14ac:dyDescent="0.6">
      <c r="A95" s="2" t="s">
        <v>143</v>
      </c>
      <c r="B95" s="3" t="s">
        <v>144</v>
      </c>
      <c r="D95" s="29"/>
    </row>
    <row r="96" spans="1:5" x14ac:dyDescent="0.6">
      <c r="A96" s="2" t="s">
        <v>3</v>
      </c>
      <c r="B96" s="3" t="s">
        <v>4</v>
      </c>
      <c r="D96" s="29"/>
    </row>
    <row r="97" spans="1:4" x14ac:dyDescent="0.6">
      <c r="A97" s="2" t="s">
        <v>141</v>
      </c>
      <c r="B97" s="3" t="s">
        <v>142</v>
      </c>
      <c r="D97" s="29"/>
    </row>
    <row r="98" spans="1:4" x14ac:dyDescent="0.6">
      <c r="A98" s="2" t="s">
        <v>77</v>
      </c>
      <c r="B98" s="3" t="s">
        <v>78</v>
      </c>
      <c r="D98" s="29"/>
    </row>
    <row r="99" spans="1:4" x14ac:dyDescent="0.6">
      <c r="A99" s="2" t="s">
        <v>24</v>
      </c>
      <c r="B99" s="3" t="s">
        <v>25</v>
      </c>
      <c r="D99" s="29"/>
    </row>
    <row r="100" spans="1:4" x14ac:dyDescent="0.6">
      <c r="A100" s="2" t="s">
        <v>193</v>
      </c>
      <c r="B100" s="3" t="s">
        <v>194</v>
      </c>
      <c r="D100" s="29"/>
    </row>
    <row r="101" spans="1:4" x14ac:dyDescent="0.6">
      <c r="A101" s="2" t="s">
        <v>139</v>
      </c>
      <c r="B101" s="3" t="s">
        <v>140</v>
      </c>
      <c r="D101" s="29"/>
    </row>
    <row r="102" spans="1:4" x14ac:dyDescent="0.6">
      <c r="A102" s="2" t="s">
        <v>155</v>
      </c>
      <c r="B102" s="3" t="s">
        <v>156</v>
      </c>
      <c r="D102" s="29"/>
    </row>
    <row r="103" spans="1:4" x14ac:dyDescent="0.6">
      <c r="A103" s="2" t="s">
        <v>187</v>
      </c>
      <c r="B103" s="3" t="s">
        <v>188</v>
      </c>
      <c r="D103" s="29"/>
    </row>
    <row r="104" spans="1:4" x14ac:dyDescent="0.6">
      <c r="A104" s="2" t="s">
        <v>209</v>
      </c>
      <c r="B104" s="3" t="s">
        <v>210</v>
      </c>
      <c r="D104" s="29"/>
    </row>
    <row r="105" spans="1:4" x14ac:dyDescent="0.6">
      <c r="A105" s="2" t="s">
        <v>116</v>
      </c>
      <c r="B105" s="3" t="s">
        <v>117</v>
      </c>
      <c r="D105" s="29"/>
    </row>
    <row r="106" spans="1:4" x14ac:dyDescent="0.6">
      <c r="A106" s="2" t="s">
        <v>102</v>
      </c>
      <c r="B106" s="3" t="s">
        <v>103</v>
      </c>
      <c r="D106" s="29"/>
    </row>
    <row r="107" spans="1:4" x14ac:dyDescent="0.6">
      <c r="A107" s="2" t="s">
        <v>121</v>
      </c>
      <c r="B107" s="3" t="s">
        <v>122</v>
      </c>
      <c r="D107" s="29"/>
    </row>
    <row r="108" spans="1:4" x14ac:dyDescent="0.6">
      <c r="A108" s="2" t="s">
        <v>104</v>
      </c>
      <c r="B108" s="3" t="s">
        <v>105</v>
      </c>
      <c r="D108" s="29"/>
    </row>
    <row r="109" spans="1:4" x14ac:dyDescent="0.6">
      <c r="A109" s="2" t="s">
        <v>119</v>
      </c>
      <c r="B109" s="3" t="s">
        <v>120</v>
      </c>
      <c r="D109" s="29"/>
    </row>
    <row r="110" spans="1:4" x14ac:dyDescent="0.6">
      <c r="A110" s="2" t="s">
        <v>16</v>
      </c>
      <c r="B110" s="3" t="s">
        <v>17</v>
      </c>
      <c r="D110" s="29"/>
    </row>
    <row r="111" spans="1:4" x14ac:dyDescent="0.6">
      <c r="A111" s="2" t="s">
        <v>215</v>
      </c>
      <c r="B111" s="3" t="s">
        <v>216</v>
      </c>
      <c r="D111" s="29"/>
    </row>
    <row r="112" spans="1:4" x14ac:dyDescent="0.6">
      <c r="A112" s="2" t="s">
        <v>238</v>
      </c>
      <c r="B112" s="3" t="s">
        <v>243</v>
      </c>
      <c r="D112" s="29"/>
    </row>
    <row r="113" spans="1:4" x14ac:dyDescent="0.6">
      <c r="A113" s="2">
        <v>1111011</v>
      </c>
      <c r="B113" s="3" t="s">
        <v>233</v>
      </c>
      <c r="D113" s="29"/>
    </row>
    <row r="114" spans="1:4" x14ac:dyDescent="0.6">
      <c r="A114" s="2" t="s">
        <v>239</v>
      </c>
      <c r="B114" s="3" t="s">
        <v>245</v>
      </c>
      <c r="D114" s="29"/>
    </row>
    <row r="115" spans="1:4" x14ac:dyDescent="0.6">
      <c r="A115" s="2" t="s">
        <v>240</v>
      </c>
      <c r="B115" s="3" t="s">
        <v>246</v>
      </c>
      <c r="D115" s="29"/>
    </row>
    <row r="116" spans="1:4" x14ac:dyDescent="0.6">
      <c r="A116" s="2" t="s">
        <v>241</v>
      </c>
      <c r="B116" s="3" t="s">
        <v>247</v>
      </c>
      <c r="D116" s="29"/>
    </row>
    <row r="117" spans="1:4" x14ac:dyDescent="0.6">
      <c r="A117" s="2" t="s">
        <v>230</v>
      </c>
      <c r="B117" s="3" t="s">
        <v>231</v>
      </c>
      <c r="D117" s="29"/>
    </row>
    <row r="118" spans="1:4" x14ac:dyDescent="0.6">
      <c r="A118" s="2" t="s">
        <v>242</v>
      </c>
      <c r="B118" s="3" t="s">
        <v>244</v>
      </c>
      <c r="D118" s="29"/>
    </row>
    <row r="119" spans="1:4" x14ac:dyDescent="0.6">
      <c r="A119" s="2" t="s">
        <v>252</v>
      </c>
      <c r="B119" s="3" t="s">
        <v>253</v>
      </c>
      <c r="D119" s="29"/>
    </row>
    <row r="120" spans="1:4" x14ac:dyDescent="0.6">
      <c r="A120" s="2" t="s">
        <v>250</v>
      </c>
      <c r="B120" s="3" t="s">
        <v>251</v>
      </c>
      <c r="D120" s="29"/>
    </row>
    <row r="121" spans="1:4" x14ac:dyDescent="0.6">
      <c r="A121" s="2" t="s">
        <v>248</v>
      </c>
      <c r="B121" s="3" t="s">
        <v>249</v>
      </c>
      <c r="D121" s="29"/>
    </row>
    <row r="122" spans="1:4" x14ac:dyDescent="0.6">
      <c r="A122" s="2" t="s">
        <v>254</v>
      </c>
      <c r="B122" s="3" t="s">
        <v>255</v>
      </c>
      <c r="D122" s="29"/>
    </row>
    <row r="123" spans="1:4" x14ac:dyDescent="0.6">
      <c r="A123" s="2" t="s">
        <v>257</v>
      </c>
      <c r="B123" s="3" t="s">
        <v>258</v>
      </c>
      <c r="D123" s="29"/>
    </row>
    <row r="124" spans="1:4" x14ac:dyDescent="0.6">
      <c r="A124" s="2" t="s">
        <v>259</v>
      </c>
      <c r="B124" s="3" t="s">
        <v>260</v>
      </c>
      <c r="D124" s="29"/>
    </row>
    <row r="125" spans="1:4" x14ac:dyDescent="0.6">
      <c r="A125" s="2" t="s">
        <v>261</v>
      </c>
      <c r="B125" s="3" t="s">
        <v>262</v>
      </c>
      <c r="D125" s="29"/>
    </row>
    <row r="126" spans="1:4" x14ac:dyDescent="0.6">
      <c r="A126" s="2" t="s">
        <v>264</v>
      </c>
      <c r="B126" s="3" t="s">
        <v>265</v>
      </c>
      <c r="D126" s="29"/>
    </row>
    <row r="127" spans="1:4" x14ac:dyDescent="0.6">
      <c r="A127" s="2" t="s">
        <v>266</v>
      </c>
      <c r="B127" s="3" t="s">
        <v>267</v>
      </c>
      <c r="D127" s="29"/>
    </row>
    <row r="128" spans="1:4" x14ac:dyDescent="0.6">
      <c r="A128" s="2" t="s">
        <v>269</v>
      </c>
      <c r="B128" s="3" t="s">
        <v>268</v>
      </c>
      <c r="D128" s="29"/>
    </row>
    <row r="129" spans="1:4" x14ac:dyDescent="0.6">
      <c r="A129" s="2" t="s">
        <v>270</v>
      </c>
      <c r="B129" s="3" t="s">
        <v>268</v>
      </c>
      <c r="D129" s="29"/>
    </row>
    <row r="130" spans="1:4" x14ac:dyDescent="0.6">
      <c r="A130" s="2" t="s">
        <v>271</v>
      </c>
      <c r="B130" s="3" t="s">
        <v>268</v>
      </c>
      <c r="D130" s="29"/>
    </row>
    <row r="131" spans="1:4" x14ac:dyDescent="0.6">
      <c r="A131" s="2" t="s">
        <v>280</v>
      </c>
      <c r="B131" s="3" t="s">
        <v>273</v>
      </c>
      <c r="D131" s="29"/>
    </row>
    <row r="132" spans="1:4" x14ac:dyDescent="0.6">
      <c r="A132" s="2" t="s">
        <v>277</v>
      </c>
      <c r="B132" s="3" t="s">
        <v>273</v>
      </c>
      <c r="D132" s="29"/>
    </row>
    <row r="133" spans="1:4" x14ac:dyDescent="0.6">
      <c r="A133" s="2" t="s">
        <v>279</v>
      </c>
      <c r="B133" s="3" t="s">
        <v>273</v>
      </c>
      <c r="D133" s="29"/>
    </row>
    <row r="134" spans="1:4" x14ac:dyDescent="0.6">
      <c r="A134" s="2" t="s">
        <v>281</v>
      </c>
      <c r="B134" s="3" t="s">
        <v>273</v>
      </c>
      <c r="D134" s="29"/>
    </row>
    <row r="135" spans="1:4" x14ac:dyDescent="0.6">
      <c r="A135" s="2" t="s">
        <v>275</v>
      </c>
      <c r="B135" s="3" t="s">
        <v>273</v>
      </c>
      <c r="D135" s="29"/>
    </row>
    <row r="136" spans="1:4" x14ac:dyDescent="0.6">
      <c r="A136" s="2" t="s">
        <v>278</v>
      </c>
      <c r="B136" s="3" t="s">
        <v>273</v>
      </c>
      <c r="D136" s="29"/>
    </row>
    <row r="137" spans="1:4" x14ac:dyDescent="0.6">
      <c r="A137" s="2" t="s">
        <v>274</v>
      </c>
      <c r="B137" s="3" t="s">
        <v>273</v>
      </c>
      <c r="D137" s="29"/>
    </row>
    <row r="138" spans="1:4" x14ac:dyDescent="0.6">
      <c r="A138" s="2" t="s">
        <v>276</v>
      </c>
      <c r="B138" s="3" t="s">
        <v>273</v>
      </c>
      <c r="D138" s="29"/>
    </row>
    <row r="139" spans="1:4" x14ac:dyDescent="0.6">
      <c r="A139" s="2" t="s">
        <v>272</v>
      </c>
      <c r="B139" s="3" t="s">
        <v>273</v>
      </c>
      <c r="D139" s="29"/>
    </row>
    <row r="140" spans="1:4" ht="24" customHeight="1" x14ac:dyDescent="0.6">
      <c r="A140" s="2" t="s">
        <v>287</v>
      </c>
      <c r="B140" s="3" t="s">
        <v>288</v>
      </c>
      <c r="D140" s="29"/>
    </row>
    <row r="141" spans="1:4" x14ac:dyDescent="0.6">
      <c r="A141" s="2" t="s">
        <v>286</v>
      </c>
      <c r="B141" s="3" t="s">
        <v>285</v>
      </c>
      <c r="D141" s="29"/>
    </row>
    <row r="142" spans="1:4" x14ac:dyDescent="0.6">
      <c r="A142" s="2" t="s">
        <v>284</v>
      </c>
      <c r="B142" s="3" t="s">
        <v>285</v>
      </c>
      <c r="D142" s="29"/>
    </row>
    <row r="143" spans="1:4" x14ac:dyDescent="0.6">
      <c r="A143" s="2" t="s">
        <v>282</v>
      </c>
      <c r="B143" s="3" t="s">
        <v>283</v>
      </c>
      <c r="D143" s="29"/>
    </row>
    <row r="144" spans="1:4" x14ac:dyDescent="0.6">
      <c r="A144" s="2" t="s">
        <v>289</v>
      </c>
      <c r="B144" s="3" t="s">
        <v>290</v>
      </c>
      <c r="D144" s="29"/>
    </row>
    <row r="145" spans="1:4" ht="22.2" customHeight="1" x14ac:dyDescent="0.6">
      <c r="A145" s="22" t="s">
        <v>119</v>
      </c>
      <c r="B145" s="21" t="s">
        <v>120</v>
      </c>
      <c r="D145" s="29"/>
    </row>
    <row r="146" spans="1:4" x14ac:dyDescent="0.6">
      <c r="A146" s="2" t="s">
        <v>293</v>
      </c>
      <c r="B146" s="3" t="s">
        <v>25</v>
      </c>
    </row>
    <row r="147" spans="1:4" x14ac:dyDescent="0.6">
      <c r="A147" s="2" t="s">
        <v>310</v>
      </c>
      <c r="B147" s="3" t="s">
        <v>311</v>
      </c>
    </row>
    <row r="148" spans="1:4" x14ac:dyDescent="0.6">
      <c r="A148" s="2" t="s">
        <v>306</v>
      </c>
      <c r="B148" s="3" t="s">
        <v>307</v>
      </c>
    </row>
    <row r="149" spans="1:4" x14ac:dyDescent="0.6">
      <c r="A149" s="2" t="s">
        <v>300</v>
      </c>
      <c r="B149" s="3" t="s">
        <v>301</v>
      </c>
    </row>
    <row r="150" spans="1:4" x14ac:dyDescent="0.6">
      <c r="A150" s="2" t="s">
        <v>302</v>
      </c>
      <c r="B150" s="3" t="s">
        <v>303</v>
      </c>
    </row>
    <row r="151" spans="1:4" x14ac:dyDescent="0.6">
      <c r="A151" s="2" t="s">
        <v>304</v>
      </c>
      <c r="B151" s="3" t="s">
        <v>305</v>
      </c>
    </row>
    <row r="152" spans="1:4" x14ac:dyDescent="0.6">
      <c r="A152" s="2" t="s">
        <v>298</v>
      </c>
      <c r="B152" s="3" t="s">
        <v>299</v>
      </c>
    </row>
    <row r="153" spans="1:4" x14ac:dyDescent="0.6">
      <c r="A153" s="2" t="s">
        <v>294</v>
      </c>
      <c r="B153" s="3" t="s">
        <v>295</v>
      </c>
    </row>
    <row r="154" spans="1:4" x14ac:dyDescent="0.6">
      <c r="A154" s="2" t="s">
        <v>296</v>
      </c>
      <c r="B154" s="3" t="s">
        <v>297</v>
      </c>
    </row>
    <row r="155" spans="1:4" x14ac:dyDescent="0.6">
      <c r="A155" s="2" t="s">
        <v>308</v>
      </c>
      <c r="B155" s="3" t="s">
        <v>309</v>
      </c>
    </row>
    <row r="156" spans="1:4" x14ac:dyDescent="0.6">
      <c r="A156" s="2" t="s">
        <v>312</v>
      </c>
      <c r="B156" s="3" t="s">
        <v>313</v>
      </c>
    </row>
    <row r="157" spans="1:4" x14ac:dyDescent="0.6">
      <c r="A157" s="2" t="s">
        <v>291</v>
      </c>
      <c r="B157" s="3" t="s">
        <v>292</v>
      </c>
    </row>
    <row r="158" spans="1:4" x14ac:dyDescent="0.6">
      <c r="A158" s="2" t="s">
        <v>314</v>
      </c>
      <c r="B158" s="3" t="s">
        <v>315</v>
      </c>
    </row>
    <row r="159" spans="1:4" x14ac:dyDescent="0.6">
      <c r="A159" s="2" t="s">
        <v>316</v>
      </c>
      <c r="B159" s="3" t="s">
        <v>317</v>
      </c>
    </row>
    <row r="160" spans="1:4" ht="22.2" customHeight="1" x14ac:dyDescent="0.6">
      <c r="A160" s="2" t="s">
        <v>330</v>
      </c>
      <c r="B160" s="3" t="s">
        <v>330</v>
      </c>
    </row>
    <row r="161" spans="1:2" x14ac:dyDescent="0.6">
      <c r="A161" s="2" t="s">
        <v>318</v>
      </c>
      <c r="B161" s="3" t="s">
        <v>323</v>
      </c>
    </row>
    <row r="162" spans="1:2" x14ac:dyDescent="0.6">
      <c r="A162" s="2" t="s">
        <v>326</v>
      </c>
      <c r="B162" s="3" t="s">
        <v>327</v>
      </c>
    </row>
    <row r="163" spans="1:2" x14ac:dyDescent="0.6">
      <c r="A163" s="2" t="s">
        <v>332</v>
      </c>
      <c r="B163" s="3" t="s">
        <v>333</v>
      </c>
    </row>
    <row r="164" spans="1:2" x14ac:dyDescent="0.6">
      <c r="A164" s="2" t="s">
        <v>336</v>
      </c>
      <c r="B164" s="3" t="s">
        <v>337</v>
      </c>
    </row>
    <row r="165" spans="1:2" x14ac:dyDescent="0.6">
      <c r="A165" s="2" t="s">
        <v>321</v>
      </c>
      <c r="B165" s="3" t="s">
        <v>322</v>
      </c>
    </row>
    <row r="166" spans="1:2" x14ac:dyDescent="0.6">
      <c r="A166" s="2" t="s">
        <v>334</v>
      </c>
      <c r="B166" s="3" t="s">
        <v>335</v>
      </c>
    </row>
    <row r="167" spans="1:2" x14ac:dyDescent="0.6">
      <c r="A167" s="2" t="s">
        <v>328</v>
      </c>
      <c r="B167" s="3" t="s">
        <v>329</v>
      </c>
    </row>
    <row r="168" spans="1:2" x14ac:dyDescent="0.6">
      <c r="A168" s="2" t="s">
        <v>324</v>
      </c>
      <c r="B168" s="3" t="s">
        <v>325</v>
      </c>
    </row>
    <row r="169" spans="1:2" x14ac:dyDescent="0.6">
      <c r="A169" s="2" t="s">
        <v>319</v>
      </c>
      <c r="B169" s="3" t="s">
        <v>320</v>
      </c>
    </row>
    <row r="170" spans="1:2" x14ac:dyDescent="0.6">
      <c r="A170" s="2" t="s">
        <v>338</v>
      </c>
      <c r="B170" s="3" t="s">
        <v>339</v>
      </c>
    </row>
    <row r="171" spans="1:2" x14ac:dyDescent="0.6">
      <c r="A171" s="2" t="s">
        <v>340</v>
      </c>
      <c r="B171" s="3" t="s">
        <v>341</v>
      </c>
    </row>
    <row r="172" spans="1:2" x14ac:dyDescent="0.6">
      <c r="A172" s="2" t="s">
        <v>342</v>
      </c>
      <c r="B172" s="3" t="s">
        <v>343</v>
      </c>
    </row>
    <row r="173" spans="1:2" x14ac:dyDescent="0.6">
      <c r="A173" s="2" t="s">
        <v>505</v>
      </c>
      <c r="B173" s="3" t="s">
        <v>506</v>
      </c>
    </row>
    <row r="174" spans="1:2" x14ac:dyDescent="0.6">
      <c r="A174" s="2" t="s">
        <v>507</v>
      </c>
      <c r="B174" s="3" t="s">
        <v>508</v>
      </c>
    </row>
    <row r="175" spans="1:2" x14ac:dyDescent="0.6">
      <c r="A175" s="2" t="s">
        <v>509</v>
      </c>
      <c r="B175" s="3" t="s">
        <v>510</v>
      </c>
    </row>
    <row r="176" spans="1:2" x14ac:dyDescent="0.6">
      <c r="A176" s="2" t="s">
        <v>511</v>
      </c>
      <c r="B176" s="3" t="s">
        <v>512</v>
      </c>
    </row>
    <row r="177" spans="1:2" x14ac:dyDescent="0.6">
      <c r="A177" s="2" t="s">
        <v>514</v>
      </c>
      <c r="B177" s="3" t="s">
        <v>515</v>
      </c>
    </row>
    <row r="178" spans="1:2" x14ac:dyDescent="0.6">
      <c r="A178" s="2" t="s">
        <v>513</v>
      </c>
      <c r="B178" s="3"/>
    </row>
    <row r="179" spans="1:2" x14ac:dyDescent="0.6">
      <c r="A179" s="2" t="s">
        <v>517</v>
      </c>
      <c r="B179" s="3" t="s">
        <v>521</v>
      </c>
    </row>
    <row r="180" spans="1:2" x14ac:dyDescent="0.6">
      <c r="A180" s="2" t="s">
        <v>518</v>
      </c>
      <c r="B180" s="3" t="s">
        <v>27</v>
      </c>
    </row>
    <row r="181" spans="1:2" x14ac:dyDescent="0.6">
      <c r="A181" s="2" t="s">
        <v>519</v>
      </c>
      <c r="B181" s="3" t="s">
        <v>520</v>
      </c>
    </row>
    <row r="182" spans="1:2" x14ac:dyDescent="0.6">
      <c r="A182" s="2" t="s">
        <v>522</v>
      </c>
      <c r="B182" s="3" t="s">
        <v>523</v>
      </c>
    </row>
    <row r="183" spans="1:2" x14ac:dyDescent="0.6">
      <c r="A183" s="2" t="s">
        <v>524</v>
      </c>
      <c r="B183" s="3" t="s">
        <v>525</v>
      </c>
    </row>
    <row r="184" spans="1:2" x14ac:dyDescent="0.6">
      <c r="A184" s="2" t="s">
        <v>526</v>
      </c>
      <c r="B184" s="3" t="s">
        <v>527</v>
      </c>
    </row>
    <row r="185" spans="1:2" x14ac:dyDescent="0.6">
      <c r="A185" s="2" t="s">
        <v>516</v>
      </c>
      <c r="B185" s="3" t="s">
        <v>120</v>
      </c>
    </row>
    <row r="186" spans="1:2" x14ac:dyDescent="0.6">
      <c r="A186" s="2" t="s">
        <v>528</v>
      </c>
      <c r="B186" s="3" t="s">
        <v>529</v>
      </c>
    </row>
    <row r="187" spans="1:2" x14ac:dyDescent="0.6">
      <c r="A187" s="2" t="s">
        <v>530</v>
      </c>
      <c r="B187" s="3" t="s">
        <v>531</v>
      </c>
    </row>
    <row r="188" spans="1:2" x14ac:dyDescent="0.6">
      <c r="A188" s="2" t="s">
        <v>532</v>
      </c>
      <c r="B188" s="3" t="s">
        <v>533</v>
      </c>
    </row>
    <row r="189" spans="1:2" x14ac:dyDescent="0.6">
      <c r="A189" s="2" t="s">
        <v>534</v>
      </c>
      <c r="B189" s="3" t="s">
        <v>535</v>
      </c>
    </row>
    <row r="190" spans="1:2" x14ac:dyDescent="0.6">
      <c r="A190" s="2" t="s">
        <v>536</v>
      </c>
      <c r="B190" s="3" t="s">
        <v>537</v>
      </c>
    </row>
    <row r="191" spans="1:2" x14ac:dyDescent="0.6">
      <c r="A191" s="2" t="s">
        <v>538</v>
      </c>
      <c r="B191" s="3" t="s">
        <v>539</v>
      </c>
    </row>
    <row r="192" spans="1:2" x14ac:dyDescent="0.6">
      <c r="A192" s="2" t="s">
        <v>540</v>
      </c>
      <c r="B192" s="3" t="s">
        <v>541</v>
      </c>
    </row>
    <row r="193" spans="1:2" x14ac:dyDescent="0.6">
      <c r="A193" s="2" t="s">
        <v>415</v>
      </c>
      <c r="B193" s="3" t="s">
        <v>416</v>
      </c>
    </row>
    <row r="194" spans="1:2" x14ac:dyDescent="0.6">
      <c r="A194" s="2" t="s">
        <v>542</v>
      </c>
      <c r="B194" s="3" t="s">
        <v>543</v>
      </c>
    </row>
    <row r="195" spans="1:2" x14ac:dyDescent="0.6">
      <c r="A195" s="2" t="s">
        <v>544</v>
      </c>
      <c r="B195" s="3" t="s">
        <v>545</v>
      </c>
    </row>
    <row r="196" spans="1:2" x14ac:dyDescent="0.6">
      <c r="A196" s="2" t="s">
        <v>546</v>
      </c>
      <c r="B196" s="3" t="s">
        <v>547</v>
      </c>
    </row>
    <row r="197" spans="1:2" x14ac:dyDescent="0.6">
      <c r="A197" s="2" t="s">
        <v>550</v>
      </c>
      <c r="B197" s="3" t="s">
        <v>551</v>
      </c>
    </row>
    <row r="198" spans="1:2" x14ac:dyDescent="0.6">
      <c r="A198" s="2" t="s">
        <v>548</v>
      </c>
      <c r="B198" s="3" t="s">
        <v>549</v>
      </c>
    </row>
    <row r="199" spans="1:2" x14ac:dyDescent="0.6">
      <c r="A199" s="2" t="s">
        <v>558</v>
      </c>
      <c r="B199" s="3" t="s">
        <v>559</v>
      </c>
    </row>
    <row r="200" spans="1:2" x14ac:dyDescent="0.6">
      <c r="A200" s="2" t="s">
        <v>556</v>
      </c>
      <c r="B200" s="3" t="s">
        <v>557</v>
      </c>
    </row>
    <row r="201" spans="1:2" x14ac:dyDescent="0.6">
      <c r="A201" s="2" t="s">
        <v>554</v>
      </c>
      <c r="B201" s="3" t="s">
        <v>555</v>
      </c>
    </row>
    <row r="202" spans="1:2" x14ac:dyDescent="0.6">
      <c r="A202" s="2" t="s">
        <v>560</v>
      </c>
      <c r="B202" s="3" t="s">
        <v>561</v>
      </c>
    </row>
    <row r="203" spans="1:2" x14ac:dyDescent="0.6">
      <c r="A203" s="2" t="s">
        <v>552</v>
      </c>
      <c r="B203" s="3" t="s">
        <v>553</v>
      </c>
    </row>
    <row r="204" spans="1:2" x14ac:dyDescent="0.6">
      <c r="A204" s="2" t="s">
        <v>583</v>
      </c>
      <c r="B204" s="3" t="s">
        <v>584</v>
      </c>
    </row>
    <row r="205" spans="1:2" x14ac:dyDescent="0.6">
      <c r="A205" s="2" t="s">
        <v>585</v>
      </c>
      <c r="B205" s="3" t="s">
        <v>586</v>
      </c>
    </row>
    <row r="206" spans="1:2" x14ac:dyDescent="0.6">
      <c r="A206" s="2" t="s">
        <v>587</v>
      </c>
      <c r="B206" s="3" t="s">
        <v>588</v>
      </c>
    </row>
    <row r="207" spans="1:2" x14ac:dyDescent="0.6">
      <c r="A207" s="2" t="s">
        <v>589</v>
      </c>
      <c r="B207" s="3" t="s">
        <v>590</v>
      </c>
    </row>
    <row r="208" spans="1:2" x14ac:dyDescent="0.6">
      <c r="A208" s="2" t="s">
        <v>591</v>
      </c>
      <c r="B208" s="3" t="s">
        <v>592</v>
      </c>
    </row>
    <row r="209" spans="1:2" x14ac:dyDescent="0.6">
      <c r="A209" s="2" t="s">
        <v>593</v>
      </c>
      <c r="B209" s="3" t="s">
        <v>594</v>
      </c>
    </row>
    <row r="210" spans="1:2" x14ac:dyDescent="0.6">
      <c r="A210" s="2" t="s">
        <v>595</v>
      </c>
      <c r="B210" s="3" t="s">
        <v>596</v>
      </c>
    </row>
    <row r="211" spans="1:2" x14ac:dyDescent="0.6">
      <c r="A211" s="2" t="s">
        <v>597</v>
      </c>
      <c r="B211" s="3" t="s">
        <v>598</v>
      </c>
    </row>
    <row r="212" spans="1:2" x14ac:dyDescent="0.6">
      <c r="A212" s="2" t="s">
        <v>147</v>
      </c>
      <c r="B212" s="3" t="s">
        <v>148</v>
      </c>
    </row>
    <row r="213" spans="1:2" x14ac:dyDescent="0.6">
      <c r="A213" s="2" t="s">
        <v>599</v>
      </c>
      <c r="B213" s="3" t="s">
        <v>600</v>
      </c>
    </row>
    <row r="214" spans="1:2" x14ac:dyDescent="0.6">
      <c r="A214" s="2" t="s">
        <v>601</v>
      </c>
      <c r="B214" s="3" t="s">
        <v>602</v>
      </c>
    </row>
    <row r="215" spans="1:2" x14ac:dyDescent="0.6">
      <c r="A215" s="2">
        <v>1100047</v>
      </c>
      <c r="B215" s="3" t="s">
        <v>603</v>
      </c>
    </row>
    <row r="216" spans="1:2" x14ac:dyDescent="0.6">
      <c r="A216" s="2" t="s">
        <v>604</v>
      </c>
      <c r="B216" s="3" t="s">
        <v>605</v>
      </c>
    </row>
    <row r="217" spans="1:2" x14ac:dyDescent="0.6">
      <c r="A217" s="48" t="s">
        <v>601</v>
      </c>
      <c r="B217" s="48"/>
    </row>
    <row r="218" spans="1:2" x14ac:dyDescent="0.6">
      <c r="A218" s="48" t="s">
        <v>606</v>
      </c>
      <c r="B218" s="3" t="s">
        <v>607</v>
      </c>
    </row>
    <row r="219" spans="1:2" x14ac:dyDescent="0.6">
      <c r="A219" s="48" t="s">
        <v>608</v>
      </c>
      <c r="B219" s="3" t="s">
        <v>609</v>
      </c>
    </row>
    <row r="220" spans="1:2" x14ac:dyDescent="0.6">
      <c r="A220" s="48" t="s">
        <v>610</v>
      </c>
      <c r="B220" s="48" t="s">
        <v>610</v>
      </c>
    </row>
    <row r="221" spans="1:2" x14ac:dyDescent="0.6">
      <c r="A221" s="48" t="s">
        <v>611</v>
      </c>
      <c r="B221" s="48" t="s">
        <v>612</v>
      </c>
    </row>
    <row r="222" spans="1:2" x14ac:dyDescent="0.6">
      <c r="A222" s="48" t="s">
        <v>614</v>
      </c>
      <c r="B222" s="48" t="s">
        <v>615</v>
      </c>
    </row>
    <row r="223" spans="1:2" x14ac:dyDescent="0.6">
      <c r="A223" s="48" t="s">
        <v>591</v>
      </c>
      <c r="B223" s="48" t="s">
        <v>613</v>
      </c>
    </row>
    <row r="224" spans="1:2" x14ac:dyDescent="0.6">
      <c r="A224" s="48" t="s">
        <v>617</v>
      </c>
      <c r="B224" s="48" t="s">
        <v>616</v>
      </c>
    </row>
    <row r="225" spans="1:2" x14ac:dyDescent="0.6">
      <c r="A225" s="48" t="s">
        <v>769</v>
      </c>
      <c r="B225" s="48" t="s">
        <v>770</v>
      </c>
    </row>
    <row r="226" spans="1:2" x14ac:dyDescent="0.6">
      <c r="A226" s="48" t="s">
        <v>635</v>
      </c>
      <c r="B226" s="48" t="s">
        <v>636</v>
      </c>
    </row>
    <row r="227" spans="1:2" x14ac:dyDescent="0.6">
      <c r="A227" s="48" t="s">
        <v>779</v>
      </c>
      <c r="B227" s="48" t="s">
        <v>779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2:D94">
    <cfRule type="duplicateValues" dxfId="2" priority="16"/>
    <cfRule type="duplicateValues" dxfId="1" priority="17"/>
  </conditionalFormatting>
  <conditionalFormatting sqref="D215:D1048576 D1:D176 C177:C185">
    <cfRule type="duplicateValues" dxfId="0" priority="17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U47" sqref="U4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D2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I25" sqref="I25"/>
    </sheetView>
  </sheetViews>
  <sheetFormatPr defaultRowHeight="15" x14ac:dyDescent="0.25"/>
  <cols>
    <col min="22" max="22" width="98.179687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U244"/>
  <sheetViews>
    <sheetView zoomScale="55" zoomScaleNormal="55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activeCell="P2" sqref="P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7.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1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</row>
    <row r="2" spans="1:21" x14ac:dyDescent="0.25">
      <c r="A2" t="s">
        <v>147</v>
      </c>
      <c r="B2" t="s">
        <v>148</v>
      </c>
      <c r="C2">
        <v>50</v>
      </c>
      <c r="D2">
        <v>6</v>
      </c>
      <c r="E2" t="s">
        <v>1175</v>
      </c>
      <c r="F2">
        <v>182</v>
      </c>
      <c r="G2">
        <v>0</v>
      </c>
      <c r="H2" t="s">
        <v>637</v>
      </c>
      <c r="I2" t="s">
        <v>1176</v>
      </c>
      <c r="J2" t="s">
        <v>708</v>
      </c>
      <c r="K2" t="s">
        <v>639</v>
      </c>
      <c r="L2" t="s">
        <v>640</v>
      </c>
      <c r="M2" t="s">
        <v>1177</v>
      </c>
      <c r="N2" t="s">
        <v>639</v>
      </c>
      <c r="O2" t="s">
        <v>647</v>
      </c>
      <c r="P2" t="s">
        <v>5</v>
      </c>
      <c r="Q2" t="s">
        <v>648</v>
      </c>
      <c r="R2" t="s">
        <v>640</v>
      </c>
      <c r="S2" t="s">
        <v>1178</v>
      </c>
      <c r="T2" t="s">
        <v>1177</v>
      </c>
      <c r="U2" s="50" t="s">
        <v>147</v>
      </c>
    </row>
    <row r="3" spans="1:21" x14ac:dyDescent="0.25">
      <c r="A3" t="s">
        <v>22</v>
      </c>
      <c r="B3" t="s">
        <v>27</v>
      </c>
      <c r="C3">
        <v>80</v>
      </c>
      <c r="D3">
        <v>1</v>
      </c>
      <c r="E3" t="s">
        <v>1179</v>
      </c>
      <c r="F3">
        <v>80</v>
      </c>
      <c r="G3">
        <v>0</v>
      </c>
      <c r="H3" t="s">
        <v>649</v>
      </c>
      <c r="I3" t="s">
        <v>738</v>
      </c>
      <c r="J3" t="s">
        <v>1180</v>
      </c>
      <c r="K3" t="s">
        <v>980</v>
      </c>
      <c r="L3" t="s">
        <v>819</v>
      </c>
      <c r="M3" t="s">
        <v>1181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1182</v>
      </c>
      <c r="T3" t="s">
        <v>1183</v>
      </c>
      <c r="U3" s="51" t="s">
        <v>148</v>
      </c>
    </row>
    <row r="4" spans="1:21" x14ac:dyDescent="0.25">
      <c r="A4" t="s">
        <v>22</v>
      </c>
      <c r="B4" t="s">
        <v>27</v>
      </c>
      <c r="C4">
        <v>66.333333333333329</v>
      </c>
      <c r="D4">
        <v>3</v>
      </c>
      <c r="E4" t="s">
        <v>1184</v>
      </c>
      <c r="F4">
        <v>240</v>
      </c>
      <c r="G4">
        <v>0</v>
      </c>
      <c r="H4" t="s">
        <v>649</v>
      </c>
      <c r="I4" t="s">
        <v>1051</v>
      </c>
      <c r="J4" t="s">
        <v>1185</v>
      </c>
      <c r="K4" t="s">
        <v>1186</v>
      </c>
      <c r="L4" t="s">
        <v>906</v>
      </c>
      <c r="M4" t="s">
        <v>1183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1187</v>
      </c>
      <c r="T4" t="s">
        <v>1183</v>
      </c>
      <c r="U4" s="50" t="s">
        <v>99</v>
      </c>
    </row>
    <row r="5" spans="1:21" x14ac:dyDescent="0.25">
      <c r="A5" t="s">
        <v>147</v>
      </c>
      <c r="B5" t="s">
        <v>148</v>
      </c>
      <c r="C5">
        <v>50</v>
      </c>
      <c r="D5">
        <v>6</v>
      </c>
      <c r="E5" t="s">
        <v>1188</v>
      </c>
      <c r="F5">
        <v>182</v>
      </c>
      <c r="G5">
        <v>0</v>
      </c>
      <c r="H5" t="s">
        <v>637</v>
      </c>
      <c r="I5" t="s">
        <v>1189</v>
      </c>
      <c r="J5" t="s">
        <v>726</v>
      </c>
      <c r="K5" t="s">
        <v>639</v>
      </c>
      <c r="L5" t="s">
        <v>640</v>
      </c>
      <c r="M5" t="s">
        <v>1190</v>
      </c>
      <c r="N5" t="s">
        <v>639</v>
      </c>
      <c r="O5" t="s">
        <v>647</v>
      </c>
      <c r="P5" t="s">
        <v>5</v>
      </c>
      <c r="Q5" t="s">
        <v>648</v>
      </c>
      <c r="R5" t="s">
        <v>640</v>
      </c>
      <c r="S5" t="s">
        <v>1191</v>
      </c>
      <c r="T5" t="s">
        <v>1190</v>
      </c>
      <c r="U5" s="51" t="s">
        <v>100</v>
      </c>
    </row>
    <row r="6" spans="1:21" x14ac:dyDescent="0.25">
      <c r="A6" t="s">
        <v>147</v>
      </c>
      <c r="B6" t="s">
        <v>148</v>
      </c>
      <c r="C6">
        <v>50</v>
      </c>
      <c r="D6">
        <v>6</v>
      </c>
      <c r="E6" t="s">
        <v>1192</v>
      </c>
      <c r="F6">
        <v>182</v>
      </c>
      <c r="G6">
        <v>0</v>
      </c>
      <c r="H6" t="s">
        <v>637</v>
      </c>
      <c r="I6" t="s">
        <v>1193</v>
      </c>
      <c r="J6" t="s">
        <v>685</v>
      </c>
      <c r="K6" t="s">
        <v>639</v>
      </c>
      <c r="L6" t="s">
        <v>640</v>
      </c>
      <c r="M6" t="s">
        <v>1194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1195</v>
      </c>
      <c r="T6" t="s">
        <v>1194</v>
      </c>
      <c r="U6" s="50" t="s">
        <v>22</v>
      </c>
    </row>
    <row r="7" spans="1:21" x14ac:dyDescent="0.25">
      <c r="A7" t="s">
        <v>147</v>
      </c>
      <c r="B7" t="s">
        <v>148</v>
      </c>
      <c r="C7">
        <v>50</v>
      </c>
      <c r="D7">
        <v>6</v>
      </c>
      <c r="E7" t="s">
        <v>1196</v>
      </c>
      <c r="F7">
        <v>200</v>
      </c>
      <c r="G7">
        <v>0</v>
      </c>
      <c r="H7" t="s">
        <v>637</v>
      </c>
      <c r="I7" t="s">
        <v>758</v>
      </c>
      <c r="J7" t="s">
        <v>646</v>
      </c>
      <c r="K7" t="s">
        <v>639</v>
      </c>
      <c r="L7" t="s">
        <v>640</v>
      </c>
      <c r="M7" t="s">
        <v>1197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1198</v>
      </c>
      <c r="T7" t="s">
        <v>1197</v>
      </c>
      <c r="U7" s="51" t="s">
        <v>213</v>
      </c>
    </row>
    <row r="8" spans="1:21" x14ac:dyDescent="0.25">
      <c r="A8" t="s">
        <v>601</v>
      </c>
      <c r="B8" t="s">
        <v>742</v>
      </c>
      <c r="C8">
        <v>87.2</v>
      </c>
      <c r="D8">
        <v>1</v>
      </c>
      <c r="E8" t="s">
        <v>1199</v>
      </c>
      <c r="F8">
        <v>181.4</v>
      </c>
      <c r="G8">
        <v>7</v>
      </c>
      <c r="H8" t="s">
        <v>677</v>
      </c>
      <c r="I8" t="s">
        <v>1200</v>
      </c>
      <c r="J8" t="s">
        <v>1201</v>
      </c>
      <c r="K8" t="s">
        <v>730</v>
      </c>
      <c r="L8" t="s">
        <v>1202</v>
      </c>
      <c r="M8" t="s">
        <v>1197</v>
      </c>
      <c r="N8" t="s">
        <v>639</v>
      </c>
      <c r="O8" t="s">
        <v>678</v>
      </c>
      <c r="P8" t="s">
        <v>23</v>
      </c>
      <c r="Q8" t="s">
        <v>679</v>
      </c>
      <c r="R8" t="s">
        <v>640</v>
      </c>
      <c r="S8" t="s">
        <v>1203</v>
      </c>
      <c r="T8" t="s">
        <v>1197</v>
      </c>
      <c r="U8" s="51" t="s">
        <v>27</v>
      </c>
    </row>
    <row r="9" spans="1:21" x14ac:dyDescent="0.25">
      <c r="A9" t="s">
        <v>241</v>
      </c>
      <c r="B9" t="s">
        <v>742</v>
      </c>
      <c r="C9">
        <v>87.2</v>
      </c>
      <c r="D9">
        <v>1</v>
      </c>
      <c r="E9" t="s">
        <v>1199</v>
      </c>
      <c r="F9">
        <v>181.4</v>
      </c>
      <c r="G9">
        <v>7</v>
      </c>
      <c r="H9" t="s">
        <v>677</v>
      </c>
      <c r="I9" t="s">
        <v>1200</v>
      </c>
      <c r="J9" t="s">
        <v>1201</v>
      </c>
      <c r="K9" t="s">
        <v>730</v>
      </c>
      <c r="L9" t="s">
        <v>1202</v>
      </c>
      <c r="M9" t="s">
        <v>1197</v>
      </c>
      <c r="N9" t="s">
        <v>639</v>
      </c>
      <c r="O9" t="s">
        <v>678</v>
      </c>
      <c r="P9" t="s">
        <v>23</v>
      </c>
      <c r="Q9" t="s">
        <v>679</v>
      </c>
      <c r="R9" t="s">
        <v>640</v>
      </c>
      <c r="S9" t="s">
        <v>1203</v>
      </c>
      <c r="T9" t="s">
        <v>1197</v>
      </c>
      <c r="U9" s="50" t="s">
        <v>18</v>
      </c>
    </row>
    <row r="10" spans="1:21" x14ac:dyDescent="0.25">
      <c r="A10" t="s">
        <v>18</v>
      </c>
      <c r="B10" t="s">
        <v>19</v>
      </c>
      <c r="C10">
        <v>66.666666666666671</v>
      </c>
      <c r="D10">
        <v>3</v>
      </c>
      <c r="E10" t="s">
        <v>1204</v>
      </c>
      <c r="F10">
        <v>100</v>
      </c>
      <c r="G10">
        <v>0</v>
      </c>
      <c r="H10" t="s">
        <v>637</v>
      </c>
      <c r="I10" t="s">
        <v>1205</v>
      </c>
      <c r="J10" t="s">
        <v>663</v>
      </c>
      <c r="K10" t="s">
        <v>639</v>
      </c>
      <c r="L10" t="s">
        <v>640</v>
      </c>
      <c r="M10" t="s">
        <v>1206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1207</v>
      </c>
      <c r="T10" t="s">
        <v>1206</v>
      </c>
      <c r="U10" s="51" t="s">
        <v>19</v>
      </c>
    </row>
    <row r="11" spans="1:21" x14ac:dyDescent="0.25">
      <c r="A11" t="s">
        <v>18</v>
      </c>
      <c r="B11" t="s">
        <v>19</v>
      </c>
      <c r="C11">
        <v>66.666666666666671</v>
      </c>
      <c r="D11">
        <v>3</v>
      </c>
      <c r="E11" t="s">
        <v>1208</v>
      </c>
      <c r="F11">
        <v>100</v>
      </c>
      <c r="G11">
        <v>0</v>
      </c>
      <c r="H11" t="s">
        <v>637</v>
      </c>
      <c r="I11" t="s">
        <v>1161</v>
      </c>
      <c r="J11" t="s">
        <v>692</v>
      </c>
      <c r="K11" t="s">
        <v>639</v>
      </c>
      <c r="L11" t="s">
        <v>640</v>
      </c>
      <c r="M11" t="s">
        <v>1209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1210</v>
      </c>
      <c r="T11" t="s">
        <v>1209</v>
      </c>
      <c r="U11" s="50" t="s">
        <v>101</v>
      </c>
    </row>
    <row r="12" spans="1:21" x14ac:dyDescent="0.25">
      <c r="A12" t="s">
        <v>147</v>
      </c>
      <c r="B12" t="s">
        <v>148</v>
      </c>
      <c r="C12">
        <v>50</v>
      </c>
      <c r="D12">
        <v>6</v>
      </c>
      <c r="E12" t="s">
        <v>1211</v>
      </c>
      <c r="F12">
        <v>182</v>
      </c>
      <c r="G12">
        <v>0</v>
      </c>
      <c r="H12" t="s">
        <v>637</v>
      </c>
      <c r="I12" t="s">
        <v>1212</v>
      </c>
      <c r="J12" t="s">
        <v>726</v>
      </c>
      <c r="K12" t="s">
        <v>639</v>
      </c>
      <c r="L12" t="s">
        <v>640</v>
      </c>
      <c r="M12" t="s">
        <v>1213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1214</v>
      </c>
      <c r="T12" t="s">
        <v>1213</v>
      </c>
      <c r="U12" s="51" t="s">
        <v>931</v>
      </c>
    </row>
    <row r="13" spans="1:21" x14ac:dyDescent="0.25">
      <c r="A13" t="s">
        <v>18</v>
      </c>
      <c r="B13" t="s">
        <v>19</v>
      </c>
      <c r="C13">
        <v>66.666666666666671</v>
      </c>
      <c r="D13">
        <v>3</v>
      </c>
      <c r="E13" t="s">
        <v>1215</v>
      </c>
      <c r="F13">
        <v>100</v>
      </c>
      <c r="G13">
        <v>0</v>
      </c>
      <c r="H13" t="s">
        <v>637</v>
      </c>
      <c r="I13" t="s">
        <v>989</v>
      </c>
      <c r="J13" t="s">
        <v>687</v>
      </c>
      <c r="K13" t="s">
        <v>639</v>
      </c>
      <c r="L13" t="s">
        <v>640</v>
      </c>
      <c r="M13" t="s">
        <v>1216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1217</v>
      </c>
      <c r="T13" t="s">
        <v>1216</v>
      </c>
      <c r="U13" s="51" t="s">
        <v>74</v>
      </c>
    </row>
    <row r="14" spans="1:21" x14ac:dyDescent="0.25">
      <c r="A14" t="s">
        <v>241</v>
      </c>
      <c r="B14" t="s">
        <v>247</v>
      </c>
      <c r="C14">
        <v>159</v>
      </c>
      <c r="D14">
        <v>1</v>
      </c>
      <c r="E14" t="s">
        <v>1218</v>
      </c>
      <c r="F14">
        <v>129</v>
      </c>
      <c r="G14">
        <v>0</v>
      </c>
      <c r="H14" t="s">
        <v>637</v>
      </c>
      <c r="I14" t="s">
        <v>1219</v>
      </c>
      <c r="J14" t="s">
        <v>664</v>
      </c>
      <c r="K14" t="s">
        <v>639</v>
      </c>
      <c r="L14" t="s">
        <v>640</v>
      </c>
      <c r="M14" t="s">
        <v>1220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1221</v>
      </c>
      <c r="T14" t="s">
        <v>1220</v>
      </c>
      <c r="U14" s="50" t="s">
        <v>72</v>
      </c>
    </row>
    <row r="15" spans="1:21" x14ac:dyDescent="0.25">
      <c r="A15" t="s">
        <v>147</v>
      </c>
      <c r="B15" t="s">
        <v>148</v>
      </c>
      <c r="C15">
        <v>33.333333333333336</v>
      </c>
      <c r="D15">
        <v>3</v>
      </c>
      <c r="E15" t="s">
        <v>1222</v>
      </c>
      <c r="F15">
        <v>100</v>
      </c>
      <c r="G15">
        <v>0</v>
      </c>
      <c r="H15" t="s">
        <v>637</v>
      </c>
      <c r="I15" t="s">
        <v>1084</v>
      </c>
      <c r="J15" t="s">
        <v>852</v>
      </c>
      <c r="K15" t="s">
        <v>639</v>
      </c>
      <c r="L15" t="s">
        <v>640</v>
      </c>
      <c r="M15" t="s">
        <v>1223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1224</v>
      </c>
      <c r="T15" t="s">
        <v>1223</v>
      </c>
      <c r="U15" s="51" t="s">
        <v>108</v>
      </c>
    </row>
    <row r="16" spans="1:21" x14ac:dyDescent="0.25">
      <c r="A16" t="s">
        <v>240</v>
      </c>
      <c r="B16" t="s">
        <v>246</v>
      </c>
      <c r="C16">
        <v>159</v>
      </c>
      <c r="D16">
        <v>1</v>
      </c>
      <c r="E16" t="s">
        <v>1225</v>
      </c>
      <c r="F16">
        <v>129</v>
      </c>
      <c r="G16">
        <v>0</v>
      </c>
      <c r="H16" t="s">
        <v>637</v>
      </c>
      <c r="I16" t="s">
        <v>1226</v>
      </c>
      <c r="J16" t="s">
        <v>692</v>
      </c>
      <c r="K16" t="s">
        <v>639</v>
      </c>
      <c r="L16" t="s">
        <v>640</v>
      </c>
      <c r="M16" t="s">
        <v>1227</v>
      </c>
      <c r="N16" t="s">
        <v>639</v>
      </c>
      <c r="O16" t="s">
        <v>647</v>
      </c>
      <c r="P16" t="s">
        <v>5</v>
      </c>
      <c r="Q16" t="s">
        <v>648</v>
      </c>
      <c r="R16" t="s">
        <v>640</v>
      </c>
      <c r="S16" t="s">
        <v>1228</v>
      </c>
      <c r="T16" t="s">
        <v>1229</v>
      </c>
      <c r="U16" s="51" t="s">
        <v>799</v>
      </c>
    </row>
    <row r="17" spans="1:21" x14ac:dyDescent="0.25">
      <c r="A17" t="s">
        <v>147</v>
      </c>
      <c r="B17" t="s">
        <v>148</v>
      </c>
      <c r="C17">
        <v>65</v>
      </c>
      <c r="D17">
        <v>9</v>
      </c>
      <c r="E17" t="s">
        <v>1230</v>
      </c>
      <c r="F17">
        <v>272.08999999999997</v>
      </c>
      <c r="G17">
        <v>0</v>
      </c>
      <c r="H17" t="s">
        <v>637</v>
      </c>
      <c r="I17" t="s">
        <v>858</v>
      </c>
      <c r="J17" t="s">
        <v>681</v>
      </c>
      <c r="K17" t="s">
        <v>639</v>
      </c>
      <c r="L17" t="s">
        <v>640</v>
      </c>
      <c r="M17" t="s">
        <v>1231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1232</v>
      </c>
      <c r="T17" t="s">
        <v>1231</v>
      </c>
      <c r="U17" s="50" t="s">
        <v>114</v>
      </c>
    </row>
    <row r="18" spans="1:21" x14ac:dyDescent="0.25">
      <c r="A18" t="s">
        <v>77</v>
      </c>
      <c r="B18" t="s">
        <v>78</v>
      </c>
      <c r="C18">
        <v>27.5</v>
      </c>
      <c r="D18">
        <v>4</v>
      </c>
      <c r="E18" t="s">
        <v>1233</v>
      </c>
      <c r="F18">
        <v>165</v>
      </c>
      <c r="G18">
        <v>0</v>
      </c>
      <c r="H18" t="s">
        <v>649</v>
      </c>
      <c r="I18" t="s">
        <v>1042</v>
      </c>
      <c r="J18" t="s">
        <v>1043</v>
      </c>
      <c r="K18" t="s">
        <v>667</v>
      </c>
      <c r="L18" t="s">
        <v>668</v>
      </c>
      <c r="M18" t="s">
        <v>1234</v>
      </c>
      <c r="N18" t="s">
        <v>639</v>
      </c>
      <c r="O18" t="s">
        <v>656</v>
      </c>
      <c r="P18" t="s">
        <v>26</v>
      </c>
      <c r="Q18" t="s">
        <v>652</v>
      </c>
      <c r="R18" t="s">
        <v>640</v>
      </c>
      <c r="S18" t="s">
        <v>1235</v>
      </c>
      <c r="T18" t="s">
        <v>1236</v>
      </c>
      <c r="U18" s="51" t="s">
        <v>115</v>
      </c>
    </row>
    <row r="19" spans="1:21" x14ac:dyDescent="0.25">
      <c r="A19" t="s">
        <v>241</v>
      </c>
      <c r="B19" t="s">
        <v>247</v>
      </c>
      <c r="C19">
        <v>159</v>
      </c>
      <c r="D19">
        <v>1</v>
      </c>
      <c r="E19" t="s">
        <v>1237</v>
      </c>
      <c r="F19">
        <v>129</v>
      </c>
      <c r="G19">
        <v>0</v>
      </c>
      <c r="H19" t="s">
        <v>637</v>
      </c>
      <c r="I19" t="s">
        <v>1238</v>
      </c>
      <c r="J19" t="s">
        <v>655</v>
      </c>
      <c r="K19" t="s">
        <v>639</v>
      </c>
      <c r="L19" t="s">
        <v>640</v>
      </c>
      <c r="M19" t="s">
        <v>1239</v>
      </c>
      <c r="N19" t="s">
        <v>639</v>
      </c>
      <c r="O19" t="s">
        <v>662</v>
      </c>
      <c r="P19" t="s">
        <v>5</v>
      </c>
      <c r="Q19" t="s">
        <v>648</v>
      </c>
      <c r="R19" t="s">
        <v>640</v>
      </c>
      <c r="S19" t="s">
        <v>1240</v>
      </c>
      <c r="T19" t="s">
        <v>1241</v>
      </c>
      <c r="U19" s="50" t="s">
        <v>112</v>
      </c>
    </row>
    <row r="20" spans="1:21" x14ac:dyDescent="0.25">
      <c r="A20" t="s">
        <v>22</v>
      </c>
      <c r="B20" t="s">
        <v>27</v>
      </c>
      <c r="C20">
        <v>90</v>
      </c>
      <c r="D20">
        <v>2</v>
      </c>
      <c r="E20" t="s">
        <v>1242</v>
      </c>
      <c r="F20">
        <v>207</v>
      </c>
      <c r="G20">
        <v>45</v>
      </c>
      <c r="H20" t="s">
        <v>677</v>
      </c>
      <c r="I20" t="s">
        <v>1243</v>
      </c>
      <c r="J20" t="s">
        <v>1244</v>
      </c>
      <c r="K20" t="s">
        <v>1245</v>
      </c>
      <c r="L20" t="s">
        <v>1246</v>
      </c>
      <c r="M20" t="s">
        <v>1247</v>
      </c>
      <c r="N20" t="s">
        <v>639</v>
      </c>
      <c r="O20" t="s">
        <v>678</v>
      </c>
      <c r="P20" t="s">
        <v>23</v>
      </c>
      <c r="Q20" t="s">
        <v>679</v>
      </c>
      <c r="R20" t="s">
        <v>640</v>
      </c>
      <c r="S20" t="s">
        <v>1248</v>
      </c>
      <c r="T20" t="s">
        <v>1247</v>
      </c>
      <c r="U20" s="51" t="s">
        <v>113</v>
      </c>
    </row>
    <row r="21" spans="1:21" x14ac:dyDescent="0.25">
      <c r="A21" t="s">
        <v>22</v>
      </c>
      <c r="B21" t="s">
        <v>27</v>
      </c>
      <c r="C21">
        <v>80</v>
      </c>
      <c r="D21">
        <v>5</v>
      </c>
      <c r="E21" t="s">
        <v>1249</v>
      </c>
      <c r="F21">
        <v>400</v>
      </c>
      <c r="G21">
        <v>0</v>
      </c>
      <c r="H21" t="s">
        <v>649</v>
      </c>
      <c r="I21" t="s">
        <v>927</v>
      </c>
      <c r="J21" t="s">
        <v>928</v>
      </c>
      <c r="K21" t="s">
        <v>929</v>
      </c>
      <c r="L21" t="s">
        <v>672</v>
      </c>
      <c r="M21" t="s">
        <v>1250</v>
      </c>
      <c r="N21" t="s">
        <v>639</v>
      </c>
      <c r="O21" t="s">
        <v>651</v>
      </c>
      <c r="P21" t="s">
        <v>26</v>
      </c>
      <c r="Q21" t="s">
        <v>652</v>
      </c>
      <c r="R21" t="s">
        <v>640</v>
      </c>
      <c r="S21" t="s">
        <v>1251</v>
      </c>
      <c r="T21" t="s">
        <v>1252</v>
      </c>
      <c r="U21" s="50" t="s">
        <v>12</v>
      </c>
    </row>
    <row r="22" spans="1:21" x14ac:dyDescent="0.25">
      <c r="A22" t="s">
        <v>147</v>
      </c>
      <c r="B22" t="s">
        <v>148</v>
      </c>
      <c r="C22">
        <v>50</v>
      </c>
      <c r="D22">
        <v>6</v>
      </c>
      <c r="E22" t="s">
        <v>1253</v>
      </c>
      <c r="F22">
        <v>182</v>
      </c>
      <c r="G22">
        <v>0</v>
      </c>
      <c r="H22" t="s">
        <v>637</v>
      </c>
      <c r="I22" t="s">
        <v>1254</v>
      </c>
      <c r="J22" t="s">
        <v>692</v>
      </c>
      <c r="K22" t="s">
        <v>639</v>
      </c>
      <c r="L22" t="s">
        <v>640</v>
      </c>
      <c r="M22" t="s">
        <v>1255</v>
      </c>
      <c r="N22" t="s">
        <v>639</v>
      </c>
      <c r="O22" t="s">
        <v>647</v>
      </c>
      <c r="P22" t="s">
        <v>5</v>
      </c>
      <c r="Q22" t="s">
        <v>648</v>
      </c>
      <c r="R22" t="s">
        <v>640</v>
      </c>
      <c r="S22" t="s">
        <v>1256</v>
      </c>
      <c r="T22" t="s">
        <v>1257</v>
      </c>
      <c r="U22" s="51" t="s">
        <v>13</v>
      </c>
    </row>
    <row r="23" spans="1:21" x14ac:dyDescent="0.25">
      <c r="A23" t="s">
        <v>241</v>
      </c>
      <c r="B23" t="s">
        <v>742</v>
      </c>
      <c r="C23">
        <v>67.75</v>
      </c>
      <c r="D23">
        <v>1</v>
      </c>
      <c r="E23" t="s">
        <v>1258</v>
      </c>
      <c r="F23">
        <v>74.75</v>
      </c>
      <c r="G23">
        <v>7</v>
      </c>
      <c r="H23" t="s">
        <v>677</v>
      </c>
      <c r="I23" t="s">
        <v>1259</v>
      </c>
      <c r="J23" t="s">
        <v>1260</v>
      </c>
      <c r="K23" t="s">
        <v>912</v>
      </c>
      <c r="L23" t="s">
        <v>1121</v>
      </c>
      <c r="M23" t="s">
        <v>1257</v>
      </c>
      <c r="N23" t="s">
        <v>639</v>
      </c>
      <c r="O23" t="s">
        <v>678</v>
      </c>
      <c r="P23" t="s">
        <v>23</v>
      </c>
      <c r="Q23" t="s">
        <v>679</v>
      </c>
      <c r="R23" t="s">
        <v>640</v>
      </c>
      <c r="S23" t="s">
        <v>1261</v>
      </c>
      <c r="T23" t="s">
        <v>1257</v>
      </c>
      <c r="U23" s="50" t="s">
        <v>14</v>
      </c>
    </row>
    <row r="24" spans="1:21" x14ac:dyDescent="0.25">
      <c r="A24" t="s">
        <v>101</v>
      </c>
      <c r="B24" t="s">
        <v>74</v>
      </c>
      <c r="C24">
        <v>120</v>
      </c>
      <c r="D24">
        <v>1</v>
      </c>
      <c r="E24" t="s">
        <v>1262</v>
      </c>
      <c r="F24">
        <v>109</v>
      </c>
      <c r="G24">
        <v>9</v>
      </c>
      <c r="H24" t="s">
        <v>637</v>
      </c>
      <c r="I24" t="s">
        <v>1263</v>
      </c>
      <c r="J24" t="s">
        <v>720</v>
      </c>
      <c r="K24" t="s">
        <v>639</v>
      </c>
      <c r="L24" t="s">
        <v>640</v>
      </c>
      <c r="M24" t="s">
        <v>1264</v>
      </c>
      <c r="N24" t="s">
        <v>639</v>
      </c>
      <c r="O24" t="s">
        <v>647</v>
      </c>
      <c r="P24" t="s">
        <v>5</v>
      </c>
      <c r="Q24" t="s">
        <v>648</v>
      </c>
      <c r="R24" t="s">
        <v>640</v>
      </c>
      <c r="S24" t="s">
        <v>1265</v>
      </c>
      <c r="T24" t="s">
        <v>1257</v>
      </c>
      <c r="U24" s="51" t="s">
        <v>15</v>
      </c>
    </row>
    <row r="25" spans="1:21" x14ac:dyDescent="0.25">
      <c r="A25" t="s">
        <v>22</v>
      </c>
      <c r="B25" t="s">
        <v>27</v>
      </c>
      <c r="C25">
        <v>99</v>
      </c>
      <c r="D25">
        <v>1</v>
      </c>
      <c r="E25" t="s">
        <v>1266</v>
      </c>
      <c r="F25">
        <v>99</v>
      </c>
      <c r="G25">
        <v>0</v>
      </c>
      <c r="H25" t="s">
        <v>649</v>
      </c>
      <c r="I25" t="s">
        <v>1267</v>
      </c>
      <c r="J25" t="s">
        <v>1268</v>
      </c>
      <c r="K25" t="s">
        <v>763</v>
      </c>
      <c r="L25" t="s">
        <v>847</v>
      </c>
      <c r="M25" t="s">
        <v>1269</v>
      </c>
      <c r="N25" t="s">
        <v>639</v>
      </c>
      <c r="O25" t="s">
        <v>656</v>
      </c>
      <c r="P25" t="s">
        <v>26</v>
      </c>
      <c r="Q25" t="s">
        <v>652</v>
      </c>
      <c r="R25" t="s">
        <v>640</v>
      </c>
      <c r="S25" t="s">
        <v>1270</v>
      </c>
      <c r="T25" t="s">
        <v>1269</v>
      </c>
      <c r="U25" s="50" t="s">
        <v>10</v>
      </c>
    </row>
    <row r="26" spans="1:21" x14ac:dyDescent="0.25">
      <c r="A26" t="s">
        <v>22</v>
      </c>
      <c r="B26" t="s">
        <v>27</v>
      </c>
      <c r="C26">
        <v>80</v>
      </c>
      <c r="D26">
        <v>1</v>
      </c>
      <c r="E26" t="s">
        <v>1271</v>
      </c>
      <c r="F26">
        <v>80</v>
      </c>
      <c r="G26">
        <v>0</v>
      </c>
      <c r="H26" t="s">
        <v>649</v>
      </c>
      <c r="I26" t="s">
        <v>1272</v>
      </c>
      <c r="J26" t="s">
        <v>1273</v>
      </c>
      <c r="K26" t="s">
        <v>748</v>
      </c>
      <c r="L26" t="s">
        <v>871</v>
      </c>
      <c r="M26" t="s">
        <v>1274</v>
      </c>
      <c r="N26" t="s">
        <v>639</v>
      </c>
      <c r="O26" t="s">
        <v>656</v>
      </c>
      <c r="P26" t="s">
        <v>26</v>
      </c>
      <c r="Q26" t="s">
        <v>652</v>
      </c>
      <c r="R26" t="s">
        <v>640</v>
      </c>
      <c r="S26" t="s">
        <v>1275</v>
      </c>
      <c r="T26" t="s">
        <v>1276</v>
      </c>
      <c r="U26" s="51" t="s">
        <v>11</v>
      </c>
    </row>
    <row r="27" spans="1:21" x14ac:dyDescent="0.25">
      <c r="A27" t="s">
        <v>147</v>
      </c>
      <c r="B27" t="s">
        <v>148</v>
      </c>
      <c r="C27">
        <v>50</v>
      </c>
      <c r="D27">
        <v>6</v>
      </c>
      <c r="E27" t="s">
        <v>1277</v>
      </c>
      <c r="F27">
        <v>182</v>
      </c>
      <c r="G27">
        <v>0</v>
      </c>
      <c r="H27" t="s">
        <v>637</v>
      </c>
      <c r="I27" t="s">
        <v>1278</v>
      </c>
      <c r="J27" t="s">
        <v>643</v>
      </c>
      <c r="K27" t="s">
        <v>639</v>
      </c>
      <c r="L27" t="s">
        <v>640</v>
      </c>
      <c r="M27" t="s">
        <v>1279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1280</v>
      </c>
      <c r="T27" t="s">
        <v>1279</v>
      </c>
      <c r="U27" s="50" t="s">
        <v>110</v>
      </c>
    </row>
    <row r="28" spans="1:21" x14ac:dyDescent="0.25">
      <c r="A28" t="s">
        <v>22</v>
      </c>
      <c r="B28" t="s">
        <v>27</v>
      </c>
      <c r="C28">
        <v>66.333333333333329</v>
      </c>
      <c r="D28">
        <v>6</v>
      </c>
      <c r="E28" t="s">
        <v>1281</v>
      </c>
      <c r="F28">
        <v>440</v>
      </c>
      <c r="G28">
        <v>0</v>
      </c>
      <c r="H28" t="s">
        <v>661</v>
      </c>
      <c r="I28" t="s">
        <v>1282</v>
      </c>
      <c r="J28" t="s">
        <v>699</v>
      </c>
      <c r="K28" t="s">
        <v>639</v>
      </c>
      <c r="L28" t="s">
        <v>640</v>
      </c>
      <c r="M28" t="s">
        <v>1283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1284</v>
      </c>
      <c r="T28" t="s">
        <v>1283</v>
      </c>
      <c r="U28" s="51" t="s">
        <v>111</v>
      </c>
    </row>
    <row r="29" spans="1:21" x14ac:dyDescent="0.25">
      <c r="A29" t="s">
        <v>147</v>
      </c>
      <c r="B29" t="s">
        <v>148</v>
      </c>
      <c r="C29">
        <v>65</v>
      </c>
      <c r="D29">
        <v>18</v>
      </c>
      <c r="E29" t="s">
        <v>1285</v>
      </c>
      <c r="F29">
        <v>523</v>
      </c>
      <c r="G29">
        <v>0</v>
      </c>
      <c r="H29" t="s">
        <v>637</v>
      </c>
      <c r="I29" t="s">
        <v>1282</v>
      </c>
      <c r="J29" t="s">
        <v>699</v>
      </c>
      <c r="K29" t="s">
        <v>639</v>
      </c>
      <c r="L29" t="s">
        <v>640</v>
      </c>
      <c r="M29" t="s">
        <v>1283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1286</v>
      </c>
      <c r="T29" t="s">
        <v>1283</v>
      </c>
      <c r="U29" s="50" t="s">
        <v>239</v>
      </c>
    </row>
    <row r="30" spans="1:21" x14ac:dyDescent="0.25">
      <c r="A30" t="s">
        <v>22</v>
      </c>
      <c r="B30" t="s">
        <v>27</v>
      </c>
      <c r="C30">
        <v>66.333333333333329</v>
      </c>
      <c r="D30">
        <v>3</v>
      </c>
      <c r="E30" t="s">
        <v>1287</v>
      </c>
      <c r="F30">
        <v>176.7</v>
      </c>
      <c r="G30">
        <v>7.5</v>
      </c>
      <c r="H30" t="s">
        <v>775</v>
      </c>
      <c r="I30" t="s">
        <v>1288</v>
      </c>
      <c r="J30" t="s">
        <v>1289</v>
      </c>
      <c r="K30" t="s">
        <v>817</v>
      </c>
      <c r="L30" t="s">
        <v>1290</v>
      </c>
      <c r="M30" t="s">
        <v>1291</v>
      </c>
      <c r="N30" t="s">
        <v>639</v>
      </c>
      <c r="O30" t="s">
        <v>678</v>
      </c>
      <c r="P30" t="s">
        <v>23</v>
      </c>
      <c r="Q30" t="s">
        <v>679</v>
      </c>
      <c r="R30" t="s">
        <v>640</v>
      </c>
      <c r="S30" t="s">
        <v>1292</v>
      </c>
      <c r="T30" t="s">
        <v>1291</v>
      </c>
      <c r="U30" s="51" t="s">
        <v>245</v>
      </c>
    </row>
    <row r="31" spans="1:21" x14ac:dyDescent="0.25">
      <c r="A31" t="s">
        <v>22</v>
      </c>
      <c r="B31" t="s">
        <v>27</v>
      </c>
      <c r="C31">
        <v>120</v>
      </c>
      <c r="D31">
        <v>1</v>
      </c>
      <c r="E31" t="s">
        <v>1293</v>
      </c>
      <c r="F31">
        <v>100</v>
      </c>
      <c r="G31">
        <v>0</v>
      </c>
      <c r="H31" t="s">
        <v>637</v>
      </c>
      <c r="I31" t="s">
        <v>914</v>
      </c>
      <c r="J31" t="s">
        <v>794</v>
      </c>
      <c r="K31" t="s">
        <v>639</v>
      </c>
      <c r="L31" t="s">
        <v>640</v>
      </c>
      <c r="M31" t="s">
        <v>1294</v>
      </c>
      <c r="N31" t="s">
        <v>639</v>
      </c>
      <c r="O31" t="s">
        <v>647</v>
      </c>
      <c r="P31" t="s">
        <v>5</v>
      </c>
      <c r="Q31" t="s">
        <v>648</v>
      </c>
      <c r="R31" t="s">
        <v>640</v>
      </c>
      <c r="S31" t="s">
        <v>1295</v>
      </c>
      <c r="T31" t="s">
        <v>1294</v>
      </c>
      <c r="U31" s="51" t="s">
        <v>742</v>
      </c>
    </row>
    <row r="32" spans="1:21" x14ac:dyDescent="0.25">
      <c r="A32" t="s">
        <v>14</v>
      </c>
      <c r="B32" t="s">
        <v>15</v>
      </c>
      <c r="C32">
        <v>57</v>
      </c>
      <c r="D32">
        <v>1</v>
      </c>
      <c r="E32" t="s">
        <v>1296</v>
      </c>
      <c r="F32">
        <v>57</v>
      </c>
      <c r="G32">
        <v>0</v>
      </c>
      <c r="H32" t="s">
        <v>649</v>
      </c>
      <c r="I32" t="s">
        <v>904</v>
      </c>
      <c r="J32" t="s">
        <v>905</v>
      </c>
      <c r="K32" t="s">
        <v>885</v>
      </c>
      <c r="L32" t="s">
        <v>906</v>
      </c>
      <c r="M32" t="s">
        <v>1297</v>
      </c>
      <c r="N32" t="s">
        <v>639</v>
      </c>
      <c r="O32" t="s">
        <v>651</v>
      </c>
      <c r="P32" t="s">
        <v>26</v>
      </c>
      <c r="Q32" t="s">
        <v>652</v>
      </c>
      <c r="R32" t="s">
        <v>640</v>
      </c>
      <c r="S32" t="s">
        <v>1298</v>
      </c>
      <c r="T32" t="s">
        <v>1299</v>
      </c>
      <c r="U32" s="50" t="s">
        <v>240</v>
      </c>
    </row>
    <row r="33" spans="1:21" x14ac:dyDescent="0.25">
      <c r="A33" t="s">
        <v>22</v>
      </c>
      <c r="B33" t="s">
        <v>27</v>
      </c>
      <c r="C33">
        <v>66.333333333333329</v>
      </c>
      <c r="D33">
        <v>6</v>
      </c>
      <c r="E33" t="s">
        <v>1300</v>
      </c>
      <c r="F33">
        <v>500</v>
      </c>
      <c r="G33">
        <v>0</v>
      </c>
      <c r="H33" t="s">
        <v>649</v>
      </c>
      <c r="I33" t="s">
        <v>1301</v>
      </c>
      <c r="J33" t="s">
        <v>1302</v>
      </c>
      <c r="K33" t="s">
        <v>1009</v>
      </c>
      <c r="L33" t="s">
        <v>650</v>
      </c>
      <c r="M33" t="s">
        <v>1303</v>
      </c>
      <c r="N33" t="s">
        <v>639</v>
      </c>
      <c r="O33" t="s">
        <v>651</v>
      </c>
      <c r="P33" t="s">
        <v>26</v>
      </c>
      <c r="Q33" t="s">
        <v>652</v>
      </c>
      <c r="R33" t="s">
        <v>640</v>
      </c>
      <c r="S33" t="s">
        <v>1304</v>
      </c>
      <c r="T33" t="s">
        <v>1303</v>
      </c>
      <c r="U33" s="51" t="s">
        <v>246</v>
      </c>
    </row>
    <row r="34" spans="1:21" x14ac:dyDescent="0.25">
      <c r="A34" t="s">
        <v>22</v>
      </c>
      <c r="B34" t="s">
        <v>27</v>
      </c>
      <c r="C34">
        <v>80</v>
      </c>
      <c r="D34">
        <v>1</v>
      </c>
      <c r="E34" t="s">
        <v>1305</v>
      </c>
      <c r="F34">
        <v>80</v>
      </c>
      <c r="G34">
        <v>0</v>
      </c>
      <c r="H34" t="s">
        <v>649</v>
      </c>
      <c r="I34" t="s">
        <v>1030</v>
      </c>
      <c r="J34" t="s">
        <v>1306</v>
      </c>
      <c r="K34" t="s">
        <v>748</v>
      </c>
      <c r="L34" t="s">
        <v>840</v>
      </c>
      <c r="M34" t="s">
        <v>1307</v>
      </c>
      <c r="N34" t="s">
        <v>639</v>
      </c>
      <c r="O34" t="s">
        <v>651</v>
      </c>
      <c r="P34" t="s">
        <v>26</v>
      </c>
      <c r="Q34" t="s">
        <v>652</v>
      </c>
      <c r="R34" t="s">
        <v>640</v>
      </c>
      <c r="S34" t="s">
        <v>1308</v>
      </c>
      <c r="T34" t="s">
        <v>1307</v>
      </c>
      <c r="U34" s="51" t="s">
        <v>742</v>
      </c>
    </row>
    <row r="35" spans="1:21" x14ac:dyDescent="0.25">
      <c r="A35" t="s">
        <v>147</v>
      </c>
      <c r="B35" t="s">
        <v>148</v>
      </c>
      <c r="C35">
        <v>33.333333333333336</v>
      </c>
      <c r="D35">
        <v>3</v>
      </c>
      <c r="E35" t="s">
        <v>1309</v>
      </c>
      <c r="F35">
        <v>118</v>
      </c>
      <c r="G35">
        <v>18</v>
      </c>
      <c r="H35" t="s">
        <v>637</v>
      </c>
      <c r="I35" t="s">
        <v>1310</v>
      </c>
      <c r="J35" t="s">
        <v>638</v>
      </c>
      <c r="K35" t="s">
        <v>639</v>
      </c>
      <c r="L35" t="s">
        <v>640</v>
      </c>
      <c r="M35" t="s">
        <v>1311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1312</v>
      </c>
      <c r="T35" t="s">
        <v>1311</v>
      </c>
      <c r="U35" s="50" t="s">
        <v>241</v>
      </c>
    </row>
    <row r="36" spans="1:21" x14ac:dyDescent="0.25">
      <c r="A36" t="s">
        <v>601</v>
      </c>
      <c r="B36" t="s">
        <v>602</v>
      </c>
      <c r="C36">
        <v>139</v>
      </c>
      <c r="D36">
        <v>1</v>
      </c>
      <c r="E36" t="s">
        <v>1313</v>
      </c>
      <c r="F36">
        <v>139</v>
      </c>
      <c r="G36">
        <v>0</v>
      </c>
      <c r="H36" t="s">
        <v>649</v>
      </c>
      <c r="I36" t="s">
        <v>1314</v>
      </c>
      <c r="J36" t="s">
        <v>1315</v>
      </c>
      <c r="K36" t="s">
        <v>763</v>
      </c>
      <c r="L36" t="s">
        <v>818</v>
      </c>
      <c r="M36" t="s">
        <v>1316</v>
      </c>
      <c r="N36" t="s">
        <v>639</v>
      </c>
      <c r="O36" t="s">
        <v>651</v>
      </c>
      <c r="P36" t="s">
        <v>26</v>
      </c>
      <c r="Q36" t="s">
        <v>652</v>
      </c>
      <c r="R36" t="s">
        <v>640</v>
      </c>
      <c r="S36" t="s">
        <v>1317</v>
      </c>
      <c r="T36" t="s">
        <v>1316</v>
      </c>
      <c r="U36" s="51" t="s">
        <v>247</v>
      </c>
    </row>
    <row r="37" spans="1:21" x14ac:dyDescent="0.25">
      <c r="A37" t="s">
        <v>239</v>
      </c>
      <c r="B37" t="s">
        <v>245</v>
      </c>
      <c r="C37">
        <v>159</v>
      </c>
      <c r="D37">
        <v>1</v>
      </c>
      <c r="E37" t="s">
        <v>1318</v>
      </c>
      <c r="F37">
        <v>158</v>
      </c>
      <c r="G37">
        <v>29</v>
      </c>
      <c r="H37" t="s">
        <v>637</v>
      </c>
      <c r="I37" t="s">
        <v>781</v>
      </c>
      <c r="J37" t="s">
        <v>670</v>
      </c>
      <c r="K37" t="s">
        <v>639</v>
      </c>
      <c r="L37" t="s">
        <v>640</v>
      </c>
      <c r="M37" t="s">
        <v>1319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1320</v>
      </c>
      <c r="T37" t="s">
        <v>1319</v>
      </c>
      <c r="U37" s="51" t="s">
        <v>742</v>
      </c>
    </row>
    <row r="38" spans="1:21" x14ac:dyDescent="0.25">
      <c r="A38" t="s">
        <v>147</v>
      </c>
      <c r="B38" t="s">
        <v>148</v>
      </c>
      <c r="C38">
        <v>33.333333333333336</v>
      </c>
      <c r="D38">
        <v>3</v>
      </c>
      <c r="E38" t="s">
        <v>1321</v>
      </c>
      <c r="F38">
        <v>100</v>
      </c>
      <c r="G38">
        <v>0</v>
      </c>
      <c r="H38" t="s">
        <v>637</v>
      </c>
      <c r="I38" t="s">
        <v>1322</v>
      </c>
      <c r="J38" t="s">
        <v>715</v>
      </c>
      <c r="K38" t="s">
        <v>639</v>
      </c>
      <c r="L38" t="s">
        <v>640</v>
      </c>
      <c r="M38" t="s">
        <v>1323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1324</v>
      </c>
      <c r="T38" t="s">
        <v>1325</v>
      </c>
      <c r="U38" s="50" t="s">
        <v>601</v>
      </c>
    </row>
    <row r="39" spans="1:21" x14ac:dyDescent="0.25">
      <c r="A39" t="s">
        <v>147</v>
      </c>
      <c r="B39" t="s">
        <v>148</v>
      </c>
      <c r="C39">
        <v>50</v>
      </c>
      <c r="D39">
        <v>6</v>
      </c>
      <c r="E39" t="s">
        <v>1326</v>
      </c>
      <c r="F39">
        <v>200</v>
      </c>
      <c r="G39">
        <v>0</v>
      </c>
      <c r="H39" t="s">
        <v>637</v>
      </c>
      <c r="I39" t="s">
        <v>729</v>
      </c>
      <c r="J39" t="s">
        <v>659</v>
      </c>
      <c r="K39" t="s">
        <v>639</v>
      </c>
      <c r="L39" t="s">
        <v>640</v>
      </c>
      <c r="M39" t="s">
        <v>1327</v>
      </c>
      <c r="N39" t="s">
        <v>639</v>
      </c>
      <c r="O39" t="s">
        <v>662</v>
      </c>
      <c r="P39" t="s">
        <v>5</v>
      </c>
      <c r="Q39" t="s">
        <v>648</v>
      </c>
      <c r="R39" t="s">
        <v>640</v>
      </c>
      <c r="S39" t="s">
        <v>1328</v>
      </c>
      <c r="T39" t="s">
        <v>1327</v>
      </c>
      <c r="U39" s="51" t="s">
        <v>602</v>
      </c>
    </row>
    <row r="40" spans="1:21" x14ac:dyDescent="0.25">
      <c r="A40" t="s">
        <v>601</v>
      </c>
      <c r="B40" t="s">
        <v>742</v>
      </c>
      <c r="C40">
        <v>87.2</v>
      </c>
      <c r="D40">
        <v>1</v>
      </c>
      <c r="E40" t="s">
        <v>1329</v>
      </c>
      <c r="F40">
        <v>87.2</v>
      </c>
      <c r="G40">
        <v>0</v>
      </c>
      <c r="H40" t="s">
        <v>677</v>
      </c>
      <c r="I40" t="s">
        <v>1330</v>
      </c>
      <c r="J40" t="s">
        <v>1331</v>
      </c>
      <c r="K40" t="s">
        <v>850</v>
      </c>
      <c r="L40" t="s">
        <v>1332</v>
      </c>
      <c r="M40" t="s">
        <v>1333</v>
      </c>
      <c r="N40" t="s">
        <v>639</v>
      </c>
      <c r="O40" t="s">
        <v>678</v>
      </c>
      <c r="P40" t="s">
        <v>23</v>
      </c>
      <c r="Q40" t="s">
        <v>679</v>
      </c>
      <c r="R40" t="s">
        <v>640</v>
      </c>
      <c r="S40" t="s">
        <v>1334</v>
      </c>
      <c r="T40" t="s">
        <v>1333</v>
      </c>
      <c r="U40" s="51" t="s">
        <v>742</v>
      </c>
    </row>
    <row r="41" spans="1:21" x14ac:dyDescent="0.25">
      <c r="A41" t="s">
        <v>516</v>
      </c>
      <c r="B41" t="s">
        <v>1095</v>
      </c>
      <c r="C41">
        <v>75</v>
      </c>
      <c r="D41">
        <v>3</v>
      </c>
      <c r="E41" t="s">
        <v>1335</v>
      </c>
      <c r="F41">
        <v>225</v>
      </c>
      <c r="G41">
        <v>0</v>
      </c>
      <c r="H41" t="s">
        <v>751</v>
      </c>
      <c r="I41" t="s">
        <v>1136</v>
      </c>
      <c r="J41" t="s">
        <v>1137</v>
      </c>
      <c r="K41" t="s">
        <v>863</v>
      </c>
      <c r="L41" t="s">
        <v>1138</v>
      </c>
      <c r="M41" t="s">
        <v>1336</v>
      </c>
      <c r="N41" t="s">
        <v>639</v>
      </c>
      <c r="O41" t="s">
        <v>678</v>
      </c>
      <c r="P41" t="s">
        <v>23</v>
      </c>
      <c r="Q41" t="s">
        <v>679</v>
      </c>
      <c r="R41" t="s">
        <v>640</v>
      </c>
      <c r="S41" t="s">
        <v>1337</v>
      </c>
      <c r="T41" t="s">
        <v>1336</v>
      </c>
      <c r="U41" s="50" t="s">
        <v>3</v>
      </c>
    </row>
    <row r="42" spans="1:21" x14ac:dyDescent="0.25">
      <c r="A42" t="s">
        <v>147</v>
      </c>
      <c r="B42" t="s">
        <v>148</v>
      </c>
      <c r="C42">
        <v>33.333333333333336</v>
      </c>
      <c r="D42">
        <v>3</v>
      </c>
      <c r="E42" t="s">
        <v>1338</v>
      </c>
      <c r="F42">
        <v>100</v>
      </c>
      <c r="G42">
        <v>0</v>
      </c>
      <c r="H42" t="s">
        <v>637</v>
      </c>
      <c r="I42" t="s">
        <v>1339</v>
      </c>
      <c r="J42" t="s">
        <v>675</v>
      </c>
      <c r="K42" t="s">
        <v>639</v>
      </c>
      <c r="L42" t="s">
        <v>640</v>
      </c>
      <c r="M42" t="s">
        <v>1340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1341</v>
      </c>
      <c r="T42" t="s">
        <v>1342</v>
      </c>
      <c r="U42" s="51" t="s">
        <v>4</v>
      </c>
    </row>
    <row r="43" spans="1:21" x14ac:dyDescent="0.25">
      <c r="A43" t="s">
        <v>147</v>
      </c>
      <c r="B43" t="s">
        <v>148</v>
      </c>
      <c r="C43">
        <v>33.333333333333336</v>
      </c>
      <c r="D43">
        <v>3</v>
      </c>
      <c r="E43" t="s">
        <v>1343</v>
      </c>
      <c r="F43">
        <v>100</v>
      </c>
      <c r="G43">
        <v>0</v>
      </c>
      <c r="H43" t="s">
        <v>637</v>
      </c>
      <c r="I43" t="s">
        <v>1344</v>
      </c>
      <c r="J43" t="s">
        <v>741</v>
      </c>
      <c r="K43" t="s">
        <v>639</v>
      </c>
      <c r="L43" t="s">
        <v>640</v>
      </c>
      <c r="M43" t="s">
        <v>1342</v>
      </c>
      <c r="N43" t="s">
        <v>639</v>
      </c>
      <c r="O43" t="s">
        <v>647</v>
      </c>
      <c r="P43" t="s">
        <v>5</v>
      </c>
      <c r="Q43" t="s">
        <v>648</v>
      </c>
      <c r="R43" t="s">
        <v>640</v>
      </c>
      <c r="S43" t="s">
        <v>1345</v>
      </c>
      <c r="T43" t="s">
        <v>1340</v>
      </c>
      <c r="U43" s="50" t="s">
        <v>77</v>
      </c>
    </row>
    <row r="44" spans="1:21" x14ac:dyDescent="0.25">
      <c r="A44" t="s">
        <v>147</v>
      </c>
      <c r="B44" t="s">
        <v>148</v>
      </c>
      <c r="C44">
        <v>33.333333333333336</v>
      </c>
      <c r="D44">
        <v>3</v>
      </c>
      <c r="E44" t="s">
        <v>1346</v>
      </c>
      <c r="F44">
        <v>100</v>
      </c>
      <c r="G44">
        <v>0</v>
      </c>
      <c r="H44" t="s">
        <v>637</v>
      </c>
      <c r="I44" t="s">
        <v>1347</v>
      </c>
      <c r="J44" t="s">
        <v>655</v>
      </c>
      <c r="K44" t="s">
        <v>639</v>
      </c>
      <c r="L44" t="s">
        <v>640</v>
      </c>
      <c r="M44" t="s">
        <v>1348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1349</v>
      </c>
      <c r="T44" t="s">
        <v>1348</v>
      </c>
      <c r="U44" s="51" t="s">
        <v>78</v>
      </c>
    </row>
    <row r="45" spans="1:21" x14ac:dyDescent="0.25">
      <c r="A45" t="s">
        <v>239</v>
      </c>
      <c r="B45" t="s">
        <v>245</v>
      </c>
      <c r="C45">
        <v>159</v>
      </c>
      <c r="D45">
        <v>1</v>
      </c>
      <c r="E45" t="s">
        <v>1350</v>
      </c>
      <c r="F45">
        <v>129</v>
      </c>
      <c r="G45">
        <v>0</v>
      </c>
      <c r="H45" t="s">
        <v>637</v>
      </c>
      <c r="I45" t="s">
        <v>1351</v>
      </c>
      <c r="J45" t="s">
        <v>739</v>
      </c>
      <c r="K45" t="s">
        <v>639</v>
      </c>
      <c r="L45" t="s">
        <v>640</v>
      </c>
      <c r="M45" t="s">
        <v>1352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1353</v>
      </c>
      <c r="T45" t="s">
        <v>1352</v>
      </c>
      <c r="U45" s="50" t="s">
        <v>291</v>
      </c>
    </row>
    <row r="46" spans="1:21" x14ac:dyDescent="0.25">
      <c r="A46" t="s">
        <v>101</v>
      </c>
      <c r="B46" t="s">
        <v>74</v>
      </c>
      <c r="C46">
        <v>99</v>
      </c>
      <c r="D46">
        <v>3</v>
      </c>
      <c r="E46" t="s">
        <v>1354</v>
      </c>
      <c r="F46">
        <v>591</v>
      </c>
      <c r="G46">
        <v>54</v>
      </c>
      <c r="H46" t="s">
        <v>649</v>
      </c>
      <c r="I46" t="s">
        <v>1090</v>
      </c>
      <c r="J46" t="s">
        <v>1091</v>
      </c>
      <c r="K46" t="s">
        <v>1092</v>
      </c>
      <c r="L46" t="s">
        <v>1067</v>
      </c>
      <c r="M46" t="s">
        <v>1355</v>
      </c>
      <c r="N46" t="s">
        <v>639</v>
      </c>
      <c r="O46" t="s">
        <v>651</v>
      </c>
      <c r="P46" t="s">
        <v>26</v>
      </c>
      <c r="Q46" t="s">
        <v>652</v>
      </c>
      <c r="R46" t="s">
        <v>640</v>
      </c>
      <c r="S46" t="s">
        <v>1356</v>
      </c>
      <c r="T46" t="s">
        <v>1357</v>
      </c>
      <c r="U46" s="51" t="s">
        <v>292</v>
      </c>
    </row>
    <row r="47" spans="1:21" x14ac:dyDescent="0.25">
      <c r="A47" t="s">
        <v>22</v>
      </c>
      <c r="B47" t="s">
        <v>27</v>
      </c>
      <c r="C47">
        <v>80</v>
      </c>
      <c r="D47">
        <v>3</v>
      </c>
      <c r="E47" t="s">
        <v>1354</v>
      </c>
      <c r="F47">
        <v>591</v>
      </c>
      <c r="G47">
        <v>54</v>
      </c>
      <c r="H47" t="s">
        <v>649</v>
      </c>
      <c r="I47" t="s">
        <v>1090</v>
      </c>
      <c r="J47" t="s">
        <v>1091</v>
      </c>
      <c r="K47" t="s">
        <v>1092</v>
      </c>
      <c r="L47" t="s">
        <v>1067</v>
      </c>
      <c r="M47" t="s">
        <v>1355</v>
      </c>
      <c r="N47" t="s">
        <v>639</v>
      </c>
      <c r="O47" t="s">
        <v>651</v>
      </c>
      <c r="P47" t="s">
        <v>26</v>
      </c>
      <c r="Q47" t="s">
        <v>652</v>
      </c>
      <c r="R47" t="s">
        <v>640</v>
      </c>
      <c r="S47" t="s">
        <v>1356</v>
      </c>
      <c r="T47" t="s">
        <v>1357</v>
      </c>
      <c r="U47" s="50" t="s">
        <v>516</v>
      </c>
    </row>
    <row r="48" spans="1:21" x14ac:dyDescent="0.25">
      <c r="A48" t="s">
        <v>22</v>
      </c>
      <c r="B48" t="s">
        <v>27</v>
      </c>
      <c r="C48">
        <v>66.333333333333329</v>
      </c>
      <c r="D48">
        <v>3</v>
      </c>
      <c r="E48" t="s">
        <v>1358</v>
      </c>
      <c r="F48">
        <v>263.05</v>
      </c>
      <c r="G48">
        <v>26.5</v>
      </c>
      <c r="H48" t="s">
        <v>694</v>
      </c>
      <c r="I48" t="s">
        <v>908</v>
      </c>
      <c r="J48" t="s">
        <v>909</v>
      </c>
      <c r="K48" t="s">
        <v>910</v>
      </c>
      <c r="L48" t="s">
        <v>911</v>
      </c>
      <c r="M48" t="s">
        <v>1359</v>
      </c>
      <c r="N48" t="s">
        <v>639</v>
      </c>
      <c r="O48" t="s">
        <v>678</v>
      </c>
      <c r="P48" t="s">
        <v>23</v>
      </c>
      <c r="Q48" t="s">
        <v>679</v>
      </c>
      <c r="R48" t="s">
        <v>640</v>
      </c>
      <c r="S48" t="s">
        <v>1360</v>
      </c>
      <c r="T48" t="s">
        <v>1359</v>
      </c>
      <c r="U48" s="51" t="s">
        <v>1095</v>
      </c>
    </row>
    <row r="49" spans="1:21" x14ac:dyDescent="0.25">
      <c r="A49" t="s">
        <v>18</v>
      </c>
      <c r="B49" t="s">
        <v>19</v>
      </c>
      <c r="C49">
        <v>66.666666666666671</v>
      </c>
      <c r="D49">
        <v>3</v>
      </c>
      <c r="E49" t="s">
        <v>1361</v>
      </c>
      <c r="F49">
        <v>146</v>
      </c>
      <c r="G49">
        <v>17</v>
      </c>
      <c r="H49" t="s">
        <v>637</v>
      </c>
      <c r="I49" t="s">
        <v>1362</v>
      </c>
      <c r="J49" t="s">
        <v>653</v>
      </c>
      <c r="K49" t="s">
        <v>639</v>
      </c>
      <c r="L49" t="s">
        <v>640</v>
      </c>
      <c r="M49" t="s">
        <v>1363</v>
      </c>
      <c r="N49" t="s">
        <v>639</v>
      </c>
      <c r="O49" t="s">
        <v>647</v>
      </c>
      <c r="P49" t="s">
        <v>5</v>
      </c>
      <c r="Q49" t="s">
        <v>648</v>
      </c>
      <c r="R49" t="s">
        <v>640</v>
      </c>
      <c r="S49" t="s">
        <v>1364</v>
      </c>
      <c r="T49" t="s">
        <v>1365</v>
      </c>
      <c r="U49" s="51" t="s">
        <v>120</v>
      </c>
    </row>
    <row r="50" spans="1:21" x14ac:dyDescent="0.25">
      <c r="A50" t="s">
        <v>601</v>
      </c>
      <c r="B50" t="s">
        <v>602</v>
      </c>
      <c r="C50">
        <v>159</v>
      </c>
      <c r="D50">
        <v>1</v>
      </c>
      <c r="E50" t="s">
        <v>1366</v>
      </c>
      <c r="F50">
        <v>258</v>
      </c>
      <c r="G50">
        <v>0</v>
      </c>
      <c r="H50" t="s">
        <v>637</v>
      </c>
      <c r="I50" t="s">
        <v>1367</v>
      </c>
      <c r="J50" t="s">
        <v>663</v>
      </c>
      <c r="K50" t="s">
        <v>639</v>
      </c>
      <c r="L50" t="s">
        <v>640</v>
      </c>
      <c r="M50" t="s">
        <v>1365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1368</v>
      </c>
      <c r="T50" t="s">
        <v>1365</v>
      </c>
      <c r="U50" s="50" t="s">
        <v>822</v>
      </c>
    </row>
    <row r="51" spans="1:21" x14ac:dyDescent="0.25">
      <c r="A51" t="s">
        <v>240</v>
      </c>
      <c r="B51" t="s">
        <v>246</v>
      </c>
      <c r="C51">
        <v>159</v>
      </c>
      <c r="D51">
        <v>1</v>
      </c>
      <c r="E51" t="s">
        <v>1366</v>
      </c>
      <c r="F51">
        <v>258</v>
      </c>
      <c r="G51">
        <v>0</v>
      </c>
      <c r="H51" t="s">
        <v>637</v>
      </c>
      <c r="I51" t="s">
        <v>1367</v>
      </c>
      <c r="J51" t="s">
        <v>663</v>
      </c>
      <c r="K51" t="s">
        <v>639</v>
      </c>
      <c r="L51" t="s">
        <v>640</v>
      </c>
      <c r="M51" t="s">
        <v>1365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1368</v>
      </c>
      <c r="T51" t="s">
        <v>1365</v>
      </c>
    </row>
    <row r="52" spans="1:21" x14ac:dyDescent="0.25">
      <c r="A52" t="s">
        <v>22</v>
      </c>
      <c r="B52" t="s">
        <v>27</v>
      </c>
      <c r="C52">
        <v>66.333333333333329</v>
      </c>
      <c r="D52">
        <v>3</v>
      </c>
      <c r="E52" t="s">
        <v>1369</v>
      </c>
      <c r="F52">
        <v>240</v>
      </c>
      <c r="G52">
        <v>0</v>
      </c>
      <c r="H52" t="s">
        <v>649</v>
      </c>
      <c r="I52" t="s">
        <v>718</v>
      </c>
      <c r="J52" t="s">
        <v>1037</v>
      </c>
      <c r="K52" t="s">
        <v>992</v>
      </c>
      <c r="L52" t="s">
        <v>894</v>
      </c>
      <c r="M52" t="s">
        <v>1370</v>
      </c>
      <c r="N52" t="s">
        <v>639</v>
      </c>
      <c r="O52" t="s">
        <v>651</v>
      </c>
      <c r="P52" t="s">
        <v>26</v>
      </c>
      <c r="Q52" t="s">
        <v>652</v>
      </c>
      <c r="R52" t="s">
        <v>640</v>
      </c>
      <c r="S52" t="s">
        <v>1371</v>
      </c>
      <c r="T52" t="s">
        <v>1370</v>
      </c>
    </row>
    <row r="53" spans="1:21" x14ac:dyDescent="0.25">
      <c r="A53" t="s">
        <v>147</v>
      </c>
      <c r="B53" t="s">
        <v>148</v>
      </c>
      <c r="C53">
        <v>33.333333333333336</v>
      </c>
      <c r="D53">
        <v>9</v>
      </c>
      <c r="E53" t="s">
        <v>1372</v>
      </c>
      <c r="F53">
        <v>270</v>
      </c>
      <c r="G53">
        <v>0</v>
      </c>
      <c r="H53" t="s">
        <v>637</v>
      </c>
      <c r="I53" t="s">
        <v>711</v>
      </c>
      <c r="J53" t="s">
        <v>788</v>
      </c>
      <c r="K53" t="s">
        <v>639</v>
      </c>
      <c r="L53" t="s">
        <v>640</v>
      </c>
      <c r="M53" t="s">
        <v>1373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1374</v>
      </c>
      <c r="T53" t="s">
        <v>1373</v>
      </c>
    </row>
    <row r="54" spans="1:21" x14ac:dyDescent="0.25">
      <c r="A54" t="s">
        <v>240</v>
      </c>
      <c r="B54" t="s">
        <v>246</v>
      </c>
      <c r="C54">
        <v>139</v>
      </c>
      <c r="D54">
        <v>1</v>
      </c>
      <c r="E54" t="s">
        <v>1375</v>
      </c>
      <c r="F54">
        <v>139</v>
      </c>
      <c r="G54">
        <v>0</v>
      </c>
      <c r="H54" t="s">
        <v>649</v>
      </c>
      <c r="I54" t="s">
        <v>1132</v>
      </c>
      <c r="J54" t="s">
        <v>1376</v>
      </c>
      <c r="K54" t="s">
        <v>985</v>
      </c>
      <c r="L54" t="s">
        <v>818</v>
      </c>
      <c r="M54" t="s">
        <v>1377</v>
      </c>
      <c r="N54" t="s">
        <v>639</v>
      </c>
      <c r="O54" t="s">
        <v>651</v>
      </c>
      <c r="P54" t="s">
        <v>26</v>
      </c>
      <c r="Q54" t="s">
        <v>652</v>
      </c>
      <c r="R54" t="s">
        <v>640</v>
      </c>
      <c r="S54" t="s">
        <v>1378</v>
      </c>
      <c r="T54" t="s">
        <v>1379</v>
      </c>
    </row>
    <row r="55" spans="1:21" x14ac:dyDescent="0.25">
      <c r="A55" t="s">
        <v>147</v>
      </c>
      <c r="B55" t="s">
        <v>148</v>
      </c>
      <c r="C55">
        <v>50</v>
      </c>
      <c r="D55">
        <v>6</v>
      </c>
      <c r="E55" t="s">
        <v>1380</v>
      </c>
      <c r="F55">
        <v>0</v>
      </c>
      <c r="G55">
        <v>0</v>
      </c>
      <c r="H55" t="s">
        <v>637</v>
      </c>
      <c r="I55" t="s">
        <v>1149</v>
      </c>
      <c r="J55" t="s">
        <v>654</v>
      </c>
      <c r="K55" t="s">
        <v>639</v>
      </c>
      <c r="L55" t="s">
        <v>640</v>
      </c>
      <c r="M55" t="s">
        <v>1381</v>
      </c>
      <c r="N55" t="s">
        <v>639</v>
      </c>
      <c r="O55" t="s">
        <v>647</v>
      </c>
      <c r="P55" t="s">
        <v>5</v>
      </c>
      <c r="Q55" t="s">
        <v>648</v>
      </c>
      <c r="R55" t="s">
        <v>640</v>
      </c>
      <c r="S55" t="s">
        <v>1382</v>
      </c>
      <c r="T55" t="s">
        <v>1381</v>
      </c>
    </row>
    <row r="56" spans="1:21" x14ac:dyDescent="0.25">
      <c r="A56" t="s">
        <v>291</v>
      </c>
      <c r="B56" t="s">
        <v>292</v>
      </c>
      <c r="C56">
        <v>0</v>
      </c>
      <c r="D56">
        <v>5</v>
      </c>
      <c r="E56" t="s">
        <v>1383</v>
      </c>
      <c r="F56">
        <v>0</v>
      </c>
      <c r="G56">
        <v>0</v>
      </c>
      <c r="H56" t="s">
        <v>649</v>
      </c>
      <c r="I56" t="s">
        <v>1384</v>
      </c>
      <c r="J56" t="s">
        <v>1385</v>
      </c>
      <c r="K56" t="s">
        <v>886</v>
      </c>
      <c r="L56" t="s">
        <v>1011</v>
      </c>
      <c r="M56" t="s">
        <v>1386</v>
      </c>
      <c r="N56" t="s">
        <v>1010</v>
      </c>
      <c r="O56" t="s">
        <v>743</v>
      </c>
      <c r="P56" t="s">
        <v>744</v>
      </c>
      <c r="Q56" t="s">
        <v>745</v>
      </c>
      <c r="R56" t="s">
        <v>1387</v>
      </c>
      <c r="S56" t="s">
        <v>1388</v>
      </c>
      <c r="T56" t="s">
        <v>1386</v>
      </c>
    </row>
    <row r="57" spans="1:21" x14ac:dyDescent="0.25">
      <c r="A57" t="s">
        <v>147</v>
      </c>
      <c r="B57" t="s">
        <v>148</v>
      </c>
      <c r="C57">
        <v>33.333333333333336</v>
      </c>
      <c r="D57">
        <v>3</v>
      </c>
      <c r="E57" t="s">
        <v>1389</v>
      </c>
      <c r="F57">
        <v>100</v>
      </c>
      <c r="G57">
        <v>0</v>
      </c>
      <c r="H57" t="s">
        <v>637</v>
      </c>
      <c r="I57" t="s">
        <v>1390</v>
      </c>
      <c r="J57" t="s">
        <v>653</v>
      </c>
      <c r="K57" t="s">
        <v>639</v>
      </c>
      <c r="L57" t="s">
        <v>640</v>
      </c>
      <c r="M57" t="s">
        <v>1391</v>
      </c>
      <c r="N57" t="s">
        <v>639</v>
      </c>
      <c r="O57" t="s">
        <v>647</v>
      </c>
      <c r="P57" t="s">
        <v>5</v>
      </c>
      <c r="Q57" t="s">
        <v>648</v>
      </c>
      <c r="R57" t="s">
        <v>640</v>
      </c>
      <c r="S57" t="s">
        <v>1392</v>
      </c>
      <c r="T57" t="s">
        <v>1391</v>
      </c>
    </row>
    <row r="58" spans="1:21" x14ac:dyDescent="0.25">
      <c r="A58" t="s">
        <v>22</v>
      </c>
      <c r="B58" t="s">
        <v>213</v>
      </c>
      <c r="C58">
        <v>64</v>
      </c>
      <c r="D58">
        <v>1</v>
      </c>
      <c r="E58" t="s">
        <v>1393</v>
      </c>
      <c r="F58">
        <v>64</v>
      </c>
      <c r="G58">
        <v>0</v>
      </c>
      <c r="H58" t="s">
        <v>677</v>
      </c>
      <c r="I58" t="s">
        <v>1048</v>
      </c>
      <c r="J58" t="s">
        <v>1049</v>
      </c>
      <c r="K58" t="s">
        <v>971</v>
      </c>
      <c r="L58" t="s">
        <v>1050</v>
      </c>
      <c r="M58" t="s">
        <v>1394</v>
      </c>
      <c r="N58" t="s">
        <v>639</v>
      </c>
      <c r="O58" t="s">
        <v>678</v>
      </c>
      <c r="P58" t="s">
        <v>23</v>
      </c>
      <c r="Q58" t="s">
        <v>679</v>
      </c>
      <c r="R58" t="s">
        <v>640</v>
      </c>
      <c r="S58" t="s">
        <v>1395</v>
      </c>
      <c r="T58" t="s">
        <v>1394</v>
      </c>
    </row>
    <row r="59" spans="1:21" x14ac:dyDescent="0.25">
      <c r="A59" t="s">
        <v>240</v>
      </c>
      <c r="B59" t="s">
        <v>246</v>
      </c>
      <c r="C59">
        <v>139</v>
      </c>
      <c r="D59">
        <v>2</v>
      </c>
      <c r="E59" t="s">
        <v>1396</v>
      </c>
      <c r="F59">
        <v>215</v>
      </c>
      <c r="G59">
        <v>0</v>
      </c>
      <c r="H59" t="s">
        <v>751</v>
      </c>
      <c r="I59" t="s">
        <v>1397</v>
      </c>
      <c r="J59" t="s">
        <v>1398</v>
      </c>
      <c r="K59" t="s">
        <v>1094</v>
      </c>
      <c r="L59" t="s">
        <v>1399</v>
      </c>
      <c r="M59" t="s">
        <v>1400</v>
      </c>
      <c r="N59" t="s">
        <v>1010</v>
      </c>
      <c r="O59" t="s">
        <v>743</v>
      </c>
      <c r="P59" t="s">
        <v>744</v>
      </c>
      <c r="Q59" t="s">
        <v>745</v>
      </c>
      <c r="R59" t="s">
        <v>640</v>
      </c>
      <c r="S59" t="s">
        <v>1401</v>
      </c>
      <c r="T59" t="s">
        <v>1402</v>
      </c>
    </row>
    <row r="60" spans="1:21" x14ac:dyDescent="0.25">
      <c r="A60" t="s">
        <v>147</v>
      </c>
      <c r="B60" t="s">
        <v>148</v>
      </c>
      <c r="C60">
        <v>50</v>
      </c>
      <c r="D60">
        <v>6</v>
      </c>
      <c r="E60" t="s">
        <v>1403</v>
      </c>
      <c r="F60">
        <v>200</v>
      </c>
      <c r="G60">
        <v>0</v>
      </c>
      <c r="H60" t="s">
        <v>637</v>
      </c>
      <c r="I60" t="s">
        <v>993</v>
      </c>
      <c r="J60" t="s">
        <v>704</v>
      </c>
      <c r="K60" t="s">
        <v>639</v>
      </c>
      <c r="L60" t="s">
        <v>640</v>
      </c>
      <c r="M60" t="s">
        <v>1404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1405</v>
      </c>
      <c r="T60" t="s">
        <v>1404</v>
      </c>
    </row>
    <row r="61" spans="1:21" x14ac:dyDescent="0.25">
      <c r="A61" t="s">
        <v>147</v>
      </c>
      <c r="B61" t="s">
        <v>148</v>
      </c>
      <c r="C61">
        <v>33.333333333333336</v>
      </c>
      <c r="D61">
        <v>3</v>
      </c>
      <c r="E61" t="s">
        <v>1406</v>
      </c>
      <c r="F61">
        <v>100</v>
      </c>
      <c r="G61">
        <v>0</v>
      </c>
      <c r="H61" t="s">
        <v>637</v>
      </c>
      <c r="I61" t="s">
        <v>1407</v>
      </c>
      <c r="J61" t="s">
        <v>690</v>
      </c>
      <c r="K61" t="s">
        <v>639</v>
      </c>
      <c r="L61" t="s">
        <v>640</v>
      </c>
      <c r="M61" t="s">
        <v>1408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1409</v>
      </c>
      <c r="T61" t="s">
        <v>1410</v>
      </c>
    </row>
    <row r="62" spans="1:21" x14ac:dyDescent="0.25">
      <c r="A62" t="s">
        <v>147</v>
      </c>
      <c r="B62" t="s">
        <v>148</v>
      </c>
      <c r="C62">
        <v>65</v>
      </c>
      <c r="D62">
        <v>1</v>
      </c>
      <c r="E62" t="s">
        <v>1411</v>
      </c>
      <c r="F62">
        <v>35</v>
      </c>
      <c r="G62">
        <v>0</v>
      </c>
      <c r="H62" t="s">
        <v>637</v>
      </c>
      <c r="I62" t="s">
        <v>1168</v>
      </c>
      <c r="J62" t="s">
        <v>674</v>
      </c>
      <c r="K62" t="s">
        <v>639</v>
      </c>
      <c r="L62" t="s">
        <v>640</v>
      </c>
      <c r="M62" t="s">
        <v>1412</v>
      </c>
      <c r="N62" t="s">
        <v>639</v>
      </c>
      <c r="O62" t="s">
        <v>647</v>
      </c>
      <c r="P62" t="s">
        <v>5</v>
      </c>
      <c r="Q62" t="s">
        <v>648</v>
      </c>
      <c r="R62" t="s">
        <v>1413</v>
      </c>
      <c r="S62" t="s">
        <v>1414</v>
      </c>
      <c r="T62" t="s">
        <v>1415</v>
      </c>
    </row>
    <row r="63" spans="1:21" x14ac:dyDescent="0.25">
      <c r="A63" t="s">
        <v>18</v>
      </c>
      <c r="B63" t="s">
        <v>19</v>
      </c>
      <c r="C63">
        <v>66.666666666666671</v>
      </c>
      <c r="D63">
        <v>3</v>
      </c>
      <c r="E63" t="s">
        <v>1416</v>
      </c>
      <c r="F63">
        <v>129</v>
      </c>
      <c r="G63">
        <v>0</v>
      </c>
      <c r="H63" t="s">
        <v>637</v>
      </c>
      <c r="I63" t="s">
        <v>1417</v>
      </c>
      <c r="J63" t="s">
        <v>638</v>
      </c>
      <c r="K63" t="s">
        <v>639</v>
      </c>
      <c r="L63" t="s">
        <v>640</v>
      </c>
      <c r="M63" t="s">
        <v>1418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1419</v>
      </c>
      <c r="T63" t="s">
        <v>1418</v>
      </c>
    </row>
    <row r="64" spans="1:21" x14ac:dyDescent="0.25">
      <c r="A64" t="s">
        <v>18</v>
      </c>
      <c r="B64" t="s">
        <v>19</v>
      </c>
      <c r="C64">
        <v>66.666666666666671</v>
      </c>
      <c r="D64">
        <v>3</v>
      </c>
      <c r="E64" t="s">
        <v>1420</v>
      </c>
      <c r="F64">
        <v>100</v>
      </c>
      <c r="G64">
        <v>0</v>
      </c>
      <c r="H64" t="s">
        <v>637</v>
      </c>
      <c r="I64" t="s">
        <v>1107</v>
      </c>
      <c r="J64" t="s">
        <v>774</v>
      </c>
      <c r="K64" t="s">
        <v>639</v>
      </c>
      <c r="L64" t="s">
        <v>640</v>
      </c>
      <c r="M64" t="s">
        <v>1421</v>
      </c>
      <c r="N64" t="s">
        <v>639</v>
      </c>
      <c r="O64" t="s">
        <v>647</v>
      </c>
      <c r="P64" t="s">
        <v>5</v>
      </c>
      <c r="Q64" t="s">
        <v>648</v>
      </c>
      <c r="R64" t="s">
        <v>640</v>
      </c>
      <c r="S64" t="s">
        <v>1422</v>
      </c>
      <c r="T64" t="s">
        <v>1421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1423</v>
      </c>
      <c r="F65">
        <v>100</v>
      </c>
      <c r="G65">
        <v>0</v>
      </c>
      <c r="H65" t="s">
        <v>637</v>
      </c>
      <c r="I65" t="s">
        <v>977</v>
      </c>
      <c r="J65" t="s">
        <v>794</v>
      </c>
      <c r="K65" t="s">
        <v>639</v>
      </c>
      <c r="L65" t="s">
        <v>640</v>
      </c>
      <c r="M65" t="s">
        <v>1424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1425</v>
      </c>
      <c r="T65" t="s">
        <v>1424</v>
      </c>
    </row>
    <row r="66" spans="1:20" x14ac:dyDescent="0.25">
      <c r="A66" t="s">
        <v>18</v>
      </c>
      <c r="B66" t="s">
        <v>19</v>
      </c>
      <c r="C66">
        <v>66.666666666666671</v>
      </c>
      <c r="D66">
        <v>3</v>
      </c>
      <c r="E66" t="s">
        <v>1426</v>
      </c>
      <c r="F66">
        <v>100</v>
      </c>
      <c r="G66">
        <v>0</v>
      </c>
      <c r="H66" t="s">
        <v>637</v>
      </c>
      <c r="I66" t="s">
        <v>1427</v>
      </c>
      <c r="J66" t="s">
        <v>789</v>
      </c>
      <c r="K66" t="s">
        <v>639</v>
      </c>
      <c r="L66" t="s">
        <v>640</v>
      </c>
      <c r="M66" t="s">
        <v>1428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1429</v>
      </c>
      <c r="T66" t="s">
        <v>1428</v>
      </c>
    </row>
    <row r="67" spans="1:20" x14ac:dyDescent="0.25">
      <c r="A67" t="s">
        <v>239</v>
      </c>
      <c r="B67" t="s">
        <v>245</v>
      </c>
      <c r="C67">
        <v>0</v>
      </c>
      <c r="D67">
        <v>1</v>
      </c>
      <c r="E67" t="s">
        <v>1430</v>
      </c>
      <c r="F67">
        <v>0</v>
      </c>
      <c r="G67">
        <v>0</v>
      </c>
      <c r="H67" t="s">
        <v>637</v>
      </c>
      <c r="I67" t="s">
        <v>1069</v>
      </c>
      <c r="J67" t="s">
        <v>646</v>
      </c>
      <c r="K67" t="s">
        <v>639</v>
      </c>
      <c r="L67" t="s">
        <v>640</v>
      </c>
      <c r="M67" t="s">
        <v>1431</v>
      </c>
      <c r="N67" t="s">
        <v>639</v>
      </c>
      <c r="O67" t="s">
        <v>647</v>
      </c>
      <c r="P67" t="s">
        <v>5</v>
      </c>
      <c r="Q67" t="s">
        <v>648</v>
      </c>
      <c r="R67" t="s">
        <v>640</v>
      </c>
      <c r="S67" t="s">
        <v>1432</v>
      </c>
      <c r="T67" t="s">
        <v>1431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1433</v>
      </c>
      <c r="F68">
        <v>200</v>
      </c>
      <c r="G68">
        <v>0</v>
      </c>
      <c r="H68" t="s">
        <v>637</v>
      </c>
      <c r="I68" t="s">
        <v>872</v>
      </c>
      <c r="J68" t="s">
        <v>646</v>
      </c>
      <c r="K68" t="s">
        <v>639</v>
      </c>
      <c r="L68" t="s">
        <v>640</v>
      </c>
      <c r="M68" t="s">
        <v>1434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1435</v>
      </c>
      <c r="T68" t="s">
        <v>1434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1436</v>
      </c>
      <c r="F69">
        <v>100</v>
      </c>
      <c r="G69">
        <v>0</v>
      </c>
      <c r="H69" t="s">
        <v>637</v>
      </c>
      <c r="I69" t="s">
        <v>1437</v>
      </c>
      <c r="J69" t="s">
        <v>750</v>
      </c>
      <c r="K69" t="s">
        <v>639</v>
      </c>
      <c r="L69" t="s">
        <v>640</v>
      </c>
      <c r="M69" t="s">
        <v>1438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1439</v>
      </c>
      <c r="T69" t="s">
        <v>1438</v>
      </c>
    </row>
    <row r="70" spans="1:20" x14ac:dyDescent="0.25">
      <c r="A70" t="s">
        <v>22</v>
      </c>
      <c r="B70" t="s">
        <v>27</v>
      </c>
      <c r="C70">
        <v>69.900000000000006</v>
      </c>
      <c r="D70">
        <v>10</v>
      </c>
      <c r="E70" t="s">
        <v>1440</v>
      </c>
      <c r="F70">
        <v>842</v>
      </c>
      <c r="G70">
        <v>42</v>
      </c>
      <c r="H70" t="s">
        <v>649</v>
      </c>
      <c r="I70" t="s">
        <v>831</v>
      </c>
      <c r="J70" t="s">
        <v>832</v>
      </c>
      <c r="K70" t="s">
        <v>833</v>
      </c>
      <c r="L70" t="s">
        <v>834</v>
      </c>
      <c r="M70" t="s">
        <v>1441</v>
      </c>
      <c r="N70" t="s">
        <v>639</v>
      </c>
      <c r="O70" t="s">
        <v>835</v>
      </c>
      <c r="P70" t="s">
        <v>26</v>
      </c>
      <c r="Q70" t="s">
        <v>652</v>
      </c>
      <c r="R70" t="s">
        <v>640</v>
      </c>
      <c r="S70" t="s">
        <v>1442</v>
      </c>
      <c r="T70" t="s">
        <v>1443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1444</v>
      </c>
      <c r="F71">
        <v>182</v>
      </c>
      <c r="G71">
        <v>0</v>
      </c>
      <c r="H71" t="s">
        <v>637</v>
      </c>
      <c r="I71" t="s">
        <v>1445</v>
      </c>
      <c r="J71" t="s">
        <v>762</v>
      </c>
      <c r="K71" t="s">
        <v>639</v>
      </c>
      <c r="L71" t="s">
        <v>640</v>
      </c>
      <c r="M71" t="s">
        <v>1446</v>
      </c>
      <c r="N71" t="s">
        <v>639</v>
      </c>
      <c r="O71" t="s">
        <v>647</v>
      </c>
      <c r="P71" t="s">
        <v>5</v>
      </c>
      <c r="Q71" t="s">
        <v>648</v>
      </c>
      <c r="R71" t="s">
        <v>640</v>
      </c>
      <c r="S71" t="s">
        <v>1447</v>
      </c>
      <c r="T71" t="s">
        <v>1446</v>
      </c>
    </row>
    <row r="72" spans="1:20" x14ac:dyDescent="0.25">
      <c r="A72" t="s">
        <v>147</v>
      </c>
      <c r="B72" t="s">
        <v>148</v>
      </c>
      <c r="C72">
        <v>40</v>
      </c>
      <c r="D72">
        <v>10</v>
      </c>
      <c r="E72" t="s">
        <v>1448</v>
      </c>
      <c r="F72">
        <v>280.5</v>
      </c>
      <c r="G72">
        <v>0</v>
      </c>
      <c r="H72" t="s">
        <v>637</v>
      </c>
      <c r="I72" t="s">
        <v>1449</v>
      </c>
      <c r="J72" t="s">
        <v>702</v>
      </c>
      <c r="K72" t="s">
        <v>639</v>
      </c>
      <c r="L72" t="s">
        <v>640</v>
      </c>
      <c r="M72" t="s">
        <v>1450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1451</v>
      </c>
      <c r="T72" t="s">
        <v>1450</v>
      </c>
    </row>
    <row r="73" spans="1:20" x14ac:dyDescent="0.25">
      <c r="A73" t="s">
        <v>22</v>
      </c>
      <c r="B73" t="s">
        <v>213</v>
      </c>
      <c r="C73">
        <v>76</v>
      </c>
      <c r="D73">
        <v>3</v>
      </c>
      <c r="E73" t="s">
        <v>1452</v>
      </c>
      <c r="F73">
        <v>603.6</v>
      </c>
      <c r="G73">
        <v>26</v>
      </c>
      <c r="H73" t="s">
        <v>677</v>
      </c>
      <c r="I73" t="s">
        <v>1453</v>
      </c>
      <c r="J73" t="s">
        <v>1454</v>
      </c>
      <c r="K73" t="s">
        <v>1455</v>
      </c>
      <c r="L73" t="s">
        <v>1456</v>
      </c>
      <c r="M73" t="s">
        <v>1457</v>
      </c>
      <c r="N73" t="s">
        <v>639</v>
      </c>
      <c r="O73" t="s">
        <v>678</v>
      </c>
      <c r="P73" t="s">
        <v>23</v>
      </c>
      <c r="Q73" t="s">
        <v>679</v>
      </c>
      <c r="R73" t="s">
        <v>640</v>
      </c>
      <c r="S73" t="s">
        <v>1458</v>
      </c>
      <c r="T73" t="s">
        <v>1457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1452</v>
      </c>
      <c r="F74">
        <v>603.6</v>
      </c>
      <c r="G74">
        <v>26</v>
      </c>
      <c r="H74" t="s">
        <v>677</v>
      </c>
      <c r="I74" t="s">
        <v>1453</v>
      </c>
      <c r="J74" t="s">
        <v>1454</v>
      </c>
      <c r="K74" t="s">
        <v>1455</v>
      </c>
      <c r="L74" t="s">
        <v>1456</v>
      </c>
      <c r="M74" t="s">
        <v>1457</v>
      </c>
      <c r="N74" t="s">
        <v>639</v>
      </c>
      <c r="O74" t="s">
        <v>678</v>
      </c>
      <c r="P74" t="s">
        <v>23</v>
      </c>
      <c r="Q74" t="s">
        <v>679</v>
      </c>
      <c r="R74" t="s">
        <v>640</v>
      </c>
      <c r="S74" t="s">
        <v>1458</v>
      </c>
      <c r="T74" t="s">
        <v>1457</v>
      </c>
    </row>
    <row r="75" spans="1:20" x14ac:dyDescent="0.25">
      <c r="A75" t="s">
        <v>14</v>
      </c>
      <c r="B75" t="s">
        <v>15</v>
      </c>
      <c r="C75">
        <v>54.5</v>
      </c>
      <c r="D75">
        <v>2</v>
      </c>
      <c r="E75" t="s">
        <v>1452</v>
      </c>
      <c r="F75">
        <v>603.6</v>
      </c>
      <c r="G75">
        <v>26</v>
      </c>
      <c r="H75" t="s">
        <v>677</v>
      </c>
      <c r="I75" t="s">
        <v>1453</v>
      </c>
      <c r="J75" t="s">
        <v>1454</v>
      </c>
      <c r="K75" t="s">
        <v>1455</v>
      </c>
      <c r="L75" t="s">
        <v>1456</v>
      </c>
      <c r="M75" t="s">
        <v>1457</v>
      </c>
      <c r="N75" t="s">
        <v>639</v>
      </c>
      <c r="O75" t="s">
        <v>678</v>
      </c>
      <c r="P75" t="s">
        <v>23</v>
      </c>
      <c r="Q75" t="s">
        <v>679</v>
      </c>
      <c r="R75" t="s">
        <v>640</v>
      </c>
      <c r="S75" t="s">
        <v>1458</v>
      </c>
      <c r="T75" t="s">
        <v>1457</v>
      </c>
    </row>
    <row r="76" spans="1:20" x14ac:dyDescent="0.25">
      <c r="A76" t="s">
        <v>239</v>
      </c>
      <c r="B76" t="s">
        <v>742</v>
      </c>
      <c r="C76">
        <v>103.55</v>
      </c>
      <c r="D76">
        <v>1</v>
      </c>
      <c r="E76" t="s">
        <v>1452</v>
      </c>
      <c r="F76">
        <v>603.6</v>
      </c>
      <c r="G76">
        <v>26</v>
      </c>
      <c r="H76" t="s">
        <v>677</v>
      </c>
      <c r="I76" t="s">
        <v>1453</v>
      </c>
      <c r="J76" t="s">
        <v>1454</v>
      </c>
      <c r="K76" t="s">
        <v>1455</v>
      </c>
      <c r="L76" t="s">
        <v>1456</v>
      </c>
      <c r="M76" t="s">
        <v>1457</v>
      </c>
      <c r="N76" t="s">
        <v>639</v>
      </c>
      <c r="O76" t="s">
        <v>678</v>
      </c>
      <c r="P76" t="s">
        <v>23</v>
      </c>
      <c r="Q76" t="s">
        <v>679</v>
      </c>
      <c r="R76" t="s">
        <v>640</v>
      </c>
      <c r="S76" t="s">
        <v>1458</v>
      </c>
      <c r="T76" t="s">
        <v>1457</v>
      </c>
    </row>
    <row r="77" spans="1:20" x14ac:dyDescent="0.25">
      <c r="A77" t="s">
        <v>72</v>
      </c>
      <c r="B77" t="s">
        <v>108</v>
      </c>
      <c r="C77">
        <v>66</v>
      </c>
      <c r="D77">
        <v>1</v>
      </c>
      <c r="E77" t="s">
        <v>1459</v>
      </c>
      <c r="F77">
        <v>249</v>
      </c>
      <c r="G77">
        <v>0</v>
      </c>
      <c r="H77" t="s">
        <v>649</v>
      </c>
      <c r="I77" t="s">
        <v>1460</v>
      </c>
      <c r="J77" t="s">
        <v>1461</v>
      </c>
      <c r="K77" t="s">
        <v>1462</v>
      </c>
      <c r="L77" t="s">
        <v>714</v>
      </c>
      <c r="M77" t="s">
        <v>1457</v>
      </c>
      <c r="N77" t="s">
        <v>639</v>
      </c>
      <c r="O77" t="s">
        <v>651</v>
      </c>
      <c r="P77" t="s">
        <v>26</v>
      </c>
      <c r="Q77" t="s">
        <v>652</v>
      </c>
      <c r="R77" t="s">
        <v>640</v>
      </c>
      <c r="S77" t="s">
        <v>1463</v>
      </c>
      <c r="T77" t="s">
        <v>1464</v>
      </c>
    </row>
    <row r="78" spans="1:20" x14ac:dyDescent="0.25">
      <c r="A78" t="s">
        <v>101</v>
      </c>
      <c r="B78" t="s">
        <v>74</v>
      </c>
      <c r="C78">
        <v>66</v>
      </c>
      <c r="D78">
        <v>1</v>
      </c>
      <c r="E78" t="s">
        <v>1459</v>
      </c>
      <c r="F78">
        <v>249</v>
      </c>
      <c r="G78">
        <v>0</v>
      </c>
      <c r="H78" t="s">
        <v>649</v>
      </c>
      <c r="I78" t="s">
        <v>1460</v>
      </c>
      <c r="J78" t="s">
        <v>1461</v>
      </c>
      <c r="K78" t="s">
        <v>1462</v>
      </c>
      <c r="L78" t="s">
        <v>714</v>
      </c>
      <c r="M78" t="s">
        <v>1457</v>
      </c>
      <c r="N78" t="s">
        <v>639</v>
      </c>
      <c r="O78" t="s">
        <v>651</v>
      </c>
      <c r="P78" t="s">
        <v>26</v>
      </c>
      <c r="Q78" t="s">
        <v>652</v>
      </c>
      <c r="R78" t="s">
        <v>640</v>
      </c>
      <c r="S78" t="s">
        <v>1463</v>
      </c>
      <c r="T78" t="s">
        <v>1464</v>
      </c>
    </row>
    <row r="79" spans="1:20" x14ac:dyDescent="0.25">
      <c r="A79" t="s">
        <v>22</v>
      </c>
      <c r="B79" t="s">
        <v>27</v>
      </c>
      <c r="C79">
        <v>67</v>
      </c>
      <c r="D79">
        <v>1</v>
      </c>
      <c r="E79" t="s">
        <v>1459</v>
      </c>
      <c r="F79">
        <v>249</v>
      </c>
      <c r="G79">
        <v>0</v>
      </c>
      <c r="H79" t="s">
        <v>649</v>
      </c>
      <c r="I79" t="s">
        <v>1460</v>
      </c>
      <c r="J79" t="s">
        <v>1461</v>
      </c>
      <c r="K79" t="s">
        <v>1462</v>
      </c>
      <c r="L79" t="s">
        <v>714</v>
      </c>
      <c r="M79" t="s">
        <v>1457</v>
      </c>
      <c r="N79" t="s">
        <v>639</v>
      </c>
      <c r="O79" t="s">
        <v>651</v>
      </c>
      <c r="P79" t="s">
        <v>26</v>
      </c>
      <c r="Q79" t="s">
        <v>652</v>
      </c>
      <c r="R79" t="s">
        <v>640</v>
      </c>
      <c r="S79" t="s">
        <v>1463</v>
      </c>
      <c r="T79" t="s">
        <v>1464</v>
      </c>
    </row>
    <row r="80" spans="1:20" x14ac:dyDescent="0.25">
      <c r="A80" t="s">
        <v>147</v>
      </c>
      <c r="B80" t="s">
        <v>148</v>
      </c>
      <c r="C80">
        <v>40</v>
      </c>
      <c r="D80">
        <v>30</v>
      </c>
      <c r="E80" t="s">
        <v>1465</v>
      </c>
      <c r="F80">
        <v>871.2</v>
      </c>
      <c r="G80">
        <v>0</v>
      </c>
      <c r="H80" t="s">
        <v>637</v>
      </c>
      <c r="I80" t="s">
        <v>828</v>
      </c>
      <c r="J80" t="s">
        <v>687</v>
      </c>
      <c r="K80" t="s">
        <v>639</v>
      </c>
      <c r="L80" t="s">
        <v>640</v>
      </c>
      <c r="M80" t="s">
        <v>1464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1466</v>
      </c>
      <c r="T80" t="s">
        <v>1464</v>
      </c>
    </row>
    <row r="81" spans="1:20" x14ac:dyDescent="0.25">
      <c r="A81" t="s">
        <v>147</v>
      </c>
      <c r="B81" t="s">
        <v>148</v>
      </c>
      <c r="C81">
        <v>40</v>
      </c>
      <c r="D81">
        <v>10</v>
      </c>
      <c r="E81" t="s">
        <v>1467</v>
      </c>
      <c r="F81">
        <v>280.5</v>
      </c>
      <c r="G81">
        <v>0</v>
      </c>
      <c r="H81" t="s">
        <v>637</v>
      </c>
      <c r="I81" t="s">
        <v>1468</v>
      </c>
      <c r="J81" t="s">
        <v>693</v>
      </c>
      <c r="K81" t="s">
        <v>639</v>
      </c>
      <c r="L81" t="s">
        <v>640</v>
      </c>
      <c r="M81" t="s">
        <v>1469</v>
      </c>
      <c r="N81" t="s">
        <v>639</v>
      </c>
      <c r="O81" t="s">
        <v>641</v>
      </c>
      <c r="P81" t="s">
        <v>5</v>
      </c>
      <c r="Q81" t="s">
        <v>642</v>
      </c>
      <c r="R81" t="s">
        <v>1470</v>
      </c>
      <c r="S81" t="s">
        <v>1471</v>
      </c>
      <c r="T81" t="s">
        <v>1469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1472</v>
      </c>
      <c r="F82">
        <v>182</v>
      </c>
      <c r="G82">
        <v>0</v>
      </c>
      <c r="H82" t="s">
        <v>637</v>
      </c>
      <c r="I82" t="s">
        <v>1473</v>
      </c>
      <c r="J82" t="s">
        <v>638</v>
      </c>
      <c r="K82" t="s">
        <v>639</v>
      </c>
      <c r="L82" t="s">
        <v>640</v>
      </c>
      <c r="M82" t="s">
        <v>1474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1475</v>
      </c>
      <c r="T82" t="s">
        <v>1474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1476</v>
      </c>
      <c r="F83">
        <v>182</v>
      </c>
      <c r="G83">
        <v>0</v>
      </c>
      <c r="H83" t="s">
        <v>637</v>
      </c>
      <c r="I83" t="s">
        <v>1477</v>
      </c>
      <c r="J83" t="s">
        <v>670</v>
      </c>
      <c r="K83" t="s">
        <v>639</v>
      </c>
      <c r="L83" t="s">
        <v>640</v>
      </c>
      <c r="M83" t="s">
        <v>1478</v>
      </c>
      <c r="N83" t="s">
        <v>639</v>
      </c>
      <c r="O83" t="s">
        <v>647</v>
      </c>
      <c r="P83" t="s">
        <v>5</v>
      </c>
      <c r="Q83" t="s">
        <v>648</v>
      </c>
      <c r="R83" t="s">
        <v>640</v>
      </c>
      <c r="S83" t="s">
        <v>1479</v>
      </c>
      <c r="T83" t="s">
        <v>1478</v>
      </c>
    </row>
    <row r="84" spans="1:20" x14ac:dyDescent="0.25">
      <c r="A84" t="s">
        <v>72</v>
      </c>
      <c r="B84" t="s">
        <v>108</v>
      </c>
      <c r="C84">
        <v>66</v>
      </c>
      <c r="D84">
        <v>1</v>
      </c>
      <c r="E84" t="s">
        <v>1480</v>
      </c>
      <c r="F84">
        <v>249</v>
      </c>
      <c r="G84">
        <v>0</v>
      </c>
      <c r="H84" t="s">
        <v>649</v>
      </c>
      <c r="I84" t="s">
        <v>948</v>
      </c>
      <c r="J84" t="s">
        <v>1481</v>
      </c>
      <c r="K84" t="s">
        <v>1098</v>
      </c>
      <c r="L84" t="s">
        <v>882</v>
      </c>
      <c r="M84" t="s">
        <v>1478</v>
      </c>
      <c r="N84" t="s">
        <v>639</v>
      </c>
      <c r="O84" t="s">
        <v>651</v>
      </c>
      <c r="P84" t="s">
        <v>26</v>
      </c>
      <c r="Q84" t="s">
        <v>652</v>
      </c>
      <c r="R84" t="s">
        <v>640</v>
      </c>
      <c r="S84" t="s">
        <v>1482</v>
      </c>
      <c r="T84" t="s">
        <v>1478</v>
      </c>
    </row>
    <row r="85" spans="1:20" x14ac:dyDescent="0.25">
      <c r="A85" t="s">
        <v>101</v>
      </c>
      <c r="B85" t="s">
        <v>74</v>
      </c>
      <c r="C85">
        <v>66</v>
      </c>
      <c r="D85">
        <v>1</v>
      </c>
      <c r="E85" t="s">
        <v>1480</v>
      </c>
      <c r="F85">
        <v>249</v>
      </c>
      <c r="G85">
        <v>0</v>
      </c>
      <c r="H85" t="s">
        <v>649</v>
      </c>
      <c r="I85" t="s">
        <v>948</v>
      </c>
      <c r="J85" t="s">
        <v>1481</v>
      </c>
      <c r="K85" t="s">
        <v>1098</v>
      </c>
      <c r="L85" t="s">
        <v>882</v>
      </c>
      <c r="M85" t="s">
        <v>1478</v>
      </c>
      <c r="N85" t="s">
        <v>639</v>
      </c>
      <c r="O85" t="s">
        <v>651</v>
      </c>
      <c r="P85" t="s">
        <v>26</v>
      </c>
      <c r="Q85" t="s">
        <v>652</v>
      </c>
      <c r="R85" t="s">
        <v>640</v>
      </c>
      <c r="S85" t="s">
        <v>1482</v>
      </c>
      <c r="T85" t="s">
        <v>1478</v>
      </c>
    </row>
    <row r="86" spans="1:20" x14ac:dyDescent="0.25">
      <c r="A86" t="s">
        <v>22</v>
      </c>
      <c r="B86" t="s">
        <v>27</v>
      </c>
      <c r="C86">
        <v>67</v>
      </c>
      <c r="D86">
        <v>1</v>
      </c>
      <c r="E86" t="s">
        <v>1480</v>
      </c>
      <c r="F86">
        <v>249</v>
      </c>
      <c r="G86">
        <v>0</v>
      </c>
      <c r="H86" t="s">
        <v>649</v>
      </c>
      <c r="I86" t="s">
        <v>948</v>
      </c>
      <c r="J86" t="s">
        <v>1481</v>
      </c>
      <c r="K86" t="s">
        <v>1098</v>
      </c>
      <c r="L86" t="s">
        <v>882</v>
      </c>
      <c r="M86" t="s">
        <v>1478</v>
      </c>
      <c r="N86" t="s">
        <v>639</v>
      </c>
      <c r="O86" t="s">
        <v>651</v>
      </c>
      <c r="P86" t="s">
        <v>26</v>
      </c>
      <c r="Q86" t="s">
        <v>652</v>
      </c>
      <c r="R86" t="s">
        <v>640</v>
      </c>
      <c r="S86" t="s">
        <v>1482</v>
      </c>
      <c r="T86" t="s">
        <v>1478</v>
      </c>
    </row>
    <row r="87" spans="1:20" x14ac:dyDescent="0.25">
      <c r="A87" t="s">
        <v>241</v>
      </c>
      <c r="B87" t="s">
        <v>247</v>
      </c>
      <c r="C87">
        <v>139</v>
      </c>
      <c r="D87">
        <v>1</v>
      </c>
      <c r="E87" t="s">
        <v>1483</v>
      </c>
      <c r="F87">
        <v>215</v>
      </c>
      <c r="G87">
        <v>0</v>
      </c>
      <c r="H87" t="s">
        <v>751</v>
      </c>
      <c r="I87" t="s">
        <v>1484</v>
      </c>
      <c r="J87" t="s">
        <v>1485</v>
      </c>
      <c r="K87" t="s">
        <v>923</v>
      </c>
      <c r="L87" t="s">
        <v>1486</v>
      </c>
      <c r="M87" t="s">
        <v>1487</v>
      </c>
      <c r="N87" t="s">
        <v>1010</v>
      </c>
      <c r="O87" t="s">
        <v>743</v>
      </c>
      <c r="P87" t="s">
        <v>744</v>
      </c>
      <c r="Q87" t="s">
        <v>745</v>
      </c>
      <c r="R87" t="s">
        <v>640</v>
      </c>
      <c r="S87" t="s">
        <v>1488</v>
      </c>
      <c r="T87" t="s">
        <v>1489</v>
      </c>
    </row>
    <row r="88" spans="1:20" x14ac:dyDescent="0.25">
      <c r="A88" t="s">
        <v>239</v>
      </c>
      <c r="B88" t="s">
        <v>245</v>
      </c>
      <c r="C88">
        <v>139</v>
      </c>
      <c r="D88">
        <v>1</v>
      </c>
      <c r="E88" t="s">
        <v>1483</v>
      </c>
      <c r="F88">
        <v>215</v>
      </c>
      <c r="G88">
        <v>0</v>
      </c>
      <c r="H88" t="s">
        <v>751</v>
      </c>
      <c r="I88" t="s">
        <v>1484</v>
      </c>
      <c r="J88" t="s">
        <v>1485</v>
      </c>
      <c r="K88" t="s">
        <v>923</v>
      </c>
      <c r="L88" t="s">
        <v>1486</v>
      </c>
      <c r="M88" t="s">
        <v>1487</v>
      </c>
      <c r="N88" t="s">
        <v>1010</v>
      </c>
      <c r="O88" t="s">
        <v>743</v>
      </c>
      <c r="P88" t="s">
        <v>744</v>
      </c>
      <c r="Q88" t="s">
        <v>745</v>
      </c>
      <c r="R88" t="s">
        <v>640</v>
      </c>
      <c r="S88" t="s">
        <v>1488</v>
      </c>
      <c r="T88" t="s">
        <v>1489</v>
      </c>
    </row>
    <row r="89" spans="1:20" x14ac:dyDescent="0.25">
      <c r="A89" t="s">
        <v>601</v>
      </c>
      <c r="B89" t="s">
        <v>602</v>
      </c>
      <c r="C89">
        <v>139</v>
      </c>
      <c r="D89">
        <v>1</v>
      </c>
      <c r="E89" t="s">
        <v>1490</v>
      </c>
      <c r="F89">
        <v>215</v>
      </c>
      <c r="G89">
        <v>0</v>
      </c>
      <c r="H89" t="s">
        <v>751</v>
      </c>
      <c r="I89" t="s">
        <v>1491</v>
      </c>
      <c r="J89" t="s">
        <v>1492</v>
      </c>
      <c r="K89" t="s">
        <v>1493</v>
      </c>
      <c r="L89" t="s">
        <v>1494</v>
      </c>
      <c r="M89" t="s">
        <v>1495</v>
      </c>
      <c r="N89" t="s">
        <v>1010</v>
      </c>
      <c r="O89" t="s">
        <v>743</v>
      </c>
      <c r="P89" t="s">
        <v>744</v>
      </c>
      <c r="Q89" t="s">
        <v>745</v>
      </c>
      <c r="R89" t="s">
        <v>640</v>
      </c>
      <c r="S89" t="s">
        <v>1496</v>
      </c>
      <c r="T89" t="s">
        <v>1497</v>
      </c>
    </row>
    <row r="90" spans="1:20" x14ac:dyDescent="0.25">
      <c r="A90" t="s">
        <v>241</v>
      </c>
      <c r="B90" t="s">
        <v>247</v>
      </c>
      <c r="C90">
        <v>139</v>
      </c>
      <c r="D90">
        <v>1</v>
      </c>
      <c r="E90" t="s">
        <v>1490</v>
      </c>
      <c r="F90">
        <v>215</v>
      </c>
      <c r="G90">
        <v>0</v>
      </c>
      <c r="H90" t="s">
        <v>751</v>
      </c>
      <c r="I90" t="s">
        <v>1491</v>
      </c>
      <c r="J90" t="s">
        <v>1492</v>
      </c>
      <c r="K90" t="s">
        <v>1493</v>
      </c>
      <c r="L90" t="s">
        <v>1494</v>
      </c>
      <c r="M90" t="s">
        <v>1495</v>
      </c>
      <c r="N90" t="s">
        <v>1010</v>
      </c>
      <c r="O90" t="s">
        <v>743</v>
      </c>
      <c r="P90" t="s">
        <v>744</v>
      </c>
      <c r="Q90" t="s">
        <v>745</v>
      </c>
      <c r="R90" t="s">
        <v>640</v>
      </c>
      <c r="S90" t="s">
        <v>1496</v>
      </c>
      <c r="T90" t="s">
        <v>1497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1498</v>
      </c>
      <c r="F91">
        <v>100</v>
      </c>
      <c r="G91">
        <v>0</v>
      </c>
      <c r="H91" t="s">
        <v>637</v>
      </c>
      <c r="I91" t="s">
        <v>1499</v>
      </c>
      <c r="J91" t="s">
        <v>794</v>
      </c>
      <c r="K91" t="s">
        <v>639</v>
      </c>
      <c r="L91" t="s">
        <v>640</v>
      </c>
      <c r="M91" t="s">
        <v>1500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1501</v>
      </c>
      <c r="T91" t="s">
        <v>1500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1502</v>
      </c>
      <c r="F92">
        <v>182</v>
      </c>
      <c r="G92">
        <v>0</v>
      </c>
      <c r="H92" t="s">
        <v>637</v>
      </c>
      <c r="I92" t="s">
        <v>795</v>
      </c>
      <c r="J92" t="s">
        <v>653</v>
      </c>
      <c r="K92" t="s">
        <v>639</v>
      </c>
      <c r="L92" t="s">
        <v>640</v>
      </c>
      <c r="M92" t="s">
        <v>1503</v>
      </c>
      <c r="N92" t="s">
        <v>639</v>
      </c>
      <c r="O92" t="s">
        <v>647</v>
      </c>
      <c r="P92" t="s">
        <v>5</v>
      </c>
      <c r="Q92" t="s">
        <v>648</v>
      </c>
      <c r="R92" t="s">
        <v>640</v>
      </c>
      <c r="S92" t="s">
        <v>1504</v>
      </c>
      <c r="T92" t="s">
        <v>1505</v>
      </c>
    </row>
    <row r="93" spans="1:20" x14ac:dyDescent="0.25">
      <c r="A93" t="s">
        <v>147</v>
      </c>
      <c r="B93" t="s">
        <v>148</v>
      </c>
      <c r="C93">
        <v>65</v>
      </c>
      <c r="D93">
        <v>9</v>
      </c>
      <c r="E93" t="s">
        <v>1506</v>
      </c>
      <c r="F93">
        <v>439.12</v>
      </c>
      <c r="G93">
        <v>0</v>
      </c>
      <c r="H93" t="s">
        <v>637</v>
      </c>
      <c r="I93" t="s">
        <v>1002</v>
      </c>
      <c r="J93" t="s">
        <v>655</v>
      </c>
      <c r="K93" t="s">
        <v>639</v>
      </c>
      <c r="L93" t="s">
        <v>640</v>
      </c>
      <c r="M93" t="s">
        <v>1507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1508</v>
      </c>
      <c r="T93" t="s">
        <v>1507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1506</v>
      </c>
      <c r="F94">
        <v>439.12</v>
      </c>
      <c r="G94">
        <v>0</v>
      </c>
      <c r="H94" t="s">
        <v>637</v>
      </c>
      <c r="I94" t="s">
        <v>1002</v>
      </c>
      <c r="J94" t="s">
        <v>655</v>
      </c>
      <c r="K94" t="s">
        <v>639</v>
      </c>
      <c r="L94" t="s">
        <v>640</v>
      </c>
      <c r="M94" t="s">
        <v>1507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1508</v>
      </c>
      <c r="T94" t="s">
        <v>1507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1509</v>
      </c>
      <c r="F95">
        <v>107</v>
      </c>
      <c r="G95">
        <v>7</v>
      </c>
      <c r="H95" t="s">
        <v>637</v>
      </c>
      <c r="I95" t="s">
        <v>1510</v>
      </c>
      <c r="J95" t="s">
        <v>653</v>
      </c>
      <c r="K95" t="s">
        <v>639</v>
      </c>
      <c r="L95" t="s">
        <v>640</v>
      </c>
      <c r="M95" t="s">
        <v>1511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1512</v>
      </c>
      <c r="T95" t="s">
        <v>1511</v>
      </c>
    </row>
    <row r="96" spans="1:20" x14ac:dyDescent="0.25">
      <c r="A96" t="s">
        <v>147</v>
      </c>
      <c r="B96" t="s">
        <v>148</v>
      </c>
      <c r="C96">
        <v>40</v>
      </c>
      <c r="D96">
        <v>10</v>
      </c>
      <c r="E96" t="s">
        <v>1513</v>
      </c>
      <c r="F96">
        <v>303</v>
      </c>
      <c r="G96">
        <v>0</v>
      </c>
      <c r="H96" t="s">
        <v>637</v>
      </c>
      <c r="I96" t="s">
        <v>1054</v>
      </c>
      <c r="J96" t="s">
        <v>710</v>
      </c>
      <c r="K96" t="s">
        <v>639</v>
      </c>
      <c r="L96" t="s">
        <v>640</v>
      </c>
      <c r="M96" t="s">
        <v>1514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1515</v>
      </c>
      <c r="T96" t="s">
        <v>1514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1516</v>
      </c>
      <c r="F97">
        <v>182</v>
      </c>
      <c r="G97">
        <v>0</v>
      </c>
      <c r="H97" t="s">
        <v>637</v>
      </c>
      <c r="I97" t="s">
        <v>1517</v>
      </c>
      <c r="J97" t="s">
        <v>653</v>
      </c>
      <c r="K97" t="s">
        <v>639</v>
      </c>
      <c r="L97" t="s">
        <v>640</v>
      </c>
      <c r="M97" t="s">
        <v>1518</v>
      </c>
      <c r="N97" t="s">
        <v>639</v>
      </c>
      <c r="O97" t="s">
        <v>647</v>
      </c>
      <c r="P97" t="s">
        <v>5</v>
      </c>
      <c r="Q97" t="s">
        <v>648</v>
      </c>
      <c r="R97" t="s">
        <v>640</v>
      </c>
      <c r="S97" t="s">
        <v>1519</v>
      </c>
      <c r="T97" t="s">
        <v>1518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1520</v>
      </c>
      <c r="F98">
        <v>182</v>
      </c>
      <c r="G98">
        <v>0</v>
      </c>
      <c r="H98" t="s">
        <v>637</v>
      </c>
      <c r="I98" t="s">
        <v>1521</v>
      </c>
      <c r="J98" t="s">
        <v>658</v>
      </c>
      <c r="K98" t="s">
        <v>639</v>
      </c>
      <c r="L98" t="s">
        <v>640</v>
      </c>
      <c r="M98" t="s">
        <v>1522</v>
      </c>
      <c r="N98" t="s">
        <v>639</v>
      </c>
      <c r="O98" t="s">
        <v>647</v>
      </c>
      <c r="P98" t="s">
        <v>5</v>
      </c>
      <c r="Q98" t="s">
        <v>648</v>
      </c>
      <c r="R98" t="s">
        <v>640</v>
      </c>
      <c r="S98" t="s">
        <v>1523</v>
      </c>
      <c r="T98" t="s">
        <v>1524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1525</v>
      </c>
      <c r="F99">
        <v>182</v>
      </c>
      <c r="G99">
        <v>0</v>
      </c>
      <c r="H99" t="s">
        <v>637</v>
      </c>
      <c r="I99" t="s">
        <v>1526</v>
      </c>
      <c r="J99" t="s">
        <v>701</v>
      </c>
      <c r="K99" t="s">
        <v>639</v>
      </c>
      <c r="L99" t="s">
        <v>640</v>
      </c>
      <c r="M99" t="s">
        <v>1527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1528</v>
      </c>
      <c r="T99" t="s">
        <v>1524</v>
      </c>
    </row>
    <row r="100" spans="1:20" x14ac:dyDescent="0.25">
      <c r="A100" t="s">
        <v>601</v>
      </c>
      <c r="B100" t="s">
        <v>602</v>
      </c>
      <c r="C100">
        <v>139</v>
      </c>
      <c r="D100">
        <v>1</v>
      </c>
      <c r="E100" t="s">
        <v>1529</v>
      </c>
      <c r="F100">
        <v>468.9</v>
      </c>
      <c r="G100">
        <v>64.5</v>
      </c>
      <c r="H100" t="s">
        <v>649</v>
      </c>
      <c r="I100" t="s">
        <v>1530</v>
      </c>
      <c r="J100" t="s">
        <v>1531</v>
      </c>
      <c r="K100" t="s">
        <v>1035</v>
      </c>
      <c r="L100" t="s">
        <v>1532</v>
      </c>
      <c r="M100" t="s">
        <v>1533</v>
      </c>
      <c r="N100" t="s">
        <v>639</v>
      </c>
      <c r="O100" t="s">
        <v>678</v>
      </c>
      <c r="P100" t="s">
        <v>23</v>
      </c>
      <c r="Q100" t="s">
        <v>679</v>
      </c>
      <c r="R100" t="s">
        <v>640</v>
      </c>
      <c r="S100" t="s">
        <v>1534</v>
      </c>
      <c r="T100" t="s">
        <v>1533</v>
      </c>
    </row>
    <row r="101" spans="1:20" x14ac:dyDescent="0.25">
      <c r="A101" t="s">
        <v>241</v>
      </c>
      <c r="B101" t="s">
        <v>247</v>
      </c>
      <c r="C101">
        <v>139</v>
      </c>
      <c r="D101">
        <v>1</v>
      </c>
      <c r="E101" t="s">
        <v>1529</v>
      </c>
      <c r="F101">
        <v>468.9</v>
      </c>
      <c r="G101">
        <v>64.5</v>
      </c>
      <c r="H101" t="s">
        <v>649</v>
      </c>
      <c r="I101" t="s">
        <v>1530</v>
      </c>
      <c r="J101" t="s">
        <v>1531</v>
      </c>
      <c r="K101" t="s">
        <v>1035</v>
      </c>
      <c r="L101" t="s">
        <v>1532</v>
      </c>
      <c r="M101" t="s">
        <v>1533</v>
      </c>
      <c r="N101" t="s">
        <v>639</v>
      </c>
      <c r="O101" t="s">
        <v>678</v>
      </c>
      <c r="P101" t="s">
        <v>23</v>
      </c>
      <c r="Q101" t="s">
        <v>679</v>
      </c>
      <c r="R101" t="s">
        <v>640</v>
      </c>
      <c r="S101" t="s">
        <v>1534</v>
      </c>
      <c r="T101" t="s">
        <v>1533</v>
      </c>
    </row>
    <row r="102" spans="1:20" x14ac:dyDescent="0.25">
      <c r="A102" t="s">
        <v>240</v>
      </c>
      <c r="B102" t="s">
        <v>246</v>
      </c>
      <c r="C102">
        <v>139</v>
      </c>
      <c r="D102">
        <v>1</v>
      </c>
      <c r="E102" t="s">
        <v>1529</v>
      </c>
      <c r="F102">
        <v>468.9</v>
      </c>
      <c r="G102">
        <v>64.5</v>
      </c>
      <c r="H102" t="s">
        <v>649</v>
      </c>
      <c r="I102" t="s">
        <v>1530</v>
      </c>
      <c r="J102" t="s">
        <v>1531</v>
      </c>
      <c r="K102" t="s">
        <v>1035</v>
      </c>
      <c r="L102" t="s">
        <v>1532</v>
      </c>
      <c r="M102" t="s">
        <v>1533</v>
      </c>
      <c r="N102" t="s">
        <v>639</v>
      </c>
      <c r="O102" t="s">
        <v>678</v>
      </c>
      <c r="P102" t="s">
        <v>23</v>
      </c>
      <c r="Q102" t="s">
        <v>679</v>
      </c>
      <c r="R102" t="s">
        <v>640</v>
      </c>
      <c r="S102" t="s">
        <v>1534</v>
      </c>
      <c r="T102" t="s">
        <v>1533</v>
      </c>
    </row>
    <row r="103" spans="1:20" x14ac:dyDescent="0.25">
      <c r="A103" t="s">
        <v>239</v>
      </c>
      <c r="B103" t="s">
        <v>245</v>
      </c>
      <c r="C103">
        <v>139</v>
      </c>
      <c r="D103">
        <v>1</v>
      </c>
      <c r="E103" t="s">
        <v>1529</v>
      </c>
      <c r="F103">
        <v>468.9</v>
      </c>
      <c r="G103">
        <v>64.5</v>
      </c>
      <c r="H103" t="s">
        <v>649</v>
      </c>
      <c r="I103" t="s">
        <v>1530</v>
      </c>
      <c r="J103" t="s">
        <v>1531</v>
      </c>
      <c r="K103" t="s">
        <v>1035</v>
      </c>
      <c r="L103" t="s">
        <v>1532</v>
      </c>
      <c r="M103" t="s">
        <v>1533</v>
      </c>
      <c r="N103" t="s">
        <v>639</v>
      </c>
      <c r="O103" t="s">
        <v>678</v>
      </c>
      <c r="P103" t="s">
        <v>23</v>
      </c>
      <c r="Q103" t="s">
        <v>679</v>
      </c>
      <c r="R103" t="s">
        <v>640</v>
      </c>
      <c r="S103" t="s">
        <v>1534</v>
      </c>
      <c r="T103" t="s">
        <v>1533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1535</v>
      </c>
      <c r="F104">
        <v>182</v>
      </c>
      <c r="G104">
        <v>0</v>
      </c>
      <c r="H104" t="s">
        <v>637</v>
      </c>
      <c r="I104" t="s">
        <v>1536</v>
      </c>
      <c r="J104" t="s">
        <v>683</v>
      </c>
      <c r="K104" t="s">
        <v>639</v>
      </c>
      <c r="L104" t="s">
        <v>640</v>
      </c>
      <c r="M104" t="s">
        <v>1537</v>
      </c>
      <c r="N104" t="s">
        <v>639</v>
      </c>
      <c r="O104" t="s">
        <v>647</v>
      </c>
      <c r="P104" t="s">
        <v>5</v>
      </c>
      <c r="Q104" t="s">
        <v>648</v>
      </c>
      <c r="R104" t="s">
        <v>640</v>
      </c>
      <c r="S104" t="s">
        <v>1538</v>
      </c>
      <c r="T104" t="s">
        <v>1537</v>
      </c>
    </row>
    <row r="105" spans="1:20" x14ac:dyDescent="0.25">
      <c r="A105" t="s">
        <v>147</v>
      </c>
      <c r="B105" t="s">
        <v>148</v>
      </c>
      <c r="C105">
        <v>50</v>
      </c>
      <c r="D105">
        <v>6</v>
      </c>
      <c r="E105" t="s">
        <v>1539</v>
      </c>
      <c r="F105">
        <v>182</v>
      </c>
      <c r="G105">
        <v>0</v>
      </c>
      <c r="H105" t="s">
        <v>637</v>
      </c>
      <c r="I105" t="s">
        <v>1540</v>
      </c>
      <c r="J105" t="s">
        <v>727</v>
      </c>
      <c r="K105" t="s">
        <v>639</v>
      </c>
      <c r="L105" t="s">
        <v>640</v>
      </c>
      <c r="M105" t="s">
        <v>1541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1542</v>
      </c>
      <c r="T105" t="s">
        <v>1541</v>
      </c>
    </row>
    <row r="106" spans="1:20" x14ac:dyDescent="0.25">
      <c r="A106" t="s">
        <v>601</v>
      </c>
      <c r="B106" t="s">
        <v>602</v>
      </c>
      <c r="C106">
        <v>119</v>
      </c>
      <c r="D106">
        <v>1</v>
      </c>
      <c r="E106" t="s">
        <v>1543</v>
      </c>
      <c r="F106">
        <v>559</v>
      </c>
      <c r="G106">
        <v>0</v>
      </c>
      <c r="H106" t="s">
        <v>649</v>
      </c>
      <c r="I106" t="s">
        <v>1544</v>
      </c>
      <c r="J106" t="s">
        <v>1545</v>
      </c>
      <c r="K106" t="s">
        <v>1546</v>
      </c>
      <c r="L106" t="s">
        <v>827</v>
      </c>
      <c r="M106" t="s">
        <v>1541</v>
      </c>
      <c r="N106" t="s">
        <v>639</v>
      </c>
      <c r="O106" t="s">
        <v>651</v>
      </c>
      <c r="P106" t="s">
        <v>26</v>
      </c>
      <c r="Q106" t="s">
        <v>652</v>
      </c>
      <c r="R106" t="s">
        <v>640</v>
      </c>
      <c r="S106" t="s">
        <v>1547</v>
      </c>
      <c r="T106" t="s">
        <v>1541</v>
      </c>
    </row>
    <row r="107" spans="1:20" x14ac:dyDescent="0.25">
      <c r="A107" t="s">
        <v>241</v>
      </c>
      <c r="B107" t="s">
        <v>247</v>
      </c>
      <c r="C107">
        <v>119</v>
      </c>
      <c r="D107">
        <v>1</v>
      </c>
      <c r="E107" t="s">
        <v>1543</v>
      </c>
      <c r="F107">
        <v>559</v>
      </c>
      <c r="G107">
        <v>0</v>
      </c>
      <c r="H107" t="s">
        <v>649</v>
      </c>
      <c r="I107" t="s">
        <v>1544</v>
      </c>
      <c r="J107" t="s">
        <v>1545</v>
      </c>
      <c r="K107" t="s">
        <v>1546</v>
      </c>
      <c r="L107" t="s">
        <v>827</v>
      </c>
      <c r="M107" t="s">
        <v>1541</v>
      </c>
      <c r="N107" t="s">
        <v>639</v>
      </c>
      <c r="O107" t="s">
        <v>651</v>
      </c>
      <c r="P107" t="s">
        <v>26</v>
      </c>
      <c r="Q107" t="s">
        <v>652</v>
      </c>
      <c r="R107" t="s">
        <v>640</v>
      </c>
      <c r="S107" t="s">
        <v>1547</v>
      </c>
      <c r="T107" t="s">
        <v>1541</v>
      </c>
    </row>
    <row r="108" spans="1:20" x14ac:dyDescent="0.25">
      <c r="A108" t="s">
        <v>240</v>
      </c>
      <c r="B108" t="s">
        <v>246</v>
      </c>
      <c r="C108">
        <v>119</v>
      </c>
      <c r="D108">
        <v>1</v>
      </c>
      <c r="E108" t="s">
        <v>1543</v>
      </c>
      <c r="F108">
        <v>559</v>
      </c>
      <c r="G108">
        <v>0</v>
      </c>
      <c r="H108" t="s">
        <v>649</v>
      </c>
      <c r="I108" t="s">
        <v>1544</v>
      </c>
      <c r="J108" t="s">
        <v>1545</v>
      </c>
      <c r="K108" t="s">
        <v>1546</v>
      </c>
      <c r="L108" t="s">
        <v>827</v>
      </c>
      <c r="M108" t="s">
        <v>1541</v>
      </c>
      <c r="N108" t="s">
        <v>639</v>
      </c>
      <c r="O108" t="s">
        <v>651</v>
      </c>
      <c r="P108" t="s">
        <v>26</v>
      </c>
      <c r="Q108" t="s">
        <v>652</v>
      </c>
      <c r="R108" t="s">
        <v>640</v>
      </c>
      <c r="S108" t="s">
        <v>1547</v>
      </c>
      <c r="T108" t="s">
        <v>1541</v>
      </c>
    </row>
    <row r="109" spans="1:20" x14ac:dyDescent="0.25">
      <c r="A109" t="s">
        <v>239</v>
      </c>
      <c r="B109" t="s">
        <v>245</v>
      </c>
      <c r="C109">
        <v>120</v>
      </c>
      <c r="D109">
        <v>1</v>
      </c>
      <c r="E109" t="s">
        <v>1543</v>
      </c>
      <c r="F109">
        <v>559</v>
      </c>
      <c r="G109">
        <v>0</v>
      </c>
      <c r="H109" t="s">
        <v>649</v>
      </c>
      <c r="I109" t="s">
        <v>1544</v>
      </c>
      <c r="J109" t="s">
        <v>1545</v>
      </c>
      <c r="K109" t="s">
        <v>1546</v>
      </c>
      <c r="L109" t="s">
        <v>827</v>
      </c>
      <c r="M109" t="s">
        <v>1541</v>
      </c>
      <c r="N109" t="s">
        <v>639</v>
      </c>
      <c r="O109" t="s">
        <v>651</v>
      </c>
      <c r="P109" t="s">
        <v>26</v>
      </c>
      <c r="Q109" t="s">
        <v>652</v>
      </c>
      <c r="R109" t="s">
        <v>640</v>
      </c>
      <c r="S109" t="s">
        <v>1547</v>
      </c>
      <c r="T109" t="s">
        <v>1541</v>
      </c>
    </row>
    <row r="110" spans="1:20" x14ac:dyDescent="0.25">
      <c r="A110" t="s">
        <v>147</v>
      </c>
      <c r="B110" t="s">
        <v>148</v>
      </c>
      <c r="C110">
        <v>65</v>
      </c>
      <c r="D110">
        <v>1</v>
      </c>
      <c r="E110" t="s">
        <v>1548</v>
      </c>
      <c r="F110">
        <v>94</v>
      </c>
      <c r="G110">
        <v>35</v>
      </c>
      <c r="H110" t="s">
        <v>637</v>
      </c>
      <c r="I110" t="s">
        <v>1549</v>
      </c>
      <c r="J110" t="s">
        <v>653</v>
      </c>
      <c r="K110" t="s">
        <v>639</v>
      </c>
      <c r="L110" t="s">
        <v>640</v>
      </c>
      <c r="M110" t="s">
        <v>1550</v>
      </c>
      <c r="N110" t="s">
        <v>639</v>
      </c>
      <c r="O110" t="s">
        <v>647</v>
      </c>
      <c r="P110" t="s">
        <v>5</v>
      </c>
      <c r="Q110" t="s">
        <v>648</v>
      </c>
      <c r="R110" t="s">
        <v>640</v>
      </c>
      <c r="S110" t="s">
        <v>1551</v>
      </c>
      <c r="T110" t="s">
        <v>1552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1553</v>
      </c>
      <c r="F111">
        <v>100</v>
      </c>
      <c r="G111">
        <v>0</v>
      </c>
      <c r="H111" t="s">
        <v>637</v>
      </c>
      <c r="I111" t="s">
        <v>936</v>
      </c>
      <c r="J111" t="s">
        <v>727</v>
      </c>
      <c r="K111" t="s">
        <v>639</v>
      </c>
      <c r="L111" t="s">
        <v>640</v>
      </c>
      <c r="M111" t="s">
        <v>1554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1555</v>
      </c>
      <c r="T111" t="s">
        <v>1556</v>
      </c>
    </row>
    <row r="112" spans="1:20" x14ac:dyDescent="0.25">
      <c r="A112" t="s">
        <v>239</v>
      </c>
      <c r="B112" t="s">
        <v>245</v>
      </c>
      <c r="C112">
        <v>162</v>
      </c>
      <c r="D112">
        <v>1</v>
      </c>
      <c r="E112" t="s">
        <v>1557</v>
      </c>
      <c r="F112">
        <v>229</v>
      </c>
      <c r="G112">
        <v>0</v>
      </c>
      <c r="H112" t="s">
        <v>637</v>
      </c>
      <c r="I112" t="s">
        <v>941</v>
      </c>
      <c r="J112" t="s">
        <v>697</v>
      </c>
      <c r="K112" t="s">
        <v>639</v>
      </c>
      <c r="L112" t="s">
        <v>640</v>
      </c>
      <c r="M112" t="s">
        <v>1558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1559</v>
      </c>
      <c r="T112" t="s">
        <v>1558</v>
      </c>
    </row>
    <row r="113" spans="1:20" x14ac:dyDescent="0.25">
      <c r="A113" t="s">
        <v>101</v>
      </c>
      <c r="B113" t="s">
        <v>74</v>
      </c>
      <c r="C113">
        <v>117</v>
      </c>
      <c r="D113">
        <v>1</v>
      </c>
      <c r="E113" t="s">
        <v>1557</v>
      </c>
      <c r="F113">
        <v>229</v>
      </c>
      <c r="G113">
        <v>0</v>
      </c>
      <c r="H113" t="s">
        <v>637</v>
      </c>
      <c r="I113" t="s">
        <v>941</v>
      </c>
      <c r="J113" t="s">
        <v>697</v>
      </c>
      <c r="K113" t="s">
        <v>639</v>
      </c>
      <c r="L113" t="s">
        <v>640</v>
      </c>
      <c r="M113" t="s">
        <v>1558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1559</v>
      </c>
      <c r="T113" t="s">
        <v>1558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1560</v>
      </c>
      <c r="F114">
        <v>100</v>
      </c>
      <c r="G114">
        <v>0</v>
      </c>
      <c r="H114" t="s">
        <v>637</v>
      </c>
      <c r="I114" t="s">
        <v>1561</v>
      </c>
      <c r="J114" t="s">
        <v>704</v>
      </c>
      <c r="K114" t="s">
        <v>639</v>
      </c>
      <c r="L114" t="s">
        <v>640</v>
      </c>
      <c r="M114" t="s">
        <v>1562</v>
      </c>
      <c r="N114" t="s">
        <v>639</v>
      </c>
      <c r="O114" t="s">
        <v>647</v>
      </c>
      <c r="P114" t="s">
        <v>5</v>
      </c>
      <c r="Q114" t="s">
        <v>648</v>
      </c>
      <c r="R114" t="s">
        <v>640</v>
      </c>
      <c r="S114" t="s">
        <v>1563</v>
      </c>
      <c r="T114" t="s">
        <v>1562</v>
      </c>
    </row>
    <row r="115" spans="1:20" x14ac:dyDescent="0.25">
      <c r="A115" t="s">
        <v>99</v>
      </c>
      <c r="B115" t="s">
        <v>100</v>
      </c>
      <c r="C115">
        <v>10</v>
      </c>
      <c r="D115">
        <v>50</v>
      </c>
      <c r="E115" t="s">
        <v>1564</v>
      </c>
      <c r="F115">
        <v>500</v>
      </c>
      <c r="G115">
        <v>0</v>
      </c>
      <c r="H115" t="s">
        <v>637</v>
      </c>
      <c r="I115" t="s">
        <v>1565</v>
      </c>
      <c r="J115" t="s">
        <v>654</v>
      </c>
      <c r="K115" t="s">
        <v>639</v>
      </c>
      <c r="L115" t="s">
        <v>640</v>
      </c>
      <c r="M115" t="s">
        <v>1566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1567</v>
      </c>
      <c r="T115" t="s">
        <v>1566</v>
      </c>
    </row>
    <row r="116" spans="1:20" x14ac:dyDescent="0.25">
      <c r="A116" t="s">
        <v>22</v>
      </c>
      <c r="B116" t="s">
        <v>27</v>
      </c>
      <c r="C116">
        <v>0</v>
      </c>
      <c r="D116">
        <v>1</v>
      </c>
      <c r="E116" t="s">
        <v>1568</v>
      </c>
      <c r="F116">
        <v>0</v>
      </c>
      <c r="G116">
        <v>0</v>
      </c>
      <c r="H116" t="s">
        <v>637</v>
      </c>
      <c r="I116" t="s">
        <v>1569</v>
      </c>
      <c r="J116" t="s">
        <v>664</v>
      </c>
      <c r="K116" t="s">
        <v>639</v>
      </c>
      <c r="L116" t="s">
        <v>640</v>
      </c>
      <c r="M116" t="s">
        <v>1566</v>
      </c>
      <c r="N116" t="s">
        <v>639</v>
      </c>
      <c r="O116" t="s">
        <v>647</v>
      </c>
      <c r="P116" t="s">
        <v>5</v>
      </c>
      <c r="Q116" t="s">
        <v>648</v>
      </c>
      <c r="R116" t="s">
        <v>640</v>
      </c>
      <c r="S116" t="s">
        <v>1570</v>
      </c>
      <c r="T116" t="s">
        <v>1566</v>
      </c>
    </row>
    <row r="117" spans="1:20" x14ac:dyDescent="0.25">
      <c r="A117" t="s">
        <v>241</v>
      </c>
      <c r="B117" t="s">
        <v>247</v>
      </c>
      <c r="C117">
        <v>159</v>
      </c>
      <c r="D117">
        <v>1</v>
      </c>
      <c r="E117" t="s">
        <v>1571</v>
      </c>
      <c r="F117">
        <v>129</v>
      </c>
      <c r="G117">
        <v>0</v>
      </c>
      <c r="H117" t="s">
        <v>637</v>
      </c>
      <c r="I117" t="s">
        <v>1572</v>
      </c>
      <c r="J117" t="s">
        <v>715</v>
      </c>
      <c r="K117" t="s">
        <v>639</v>
      </c>
      <c r="L117" t="s">
        <v>640</v>
      </c>
      <c r="M117" t="s">
        <v>1573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1574</v>
      </c>
      <c r="T117" t="s">
        <v>1573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1575</v>
      </c>
      <c r="F118">
        <v>0</v>
      </c>
      <c r="G118">
        <v>0</v>
      </c>
      <c r="H118" t="s">
        <v>637</v>
      </c>
      <c r="I118" t="s">
        <v>1156</v>
      </c>
      <c r="J118" t="s">
        <v>654</v>
      </c>
      <c r="K118" t="s">
        <v>639</v>
      </c>
      <c r="L118" t="s">
        <v>640</v>
      </c>
      <c r="M118" t="s">
        <v>1573</v>
      </c>
      <c r="N118" t="s">
        <v>639</v>
      </c>
      <c r="O118" t="s">
        <v>647</v>
      </c>
      <c r="P118" t="s">
        <v>5</v>
      </c>
      <c r="Q118" t="s">
        <v>648</v>
      </c>
      <c r="R118" t="s">
        <v>640</v>
      </c>
      <c r="S118" t="s">
        <v>1576</v>
      </c>
      <c r="T118" t="s">
        <v>1573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1577</v>
      </c>
      <c r="F119">
        <v>182</v>
      </c>
      <c r="G119">
        <v>0</v>
      </c>
      <c r="H119" t="s">
        <v>637</v>
      </c>
      <c r="I119" t="s">
        <v>1578</v>
      </c>
      <c r="J119" t="s">
        <v>653</v>
      </c>
      <c r="K119" t="s">
        <v>639</v>
      </c>
      <c r="L119" t="s">
        <v>640</v>
      </c>
      <c r="M119" t="s">
        <v>1579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1580</v>
      </c>
      <c r="T119" t="s">
        <v>1579</v>
      </c>
    </row>
    <row r="120" spans="1:20" x14ac:dyDescent="0.25">
      <c r="A120" t="s">
        <v>72</v>
      </c>
      <c r="B120" t="s">
        <v>799</v>
      </c>
      <c r="C120">
        <v>93</v>
      </c>
      <c r="D120">
        <v>1</v>
      </c>
      <c r="E120" t="s">
        <v>1581</v>
      </c>
      <c r="F120">
        <v>93</v>
      </c>
      <c r="G120">
        <v>0</v>
      </c>
      <c r="H120" t="s">
        <v>649</v>
      </c>
      <c r="I120" t="s">
        <v>1008</v>
      </c>
      <c r="J120" t="s">
        <v>1582</v>
      </c>
      <c r="K120" t="s">
        <v>1583</v>
      </c>
      <c r="L120" t="s">
        <v>725</v>
      </c>
      <c r="M120" t="s">
        <v>1584</v>
      </c>
      <c r="N120" t="s">
        <v>639</v>
      </c>
      <c r="O120" t="s">
        <v>651</v>
      </c>
      <c r="P120" t="s">
        <v>26</v>
      </c>
      <c r="Q120" t="s">
        <v>652</v>
      </c>
      <c r="R120" t="s">
        <v>640</v>
      </c>
      <c r="S120" t="s">
        <v>1585</v>
      </c>
      <c r="T120" t="s">
        <v>1584</v>
      </c>
    </row>
    <row r="121" spans="1:20" x14ac:dyDescent="0.25">
      <c r="A121" t="s">
        <v>241</v>
      </c>
      <c r="B121" t="s">
        <v>247</v>
      </c>
      <c r="C121">
        <v>0</v>
      </c>
      <c r="D121">
        <v>1</v>
      </c>
      <c r="E121" t="s">
        <v>1586</v>
      </c>
      <c r="F121">
        <v>0</v>
      </c>
      <c r="G121">
        <v>0</v>
      </c>
      <c r="H121" t="s">
        <v>637</v>
      </c>
      <c r="I121" t="s">
        <v>1587</v>
      </c>
      <c r="J121" t="s">
        <v>653</v>
      </c>
      <c r="K121" t="s">
        <v>639</v>
      </c>
      <c r="L121" t="s">
        <v>640</v>
      </c>
      <c r="M121" t="s">
        <v>1588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1589</v>
      </c>
      <c r="T121" t="s">
        <v>1588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1590</v>
      </c>
      <c r="F122">
        <v>182</v>
      </c>
      <c r="G122">
        <v>0</v>
      </c>
      <c r="H122" t="s">
        <v>637</v>
      </c>
      <c r="I122" t="s">
        <v>815</v>
      </c>
      <c r="J122" t="s">
        <v>789</v>
      </c>
      <c r="K122" t="s">
        <v>639</v>
      </c>
      <c r="L122" t="s">
        <v>640</v>
      </c>
      <c r="M122" t="s">
        <v>1591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1592</v>
      </c>
      <c r="T122" t="s">
        <v>1593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1594</v>
      </c>
      <c r="F123">
        <v>182</v>
      </c>
      <c r="G123">
        <v>0</v>
      </c>
      <c r="H123" t="s">
        <v>637</v>
      </c>
      <c r="I123" t="s">
        <v>1595</v>
      </c>
      <c r="J123" t="s">
        <v>726</v>
      </c>
      <c r="K123" t="s">
        <v>639</v>
      </c>
      <c r="L123" t="s">
        <v>640</v>
      </c>
      <c r="M123" t="s">
        <v>1596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1597</v>
      </c>
      <c r="T123" t="s">
        <v>1596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1598</v>
      </c>
      <c r="F124">
        <v>182</v>
      </c>
      <c r="G124">
        <v>0</v>
      </c>
      <c r="H124" t="s">
        <v>637</v>
      </c>
      <c r="I124" t="s">
        <v>1599</v>
      </c>
      <c r="J124" t="s">
        <v>767</v>
      </c>
      <c r="K124" t="s">
        <v>639</v>
      </c>
      <c r="L124" t="s">
        <v>640</v>
      </c>
      <c r="M124" t="s">
        <v>1600</v>
      </c>
      <c r="N124" t="s">
        <v>639</v>
      </c>
      <c r="O124" t="s">
        <v>647</v>
      </c>
      <c r="P124" t="s">
        <v>5</v>
      </c>
      <c r="Q124" t="s">
        <v>648</v>
      </c>
      <c r="R124" t="s">
        <v>640</v>
      </c>
      <c r="S124" t="s">
        <v>1601</v>
      </c>
      <c r="T124" t="s">
        <v>1602</v>
      </c>
    </row>
    <row r="125" spans="1:20" x14ac:dyDescent="0.25">
      <c r="A125" t="s">
        <v>101</v>
      </c>
      <c r="B125" t="s">
        <v>931</v>
      </c>
      <c r="C125">
        <v>64</v>
      </c>
      <c r="D125">
        <v>1</v>
      </c>
      <c r="E125" t="s">
        <v>1603</v>
      </c>
      <c r="F125">
        <v>71</v>
      </c>
      <c r="G125">
        <v>7</v>
      </c>
      <c r="H125" t="s">
        <v>694</v>
      </c>
      <c r="I125" t="s">
        <v>1604</v>
      </c>
      <c r="J125" t="s">
        <v>1605</v>
      </c>
      <c r="K125" t="s">
        <v>1015</v>
      </c>
      <c r="L125" t="s">
        <v>1606</v>
      </c>
      <c r="M125" t="s">
        <v>1602</v>
      </c>
      <c r="N125" t="s">
        <v>639</v>
      </c>
      <c r="O125" t="s">
        <v>678</v>
      </c>
      <c r="P125" t="s">
        <v>23</v>
      </c>
      <c r="Q125" t="s">
        <v>679</v>
      </c>
      <c r="R125" t="s">
        <v>640</v>
      </c>
      <c r="S125" t="s">
        <v>1607</v>
      </c>
      <c r="T125" t="s">
        <v>1602</v>
      </c>
    </row>
    <row r="126" spans="1:20" x14ac:dyDescent="0.25">
      <c r="A126" t="s">
        <v>147</v>
      </c>
      <c r="B126" t="s">
        <v>148</v>
      </c>
      <c r="C126">
        <v>40</v>
      </c>
      <c r="D126">
        <v>10</v>
      </c>
      <c r="E126" t="s">
        <v>1608</v>
      </c>
      <c r="F126">
        <v>303</v>
      </c>
      <c r="G126">
        <v>0</v>
      </c>
      <c r="H126" t="s">
        <v>637</v>
      </c>
      <c r="I126" t="s">
        <v>781</v>
      </c>
      <c r="J126" t="s">
        <v>675</v>
      </c>
      <c r="K126" t="s">
        <v>639</v>
      </c>
      <c r="L126" t="s">
        <v>640</v>
      </c>
      <c r="M126" t="s">
        <v>1609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1610</v>
      </c>
      <c r="T126" t="s">
        <v>1611</v>
      </c>
    </row>
    <row r="127" spans="1:20" x14ac:dyDescent="0.25">
      <c r="A127" t="s">
        <v>18</v>
      </c>
      <c r="B127" t="s">
        <v>19</v>
      </c>
      <c r="C127">
        <v>66.666666666666671</v>
      </c>
      <c r="D127">
        <v>3</v>
      </c>
      <c r="E127" t="s">
        <v>1612</v>
      </c>
      <c r="F127">
        <v>129</v>
      </c>
      <c r="G127">
        <v>0</v>
      </c>
      <c r="H127" t="s">
        <v>637</v>
      </c>
      <c r="I127" t="s">
        <v>1613</v>
      </c>
      <c r="J127" t="s">
        <v>715</v>
      </c>
      <c r="K127" t="s">
        <v>639</v>
      </c>
      <c r="L127" t="s">
        <v>640</v>
      </c>
      <c r="M127" t="s">
        <v>1614</v>
      </c>
      <c r="N127" t="s">
        <v>639</v>
      </c>
      <c r="O127" t="s">
        <v>647</v>
      </c>
      <c r="P127" t="s">
        <v>5</v>
      </c>
      <c r="Q127" t="s">
        <v>648</v>
      </c>
      <c r="R127" t="s">
        <v>640</v>
      </c>
      <c r="S127" t="s">
        <v>1615</v>
      </c>
      <c r="T127" t="s">
        <v>1614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1616</v>
      </c>
      <c r="F128">
        <v>100</v>
      </c>
      <c r="G128">
        <v>0</v>
      </c>
      <c r="H128" t="s">
        <v>637</v>
      </c>
      <c r="I128" t="s">
        <v>1617</v>
      </c>
      <c r="J128" t="s">
        <v>653</v>
      </c>
      <c r="K128" t="s">
        <v>639</v>
      </c>
      <c r="L128" t="s">
        <v>640</v>
      </c>
      <c r="M128" t="s">
        <v>1618</v>
      </c>
      <c r="N128" t="s">
        <v>639</v>
      </c>
      <c r="O128" t="s">
        <v>641</v>
      </c>
      <c r="P128" t="s">
        <v>5</v>
      </c>
      <c r="Q128" t="s">
        <v>642</v>
      </c>
      <c r="R128" t="s">
        <v>1619</v>
      </c>
      <c r="S128" t="s">
        <v>1620</v>
      </c>
      <c r="T128" t="s">
        <v>1618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1621</v>
      </c>
      <c r="F129">
        <v>217</v>
      </c>
      <c r="G129">
        <v>35</v>
      </c>
      <c r="H129" t="s">
        <v>637</v>
      </c>
      <c r="I129" t="s">
        <v>1622</v>
      </c>
      <c r="J129" t="s">
        <v>653</v>
      </c>
      <c r="K129" t="s">
        <v>639</v>
      </c>
      <c r="L129" t="s">
        <v>640</v>
      </c>
      <c r="M129" t="s">
        <v>1623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1624</v>
      </c>
      <c r="T129" t="s">
        <v>1625</v>
      </c>
    </row>
    <row r="130" spans="1:20" x14ac:dyDescent="0.25">
      <c r="A130" t="s">
        <v>147</v>
      </c>
      <c r="B130" t="s">
        <v>148</v>
      </c>
      <c r="C130">
        <v>50</v>
      </c>
      <c r="D130">
        <v>12</v>
      </c>
      <c r="E130" t="s">
        <v>1626</v>
      </c>
      <c r="F130">
        <v>340</v>
      </c>
      <c r="G130">
        <v>0</v>
      </c>
      <c r="H130" t="s">
        <v>637</v>
      </c>
      <c r="I130" t="s">
        <v>1627</v>
      </c>
      <c r="J130" t="s">
        <v>663</v>
      </c>
      <c r="K130" t="s">
        <v>639</v>
      </c>
      <c r="L130" t="s">
        <v>640</v>
      </c>
      <c r="M130" t="s">
        <v>1628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1629</v>
      </c>
      <c r="T130" t="s">
        <v>1628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1630</v>
      </c>
      <c r="F131">
        <v>182</v>
      </c>
      <c r="G131">
        <v>0</v>
      </c>
      <c r="H131" t="s">
        <v>637</v>
      </c>
      <c r="I131" t="s">
        <v>1631</v>
      </c>
      <c r="J131" t="s">
        <v>713</v>
      </c>
      <c r="K131" t="s">
        <v>639</v>
      </c>
      <c r="L131" t="s">
        <v>640</v>
      </c>
      <c r="M131" t="s">
        <v>1632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1633</v>
      </c>
      <c r="T131" t="s">
        <v>1632</v>
      </c>
    </row>
    <row r="132" spans="1:20" x14ac:dyDescent="0.25">
      <c r="A132" t="s">
        <v>147</v>
      </c>
      <c r="B132" t="s">
        <v>148</v>
      </c>
      <c r="C132">
        <v>50</v>
      </c>
      <c r="D132">
        <v>12</v>
      </c>
      <c r="E132" t="s">
        <v>1634</v>
      </c>
      <c r="F132">
        <v>340</v>
      </c>
      <c r="G132">
        <v>0</v>
      </c>
      <c r="H132" t="s">
        <v>637</v>
      </c>
      <c r="I132" t="s">
        <v>1155</v>
      </c>
      <c r="J132" t="s">
        <v>644</v>
      </c>
      <c r="K132" t="s">
        <v>639</v>
      </c>
      <c r="L132" t="s">
        <v>640</v>
      </c>
      <c r="M132" t="s">
        <v>1635</v>
      </c>
      <c r="N132" t="s">
        <v>639</v>
      </c>
      <c r="O132" t="s">
        <v>641</v>
      </c>
      <c r="P132" t="s">
        <v>5</v>
      </c>
      <c r="Q132" t="s">
        <v>642</v>
      </c>
      <c r="R132" t="s">
        <v>1636</v>
      </c>
      <c r="S132" t="s">
        <v>1637</v>
      </c>
      <c r="T132" t="s">
        <v>1635</v>
      </c>
    </row>
    <row r="133" spans="1:20" x14ac:dyDescent="0.25">
      <c r="A133" t="s">
        <v>601</v>
      </c>
      <c r="B133" t="s">
        <v>742</v>
      </c>
      <c r="C133">
        <v>87.2</v>
      </c>
      <c r="D133">
        <v>1</v>
      </c>
      <c r="E133" t="s">
        <v>1638</v>
      </c>
      <c r="F133">
        <v>94.2</v>
      </c>
      <c r="G133">
        <v>7</v>
      </c>
      <c r="H133" t="s">
        <v>677</v>
      </c>
      <c r="I133" t="s">
        <v>1639</v>
      </c>
      <c r="J133" t="s">
        <v>1640</v>
      </c>
      <c r="K133" t="s">
        <v>863</v>
      </c>
      <c r="L133" t="s">
        <v>1641</v>
      </c>
      <c r="M133" t="s">
        <v>1642</v>
      </c>
      <c r="N133" t="s">
        <v>639</v>
      </c>
      <c r="O133" t="s">
        <v>678</v>
      </c>
      <c r="P133" t="s">
        <v>23</v>
      </c>
      <c r="Q133" t="s">
        <v>679</v>
      </c>
      <c r="R133" t="s">
        <v>640</v>
      </c>
      <c r="S133" t="s">
        <v>1643</v>
      </c>
      <c r="T133" t="s">
        <v>1642</v>
      </c>
    </row>
    <row r="134" spans="1:20" x14ac:dyDescent="0.25">
      <c r="A134" t="s">
        <v>22</v>
      </c>
      <c r="B134" t="s">
        <v>27</v>
      </c>
      <c r="C134">
        <v>80</v>
      </c>
      <c r="D134">
        <v>1</v>
      </c>
      <c r="E134" t="s">
        <v>1644</v>
      </c>
      <c r="F134">
        <v>80</v>
      </c>
      <c r="G134">
        <v>0</v>
      </c>
      <c r="H134" t="s">
        <v>649</v>
      </c>
      <c r="I134" t="s">
        <v>1045</v>
      </c>
      <c r="J134" t="s">
        <v>1046</v>
      </c>
      <c r="K134" t="s">
        <v>761</v>
      </c>
      <c r="L134" t="s">
        <v>811</v>
      </c>
      <c r="M134" t="s">
        <v>1645</v>
      </c>
      <c r="N134" t="s">
        <v>639</v>
      </c>
      <c r="O134" t="s">
        <v>651</v>
      </c>
      <c r="P134" t="s">
        <v>26</v>
      </c>
      <c r="Q134" t="s">
        <v>652</v>
      </c>
      <c r="R134" t="s">
        <v>640</v>
      </c>
      <c r="S134" t="s">
        <v>1646</v>
      </c>
      <c r="T134" t="s">
        <v>1645</v>
      </c>
    </row>
    <row r="135" spans="1:20" x14ac:dyDescent="0.25">
      <c r="A135" t="s">
        <v>240</v>
      </c>
      <c r="B135" t="s">
        <v>742</v>
      </c>
      <c r="C135">
        <v>93.85</v>
      </c>
      <c r="D135">
        <v>2</v>
      </c>
      <c r="E135" t="s">
        <v>1647</v>
      </c>
      <c r="F135">
        <v>194.7</v>
      </c>
      <c r="G135">
        <v>7</v>
      </c>
      <c r="H135" t="s">
        <v>677</v>
      </c>
      <c r="I135" t="s">
        <v>1648</v>
      </c>
      <c r="J135" t="s">
        <v>1649</v>
      </c>
      <c r="K135" t="s">
        <v>888</v>
      </c>
      <c r="L135" t="s">
        <v>1650</v>
      </c>
      <c r="M135" t="s">
        <v>1651</v>
      </c>
      <c r="N135" t="s">
        <v>639</v>
      </c>
      <c r="O135" t="s">
        <v>678</v>
      </c>
      <c r="P135" t="s">
        <v>23</v>
      </c>
      <c r="Q135" t="s">
        <v>679</v>
      </c>
      <c r="R135" t="s">
        <v>640</v>
      </c>
      <c r="S135" t="s">
        <v>1652</v>
      </c>
      <c r="T135" t="s">
        <v>1651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1653</v>
      </c>
      <c r="F136">
        <v>100</v>
      </c>
      <c r="G136">
        <v>0</v>
      </c>
      <c r="H136" t="s">
        <v>637</v>
      </c>
      <c r="I136" t="s">
        <v>1086</v>
      </c>
      <c r="J136" t="s">
        <v>655</v>
      </c>
      <c r="K136" t="s">
        <v>639</v>
      </c>
      <c r="L136" t="s">
        <v>640</v>
      </c>
      <c r="M136" t="s">
        <v>1654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1655</v>
      </c>
      <c r="T136" t="s">
        <v>1654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1656</v>
      </c>
      <c r="F137">
        <v>200</v>
      </c>
      <c r="G137">
        <v>0</v>
      </c>
      <c r="H137" t="s">
        <v>637</v>
      </c>
      <c r="I137" t="s">
        <v>1657</v>
      </c>
      <c r="J137" t="s">
        <v>659</v>
      </c>
      <c r="K137" t="s">
        <v>639</v>
      </c>
      <c r="L137" t="s">
        <v>640</v>
      </c>
      <c r="M137" t="s">
        <v>1658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1659</v>
      </c>
      <c r="T137" t="s">
        <v>1658</v>
      </c>
    </row>
    <row r="138" spans="1:20" x14ac:dyDescent="0.25">
      <c r="A138" t="s">
        <v>601</v>
      </c>
      <c r="B138" t="s">
        <v>602</v>
      </c>
      <c r="C138">
        <v>159</v>
      </c>
      <c r="D138">
        <v>1</v>
      </c>
      <c r="E138" t="s">
        <v>1660</v>
      </c>
      <c r="F138">
        <v>109</v>
      </c>
      <c r="G138">
        <v>0</v>
      </c>
      <c r="H138" t="s">
        <v>637</v>
      </c>
      <c r="I138" t="s">
        <v>1661</v>
      </c>
      <c r="J138" t="s">
        <v>669</v>
      </c>
      <c r="K138" t="s">
        <v>639</v>
      </c>
      <c r="L138" t="s">
        <v>640</v>
      </c>
      <c r="M138" t="s">
        <v>1662</v>
      </c>
      <c r="N138" t="s">
        <v>639</v>
      </c>
      <c r="O138" t="s">
        <v>647</v>
      </c>
      <c r="P138" t="s">
        <v>5</v>
      </c>
      <c r="Q138" t="s">
        <v>648</v>
      </c>
      <c r="R138" t="s">
        <v>640</v>
      </c>
      <c r="S138" t="s">
        <v>1663</v>
      </c>
      <c r="T138" t="s">
        <v>1664</v>
      </c>
    </row>
    <row r="139" spans="1:20" x14ac:dyDescent="0.25">
      <c r="A139" t="s">
        <v>12</v>
      </c>
      <c r="B139" t="s">
        <v>13</v>
      </c>
      <c r="C139">
        <v>65</v>
      </c>
      <c r="D139">
        <v>1</v>
      </c>
      <c r="E139" t="s">
        <v>1665</v>
      </c>
      <c r="F139">
        <v>329</v>
      </c>
      <c r="G139">
        <v>0</v>
      </c>
      <c r="H139" t="s">
        <v>751</v>
      </c>
      <c r="I139" t="s">
        <v>1666</v>
      </c>
      <c r="J139" t="s">
        <v>1667</v>
      </c>
      <c r="K139" t="s">
        <v>845</v>
      </c>
      <c r="L139" t="s">
        <v>1668</v>
      </c>
      <c r="M139" t="s">
        <v>1669</v>
      </c>
      <c r="N139" t="s">
        <v>1010</v>
      </c>
      <c r="O139" t="s">
        <v>753</v>
      </c>
      <c r="P139" t="s">
        <v>744</v>
      </c>
      <c r="Q139" t="s">
        <v>745</v>
      </c>
      <c r="R139" t="s">
        <v>640</v>
      </c>
      <c r="S139" t="s">
        <v>1670</v>
      </c>
      <c r="T139" t="s">
        <v>1671</v>
      </c>
    </row>
    <row r="140" spans="1:20" x14ac:dyDescent="0.25">
      <c r="A140" t="s">
        <v>241</v>
      </c>
      <c r="B140" t="s">
        <v>247</v>
      </c>
      <c r="C140">
        <v>139</v>
      </c>
      <c r="D140">
        <v>1</v>
      </c>
      <c r="E140" t="s">
        <v>1665</v>
      </c>
      <c r="F140">
        <v>329</v>
      </c>
      <c r="G140">
        <v>0</v>
      </c>
      <c r="H140" t="s">
        <v>751</v>
      </c>
      <c r="I140" t="s">
        <v>1666</v>
      </c>
      <c r="J140" t="s">
        <v>1667</v>
      </c>
      <c r="K140" t="s">
        <v>845</v>
      </c>
      <c r="L140" t="s">
        <v>1668</v>
      </c>
      <c r="M140" t="s">
        <v>1669</v>
      </c>
      <c r="N140" t="s">
        <v>1010</v>
      </c>
      <c r="O140" t="s">
        <v>753</v>
      </c>
      <c r="P140" t="s">
        <v>744</v>
      </c>
      <c r="Q140" t="s">
        <v>745</v>
      </c>
      <c r="R140" t="s">
        <v>640</v>
      </c>
      <c r="S140" t="s">
        <v>1670</v>
      </c>
      <c r="T140" t="s">
        <v>1671</v>
      </c>
    </row>
    <row r="141" spans="1:20" x14ac:dyDescent="0.25">
      <c r="A141" t="s">
        <v>239</v>
      </c>
      <c r="B141" t="s">
        <v>245</v>
      </c>
      <c r="C141">
        <v>139</v>
      </c>
      <c r="D141">
        <v>1</v>
      </c>
      <c r="E141" t="s">
        <v>1665</v>
      </c>
      <c r="F141">
        <v>329</v>
      </c>
      <c r="G141">
        <v>0</v>
      </c>
      <c r="H141" t="s">
        <v>751</v>
      </c>
      <c r="I141" t="s">
        <v>1666</v>
      </c>
      <c r="J141" t="s">
        <v>1667</v>
      </c>
      <c r="K141" t="s">
        <v>845</v>
      </c>
      <c r="L141" t="s">
        <v>1668</v>
      </c>
      <c r="M141" t="s">
        <v>1669</v>
      </c>
      <c r="N141" t="s">
        <v>1010</v>
      </c>
      <c r="O141" t="s">
        <v>753</v>
      </c>
      <c r="P141" t="s">
        <v>744</v>
      </c>
      <c r="Q141" t="s">
        <v>745</v>
      </c>
      <c r="R141" t="s">
        <v>640</v>
      </c>
      <c r="S141" t="s">
        <v>1670</v>
      </c>
      <c r="T141" t="s">
        <v>1671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1672</v>
      </c>
      <c r="F142">
        <v>100</v>
      </c>
      <c r="G142">
        <v>0</v>
      </c>
      <c r="H142" t="s">
        <v>637</v>
      </c>
      <c r="I142" t="s">
        <v>1468</v>
      </c>
      <c r="J142" t="s">
        <v>693</v>
      </c>
      <c r="K142" t="s">
        <v>639</v>
      </c>
      <c r="L142" t="s">
        <v>640</v>
      </c>
      <c r="M142" t="s">
        <v>1673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1674</v>
      </c>
      <c r="T142" t="s">
        <v>1673</v>
      </c>
    </row>
    <row r="143" spans="1:20" x14ac:dyDescent="0.25">
      <c r="A143" t="s">
        <v>147</v>
      </c>
      <c r="B143" t="s">
        <v>148</v>
      </c>
      <c r="C143">
        <v>40</v>
      </c>
      <c r="D143">
        <v>10</v>
      </c>
      <c r="E143" t="s">
        <v>1675</v>
      </c>
      <c r="F143">
        <v>280.5</v>
      </c>
      <c r="G143">
        <v>0</v>
      </c>
      <c r="H143" t="s">
        <v>637</v>
      </c>
      <c r="I143" t="s">
        <v>1468</v>
      </c>
      <c r="J143" t="s">
        <v>693</v>
      </c>
      <c r="K143" t="s">
        <v>639</v>
      </c>
      <c r="L143" t="s">
        <v>640</v>
      </c>
      <c r="M143" t="s">
        <v>1676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1677</v>
      </c>
      <c r="T143" t="s">
        <v>1676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1678</v>
      </c>
      <c r="F144">
        <v>200</v>
      </c>
      <c r="G144">
        <v>0</v>
      </c>
      <c r="H144" t="s">
        <v>637</v>
      </c>
      <c r="I144" t="s">
        <v>1679</v>
      </c>
      <c r="J144" t="s">
        <v>659</v>
      </c>
      <c r="K144" t="s">
        <v>639</v>
      </c>
      <c r="L144" t="s">
        <v>640</v>
      </c>
      <c r="M144" t="s">
        <v>1680</v>
      </c>
      <c r="N144" t="s">
        <v>639</v>
      </c>
      <c r="O144" t="s">
        <v>647</v>
      </c>
      <c r="P144" t="s">
        <v>5</v>
      </c>
      <c r="Q144" t="s">
        <v>648</v>
      </c>
      <c r="R144" t="s">
        <v>640</v>
      </c>
      <c r="S144" t="s">
        <v>1681</v>
      </c>
      <c r="T144" t="s">
        <v>1680</v>
      </c>
    </row>
    <row r="145" spans="1:20" x14ac:dyDescent="0.25">
      <c r="A145" t="s">
        <v>240</v>
      </c>
      <c r="B145" t="s">
        <v>246</v>
      </c>
      <c r="C145">
        <v>139</v>
      </c>
      <c r="D145">
        <v>4</v>
      </c>
      <c r="E145" t="s">
        <v>1682</v>
      </c>
      <c r="F145">
        <v>430</v>
      </c>
      <c r="G145">
        <v>0</v>
      </c>
      <c r="H145" t="s">
        <v>751</v>
      </c>
      <c r="I145" t="s">
        <v>1683</v>
      </c>
      <c r="J145" t="s">
        <v>1684</v>
      </c>
      <c r="K145" t="s">
        <v>846</v>
      </c>
      <c r="L145" t="s">
        <v>1685</v>
      </c>
      <c r="M145" t="s">
        <v>1686</v>
      </c>
      <c r="N145" t="s">
        <v>1010</v>
      </c>
      <c r="O145" t="s">
        <v>743</v>
      </c>
      <c r="P145" t="s">
        <v>744</v>
      </c>
      <c r="Q145" t="s">
        <v>745</v>
      </c>
      <c r="R145" t="s">
        <v>640</v>
      </c>
      <c r="S145" t="s">
        <v>1687</v>
      </c>
      <c r="T145" t="s">
        <v>1688</v>
      </c>
    </row>
    <row r="146" spans="1:20" x14ac:dyDescent="0.25">
      <c r="A146" t="s">
        <v>240</v>
      </c>
      <c r="B146" t="s">
        <v>246</v>
      </c>
      <c r="C146">
        <v>139</v>
      </c>
      <c r="D146">
        <v>2</v>
      </c>
      <c r="E146" t="s">
        <v>1689</v>
      </c>
      <c r="F146">
        <v>215</v>
      </c>
      <c r="G146">
        <v>0</v>
      </c>
      <c r="H146" t="s">
        <v>751</v>
      </c>
      <c r="I146" t="s">
        <v>1690</v>
      </c>
      <c r="J146" t="s">
        <v>1691</v>
      </c>
      <c r="K146" t="s">
        <v>806</v>
      </c>
      <c r="L146" t="s">
        <v>1692</v>
      </c>
      <c r="M146" t="s">
        <v>1693</v>
      </c>
      <c r="N146" t="s">
        <v>1010</v>
      </c>
      <c r="O146" t="s">
        <v>753</v>
      </c>
      <c r="P146" t="s">
        <v>744</v>
      </c>
      <c r="Q146" t="s">
        <v>745</v>
      </c>
      <c r="R146" t="s">
        <v>640</v>
      </c>
      <c r="S146" t="s">
        <v>1694</v>
      </c>
      <c r="T146" t="s">
        <v>1695</v>
      </c>
    </row>
    <row r="147" spans="1:20" x14ac:dyDescent="0.25">
      <c r="A147" t="s">
        <v>3</v>
      </c>
      <c r="B147" t="s">
        <v>4</v>
      </c>
      <c r="C147">
        <v>0</v>
      </c>
      <c r="D147">
        <v>1</v>
      </c>
      <c r="E147" t="s">
        <v>1696</v>
      </c>
      <c r="F147">
        <v>436</v>
      </c>
      <c r="G147">
        <v>0</v>
      </c>
      <c r="H147" t="s">
        <v>649</v>
      </c>
      <c r="I147" t="s">
        <v>1697</v>
      </c>
      <c r="J147" t="s">
        <v>1698</v>
      </c>
      <c r="K147" t="s">
        <v>820</v>
      </c>
      <c r="L147" t="s">
        <v>1699</v>
      </c>
      <c r="M147" t="s">
        <v>1700</v>
      </c>
      <c r="N147" t="s">
        <v>1010</v>
      </c>
      <c r="O147" t="s">
        <v>743</v>
      </c>
      <c r="P147" t="s">
        <v>744</v>
      </c>
      <c r="Q147" t="s">
        <v>745</v>
      </c>
      <c r="R147" t="s">
        <v>640</v>
      </c>
      <c r="S147" t="s">
        <v>1701</v>
      </c>
      <c r="T147" t="s">
        <v>1702</v>
      </c>
    </row>
    <row r="148" spans="1:20" x14ac:dyDescent="0.25">
      <c r="A148" t="s">
        <v>601</v>
      </c>
      <c r="B148" t="s">
        <v>602</v>
      </c>
      <c r="C148">
        <v>139</v>
      </c>
      <c r="D148">
        <v>1</v>
      </c>
      <c r="E148" t="s">
        <v>1696</v>
      </c>
      <c r="F148">
        <v>436</v>
      </c>
      <c r="G148">
        <v>0</v>
      </c>
      <c r="H148" t="s">
        <v>649</v>
      </c>
      <c r="I148" t="s">
        <v>1697</v>
      </c>
      <c r="J148" t="s">
        <v>1698</v>
      </c>
      <c r="K148" t="s">
        <v>820</v>
      </c>
      <c r="L148" t="s">
        <v>1699</v>
      </c>
      <c r="M148" t="s">
        <v>1700</v>
      </c>
      <c r="N148" t="s">
        <v>1010</v>
      </c>
      <c r="O148" t="s">
        <v>743</v>
      </c>
      <c r="P148" t="s">
        <v>744</v>
      </c>
      <c r="Q148" t="s">
        <v>745</v>
      </c>
      <c r="R148" t="s">
        <v>640</v>
      </c>
      <c r="S148" t="s">
        <v>1701</v>
      </c>
      <c r="T148" t="s">
        <v>1702</v>
      </c>
    </row>
    <row r="149" spans="1:20" x14ac:dyDescent="0.25">
      <c r="A149" t="s">
        <v>241</v>
      </c>
      <c r="B149" t="s">
        <v>247</v>
      </c>
      <c r="C149">
        <v>139</v>
      </c>
      <c r="D149">
        <v>1</v>
      </c>
      <c r="E149" t="s">
        <v>1696</v>
      </c>
      <c r="F149">
        <v>436</v>
      </c>
      <c r="G149">
        <v>0</v>
      </c>
      <c r="H149" t="s">
        <v>649</v>
      </c>
      <c r="I149" t="s">
        <v>1697</v>
      </c>
      <c r="J149" t="s">
        <v>1698</v>
      </c>
      <c r="K149" t="s">
        <v>820</v>
      </c>
      <c r="L149" t="s">
        <v>1699</v>
      </c>
      <c r="M149" t="s">
        <v>1700</v>
      </c>
      <c r="N149" t="s">
        <v>1010</v>
      </c>
      <c r="O149" t="s">
        <v>743</v>
      </c>
      <c r="P149" t="s">
        <v>744</v>
      </c>
      <c r="Q149" t="s">
        <v>745</v>
      </c>
      <c r="R149" t="s">
        <v>640</v>
      </c>
      <c r="S149" t="s">
        <v>1701</v>
      </c>
      <c r="T149" t="s">
        <v>1702</v>
      </c>
    </row>
    <row r="150" spans="1:20" x14ac:dyDescent="0.25">
      <c r="A150" t="s">
        <v>240</v>
      </c>
      <c r="B150" t="s">
        <v>246</v>
      </c>
      <c r="C150">
        <v>139</v>
      </c>
      <c r="D150">
        <v>1</v>
      </c>
      <c r="E150" t="s">
        <v>1696</v>
      </c>
      <c r="F150">
        <v>436</v>
      </c>
      <c r="G150">
        <v>0</v>
      </c>
      <c r="H150" t="s">
        <v>649</v>
      </c>
      <c r="I150" t="s">
        <v>1697</v>
      </c>
      <c r="J150" t="s">
        <v>1698</v>
      </c>
      <c r="K150" t="s">
        <v>820</v>
      </c>
      <c r="L150" t="s">
        <v>1699</v>
      </c>
      <c r="M150" t="s">
        <v>1700</v>
      </c>
      <c r="N150" t="s">
        <v>1010</v>
      </c>
      <c r="O150" t="s">
        <v>743</v>
      </c>
      <c r="P150" t="s">
        <v>744</v>
      </c>
      <c r="Q150" t="s">
        <v>745</v>
      </c>
      <c r="R150" t="s">
        <v>640</v>
      </c>
      <c r="S150" t="s">
        <v>1701</v>
      </c>
      <c r="T150" t="s">
        <v>1702</v>
      </c>
    </row>
    <row r="151" spans="1:20" x14ac:dyDescent="0.25">
      <c r="A151" t="s">
        <v>239</v>
      </c>
      <c r="B151" t="s">
        <v>245</v>
      </c>
      <c r="C151">
        <v>139</v>
      </c>
      <c r="D151">
        <v>1</v>
      </c>
      <c r="E151" t="s">
        <v>1696</v>
      </c>
      <c r="F151">
        <v>436</v>
      </c>
      <c r="G151">
        <v>0</v>
      </c>
      <c r="H151" t="s">
        <v>649</v>
      </c>
      <c r="I151" t="s">
        <v>1697</v>
      </c>
      <c r="J151" t="s">
        <v>1698</v>
      </c>
      <c r="K151" t="s">
        <v>820</v>
      </c>
      <c r="L151" t="s">
        <v>1699</v>
      </c>
      <c r="M151" t="s">
        <v>1700</v>
      </c>
      <c r="N151" t="s">
        <v>1010</v>
      </c>
      <c r="O151" t="s">
        <v>743</v>
      </c>
      <c r="P151" t="s">
        <v>744</v>
      </c>
      <c r="Q151" t="s">
        <v>745</v>
      </c>
      <c r="R151" t="s">
        <v>640</v>
      </c>
      <c r="S151" t="s">
        <v>1701</v>
      </c>
      <c r="T151" t="s">
        <v>1702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1703</v>
      </c>
      <c r="F152">
        <v>100</v>
      </c>
      <c r="G152">
        <v>0</v>
      </c>
      <c r="H152" t="s">
        <v>637</v>
      </c>
      <c r="I152" t="s">
        <v>1704</v>
      </c>
      <c r="J152" t="s">
        <v>643</v>
      </c>
      <c r="K152" t="s">
        <v>639</v>
      </c>
      <c r="L152" t="s">
        <v>640</v>
      </c>
      <c r="M152" t="s">
        <v>1702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1705</v>
      </c>
      <c r="T152" t="s">
        <v>1702</v>
      </c>
    </row>
    <row r="153" spans="1:20" x14ac:dyDescent="0.25">
      <c r="A153" t="s">
        <v>601</v>
      </c>
      <c r="B153" t="s">
        <v>602</v>
      </c>
      <c r="C153">
        <v>139</v>
      </c>
      <c r="D153">
        <v>1</v>
      </c>
      <c r="E153" t="s">
        <v>1706</v>
      </c>
      <c r="F153">
        <v>327</v>
      </c>
      <c r="G153">
        <v>0</v>
      </c>
      <c r="H153" t="s">
        <v>751</v>
      </c>
      <c r="I153" t="s">
        <v>1707</v>
      </c>
      <c r="J153" t="s">
        <v>1708</v>
      </c>
      <c r="K153" t="s">
        <v>1709</v>
      </c>
      <c r="L153" t="s">
        <v>1710</v>
      </c>
      <c r="M153" t="s">
        <v>1711</v>
      </c>
      <c r="N153" t="s">
        <v>1010</v>
      </c>
      <c r="O153" t="s">
        <v>753</v>
      </c>
      <c r="P153" t="s">
        <v>744</v>
      </c>
      <c r="Q153" t="s">
        <v>745</v>
      </c>
      <c r="R153" t="s">
        <v>640</v>
      </c>
      <c r="S153" t="s">
        <v>1712</v>
      </c>
      <c r="T153" t="s">
        <v>1711</v>
      </c>
    </row>
    <row r="154" spans="1:20" x14ac:dyDescent="0.25">
      <c r="A154" t="s">
        <v>241</v>
      </c>
      <c r="B154" t="s">
        <v>247</v>
      </c>
      <c r="C154">
        <v>139</v>
      </c>
      <c r="D154">
        <v>1</v>
      </c>
      <c r="E154" t="s">
        <v>1706</v>
      </c>
      <c r="F154">
        <v>327</v>
      </c>
      <c r="G154">
        <v>0</v>
      </c>
      <c r="H154" t="s">
        <v>751</v>
      </c>
      <c r="I154" t="s">
        <v>1707</v>
      </c>
      <c r="J154" t="s">
        <v>1708</v>
      </c>
      <c r="K154" t="s">
        <v>1709</v>
      </c>
      <c r="L154" t="s">
        <v>1710</v>
      </c>
      <c r="M154" t="s">
        <v>1711</v>
      </c>
      <c r="N154" t="s">
        <v>1010</v>
      </c>
      <c r="O154" t="s">
        <v>753</v>
      </c>
      <c r="P154" t="s">
        <v>744</v>
      </c>
      <c r="Q154" t="s">
        <v>745</v>
      </c>
      <c r="R154" t="s">
        <v>640</v>
      </c>
      <c r="S154" t="s">
        <v>1712</v>
      </c>
      <c r="T154" t="s">
        <v>1711</v>
      </c>
    </row>
    <row r="155" spans="1:20" x14ac:dyDescent="0.25">
      <c r="A155" t="s">
        <v>240</v>
      </c>
      <c r="B155" t="s">
        <v>246</v>
      </c>
      <c r="C155">
        <v>139</v>
      </c>
      <c r="D155">
        <v>1</v>
      </c>
      <c r="E155" t="s">
        <v>1706</v>
      </c>
      <c r="F155">
        <v>327</v>
      </c>
      <c r="G155">
        <v>0</v>
      </c>
      <c r="H155" t="s">
        <v>751</v>
      </c>
      <c r="I155" t="s">
        <v>1707</v>
      </c>
      <c r="J155" t="s">
        <v>1708</v>
      </c>
      <c r="K155" t="s">
        <v>1709</v>
      </c>
      <c r="L155" t="s">
        <v>1710</v>
      </c>
      <c r="M155" t="s">
        <v>1711</v>
      </c>
      <c r="N155" t="s">
        <v>1010</v>
      </c>
      <c r="O155" t="s">
        <v>753</v>
      </c>
      <c r="P155" t="s">
        <v>744</v>
      </c>
      <c r="Q155" t="s">
        <v>745</v>
      </c>
      <c r="R155" t="s">
        <v>640</v>
      </c>
      <c r="S155" t="s">
        <v>1712</v>
      </c>
      <c r="T155" t="s">
        <v>1711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1713</v>
      </c>
      <c r="F156">
        <v>200</v>
      </c>
      <c r="G156">
        <v>0</v>
      </c>
      <c r="H156" t="s">
        <v>637</v>
      </c>
      <c r="I156" t="s">
        <v>1714</v>
      </c>
      <c r="J156" t="s">
        <v>664</v>
      </c>
      <c r="K156" t="s">
        <v>639</v>
      </c>
      <c r="L156" t="s">
        <v>640</v>
      </c>
      <c r="M156" t="s">
        <v>1715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1716</v>
      </c>
      <c r="T156" t="s">
        <v>1715</v>
      </c>
    </row>
    <row r="157" spans="1:20" x14ac:dyDescent="0.25">
      <c r="A157" t="s">
        <v>12</v>
      </c>
      <c r="B157" t="s">
        <v>13</v>
      </c>
      <c r="C157">
        <v>50</v>
      </c>
      <c r="D157">
        <v>5</v>
      </c>
      <c r="E157" t="s">
        <v>1717</v>
      </c>
      <c r="F157">
        <v>245</v>
      </c>
      <c r="G157">
        <v>0</v>
      </c>
      <c r="H157" t="s">
        <v>649</v>
      </c>
      <c r="I157" t="s">
        <v>1718</v>
      </c>
      <c r="J157" t="s">
        <v>1719</v>
      </c>
      <c r="K157" t="s">
        <v>1720</v>
      </c>
      <c r="L157" t="s">
        <v>901</v>
      </c>
      <c r="M157" t="s">
        <v>1715</v>
      </c>
      <c r="N157" t="s">
        <v>639</v>
      </c>
      <c r="O157" t="s">
        <v>651</v>
      </c>
      <c r="P157" t="s">
        <v>26</v>
      </c>
      <c r="Q157" t="s">
        <v>652</v>
      </c>
      <c r="R157" t="s">
        <v>640</v>
      </c>
      <c r="S157" t="s">
        <v>1721</v>
      </c>
      <c r="T157" t="s">
        <v>1715</v>
      </c>
    </row>
    <row r="158" spans="1:20" x14ac:dyDescent="0.25">
      <c r="A158" t="s">
        <v>147</v>
      </c>
      <c r="B158" t="s">
        <v>148</v>
      </c>
      <c r="C158">
        <v>65</v>
      </c>
      <c r="D158">
        <v>1</v>
      </c>
      <c r="E158" t="s">
        <v>1722</v>
      </c>
      <c r="F158">
        <v>329</v>
      </c>
      <c r="G158">
        <v>0</v>
      </c>
      <c r="H158" t="s">
        <v>751</v>
      </c>
      <c r="I158" t="s">
        <v>1723</v>
      </c>
      <c r="J158" t="s">
        <v>1724</v>
      </c>
      <c r="K158" t="s">
        <v>987</v>
      </c>
      <c r="L158" t="s">
        <v>1725</v>
      </c>
      <c r="M158" t="s">
        <v>1726</v>
      </c>
      <c r="N158" t="s">
        <v>1010</v>
      </c>
      <c r="O158" t="s">
        <v>753</v>
      </c>
      <c r="P158" t="s">
        <v>744</v>
      </c>
      <c r="Q158" t="s">
        <v>745</v>
      </c>
      <c r="R158" t="s">
        <v>640</v>
      </c>
      <c r="S158" t="s">
        <v>1727</v>
      </c>
      <c r="T158" t="s">
        <v>1728</v>
      </c>
    </row>
    <row r="159" spans="1:20" x14ac:dyDescent="0.25">
      <c r="A159" t="s">
        <v>601</v>
      </c>
      <c r="B159" t="s">
        <v>602</v>
      </c>
      <c r="C159">
        <v>139</v>
      </c>
      <c r="D159">
        <v>1</v>
      </c>
      <c r="E159" t="s">
        <v>1722</v>
      </c>
      <c r="F159">
        <v>329</v>
      </c>
      <c r="G159">
        <v>0</v>
      </c>
      <c r="H159" t="s">
        <v>751</v>
      </c>
      <c r="I159" t="s">
        <v>1723</v>
      </c>
      <c r="J159" t="s">
        <v>1724</v>
      </c>
      <c r="K159" t="s">
        <v>987</v>
      </c>
      <c r="L159" t="s">
        <v>1725</v>
      </c>
      <c r="M159" t="s">
        <v>1726</v>
      </c>
      <c r="N159" t="s">
        <v>1010</v>
      </c>
      <c r="O159" t="s">
        <v>753</v>
      </c>
      <c r="P159" t="s">
        <v>744</v>
      </c>
      <c r="Q159" t="s">
        <v>745</v>
      </c>
      <c r="R159" t="s">
        <v>640</v>
      </c>
      <c r="S159" t="s">
        <v>1727</v>
      </c>
      <c r="T159" t="s">
        <v>1728</v>
      </c>
    </row>
    <row r="160" spans="1:20" x14ac:dyDescent="0.25">
      <c r="A160" t="s">
        <v>240</v>
      </c>
      <c r="B160" t="s">
        <v>246</v>
      </c>
      <c r="C160">
        <v>139</v>
      </c>
      <c r="D160">
        <v>1</v>
      </c>
      <c r="E160" t="s">
        <v>1722</v>
      </c>
      <c r="F160">
        <v>329</v>
      </c>
      <c r="G160">
        <v>0</v>
      </c>
      <c r="H160" t="s">
        <v>751</v>
      </c>
      <c r="I160" t="s">
        <v>1723</v>
      </c>
      <c r="J160" t="s">
        <v>1724</v>
      </c>
      <c r="K160" t="s">
        <v>987</v>
      </c>
      <c r="L160" t="s">
        <v>1725</v>
      </c>
      <c r="M160" t="s">
        <v>1726</v>
      </c>
      <c r="N160" t="s">
        <v>1010</v>
      </c>
      <c r="O160" t="s">
        <v>753</v>
      </c>
      <c r="P160" t="s">
        <v>744</v>
      </c>
      <c r="Q160" t="s">
        <v>745</v>
      </c>
      <c r="R160" t="s">
        <v>640</v>
      </c>
      <c r="S160" t="s">
        <v>1727</v>
      </c>
      <c r="T160" t="s">
        <v>1728</v>
      </c>
    </row>
    <row r="161" spans="1:20" x14ac:dyDescent="0.25">
      <c r="A161" t="s">
        <v>240</v>
      </c>
      <c r="B161" t="s">
        <v>246</v>
      </c>
      <c r="C161">
        <v>139</v>
      </c>
      <c r="D161">
        <v>2</v>
      </c>
      <c r="E161" t="s">
        <v>1729</v>
      </c>
      <c r="F161">
        <v>215</v>
      </c>
      <c r="G161">
        <v>0</v>
      </c>
      <c r="H161" t="s">
        <v>751</v>
      </c>
      <c r="I161" t="s">
        <v>1730</v>
      </c>
      <c r="J161" t="s">
        <v>1731</v>
      </c>
      <c r="K161" t="s">
        <v>1732</v>
      </c>
      <c r="L161" t="s">
        <v>1733</v>
      </c>
      <c r="M161" t="s">
        <v>1734</v>
      </c>
      <c r="N161" t="s">
        <v>1010</v>
      </c>
      <c r="O161" t="s">
        <v>743</v>
      </c>
      <c r="P161" t="s">
        <v>744</v>
      </c>
      <c r="Q161" t="s">
        <v>745</v>
      </c>
      <c r="R161" t="s">
        <v>640</v>
      </c>
      <c r="S161" t="s">
        <v>1735</v>
      </c>
      <c r="T161" t="s">
        <v>1736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1737</v>
      </c>
      <c r="F162">
        <v>200</v>
      </c>
      <c r="G162">
        <v>0</v>
      </c>
      <c r="H162" t="s">
        <v>637</v>
      </c>
      <c r="I162" t="s">
        <v>1738</v>
      </c>
      <c r="J162" t="s">
        <v>697</v>
      </c>
      <c r="K162" t="s">
        <v>639</v>
      </c>
      <c r="L162" t="s">
        <v>640</v>
      </c>
      <c r="M162" t="s">
        <v>1739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1740</v>
      </c>
      <c r="T162" t="s">
        <v>1739</v>
      </c>
    </row>
    <row r="163" spans="1:20" x14ac:dyDescent="0.25">
      <c r="A163" t="s">
        <v>110</v>
      </c>
      <c r="B163" t="s">
        <v>111</v>
      </c>
      <c r="C163">
        <v>65</v>
      </c>
      <c r="D163">
        <v>2</v>
      </c>
      <c r="E163" t="s">
        <v>1741</v>
      </c>
      <c r="F163">
        <v>299</v>
      </c>
      <c r="G163">
        <v>0</v>
      </c>
      <c r="H163" t="s">
        <v>751</v>
      </c>
      <c r="I163" t="s">
        <v>1142</v>
      </c>
      <c r="J163" t="s">
        <v>1143</v>
      </c>
      <c r="K163" t="s">
        <v>1078</v>
      </c>
      <c r="L163" t="s">
        <v>1144</v>
      </c>
      <c r="M163" t="s">
        <v>1736</v>
      </c>
      <c r="N163" t="s">
        <v>1010</v>
      </c>
      <c r="O163" t="s">
        <v>753</v>
      </c>
      <c r="P163" t="s">
        <v>744</v>
      </c>
      <c r="Q163" t="s">
        <v>745</v>
      </c>
      <c r="R163" t="s">
        <v>640</v>
      </c>
      <c r="S163" t="s">
        <v>1742</v>
      </c>
      <c r="T163" t="s">
        <v>1743</v>
      </c>
    </row>
    <row r="164" spans="1:20" x14ac:dyDescent="0.25">
      <c r="A164" t="s">
        <v>10</v>
      </c>
      <c r="B164" t="s">
        <v>11</v>
      </c>
      <c r="C164">
        <v>65</v>
      </c>
      <c r="D164">
        <v>1</v>
      </c>
      <c r="E164" t="s">
        <v>1741</v>
      </c>
      <c r="F164">
        <v>299</v>
      </c>
      <c r="G164">
        <v>0</v>
      </c>
      <c r="H164" t="s">
        <v>751</v>
      </c>
      <c r="I164" t="s">
        <v>1142</v>
      </c>
      <c r="J164" t="s">
        <v>1143</v>
      </c>
      <c r="K164" t="s">
        <v>1078</v>
      </c>
      <c r="L164" t="s">
        <v>1144</v>
      </c>
      <c r="M164" t="s">
        <v>1736</v>
      </c>
      <c r="N164" t="s">
        <v>1010</v>
      </c>
      <c r="O164" t="s">
        <v>753</v>
      </c>
      <c r="P164" t="s">
        <v>744</v>
      </c>
      <c r="Q164" t="s">
        <v>745</v>
      </c>
      <c r="R164" t="s">
        <v>640</v>
      </c>
      <c r="S164" t="s">
        <v>1742</v>
      </c>
      <c r="T164" t="s">
        <v>1743</v>
      </c>
    </row>
    <row r="165" spans="1:20" x14ac:dyDescent="0.25">
      <c r="A165" t="s">
        <v>112</v>
      </c>
      <c r="B165" t="s">
        <v>113</v>
      </c>
      <c r="C165">
        <v>65</v>
      </c>
      <c r="D165">
        <v>1</v>
      </c>
      <c r="E165" t="s">
        <v>1741</v>
      </c>
      <c r="F165">
        <v>299</v>
      </c>
      <c r="G165">
        <v>0</v>
      </c>
      <c r="H165" t="s">
        <v>751</v>
      </c>
      <c r="I165" t="s">
        <v>1142</v>
      </c>
      <c r="J165" t="s">
        <v>1143</v>
      </c>
      <c r="K165" t="s">
        <v>1078</v>
      </c>
      <c r="L165" t="s">
        <v>1144</v>
      </c>
      <c r="M165" t="s">
        <v>1736</v>
      </c>
      <c r="N165" t="s">
        <v>1010</v>
      </c>
      <c r="O165" t="s">
        <v>753</v>
      </c>
      <c r="P165" t="s">
        <v>744</v>
      </c>
      <c r="Q165" t="s">
        <v>745</v>
      </c>
      <c r="R165" t="s">
        <v>640</v>
      </c>
      <c r="S165" t="s">
        <v>1742</v>
      </c>
      <c r="T165" t="s">
        <v>1743</v>
      </c>
    </row>
    <row r="166" spans="1:20" x14ac:dyDescent="0.25">
      <c r="A166" t="s">
        <v>114</v>
      </c>
      <c r="B166" t="s">
        <v>115</v>
      </c>
      <c r="C166">
        <v>65</v>
      </c>
      <c r="D166">
        <v>1</v>
      </c>
      <c r="E166" t="s">
        <v>1741</v>
      </c>
      <c r="F166">
        <v>299</v>
      </c>
      <c r="G166">
        <v>0</v>
      </c>
      <c r="H166" t="s">
        <v>751</v>
      </c>
      <c r="I166" t="s">
        <v>1142</v>
      </c>
      <c r="J166" t="s">
        <v>1143</v>
      </c>
      <c r="K166" t="s">
        <v>1078</v>
      </c>
      <c r="L166" t="s">
        <v>1144</v>
      </c>
      <c r="M166" t="s">
        <v>1736</v>
      </c>
      <c r="N166" t="s">
        <v>1010</v>
      </c>
      <c r="O166" t="s">
        <v>753</v>
      </c>
      <c r="P166" t="s">
        <v>744</v>
      </c>
      <c r="Q166" t="s">
        <v>745</v>
      </c>
      <c r="R166" t="s">
        <v>640</v>
      </c>
      <c r="S166" t="s">
        <v>1742</v>
      </c>
      <c r="T166" t="s">
        <v>1743</v>
      </c>
    </row>
    <row r="167" spans="1:20" x14ac:dyDescent="0.25">
      <c r="A167" t="s">
        <v>14</v>
      </c>
      <c r="B167" t="s">
        <v>15</v>
      </c>
      <c r="C167">
        <v>65</v>
      </c>
      <c r="D167">
        <v>2</v>
      </c>
      <c r="E167" t="s">
        <v>1741</v>
      </c>
      <c r="F167">
        <v>299</v>
      </c>
      <c r="G167">
        <v>0</v>
      </c>
      <c r="H167" t="s">
        <v>751</v>
      </c>
      <c r="I167" t="s">
        <v>1142</v>
      </c>
      <c r="J167" t="s">
        <v>1143</v>
      </c>
      <c r="K167" t="s">
        <v>1078</v>
      </c>
      <c r="L167" t="s">
        <v>1144</v>
      </c>
      <c r="M167" t="s">
        <v>1736</v>
      </c>
      <c r="N167" t="s">
        <v>1010</v>
      </c>
      <c r="O167" t="s">
        <v>753</v>
      </c>
      <c r="P167" t="s">
        <v>744</v>
      </c>
      <c r="Q167" t="s">
        <v>745</v>
      </c>
      <c r="R167" t="s">
        <v>640</v>
      </c>
      <c r="S167" t="s">
        <v>1742</v>
      </c>
      <c r="T167" t="s">
        <v>1743</v>
      </c>
    </row>
    <row r="168" spans="1:20" x14ac:dyDescent="0.25">
      <c r="A168" t="s">
        <v>12</v>
      </c>
      <c r="B168" t="s">
        <v>13</v>
      </c>
      <c r="C168">
        <v>65</v>
      </c>
      <c r="D168">
        <v>2</v>
      </c>
      <c r="E168" t="s">
        <v>1741</v>
      </c>
      <c r="F168">
        <v>299</v>
      </c>
      <c r="G168">
        <v>0</v>
      </c>
      <c r="H168" t="s">
        <v>751</v>
      </c>
      <c r="I168" t="s">
        <v>1142</v>
      </c>
      <c r="J168" t="s">
        <v>1143</v>
      </c>
      <c r="K168" t="s">
        <v>1078</v>
      </c>
      <c r="L168" t="s">
        <v>1144</v>
      </c>
      <c r="M168" t="s">
        <v>1736</v>
      </c>
      <c r="N168" t="s">
        <v>1010</v>
      </c>
      <c r="O168" t="s">
        <v>753</v>
      </c>
      <c r="P168" t="s">
        <v>744</v>
      </c>
      <c r="Q168" t="s">
        <v>745</v>
      </c>
      <c r="R168" t="s">
        <v>640</v>
      </c>
      <c r="S168" t="s">
        <v>1742</v>
      </c>
      <c r="T168" t="s">
        <v>1743</v>
      </c>
    </row>
    <row r="169" spans="1:20" x14ac:dyDescent="0.25">
      <c r="A169" t="s">
        <v>3</v>
      </c>
      <c r="B169" t="s">
        <v>4</v>
      </c>
      <c r="C169">
        <v>0</v>
      </c>
      <c r="D169">
        <v>1</v>
      </c>
      <c r="E169" t="s">
        <v>1744</v>
      </c>
      <c r="F169">
        <v>436</v>
      </c>
      <c r="G169">
        <v>0</v>
      </c>
      <c r="H169" t="s">
        <v>649</v>
      </c>
      <c r="I169" t="s">
        <v>1745</v>
      </c>
      <c r="J169" t="s">
        <v>1746</v>
      </c>
      <c r="K169" t="s">
        <v>1747</v>
      </c>
      <c r="L169" t="s">
        <v>1748</v>
      </c>
      <c r="M169" t="s">
        <v>1749</v>
      </c>
      <c r="N169" t="s">
        <v>1010</v>
      </c>
      <c r="O169" t="s">
        <v>753</v>
      </c>
      <c r="P169" t="s">
        <v>744</v>
      </c>
      <c r="Q169" t="s">
        <v>745</v>
      </c>
      <c r="R169" t="s">
        <v>640</v>
      </c>
      <c r="S169" t="s">
        <v>1750</v>
      </c>
      <c r="T169" t="s">
        <v>1749</v>
      </c>
    </row>
    <row r="170" spans="1:20" x14ac:dyDescent="0.25">
      <c r="A170" t="s">
        <v>601</v>
      </c>
      <c r="B170" t="s">
        <v>602</v>
      </c>
      <c r="C170">
        <v>139</v>
      </c>
      <c r="D170">
        <v>1</v>
      </c>
      <c r="E170" t="s">
        <v>1744</v>
      </c>
      <c r="F170">
        <v>436</v>
      </c>
      <c r="G170">
        <v>0</v>
      </c>
      <c r="H170" t="s">
        <v>649</v>
      </c>
      <c r="I170" t="s">
        <v>1745</v>
      </c>
      <c r="J170" t="s">
        <v>1746</v>
      </c>
      <c r="K170" t="s">
        <v>1747</v>
      </c>
      <c r="L170" t="s">
        <v>1748</v>
      </c>
      <c r="M170" t="s">
        <v>1749</v>
      </c>
      <c r="N170" t="s">
        <v>1010</v>
      </c>
      <c r="O170" t="s">
        <v>753</v>
      </c>
      <c r="P170" t="s">
        <v>744</v>
      </c>
      <c r="Q170" t="s">
        <v>745</v>
      </c>
      <c r="R170" t="s">
        <v>640</v>
      </c>
      <c r="S170" t="s">
        <v>1750</v>
      </c>
      <c r="T170" t="s">
        <v>1495</v>
      </c>
    </row>
    <row r="171" spans="1:20" x14ac:dyDescent="0.25">
      <c r="A171" t="s">
        <v>241</v>
      </c>
      <c r="B171" t="s">
        <v>247</v>
      </c>
      <c r="C171">
        <v>139</v>
      </c>
      <c r="D171">
        <v>1</v>
      </c>
      <c r="E171" t="s">
        <v>1744</v>
      </c>
      <c r="F171">
        <v>436</v>
      </c>
      <c r="G171">
        <v>0</v>
      </c>
      <c r="H171" t="s">
        <v>649</v>
      </c>
      <c r="I171" t="s">
        <v>1745</v>
      </c>
      <c r="J171" t="s">
        <v>1746</v>
      </c>
      <c r="K171" t="s">
        <v>1747</v>
      </c>
      <c r="L171" t="s">
        <v>1748</v>
      </c>
      <c r="M171" t="s">
        <v>1749</v>
      </c>
      <c r="N171" t="s">
        <v>1010</v>
      </c>
      <c r="O171" t="s">
        <v>753</v>
      </c>
      <c r="P171" t="s">
        <v>744</v>
      </c>
      <c r="Q171" t="s">
        <v>745</v>
      </c>
      <c r="R171" t="s">
        <v>640</v>
      </c>
      <c r="S171" t="s">
        <v>1750</v>
      </c>
      <c r="T171" t="s">
        <v>1495</v>
      </c>
    </row>
    <row r="172" spans="1:20" x14ac:dyDescent="0.25">
      <c r="A172" t="s">
        <v>240</v>
      </c>
      <c r="B172" t="s">
        <v>246</v>
      </c>
      <c r="C172">
        <v>139</v>
      </c>
      <c r="D172">
        <v>1</v>
      </c>
      <c r="E172" t="s">
        <v>1744</v>
      </c>
      <c r="F172">
        <v>436</v>
      </c>
      <c r="G172">
        <v>0</v>
      </c>
      <c r="H172" t="s">
        <v>649</v>
      </c>
      <c r="I172" t="s">
        <v>1745</v>
      </c>
      <c r="J172" t="s">
        <v>1746</v>
      </c>
      <c r="K172" t="s">
        <v>1747</v>
      </c>
      <c r="L172" t="s">
        <v>1748</v>
      </c>
      <c r="M172" t="s">
        <v>1749</v>
      </c>
      <c r="N172" t="s">
        <v>1010</v>
      </c>
      <c r="O172" t="s">
        <v>753</v>
      </c>
      <c r="P172" t="s">
        <v>744</v>
      </c>
      <c r="Q172" t="s">
        <v>745</v>
      </c>
      <c r="R172" t="s">
        <v>640</v>
      </c>
      <c r="S172" t="s">
        <v>1750</v>
      </c>
      <c r="T172" t="s">
        <v>1495</v>
      </c>
    </row>
    <row r="173" spans="1:20" x14ac:dyDescent="0.25">
      <c r="A173" t="s">
        <v>239</v>
      </c>
      <c r="B173" t="s">
        <v>245</v>
      </c>
      <c r="C173">
        <v>139</v>
      </c>
      <c r="D173">
        <v>1</v>
      </c>
      <c r="E173" t="s">
        <v>1744</v>
      </c>
      <c r="F173">
        <v>436</v>
      </c>
      <c r="G173">
        <v>0</v>
      </c>
      <c r="H173" t="s">
        <v>649</v>
      </c>
      <c r="I173" t="s">
        <v>1745</v>
      </c>
      <c r="J173" t="s">
        <v>1746</v>
      </c>
      <c r="K173" t="s">
        <v>1747</v>
      </c>
      <c r="L173" t="s">
        <v>1748</v>
      </c>
      <c r="M173" t="s">
        <v>1749</v>
      </c>
      <c r="N173" t="s">
        <v>1010</v>
      </c>
      <c r="O173" t="s">
        <v>753</v>
      </c>
      <c r="P173" t="s">
        <v>744</v>
      </c>
      <c r="Q173" t="s">
        <v>745</v>
      </c>
      <c r="R173" t="s">
        <v>640</v>
      </c>
      <c r="S173" t="s">
        <v>1750</v>
      </c>
      <c r="T173" t="s">
        <v>1495</v>
      </c>
    </row>
    <row r="174" spans="1:20" x14ac:dyDescent="0.25">
      <c r="A174" t="s">
        <v>147</v>
      </c>
      <c r="B174" t="s">
        <v>148</v>
      </c>
      <c r="C174">
        <v>65</v>
      </c>
      <c r="D174">
        <v>1</v>
      </c>
      <c r="E174" t="s">
        <v>1751</v>
      </c>
      <c r="F174">
        <v>35</v>
      </c>
      <c r="G174">
        <v>0</v>
      </c>
      <c r="H174" t="s">
        <v>637</v>
      </c>
      <c r="I174" t="s">
        <v>1752</v>
      </c>
      <c r="J174" t="s">
        <v>698</v>
      </c>
      <c r="K174" t="s">
        <v>639</v>
      </c>
      <c r="L174" t="s">
        <v>640</v>
      </c>
      <c r="M174" t="s">
        <v>1495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1753</v>
      </c>
      <c r="T174" t="s">
        <v>1495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1754</v>
      </c>
      <c r="F175">
        <v>100</v>
      </c>
      <c r="G175">
        <v>0</v>
      </c>
      <c r="H175" t="s">
        <v>637</v>
      </c>
      <c r="I175" t="s">
        <v>1755</v>
      </c>
      <c r="J175" t="s">
        <v>722</v>
      </c>
      <c r="K175" t="s">
        <v>639</v>
      </c>
      <c r="L175" t="s">
        <v>640</v>
      </c>
      <c r="M175" t="s">
        <v>1756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1757</v>
      </c>
      <c r="T175" t="s">
        <v>1756</v>
      </c>
    </row>
    <row r="176" spans="1:20" x14ac:dyDescent="0.25">
      <c r="A176" t="s">
        <v>601</v>
      </c>
      <c r="B176" t="s">
        <v>602</v>
      </c>
      <c r="C176">
        <v>159</v>
      </c>
      <c r="D176">
        <v>1</v>
      </c>
      <c r="E176" t="s">
        <v>1758</v>
      </c>
      <c r="F176">
        <v>327</v>
      </c>
      <c r="G176">
        <v>0</v>
      </c>
      <c r="H176" t="s">
        <v>637</v>
      </c>
      <c r="I176" t="s">
        <v>1627</v>
      </c>
      <c r="J176" t="s">
        <v>663</v>
      </c>
      <c r="K176" t="s">
        <v>639</v>
      </c>
      <c r="L176" t="s">
        <v>640</v>
      </c>
      <c r="M176" t="s">
        <v>1759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1760</v>
      </c>
      <c r="T176" t="s">
        <v>1759</v>
      </c>
    </row>
    <row r="177" spans="1:20" x14ac:dyDescent="0.25">
      <c r="A177" t="s">
        <v>241</v>
      </c>
      <c r="B177" t="s">
        <v>247</v>
      </c>
      <c r="C177">
        <v>159</v>
      </c>
      <c r="D177">
        <v>1</v>
      </c>
      <c r="E177" t="s">
        <v>1758</v>
      </c>
      <c r="F177">
        <v>327</v>
      </c>
      <c r="G177">
        <v>0</v>
      </c>
      <c r="H177" t="s">
        <v>637</v>
      </c>
      <c r="I177" t="s">
        <v>1627</v>
      </c>
      <c r="J177" t="s">
        <v>663</v>
      </c>
      <c r="K177" t="s">
        <v>639</v>
      </c>
      <c r="L177" t="s">
        <v>640</v>
      </c>
      <c r="M177" t="s">
        <v>1759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1760</v>
      </c>
      <c r="T177" t="s">
        <v>1759</v>
      </c>
    </row>
    <row r="178" spans="1:20" x14ac:dyDescent="0.25">
      <c r="A178" t="s">
        <v>601</v>
      </c>
      <c r="B178" t="s">
        <v>602</v>
      </c>
      <c r="C178">
        <v>159</v>
      </c>
      <c r="D178">
        <v>1</v>
      </c>
      <c r="E178" t="s">
        <v>1758</v>
      </c>
      <c r="F178">
        <v>327</v>
      </c>
      <c r="G178">
        <v>0</v>
      </c>
      <c r="H178" t="s">
        <v>637</v>
      </c>
      <c r="I178" t="s">
        <v>1627</v>
      </c>
      <c r="J178" t="s">
        <v>663</v>
      </c>
      <c r="K178" t="s">
        <v>639</v>
      </c>
      <c r="L178" t="s">
        <v>640</v>
      </c>
      <c r="M178" t="s">
        <v>1759</v>
      </c>
      <c r="N178" t="s">
        <v>639</v>
      </c>
      <c r="O178" t="s">
        <v>641</v>
      </c>
      <c r="P178" t="s">
        <v>5</v>
      </c>
      <c r="Q178" t="s">
        <v>642</v>
      </c>
      <c r="R178" t="s">
        <v>640</v>
      </c>
      <c r="S178" t="s">
        <v>1760</v>
      </c>
      <c r="T178" t="s">
        <v>1759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3</v>
      </c>
      <c r="E179" t="s">
        <v>1761</v>
      </c>
      <c r="F179">
        <v>129</v>
      </c>
      <c r="G179">
        <v>0</v>
      </c>
      <c r="H179" t="s">
        <v>637</v>
      </c>
      <c r="I179" t="s">
        <v>1762</v>
      </c>
      <c r="J179" t="s">
        <v>686</v>
      </c>
      <c r="K179" t="s">
        <v>639</v>
      </c>
      <c r="L179" t="s">
        <v>640</v>
      </c>
      <c r="M179" t="s">
        <v>1763</v>
      </c>
      <c r="N179" t="s">
        <v>639</v>
      </c>
      <c r="O179" t="s">
        <v>647</v>
      </c>
      <c r="P179" t="s">
        <v>5</v>
      </c>
      <c r="Q179" t="s">
        <v>648</v>
      </c>
      <c r="R179" t="s">
        <v>640</v>
      </c>
      <c r="S179" t="s">
        <v>1764</v>
      </c>
      <c r="T179" t="s">
        <v>1765</v>
      </c>
    </row>
    <row r="180" spans="1:20" x14ac:dyDescent="0.25">
      <c r="A180" t="s">
        <v>239</v>
      </c>
      <c r="B180" t="s">
        <v>245</v>
      </c>
      <c r="C180">
        <v>159</v>
      </c>
      <c r="D180">
        <v>1</v>
      </c>
      <c r="E180" t="s">
        <v>1766</v>
      </c>
      <c r="F180">
        <v>158</v>
      </c>
      <c r="G180">
        <v>29</v>
      </c>
      <c r="H180" t="s">
        <v>637</v>
      </c>
      <c r="I180" t="s">
        <v>1767</v>
      </c>
      <c r="J180" t="s">
        <v>720</v>
      </c>
      <c r="K180" t="s">
        <v>639</v>
      </c>
      <c r="L180" t="s">
        <v>640</v>
      </c>
      <c r="M180" t="s">
        <v>1768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1769</v>
      </c>
      <c r="T180" t="s">
        <v>1768</v>
      </c>
    </row>
    <row r="181" spans="1:20" x14ac:dyDescent="0.25">
      <c r="A181" t="s">
        <v>77</v>
      </c>
      <c r="B181" t="s">
        <v>78</v>
      </c>
      <c r="C181">
        <v>27.5</v>
      </c>
      <c r="D181">
        <v>4</v>
      </c>
      <c r="E181" t="s">
        <v>1770</v>
      </c>
      <c r="F181">
        <v>165</v>
      </c>
      <c r="G181">
        <v>0</v>
      </c>
      <c r="H181" t="s">
        <v>649</v>
      </c>
      <c r="I181" t="s">
        <v>665</v>
      </c>
      <c r="J181" t="s">
        <v>666</v>
      </c>
      <c r="K181" t="s">
        <v>667</v>
      </c>
      <c r="L181" t="s">
        <v>668</v>
      </c>
      <c r="M181" t="s">
        <v>1771</v>
      </c>
      <c r="N181" t="s">
        <v>639</v>
      </c>
      <c r="O181" t="s">
        <v>656</v>
      </c>
      <c r="P181" t="s">
        <v>26</v>
      </c>
      <c r="Q181" t="s">
        <v>652</v>
      </c>
      <c r="R181" t="s">
        <v>640</v>
      </c>
      <c r="S181" t="s">
        <v>1772</v>
      </c>
      <c r="T181" t="s">
        <v>1773</v>
      </c>
    </row>
    <row r="182" spans="1:20" x14ac:dyDescent="0.25">
      <c r="A182" t="s">
        <v>22</v>
      </c>
      <c r="B182" t="s">
        <v>27</v>
      </c>
      <c r="C182">
        <v>85</v>
      </c>
      <c r="D182">
        <v>20</v>
      </c>
      <c r="E182" t="s">
        <v>1774</v>
      </c>
      <c r="F182">
        <v>1660</v>
      </c>
      <c r="G182">
        <v>0</v>
      </c>
      <c r="H182" t="s">
        <v>649</v>
      </c>
      <c r="I182" t="s">
        <v>1127</v>
      </c>
      <c r="J182" t="s">
        <v>1128</v>
      </c>
      <c r="K182" t="s">
        <v>1129</v>
      </c>
      <c r="L182" t="s">
        <v>847</v>
      </c>
      <c r="M182" t="s">
        <v>1775</v>
      </c>
      <c r="N182" t="s">
        <v>639</v>
      </c>
      <c r="O182" t="s">
        <v>651</v>
      </c>
      <c r="P182" t="s">
        <v>26</v>
      </c>
      <c r="Q182" t="s">
        <v>652</v>
      </c>
      <c r="R182" t="s">
        <v>640</v>
      </c>
      <c r="S182" t="s">
        <v>1776</v>
      </c>
      <c r="T182" t="s">
        <v>1777</v>
      </c>
    </row>
    <row r="183" spans="1:20" x14ac:dyDescent="0.25">
      <c r="A183" t="s">
        <v>147</v>
      </c>
      <c r="B183" t="s">
        <v>148</v>
      </c>
      <c r="C183">
        <v>40</v>
      </c>
      <c r="D183">
        <v>10</v>
      </c>
      <c r="E183" t="s">
        <v>1778</v>
      </c>
      <c r="F183">
        <v>280.5</v>
      </c>
      <c r="G183">
        <v>0</v>
      </c>
      <c r="H183" t="s">
        <v>637</v>
      </c>
      <c r="I183" t="s">
        <v>1779</v>
      </c>
      <c r="J183" t="s">
        <v>959</v>
      </c>
      <c r="K183" t="s">
        <v>639</v>
      </c>
      <c r="L183" t="s">
        <v>640</v>
      </c>
      <c r="M183" t="s">
        <v>1780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1781</v>
      </c>
      <c r="T183" t="s">
        <v>1780</v>
      </c>
    </row>
    <row r="184" spans="1:20" x14ac:dyDescent="0.25">
      <c r="A184" t="s">
        <v>147</v>
      </c>
      <c r="B184" t="s">
        <v>148</v>
      </c>
      <c r="C184">
        <v>40</v>
      </c>
      <c r="D184">
        <v>10</v>
      </c>
      <c r="E184" t="s">
        <v>1782</v>
      </c>
      <c r="F184">
        <v>280.5</v>
      </c>
      <c r="G184">
        <v>0</v>
      </c>
      <c r="H184" t="s">
        <v>637</v>
      </c>
      <c r="I184" t="s">
        <v>935</v>
      </c>
      <c r="J184" t="s">
        <v>698</v>
      </c>
      <c r="K184" t="s">
        <v>639</v>
      </c>
      <c r="L184" t="s">
        <v>640</v>
      </c>
      <c r="M184" t="s">
        <v>1783</v>
      </c>
      <c r="N184" t="s">
        <v>639</v>
      </c>
      <c r="O184" t="s">
        <v>641</v>
      </c>
      <c r="P184" t="s">
        <v>5</v>
      </c>
      <c r="Q184" t="s">
        <v>642</v>
      </c>
      <c r="R184" t="s">
        <v>640</v>
      </c>
      <c r="S184" t="s">
        <v>1784</v>
      </c>
      <c r="T184" t="s">
        <v>1783</v>
      </c>
    </row>
    <row r="185" spans="1:20" x14ac:dyDescent="0.25">
      <c r="A185" t="s">
        <v>241</v>
      </c>
      <c r="B185" t="s">
        <v>247</v>
      </c>
      <c r="C185">
        <v>159</v>
      </c>
      <c r="D185">
        <v>1</v>
      </c>
      <c r="E185" t="s">
        <v>1785</v>
      </c>
      <c r="F185">
        <v>109</v>
      </c>
      <c r="G185">
        <v>0</v>
      </c>
      <c r="H185" t="s">
        <v>637</v>
      </c>
      <c r="I185" t="s">
        <v>1786</v>
      </c>
      <c r="J185" t="s">
        <v>719</v>
      </c>
      <c r="K185" t="s">
        <v>639</v>
      </c>
      <c r="L185" t="s">
        <v>640</v>
      </c>
      <c r="M185" t="s">
        <v>1787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1788</v>
      </c>
      <c r="T185" t="s">
        <v>1787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1789</v>
      </c>
      <c r="F186">
        <v>200</v>
      </c>
      <c r="G186">
        <v>0</v>
      </c>
      <c r="H186" t="s">
        <v>637</v>
      </c>
      <c r="I186" t="s">
        <v>1790</v>
      </c>
      <c r="J186" t="s">
        <v>675</v>
      </c>
      <c r="K186" t="s">
        <v>639</v>
      </c>
      <c r="L186" t="s">
        <v>640</v>
      </c>
      <c r="M186" t="s">
        <v>1791</v>
      </c>
      <c r="N186" t="s">
        <v>639</v>
      </c>
      <c r="O186" t="s">
        <v>641</v>
      </c>
      <c r="P186" t="s">
        <v>5</v>
      </c>
      <c r="Q186" t="s">
        <v>642</v>
      </c>
      <c r="R186" t="s">
        <v>640</v>
      </c>
      <c r="S186" t="s">
        <v>1792</v>
      </c>
      <c r="T186" t="s">
        <v>1793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1794</v>
      </c>
      <c r="F187">
        <v>200</v>
      </c>
      <c r="G187">
        <v>0</v>
      </c>
      <c r="H187" t="s">
        <v>637</v>
      </c>
      <c r="I187" t="s">
        <v>1795</v>
      </c>
      <c r="J187" t="s">
        <v>653</v>
      </c>
      <c r="K187" t="s">
        <v>639</v>
      </c>
      <c r="L187" t="s">
        <v>640</v>
      </c>
      <c r="M187" t="s">
        <v>1791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1796</v>
      </c>
      <c r="T187" t="s">
        <v>1791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12</v>
      </c>
      <c r="E188" t="s">
        <v>1797</v>
      </c>
      <c r="F188">
        <v>352</v>
      </c>
      <c r="G188">
        <v>0</v>
      </c>
      <c r="H188" t="s">
        <v>637</v>
      </c>
      <c r="I188" t="s">
        <v>1798</v>
      </c>
      <c r="J188" t="s">
        <v>670</v>
      </c>
      <c r="K188" t="s">
        <v>639</v>
      </c>
      <c r="L188" t="s">
        <v>640</v>
      </c>
      <c r="M188" t="s">
        <v>1799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1800</v>
      </c>
      <c r="T188" t="s">
        <v>1799</v>
      </c>
    </row>
    <row r="189" spans="1:20" x14ac:dyDescent="0.25">
      <c r="A189" t="s">
        <v>147</v>
      </c>
      <c r="B189" t="s">
        <v>148</v>
      </c>
      <c r="C189">
        <v>50</v>
      </c>
      <c r="D189">
        <v>12</v>
      </c>
      <c r="E189" t="s">
        <v>1801</v>
      </c>
      <c r="F189">
        <v>364</v>
      </c>
      <c r="G189">
        <v>0</v>
      </c>
      <c r="H189" t="s">
        <v>637</v>
      </c>
      <c r="I189" t="s">
        <v>1167</v>
      </c>
      <c r="J189" t="s">
        <v>663</v>
      </c>
      <c r="K189" t="s">
        <v>639</v>
      </c>
      <c r="L189" t="s">
        <v>640</v>
      </c>
      <c r="M189" t="s">
        <v>1802</v>
      </c>
      <c r="N189" t="s">
        <v>639</v>
      </c>
      <c r="O189" t="s">
        <v>662</v>
      </c>
      <c r="P189" t="s">
        <v>5</v>
      </c>
      <c r="Q189" t="s">
        <v>648</v>
      </c>
      <c r="R189" t="s">
        <v>640</v>
      </c>
      <c r="S189" t="s">
        <v>1803</v>
      </c>
      <c r="T189" t="s">
        <v>1804</v>
      </c>
    </row>
    <row r="190" spans="1:20" x14ac:dyDescent="0.25">
      <c r="A190" t="s">
        <v>147</v>
      </c>
      <c r="B190" t="s">
        <v>148</v>
      </c>
      <c r="C190">
        <v>40</v>
      </c>
      <c r="D190">
        <v>10</v>
      </c>
      <c r="E190" t="s">
        <v>1805</v>
      </c>
      <c r="F190">
        <v>303</v>
      </c>
      <c r="G190">
        <v>0</v>
      </c>
      <c r="H190" t="s">
        <v>637</v>
      </c>
      <c r="I190" t="s">
        <v>1806</v>
      </c>
      <c r="J190" t="s">
        <v>700</v>
      </c>
      <c r="K190" t="s">
        <v>639</v>
      </c>
      <c r="L190" t="s">
        <v>640</v>
      </c>
      <c r="M190" t="s">
        <v>1804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1807</v>
      </c>
      <c r="T190" t="s">
        <v>1804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1808</v>
      </c>
      <c r="F191">
        <v>182</v>
      </c>
      <c r="G191">
        <v>0</v>
      </c>
      <c r="H191" t="s">
        <v>637</v>
      </c>
      <c r="I191" t="s">
        <v>1809</v>
      </c>
      <c r="J191" t="s">
        <v>659</v>
      </c>
      <c r="K191" t="s">
        <v>639</v>
      </c>
      <c r="L191" t="s">
        <v>640</v>
      </c>
      <c r="M191" t="s">
        <v>1810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1811</v>
      </c>
      <c r="T191" t="s">
        <v>1810</v>
      </c>
    </row>
    <row r="192" spans="1:20" x14ac:dyDescent="0.25">
      <c r="A192" t="s">
        <v>147</v>
      </c>
      <c r="B192" t="s">
        <v>148</v>
      </c>
      <c r="C192">
        <v>65</v>
      </c>
      <c r="D192">
        <v>3</v>
      </c>
      <c r="E192" t="s">
        <v>1812</v>
      </c>
      <c r="F192">
        <v>105</v>
      </c>
      <c r="G192">
        <v>0</v>
      </c>
      <c r="H192" t="s">
        <v>637</v>
      </c>
      <c r="I192" t="s">
        <v>1041</v>
      </c>
      <c r="J192" t="s">
        <v>727</v>
      </c>
      <c r="K192" t="s">
        <v>639</v>
      </c>
      <c r="L192" t="s">
        <v>640</v>
      </c>
      <c r="M192" t="s">
        <v>1813</v>
      </c>
      <c r="N192" t="s">
        <v>639</v>
      </c>
      <c r="O192" t="s">
        <v>641</v>
      </c>
      <c r="P192" t="s">
        <v>5</v>
      </c>
      <c r="Q192" t="s">
        <v>642</v>
      </c>
      <c r="R192" t="s">
        <v>1814</v>
      </c>
      <c r="S192" t="s">
        <v>1815</v>
      </c>
      <c r="T192" t="s">
        <v>1813</v>
      </c>
    </row>
    <row r="193" spans="1:20" x14ac:dyDescent="0.25">
      <c r="A193" t="s">
        <v>239</v>
      </c>
      <c r="B193" t="s">
        <v>245</v>
      </c>
      <c r="C193">
        <v>159</v>
      </c>
      <c r="D193">
        <v>2</v>
      </c>
      <c r="E193" t="s">
        <v>1816</v>
      </c>
      <c r="F193">
        <v>218</v>
      </c>
      <c r="G193">
        <v>0</v>
      </c>
      <c r="H193" t="s">
        <v>637</v>
      </c>
      <c r="I193" t="s">
        <v>1817</v>
      </c>
      <c r="J193" t="s">
        <v>663</v>
      </c>
      <c r="K193" t="s">
        <v>639</v>
      </c>
      <c r="L193" t="s">
        <v>640</v>
      </c>
      <c r="M193" t="s">
        <v>1818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1819</v>
      </c>
      <c r="T193" t="s">
        <v>1818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1820</v>
      </c>
      <c r="F194">
        <v>129</v>
      </c>
      <c r="G194">
        <v>0</v>
      </c>
      <c r="H194" t="s">
        <v>637</v>
      </c>
      <c r="I194" t="s">
        <v>892</v>
      </c>
      <c r="J194" t="s">
        <v>681</v>
      </c>
      <c r="K194" t="s">
        <v>639</v>
      </c>
      <c r="L194" t="s">
        <v>640</v>
      </c>
      <c r="M194" t="s">
        <v>1821</v>
      </c>
      <c r="N194" t="s">
        <v>639</v>
      </c>
      <c r="O194" t="s">
        <v>647</v>
      </c>
      <c r="P194" t="s">
        <v>5</v>
      </c>
      <c r="Q194" t="s">
        <v>648</v>
      </c>
      <c r="R194" t="s">
        <v>640</v>
      </c>
      <c r="S194" t="s">
        <v>1822</v>
      </c>
      <c r="T194" t="s">
        <v>1821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1823</v>
      </c>
      <c r="F195">
        <v>200</v>
      </c>
      <c r="G195">
        <v>0</v>
      </c>
      <c r="H195" t="s">
        <v>637</v>
      </c>
      <c r="I195" t="s">
        <v>1109</v>
      </c>
      <c r="J195" t="s">
        <v>975</v>
      </c>
      <c r="K195" t="s">
        <v>639</v>
      </c>
      <c r="L195" t="s">
        <v>640</v>
      </c>
      <c r="M195" t="s">
        <v>1824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1825</v>
      </c>
      <c r="T195" t="s">
        <v>1824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1826</v>
      </c>
      <c r="F196">
        <v>182</v>
      </c>
      <c r="G196">
        <v>0</v>
      </c>
      <c r="H196" t="s">
        <v>637</v>
      </c>
      <c r="I196" t="s">
        <v>1827</v>
      </c>
      <c r="J196" t="s">
        <v>657</v>
      </c>
      <c r="K196" t="s">
        <v>639</v>
      </c>
      <c r="L196" t="s">
        <v>640</v>
      </c>
      <c r="M196" t="s">
        <v>1828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1829</v>
      </c>
      <c r="T196" t="s">
        <v>1830</v>
      </c>
    </row>
    <row r="197" spans="1:20" x14ac:dyDescent="0.25">
      <c r="A197" t="s">
        <v>101</v>
      </c>
      <c r="B197" t="s">
        <v>74</v>
      </c>
      <c r="C197">
        <v>120</v>
      </c>
      <c r="D197">
        <v>2</v>
      </c>
      <c r="E197" t="s">
        <v>1831</v>
      </c>
      <c r="F197">
        <v>182</v>
      </c>
      <c r="G197">
        <v>0</v>
      </c>
      <c r="H197" t="s">
        <v>637</v>
      </c>
      <c r="I197" t="s">
        <v>1832</v>
      </c>
      <c r="J197" t="s">
        <v>646</v>
      </c>
      <c r="K197" t="s">
        <v>639</v>
      </c>
      <c r="L197" t="s">
        <v>640</v>
      </c>
      <c r="M197" t="s">
        <v>1828</v>
      </c>
      <c r="N197" t="s">
        <v>639</v>
      </c>
      <c r="O197" t="s">
        <v>647</v>
      </c>
      <c r="P197" t="s">
        <v>5</v>
      </c>
      <c r="Q197" t="s">
        <v>648</v>
      </c>
      <c r="R197" t="s">
        <v>640</v>
      </c>
      <c r="S197" t="s">
        <v>1833</v>
      </c>
      <c r="T197" t="s">
        <v>1828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1834</v>
      </c>
      <c r="F198">
        <v>182</v>
      </c>
      <c r="G198">
        <v>0</v>
      </c>
      <c r="H198" t="s">
        <v>637</v>
      </c>
      <c r="I198" t="s">
        <v>1141</v>
      </c>
      <c r="J198" t="s">
        <v>675</v>
      </c>
      <c r="K198" t="s">
        <v>639</v>
      </c>
      <c r="L198" t="s">
        <v>640</v>
      </c>
      <c r="M198" t="s">
        <v>1835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1836</v>
      </c>
      <c r="T198" t="s">
        <v>1835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1837</v>
      </c>
      <c r="F199">
        <v>216</v>
      </c>
      <c r="G199">
        <v>34</v>
      </c>
      <c r="H199" t="s">
        <v>637</v>
      </c>
      <c r="I199" t="s">
        <v>1838</v>
      </c>
      <c r="J199" t="s">
        <v>762</v>
      </c>
      <c r="K199" t="s">
        <v>639</v>
      </c>
      <c r="L199" t="s">
        <v>640</v>
      </c>
      <c r="M199" t="s">
        <v>1839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1840</v>
      </c>
      <c r="T199" t="s">
        <v>1839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1841</v>
      </c>
      <c r="F200">
        <v>255</v>
      </c>
      <c r="G200">
        <v>0</v>
      </c>
      <c r="H200" t="s">
        <v>637</v>
      </c>
      <c r="I200" t="s">
        <v>1842</v>
      </c>
      <c r="J200" t="s">
        <v>657</v>
      </c>
      <c r="K200" t="s">
        <v>639</v>
      </c>
      <c r="L200" t="s">
        <v>640</v>
      </c>
      <c r="M200" t="s">
        <v>1843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1844</v>
      </c>
      <c r="T200" t="s">
        <v>1843</v>
      </c>
    </row>
    <row r="201" spans="1:20" x14ac:dyDescent="0.25">
      <c r="A201" t="s">
        <v>101</v>
      </c>
      <c r="B201" t="s">
        <v>74</v>
      </c>
      <c r="C201">
        <v>120</v>
      </c>
      <c r="D201">
        <v>1</v>
      </c>
      <c r="E201" t="s">
        <v>1841</v>
      </c>
      <c r="F201">
        <v>255</v>
      </c>
      <c r="G201">
        <v>0</v>
      </c>
      <c r="H201" t="s">
        <v>637</v>
      </c>
      <c r="I201" t="s">
        <v>1842</v>
      </c>
      <c r="J201" t="s">
        <v>657</v>
      </c>
      <c r="K201" t="s">
        <v>639</v>
      </c>
      <c r="L201" t="s">
        <v>640</v>
      </c>
      <c r="M201" t="s">
        <v>1843</v>
      </c>
      <c r="N201" t="s">
        <v>639</v>
      </c>
      <c r="O201" t="s">
        <v>647</v>
      </c>
      <c r="P201" t="s">
        <v>5</v>
      </c>
      <c r="Q201" t="s">
        <v>648</v>
      </c>
      <c r="R201" t="s">
        <v>640</v>
      </c>
      <c r="S201" t="s">
        <v>1844</v>
      </c>
      <c r="T201" t="s">
        <v>1843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1845</v>
      </c>
      <c r="F202">
        <v>182</v>
      </c>
      <c r="G202">
        <v>0</v>
      </c>
      <c r="H202" t="s">
        <v>637</v>
      </c>
      <c r="I202" t="s">
        <v>1846</v>
      </c>
      <c r="J202" t="s">
        <v>654</v>
      </c>
      <c r="K202" t="s">
        <v>639</v>
      </c>
      <c r="L202" t="s">
        <v>640</v>
      </c>
      <c r="M202" t="s">
        <v>1847</v>
      </c>
      <c r="N202" t="s">
        <v>639</v>
      </c>
      <c r="O202" t="s">
        <v>641</v>
      </c>
      <c r="P202" t="s">
        <v>5</v>
      </c>
      <c r="Q202" t="s">
        <v>642</v>
      </c>
      <c r="R202" t="s">
        <v>640</v>
      </c>
      <c r="S202" t="s">
        <v>1848</v>
      </c>
      <c r="T202" t="s">
        <v>1847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1849</v>
      </c>
      <c r="F203">
        <v>138</v>
      </c>
      <c r="G203">
        <v>38</v>
      </c>
      <c r="H203" t="s">
        <v>637</v>
      </c>
      <c r="I203" t="s">
        <v>1850</v>
      </c>
      <c r="J203" t="s">
        <v>692</v>
      </c>
      <c r="K203" t="s">
        <v>639</v>
      </c>
      <c r="L203" t="s">
        <v>640</v>
      </c>
      <c r="M203" t="s">
        <v>1851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1852</v>
      </c>
      <c r="T203" t="s">
        <v>1851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1853</v>
      </c>
      <c r="F204">
        <v>100</v>
      </c>
      <c r="G204">
        <v>0</v>
      </c>
      <c r="H204" t="s">
        <v>637</v>
      </c>
      <c r="I204" t="s">
        <v>1854</v>
      </c>
      <c r="J204" t="s">
        <v>735</v>
      </c>
      <c r="K204" t="s">
        <v>639</v>
      </c>
      <c r="L204" t="s">
        <v>640</v>
      </c>
      <c r="M204" t="s">
        <v>1855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1856</v>
      </c>
      <c r="T204" t="s">
        <v>1855</v>
      </c>
    </row>
    <row r="205" spans="1:20" x14ac:dyDescent="0.25">
      <c r="A205" t="s">
        <v>601</v>
      </c>
      <c r="B205" t="s">
        <v>742</v>
      </c>
      <c r="C205">
        <v>87.2</v>
      </c>
      <c r="D205">
        <v>1</v>
      </c>
      <c r="E205" t="s">
        <v>1857</v>
      </c>
      <c r="F205">
        <v>182.4</v>
      </c>
      <c r="G205">
        <v>8</v>
      </c>
      <c r="H205" t="s">
        <v>677</v>
      </c>
      <c r="I205" t="s">
        <v>1858</v>
      </c>
      <c r="J205" t="s">
        <v>1859</v>
      </c>
      <c r="K205" t="s">
        <v>790</v>
      </c>
      <c r="L205" t="s">
        <v>1860</v>
      </c>
      <c r="M205" t="s">
        <v>1855</v>
      </c>
      <c r="N205" t="s">
        <v>639</v>
      </c>
      <c r="O205" t="s">
        <v>678</v>
      </c>
      <c r="P205" t="s">
        <v>23</v>
      </c>
      <c r="Q205" t="s">
        <v>679</v>
      </c>
      <c r="R205" t="s">
        <v>640</v>
      </c>
      <c r="S205" t="s">
        <v>1861</v>
      </c>
      <c r="T205" t="s">
        <v>1855</v>
      </c>
    </row>
    <row r="206" spans="1:20" x14ac:dyDescent="0.25">
      <c r="A206" t="s">
        <v>239</v>
      </c>
      <c r="B206" t="s">
        <v>742</v>
      </c>
      <c r="C206">
        <v>87.2</v>
      </c>
      <c r="D206">
        <v>1</v>
      </c>
      <c r="E206" t="s">
        <v>1857</v>
      </c>
      <c r="F206">
        <v>182.4</v>
      </c>
      <c r="G206">
        <v>8</v>
      </c>
      <c r="H206" t="s">
        <v>677</v>
      </c>
      <c r="I206" t="s">
        <v>1858</v>
      </c>
      <c r="J206" t="s">
        <v>1859</v>
      </c>
      <c r="K206" t="s">
        <v>790</v>
      </c>
      <c r="L206" t="s">
        <v>1860</v>
      </c>
      <c r="M206" t="s">
        <v>1855</v>
      </c>
      <c r="N206" t="s">
        <v>639</v>
      </c>
      <c r="O206" t="s">
        <v>678</v>
      </c>
      <c r="P206" t="s">
        <v>23</v>
      </c>
      <c r="Q206" t="s">
        <v>679</v>
      </c>
      <c r="R206" t="s">
        <v>640</v>
      </c>
      <c r="S206" t="s">
        <v>1861</v>
      </c>
      <c r="T206" t="s">
        <v>1855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1862</v>
      </c>
      <c r="F207">
        <v>182</v>
      </c>
      <c r="G207">
        <v>0</v>
      </c>
      <c r="H207" t="s">
        <v>637</v>
      </c>
      <c r="I207" t="s">
        <v>1863</v>
      </c>
      <c r="J207" t="s">
        <v>698</v>
      </c>
      <c r="K207" t="s">
        <v>639</v>
      </c>
      <c r="L207" t="s">
        <v>640</v>
      </c>
      <c r="M207" t="s">
        <v>1864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1865</v>
      </c>
      <c r="T207" t="s">
        <v>1864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1866</v>
      </c>
      <c r="F208">
        <v>135</v>
      </c>
      <c r="G208">
        <v>35</v>
      </c>
      <c r="H208" t="s">
        <v>637</v>
      </c>
      <c r="I208" t="s">
        <v>1013</v>
      </c>
      <c r="J208" t="s">
        <v>653</v>
      </c>
      <c r="K208" t="s">
        <v>639</v>
      </c>
      <c r="L208" t="s">
        <v>640</v>
      </c>
      <c r="M208" t="s">
        <v>1867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1868</v>
      </c>
      <c r="T208" t="s">
        <v>1867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1869</v>
      </c>
      <c r="F209">
        <v>107</v>
      </c>
      <c r="G209">
        <v>7</v>
      </c>
      <c r="H209" t="s">
        <v>637</v>
      </c>
      <c r="I209" t="s">
        <v>1061</v>
      </c>
      <c r="J209" t="s">
        <v>655</v>
      </c>
      <c r="K209" t="s">
        <v>639</v>
      </c>
      <c r="L209" t="s">
        <v>640</v>
      </c>
      <c r="M209" t="s">
        <v>1870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1871</v>
      </c>
      <c r="T209" t="s">
        <v>1870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1872</v>
      </c>
      <c r="F210">
        <v>182</v>
      </c>
      <c r="G210">
        <v>0</v>
      </c>
      <c r="H210" t="s">
        <v>637</v>
      </c>
      <c r="I210" t="s">
        <v>1873</v>
      </c>
      <c r="J210" t="s">
        <v>663</v>
      </c>
      <c r="K210" t="s">
        <v>639</v>
      </c>
      <c r="L210" t="s">
        <v>640</v>
      </c>
      <c r="M210" t="s">
        <v>1874</v>
      </c>
      <c r="N210" t="s">
        <v>639</v>
      </c>
      <c r="O210" t="s">
        <v>647</v>
      </c>
      <c r="P210" t="s">
        <v>5</v>
      </c>
      <c r="Q210" t="s">
        <v>648</v>
      </c>
      <c r="R210" t="s">
        <v>640</v>
      </c>
      <c r="S210" t="s">
        <v>1875</v>
      </c>
      <c r="T210" t="s">
        <v>1874</v>
      </c>
    </row>
    <row r="211" spans="1:20" x14ac:dyDescent="0.25">
      <c r="A211" t="s">
        <v>18</v>
      </c>
      <c r="B211" t="s">
        <v>19</v>
      </c>
      <c r="C211">
        <v>66.666666666666671</v>
      </c>
      <c r="D211">
        <v>3</v>
      </c>
      <c r="E211" t="s">
        <v>1876</v>
      </c>
      <c r="F211">
        <v>129</v>
      </c>
      <c r="G211">
        <v>0</v>
      </c>
      <c r="H211" t="s">
        <v>637</v>
      </c>
      <c r="I211" t="s">
        <v>1877</v>
      </c>
      <c r="J211" t="s">
        <v>653</v>
      </c>
      <c r="K211" t="s">
        <v>639</v>
      </c>
      <c r="L211" t="s">
        <v>640</v>
      </c>
      <c r="M211" t="s">
        <v>1878</v>
      </c>
      <c r="N211" t="s">
        <v>639</v>
      </c>
      <c r="O211" t="s">
        <v>647</v>
      </c>
      <c r="P211" t="s">
        <v>5</v>
      </c>
      <c r="Q211" t="s">
        <v>648</v>
      </c>
      <c r="R211" t="s">
        <v>640</v>
      </c>
      <c r="S211" t="s">
        <v>1879</v>
      </c>
      <c r="T211" t="s">
        <v>1878</v>
      </c>
    </row>
    <row r="212" spans="1:20" x14ac:dyDescent="0.25">
      <c r="A212" t="s">
        <v>18</v>
      </c>
      <c r="B212" t="s">
        <v>19</v>
      </c>
      <c r="C212">
        <v>66.666666666666671</v>
      </c>
      <c r="D212">
        <v>3</v>
      </c>
      <c r="E212" t="s">
        <v>1880</v>
      </c>
      <c r="F212">
        <v>185.33</v>
      </c>
      <c r="G212">
        <v>45</v>
      </c>
      <c r="H212" t="s">
        <v>649</v>
      </c>
      <c r="I212" t="s">
        <v>1881</v>
      </c>
      <c r="J212" t="s">
        <v>1882</v>
      </c>
      <c r="K212" t="s">
        <v>877</v>
      </c>
      <c r="L212" t="s">
        <v>1883</v>
      </c>
      <c r="M212" t="s">
        <v>1884</v>
      </c>
      <c r="N212" t="s">
        <v>639</v>
      </c>
      <c r="O212" t="s">
        <v>678</v>
      </c>
      <c r="P212" t="s">
        <v>23</v>
      </c>
      <c r="Q212" t="s">
        <v>679</v>
      </c>
      <c r="R212" t="s">
        <v>640</v>
      </c>
      <c r="S212" t="s">
        <v>1885</v>
      </c>
      <c r="T212" t="s">
        <v>1886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1887</v>
      </c>
      <c r="F213">
        <v>220</v>
      </c>
      <c r="G213">
        <v>38</v>
      </c>
      <c r="H213" t="s">
        <v>637</v>
      </c>
      <c r="I213" t="s">
        <v>1888</v>
      </c>
      <c r="J213" t="s">
        <v>747</v>
      </c>
      <c r="K213" t="s">
        <v>639</v>
      </c>
      <c r="L213" t="s">
        <v>640</v>
      </c>
      <c r="M213" t="s">
        <v>1889</v>
      </c>
      <c r="N213" t="s">
        <v>639</v>
      </c>
      <c r="O213" t="s">
        <v>647</v>
      </c>
      <c r="P213" t="s">
        <v>5</v>
      </c>
      <c r="Q213" t="s">
        <v>648</v>
      </c>
      <c r="R213" t="s">
        <v>640</v>
      </c>
      <c r="S213" t="s">
        <v>1890</v>
      </c>
      <c r="T213" t="s">
        <v>1891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6</v>
      </c>
      <c r="E214" t="s">
        <v>1892</v>
      </c>
      <c r="F214">
        <v>200</v>
      </c>
      <c r="G214">
        <v>0</v>
      </c>
      <c r="H214" t="s">
        <v>637</v>
      </c>
      <c r="I214" t="s">
        <v>1089</v>
      </c>
      <c r="J214" t="s">
        <v>646</v>
      </c>
      <c r="K214" t="s">
        <v>639</v>
      </c>
      <c r="L214" t="s">
        <v>640</v>
      </c>
      <c r="M214" t="s">
        <v>1893</v>
      </c>
      <c r="N214" t="s">
        <v>639</v>
      </c>
      <c r="O214" t="s">
        <v>647</v>
      </c>
      <c r="P214" t="s">
        <v>5</v>
      </c>
      <c r="Q214" t="s">
        <v>648</v>
      </c>
      <c r="R214" t="s">
        <v>640</v>
      </c>
      <c r="S214" t="s">
        <v>1894</v>
      </c>
      <c r="T214" t="s">
        <v>1893</v>
      </c>
    </row>
    <row r="215" spans="1:20" x14ac:dyDescent="0.25">
      <c r="A215" t="s">
        <v>147</v>
      </c>
      <c r="B215" t="s">
        <v>148</v>
      </c>
      <c r="C215">
        <v>50</v>
      </c>
      <c r="D215">
        <v>6</v>
      </c>
      <c r="E215" t="s">
        <v>1895</v>
      </c>
      <c r="F215">
        <v>200</v>
      </c>
      <c r="G215">
        <v>0</v>
      </c>
      <c r="H215" t="s">
        <v>637</v>
      </c>
      <c r="I215" t="s">
        <v>1896</v>
      </c>
      <c r="J215" t="s">
        <v>697</v>
      </c>
      <c r="K215" t="s">
        <v>639</v>
      </c>
      <c r="L215" t="s">
        <v>640</v>
      </c>
      <c r="M215" t="s">
        <v>1897</v>
      </c>
      <c r="N215" t="s">
        <v>639</v>
      </c>
      <c r="O215" t="s">
        <v>647</v>
      </c>
      <c r="P215" t="s">
        <v>5</v>
      </c>
      <c r="Q215" t="s">
        <v>648</v>
      </c>
      <c r="R215" t="s">
        <v>640</v>
      </c>
      <c r="S215" t="s">
        <v>1898</v>
      </c>
      <c r="T215" t="s">
        <v>1899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1900</v>
      </c>
      <c r="F216">
        <v>100</v>
      </c>
      <c r="G216">
        <v>0</v>
      </c>
      <c r="H216" t="s">
        <v>637</v>
      </c>
      <c r="I216" t="s">
        <v>1901</v>
      </c>
      <c r="J216" t="s">
        <v>645</v>
      </c>
      <c r="K216" t="s">
        <v>639</v>
      </c>
      <c r="L216" t="s">
        <v>640</v>
      </c>
      <c r="M216" t="s">
        <v>1902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1903</v>
      </c>
      <c r="T216" t="s">
        <v>1902</v>
      </c>
    </row>
    <row r="217" spans="1:20" x14ac:dyDescent="0.25">
      <c r="A217" t="s">
        <v>22</v>
      </c>
      <c r="B217" t="s">
        <v>27</v>
      </c>
      <c r="C217">
        <v>80</v>
      </c>
      <c r="D217">
        <v>3</v>
      </c>
      <c r="E217" t="s">
        <v>1904</v>
      </c>
      <c r="F217">
        <v>240</v>
      </c>
      <c r="G217">
        <v>0</v>
      </c>
      <c r="H217" t="s">
        <v>649</v>
      </c>
      <c r="I217" t="s">
        <v>1905</v>
      </c>
      <c r="J217" t="s">
        <v>1906</v>
      </c>
      <c r="K217" t="s">
        <v>765</v>
      </c>
      <c r="L217" t="s">
        <v>848</v>
      </c>
      <c r="M217" t="s">
        <v>1907</v>
      </c>
      <c r="N217" t="s">
        <v>639</v>
      </c>
      <c r="O217" t="s">
        <v>651</v>
      </c>
      <c r="P217" t="s">
        <v>26</v>
      </c>
      <c r="Q217" t="s">
        <v>652</v>
      </c>
      <c r="R217" t="s">
        <v>640</v>
      </c>
      <c r="S217" t="s">
        <v>1908</v>
      </c>
      <c r="T217" t="s">
        <v>1909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1910</v>
      </c>
      <c r="F218">
        <v>105</v>
      </c>
      <c r="G218">
        <v>5</v>
      </c>
      <c r="H218" t="s">
        <v>637</v>
      </c>
      <c r="I218" t="s">
        <v>1911</v>
      </c>
      <c r="J218" t="s">
        <v>653</v>
      </c>
      <c r="K218" t="s">
        <v>639</v>
      </c>
      <c r="L218" t="s">
        <v>640</v>
      </c>
      <c r="M218" t="s">
        <v>1909</v>
      </c>
      <c r="N218" t="s">
        <v>639</v>
      </c>
      <c r="O218" t="s">
        <v>647</v>
      </c>
      <c r="P218" t="s">
        <v>5</v>
      </c>
      <c r="Q218" t="s">
        <v>648</v>
      </c>
      <c r="R218" t="s">
        <v>640</v>
      </c>
      <c r="S218" t="s">
        <v>1912</v>
      </c>
      <c r="T218" t="s">
        <v>1909</v>
      </c>
    </row>
    <row r="219" spans="1:20" x14ac:dyDescent="0.25">
      <c r="A219" t="s">
        <v>147</v>
      </c>
      <c r="B219" t="s">
        <v>148</v>
      </c>
      <c r="C219">
        <v>50</v>
      </c>
      <c r="D219">
        <v>18</v>
      </c>
      <c r="E219" t="s">
        <v>1913</v>
      </c>
      <c r="F219">
        <v>600</v>
      </c>
      <c r="G219">
        <v>0</v>
      </c>
      <c r="H219" t="s">
        <v>637</v>
      </c>
      <c r="I219" t="s">
        <v>1914</v>
      </c>
      <c r="J219" t="s">
        <v>683</v>
      </c>
      <c r="K219" t="s">
        <v>639</v>
      </c>
      <c r="L219" t="s">
        <v>640</v>
      </c>
      <c r="M219" t="s">
        <v>1915</v>
      </c>
      <c r="N219" t="s">
        <v>639</v>
      </c>
      <c r="O219" t="s">
        <v>641</v>
      </c>
      <c r="P219" t="s">
        <v>5</v>
      </c>
      <c r="Q219" t="s">
        <v>642</v>
      </c>
      <c r="R219" t="s">
        <v>640</v>
      </c>
      <c r="S219" t="s">
        <v>1916</v>
      </c>
      <c r="T219" t="s">
        <v>1915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1917</v>
      </c>
      <c r="F220">
        <v>100</v>
      </c>
      <c r="G220">
        <v>0</v>
      </c>
      <c r="H220" t="s">
        <v>637</v>
      </c>
      <c r="I220" t="s">
        <v>1918</v>
      </c>
      <c r="J220" t="s">
        <v>669</v>
      </c>
      <c r="K220" t="s">
        <v>639</v>
      </c>
      <c r="L220" t="s">
        <v>640</v>
      </c>
      <c r="M220" t="s">
        <v>1919</v>
      </c>
      <c r="N220" t="s">
        <v>639</v>
      </c>
      <c r="O220" t="s">
        <v>647</v>
      </c>
      <c r="P220" t="s">
        <v>5</v>
      </c>
      <c r="Q220" t="s">
        <v>648</v>
      </c>
      <c r="R220" t="s">
        <v>640</v>
      </c>
      <c r="S220" t="s">
        <v>1920</v>
      </c>
      <c r="T220" t="s">
        <v>1919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1921</v>
      </c>
      <c r="F221">
        <v>107</v>
      </c>
      <c r="G221">
        <v>7</v>
      </c>
      <c r="H221" t="s">
        <v>637</v>
      </c>
      <c r="I221" t="s">
        <v>684</v>
      </c>
      <c r="J221" t="s">
        <v>653</v>
      </c>
      <c r="K221" t="s">
        <v>639</v>
      </c>
      <c r="L221" t="s">
        <v>640</v>
      </c>
      <c r="M221" t="s">
        <v>1922</v>
      </c>
      <c r="N221" t="s">
        <v>639</v>
      </c>
      <c r="O221" t="s">
        <v>641</v>
      </c>
      <c r="P221" t="s">
        <v>5</v>
      </c>
      <c r="Q221" t="s">
        <v>642</v>
      </c>
      <c r="R221" t="s">
        <v>640</v>
      </c>
      <c r="S221" t="s">
        <v>1923</v>
      </c>
      <c r="T221" t="s">
        <v>1922</v>
      </c>
    </row>
    <row r="222" spans="1:20" x14ac:dyDescent="0.25">
      <c r="A222" t="s">
        <v>516</v>
      </c>
      <c r="B222" t="s">
        <v>120</v>
      </c>
      <c r="C222">
        <v>75</v>
      </c>
      <c r="D222">
        <v>1</v>
      </c>
      <c r="E222" t="s">
        <v>1924</v>
      </c>
      <c r="F222">
        <v>112</v>
      </c>
      <c r="G222">
        <v>37</v>
      </c>
      <c r="H222" t="s">
        <v>649</v>
      </c>
      <c r="I222" t="s">
        <v>1146</v>
      </c>
      <c r="J222" t="s">
        <v>1925</v>
      </c>
      <c r="K222" t="s">
        <v>1926</v>
      </c>
      <c r="L222" t="s">
        <v>900</v>
      </c>
      <c r="M222" t="s">
        <v>1927</v>
      </c>
      <c r="N222" t="s">
        <v>639</v>
      </c>
      <c r="O222" t="s">
        <v>651</v>
      </c>
      <c r="P222" t="s">
        <v>26</v>
      </c>
      <c r="Q222" t="s">
        <v>652</v>
      </c>
      <c r="R222" t="s">
        <v>640</v>
      </c>
      <c r="S222" t="s">
        <v>1928</v>
      </c>
      <c r="T222" t="s">
        <v>1927</v>
      </c>
    </row>
    <row r="223" spans="1:20" x14ac:dyDescent="0.25">
      <c r="A223" t="s">
        <v>18</v>
      </c>
      <c r="B223" t="s">
        <v>19</v>
      </c>
      <c r="C223">
        <v>33</v>
      </c>
      <c r="D223">
        <v>10</v>
      </c>
      <c r="E223" t="s">
        <v>1929</v>
      </c>
      <c r="F223">
        <v>399</v>
      </c>
      <c r="G223">
        <v>0</v>
      </c>
      <c r="H223" t="s">
        <v>637</v>
      </c>
      <c r="I223" t="s">
        <v>1087</v>
      </c>
      <c r="J223" t="s">
        <v>755</v>
      </c>
      <c r="K223" t="s">
        <v>639</v>
      </c>
      <c r="L223" t="s">
        <v>640</v>
      </c>
      <c r="M223" t="s">
        <v>1930</v>
      </c>
      <c r="N223" t="s">
        <v>639</v>
      </c>
      <c r="O223" t="s">
        <v>647</v>
      </c>
      <c r="P223" t="s">
        <v>5</v>
      </c>
      <c r="Q223" t="s">
        <v>648</v>
      </c>
      <c r="R223" t="s">
        <v>640</v>
      </c>
      <c r="S223" t="s">
        <v>1931</v>
      </c>
      <c r="T223" t="s">
        <v>1930</v>
      </c>
    </row>
    <row r="224" spans="1:20" x14ac:dyDescent="0.25">
      <c r="A224" t="s">
        <v>22</v>
      </c>
      <c r="B224" t="s">
        <v>27</v>
      </c>
      <c r="C224">
        <v>80</v>
      </c>
      <c r="D224">
        <v>1</v>
      </c>
      <c r="E224" t="s">
        <v>1932</v>
      </c>
      <c r="F224">
        <v>80</v>
      </c>
      <c r="G224">
        <v>0</v>
      </c>
      <c r="H224" t="s">
        <v>649</v>
      </c>
      <c r="I224" t="s">
        <v>736</v>
      </c>
      <c r="J224" t="s">
        <v>1933</v>
      </c>
      <c r="K224" t="s">
        <v>1020</v>
      </c>
      <c r="L224" t="s">
        <v>737</v>
      </c>
      <c r="M224" t="s">
        <v>1934</v>
      </c>
      <c r="N224" t="s">
        <v>639</v>
      </c>
      <c r="O224" t="s">
        <v>651</v>
      </c>
      <c r="P224" t="s">
        <v>26</v>
      </c>
      <c r="Q224" t="s">
        <v>652</v>
      </c>
      <c r="R224" t="s">
        <v>640</v>
      </c>
      <c r="S224" t="s">
        <v>1935</v>
      </c>
      <c r="T224" t="s">
        <v>1934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1936</v>
      </c>
      <c r="F225">
        <v>200</v>
      </c>
      <c r="G225">
        <v>0</v>
      </c>
      <c r="H225" t="s">
        <v>637</v>
      </c>
      <c r="I225" t="s">
        <v>1937</v>
      </c>
      <c r="J225" t="s">
        <v>685</v>
      </c>
      <c r="K225" t="s">
        <v>639</v>
      </c>
      <c r="L225" t="s">
        <v>640</v>
      </c>
      <c r="M225" t="s">
        <v>1938</v>
      </c>
      <c r="N225" t="s">
        <v>639</v>
      </c>
      <c r="O225" t="s">
        <v>641</v>
      </c>
      <c r="P225" t="s">
        <v>5</v>
      </c>
      <c r="Q225" t="s">
        <v>642</v>
      </c>
      <c r="R225" t="s">
        <v>640</v>
      </c>
      <c r="S225" t="s">
        <v>1939</v>
      </c>
      <c r="T225" t="s">
        <v>1938</v>
      </c>
    </row>
    <row r="226" spans="1:20" x14ac:dyDescent="0.25">
      <c r="A226" t="s">
        <v>147</v>
      </c>
      <c r="B226" t="s">
        <v>148</v>
      </c>
      <c r="C226">
        <v>50</v>
      </c>
      <c r="D226">
        <v>6</v>
      </c>
      <c r="E226" t="s">
        <v>1940</v>
      </c>
      <c r="F226">
        <v>200</v>
      </c>
      <c r="G226">
        <v>0</v>
      </c>
      <c r="H226" t="s">
        <v>637</v>
      </c>
      <c r="I226" t="s">
        <v>933</v>
      </c>
      <c r="J226" t="s">
        <v>685</v>
      </c>
      <c r="K226" t="s">
        <v>639</v>
      </c>
      <c r="L226" t="s">
        <v>640</v>
      </c>
      <c r="M226" t="s">
        <v>1941</v>
      </c>
      <c r="N226" t="s">
        <v>639</v>
      </c>
      <c r="O226" t="s">
        <v>641</v>
      </c>
      <c r="P226" t="s">
        <v>5</v>
      </c>
      <c r="Q226" t="s">
        <v>642</v>
      </c>
      <c r="R226" t="s">
        <v>640</v>
      </c>
      <c r="S226" t="s">
        <v>1942</v>
      </c>
      <c r="T226" t="s">
        <v>1941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1943</v>
      </c>
      <c r="F227">
        <v>200</v>
      </c>
      <c r="G227">
        <v>0</v>
      </c>
      <c r="H227" t="s">
        <v>637</v>
      </c>
      <c r="I227" t="s">
        <v>1944</v>
      </c>
      <c r="J227" t="s">
        <v>675</v>
      </c>
      <c r="K227" t="s">
        <v>639</v>
      </c>
      <c r="L227" t="s">
        <v>640</v>
      </c>
      <c r="M227" t="s">
        <v>1945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1946</v>
      </c>
      <c r="T227" t="s">
        <v>1945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1947</v>
      </c>
      <c r="F228">
        <v>200</v>
      </c>
      <c r="G228">
        <v>0</v>
      </c>
      <c r="H228" t="s">
        <v>637</v>
      </c>
      <c r="I228" t="s">
        <v>1126</v>
      </c>
      <c r="J228" t="s">
        <v>788</v>
      </c>
      <c r="K228" t="s">
        <v>639</v>
      </c>
      <c r="L228" t="s">
        <v>640</v>
      </c>
      <c r="M228" t="s">
        <v>1948</v>
      </c>
      <c r="N228" t="s">
        <v>639</v>
      </c>
      <c r="O228" t="s">
        <v>641</v>
      </c>
      <c r="P228" t="s">
        <v>5</v>
      </c>
      <c r="Q228" t="s">
        <v>642</v>
      </c>
      <c r="R228" t="s">
        <v>640</v>
      </c>
      <c r="S228" t="s">
        <v>1949</v>
      </c>
      <c r="T228" t="s">
        <v>1950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1951</v>
      </c>
      <c r="F229">
        <v>200</v>
      </c>
      <c r="G229">
        <v>0</v>
      </c>
      <c r="H229" t="s">
        <v>637</v>
      </c>
      <c r="I229" t="s">
        <v>1952</v>
      </c>
      <c r="J229" t="s">
        <v>643</v>
      </c>
      <c r="K229" t="s">
        <v>639</v>
      </c>
      <c r="L229" t="s">
        <v>640</v>
      </c>
      <c r="M229" t="s">
        <v>1953</v>
      </c>
      <c r="N229" t="s">
        <v>639</v>
      </c>
      <c r="O229" t="s">
        <v>641</v>
      </c>
      <c r="P229" t="s">
        <v>5</v>
      </c>
      <c r="Q229" t="s">
        <v>642</v>
      </c>
      <c r="R229" t="s">
        <v>640</v>
      </c>
      <c r="S229" t="s">
        <v>1954</v>
      </c>
      <c r="T229" t="s">
        <v>1955</v>
      </c>
    </row>
    <row r="230" spans="1:20" x14ac:dyDescent="0.25">
      <c r="A230" t="s">
        <v>147</v>
      </c>
      <c r="B230" t="s">
        <v>148</v>
      </c>
      <c r="C230">
        <v>50</v>
      </c>
      <c r="D230">
        <v>6</v>
      </c>
      <c r="E230" t="s">
        <v>1956</v>
      </c>
      <c r="F230">
        <v>200</v>
      </c>
      <c r="G230">
        <v>0</v>
      </c>
      <c r="H230" t="s">
        <v>637</v>
      </c>
      <c r="I230" t="s">
        <v>1957</v>
      </c>
      <c r="J230" t="s">
        <v>719</v>
      </c>
      <c r="K230" t="s">
        <v>639</v>
      </c>
      <c r="L230" t="s">
        <v>640</v>
      </c>
      <c r="M230" t="s">
        <v>1958</v>
      </c>
      <c r="N230" t="s">
        <v>639</v>
      </c>
      <c r="O230" t="s">
        <v>647</v>
      </c>
      <c r="P230" t="s">
        <v>5</v>
      </c>
      <c r="Q230" t="s">
        <v>648</v>
      </c>
      <c r="R230" t="s">
        <v>640</v>
      </c>
      <c r="S230" t="s">
        <v>1959</v>
      </c>
      <c r="T230" t="s">
        <v>1958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1960</v>
      </c>
      <c r="F231">
        <v>200</v>
      </c>
      <c r="G231">
        <v>0</v>
      </c>
      <c r="H231" t="s">
        <v>637</v>
      </c>
      <c r="I231" t="s">
        <v>1961</v>
      </c>
      <c r="J231" t="s">
        <v>693</v>
      </c>
      <c r="K231" t="s">
        <v>639</v>
      </c>
      <c r="L231" t="s">
        <v>640</v>
      </c>
      <c r="M231" t="s">
        <v>1962</v>
      </c>
      <c r="N231" t="s">
        <v>639</v>
      </c>
      <c r="O231" t="s">
        <v>641</v>
      </c>
      <c r="P231" t="s">
        <v>5</v>
      </c>
      <c r="Q231" t="s">
        <v>642</v>
      </c>
      <c r="R231" t="s">
        <v>640</v>
      </c>
      <c r="S231" t="s">
        <v>1963</v>
      </c>
      <c r="T231" t="s">
        <v>1962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1964</v>
      </c>
      <c r="F232">
        <v>200</v>
      </c>
      <c r="G232">
        <v>0</v>
      </c>
      <c r="H232" t="s">
        <v>637</v>
      </c>
      <c r="I232" t="s">
        <v>1965</v>
      </c>
      <c r="J232" t="s">
        <v>794</v>
      </c>
      <c r="K232" t="s">
        <v>639</v>
      </c>
      <c r="L232" t="s">
        <v>640</v>
      </c>
      <c r="M232" t="s">
        <v>1966</v>
      </c>
      <c r="N232" t="s">
        <v>639</v>
      </c>
      <c r="O232" t="s">
        <v>641</v>
      </c>
      <c r="P232" t="s">
        <v>5</v>
      </c>
      <c r="Q232" t="s">
        <v>642</v>
      </c>
      <c r="R232" t="s">
        <v>640</v>
      </c>
      <c r="S232" t="s">
        <v>1967</v>
      </c>
      <c r="T232" t="s">
        <v>1966</v>
      </c>
    </row>
    <row r="233" spans="1:20" x14ac:dyDescent="0.25">
      <c r="A233" t="s">
        <v>147</v>
      </c>
      <c r="B233" t="s">
        <v>148</v>
      </c>
      <c r="C233">
        <v>50</v>
      </c>
      <c r="D233">
        <v>6</v>
      </c>
      <c r="E233" t="s">
        <v>1968</v>
      </c>
      <c r="F233">
        <v>200</v>
      </c>
      <c r="G233">
        <v>0</v>
      </c>
      <c r="H233" t="s">
        <v>637</v>
      </c>
      <c r="I233" t="s">
        <v>1969</v>
      </c>
      <c r="J233" t="s">
        <v>646</v>
      </c>
      <c r="K233" t="s">
        <v>639</v>
      </c>
      <c r="L233" t="s">
        <v>640</v>
      </c>
      <c r="M233" t="s">
        <v>1970</v>
      </c>
      <c r="N233" t="s">
        <v>639</v>
      </c>
      <c r="O233" t="s">
        <v>647</v>
      </c>
      <c r="P233" t="s">
        <v>5</v>
      </c>
      <c r="Q233" t="s">
        <v>648</v>
      </c>
      <c r="R233" t="s">
        <v>640</v>
      </c>
      <c r="S233" t="s">
        <v>1971</v>
      </c>
      <c r="T233" t="s">
        <v>1970</v>
      </c>
    </row>
    <row r="234" spans="1:20" x14ac:dyDescent="0.25">
      <c r="A234" t="s">
        <v>147</v>
      </c>
      <c r="B234" t="s">
        <v>148</v>
      </c>
      <c r="C234">
        <v>65</v>
      </c>
      <c r="D234">
        <v>1</v>
      </c>
      <c r="E234" t="s">
        <v>1972</v>
      </c>
      <c r="F234">
        <v>159</v>
      </c>
      <c r="G234">
        <v>0</v>
      </c>
      <c r="H234" t="s">
        <v>637</v>
      </c>
      <c r="I234" t="s">
        <v>1973</v>
      </c>
      <c r="J234" t="s">
        <v>697</v>
      </c>
      <c r="K234" t="s">
        <v>639</v>
      </c>
      <c r="L234" t="s">
        <v>640</v>
      </c>
      <c r="M234" t="s">
        <v>1974</v>
      </c>
      <c r="N234" t="s">
        <v>639</v>
      </c>
      <c r="O234" t="s">
        <v>647</v>
      </c>
      <c r="P234" t="s">
        <v>5</v>
      </c>
      <c r="Q234" t="s">
        <v>648</v>
      </c>
      <c r="R234" t="s">
        <v>640</v>
      </c>
      <c r="S234" t="s">
        <v>1975</v>
      </c>
      <c r="T234" t="s">
        <v>1976</v>
      </c>
    </row>
    <row r="235" spans="1:20" x14ac:dyDescent="0.25">
      <c r="A235" t="s">
        <v>22</v>
      </c>
      <c r="B235" t="s">
        <v>27</v>
      </c>
      <c r="C235">
        <v>120</v>
      </c>
      <c r="D235">
        <v>1</v>
      </c>
      <c r="E235" t="s">
        <v>1972</v>
      </c>
      <c r="F235">
        <v>159</v>
      </c>
      <c r="G235">
        <v>0</v>
      </c>
      <c r="H235" t="s">
        <v>637</v>
      </c>
      <c r="I235" t="s">
        <v>1973</v>
      </c>
      <c r="J235" t="s">
        <v>697</v>
      </c>
      <c r="K235" t="s">
        <v>639</v>
      </c>
      <c r="L235" t="s">
        <v>640</v>
      </c>
      <c r="M235" t="s">
        <v>1974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1975</v>
      </c>
      <c r="T235" t="s">
        <v>1976</v>
      </c>
    </row>
    <row r="236" spans="1:20" x14ac:dyDescent="0.25">
      <c r="A236" t="s">
        <v>18</v>
      </c>
      <c r="B236" t="s">
        <v>19</v>
      </c>
      <c r="C236">
        <v>66.666666666666671</v>
      </c>
      <c r="D236">
        <v>3</v>
      </c>
      <c r="E236" t="s">
        <v>1977</v>
      </c>
      <c r="F236">
        <v>512.1</v>
      </c>
      <c r="G236">
        <v>41.5</v>
      </c>
      <c r="H236" t="s">
        <v>677</v>
      </c>
      <c r="I236" t="s">
        <v>1978</v>
      </c>
      <c r="J236" t="s">
        <v>1979</v>
      </c>
      <c r="K236" t="s">
        <v>877</v>
      </c>
      <c r="L236" t="s">
        <v>1980</v>
      </c>
      <c r="M236" t="s">
        <v>1981</v>
      </c>
      <c r="N236" t="s">
        <v>639</v>
      </c>
      <c r="O236" t="s">
        <v>678</v>
      </c>
      <c r="P236" t="s">
        <v>23</v>
      </c>
      <c r="Q236" t="s">
        <v>679</v>
      </c>
      <c r="R236" t="s">
        <v>640</v>
      </c>
      <c r="S236" t="s">
        <v>1982</v>
      </c>
      <c r="T236" t="s">
        <v>1983</v>
      </c>
    </row>
    <row r="237" spans="1:20" x14ac:dyDescent="0.25">
      <c r="A237" t="s">
        <v>239</v>
      </c>
      <c r="B237" t="s">
        <v>742</v>
      </c>
      <c r="C237">
        <v>93.6</v>
      </c>
      <c r="D237">
        <v>1</v>
      </c>
      <c r="E237" t="s">
        <v>1977</v>
      </c>
      <c r="F237">
        <v>512.1</v>
      </c>
      <c r="G237">
        <v>41.5</v>
      </c>
      <c r="H237" t="s">
        <v>677</v>
      </c>
      <c r="I237" t="s">
        <v>1978</v>
      </c>
      <c r="J237" t="s">
        <v>1979</v>
      </c>
      <c r="K237" t="s">
        <v>877</v>
      </c>
      <c r="L237" t="s">
        <v>1980</v>
      </c>
      <c r="M237" t="s">
        <v>1981</v>
      </c>
      <c r="N237" t="s">
        <v>639</v>
      </c>
      <c r="O237" t="s">
        <v>678</v>
      </c>
      <c r="P237" t="s">
        <v>23</v>
      </c>
      <c r="Q237" t="s">
        <v>679</v>
      </c>
      <c r="R237" t="s">
        <v>640</v>
      </c>
      <c r="S237" t="s">
        <v>1982</v>
      </c>
      <c r="T237" t="s">
        <v>1983</v>
      </c>
    </row>
    <row r="238" spans="1:20" x14ac:dyDescent="0.25">
      <c r="A238" t="s">
        <v>241</v>
      </c>
      <c r="B238" t="s">
        <v>742</v>
      </c>
      <c r="C238">
        <v>93.61</v>
      </c>
      <c r="D238">
        <v>1</v>
      </c>
      <c r="E238" t="s">
        <v>1977</v>
      </c>
      <c r="F238">
        <v>512.1</v>
      </c>
      <c r="G238">
        <v>41.5</v>
      </c>
      <c r="H238" t="s">
        <v>677</v>
      </c>
      <c r="I238" t="s">
        <v>1978</v>
      </c>
      <c r="J238" t="s">
        <v>1979</v>
      </c>
      <c r="K238" t="s">
        <v>877</v>
      </c>
      <c r="L238" t="s">
        <v>1980</v>
      </c>
      <c r="M238" t="s">
        <v>1981</v>
      </c>
      <c r="N238" t="s">
        <v>639</v>
      </c>
      <c r="O238" t="s">
        <v>678</v>
      </c>
      <c r="P238" t="s">
        <v>23</v>
      </c>
      <c r="Q238" t="s">
        <v>679</v>
      </c>
      <c r="R238" t="s">
        <v>640</v>
      </c>
      <c r="S238" t="s">
        <v>1982</v>
      </c>
      <c r="T238" t="s">
        <v>1983</v>
      </c>
    </row>
    <row r="239" spans="1:20" x14ac:dyDescent="0.25">
      <c r="A239" t="s">
        <v>22</v>
      </c>
      <c r="B239" t="s">
        <v>27</v>
      </c>
      <c r="C239">
        <v>90</v>
      </c>
      <c r="D239">
        <v>2</v>
      </c>
      <c r="E239" t="s">
        <v>1977</v>
      </c>
      <c r="F239">
        <v>512.1</v>
      </c>
      <c r="G239">
        <v>41.5</v>
      </c>
      <c r="H239" t="s">
        <v>677</v>
      </c>
      <c r="I239" t="s">
        <v>1978</v>
      </c>
      <c r="J239" t="s">
        <v>1979</v>
      </c>
      <c r="K239" t="s">
        <v>877</v>
      </c>
      <c r="L239" t="s">
        <v>1980</v>
      </c>
      <c r="M239" t="s">
        <v>1981</v>
      </c>
      <c r="N239" t="s">
        <v>639</v>
      </c>
      <c r="O239" t="s">
        <v>678</v>
      </c>
      <c r="P239" t="s">
        <v>23</v>
      </c>
      <c r="Q239" t="s">
        <v>679</v>
      </c>
      <c r="R239" t="s">
        <v>640</v>
      </c>
      <c r="S239" t="s">
        <v>1982</v>
      </c>
      <c r="T239" t="s">
        <v>1983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1984</v>
      </c>
      <c r="F240">
        <v>107</v>
      </c>
      <c r="G240">
        <v>7</v>
      </c>
      <c r="H240" t="s">
        <v>637</v>
      </c>
      <c r="I240" t="s">
        <v>1985</v>
      </c>
      <c r="J240" t="s">
        <v>653</v>
      </c>
      <c r="K240" t="s">
        <v>639</v>
      </c>
      <c r="L240" t="s">
        <v>640</v>
      </c>
      <c r="M240" t="s">
        <v>1986</v>
      </c>
      <c r="N240" t="s">
        <v>639</v>
      </c>
      <c r="O240" t="s">
        <v>641</v>
      </c>
      <c r="P240" t="s">
        <v>5</v>
      </c>
      <c r="Q240" t="s">
        <v>642</v>
      </c>
      <c r="R240" t="s">
        <v>640</v>
      </c>
      <c r="S240" t="s">
        <v>1987</v>
      </c>
      <c r="T240" t="s">
        <v>1986</v>
      </c>
    </row>
    <row r="241" spans="1:20" x14ac:dyDescent="0.25">
      <c r="A241" t="s">
        <v>147</v>
      </c>
      <c r="B241" t="s">
        <v>148</v>
      </c>
      <c r="C241">
        <v>50</v>
      </c>
      <c r="D241">
        <v>6</v>
      </c>
      <c r="E241" t="s">
        <v>1988</v>
      </c>
      <c r="F241">
        <v>200</v>
      </c>
      <c r="G241">
        <v>0</v>
      </c>
      <c r="H241" t="s">
        <v>637</v>
      </c>
      <c r="I241" t="s">
        <v>1989</v>
      </c>
      <c r="J241" t="s">
        <v>663</v>
      </c>
      <c r="K241" t="s">
        <v>639</v>
      </c>
      <c r="L241" t="s">
        <v>640</v>
      </c>
      <c r="M241" t="s">
        <v>1990</v>
      </c>
      <c r="N241" t="s">
        <v>639</v>
      </c>
      <c r="O241" t="s">
        <v>660</v>
      </c>
      <c r="P241" t="s">
        <v>5</v>
      </c>
      <c r="Q241" t="s">
        <v>642</v>
      </c>
      <c r="R241" t="s">
        <v>640</v>
      </c>
      <c r="S241" t="s">
        <v>1991</v>
      </c>
      <c r="T241" t="s">
        <v>1992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1993</v>
      </c>
      <c r="F242">
        <v>110</v>
      </c>
      <c r="G242">
        <v>10</v>
      </c>
      <c r="H242" t="s">
        <v>637</v>
      </c>
      <c r="I242" t="s">
        <v>1066</v>
      </c>
      <c r="J242" t="s">
        <v>721</v>
      </c>
      <c r="K242" t="s">
        <v>639</v>
      </c>
      <c r="L242" t="s">
        <v>640</v>
      </c>
      <c r="M242" t="s">
        <v>1994</v>
      </c>
      <c r="N242" t="s">
        <v>639</v>
      </c>
      <c r="O242" t="s">
        <v>647</v>
      </c>
      <c r="P242" t="s">
        <v>5</v>
      </c>
      <c r="Q242" t="s">
        <v>648</v>
      </c>
      <c r="R242" t="s">
        <v>640</v>
      </c>
      <c r="S242" t="s">
        <v>1995</v>
      </c>
      <c r="T242" t="s">
        <v>1994</v>
      </c>
    </row>
    <row r="243" spans="1:20" x14ac:dyDescent="0.25">
      <c r="A243" t="s">
        <v>147</v>
      </c>
      <c r="B243" t="s">
        <v>148</v>
      </c>
      <c r="C243">
        <v>50</v>
      </c>
      <c r="D243">
        <v>6</v>
      </c>
      <c r="E243" t="s">
        <v>1996</v>
      </c>
      <c r="F243">
        <v>200</v>
      </c>
      <c r="G243">
        <v>0</v>
      </c>
      <c r="H243" t="s">
        <v>637</v>
      </c>
      <c r="I243" t="s">
        <v>994</v>
      </c>
      <c r="J243" t="s">
        <v>663</v>
      </c>
      <c r="K243" t="s">
        <v>639</v>
      </c>
      <c r="L243" t="s">
        <v>640</v>
      </c>
      <c r="M243" t="s">
        <v>1997</v>
      </c>
      <c r="N243" t="s">
        <v>639</v>
      </c>
      <c r="O243" t="s">
        <v>641</v>
      </c>
      <c r="P243" t="s">
        <v>5</v>
      </c>
      <c r="Q243" t="s">
        <v>642</v>
      </c>
      <c r="R243" t="s">
        <v>640</v>
      </c>
      <c r="S243" t="s">
        <v>1998</v>
      </c>
      <c r="T243" t="s">
        <v>1994</v>
      </c>
    </row>
    <row r="244" spans="1:20" x14ac:dyDescent="0.25">
      <c r="A244" t="s">
        <v>22</v>
      </c>
      <c r="B244" t="s">
        <v>27</v>
      </c>
      <c r="C244">
        <v>120</v>
      </c>
      <c r="D244">
        <v>1</v>
      </c>
      <c r="E244" t="s">
        <v>1999</v>
      </c>
      <c r="F244">
        <v>100</v>
      </c>
      <c r="G244">
        <v>0</v>
      </c>
      <c r="H244" t="s">
        <v>637</v>
      </c>
      <c r="I244" t="s">
        <v>2000</v>
      </c>
      <c r="J244" t="s">
        <v>687</v>
      </c>
      <c r="K244" t="s">
        <v>639</v>
      </c>
      <c r="L244" t="s">
        <v>640</v>
      </c>
      <c r="M244" t="s">
        <v>2001</v>
      </c>
      <c r="N244" t="s">
        <v>639</v>
      </c>
      <c r="O244" t="s">
        <v>641</v>
      </c>
      <c r="P244" t="s">
        <v>5</v>
      </c>
      <c r="Q244" t="s">
        <v>642</v>
      </c>
      <c r="R244" t="s">
        <v>640</v>
      </c>
      <c r="S244" t="s">
        <v>2002</v>
      </c>
      <c r="T244" t="s">
        <v>2003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284"/>
  <sheetViews>
    <sheetView zoomScale="70" zoomScaleNormal="70" workbookViewId="0">
      <pane xSplit="2" ySplit="1" topLeftCell="T14" activePane="bottomRight" state="frozen"/>
      <selection sqref="A1:XFD1048576"/>
      <selection pane="topRight" sqref="A1:XFD1048576"/>
      <selection pane="bottomLeft" sqref="A1:XFD1048576"/>
      <selection pane="bottomRight" activeCell="U257" sqref="U25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9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22</v>
      </c>
      <c r="B2" t="s">
        <v>27</v>
      </c>
      <c r="C2">
        <v>69.900000000000006</v>
      </c>
      <c r="D2">
        <v>10</v>
      </c>
      <c r="E2" t="s">
        <v>2004</v>
      </c>
      <c r="F2">
        <v>800</v>
      </c>
      <c r="G2">
        <v>0</v>
      </c>
      <c r="H2" t="s">
        <v>649</v>
      </c>
      <c r="I2" t="s">
        <v>1110</v>
      </c>
      <c r="J2" t="s">
        <v>1111</v>
      </c>
      <c r="K2" t="s">
        <v>961</v>
      </c>
      <c r="L2" t="s">
        <v>725</v>
      </c>
      <c r="M2" t="s">
        <v>2005</v>
      </c>
      <c r="N2" t="s">
        <v>639</v>
      </c>
      <c r="O2" t="s">
        <v>651</v>
      </c>
      <c r="P2" t="s">
        <v>26</v>
      </c>
      <c r="Q2" t="s">
        <v>652</v>
      </c>
      <c r="R2" t="s">
        <v>640</v>
      </c>
      <c r="S2" t="s">
        <v>2006</v>
      </c>
      <c r="T2" t="s">
        <v>2007</v>
      </c>
      <c r="U2" s="50" t="s">
        <v>147</v>
      </c>
      <c r="V2">
        <v>704</v>
      </c>
    </row>
    <row r="3" spans="1:22" x14ac:dyDescent="0.25">
      <c r="A3" t="s">
        <v>18</v>
      </c>
      <c r="B3" t="s">
        <v>19</v>
      </c>
      <c r="C3">
        <v>66.666666666666671</v>
      </c>
      <c r="D3">
        <v>3</v>
      </c>
      <c r="E3" t="s">
        <v>2008</v>
      </c>
      <c r="F3">
        <v>182</v>
      </c>
      <c r="G3">
        <v>0</v>
      </c>
      <c r="H3" t="s">
        <v>637</v>
      </c>
      <c r="I3" t="s">
        <v>2009</v>
      </c>
      <c r="J3" t="s">
        <v>706</v>
      </c>
      <c r="K3" t="s">
        <v>639</v>
      </c>
      <c r="L3" t="s">
        <v>640</v>
      </c>
      <c r="M3" t="s">
        <v>2010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2011</v>
      </c>
      <c r="T3" t="s">
        <v>2010</v>
      </c>
      <c r="U3" s="51" t="s">
        <v>148</v>
      </c>
      <c r="V3">
        <v>704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2008</v>
      </c>
      <c r="F4">
        <v>182</v>
      </c>
      <c r="G4">
        <v>0</v>
      </c>
      <c r="H4" t="s">
        <v>637</v>
      </c>
      <c r="I4" t="s">
        <v>2009</v>
      </c>
      <c r="J4" t="s">
        <v>706</v>
      </c>
      <c r="K4" t="s">
        <v>639</v>
      </c>
      <c r="L4" t="s">
        <v>640</v>
      </c>
      <c r="M4" t="s">
        <v>2010</v>
      </c>
      <c r="N4" t="s">
        <v>639</v>
      </c>
      <c r="O4" t="s">
        <v>647</v>
      </c>
      <c r="P4" t="s">
        <v>5</v>
      </c>
      <c r="Q4" t="s">
        <v>648</v>
      </c>
      <c r="R4" t="s">
        <v>640</v>
      </c>
      <c r="S4" t="s">
        <v>2011</v>
      </c>
      <c r="T4" t="s">
        <v>2010</v>
      </c>
      <c r="U4" s="50" t="s">
        <v>99</v>
      </c>
      <c r="V4">
        <v>50</v>
      </c>
    </row>
    <row r="5" spans="1:22" x14ac:dyDescent="0.25">
      <c r="A5" t="s">
        <v>240</v>
      </c>
      <c r="B5" t="s">
        <v>246</v>
      </c>
      <c r="C5">
        <v>159</v>
      </c>
      <c r="D5">
        <v>1</v>
      </c>
      <c r="E5" t="s">
        <v>2012</v>
      </c>
      <c r="F5">
        <v>129</v>
      </c>
      <c r="G5">
        <v>0</v>
      </c>
      <c r="H5" t="s">
        <v>637</v>
      </c>
      <c r="I5" t="s">
        <v>2013</v>
      </c>
      <c r="J5" t="s">
        <v>682</v>
      </c>
      <c r="K5" t="s">
        <v>639</v>
      </c>
      <c r="L5" t="s">
        <v>640</v>
      </c>
      <c r="M5" t="s">
        <v>2014</v>
      </c>
      <c r="N5" t="s">
        <v>639</v>
      </c>
      <c r="O5" t="s">
        <v>660</v>
      </c>
      <c r="P5" t="s">
        <v>5</v>
      </c>
      <c r="Q5" t="s">
        <v>642</v>
      </c>
      <c r="R5" t="s">
        <v>640</v>
      </c>
      <c r="S5" t="s">
        <v>2015</v>
      </c>
      <c r="T5" t="s">
        <v>2014</v>
      </c>
      <c r="U5" s="51" t="s">
        <v>100</v>
      </c>
      <c r="V5">
        <v>50</v>
      </c>
    </row>
    <row r="6" spans="1:22" x14ac:dyDescent="0.25">
      <c r="A6" t="s">
        <v>18</v>
      </c>
      <c r="B6" t="s">
        <v>19</v>
      </c>
      <c r="C6">
        <v>66.666666666666671</v>
      </c>
      <c r="D6">
        <v>3</v>
      </c>
      <c r="E6" t="s">
        <v>2016</v>
      </c>
      <c r="F6">
        <v>273</v>
      </c>
      <c r="G6">
        <v>0</v>
      </c>
      <c r="H6" t="s">
        <v>637</v>
      </c>
      <c r="I6" t="s">
        <v>2017</v>
      </c>
      <c r="J6" t="s">
        <v>702</v>
      </c>
      <c r="K6" t="s">
        <v>639</v>
      </c>
      <c r="L6" t="s">
        <v>640</v>
      </c>
      <c r="M6" t="s">
        <v>2018</v>
      </c>
      <c r="N6" t="s">
        <v>639</v>
      </c>
      <c r="O6" t="s">
        <v>647</v>
      </c>
      <c r="P6" t="s">
        <v>5</v>
      </c>
      <c r="Q6" t="s">
        <v>648</v>
      </c>
      <c r="R6" t="s">
        <v>640</v>
      </c>
      <c r="S6" t="s">
        <v>2019</v>
      </c>
      <c r="T6" t="s">
        <v>2018</v>
      </c>
      <c r="U6" s="50" t="s">
        <v>22</v>
      </c>
      <c r="V6">
        <v>110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2016</v>
      </c>
      <c r="F7">
        <v>273</v>
      </c>
      <c r="G7">
        <v>0</v>
      </c>
      <c r="H7" t="s">
        <v>637</v>
      </c>
      <c r="I7" t="s">
        <v>2017</v>
      </c>
      <c r="J7" t="s">
        <v>702</v>
      </c>
      <c r="K7" t="s">
        <v>639</v>
      </c>
      <c r="L7" t="s">
        <v>640</v>
      </c>
      <c r="M7" t="s">
        <v>2018</v>
      </c>
      <c r="N7" t="s">
        <v>639</v>
      </c>
      <c r="O7" t="s">
        <v>647</v>
      </c>
      <c r="P7" t="s">
        <v>5</v>
      </c>
      <c r="Q7" t="s">
        <v>648</v>
      </c>
      <c r="R7" t="s">
        <v>640</v>
      </c>
      <c r="S7" t="s">
        <v>2019</v>
      </c>
      <c r="T7" t="s">
        <v>2018</v>
      </c>
      <c r="U7" s="51" t="s">
        <v>213</v>
      </c>
      <c r="V7">
        <v>3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2020</v>
      </c>
      <c r="F8">
        <v>100</v>
      </c>
      <c r="G8">
        <v>0</v>
      </c>
      <c r="H8" t="s">
        <v>637</v>
      </c>
      <c r="I8" t="s">
        <v>2021</v>
      </c>
      <c r="J8" t="s">
        <v>653</v>
      </c>
      <c r="K8" t="s">
        <v>639</v>
      </c>
      <c r="L8" t="s">
        <v>640</v>
      </c>
      <c r="M8" t="s">
        <v>2022</v>
      </c>
      <c r="N8" t="s">
        <v>639</v>
      </c>
      <c r="O8" t="s">
        <v>647</v>
      </c>
      <c r="P8" t="s">
        <v>5</v>
      </c>
      <c r="Q8" t="s">
        <v>648</v>
      </c>
      <c r="R8" t="s">
        <v>640</v>
      </c>
      <c r="S8" t="s">
        <v>2023</v>
      </c>
      <c r="T8" t="s">
        <v>2022</v>
      </c>
      <c r="U8" s="51" t="s">
        <v>27</v>
      </c>
      <c r="V8">
        <v>107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2024</v>
      </c>
      <c r="F9">
        <v>100</v>
      </c>
      <c r="G9">
        <v>0</v>
      </c>
      <c r="H9" t="s">
        <v>637</v>
      </c>
      <c r="I9" t="s">
        <v>2025</v>
      </c>
      <c r="J9" t="s">
        <v>701</v>
      </c>
      <c r="K9" t="s">
        <v>639</v>
      </c>
      <c r="L9" t="s">
        <v>640</v>
      </c>
      <c r="M9" t="s">
        <v>2026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2027</v>
      </c>
      <c r="T9" t="s">
        <v>2026</v>
      </c>
      <c r="U9" s="50" t="s">
        <v>18</v>
      </c>
      <c r="V9">
        <v>167</v>
      </c>
    </row>
    <row r="10" spans="1:22" x14ac:dyDescent="0.25">
      <c r="A10" t="s">
        <v>239</v>
      </c>
      <c r="B10" t="s">
        <v>245</v>
      </c>
      <c r="C10">
        <v>159</v>
      </c>
      <c r="D10">
        <v>1</v>
      </c>
      <c r="E10" t="s">
        <v>2028</v>
      </c>
      <c r="F10">
        <v>129</v>
      </c>
      <c r="G10">
        <v>0</v>
      </c>
      <c r="H10" t="s">
        <v>637</v>
      </c>
      <c r="I10" t="s">
        <v>2029</v>
      </c>
      <c r="J10" t="s">
        <v>733</v>
      </c>
      <c r="K10" t="s">
        <v>639</v>
      </c>
      <c r="L10" t="s">
        <v>640</v>
      </c>
      <c r="M10" t="s">
        <v>2030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2031</v>
      </c>
      <c r="T10" t="s">
        <v>2030</v>
      </c>
      <c r="U10" s="51" t="s">
        <v>19</v>
      </c>
      <c r="V10">
        <v>167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2032</v>
      </c>
      <c r="F11">
        <v>110</v>
      </c>
      <c r="G11">
        <v>10</v>
      </c>
      <c r="H11" t="s">
        <v>637</v>
      </c>
      <c r="I11" t="s">
        <v>2033</v>
      </c>
      <c r="J11" t="s">
        <v>685</v>
      </c>
      <c r="K11" t="s">
        <v>639</v>
      </c>
      <c r="L11" t="s">
        <v>640</v>
      </c>
      <c r="M11" t="s">
        <v>2034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2035</v>
      </c>
      <c r="T11" t="s">
        <v>2034</v>
      </c>
      <c r="U11" s="50" t="s">
        <v>101</v>
      </c>
      <c r="V11">
        <v>28</v>
      </c>
    </row>
    <row r="12" spans="1:22" x14ac:dyDescent="0.25">
      <c r="A12" t="s">
        <v>77</v>
      </c>
      <c r="B12" t="s">
        <v>78</v>
      </c>
      <c r="C12">
        <v>48</v>
      </c>
      <c r="D12">
        <v>1</v>
      </c>
      <c r="E12" t="s">
        <v>2036</v>
      </c>
      <c r="F12">
        <v>86</v>
      </c>
      <c r="G12">
        <v>38</v>
      </c>
      <c r="H12" t="s">
        <v>649</v>
      </c>
      <c r="I12" t="s">
        <v>841</v>
      </c>
      <c r="J12" t="s">
        <v>2037</v>
      </c>
      <c r="K12" t="s">
        <v>862</v>
      </c>
      <c r="L12" t="s">
        <v>940</v>
      </c>
      <c r="M12" t="s">
        <v>2038</v>
      </c>
      <c r="N12" t="s">
        <v>639</v>
      </c>
      <c r="O12" t="s">
        <v>651</v>
      </c>
      <c r="P12" t="s">
        <v>26</v>
      </c>
      <c r="Q12" t="s">
        <v>652</v>
      </c>
      <c r="R12" t="s">
        <v>640</v>
      </c>
      <c r="S12" t="s">
        <v>2039</v>
      </c>
      <c r="T12" t="s">
        <v>2040</v>
      </c>
      <c r="U12" s="51" t="s">
        <v>74</v>
      </c>
      <c r="V12">
        <v>28</v>
      </c>
    </row>
    <row r="13" spans="1:22" x14ac:dyDescent="0.25">
      <c r="A13" t="s">
        <v>18</v>
      </c>
      <c r="B13" t="s">
        <v>19</v>
      </c>
      <c r="C13">
        <v>66.666666666666671</v>
      </c>
      <c r="D13">
        <v>3</v>
      </c>
      <c r="E13" t="s">
        <v>2041</v>
      </c>
      <c r="F13">
        <v>100</v>
      </c>
      <c r="G13">
        <v>0</v>
      </c>
      <c r="H13" t="s">
        <v>637</v>
      </c>
      <c r="I13" t="s">
        <v>2042</v>
      </c>
      <c r="J13" t="s">
        <v>727</v>
      </c>
      <c r="K13" t="s">
        <v>639</v>
      </c>
      <c r="L13" t="s">
        <v>640</v>
      </c>
      <c r="M13" t="s">
        <v>2040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2043</v>
      </c>
      <c r="T13" t="s">
        <v>2040</v>
      </c>
      <c r="U13" s="50" t="s">
        <v>72</v>
      </c>
      <c r="V13">
        <v>5</v>
      </c>
    </row>
    <row r="14" spans="1:22" x14ac:dyDescent="0.25">
      <c r="A14" t="s">
        <v>147</v>
      </c>
      <c r="B14" t="s">
        <v>148</v>
      </c>
      <c r="C14">
        <v>50</v>
      </c>
      <c r="D14">
        <v>12</v>
      </c>
      <c r="E14" t="s">
        <v>2044</v>
      </c>
      <c r="F14">
        <v>340</v>
      </c>
      <c r="G14">
        <v>0</v>
      </c>
      <c r="H14" t="s">
        <v>637</v>
      </c>
      <c r="I14" t="s">
        <v>2045</v>
      </c>
      <c r="J14" t="s">
        <v>715</v>
      </c>
      <c r="K14" t="s">
        <v>639</v>
      </c>
      <c r="L14" t="s">
        <v>640</v>
      </c>
      <c r="M14" t="s">
        <v>2046</v>
      </c>
      <c r="N14" t="s">
        <v>639</v>
      </c>
      <c r="O14" t="s">
        <v>647</v>
      </c>
      <c r="P14" t="s">
        <v>5</v>
      </c>
      <c r="Q14" t="s">
        <v>648</v>
      </c>
      <c r="R14" t="s">
        <v>640</v>
      </c>
      <c r="S14" t="s">
        <v>2047</v>
      </c>
      <c r="T14" t="s">
        <v>2046</v>
      </c>
      <c r="U14" s="51" t="s">
        <v>108</v>
      </c>
      <c r="V14">
        <v>5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2048</v>
      </c>
      <c r="F15">
        <v>100</v>
      </c>
      <c r="G15">
        <v>0</v>
      </c>
      <c r="H15" t="s">
        <v>637</v>
      </c>
      <c r="I15" t="s">
        <v>2049</v>
      </c>
      <c r="J15" t="s">
        <v>692</v>
      </c>
      <c r="K15" t="s">
        <v>639</v>
      </c>
      <c r="L15" t="s">
        <v>640</v>
      </c>
      <c r="M15" t="s">
        <v>2050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2051</v>
      </c>
      <c r="T15" t="s">
        <v>2050</v>
      </c>
      <c r="U15" s="50" t="s">
        <v>12</v>
      </c>
      <c r="V15">
        <v>3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2052</v>
      </c>
      <c r="F16">
        <v>110</v>
      </c>
      <c r="G16">
        <v>10</v>
      </c>
      <c r="H16" t="s">
        <v>637</v>
      </c>
      <c r="I16" t="s">
        <v>2053</v>
      </c>
      <c r="J16" t="s">
        <v>700</v>
      </c>
      <c r="K16" t="s">
        <v>639</v>
      </c>
      <c r="L16" t="s">
        <v>640</v>
      </c>
      <c r="M16" t="s">
        <v>2054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2055</v>
      </c>
      <c r="T16" t="s">
        <v>2054</v>
      </c>
      <c r="U16" s="51" t="s">
        <v>13</v>
      </c>
      <c r="V16">
        <v>3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2056</v>
      </c>
      <c r="F17">
        <v>182</v>
      </c>
      <c r="G17">
        <v>0</v>
      </c>
      <c r="H17" t="s">
        <v>637</v>
      </c>
      <c r="I17" t="s">
        <v>2057</v>
      </c>
      <c r="J17" t="s">
        <v>663</v>
      </c>
      <c r="K17" t="s">
        <v>639</v>
      </c>
      <c r="L17" t="s">
        <v>640</v>
      </c>
      <c r="M17" t="s">
        <v>2054</v>
      </c>
      <c r="N17" t="s">
        <v>639</v>
      </c>
      <c r="O17" t="s">
        <v>647</v>
      </c>
      <c r="P17" t="s">
        <v>5</v>
      </c>
      <c r="Q17" t="s">
        <v>648</v>
      </c>
      <c r="R17" t="s">
        <v>640</v>
      </c>
      <c r="S17" t="s">
        <v>2058</v>
      </c>
      <c r="T17" t="s">
        <v>2054</v>
      </c>
      <c r="U17" s="50" t="s">
        <v>14</v>
      </c>
      <c r="V17">
        <v>1</v>
      </c>
    </row>
    <row r="18" spans="1:22" x14ac:dyDescent="0.25">
      <c r="A18" t="s">
        <v>18</v>
      </c>
      <c r="B18" t="s">
        <v>19</v>
      </c>
      <c r="C18">
        <v>66.666666666666671</v>
      </c>
      <c r="D18">
        <v>3</v>
      </c>
      <c r="E18" t="s">
        <v>2059</v>
      </c>
      <c r="F18">
        <v>100</v>
      </c>
      <c r="G18">
        <v>0</v>
      </c>
      <c r="H18" t="s">
        <v>637</v>
      </c>
      <c r="I18" t="s">
        <v>2060</v>
      </c>
      <c r="J18" t="s">
        <v>690</v>
      </c>
      <c r="K18" t="s">
        <v>639</v>
      </c>
      <c r="L18" t="s">
        <v>640</v>
      </c>
      <c r="M18" t="s">
        <v>2061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2062</v>
      </c>
      <c r="T18" t="s">
        <v>2061</v>
      </c>
      <c r="U18" s="51" t="s">
        <v>15</v>
      </c>
      <c r="V18">
        <v>1</v>
      </c>
    </row>
    <row r="19" spans="1:22" x14ac:dyDescent="0.25">
      <c r="A19" t="s">
        <v>101</v>
      </c>
      <c r="B19" t="s">
        <v>74</v>
      </c>
      <c r="C19">
        <v>80</v>
      </c>
      <c r="D19">
        <v>1</v>
      </c>
      <c r="E19" t="s">
        <v>2063</v>
      </c>
      <c r="F19">
        <v>115</v>
      </c>
      <c r="G19">
        <v>35</v>
      </c>
      <c r="H19" t="s">
        <v>649</v>
      </c>
      <c r="I19" t="s">
        <v>2064</v>
      </c>
      <c r="J19" t="s">
        <v>2065</v>
      </c>
      <c r="K19" t="s">
        <v>766</v>
      </c>
      <c r="L19" t="s">
        <v>680</v>
      </c>
      <c r="M19" t="s">
        <v>2066</v>
      </c>
      <c r="N19" t="s">
        <v>639</v>
      </c>
      <c r="O19" t="s">
        <v>651</v>
      </c>
      <c r="P19" t="s">
        <v>26</v>
      </c>
      <c r="Q19" t="s">
        <v>652</v>
      </c>
      <c r="R19" t="s">
        <v>640</v>
      </c>
      <c r="S19" t="s">
        <v>2067</v>
      </c>
      <c r="T19" t="s">
        <v>2068</v>
      </c>
      <c r="U19" s="50" t="s">
        <v>239</v>
      </c>
      <c r="V19">
        <v>34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2069</v>
      </c>
      <c r="F20">
        <v>100</v>
      </c>
      <c r="G20">
        <v>0</v>
      </c>
      <c r="H20" t="s">
        <v>637</v>
      </c>
      <c r="I20" t="s">
        <v>1102</v>
      </c>
      <c r="J20" t="s">
        <v>663</v>
      </c>
      <c r="K20" t="s">
        <v>639</v>
      </c>
      <c r="L20" t="s">
        <v>640</v>
      </c>
      <c r="M20" t="s">
        <v>2070</v>
      </c>
      <c r="N20" t="s">
        <v>639</v>
      </c>
      <c r="O20" t="s">
        <v>660</v>
      </c>
      <c r="P20" t="s">
        <v>5</v>
      </c>
      <c r="Q20" t="s">
        <v>642</v>
      </c>
      <c r="R20" t="s">
        <v>640</v>
      </c>
      <c r="S20" t="s">
        <v>2071</v>
      </c>
      <c r="T20" t="s">
        <v>2070</v>
      </c>
      <c r="U20" s="51" t="s">
        <v>245</v>
      </c>
      <c r="V20">
        <v>30</v>
      </c>
    </row>
    <row r="21" spans="1:22" x14ac:dyDescent="0.25">
      <c r="A21" t="s">
        <v>18</v>
      </c>
      <c r="B21" t="s">
        <v>19</v>
      </c>
      <c r="C21">
        <v>66.666666666666671</v>
      </c>
      <c r="D21">
        <v>3</v>
      </c>
      <c r="E21" t="s">
        <v>2072</v>
      </c>
      <c r="F21">
        <v>182</v>
      </c>
      <c r="G21">
        <v>0</v>
      </c>
      <c r="H21" t="s">
        <v>637</v>
      </c>
      <c r="I21" t="s">
        <v>2073</v>
      </c>
      <c r="J21" t="s">
        <v>728</v>
      </c>
      <c r="K21" t="s">
        <v>639</v>
      </c>
      <c r="L21" t="s">
        <v>640</v>
      </c>
      <c r="M21" t="s">
        <v>2074</v>
      </c>
      <c r="N21" t="s">
        <v>639</v>
      </c>
      <c r="O21" t="s">
        <v>647</v>
      </c>
      <c r="P21" t="s">
        <v>5</v>
      </c>
      <c r="Q21" t="s">
        <v>648</v>
      </c>
      <c r="R21" t="s">
        <v>640</v>
      </c>
      <c r="S21" t="s">
        <v>2075</v>
      </c>
      <c r="T21" t="s">
        <v>2074</v>
      </c>
      <c r="U21" s="51" t="s">
        <v>2885</v>
      </c>
      <c r="V21">
        <v>2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2072</v>
      </c>
      <c r="F22">
        <v>182</v>
      </c>
      <c r="G22">
        <v>0</v>
      </c>
      <c r="H22" t="s">
        <v>637</v>
      </c>
      <c r="I22" t="s">
        <v>2073</v>
      </c>
      <c r="J22" t="s">
        <v>728</v>
      </c>
      <c r="K22" t="s">
        <v>639</v>
      </c>
      <c r="L22" t="s">
        <v>640</v>
      </c>
      <c r="M22" t="s">
        <v>2074</v>
      </c>
      <c r="N22" t="s">
        <v>639</v>
      </c>
      <c r="O22" t="s">
        <v>647</v>
      </c>
      <c r="P22" t="s">
        <v>5</v>
      </c>
      <c r="Q22" t="s">
        <v>648</v>
      </c>
      <c r="R22" t="s">
        <v>640</v>
      </c>
      <c r="S22" t="s">
        <v>2075</v>
      </c>
      <c r="T22" t="s">
        <v>2074</v>
      </c>
      <c r="U22" s="51" t="s">
        <v>742</v>
      </c>
      <c r="V22">
        <v>2</v>
      </c>
    </row>
    <row r="23" spans="1:22" x14ac:dyDescent="0.25">
      <c r="A23" t="s">
        <v>18</v>
      </c>
      <c r="B23" t="s">
        <v>19</v>
      </c>
      <c r="C23">
        <v>66.666666666666671</v>
      </c>
      <c r="D23">
        <v>6</v>
      </c>
      <c r="E23" t="s">
        <v>2076</v>
      </c>
      <c r="F23">
        <v>182</v>
      </c>
      <c r="G23">
        <v>0</v>
      </c>
      <c r="H23" t="s">
        <v>637</v>
      </c>
      <c r="I23" t="s">
        <v>1116</v>
      </c>
      <c r="J23" t="s">
        <v>780</v>
      </c>
      <c r="K23" t="s">
        <v>639</v>
      </c>
      <c r="L23" t="s">
        <v>640</v>
      </c>
      <c r="M23" t="s">
        <v>2077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2078</v>
      </c>
      <c r="T23" t="s">
        <v>2077</v>
      </c>
      <c r="U23" s="50" t="s">
        <v>240</v>
      </c>
      <c r="V23">
        <v>24</v>
      </c>
    </row>
    <row r="24" spans="1:22" x14ac:dyDescent="0.25">
      <c r="A24" t="s">
        <v>147</v>
      </c>
      <c r="B24" t="s">
        <v>148</v>
      </c>
      <c r="C24">
        <v>50</v>
      </c>
      <c r="D24">
        <v>12</v>
      </c>
      <c r="E24" t="s">
        <v>2079</v>
      </c>
      <c r="F24">
        <v>340</v>
      </c>
      <c r="G24">
        <v>0</v>
      </c>
      <c r="H24" t="s">
        <v>637</v>
      </c>
      <c r="I24" t="s">
        <v>2080</v>
      </c>
      <c r="J24" t="s">
        <v>643</v>
      </c>
      <c r="K24" t="s">
        <v>639</v>
      </c>
      <c r="L24" t="s">
        <v>640</v>
      </c>
      <c r="M24" t="s">
        <v>2081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2082</v>
      </c>
      <c r="T24" t="s">
        <v>2081</v>
      </c>
      <c r="U24" s="51" t="s">
        <v>246</v>
      </c>
      <c r="V24">
        <v>17</v>
      </c>
    </row>
    <row r="25" spans="1:22" x14ac:dyDescent="0.25">
      <c r="A25" t="s">
        <v>240</v>
      </c>
      <c r="B25" t="s">
        <v>246</v>
      </c>
      <c r="C25">
        <v>159</v>
      </c>
      <c r="D25">
        <v>1</v>
      </c>
      <c r="E25" t="s">
        <v>2083</v>
      </c>
      <c r="F25">
        <v>129</v>
      </c>
      <c r="G25">
        <v>0</v>
      </c>
      <c r="H25" t="s">
        <v>637</v>
      </c>
      <c r="I25" t="s">
        <v>2084</v>
      </c>
      <c r="J25" t="s">
        <v>653</v>
      </c>
      <c r="K25" t="s">
        <v>639</v>
      </c>
      <c r="L25" t="s">
        <v>640</v>
      </c>
      <c r="M25" t="s">
        <v>2085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2086</v>
      </c>
      <c r="T25" t="s">
        <v>2085</v>
      </c>
      <c r="U25" s="51" t="s">
        <v>2885</v>
      </c>
      <c r="V25">
        <v>1</v>
      </c>
    </row>
    <row r="26" spans="1:22" x14ac:dyDescent="0.25">
      <c r="A26" t="s">
        <v>18</v>
      </c>
      <c r="B26" t="s">
        <v>19</v>
      </c>
      <c r="C26">
        <v>33</v>
      </c>
      <c r="D26">
        <v>10</v>
      </c>
      <c r="E26" t="s">
        <v>2087</v>
      </c>
      <c r="F26">
        <v>339.15</v>
      </c>
      <c r="G26">
        <v>0</v>
      </c>
      <c r="H26" t="s">
        <v>637</v>
      </c>
      <c r="I26" t="s">
        <v>2088</v>
      </c>
      <c r="J26" t="s">
        <v>695</v>
      </c>
      <c r="K26" t="s">
        <v>639</v>
      </c>
      <c r="L26" t="s">
        <v>640</v>
      </c>
      <c r="M26" t="s">
        <v>2089</v>
      </c>
      <c r="N26" t="s">
        <v>639</v>
      </c>
      <c r="O26" t="s">
        <v>647</v>
      </c>
      <c r="P26" t="s">
        <v>5</v>
      </c>
      <c r="Q26" t="s">
        <v>648</v>
      </c>
      <c r="R26" t="s">
        <v>640</v>
      </c>
      <c r="S26" t="s">
        <v>2090</v>
      </c>
      <c r="T26" t="s">
        <v>2089</v>
      </c>
      <c r="U26" s="51" t="s">
        <v>742</v>
      </c>
      <c r="V26">
        <v>6</v>
      </c>
    </row>
    <row r="27" spans="1:22" x14ac:dyDescent="0.25">
      <c r="A27" t="s">
        <v>516</v>
      </c>
      <c r="B27" t="s">
        <v>120</v>
      </c>
      <c r="C27">
        <v>71</v>
      </c>
      <c r="D27">
        <v>1</v>
      </c>
      <c r="E27" t="s">
        <v>2091</v>
      </c>
      <c r="F27">
        <v>108</v>
      </c>
      <c r="G27">
        <v>37</v>
      </c>
      <c r="H27" t="s">
        <v>649</v>
      </c>
      <c r="I27" t="s">
        <v>2092</v>
      </c>
      <c r="J27" t="s">
        <v>2093</v>
      </c>
      <c r="K27" t="s">
        <v>2094</v>
      </c>
      <c r="L27" t="s">
        <v>840</v>
      </c>
      <c r="M27" t="s">
        <v>2095</v>
      </c>
      <c r="N27" t="s">
        <v>639</v>
      </c>
      <c r="O27" t="s">
        <v>651</v>
      </c>
      <c r="P27" t="s">
        <v>26</v>
      </c>
      <c r="Q27" t="s">
        <v>652</v>
      </c>
      <c r="R27" t="s">
        <v>640</v>
      </c>
      <c r="S27" t="s">
        <v>2096</v>
      </c>
      <c r="T27" t="s">
        <v>2097</v>
      </c>
      <c r="U27" s="50" t="s">
        <v>241</v>
      </c>
      <c r="V27">
        <v>14</v>
      </c>
    </row>
    <row r="28" spans="1:22" x14ac:dyDescent="0.25">
      <c r="A28" t="s">
        <v>18</v>
      </c>
      <c r="B28" t="s">
        <v>19</v>
      </c>
      <c r="C28">
        <v>33</v>
      </c>
      <c r="D28">
        <v>10</v>
      </c>
      <c r="E28" t="s">
        <v>2098</v>
      </c>
      <c r="F28">
        <v>339.15</v>
      </c>
      <c r="G28">
        <v>0</v>
      </c>
      <c r="H28" t="s">
        <v>637</v>
      </c>
      <c r="I28" t="s">
        <v>814</v>
      </c>
      <c r="J28" t="s">
        <v>653</v>
      </c>
      <c r="K28" t="s">
        <v>639</v>
      </c>
      <c r="L28" t="s">
        <v>640</v>
      </c>
      <c r="M28" t="s">
        <v>2099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2100</v>
      </c>
      <c r="T28" t="s">
        <v>2099</v>
      </c>
      <c r="U28" s="51" t="s">
        <v>247</v>
      </c>
      <c r="V28">
        <v>14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2101</v>
      </c>
      <c r="F29">
        <v>100</v>
      </c>
      <c r="G29">
        <v>0</v>
      </c>
      <c r="H29" t="s">
        <v>637</v>
      </c>
      <c r="I29" t="s">
        <v>2102</v>
      </c>
      <c r="J29" t="s">
        <v>685</v>
      </c>
      <c r="K29" t="s">
        <v>639</v>
      </c>
      <c r="L29" t="s">
        <v>640</v>
      </c>
      <c r="M29" t="s">
        <v>2103</v>
      </c>
      <c r="N29" t="s">
        <v>639</v>
      </c>
      <c r="O29" t="s">
        <v>647</v>
      </c>
      <c r="P29" t="s">
        <v>5</v>
      </c>
      <c r="Q29" t="s">
        <v>648</v>
      </c>
      <c r="R29" t="s">
        <v>640</v>
      </c>
      <c r="S29" t="s">
        <v>2104</v>
      </c>
      <c r="T29" t="s">
        <v>2103</v>
      </c>
      <c r="U29" s="50" t="s">
        <v>601</v>
      </c>
      <c r="V29">
        <v>11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2105</v>
      </c>
      <c r="F30">
        <v>182</v>
      </c>
      <c r="G30">
        <v>0</v>
      </c>
      <c r="H30" t="s">
        <v>637</v>
      </c>
      <c r="I30" t="s">
        <v>1012</v>
      </c>
      <c r="J30" t="s">
        <v>732</v>
      </c>
      <c r="K30" t="s">
        <v>639</v>
      </c>
      <c r="L30" t="s">
        <v>640</v>
      </c>
      <c r="M30" t="s">
        <v>2106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2107</v>
      </c>
      <c r="T30" t="s">
        <v>2106</v>
      </c>
      <c r="U30" s="51" t="s">
        <v>602</v>
      </c>
      <c r="V30">
        <v>9</v>
      </c>
    </row>
    <row r="31" spans="1:22" x14ac:dyDescent="0.25">
      <c r="A31" t="s">
        <v>22</v>
      </c>
      <c r="B31" t="s">
        <v>27</v>
      </c>
      <c r="C31">
        <v>66.333333333333329</v>
      </c>
      <c r="D31">
        <v>6</v>
      </c>
      <c r="E31" t="s">
        <v>2108</v>
      </c>
      <c r="F31">
        <v>425</v>
      </c>
      <c r="G31">
        <v>0</v>
      </c>
      <c r="H31" t="s">
        <v>637</v>
      </c>
      <c r="I31" t="s">
        <v>2109</v>
      </c>
      <c r="J31" t="s">
        <v>727</v>
      </c>
      <c r="K31" t="s">
        <v>639</v>
      </c>
      <c r="L31" t="s">
        <v>640</v>
      </c>
      <c r="M31" t="s">
        <v>2106</v>
      </c>
      <c r="N31" t="s">
        <v>639</v>
      </c>
      <c r="O31" t="s">
        <v>647</v>
      </c>
      <c r="P31" t="s">
        <v>5</v>
      </c>
      <c r="Q31" t="s">
        <v>648</v>
      </c>
      <c r="R31" t="s">
        <v>640</v>
      </c>
      <c r="S31" t="s">
        <v>2110</v>
      </c>
      <c r="T31" t="s">
        <v>2106</v>
      </c>
      <c r="U31" s="51" t="s">
        <v>742</v>
      </c>
      <c r="V31">
        <v>2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2111</v>
      </c>
      <c r="F32">
        <v>182</v>
      </c>
      <c r="G32">
        <v>0</v>
      </c>
      <c r="H32" t="s">
        <v>637</v>
      </c>
      <c r="I32" t="s">
        <v>2112</v>
      </c>
      <c r="J32" t="s">
        <v>687</v>
      </c>
      <c r="K32" t="s">
        <v>639</v>
      </c>
      <c r="L32" t="s">
        <v>640</v>
      </c>
      <c r="M32" t="s">
        <v>2113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2114</v>
      </c>
      <c r="T32" t="s">
        <v>2113</v>
      </c>
      <c r="U32" s="50" t="s">
        <v>77</v>
      </c>
      <c r="V32">
        <v>26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2115</v>
      </c>
      <c r="F33">
        <v>174.05</v>
      </c>
      <c r="G33">
        <v>0</v>
      </c>
      <c r="H33" t="s">
        <v>637</v>
      </c>
      <c r="I33" t="s">
        <v>2116</v>
      </c>
      <c r="J33" t="s">
        <v>721</v>
      </c>
      <c r="K33" t="s">
        <v>639</v>
      </c>
      <c r="L33" t="s">
        <v>640</v>
      </c>
      <c r="M33" t="s">
        <v>2117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2118</v>
      </c>
      <c r="T33" t="s">
        <v>2117</v>
      </c>
      <c r="U33" s="51" t="s">
        <v>78</v>
      </c>
      <c r="V33">
        <v>26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2119</v>
      </c>
      <c r="F34">
        <v>100</v>
      </c>
      <c r="G34">
        <v>0</v>
      </c>
      <c r="H34" t="s">
        <v>637</v>
      </c>
      <c r="I34" t="s">
        <v>1062</v>
      </c>
      <c r="J34" t="s">
        <v>727</v>
      </c>
      <c r="K34" t="s">
        <v>639</v>
      </c>
      <c r="L34" t="s">
        <v>640</v>
      </c>
      <c r="M34" t="s">
        <v>2120</v>
      </c>
      <c r="N34" t="s">
        <v>639</v>
      </c>
      <c r="O34" t="s">
        <v>647</v>
      </c>
      <c r="P34" t="s">
        <v>5</v>
      </c>
      <c r="Q34" t="s">
        <v>648</v>
      </c>
      <c r="R34" t="s">
        <v>2121</v>
      </c>
      <c r="S34" t="s">
        <v>2122</v>
      </c>
      <c r="T34" t="s">
        <v>2120</v>
      </c>
      <c r="U34" s="50" t="s">
        <v>116</v>
      </c>
      <c r="V34">
        <v>80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2123</v>
      </c>
      <c r="F35">
        <v>182</v>
      </c>
      <c r="G35">
        <v>0</v>
      </c>
      <c r="H35" t="s">
        <v>637</v>
      </c>
      <c r="I35" t="s">
        <v>2124</v>
      </c>
      <c r="J35" t="s">
        <v>692</v>
      </c>
      <c r="K35" t="s">
        <v>639</v>
      </c>
      <c r="L35" t="s">
        <v>640</v>
      </c>
      <c r="M35" t="s">
        <v>2125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2126</v>
      </c>
      <c r="T35" t="s">
        <v>2120</v>
      </c>
      <c r="U35" s="51" t="s">
        <v>117</v>
      </c>
      <c r="V35">
        <v>80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2127</v>
      </c>
      <c r="F36">
        <v>100</v>
      </c>
      <c r="G36">
        <v>0</v>
      </c>
      <c r="H36" t="s">
        <v>637</v>
      </c>
      <c r="I36" t="s">
        <v>2128</v>
      </c>
      <c r="J36" t="s">
        <v>664</v>
      </c>
      <c r="K36" t="s">
        <v>639</v>
      </c>
      <c r="L36" t="s">
        <v>640</v>
      </c>
      <c r="M36" t="s">
        <v>2129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2130</v>
      </c>
      <c r="T36" t="s">
        <v>2129</v>
      </c>
      <c r="U36" s="50" t="s">
        <v>516</v>
      </c>
      <c r="V36">
        <v>6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2131</v>
      </c>
      <c r="F37">
        <v>217</v>
      </c>
      <c r="G37">
        <v>35</v>
      </c>
      <c r="H37" t="s">
        <v>637</v>
      </c>
      <c r="I37" t="s">
        <v>2132</v>
      </c>
      <c r="J37" t="s">
        <v>655</v>
      </c>
      <c r="K37" t="s">
        <v>639</v>
      </c>
      <c r="L37" t="s">
        <v>640</v>
      </c>
      <c r="M37" t="s">
        <v>2133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2134</v>
      </c>
      <c r="T37" t="s">
        <v>2133</v>
      </c>
      <c r="U37" s="51" t="s">
        <v>1095</v>
      </c>
      <c r="V37">
        <v>4</v>
      </c>
    </row>
    <row r="38" spans="1:22" x14ac:dyDescent="0.25">
      <c r="A38" t="s">
        <v>18</v>
      </c>
      <c r="B38" t="s">
        <v>19</v>
      </c>
      <c r="C38">
        <v>66.666666666666671</v>
      </c>
      <c r="D38">
        <v>3</v>
      </c>
      <c r="E38" t="s">
        <v>2135</v>
      </c>
      <c r="F38">
        <v>107</v>
      </c>
      <c r="G38">
        <v>7</v>
      </c>
      <c r="H38" t="s">
        <v>637</v>
      </c>
      <c r="I38" t="s">
        <v>2136</v>
      </c>
      <c r="J38" t="s">
        <v>653</v>
      </c>
      <c r="K38" t="s">
        <v>639</v>
      </c>
      <c r="L38" t="s">
        <v>640</v>
      </c>
      <c r="M38" t="s">
        <v>2137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2138</v>
      </c>
      <c r="T38" t="s">
        <v>2137</v>
      </c>
      <c r="U38" s="51" t="s">
        <v>120</v>
      </c>
      <c r="V38">
        <v>2</v>
      </c>
    </row>
    <row r="39" spans="1:22" x14ac:dyDescent="0.25">
      <c r="A39" t="s">
        <v>239</v>
      </c>
      <c r="B39" t="s">
        <v>245</v>
      </c>
      <c r="C39">
        <v>159</v>
      </c>
      <c r="D39">
        <v>1</v>
      </c>
      <c r="E39" t="s">
        <v>2139</v>
      </c>
      <c r="F39">
        <v>129</v>
      </c>
      <c r="G39">
        <v>0</v>
      </c>
      <c r="H39" t="s">
        <v>637</v>
      </c>
      <c r="I39" t="s">
        <v>2140</v>
      </c>
      <c r="J39" t="s">
        <v>697</v>
      </c>
      <c r="K39" t="s">
        <v>639</v>
      </c>
      <c r="L39" t="s">
        <v>640</v>
      </c>
      <c r="M39" t="s">
        <v>2141</v>
      </c>
      <c r="N39" t="s">
        <v>639</v>
      </c>
      <c r="O39" t="s">
        <v>647</v>
      </c>
      <c r="P39" t="s">
        <v>5</v>
      </c>
      <c r="Q39" t="s">
        <v>648</v>
      </c>
      <c r="R39" t="s">
        <v>640</v>
      </c>
      <c r="S39" t="s">
        <v>2142</v>
      </c>
      <c r="T39" t="s">
        <v>2141</v>
      </c>
      <c r="U39" s="50" t="s">
        <v>2189</v>
      </c>
      <c r="V39">
        <v>1</v>
      </c>
    </row>
    <row r="40" spans="1:22" x14ac:dyDescent="0.25">
      <c r="A40" t="s">
        <v>147</v>
      </c>
      <c r="B40" t="s">
        <v>148</v>
      </c>
      <c r="C40">
        <v>65</v>
      </c>
      <c r="D40">
        <v>9</v>
      </c>
      <c r="E40" t="s">
        <v>2143</v>
      </c>
      <c r="F40">
        <v>299</v>
      </c>
      <c r="G40">
        <v>0</v>
      </c>
      <c r="H40" t="s">
        <v>637</v>
      </c>
      <c r="I40" t="s">
        <v>2144</v>
      </c>
      <c r="J40" t="s">
        <v>771</v>
      </c>
      <c r="K40" t="s">
        <v>639</v>
      </c>
      <c r="L40" t="s">
        <v>640</v>
      </c>
      <c r="M40" t="s">
        <v>2145</v>
      </c>
      <c r="N40" t="s">
        <v>639</v>
      </c>
      <c r="O40" t="s">
        <v>647</v>
      </c>
      <c r="P40" t="s">
        <v>5</v>
      </c>
      <c r="Q40" t="s">
        <v>648</v>
      </c>
      <c r="R40" t="s">
        <v>640</v>
      </c>
      <c r="S40" t="s">
        <v>2146</v>
      </c>
      <c r="T40" t="s">
        <v>2147</v>
      </c>
      <c r="U40" s="51" t="s">
        <v>2190</v>
      </c>
      <c r="V40">
        <v>1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2148</v>
      </c>
      <c r="F41">
        <v>104</v>
      </c>
      <c r="G41">
        <v>4</v>
      </c>
      <c r="H41" t="s">
        <v>637</v>
      </c>
      <c r="I41" t="s">
        <v>914</v>
      </c>
      <c r="J41" t="s">
        <v>653</v>
      </c>
      <c r="K41" t="s">
        <v>639</v>
      </c>
      <c r="L41" t="s">
        <v>640</v>
      </c>
      <c r="M41" t="s">
        <v>2149</v>
      </c>
      <c r="N41" t="s">
        <v>639</v>
      </c>
      <c r="O41" t="s">
        <v>647</v>
      </c>
      <c r="P41" t="s">
        <v>5</v>
      </c>
      <c r="Q41" t="s">
        <v>648</v>
      </c>
      <c r="R41" t="s">
        <v>640</v>
      </c>
      <c r="S41" t="s">
        <v>2150</v>
      </c>
      <c r="T41" t="s">
        <v>2147</v>
      </c>
      <c r="U41" s="50" t="s">
        <v>822</v>
      </c>
      <c r="V41">
        <v>1264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2151</v>
      </c>
      <c r="F42">
        <v>182</v>
      </c>
      <c r="G42">
        <v>0</v>
      </c>
      <c r="H42" t="s">
        <v>637</v>
      </c>
      <c r="I42" t="s">
        <v>2152</v>
      </c>
      <c r="J42" t="s">
        <v>697</v>
      </c>
      <c r="K42" t="s">
        <v>639</v>
      </c>
      <c r="L42" t="s">
        <v>640</v>
      </c>
      <c r="M42" t="s">
        <v>2149</v>
      </c>
      <c r="N42" t="s">
        <v>639</v>
      </c>
      <c r="O42" t="s">
        <v>647</v>
      </c>
      <c r="P42" t="s">
        <v>5</v>
      </c>
      <c r="Q42" t="s">
        <v>648</v>
      </c>
      <c r="R42" t="s">
        <v>640</v>
      </c>
      <c r="S42" t="s">
        <v>2153</v>
      </c>
      <c r="T42" t="s">
        <v>2147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2154</v>
      </c>
      <c r="F43">
        <v>100</v>
      </c>
      <c r="G43">
        <v>0</v>
      </c>
      <c r="H43" t="s">
        <v>637</v>
      </c>
      <c r="I43" t="s">
        <v>2155</v>
      </c>
      <c r="J43" t="s">
        <v>705</v>
      </c>
      <c r="K43" t="s">
        <v>639</v>
      </c>
      <c r="L43" t="s">
        <v>640</v>
      </c>
      <c r="M43" t="s">
        <v>2156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2157</v>
      </c>
      <c r="T43" t="s">
        <v>2158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2159</v>
      </c>
      <c r="F44">
        <v>182</v>
      </c>
      <c r="G44">
        <v>0</v>
      </c>
      <c r="H44" t="s">
        <v>637</v>
      </c>
      <c r="I44" t="s">
        <v>2160</v>
      </c>
      <c r="J44" t="s">
        <v>653</v>
      </c>
      <c r="K44" t="s">
        <v>639</v>
      </c>
      <c r="L44" t="s">
        <v>640</v>
      </c>
      <c r="M44" t="s">
        <v>2161</v>
      </c>
      <c r="N44" t="s">
        <v>639</v>
      </c>
      <c r="O44" t="s">
        <v>647</v>
      </c>
      <c r="P44" t="s">
        <v>5</v>
      </c>
      <c r="Q44" t="s">
        <v>648</v>
      </c>
      <c r="R44" t="s">
        <v>640</v>
      </c>
      <c r="S44" t="s">
        <v>2162</v>
      </c>
      <c r="T44" t="s">
        <v>2163</v>
      </c>
    </row>
    <row r="45" spans="1:22" x14ac:dyDescent="0.25">
      <c r="A45" t="s">
        <v>239</v>
      </c>
      <c r="B45" t="s">
        <v>742</v>
      </c>
      <c r="C45">
        <v>77.2</v>
      </c>
      <c r="D45">
        <v>1</v>
      </c>
      <c r="E45" t="s">
        <v>2164</v>
      </c>
      <c r="F45">
        <v>154.4</v>
      </c>
      <c r="G45">
        <v>0</v>
      </c>
      <c r="H45" t="s">
        <v>677</v>
      </c>
      <c r="I45" t="s">
        <v>2165</v>
      </c>
      <c r="J45" t="s">
        <v>2166</v>
      </c>
      <c r="K45" t="s">
        <v>898</v>
      </c>
      <c r="L45" t="s">
        <v>2167</v>
      </c>
      <c r="M45" t="s">
        <v>2168</v>
      </c>
      <c r="N45" t="s">
        <v>639</v>
      </c>
      <c r="O45" t="s">
        <v>678</v>
      </c>
      <c r="P45" t="s">
        <v>23</v>
      </c>
      <c r="Q45" t="s">
        <v>679</v>
      </c>
      <c r="R45" t="s">
        <v>640</v>
      </c>
      <c r="S45" t="s">
        <v>2169</v>
      </c>
      <c r="T45" t="s">
        <v>2168</v>
      </c>
    </row>
    <row r="46" spans="1:22" x14ac:dyDescent="0.25">
      <c r="A46" t="s">
        <v>240</v>
      </c>
      <c r="B46" t="s">
        <v>742</v>
      </c>
      <c r="C46">
        <v>77.2</v>
      </c>
      <c r="D46">
        <v>1</v>
      </c>
      <c r="E46" t="s">
        <v>2164</v>
      </c>
      <c r="F46">
        <v>154.4</v>
      </c>
      <c r="G46">
        <v>0</v>
      </c>
      <c r="H46" t="s">
        <v>677</v>
      </c>
      <c r="I46" t="s">
        <v>2165</v>
      </c>
      <c r="J46" t="s">
        <v>2166</v>
      </c>
      <c r="K46" t="s">
        <v>898</v>
      </c>
      <c r="L46" t="s">
        <v>2167</v>
      </c>
      <c r="M46" t="s">
        <v>2168</v>
      </c>
      <c r="N46" t="s">
        <v>639</v>
      </c>
      <c r="O46" t="s">
        <v>678</v>
      </c>
      <c r="P46" t="s">
        <v>23</v>
      </c>
      <c r="Q46" t="s">
        <v>679</v>
      </c>
      <c r="R46" t="s">
        <v>640</v>
      </c>
      <c r="S46" t="s">
        <v>2169</v>
      </c>
      <c r="T46" t="s">
        <v>2168</v>
      </c>
    </row>
    <row r="47" spans="1:22" x14ac:dyDescent="0.25">
      <c r="A47" t="s">
        <v>240</v>
      </c>
      <c r="B47" t="s">
        <v>246</v>
      </c>
      <c r="C47">
        <v>139</v>
      </c>
      <c r="D47">
        <v>1</v>
      </c>
      <c r="E47" t="s">
        <v>2170</v>
      </c>
      <c r="F47">
        <v>139</v>
      </c>
      <c r="G47">
        <v>0</v>
      </c>
      <c r="H47" t="s">
        <v>649</v>
      </c>
      <c r="I47" t="s">
        <v>1090</v>
      </c>
      <c r="J47" t="s">
        <v>2171</v>
      </c>
      <c r="K47" t="s">
        <v>845</v>
      </c>
      <c r="L47" t="s">
        <v>893</v>
      </c>
      <c r="M47" t="s">
        <v>2168</v>
      </c>
      <c r="N47" t="s">
        <v>639</v>
      </c>
      <c r="O47" t="s">
        <v>651</v>
      </c>
      <c r="P47" t="s">
        <v>26</v>
      </c>
      <c r="Q47" t="s">
        <v>652</v>
      </c>
      <c r="R47" t="s">
        <v>640</v>
      </c>
      <c r="S47" t="s">
        <v>2172</v>
      </c>
      <c r="T47" t="s">
        <v>2168</v>
      </c>
    </row>
    <row r="48" spans="1:22" x14ac:dyDescent="0.25">
      <c r="A48" t="s">
        <v>77</v>
      </c>
      <c r="B48" t="s">
        <v>78</v>
      </c>
      <c r="C48">
        <v>33.333333333333336</v>
      </c>
      <c r="D48">
        <v>3</v>
      </c>
      <c r="E48" t="s">
        <v>2173</v>
      </c>
      <c r="F48">
        <v>135</v>
      </c>
      <c r="G48">
        <v>0</v>
      </c>
      <c r="H48" t="s">
        <v>637</v>
      </c>
      <c r="I48" t="s">
        <v>2174</v>
      </c>
      <c r="J48" t="s">
        <v>728</v>
      </c>
      <c r="K48" t="s">
        <v>639</v>
      </c>
      <c r="L48" t="s">
        <v>640</v>
      </c>
      <c r="M48" t="s">
        <v>2175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2176</v>
      </c>
      <c r="T48" t="s">
        <v>2156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2177</v>
      </c>
      <c r="F49">
        <v>182</v>
      </c>
      <c r="G49">
        <v>0</v>
      </c>
      <c r="H49" t="s">
        <v>637</v>
      </c>
      <c r="I49" t="s">
        <v>793</v>
      </c>
      <c r="J49" t="s">
        <v>794</v>
      </c>
      <c r="K49" t="s">
        <v>639</v>
      </c>
      <c r="L49" t="s">
        <v>640</v>
      </c>
      <c r="M49" t="s">
        <v>2178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2179</v>
      </c>
      <c r="T49" t="s">
        <v>2156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2180</v>
      </c>
      <c r="F50">
        <v>100</v>
      </c>
      <c r="G50">
        <v>0</v>
      </c>
      <c r="H50" t="s">
        <v>637</v>
      </c>
      <c r="I50" t="s">
        <v>2181</v>
      </c>
      <c r="J50" t="s">
        <v>726</v>
      </c>
      <c r="K50" t="s">
        <v>639</v>
      </c>
      <c r="L50" t="s">
        <v>640</v>
      </c>
      <c r="M50" t="s">
        <v>2182</v>
      </c>
      <c r="N50" t="s">
        <v>639</v>
      </c>
      <c r="O50" t="s">
        <v>647</v>
      </c>
      <c r="P50" t="s">
        <v>5</v>
      </c>
      <c r="Q50" t="s">
        <v>648</v>
      </c>
      <c r="R50" t="s">
        <v>640</v>
      </c>
      <c r="S50" t="s">
        <v>2183</v>
      </c>
      <c r="T50" t="s">
        <v>2184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2185</v>
      </c>
      <c r="F51">
        <v>182</v>
      </c>
      <c r="G51">
        <v>0</v>
      </c>
      <c r="H51" t="s">
        <v>637</v>
      </c>
      <c r="I51" t="s">
        <v>2186</v>
      </c>
      <c r="J51" t="s">
        <v>646</v>
      </c>
      <c r="K51" t="s">
        <v>639</v>
      </c>
      <c r="L51" t="s">
        <v>640</v>
      </c>
      <c r="M51" t="s">
        <v>2187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2188</v>
      </c>
      <c r="T51" t="s">
        <v>2187</v>
      </c>
    </row>
    <row r="52" spans="1:20" x14ac:dyDescent="0.25">
      <c r="A52" t="s">
        <v>2189</v>
      </c>
      <c r="B52" t="s">
        <v>2190</v>
      </c>
      <c r="C52">
        <v>1290</v>
      </c>
      <c r="D52">
        <v>1</v>
      </c>
      <c r="E52" t="s">
        <v>2191</v>
      </c>
      <c r="F52">
        <v>1290</v>
      </c>
      <c r="G52">
        <v>0</v>
      </c>
      <c r="H52" t="s">
        <v>649</v>
      </c>
      <c r="I52" t="s">
        <v>2192</v>
      </c>
      <c r="J52" t="s">
        <v>2193</v>
      </c>
      <c r="K52" t="s">
        <v>1004</v>
      </c>
      <c r="L52" t="s">
        <v>1023</v>
      </c>
      <c r="M52" t="s">
        <v>2194</v>
      </c>
      <c r="N52" t="s">
        <v>639</v>
      </c>
      <c r="O52" t="s">
        <v>651</v>
      </c>
      <c r="P52" t="s">
        <v>26</v>
      </c>
      <c r="Q52" t="s">
        <v>652</v>
      </c>
      <c r="R52" t="s">
        <v>640</v>
      </c>
      <c r="S52" t="s">
        <v>2195</v>
      </c>
      <c r="T52" t="s">
        <v>2194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2196</v>
      </c>
      <c r="F53">
        <v>182</v>
      </c>
      <c r="G53">
        <v>0</v>
      </c>
      <c r="H53" t="s">
        <v>637</v>
      </c>
      <c r="I53" t="s">
        <v>1006</v>
      </c>
      <c r="J53" t="s">
        <v>789</v>
      </c>
      <c r="K53" t="s">
        <v>639</v>
      </c>
      <c r="L53" t="s">
        <v>640</v>
      </c>
      <c r="M53" t="s">
        <v>2197</v>
      </c>
      <c r="N53" t="s">
        <v>639</v>
      </c>
      <c r="O53" t="s">
        <v>647</v>
      </c>
      <c r="P53" t="s">
        <v>5</v>
      </c>
      <c r="Q53" t="s">
        <v>648</v>
      </c>
      <c r="R53" t="s">
        <v>640</v>
      </c>
      <c r="S53" t="s">
        <v>2198</v>
      </c>
      <c r="T53" t="s">
        <v>2199</v>
      </c>
    </row>
    <row r="54" spans="1:20" x14ac:dyDescent="0.25">
      <c r="A54" t="s">
        <v>18</v>
      </c>
      <c r="B54" t="s">
        <v>19</v>
      </c>
      <c r="C54">
        <v>66.666666666666671</v>
      </c>
      <c r="D54">
        <v>3</v>
      </c>
      <c r="E54" t="s">
        <v>2200</v>
      </c>
      <c r="F54">
        <v>100</v>
      </c>
      <c r="G54">
        <v>0</v>
      </c>
      <c r="H54" t="s">
        <v>637</v>
      </c>
      <c r="I54" t="s">
        <v>2201</v>
      </c>
      <c r="J54" t="s">
        <v>674</v>
      </c>
      <c r="K54" t="s">
        <v>639</v>
      </c>
      <c r="L54" t="s">
        <v>640</v>
      </c>
      <c r="M54" t="s">
        <v>2202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2203</v>
      </c>
      <c r="T54" t="s">
        <v>2202</v>
      </c>
    </row>
    <row r="55" spans="1:20" x14ac:dyDescent="0.25">
      <c r="A55" t="s">
        <v>147</v>
      </c>
      <c r="B55" t="s">
        <v>148</v>
      </c>
      <c r="C55">
        <v>50</v>
      </c>
      <c r="D55">
        <v>6</v>
      </c>
      <c r="E55" t="s">
        <v>2204</v>
      </c>
      <c r="F55">
        <v>182</v>
      </c>
      <c r="G55">
        <v>0</v>
      </c>
      <c r="H55" t="s">
        <v>637</v>
      </c>
      <c r="I55" t="s">
        <v>995</v>
      </c>
      <c r="J55" t="s">
        <v>780</v>
      </c>
      <c r="K55" t="s">
        <v>639</v>
      </c>
      <c r="L55" t="s">
        <v>640</v>
      </c>
      <c r="M55" t="s">
        <v>2202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2205</v>
      </c>
      <c r="T55" t="s">
        <v>2202</v>
      </c>
    </row>
    <row r="56" spans="1:20" x14ac:dyDescent="0.25">
      <c r="A56" t="s">
        <v>240</v>
      </c>
      <c r="B56" t="s">
        <v>742</v>
      </c>
      <c r="C56">
        <v>92.9</v>
      </c>
      <c r="D56">
        <v>1</v>
      </c>
      <c r="E56" t="s">
        <v>2206</v>
      </c>
      <c r="F56">
        <v>335.35</v>
      </c>
      <c r="G56">
        <v>46</v>
      </c>
      <c r="H56" t="s">
        <v>677</v>
      </c>
      <c r="I56" t="s">
        <v>2207</v>
      </c>
      <c r="J56" t="s">
        <v>2208</v>
      </c>
      <c r="K56" t="s">
        <v>1088</v>
      </c>
      <c r="L56" t="s">
        <v>2209</v>
      </c>
      <c r="M56" t="s">
        <v>2210</v>
      </c>
      <c r="N56" t="s">
        <v>639</v>
      </c>
      <c r="O56" t="s">
        <v>678</v>
      </c>
      <c r="P56" t="s">
        <v>23</v>
      </c>
      <c r="Q56" t="s">
        <v>679</v>
      </c>
      <c r="R56" t="s">
        <v>640</v>
      </c>
      <c r="S56" t="s">
        <v>2211</v>
      </c>
      <c r="T56" t="s">
        <v>2210</v>
      </c>
    </row>
    <row r="57" spans="1:20" x14ac:dyDescent="0.25">
      <c r="A57" t="s">
        <v>239</v>
      </c>
      <c r="B57" t="s">
        <v>742</v>
      </c>
      <c r="C57">
        <v>92.9</v>
      </c>
      <c r="D57">
        <v>1</v>
      </c>
      <c r="E57" t="s">
        <v>2206</v>
      </c>
      <c r="F57">
        <v>335.35</v>
      </c>
      <c r="G57">
        <v>46</v>
      </c>
      <c r="H57" t="s">
        <v>677</v>
      </c>
      <c r="I57" t="s">
        <v>2207</v>
      </c>
      <c r="J57" t="s">
        <v>2208</v>
      </c>
      <c r="K57" t="s">
        <v>1088</v>
      </c>
      <c r="L57" t="s">
        <v>2209</v>
      </c>
      <c r="M57" t="s">
        <v>2210</v>
      </c>
      <c r="N57" t="s">
        <v>639</v>
      </c>
      <c r="O57" t="s">
        <v>678</v>
      </c>
      <c r="P57" t="s">
        <v>23</v>
      </c>
      <c r="Q57" t="s">
        <v>679</v>
      </c>
      <c r="R57" t="s">
        <v>640</v>
      </c>
      <c r="S57" t="s">
        <v>2211</v>
      </c>
      <c r="T57" t="s">
        <v>2210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2206</v>
      </c>
      <c r="F58">
        <v>100</v>
      </c>
      <c r="G58">
        <v>0</v>
      </c>
      <c r="H58" t="s">
        <v>637</v>
      </c>
      <c r="I58" t="s">
        <v>2212</v>
      </c>
      <c r="J58" t="s">
        <v>735</v>
      </c>
      <c r="K58" t="s">
        <v>639</v>
      </c>
      <c r="L58" t="s">
        <v>640</v>
      </c>
      <c r="M58" t="s">
        <v>2210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2213</v>
      </c>
      <c r="T58" t="s">
        <v>2210</v>
      </c>
    </row>
    <row r="59" spans="1:20" x14ac:dyDescent="0.25">
      <c r="A59" t="s">
        <v>12</v>
      </c>
      <c r="B59" t="s">
        <v>13</v>
      </c>
      <c r="C59">
        <v>54.5</v>
      </c>
      <c r="D59">
        <v>2</v>
      </c>
      <c r="E59" t="s">
        <v>2206</v>
      </c>
      <c r="F59">
        <v>335.35</v>
      </c>
      <c r="G59">
        <v>46</v>
      </c>
      <c r="H59" t="s">
        <v>677</v>
      </c>
      <c r="I59" t="s">
        <v>2207</v>
      </c>
      <c r="J59" t="s">
        <v>2208</v>
      </c>
      <c r="K59" t="s">
        <v>1088</v>
      </c>
      <c r="L59" t="s">
        <v>2209</v>
      </c>
      <c r="M59" t="s">
        <v>2210</v>
      </c>
      <c r="N59" t="s">
        <v>639</v>
      </c>
      <c r="O59" t="s">
        <v>678</v>
      </c>
      <c r="P59" t="s">
        <v>23</v>
      </c>
      <c r="Q59" t="s">
        <v>679</v>
      </c>
      <c r="R59" t="s">
        <v>640</v>
      </c>
      <c r="S59" t="s">
        <v>2211</v>
      </c>
      <c r="T59" t="s">
        <v>2210</v>
      </c>
    </row>
    <row r="60" spans="1:20" x14ac:dyDescent="0.25">
      <c r="A60" t="s">
        <v>18</v>
      </c>
      <c r="B60" t="s">
        <v>19</v>
      </c>
      <c r="C60">
        <v>66.666666666666671</v>
      </c>
      <c r="D60">
        <v>3</v>
      </c>
      <c r="E60" t="s">
        <v>2214</v>
      </c>
      <c r="F60">
        <v>100</v>
      </c>
      <c r="G60">
        <v>0</v>
      </c>
      <c r="H60" t="s">
        <v>637</v>
      </c>
      <c r="I60" t="s">
        <v>1152</v>
      </c>
      <c r="J60" t="s">
        <v>654</v>
      </c>
      <c r="K60" t="s">
        <v>639</v>
      </c>
      <c r="L60" t="s">
        <v>640</v>
      </c>
      <c r="M60" t="s">
        <v>2215</v>
      </c>
      <c r="N60" t="s">
        <v>639</v>
      </c>
      <c r="O60" t="s">
        <v>662</v>
      </c>
      <c r="P60" t="s">
        <v>5</v>
      </c>
      <c r="Q60" t="s">
        <v>648</v>
      </c>
      <c r="R60" t="s">
        <v>640</v>
      </c>
      <c r="S60" t="s">
        <v>2216</v>
      </c>
      <c r="T60" t="s">
        <v>2217</v>
      </c>
    </row>
    <row r="61" spans="1:20" x14ac:dyDescent="0.25">
      <c r="A61" t="s">
        <v>601</v>
      </c>
      <c r="B61" t="s">
        <v>602</v>
      </c>
      <c r="C61">
        <v>139</v>
      </c>
      <c r="D61">
        <v>1</v>
      </c>
      <c r="E61" t="s">
        <v>2218</v>
      </c>
      <c r="F61">
        <v>417</v>
      </c>
      <c r="G61">
        <v>0</v>
      </c>
      <c r="H61" t="s">
        <v>649</v>
      </c>
      <c r="I61" t="s">
        <v>1130</v>
      </c>
      <c r="J61" t="s">
        <v>2219</v>
      </c>
      <c r="K61" t="s">
        <v>730</v>
      </c>
      <c r="L61" t="s">
        <v>932</v>
      </c>
      <c r="M61" t="s">
        <v>2187</v>
      </c>
      <c r="N61" t="s">
        <v>639</v>
      </c>
      <c r="O61" t="s">
        <v>651</v>
      </c>
      <c r="P61" t="s">
        <v>26</v>
      </c>
      <c r="Q61" t="s">
        <v>652</v>
      </c>
      <c r="R61" t="s">
        <v>640</v>
      </c>
      <c r="S61" t="s">
        <v>2220</v>
      </c>
      <c r="T61" t="s">
        <v>2221</v>
      </c>
    </row>
    <row r="62" spans="1:20" x14ac:dyDescent="0.25">
      <c r="A62" t="s">
        <v>240</v>
      </c>
      <c r="B62" t="s">
        <v>246</v>
      </c>
      <c r="C62">
        <v>139</v>
      </c>
      <c r="D62">
        <v>1</v>
      </c>
      <c r="E62" t="s">
        <v>2218</v>
      </c>
      <c r="F62">
        <v>417</v>
      </c>
      <c r="G62">
        <v>0</v>
      </c>
      <c r="H62" t="s">
        <v>649</v>
      </c>
      <c r="I62" t="s">
        <v>1130</v>
      </c>
      <c r="J62" t="s">
        <v>2219</v>
      </c>
      <c r="K62" t="s">
        <v>730</v>
      </c>
      <c r="L62" t="s">
        <v>932</v>
      </c>
      <c r="M62" t="s">
        <v>2187</v>
      </c>
      <c r="N62" t="s">
        <v>639</v>
      </c>
      <c r="O62" t="s">
        <v>651</v>
      </c>
      <c r="P62" t="s">
        <v>26</v>
      </c>
      <c r="Q62" t="s">
        <v>652</v>
      </c>
      <c r="R62" t="s">
        <v>640</v>
      </c>
      <c r="S62" t="s">
        <v>2220</v>
      </c>
      <c r="T62" t="s">
        <v>2221</v>
      </c>
    </row>
    <row r="63" spans="1:20" x14ac:dyDescent="0.25">
      <c r="A63" t="s">
        <v>239</v>
      </c>
      <c r="B63" t="s">
        <v>245</v>
      </c>
      <c r="C63">
        <v>139</v>
      </c>
      <c r="D63">
        <v>1</v>
      </c>
      <c r="E63" t="s">
        <v>2218</v>
      </c>
      <c r="F63">
        <v>417</v>
      </c>
      <c r="G63">
        <v>0</v>
      </c>
      <c r="H63" t="s">
        <v>649</v>
      </c>
      <c r="I63" t="s">
        <v>1130</v>
      </c>
      <c r="J63" t="s">
        <v>2219</v>
      </c>
      <c r="K63" t="s">
        <v>730</v>
      </c>
      <c r="L63" t="s">
        <v>932</v>
      </c>
      <c r="M63" t="s">
        <v>2187</v>
      </c>
      <c r="N63" t="s">
        <v>639</v>
      </c>
      <c r="O63" t="s">
        <v>651</v>
      </c>
      <c r="P63" t="s">
        <v>26</v>
      </c>
      <c r="Q63" t="s">
        <v>652</v>
      </c>
      <c r="R63" t="s">
        <v>640</v>
      </c>
      <c r="S63" t="s">
        <v>2220</v>
      </c>
      <c r="T63" t="s">
        <v>2221</v>
      </c>
    </row>
    <row r="64" spans="1:20" x14ac:dyDescent="0.25">
      <c r="A64" t="s">
        <v>18</v>
      </c>
      <c r="B64" t="s">
        <v>19</v>
      </c>
      <c r="C64">
        <v>66.666666666666671</v>
      </c>
      <c r="D64">
        <v>3</v>
      </c>
      <c r="E64" t="s">
        <v>2222</v>
      </c>
      <c r="F64">
        <v>100</v>
      </c>
      <c r="G64">
        <v>0</v>
      </c>
      <c r="H64" t="s">
        <v>637</v>
      </c>
      <c r="I64" t="s">
        <v>2223</v>
      </c>
      <c r="J64" t="s">
        <v>682</v>
      </c>
      <c r="K64" t="s">
        <v>639</v>
      </c>
      <c r="L64" t="s">
        <v>640</v>
      </c>
      <c r="M64" t="s">
        <v>2224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2225</v>
      </c>
      <c r="T64" t="s">
        <v>2226</v>
      </c>
    </row>
    <row r="65" spans="1:20" x14ac:dyDescent="0.25">
      <c r="A65" t="s">
        <v>240</v>
      </c>
      <c r="B65" t="s">
        <v>246</v>
      </c>
      <c r="C65">
        <v>159</v>
      </c>
      <c r="D65">
        <v>1</v>
      </c>
      <c r="E65" t="s">
        <v>2227</v>
      </c>
      <c r="F65">
        <v>129</v>
      </c>
      <c r="G65">
        <v>0</v>
      </c>
      <c r="H65" t="s">
        <v>637</v>
      </c>
      <c r="I65" t="s">
        <v>2228</v>
      </c>
      <c r="J65" t="s">
        <v>653</v>
      </c>
      <c r="K65" t="s">
        <v>639</v>
      </c>
      <c r="L65" t="s">
        <v>640</v>
      </c>
      <c r="M65" t="s">
        <v>2229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2230</v>
      </c>
      <c r="T65" t="s">
        <v>2231</v>
      </c>
    </row>
    <row r="66" spans="1:20" x14ac:dyDescent="0.25">
      <c r="A66" t="s">
        <v>18</v>
      </c>
      <c r="B66" t="s">
        <v>19</v>
      </c>
      <c r="C66">
        <v>66.666666666666671</v>
      </c>
      <c r="D66">
        <v>3</v>
      </c>
      <c r="E66" t="s">
        <v>2232</v>
      </c>
      <c r="F66">
        <v>100</v>
      </c>
      <c r="G66">
        <v>0</v>
      </c>
      <c r="H66" t="s">
        <v>637</v>
      </c>
      <c r="I66" t="s">
        <v>2233</v>
      </c>
      <c r="J66" t="s">
        <v>757</v>
      </c>
      <c r="K66" t="s">
        <v>639</v>
      </c>
      <c r="L66" t="s">
        <v>640</v>
      </c>
      <c r="M66" t="s">
        <v>2234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2235</v>
      </c>
      <c r="T66" t="s">
        <v>2234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2236</v>
      </c>
      <c r="F67">
        <v>110</v>
      </c>
      <c r="G67">
        <v>10</v>
      </c>
      <c r="H67" t="s">
        <v>637</v>
      </c>
      <c r="I67" t="s">
        <v>2237</v>
      </c>
      <c r="J67" t="s">
        <v>693</v>
      </c>
      <c r="K67" t="s">
        <v>639</v>
      </c>
      <c r="L67" t="s">
        <v>640</v>
      </c>
      <c r="M67" t="s">
        <v>2234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2238</v>
      </c>
      <c r="T67" t="s">
        <v>2234</v>
      </c>
    </row>
    <row r="68" spans="1:20" x14ac:dyDescent="0.25">
      <c r="A68" t="s">
        <v>147</v>
      </c>
      <c r="B68" t="s">
        <v>148</v>
      </c>
      <c r="C68">
        <v>40</v>
      </c>
      <c r="D68">
        <v>10</v>
      </c>
      <c r="E68" t="s">
        <v>2239</v>
      </c>
      <c r="F68">
        <v>330</v>
      </c>
      <c r="G68">
        <v>0</v>
      </c>
      <c r="H68" t="s">
        <v>637</v>
      </c>
      <c r="I68" t="s">
        <v>966</v>
      </c>
      <c r="J68" t="s">
        <v>747</v>
      </c>
      <c r="K68" t="s">
        <v>639</v>
      </c>
      <c r="L68" t="s">
        <v>640</v>
      </c>
      <c r="M68" t="s">
        <v>2240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2241</v>
      </c>
      <c r="T68" t="s">
        <v>2242</v>
      </c>
    </row>
    <row r="69" spans="1:20" x14ac:dyDescent="0.25">
      <c r="A69" t="s">
        <v>241</v>
      </c>
      <c r="B69" t="s">
        <v>247</v>
      </c>
      <c r="C69">
        <v>159</v>
      </c>
      <c r="D69">
        <v>1</v>
      </c>
      <c r="E69" t="s">
        <v>2243</v>
      </c>
      <c r="F69">
        <v>164</v>
      </c>
      <c r="G69">
        <v>35</v>
      </c>
      <c r="H69" t="s">
        <v>637</v>
      </c>
      <c r="I69" t="s">
        <v>760</v>
      </c>
      <c r="J69" t="s">
        <v>653</v>
      </c>
      <c r="K69" t="s">
        <v>639</v>
      </c>
      <c r="L69" t="s">
        <v>640</v>
      </c>
      <c r="M69" t="s">
        <v>2244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2245</v>
      </c>
      <c r="T69" t="s">
        <v>2244</v>
      </c>
    </row>
    <row r="70" spans="1:20" x14ac:dyDescent="0.25">
      <c r="A70" t="s">
        <v>77</v>
      </c>
      <c r="B70" t="s">
        <v>78</v>
      </c>
      <c r="C70">
        <v>27.5</v>
      </c>
      <c r="D70">
        <v>4</v>
      </c>
      <c r="E70" t="s">
        <v>2246</v>
      </c>
      <c r="F70">
        <v>134.5</v>
      </c>
      <c r="G70">
        <v>26.5</v>
      </c>
      <c r="H70" t="s">
        <v>751</v>
      </c>
      <c r="I70" t="s">
        <v>1103</v>
      </c>
      <c r="J70" t="s">
        <v>1104</v>
      </c>
      <c r="K70" t="s">
        <v>1105</v>
      </c>
      <c r="L70" t="s">
        <v>1106</v>
      </c>
      <c r="M70" t="s">
        <v>2247</v>
      </c>
      <c r="N70" t="s">
        <v>639</v>
      </c>
      <c r="O70" t="s">
        <v>678</v>
      </c>
      <c r="P70" t="s">
        <v>23</v>
      </c>
      <c r="Q70" t="s">
        <v>679</v>
      </c>
      <c r="R70" t="s">
        <v>640</v>
      </c>
      <c r="S70" t="s">
        <v>2248</v>
      </c>
      <c r="T70" t="s">
        <v>2247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6</v>
      </c>
      <c r="E71" t="s">
        <v>2249</v>
      </c>
      <c r="F71">
        <v>200</v>
      </c>
      <c r="G71">
        <v>0</v>
      </c>
      <c r="H71" t="s">
        <v>637</v>
      </c>
      <c r="I71" t="s">
        <v>974</v>
      </c>
      <c r="J71" t="s">
        <v>689</v>
      </c>
      <c r="K71" t="s">
        <v>639</v>
      </c>
      <c r="L71" t="s">
        <v>640</v>
      </c>
      <c r="M71" t="s">
        <v>2250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2251</v>
      </c>
      <c r="T71" t="s">
        <v>2250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2252</v>
      </c>
      <c r="F72">
        <v>100</v>
      </c>
      <c r="G72">
        <v>0</v>
      </c>
      <c r="H72" t="s">
        <v>637</v>
      </c>
      <c r="I72" t="s">
        <v>2253</v>
      </c>
      <c r="J72" t="s">
        <v>697</v>
      </c>
      <c r="K72" t="s">
        <v>639</v>
      </c>
      <c r="L72" t="s">
        <v>640</v>
      </c>
      <c r="M72" t="s">
        <v>2254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2255</v>
      </c>
      <c r="T72" t="s">
        <v>2254</v>
      </c>
    </row>
    <row r="73" spans="1:20" x14ac:dyDescent="0.25">
      <c r="A73" t="s">
        <v>147</v>
      </c>
      <c r="B73" t="s">
        <v>148</v>
      </c>
      <c r="C73">
        <v>65</v>
      </c>
      <c r="D73">
        <v>9</v>
      </c>
      <c r="E73" t="s">
        <v>2256</v>
      </c>
      <c r="F73">
        <v>299</v>
      </c>
      <c r="G73">
        <v>0</v>
      </c>
      <c r="H73" t="s">
        <v>637</v>
      </c>
      <c r="I73" t="s">
        <v>2257</v>
      </c>
      <c r="J73" t="s">
        <v>663</v>
      </c>
      <c r="K73" t="s">
        <v>639</v>
      </c>
      <c r="L73" t="s">
        <v>640</v>
      </c>
      <c r="M73" t="s">
        <v>2258</v>
      </c>
      <c r="N73" t="s">
        <v>639</v>
      </c>
      <c r="O73" t="s">
        <v>647</v>
      </c>
      <c r="P73" t="s">
        <v>5</v>
      </c>
      <c r="Q73" t="s">
        <v>648</v>
      </c>
      <c r="R73" t="s">
        <v>640</v>
      </c>
      <c r="S73" t="s">
        <v>2259</v>
      </c>
      <c r="T73" t="s">
        <v>2258</v>
      </c>
    </row>
    <row r="74" spans="1:20" x14ac:dyDescent="0.25">
      <c r="A74" t="s">
        <v>77</v>
      </c>
      <c r="B74" t="s">
        <v>78</v>
      </c>
      <c r="C74">
        <v>27.5</v>
      </c>
      <c r="D74">
        <v>4</v>
      </c>
      <c r="E74" t="s">
        <v>2260</v>
      </c>
      <c r="F74">
        <v>165</v>
      </c>
      <c r="G74">
        <v>0</v>
      </c>
      <c r="H74" t="s">
        <v>649</v>
      </c>
      <c r="I74" t="s">
        <v>665</v>
      </c>
      <c r="J74" t="s">
        <v>666</v>
      </c>
      <c r="K74" t="s">
        <v>667</v>
      </c>
      <c r="L74" t="s">
        <v>668</v>
      </c>
      <c r="M74" t="s">
        <v>2261</v>
      </c>
      <c r="N74" t="s">
        <v>639</v>
      </c>
      <c r="O74" t="s">
        <v>656</v>
      </c>
      <c r="P74" t="s">
        <v>26</v>
      </c>
      <c r="Q74" t="s">
        <v>652</v>
      </c>
      <c r="R74" t="s">
        <v>640</v>
      </c>
      <c r="S74" t="s">
        <v>2262</v>
      </c>
      <c r="T74" t="s">
        <v>2263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2264</v>
      </c>
      <c r="F75">
        <v>100</v>
      </c>
      <c r="G75">
        <v>0</v>
      </c>
      <c r="H75" t="s">
        <v>637</v>
      </c>
      <c r="I75" t="s">
        <v>2265</v>
      </c>
      <c r="J75" t="s">
        <v>780</v>
      </c>
      <c r="K75" t="s">
        <v>639</v>
      </c>
      <c r="L75" t="s">
        <v>640</v>
      </c>
      <c r="M75" t="s">
        <v>2263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2266</v>
      </c>
      <c r="T75" t="s">
        <v>2263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2267</v>
      </c>
      <c r="F76">
        <v>100</v>
      </c>
      <c r="G76">
        <v>0</v>
      </c>
      <c r="H76" t="s">
        <v>637</v>
      </c>
      <c r="I76" t="s">
        <v>2268</v>
      </c>
      <c r="J76" t="s">
        <v>687</v>
      </c>
      <c r="K76" t="s">
        <v>639</v>
      </c>
      <c r="L76" t="s">
        <v>640</v>
      </c>
      <c r="M76" t="s">
        <v>2269</v>
      </c>
      <c r="N76" t="s">
        <v>639</v>
      </c>
      <c r="O76" t="s">
        <v>647</v>
      </c>
      <c r="P76" t="s">
        <v>5</v>
      </c>
      <c r="Q76" t="s">
        <v>648</v>
      </c>
      <c r="R76" t="s">
        <v>640</v>
      </c>
      <c r="S76" t="s">
        <v>2270</v>
      </c>
      <c r="T76" t="s">
        <v>2271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2272</v>
      </c>
      <c r="F77">
        <v>100</v>
      </c>
      <c r="G77">
        <v>0</v>
      </c>
      <c r="H77" t="s">
        <v>637</v>
      </c>
      <c r="I77" t="s">
        <v>1154</v>
      </c>
      <c r="J77" t="s">
        <v>709</v>
      </c>
      <c r="K77" t="s">
        <v>639</v>
      </c>
      <c r="L77" t="s">
        <v>640</v>
      </c>
      <c r="M77" t="s">
        <v>2273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2274</v>
      </c>
      <c r="T77" t="s">
        <v>2273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2275</v>
      </c>
      <c r="F78">
        <v>100</v>
      </c>
      <c r="G78">
        <v>0</v>
      </c>
      <c r="H78" t="s">
        <v>637</v>
      </c>
      <c r="I78" t="s">
        <v>2276</v>
      </c>
      <c r="J78" t="s">
        <v>697</v>
      </c>
      <c r="K78" t="s">
        <v>639</v>
      </c>
      <c r="L78" t="s">
        <v>640</v>
      </c>
      <c r="M78" t="s">
        <v>2273</v>
      </c>
      <c r="N78" t="s">
        <v>639</v>
      </c>
      <c r="O78" t="s">
        <v>647</v>
      </c>
      <c r="P78" t="s">
        <v>5</v>
      </c>
      <c r="Q78" t="s">
        <v>648</v>
      </c>
      <c r="R78" t="s">
        <v>640</v>
      </c>
      <c r="S78" t="s">
        <v>2277</v>
      </c>
      <c r="T78" t="s">
        <v>2273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2278</v>
      </c>
      <c r="F79">
        <v>200</v>
      </c>
      <c r="G79">
        <v>0</v>
      </c>
      <c r="H79" t="s">
        <v>637</v>
      </c>
      <c r="I79" t="s">
        <v>2279</v>
      </c>
      <c r="J79" t="s">
        <v>794</v>
      </c>
      <c r="K79" t="s">
        <v>639</v>
      </c>
      <c r="L79" t="s">
        <v>640</v>
      </c>
      <c r="M79" t="s">
        <v>2280</v>
      </c>
      <c r="N79" t="s">
        <v>639</v>
      </c>
      <c r="O79" t="s">
        <v>647</v>
      </c>
      <c r="P79" t="s">
        <v>5</v>
      </c>
      <c r="Q79" t="s">
        <v>648</v>
      </c>
      <c r="R79" t="s">
        <v>640</v>
      </c>
      <c r="S79" t="s">
        <v>2281</v>
      </c>
      <c r="T79" t="s">
        <v>2282</v>
      </c>
    </row>
    <row r="80" spans="1:20" x14ac:dyDescent="0.25">
      <c r="A80" t="s">
        <v>147</v>
      </c>
      <c r="B80" t="s">
        <v>148</v>
      </c>
      <c r="C80">
        <v>65</v>
      </c>
      <c r="D80">
        <v>9</v>
      </c>
      <c r="E80" t="s">
        <v>2283</v>
      </c>
      <c r="F80">
        <v>299</v>
      </c>
      <c r="G80">
        <v>0</v>
      </c>
      <c r="H80" t="s">
        <v>637</v>
      </c>
      <c r="I80" t="s">
        <v>2284</v>
      </c>
      <c r="J80" t="s">
        <v>653</v>
      </c>
      <c r="K80" t="s">
        <v>639</v>
      </c>
      <c r="L80" t="s">
        <v>640</v>
      </c>
      <c r="M80" t="s">
        <v>2282</v>
      </c>
      <c r="N80" t="s">
        <v>639</v>
      </c>
      <c r="O80" t="s">
        <v>647</v>
      </c>
      <c r="P80" t="s">
        <v>5</v>
      </c>
      <c r="Q80" t="s">
        <v>648</v>
      </c>
      <c r="R80" t="s">
        <v>640</v>
      </c>
      <c r="S80" t="s">
        <v>2285</v>
      </c>
      <c r="T80" t="s">
        <v>2282</v>
      </c>
    </row>
    <row r="81" spans="1:20" x14ac:dyDescent="0.25">
      <c r="A81" t="s">
        <v>239</v>
      </c>
      <c r="B81" t="s">
        <v>245</v>
      </c>
      <c r="C81">
        <v>159</v>
      </c>
      <c r="D81">
        <v>1</v>
      </c>
      <c r="E81" t="s">
        <v>2286</v>
      </c>
      <c r="F81">
        <v>129</v>
      </c>
      <c r="G81">
        <v>0</v>
      </c>
      <c r="H81" t="s">
        <v>637</v>
      </c>
      <c r="I81" t="s">
        <v>2287</v>
      </c>
      <c r="J81" t="s">
        <v>690</v>
      </c>
      <c r="K81" t="s">
        <v>639</v>
      </c>
      <c r="L81" t="s">
        <v>640</v>
      </c>
      <c r="M81" t="s">
        <v>2288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2289</v>
      </c>
      <c r="T81" t="s">
        <v>2288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2290</v>
      </c>
      <c r="F82">
        <v>100</v>
      </c>
      <c r="G82">
        <v>0</v>
      </c>
      <c r="H82" t="s">
        <v>637</v>
      </c>
      <c r="I82" t="s">
        <v>2291</v>
      </c>
      <c r="J82" t="s">
        <v>717</v>
      </c>
      <c r="K82" t="s">
        <v>639</v>
      </c>
      <c r="L82" t="s">
        <v>640</v>
      </c>
      <c r="M82" t="s">
        <v>2292</v>
      </c>
      <c r="N82" t="s">
        <v>639</v>
      </c>
      <c r="O82" t="s">
        <v>647</v>
      </c>
      <c r="P82" t="s">
        <v>5</v>
      </c>
      <c r="Q82" t="s">
        <v>648</v>
      </c>
      <c r="R82" t="s">
        <v>640</v>
      </c>
      <c r="S82" t="s">
        <v>2293</v>
      </c>
      <c r="T82" t="s">
        <v>2294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2295</v>
      </c>
      <c r="F83">
        <v>100</v>
      </c>
      <c r="G83">
        <v>0</v>
      </c>
      <c r="H83" t="s">
        <v>637</v>
      </c>
      <c r="I83" t="s">
        <v>2296</v>
      </c>
      <c r="J83" t="s">
        <v>653</v>
      </c>
      <c r="K83" t="s">
        <v>639</v>
      </c>
      <c r="L83" t="s">
        <v>640</v>
      </c>
      <c r="M83" t="s">
        <v>2297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2298</v>
      </c>
      <c r="T83" t="s">
        <v>2297</v>
      </c>
    </row>
    <row r="84" spans="1:20" x14ac:dyDescent="0.25">
      <c r="A84" t="s">
        <v>241</v>
      </c>
      <c r="B84" t="s">
        <v>247</v>
      </c>
      <c r="C84">
        <v>159</v>
      </c>
      <c r="D84">
        <v>1</v>
      </c>
      <c r="E84" t="s">
        <v>2299</v>
      </c>
      <c r="F84">
        <v>167</v>
      </c>
      <c r="G84">
        <v>38</v>
      </c>
      <c r="H84" t="s">
        <v>637</v>
      </c>
      <c r="I84" t="s">
        <v>2300</v>
      </c>
      <c r="J84" t="s">
        <v>697</v>
      </c>
      <c r="K84" t="s">
        <v>639</v>
      </c>
      <c r="L84" t="s">
        <v>640</v>
      </c>
      <c r="M84" t="s">
        <v>2301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2302</v>
      </c>
      <c r="T84" t="s">
        <v>2301</v>
      </c>
    </row>
    <row r="85" spans="1:20" x14ac:dyDescent="0.25">
      <c r="A85" t="s">
        <v>147</v>
      </c>
      <c r="B85" t="s">
        <v>148</v>
      </c>
      <c r="C85">
        <v>50</v>
      </c>
      <c r="D85">
        <v>12</v>
      </c>
      <c r="E85" t="s">
        <v>2303</v>
      </c>
      <c r="F85">
        <v>340</v>
      </c>
      <c r="G85">
        <v>0</v>
      </c>
      <c r="H85" t="s">
        <v>637</v>
      </c>
      <c r="I85" t="s">
        <v>1075</v>
      </c>
      <c r="J85" t="s">
        <v>699</v>
      </c>
      <c r="K85" t="s">
        <v>639</v>
      </c>
      <c r="L85" t="s">
        <v>640</v>
      </c>
      <c r="M85" t="s">
        <v>2304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2305</v>
      </c>
      <c r="T85" t="s">
        <v>2306</v>
      </c>
    </row>
    <row r="86" spans="1:20" x14ac:dyDescent="0.25">
      <c r="A86" t="s">
        <v>18</v>
      </c>
      <c r="B86" t="s">
        <v>19</v>
      </c>
      <c r="C86">
        <v>66.666666666666671</v>
      </c>
      <c r="D86">
        <v>6</v>
      </c>
      <c r="E86" t="s">
        <v>2307</v>
      </c>
      <c r="F86">
        <v>200</v>
      </c>
      <c r="G86">
        <v>0</v>
      </c>
      <c r="H86" t="s">
        <v>637</v>
      </c>
      <c r="I86" t="s">
        <v>1101</v>
      </c>
      <c r="J86" t="s">
        <v>659</v>
      </c>
      <c r="K86" t="s">
        <v>639</v>
      </c>
      <c r="L86" t="s">
        <v>640</v>
      </c>
      <c r="M86" t="s">
        <v>2308</v>
      </c>
      <c r="N86" t="s">
        <v>639</v>
      </c>
      <c r="O86" t="s">
        <v>662</v>
      </c>
      <c r="P86" t="s">
        <v>5</v>
      </c>
      <c r="Q86" t="s">
        <v>648</v>
      </c>
      <c r="R86" t="s">
        <v>640</v>
      </c>
      <c r="S86" t="s">
        <v>2309</v>
      </c>
      <c r="T86" t="s">
        <v>2310</v>
      </c>
    </row>
    <row r="87" spans="1:20" x14ac:dyDescent="0.25">
      <c r="A87" t="s">
        <v>601</v>
      </c>
      <c r="B87" t="s">
        <v>742</v>
      </c>
      <c r="C87">
        <v>64.569999999999993</v>
      </c>
      <c r="D87">
        <v>1</v>
      </c>
      <c r="E87" t="s">
        <v>2311</v>
      </c>
      <c r="F87">
        <v>129.15</v>
      </c>
      <c r="G87">
        <v>0</v>
      </c>
      <c r="H87" t="s">
        <v>677</v>
      </c>
      <c r="I87" t="s">
        <v>2312</v>
      </c>
      <c r="J87" t="s">
        <v>2313</v>
      </c>
      <c r="K87" t="s">
        <v>812</v>
      </c>
      <c r="L87" t="s">
        <v>2314</v>
      </c>
      <c r="M87" t="s">
        <v>2315</v>
      </c>
      <c r="N87" t="s">
        <v>639</v>
      </c>
      <c r="O87" t="s">
        <v>678</v>
      </c>
      <c r="P87" t="s">
        <v>23</v>
      </c>
      <c r="Q87" t="s">
        <v>679</v>
      </c>
      <c r="R87" t="s">
        <v>640</v>
      </c>
      <c r="S87" t="s">
        <v>2316</v>
      </c>
      <c r="T87" t="s">
        <v>2315</v>
      </c>
    </row>
    <row r="88" spans="1:20" x14ac:dyDescent="0.25">
      <c r="A88" t="s">
        <v>240</v>
      </c>
      <c r="B88" t="s">
        <v>742</v>
      </c>
      <c r="C88">
        <v>64.58</v>
      </c>
      <c r="D88">
        <v>1</v>
      </c>
      <c r="E88" t="s">
        <v>2311</v>
      </c>
      <c r="F88">
        <v>129.15</v>
      </c>
      <c r="G88">
        <v>0</v>
      </c>
      <c r="H88" t="s">
        <v>677</v>
      </c>
      <c r="I88" t="s">
        <v>2312</v>
      </c>
      <c r="J88" t="s">
        <v>2313</v>
      </c>
      <c r="K88" t="s">
        <v>812</v>
      </c>
      <c r="L88" t="s">
        <v>2314</v>
      </c>
      <c r="M88" t="s">
        <v>2315</v>
      </c>
      <c r="N88" t="s">
        <v>639</v>
      </c>
      <c r="O88" t="s">
        <v>678</v>
      </c>
      <c r="P88" t="s">
        <v>23</v>
      </c>
      <c r="Q88" t="s">
        <v>679</v>
      </c>
      <c r="R88" t="s">
        <v>640</v>
      </c>
      <c r="S88" t="s">
        <v>2316</v>
      </c>
      <c r="T88" t="s">
        <v>2315</v>
      </c>
    </row>
    <row r="89" spans="1:20" x14ac:dyDescent="0.25">
      <c r="A89" t="s">
        <v>77</v>
      </c>
      <c r="B89" t="s">
        <v>78</v>
      </c>
      <c r="C89">
        <v>33.333333333333336</v>
      </c>
      <c r="D89">
        <v>3</v>
      </c>
      <c r="E89" t="s">
        <v>2317</v>
      </c>
      <c r="F89">
        <v>145</v>
      </c>
      <c r="G89">
        <v>10</v>
      </c>
      <c r="H89" t="s">
        <v>637</v>
      </c>
      <c r="I89" t="s">
        <v>2318</v>
      </c>
      <c r="J89" t="s">
        <v>681</v>
      </c>
      <c r="K89" t="s">
        <v>639</v>
      </c>
      <c r="L89" t="s">
        <v>640</v>
      </c>
      <c r="M89" t="s">
        <v>2319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2320</v>
      </c>
      <c r="T89" t="s">
        <v>2319</v>
      </c>
    </row>
    <row r="90" spans="1:20" x14ac:dyDescent="0.25">
      <c r="A90" t="s">
        <v>239</v>
      </c>
      <c r="B90" t="s">
        <v>245</v>
      </c>
      <c r="C90">
        <v>139</v>
      </c>
      <c r="D90">
        <v>1</v>
      </c>
      <c r="E90" t="s">
        <v>2321</v>
      </c>
      <c r="F90">
        <v>174</v>
      </c>
      <c r="G90">
        <v>35</v>
      </c>
      <c r="H90" t="s">
        <v>649</v>
      </c>
      <c r="I90" t="s">
        <v>839</v>
      </c>
      <c r="J90" t="s">
        <v>2322</v>
      </c>
      <c r="K90" t="s">
        <v>838</v>
      </c>
      <c r="L90" t="s">
        <v>1151</v>
      </c>
      <c r="M90" t="s">
        <v>2323</v>
      </c>
      <c r="N90" t="s">
        <v>639</v>
      </c>
      <c r="O90" t="s">
        <v>651</v>
      </c>
      <c r="P90" t="s">
        <v>26</v>
      </c>
      <c r="Q90" t="s">
        <v>652</v>
      </c>
      <c r="R90" t="s">
        <v>640</v>
      </c>
      <c r="S90" t="s">
        <v>2324</v>
      </c>
      <c r="T90" t="s">
        <v>2325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2326</v>
      </c>
      <c r="F91">
        <v>200</v>
      </c>
      <c r="G91">
        <v>0</v>
      </c>
      <c r="H91" t="s">
        <v>637</v>
      </c>
      <c r="I91" t="s">
        <v>2327</v>
      </c>
      <c r="J91" t="s">
        <v>669</v>
      </c>
      <c r="K91" t="s">
        <v>639</v>
      </c>
      <c r="L91" t="s">
        <v>640</v>
      </c>
      <c r="M91" t="s">
        <v>2328</v>
      </c>
      <c r="N91" t="s">
        <v>639</v>
      </c>
      <c r="O91" t="s">
        <v>647</v>
      </c>
      <c r="P91" t="s">
        <v>5</v>
      </c>
      <c r="Q91" t="s">
        <v>648</v>
      </c>
      <c r="R91" t="s">
        <v>640</v>
      </c>
      <c r="S91" t="s">
        <v>2329</v>
      </c>
      <c r="T91" t="s">
        <v>2330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2331</v>
      </c>
      <c r="F92">
        <v>200</v>
      </c>
      <c r="G92">
        <v>0</v>
      </c>
      <c r="H92" t="s">
        <v>637</v>
      </c>
      <c r="I92" t="s">
        <v>2332</v>
      </c>
      <c r="J92" t="s">
        <v>777</v>
      </c>
      <c r="K92" t="s">
        <v>639</v>
      </c>
      <c r="L92" t="s">
        <v>640</v>
      </c>
      <c r="M92" t="s">
        <v>2333</v>
      </c>
      <c r="N92" t="s">
        <v>639</v>
      </c>
      <c r="O92" t="s">
        <v>647</v>
      </c>
      <c r="P92" t="s">
        <v>5</v>
      </c>
      <c r="Q92" t="s">
        <v>648</v>
      </c>
      <c r="R92" t="s">
        <v>640</v>
      </c>
      <c r="S92" t="s">
        <v>2334</v>
      </c>
      <c r="T92" t="s">
        <v>2335</v>
      </c>
    </row>
    <row r="93" spans="1:20" x14ac:dyDescent="0.25">
      <c r="A93" t="s">
        <v>72</v>
      </c>
      <c r="B93" t="s">
        <v>108</v>
      </c>
      <c r="C93">
        <v>66.333333333333329</v>
      </c>
      <c r="D93">
        <v>3</v>
      </c>
      <c r="E93" t="s">
        <v>2336</v>
      </c>
      <c r="F93">
        <v>249</v>
      </c>
      <c r="G93">
        <v>0</v>
      </c>
      <c r="H93" t="s">
        <v>649</v>
      </c>
      <c r="I93" t="s">
        <v>925</v>
      </c>
      <c r="J93" t="s">
        <v>1080</v>
      </c>
      <c r="K93" t="s">
        <v>1081</v>
      </c>
      <c r="L93" t="s">
        <v>860</v>
      </c>
      <c r="M93" t="s">
        <v>2325</v>
      </c>
      <c r="N93" t="s">
        <v>639</v>
      </c>
      <c r="O93" t="s">
        <v>651</v>
      </c>
      <c r="P93" t="s">
        <v>26</v>
      </c>
      <c r="Q93" t="s">
        <v>652</v>
      </c>
      <c r="R93" t="s">
        <v>640</v>
      </c>
      <c r="S93" t="s">
        <v>2337</v>
      </c>
      <c r="T93" t="s">
        <v>2338</v>
      </c>
    </row>
    <row r="94" spans="1:20" x14ac:dyDescent="0.25">
      <c r="A94" t="s">
        <v>241</v>
      </c>
      <c r="B94" t="s">
        <v>247</v>
      </c>
      <c r="C94">
        <v>139</v>
      </c>
      <c r="D94">
        <v>1</v>
      </c>
      <c r="E94" t="s">
        <v>2339</v>
      </c>
      <c r="F94">
        <v>215</v>
      </c>
      <c r="G94">
        <v>0</v>
      </c>
      <c r="H94" t="s">
        <v>751</v>
      </c>
      <c r="I94" t="s">
        <v>2340</v>
      </c>
      <c r="J94" t="s">
        <v>2341</v>
      </c>
      <c r="K94" t="s">
        <v>903</v>
      </c>
      <c r="L94" t="s">
        <v>2342</v>
      </c>
      <c r="M94" t="s">
        <v>2343</v>
      </c>
      <c r="N94" t="s">
        <v>1010</v>
      </c>
      <c r="O94" t="s">
        <v>753</v>
      </c>
      <c r="P94" t="s">
        <v>744</v>
      </c>
      <c r="Q94" t="s">
        <v>745</v>
      </c>
      <c r="R94" t="s">
        <v>640</v>
      </c>
      <c r="S94" t="s">
        <v>2344</v>
      </c>
      <c r="T94" t="s">
        <v>2345</v>
      </c>
    </row>
    <row r="95" spans="1:20" x14ac:dyDescent="0.25">
      <c r="A95" t="s">
        <v>240</v>
      </c>
      <c r="B95" t="s">
        <v>246</v>
      </c>
      <c r="C95">
        <v>139</v>
      </c>
      <c r="D95">
        <v>1</v>
      </c>
      <c r="E95" t="s">
        <v>2339</v>
      </c>
      <c r="F95">
        <v>215</v>
      </c>
      <c r="G95">
        <v>0</v>
      </c>
      <c r="H95" t="s">
        <v>751</v>
      </c>
      <c r="I95" t="s">
        <v>2340</v>
      </c>
      <c r="J95" t="s">
        <v>2341</v>
      </c>
      <c r="K95" t="s">
        <v>903</v>
      </c>
      <c r="L95" t="s">
        <v>2342</v>
      </c>
      <c r="M95" t="s">
        <v>2343</v>
      </c>
      <c r="N95" t="s">
        <v>1010</v>
      </c>
      <c r="O95" t="s">
        <v>753</v>
      </c>
      <c r="P95" t="s">
        <v>744</v>
      </c>
      <c r="Q95" t="s">
        <v>745</v>
      </c>
      <c r="R95" t="s">
        <v>640</v>
      </c>
      <c r="S95" t="s">
        <v>2344</v>
      </c>
      <c r="T95" t="s">
        <v>2345</v>
      </c>
    </row>
    <row r="96" spans="1:20" x14ac:dyDescent="0.25">
      <c r="A96" t="s">
        <v>241</v>
      </c>
      <c r="B96" t="s">
        <v>247</v>
      </c>
      <c r="C96">
        <v>139</v>
      </c>
      <c r="D96">
        <v>1</v>
      </c>
      <c r="E96" t="s">
        <v>2346</v>
      </c>
      <c r="F96">
        <v>215</v>
      </c>
      <c r="G96">
        <v>0</v>
      </c>
      <c r="H96" t="s">
        <v>751</v>
      </c>
      <c r="I96" t="s">
        <v>2347</v>
      </c>
      <c r="J96" t="s">
        <v>2348</v>
      </c>
      <c r="K96" t="s">
        <v>776</v>
      </c>
      <c r="L96" t="s">
        <v>2349</v>
      </c>
      <c r="M96" t="s">
        <v>2345</v>
      </c>
      <c r="N96" t="s">
        <v>1010</v>
      </c>
      <c r="O96" t="s">
        <v>753</v>
      </c>
      <c r="P96" t="s">
        <v>744</v>
      </c>
      <c r="Q96" t="s">
        <v>745</v>
      </c>
      <c r="R96" t="s">
        <v>640</v>
      </c>
      <c r="S96" t="s">
        <v>2350</v>
      </c>
      <c r="T96" t="s">
        <v>2351</v>
      </c>
    </row>
    <row r="97" spans="1:20" x14ac:dyDescent="0.25">
      <c r="A97" t="s">
        <v>239</v>
      </c>
      <c r="B97" t="s">
        <v>245</v>
      </c>
      <c r="C97">
        <v>139</v>
      </c>
      <c r="D97">
        <v>1</v>
      </c>
      <c r="E97" t="s">
        <v>2346</v>
      </c>
      <c r="F97">
        <v>215</v>
      </c>
      <c r="G97">
        <v>0</v>
      </c>
      <c r="H97" t="s">
        <v>751</v>
      </c>
      <c r="I97" t="s">
        <v>2347</v>
      </c>
      <c r="J97" t="s">
        <v>2348</v>
      </c>
      <c r="K97" t="s">
        <v>776</v>
      </c>
      <c r="L97" t="s">
        <v>2349</v>
      </c>
      <c r="M97" t="s">
        <v>2345</v>
      </c>
      <c r="N97" t="s">
        <v>1010</v>
      </c>
      <c r="O97" t="s">
        <v>753</v>
      </c>
      <c r="P97" t="s">
        <v>744</v>
      </c>
      <c r="Q97" t="s">
        <v>745</v>
      </c>
      <c r="R97" t="s">
        <v>640</v>
      </c>
      <c r="S97" t="s">
        <v>2350</v>
      </c>
      <c r="T97" t="s">
        <v>2351</v>
      </c>
    </row>
    <row r="98" spans="1:20" x14ac:dyDescent="0.25">
      <c r="A98" t="s">
        <v>147</v>
      </c>
      <c r="B98" t="s">
        <v>148</v>
      </c>
      <c r="C98">
        <v>65</v>
      </c>
      <c r="D98">
        <v>18</v>
      </c>
      <c r="E98" t="s">
        <v>2352</v>
      </c>
      <c r="F98">
        <v>544.17999999999995</v>
      </c>
      <c r="G98">
        <v>0</v>
      </c>
      <c r="H98" t="s">
        <v>637</v>
      </c>
      <c r="I98" t="s">
        <v>703</v>
      </c>
      <c r="J98" t="s">
        <v>695</v>
      </c>
      <c r="K98" t="s">
        <v>639</v>
      </c>
      <c r="L98" t="s">
        <v>640</v>
      </c>
      <c r="M98" t="s">
        <v>2353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2354</v>
      </c>
      <c r="T98" t="s">
        <v>2353</v>
      </c>
    </row>
    <row r="99" spans="1:20" x14ac:dyDescent="0.25">
      <c r="A99" t="s">
        <v>601</v>
      </c>
      <c r="B99" t="s">
        <v>602</v>
      </c>
      <c r="C99">
        <v>139</v>
      </c>
      <c r="D99">
        <v>1</v>
      </c>
      <c r="E99" t="s">
        <v>2355</v>
      </c>
      <c r="F99">
        <v>399</v>
      </c>
      <c r="G99">
        <v>0</v>
      </c>
      <c r="H99" t="s">
        <v>751</v>
      </c>
      <c r="I99" t="s">
        <v>2356</v>
      </c>
      <c r="J99" t="s">
        <v>2357</v>
      </c>
      <c r="K99" t="s">
        <v>1112</v>
      </c>
      <c r="L99" t="s">
        <v>2358</v>
      </c>
      <c r="M99" t="s">
        <v>2353</v>
      </c>
      <c r="N99" t="s">
        <v>1010</v>
      </c>
      <c r="O99" t="s">
        <v>753</v>
      </c>
      <c r="P99" t="s">
        <v>744</v>
      </c>
      <c r="Q99" t="s">
        <v>745</v>
      </c>
      <c r="R99" t="s">
        <v>640</v>
      </c>
      <c r="S99" t="s">
        <v>2359</v>
      </c>
      <c r="T99" t="s">
        <v>2360</v>
      </c>
    </row>
    <row r="100" spans="1:20" x14ac:dyDescent="0.25">
      <c r="A100" t="s">
        <v>241</v>
      </c>
      <c r="B100" t="s">
        <v>247</v>
      </c>
      <c r="C100">
        <v>139</v>
      </c>
      <c r="D100">
        <v>1</v>
      </c>
      <c r="E100" t="s">
        <v>2355</v>
      </c>
      <c r="F100">
        <v>399</v>
      </c>
      <c r="G100">
        <v>0</v>
      </c>
      <c r="H100" t="s">
        <v>751</v>
      </c>
      <c r="I100" t="s">
        <v>2356</v>
      </c>
      <c r="J100" t="s">
        <v>2357</v>
      </c>
      <c r="K100" t="s">
        <v>1112</v>
      </c>
      <c r="L100" t="s">
        <v>2358</v>
      </c>
      <c r="M100" t="s">
        <v>2353</v>
      </c>
      <c r="N100" t="s">
        <v>1010</v>
      </c>
      <c r="O100" t="s">
        <v>753</v>
      </c>
      <c r="P100" t="s">
        <v>744</v>
      </c>
      <c r="Q100" t="s">
        <v>745</v>
      </c>
      <c r="R100" t="s">
        <v>640</v>
      </c>
      <c r="S100" t="s">
        <v>2359</v>
      </c>
      <c r="T100" t="s">
        <v>2360</v>
      </c>
    </row>
    <row r="101" spans="1:20" x14ac:dyDescent="0.25">
      <c r="A101" t="s">
        <v>240</v>
      </c>
      <c r="B101" t="s">
        <v>246</v>
      </c>
      <c r="C101">
        <v>139</v>
      </c>
      <c r="D101">
        <v>1</v>
      </c>
      <c r="E101" t="s">
        <v>2355</v>
      </c>
      <c r="F101">
        <v>399</v>
      </c>
      <c r="G101">
        <v>0</v>
      </c>
      <c r="H101" t="s">
        <v>751</v>
      </c>
      <c r="I101" t="s">
        <v>2356</v>
      </c>
      <c r="J101" t="s">
        <v>2357</v>
      </c>
      <c r="K101" t="s">
        <v>1112</v>
      </c>
      <c r="L101" t="s">
        <v>2358</v>
      </c>
      <c r="M101" t="s">
        <v>2353</v>
      </c>
      <c r="N101" t="s">
        <v>1010</v>
      </c>
      <c r="O101" t="s">
        <v>753</v>
      </c>
      <c r="P101" t="s">
        <v>744</v>
      </c>
      <c r="Q101" t="s">
        <v>745</v>
      </c>
      <c r="R101" t="s">
        <v>640</v>
      </c>
      <c r="S101" t="s">
        <v>2359</v>
      </c>
      <c r="T101" t="s">
        <v>2360</v>
      </c>
    </row>
    <row r="102" spans="1:20" x14ac:dyDescent="0.25">
      <c r="A102" t="s">
        <v>239</v>
      </c>
      <c r="B102" t="s">
        <v>245</v>
      </c>
      <c r="C102">
        <v>139</v>
      </c>
      <c r="D102">
        <v>1</v>
      </c>
      <c r="E102" t="s">
        <v>2355</v>
      </c>
      <c r="F102">
        <v>399</v>
      </c>
      <c r="G102">
        <v>0</v>
      </c>
      <c r="H102" t="s">
        <v>751</v>
      </c>
      <c r="I102" t="s">
        <v>2356</v>
      </c>
      <c r="J102" t="s">
        <v>2357</v>
      </c>
      <c r="K102" t="s">
        <v>1112</v>
      </c>
      <c r="L102" t="s">
        <v>2358</v>
      </c>
      <c r="M102" t="s">
        <v>2353</v>
      </c>
      <c r="N102" t="s">
        <v>1010</v>
      </c>
      <c r="O102" t="s">
        <v>753</v>
      </c>
      <c r="P102" t="s">
        <v>744</v>
      </c>
      <c r="Q102" t="s">
        <v>745</v>
      </c>
      <c r="R102" t="s">
        <v>640</v>
      </c>
      <c r="S102" t="s">
        <v>2359</v>
      </c>
      <c r="T102" t="s">
        <v>2360</v>
      </c>
    </row>
    <row r="103" spans="1:20" x14ac:dyDescent="0.25">
      <c r="A103" t="s">
        <v>601</v>
      </c>
      <c r="B103" t="s">
        <v>602</v>
      </c>
      <c r="C103">
        <v>109</v>
      </c>
      <c r="D103">
        <v>1</v>
      </c>
      <c r="E103" t="s">
        <v>2361</v>
      </c>
      <c r="F103">
        <v>377</v>
      </c>
      <c r="G103">
        <v>50</v>
      </c>
      <c r="H103" t="s">
        <v>751</v>
      </c>
      <c r="I103" t="s">
        <v>2362</v>
      </c>
      <c r="J103" t="s">
        <v>2363</v>
      </c>
      <c r="K103" t="s">
        <v>952</v>
      </c>
      <c r="L103" t="s">
        <v>2364</v>
      </c>
      <c r="M103" t="s">
        <v>2360</v>
      </c>
      <c r="N103" t="s">
        <v>1010</v>
      </c>
      <c r="O103" t="s">
        <v>753</v>
      </c>
      <c r="P103" t="s">
        <v>744</v>
      </c>
      <c r="Q103" t="s">
        <v>745</v>
      </c>
      <c r="R103" t="s">
        <v>640</v>
      </c>
      <c r="S103" t="s">
        <v>2365</v>
      </c>
      <c r="T103" t="s">
        <v>2366</v>
      </c>
    </row>
    <row r="104" spans="1:20" x14ac:dyDescent="0.25">
      <c r="A104" t="s">
        <v>241</v>
      </c>
      <c r="B104" t="s">
        <v>247</v>
      </c>
      <c r="C104">
        <v>109</v>
      </c>
      <c r="D104">
        <v>1</v>
      </c>
      <c r="E104" t="s">
        <v>2361</v>
      </c>
      <c r="F104">
        <v>377</v>
      </c>
      <c r="G104">
        <v>50</v>
      </c>
      <c r="H104" t="s">
        <v>751</v>
      </c>
      <c r="I104" t="s">
        <v>2362</v>
      </c>
      <c r="J104" t="s">
        <v>2363</v>
      </c>
      <c r="K104" t="s">
        <v>952</v>
      </c>
      <c r="L104" t="s">
        <v>2364</v>
      </c>
      <c r="M104" t="s">
        <v>2360</v>
      </c>
      <c r="N104" t="s">
        <v>1010</v>
      </c>
      <c r="O104" t="s">
        <v>753</v>
      </c>
      <c r="P104" t="s">
        <v>744</v>
      </c>
      <c r="Q104" t="s">
        <v>745</v>
      </c>
      <c r="R104" t="s">
        <v>640</v>
      </c>
      <c r="S104" t="s">
        <v>2365</v>
      </c>
      <c r="T104" t="s">
        <v>2366</v>
      </c>
    </row>
    <row r="105" spans="1:20" x14ac:dyDescent="0.25">
      <c r="A105" t="s">
        <v>239</v>
      </c>
      <c r="B105" t="s">
        <v>245</v>
      </c>
      <c r="C105">
        <v>109</v>
      </c>
      <c r="D105">
        <v>1</v>
      </c>
      <c r="E105" t="s">
        <v>2361</v>
      </c>
      <c r="F105">
        <v>377</v>
      </c>
      <c r="G105">
        <v>50</v>
      </c>
      <c r="H105" t="s">
        <v>751</v>
      </c>
      <c r="I105" t="s">
        <v>2362</v>
      </c>
      <c r="J105" t="s">
        <v>2363</v>
      </c>
      <c r="K105" t="s">
        <v>952</v>
      </c>
      <c r="L105" t="s">
        <v>2364</v>
      </c>
      <c r="M105" t="s">
        <v>2360</v>
      </c>
      <c r="N105" t="s">
        <v>1010</v>
      </c>
      <c r="O105" t="s">
        <v>753</v>
      </c>
      <c r="P105" t="s">
        <v>744</v>
      </c>
      <c r="Q105" t="s">
        <v>745</v>
      </c>
      <c r="R105" t="s">
        <v>640</v>
      </c>
      <c r="S105" t="s">
        <v>2365</v>
      </c>
      <c r="T105" t="s">
        <v>2366</v>
      </c>
    </row>
    <row r="106" spans="1:20" x14ac:dyDescent="0.25">
      <c r="A106" t="s">
        <v>147</v>
      </c>
      <c r="B106" t="s">
        <v>148</v>
      </c>
      <c r="C106">
        <v>65</v>
      </c>
      <c r="D106">
        <v>1</v>
      </c>
      <c r="E106" t="s">
        <v>2367</v>
      </c>
      <c r="F106">
        <v>329</v>
      </c>
      <c r="G106">
        <v>0</v>
      </c>
      <c r="H106" t="s">
        <v>751</v>
      </c>
      <c r="I106" t="s">
        <v>865</v>
      </c>
      <c r="J106" t="s">
        <v>866</v>
      </c>
      <c r="K106" t="s">
        <v>671</v>
      </c>
      <c r="L106" t="s">
        <v>867</v>
      </c>
      <c r="M106" t="s">
        <v>2366</v>
      </c>
      <c r="N106" t="s">
        <v>1010</v>
      </c>
      <c r="O106" t="s">
        <v>753</v>
      </c>
      <c r="P106" t="s">
        <v>744</v>
      </c>
      <c r="Q106" t="s">
        <v>745</v>
      </c>
      <c r="R106" t="s">
        <v>640</v>
      </c>
      <c r="S106" t="s">
        <v>2368</v>
      </c>
      <c r="T106" t="s">
        <v>2369</v>
      </c>
    </row>
    <row r="107" spans="1:20" x14ac:dyDescent="0.25">
      <c r="A107" t="s">
        <v>601</v>
      </c>
      <c r="B107" t="s">
        <v>602</v>
      </c>
      <c r="C107">
        <v>139</v>
      </c>
      <c r="D107">
        <v>1</v>
      </c>
      <c r="E107" t="s">
        <v>2367</v>
      </c>
      <c r="F107">
        <v>329</v>
      </c>
      <c r="G107">
        <v>0</v>
      </c>
      <c r="H107" t="s">
        <v>751</v>
      </c>
      <c r="I107" t="s">
        <v>865</v>
      </c>
      <c r="J107" t="s">
        <v>866</v>
      </c>
      <c r="K107" t="s">
        <v>671</v>
      </c>
      <c r="L107" t="s">
        <v>867</v>
      </c>
      <c r="M107" t="s">
        <v>2366</v>
      </c>
      <c r="N107" t="s">
        <v>1010</v>
      </c>
      <c r="O107" t="s">
        <v>753</v>
      </c>
      <c r="P107" t="s">
        <v>744</v>
      </c>
      <c r="Q107" t="s">
        <v>745</v>
      </c>
      <c r="R107" t="s">
        <v>640</v>
      </c>
      <c r="S107" t="s">
        <v>2368</v>
      </c>
      <c r="T107" t="s">
        <v>2369</v>
      </c>
    </row>
    <row r="108" spans="1:20" x14ac:dyDescent="0.25">
      <c r="A108" t="s">
        <v>239</v>
      </c>
      <c r="B108" t="s">
        <v>245</v>
      </c>
      <c r="C108">
        <v>139</v>
      </c>
      <c r="D108">
        <v>1</v>
      </c>
      <c r="E108" t="s">
        <v>2367</v>
      </c>
      <c r="F108">
        <v>329</v>
      </c>
      <c r="G108">
        <v>0</v>
      </c>
      <c r="H108" t="s">
        <v>751</v>
      </c>
      <c r="I108" t="s">
        <v>865</v>
      </c>
      <c r="J108" t="s">
        <v>866</v>
      </c>
      <c r="K108" t="s">
        <v>671</v>
      </c>
      <c r="L108" t="s">
        <v>867</v>
      </c>
      <c r="M108" t="s">
        <v>2366</v>
      </c>
      <c r="N108" t="s">
        <v>1010</v>
      </c>
      <c r="O108" t="s">
        <v>753</v>
      </c>
      <c r="P108" t="s">
        <v>744</v>
      </c>
      <c r="Q108" t="s">
        <v>745</v>
      </c>
      <c r="R108" t="s">
        <v>640</v>
      </c>
      <c r="S108" t="s">
        <v>2368</v>
      </c>
      <c r="T108" t="s">
        <v>2369</v>
      </c>
    </row>
    <row r="109" spans="1:20" x14ac:dyDescent="0.25">
      <c r="A109" t="s">
        <v>18</v>
      </c>
      <c r="B109" t="s">
        <v>19</v>
      </c>
      <c r="C109">
        <v>66.666666666666671</v>
      </c>
      <c r="D109">
        <v>3</v>
      </c>
      <c r="E109" t="s">
        <v>2370</v>
      </c>
      <c r="F109">
        <v>100</v>
      </c>
      <c r="G109">
        <v>0</v>
      </c>
      <c r="H109" t="s">
        <v>637</v>
      </c>
      <c r="I109" t="s">
        <v>2371</v>
      </c>
      <c r="J109" t="s">
        <v>720</v>
      </c>
      <c r="K109" t="s">
        <v>639</v>
      </c>
      <c r="L109" t="s">
        <v>640</v>
      </c>
      <c r="M109" t="s">
        <v>2369</v>
      </c>
      <c r="N109" t="s">
        <v>639</v>
      </c>
      <c r="O109" t="s">
        <v>647</v>
      </c>
      <c r="P109" t="s">
        <v>5</v>
      </c>
      <c r="Q109" t="s">
        <v>648</v>
      </c>
      <c r="R109" t="s">
        <v>640</v>
      </c>
      <c r="S109" t="s">
        <v>2372</v>
      </c>
      <c r="T109" t="s">
        <v>2373</v>
      </c>
    </row>
    <row r="110" spans="1:20" x14ac:dyDescent="0.25">
      <c r="A110" t="s">
        <v>239</v>
      </c>
      <c r="B110" t="s">
        <v>245</v>
      </c>
      <c r="C110">
        <v>109</v>
      </c>
      <c r="D110">
        <v>1</v>
      </c>
      <c r="E110" t="s">
        <v>2374</v>
      </c>
      <c r="F110">
        <v>377</v>
      </c>
      <c r="G110">
        <v>50</v>
      </c>
      <c r="H110" t="s">
        <v>751</v>
      </c>
      <c r="I110" t="s">
        <v>2375</v>
      </c>
      <c r="J110" t="s">
        <v>2376</v>
      </c>
      <c r="K110" t="s">
        <v>2377</v>
      </c>
      <c r="L110" t="s">
        <v>2378</v>
      </c>
      <c r="M110" t="s">
        <v>2373</v>
      </c>
      <c r="N110" t="s">
        <v>1010</v>
      </c>
      <c r="O110" t="s">
        <v>753</v>
      </c>
      <c r="P110" t="s">
        <v>744</v>
      </c>
      <c r="Q110" t="s">
        <v>745</v>
      </c>
      <c r="R110" t="s">
        <v>640</v>
      </c>
      <c r="S110" t="s">
        <v>2379</v>
      </c>
      <c r="T110" t="s">
        <v>2373</v>
      </c>
    </row>
    <row r="111" spans="1:20" x14ac:dyDescent="0.25">
      <c r="A111" t="s">
        <v>240</v>
      </c>
      <c r="B111" t="s">
        <v>246</v>
      </c>
      <c r="C111">
        <v>109</v>
      </c>
      <c r="D111">
        <v>2</v>
      </c>
      <c r="E111" t="s">
        <v>2374</v>
      </c>
      <c r="F111">
        <v>377</v>
      </c>
      <c r="G111">
        <v>50</v>
      </c>
      <c r="H111" t="s">
        <v>751</v>
      </c>
      <c r="I111" t="s">
        <v>2375</v>
      </c>
      <c r="J111" t="s">
        <v>2376</v>
      </c>
      <c r="K111" t="s">
        <v>2377</v>
      </c>
      <c r="L111" t="s">
        <v>2378</v>
      </c>
      <c r="M111" t="s">
        <v>2373</v>
      </c>
      <c r="N111" t="s">
        <v>1010</v>
      </c>
      <c r="O111" t="s">
        <v>753</v>
      </c>
      <c r="P111" t="s">
        <v>744</v>
      </c>
      <c r="Q111" t="s">
        <v>745</v>
      </c>
      <c r="R111" t="s">
        <v>640</v>
      </c>
      <c r="S111" t="s">
        <v>2379</v>
      </c>
      <c r="T111" t="s">
        <v>2373</v>
      </c>
    </row>
    <row r="112" spans="1:20" x14ac:dyDescent="0.25">
      <c r="A112" t="s">
        <v>601</v>
      </c>
      <c r="B112" t="s">
        <v>602</v>
      </c>
      <c r="C112">
        <v>109</v>
      </c>
      <c r="D112">
        <v>1</v>
      </c>
      <c r="E112" t="s">
        <v>2380</v>
      </c>
      <c r="F112">
        <v>486</v>
      </c>
      <c r="G112">
        <v>50</v>
      </c>
      <c r="H112" t="s">
        <v>751</v>
      </c>
      <c r="I112" t="s">
        <v>2381</v>
      </c>
      <c r="J112" t="s">
        <v>2382</v>
      </c>
      <c r="K112" t="s">
        <v>1000</v>
      </c>
      <c r="L112" t="s">
        <v>2383</v>
      </c>
      <c r="M112" t="s">
        <v>2384</v>
      </c>
      <c r="N112" t="s">
        <v>1010</v>
      </c>
      <c r="O112" t="s">
        <v>753</v>
      </c>
      <c r="P112" t="s">
        <v>744</v>
      </c>
      <c r="Q112" t="s">
        <v>745</v>
      </c>
      <c r="R112" t="s">
        <v>640</v>
      </c>
      <c r="S112" t="s">
        <v>2385</v>
      </c>
      <c r="T112" t="s">
        <v>2386</v>
      </c>
    </row>
    <row r="113" spans="1:20" x14ac:dyDescent="0.25">
      <c r="A113" t="s">
        <v>241</v>
      </c>
      <c r="B113" t="s">
        <v>247</v>
      </c>
      <c r="C113">
        <v>109</v>
      </c>
      <c r="D113">
        <v>1</v>
      </c>
      <c r="E113" t="s">
        <v>2380</v>
      </c>
      <c r="F113">
        <v>486</v>
      </c>
      <c r="G113">
        <v>50</v>
      </c>
      <c r="H113" t="s">
        <v>751</v>
      </c>
      <c r="I113" t="s">
        <v>2381</v>
      </c>
      <c r="J113" t="s">
        <v>2382</v>
      </c>
      <c r="K113" t="s">
        <v>1000</v>
      </c>
      <c r="L113" t="s">
        <v>2383</v>
      </c>
      <c r="M113" t="s">
        <v>2384</v>
      </c>
      <c r="N113" t="s">
        <v>1010</v>
      </c>
      <c r="O113" t="s">
        <v>753</v>
      </c>
      <c r="P113" t="s">
        <v>744</v>
      </c>
      <c r="Q113" t="s">
        <v>745</v>
      </c>
      <c r="R113" t="s">
        <v>640</v>
      </c>
      <c r="S113" t="s">
        <v>2385</v>
      </c>
      <c r="T113" t="s">
        <v>2386</v>
      </c>
    </row>
    <row r="114" spans="1:20" x14ac:dyDescent="0.25">
      <c r="A114" t="s">
        <v>240</v>
      </c>
      <c r="B114" t="s">
        <v>246</v>
      </c>
      <c r="C114">
        <v>109</v>
      </c>
      <c r="D114">
        <v>1</v>
      </c>
      <c r="E114" t="s">
        <v>2380</v>
      </c>
      <c r="F114">
        <v>486</v>
      </c>
      <c r="G114">
        <v>50</v>
      </c>
      <c r="H114" t="s">
        <v>751</v>
      </c>
      <c r="I114" t="s">
        <v>2381</v>
      </c>
      <c r="J114" t="s">
        <v>2382</v>
      </c>
      <c r="K114" t="s">
        <v>1000</v>
      </c>
      <c r="L114" t="s">
        <v>2383</v>
      </c>
      <c r="M114" t="s">
        <v>2384</v>
      </c>
      <c r="N114" t="s">
        <v>1010</v>
      </c>
      <c r="O114" t="s">
        <v>753</v>
      </c>
      <c r="P114" t="s">
        <v>744</v>
      </c>
      <c r="Q114" t="s">
        <v>745</v>
      </c>
      <c r="R114" t="s">
        <v>640</v>
      </c>
      <c r="S114" t="s">
        <v>2385</v>
      </c>
      <c r="T114" t="s">
        <v>2386</v>
      </c>
    </row>
    <row r="115" spans="1:20" x14ac:dyDescent="0.25">
      <c r="A115" t="s">
        <v>239</v>
      </c>
      <c r="B115" t="s">
        <v>245</v>
      </c>
      <c r="C115">
        <v>109</v>
      </c>
      <c r="D115">
        <v>1</v>
      </c>
      <c r="E115" t="s">
        <v>2380</v>
      </c>
      <c r="F115">
        <v>486</v>
      </c>
      <c r="G115">
        <v>50</v>
      </c>
      <c r="H115" t="s">
        <v>751</v>
      </c>
      <c r="I115" t="s">
        <v>2381</v>
      </c>
      <c r="J115" t="s">
        <v>2382</v>
      </c>
      <c r="K115" t="s">
        <v>1000</v>
      </c>
      <c r="L115" t="s">
        <v>2383</v>
      </c>
      <c r="M115" t="s">
        <v>2384</v>
      </c>
      <c r="N115" t="s">
        <v>1010</v>
      </c>
      <c r="O115" t="s">
        <v>753</v>
      </c>
      <c r="P115" t="s">
        <v>744</v>
      </c>
      <c r="Q115" t="s">
        <v>745</v>
      </c>
      <c r="R115" t="s">
        <v>640</v>
      </c>
      <c r="S115" t="s">
        <v>2385</v>
      </c>
      <c r="T115" t="s">
        <v>2386</v>
      </c>
    </row>
    <row r="116" spans="1:20" x14ac:dyDescent="0.25">
      <c r="A116" t="s">
        <v>14</v>
      </c>
      <c r="B116" t="s">
        <v>15</v>
      </c>
      <c r="C116">
        <v>65</v>
      </c>
      <c r="D116">
        <v>1</v>
      </c>
      <c r="E116" t="s">
        <v>2387</v>
      </c>
      <c r="F116">
        <v>394</v>
      </c>
      <c r="G116">
        <v>0</v>
      </c>
      <c r="H116" t="s">
        <v>751</v>
      </c>
      <c r="I116" t="s">
        <v>2388</v>
      </c>
      <c r="J116" t="s">
        <v>2389</v>
      </c>
      <c r="K116" t="s">
        <v>869</v>
      </c>
      <c r="L116" t="s">
        <v>2390</v>
      </c>
      <c r="M116" t="s">
        <v>2386</v>
      </c>
      <c r="N116" t="s">
        <v>1010</v>
      </c>
      <c r="O116" t="s">
        <v>753</v>
      </c>
      <c r="P116" t="s">
        <v>744</v>
      </c>
      <c r="Q116" t="s">
        <v>745</v>
      </c>
      <c r="R116" t="s">
        <v>640</v>
      </c>
      <c r="S116" t="s">
        <v>2391</v>
      </c>
      <c r="T116" t="s">
        <v>2392</v>
      </c>
    </row>
    <row r="117" spans="1:20" x14ac:dyDescent="0.25">
      <c r="A117" t="s">
        <v>12</v>
      </c>
      <c r="B117" t="s">
        <v>13</v>
      </c>
      <c r="C117">
        <v>65</v>
      </c>
      <c r="D117">
        <v>1</v>
      </c>
      <c r="E117" t="s">
        <v>2387</v>
      </c>
      <c r="F117">
        <v>394</v>
      </c>
      <c r="G117">
        <v>0</v>
      </c>
      <c r="H117" t="s">
        <v>751</v>
      </c>
      <c r="I117" t="s">
        <v>2388</v>
      </c>
      <c r="J117" t="s">
        <v>2389</v>
      </c>
      <c r="K117" t="s">
        <v>869</v>
      </c>
      <c r="L117" t="s">
        <v>2390</v>
      </c>
      <c r="M117" t="s">
        <v>2386</v>
      </c>
      <c r="N117" t="s">
        <v>1010</v>
      </c>
      <c r="O117" t="s">
        <v>753</v>
      </c>
      <c r="P117" t="s">
        <v>744</v>
      </c>
      <c r="Q117" t="s">
        <v>745</v>
      </c>
      <c r="R117" t="s">
        <v>640</v>
      </c>
      <c r="S117" t="s">
        <v>2391</v>
      </c>
      <c r="T117" t="s">
        <v>2392</v>
      </c>
    </row>
    <row r="118" spans="1:20" x14ac:dyDescent="0.25">
      <c r="A118" t="s">
        <v>240</v>
      </c>
      <c r="B118" t="s">
        <v>246</v>
      </c>
      <c r="C118">
        <v>139</v>
      </c>
      <c r="D118">
        <v>1</v>
      </c>
      <c r="E118" t="s">
        <v>2387</v>
      </c>
      <c r="F118">
        <v>394</v>
      </c>
      <c r="G118">
        <v>0</v>
      </c>
      <c r="H118" t="s">
        <v>751</v>
      </c>
      <c r="I118" t="s">
        <v>2388</v>
      </c>
      <c r="J118" t="s">
        <v>2389</v>
      </c>
      <c r="K118" t="s">
        <v>869</v>
      </c>
      <c r="L118" t="s">
        <v>2390</v>
      </c>
      <c r="M118" t="s">
        <v>2386</v>
      </c>
      <c r="N118" t="s">
        <v>1010</v>
      </c>
      <c r="O118" t="s">
        <v>753</v>
      </c>
      <c r="P118" t="s">
        <v>744</v>
      </c>
      <c r="Q118" t="s">
        <v>745</v>
      </c>
      <c r="R118" t="s">
        <v>640</v>
      </c>
      <c r="S118" t="s">
        <v>2391</v>
      </c>
      <c r="T118" t="s">
        <v>2392</v>
      </c>
    </row>
    <row r="119" spans="1:20" x14ac:dyDescent="0.25">
      <c r="A119" t="s">
        <v>239</v>
      </c>
      <c r="B119" t="s">
        <v>245</v>
      </c>
      <c r="C119">
        <v>139</v>
      </c>
      <c r="D119">
        <v>1</v>
      </c>
      <c r="E119" t="s">
        <v>2387</v>
      </c>
      <c r="F119">
        <v>394</v>
      </c>
      <c r="G119">
        <v>0</v>
      </c>
      <c r="H119" t="s">
        <v>751</v>
      </c>
      <c r="I119" t="s">
        <v>2388</v>
      </c>
      <c r="J119" t="s">
        <v>2389</v>
      </c>
      <c r="K119" t="s">
        <v>869</v>
      </c>
      <c r="L119" t="s">
        <v>2390</v>
      </c>
      <c r="M119" t="s">
        <v>2386</v>
      </c>
      <c r="N119" t="s">
        <v>1010</v>
      </c>
      <c r="O119" t="s">
        <v>753</v>
      </c>
      <c r="P119" t="s">
        <v>744</v>
      </c>
      <c r="Q119" t="s">
        <v>745</v>
      </c>
      <c r="R119" t="s">
        <v>640</v>
      </c>
      <c r="S119" t="s">
        <v>2391</v>
      </c>
      <c r="T119" t="s">
        <v>2392</v>
      </c>
    </row>
    <row r="120" spans="1:20" x14ac:dyDescent="0.25">
      <c r="A120" t="s">
        <v>601</v>
      </c>
      <c r="B120" t="s">
        <v>602</v>
      </c>
      <c r="C120">
        <v>139</v>
      </c>
      <c r="D120">
        <v>1</v>
      </c>
      <c r="E120" t="s">
        <v>2393</v>
      </c>
      <c r="F120">
        <v>499</v>
      </c>
      <c r="G120">
        <v>0</v>
      </c>
      <c r="H120" t="s">
        <v>751</v>
      </c>
      <c r="I120" t="s">
        <v>2394</v>
      </c>
      <c r="J120" t="s">
        <v>2395</v>
      </c>
      <c r="K120" t="s">
        <v>912</v>
      </c>
      <c r="L120" t="s">
        <v>2396</v>
      </c>
      <c r="M120" t="s">
        <v>2397</v>
      </c>
      <c r="N120" t="s">
        <v>1010</v>
      </c>
      <c r="O120" t="s">
        <v>743</v>
      </c>
      <c r="P120" t="s">
        <v>744</v>
      </c>
      <c r="Q120" t="s">
        <v>745</v>
      </c>
      <c r="R120" t="s">
        <v>640</v>
      </c>
      <c r="S120" t="s">
        <v>2398</v>
      </c>
      <c r="T120" t="s">
        <v>2399</v>
      </c>
    </row>
    <row r="121" spans="1:20" x14ac:dyDescent="0.25">
      <c r="A121" t="s">
        <v>241</v>
      </c>
      <c r="B121" t="s">
        <v>247</v>
      </c>
      <c r="C121">
        <v>139</v>
      </c>
      <c r="D121">
        <v>1</v>
      </c>
      <c r="E121" t="s">
        <v>2393</v>
      </c>
      <c r="F121">
        <v>499</v>
      </c>
      <c r="G121">
        <v>0</v>
      </c>
      <c r="H121" t="s">
        <v>751</v>
      </c>
      <c r="I121" t="s">
        <v>2394</v>
      </c>
      <c r="J121" t="s">
        <v>2395</v>
      </c>
      <c r="K121" t="s">
        <v>912</v>
      </c>
      <c r="L121" t="s">
        <v>2396</v>
      </c>
      <c r="M121" t="s">
        <v>2397</v>
      </c>
      <c r="N121" t="s">
        <v>1010</v>
      </c>
      <c r="O121" t="s">
        <v>743</v>
      </c>
      <c r="P121" t="s">
        <v>744</v>
      </c>
      <c r="Q121" t="s">
        <v>745</v>
      </c>
      <c r="R121" t="s">
        <v>640</v>
      </c>
      <c r="S121" t="s">
        <v>2398</v>
      </c>
      <c r="T121" t="s">
        <v>2399</v>
      </c>
    </row>
    <row r="122" spans="1:20" x14ac:dyDescent="0.25">
      <c r="A122" t="s">
        <v>240</v>
      </c>
      <c r="B122" t="s">
        <v>246</v>
      </c>
      <c r="C122">
        <v>139</v>
      </c>
      <c r="D122">
        <v>1</v>
      </c>
      <c r="E122" t="s">
        <v>2393</v>
      </c>
      <c r="F122">
        <v>499</v>
      </c>
      <c r="G122">
        <v>0</v>
      </c>
      <c r="H122" t="s">
        <v>751</v>
      </c>
      <c r="I122" t="s">
        <v>2394</v>
      </c>
      <c r="J122" t="s">
        <v>2395</v>
      </c>
      <c r="K122" t="s">
        <v>912</v>
      </c>
      <c r="L122" t="s">
        <v>2396</v>
      </c>
      <c r="M122" t="s">
        <v>2397</v>
      </c>
      <c r="N122" t="s">
        <v>1010</v>
      </c>
      <c r="O122" t="s">
        <v>743</v>
      </c>
      <c r="P122" t="s">
        <v>744</v>
      </c>
      <c r="Q122" t="s">
        <v>745</v>
      </c>
      <c r="R122" t="s">
        <v>640</v>
      </c>
      <c r="S122" t="s">
        <v>2398</v>
      </c>
      <c r="T122" t="s">
        <v>2399</v>
      </c>
    </row>
    <row r="123" spans="1:20" x14ac:dyDescent="0.25">
      <c r="A123" t="s">
        <v>239</v>
      </c>
      <c r="B123" t="s">
        <v>245</v>
      </c>
      <c r="C123">
        <v>139</v>
      </c>
      <c r="D123">
        <v>1</v>
      </c>
      <c r="E123" t="s">
        <v>2393</v>
      </c>
      <c r="F123">
        <v>499</v>
      </c>
      <c r="G123">
        <v>0</v>
      </c>
      <c r="H123" t="s">
        <v>751</v>
      </c>
      <c r="I123" t="s">
        <v>2394</v>
      </c>
      <c r="J123" t="s">
        <v>2395</v>
      </c>
      <c r="K123" t="s">
        <v>912</v>
      </c>
      <c r="L123" t="s">
        <v>2396</v>
      </c>
      <c r="M123" t="s">
        <v>2397</v>
      </c>
      <c r="N123" t="s">
        <v>1010</v>
      </c>
      <c r="O123" t="s">
        <v>743</v>
      </c>
      <c r="P123" t="s">
        <v>744</v>
      </c>
      <c r="Q123" t="s">
        <v>745</v>
      </c>
      <c r="R123" t="s">
        <v>640</v>
      </c>
      <c r="S123" t="s">
        <v>2398</v>
      </c>
      <c r="T123" t="s">
        <v>2399</v>
      </c>
    </row>
    <row r="124" spans="1:20" x14ac:dyDescent="0.25">
      <c r="A124" t="s">
        <v>239</v>
      </c>
      <c r="B124" t="s">
        <v>245</v>
      </c>
      <c r="C124">
        <v>139</v>
      </c>
      <c r="D124">
        <v>3</v>
      </c>
      <c r="E124" t="s">
        <v>2400</v>
      </c>
      <c r="F124">
        <v>377</v>
      </c>
      <c r="G124">
        <v>50</v>
      </c>
      <c r="H124" t="s">
        <v>751</v>
      </c>
      <c r="I124" t="s">
        <v>2401</v>
      </c>
      <c r="J124" t="s">
        <v>2402</v>
      </c>
      <c r="K124" t="s">
        <v>863</v>
      </c>
      <c r="L124" t="s">
        <v>2403</v>
      </c>
      <c r="M124" t="s">
        <v>2399</v>
      </c>
      <c r="N124" t="s">
        <v>1010</v>
      </c>
      <c r="O124" t="s">
        <v>753</v>
      </c>
      <c r="P124" t="s">
        <v>744</v>
      </c>
      <c r="Q124" t="s">
        <v>745</v>
      </c>
      <c r="R124" t="s">
        <v>640</v>
      </c>
      <c r="S124" t="s">
        <v>2404</v>
      </c>
      <c r="T124" t="s">
        <v>2405</v>
      </c>
    </row>
    <row r="125" spans="1:20" x14ac:dyDescent="0.25">
      <c r="A125" t="s">
        <v>516</v>
      </c>
      <c r="B125" t="s">
        <v>1095</v>
      </c>
      <c r="C125">
        <v>73.75</v>
      </c>
      <c r="D125">
        <v>4</v>
      </c>
      <c r="E125" t="s">
        <v>2406</v>
      </c>
      <c r="F125">
        <v>295</v>
      </c>
      <c r="G125">
        <v>0</v>
      </c>
      <c r="H125" t="s">
        <v>751</v>
      </c>
      <c r="I125" t="s">
        <v>2407</v>
      </c>
      <c r="J125" t="s">
        <v>2408</v>
      </c>
      <c r="K125" t="s">
        <v>761</v>
      </c>
      <c r="L125" t="s">
        <v>2409</v>
      </c>
      <c r="M125" t="s">
        <v>2405</v>
      </c>
      <c r="N125" t="s">
        <v>639</v>
      </c>
      <c r="O125" t="s">
        <v>678</v>
      </c>
      <c r="P125" t="s">
        <v>23</v>
      </c>
      <c r="Q125" t="s">
        <v>679</v>
      </c>
      <c r="R125" t="s">
        <v>640</v>
      </c>
      <c r="S125" t="s">
        <v>2410</v>
      </c>
      <c r="T125" t="s">
        <v>2405</v>
      </c>
    </row>
    <row r="126" spans="1:20" x14ac:dyDescent="0.25">
      <c r="A126" t="s">
        <v>601</v>
      </c>
      <c r="B126" t="s">
        <v>602</v>
      </c>
      <c r="C126">
        <v>139</v>
      </c>
      <c r="D126">
        <v>1</v>
      </c>
      <c r="E126" t="s">
        <v>2411</v>
      </c>
      <c r="F126">
        <v>430</v>
      </c>
      <c r="G126">
        <v>0</v>
      </c>
      <c r="H126" t="s">
        <v>751</v>
      </c>
      <c r="I126" t="s">
        <v>2412</v>
      </c>
      <c r="J126" t="s">
        <v>2413</v>
      </c>
      <c r="K126" t="s">
        <v>946</v>
      </c>
      <c r="L126" t="s">
        <v>2414</v>
      </c>
      <c r="M126" t="s">
        <v>2415</v>
      </c>
      <c r="N126" t="s">
        <v>1010</v>
      </c>
      <c r="O126" t="s">
        <v>743</v>
      </c>
      <c r="P126" t="s">
        <v>744</v>
      </c>
      <c r="Q126" t="s">
        <v>745</v>
      </c>
      <c r="R126" t="s">
        <v>640</v>
      </c>
      <c r="S126" t="s">
        <v>2416</v>
      </c>
      <c r="T126" t="s">
        <v>2417</v>
      </c>
    </row>
    <row r="127" spans="1:20" x14ac:dyDescent="0.25">
      <c r="A127" t="s">
        <v>241</v>
      </c>
      <c r="B127" t="s">
        <v>247</v>
      </c>
      <c r="C127">
        <v>139</v>
      </c>
      <c r="D127">
        <v>1</v>
      </c>
      <c r="E127" t="s">
        <v>2411</v>
      </c>
      <c r="F127">
        <v>430</v>
      </c>
      <c r="G127">
        <v>0</v>
      </c>
      <c r="H127" t="s">
        <v>751</v>
      </c>
      <c r="I127" t="s">
        <v>2412</v>
      </c>
      <c r="J127" t="s">
        <v>2413</v>
      </c>
      <c r="K127" t="s">
        <v>946</v>
      </c>
      <c r="L127" t="s">
        <v>2414</v>
      </c>
      <c r="M127" t="s">
        <v>2415</v>
      </c>
      <c r="N127" t="s">
        <v>1010</v>
      </c>
      <c r="O127" t="s">
        <v>743</v>
      </c>
      <c r="P127" t="s">
        <v>744</v>
      </c>
      <c r="Q127" t="s">
        <v>745</v>
      </c>
      <c r="R127" t="s">
        <v>640</v>
      </c>
      <c r="S127" t="s">
        <v>2416</v>
      </c>
      <c r="T127" t="s">
        <v>2417</v>
      </c>
    </row>
    <row r="128" spans="1:20" x14ac:dyDescent="0.25">
      <c r="A128" t="s">
        <v>239</v>
      </c>
      <c r="B128" t="s">
        <v>245</v>
      </c>
      <c r="C128">
        <v>139</v>
      </c>
      <c r="D128">
        <v>2</v>
      </c>
      <c r="E128" t="s">
        <v>2411</v>
      </c>
      <c r="F128">
        <v>430</v>
      </c>
      <c r="G128">
        <v>0</v>
      </c>
      <c r="H128" t="s">
        <v>751</v>
      </c>
      <c r="I128" t="s">
        <v>2412</v>
      </c>
      <c r="J128" t="s">
        <v>2413</v>
      </c>
      <c r="K128" t="s">
        <v>946</v>
      </c>
      <c r="L128" t="s">
        <v>2414</v>
      </c>
      <c r="M128" t="s">
        <v>2415</v>
      </c>
      <c r="N128" t="s">
        <v>1010</v>
      </c>
      <c r="O128" t="s">
        <v>743</v>
      </c>
      <c r="P128" t="s">
        <v>744</v>
      </c>
      <c r="Q128" t="s">
        <v>745</v>
      </c>
      <c r="R128" t="s">
        <v>640</v>
      </c>
      <c r="S128" t="s">
        <v>2416</v>
      </c>
      <c r="T128" t="s">
        <v>2417</v>
      </c>
    </row>
    <row r="129" spans="1:20" x14ac:dyDescent="0.25">
      <c r="A129" t="s">
        <v>601</v>
      </c>
      <c r="B129" t="s">
        <v>602</v>
      </c>
      <c r="C129">
        <v>139</v>
      </c>
      <c r="D129">
        <v>1</v>
      </c>
      <c r="E129" t="s">
        <v>2418</v>
      </c>
      <c r="F129">
        <v>595</v>
      </c>
      <c r="G129">
        <v>50</v>
      </c>
      <c r="H129" t="s">
        <v>751</v>
      </c>
      <c r="I129" t="s">
        <v>2419</v>
      </c>
      <c r="J129" t="s">
        <v>2420</v>
      </c>
      <c r="K129" t="s">
        <v>2421</v>
      </c>
      <c r="L129" t="s">
        <v>2422</v>
      </c>
      <c r="M129" t="s">
        <v>2423</v>
      </c>
      <c r="N129" t="s">
        <v>1010</v>
      </c>
      <c r="O129" t="s">
        <v>753</v>
      </c>
      <c r="P129" t="s">
        <v>744</v>
      </c>
      <c r="Q129" t="s">
        <v>745</v>
      </c>
      <c r="R129" t="s">
        <v>640</v>
      </c>
      <c r="S129" t="s">
        <v>2424</v>
      </c>
      <c r="T129" t="s">
        <v>2423</v>
      </c>
    </row>
    <row r="130" spans="1:20" x14ac:dyDescent="0.25">
      <c r="A130" t="s">
        <v>241</v>
      </c>
      <c r="B130" t="s">
        <v>247</v>
      </c>
      <c r="C130">
        <v>139</v>
      </c>
      <c r="D130">
        <v>1</v>
      </c>
      <c r="E130" t="s">
        <v>2418</v>
      </c>
      <c r="F130">
        <v>595</v>
      </c>
      <c r="G130">
        <v>50</v>
      </c>
      <c r="H130" t="s">
        <v>751</v>
      </c>
      <c r="I130" t="s">
        <v>2419</v>
      </c>
      <c r="J130" t="s">
        <v>2420</v>
      </c>
      <c r="K130" t="s">
        <v>2421</v>
      </c>
      <c r="L130" t="s">
        <v>2422</v>
      </c>
      <c r="M130" t="s">
        <v>2423</v>
      </c>
      <c r="N130" t="s">
        <v>1010</v>
      </c>
      <c r="O130" t="s">
        <v>753</v>
      </c>
      <c r="P130" t="s">
        <v>744</v>
      </c>
      <c r="Q130" t="s">
        <v>745</v>
      </c>
      <c r="R130" t="s">
        <v>640</v>
      </c>
      <c r="S130" t="s">
        <v>2424</v>
      </c>
      <c r="T130" t="s">
        <v>2423</v>
      </c>
    </row>
    <row r="131" spans="1:20" x14ac:dyDescent="0.25">
      <c r="A131" t="s">
        <v>240</v>
      </c>
      <c r="B131" t="s">
        <v>246</v>
      </c>
      <c r="C131">
        <v>139</v>
      </c>
      <c r="D131">
        <v>2</v>
      </c>
      <c r="E131" t="s">
        <v>2418</v>
      </c>
      <c r="F131">
        <v>595</v>
      </c>
      <c r="G131">
        <v>50</v>
      </c>
      <c r="H131" t="s">
        <v>751</v>
      </c>
      <c r="I131" t="s">
        <v>2419</v>
      </c>
      <c r="J131" t="s">
        <v>2420</v>
      </c>
      <c r="K131" t="s">
        <v>2421</v>
      </c>
      <c r="L131" t="s">
        <v>2422</v>
      </c>
      <c r="M131" t="s">
        <v>2423</v>
      </c>
      <c r="N131" t="s">
        <v>1010</v>
      </c>
      <c r="O131" t="s">
        <v>753</v>
      </c>
      <c r="P131" t="s">
        <v>744</v>
      </c>
      <c r="Q131" t="s">
        <v>745</v>
      </c>
      <c r="R131" t="s">
        <v>640</v>
      </c>
      <c r="S131" t="s">
        <v>2424</v>
      </c>
      <c r="T131" t="s">
        <v>2423</v>
      </c>
    </row>
    <row r="132" spans="1:20" x14ac:dyDescent="0.25">
      <c r="A132" t="s">
        <v>239</v>
      </c>
      <c r="B132" t="s">
        <v>245</v>
      </c>
      <c r="C132">
        <v>139</v>
      </c>
      <c r="D132">
        <v>1</v>
      </c>
      <c r="E132" t="s">
        <v>2418</v>
      </c>
      <c r="F132">
        <v>595</v>
      </c>
      <c r="G132">
        <v>50</v>
      </c>
      <c r="H132" t="s">
        <v>751</v>
      </c>
      <c r="I132" t="s">
        <v>2419</v>
      </c>
      <c r="J132" t="s">
        <v>2420</v>
      </c>
      <c r="K132" t="s">
        <v>2421</v>
      </c>
      <c r="L132" t="s">
        <v>2422</v>
      </c>
      <c r="M132" t="s">
        <v>2423</v>
      </c>
      <c r="N132" t="s">
        <v>1010</v>
      </c>
      <c r="O132" t="s">
        <v>753</v>
      </c>
      <c r="P132" t="s">
        <v>744</v>
      </c>
      <c r="Q132" t="s">
        <v>745</v>
      </c>
      <c r="R132" t="s">
        <v>640</v>
      </c>
      <c r="S132" t="s">
        <v>2424</v>
      </c>
      <c r="T132" t="s">
        <v>2423</v>
      </c>
    </row>
    <row r="133" spans="1:20" x14ac:dyDescent="0.25">
      <c r="A133" t="s">
        <v>147</v>
      </c>
      <c r="B133" t="s">
        <v>148</v>
      </c>
      <c r="C133">
        <v>65</v>
      </c>
      <c r="D133">
        <v>1</v>
      </c>
      <c r="E133" t="s">
        <v>2425</v>
      </c>
      <c r="F133">
        <v>59</v>
      </c>
      <c r="G133">
        <v>0</v>
      </c>
      <c r="H133" t="s">
        <v>637</v>
      </c>
      <c r="I133" t="s">
        <v>2426</v>
      </c>
      <c r="J133" t="s">
        <v>659</v>
      </c>
      <c r="K133" t="s">
        <v>639</v>
      </c>
      <c r="L133" t="s">
        <v>640</v>
      </c>
      <c r="M133" t="s">
        <v>2427</v>
      </c>
      <c r="N133" t="s">
        <v>639</v>
      </c>
      <c r="O133" t="s">
        <v>647</v>
      </c>
      <c r="P133" t="s">
        <v>5</v>
      </c>
      <c r="Q133" t="s">
        <v>648</v>
      </c>
      <c r="R133" t="s">
        <v>640</v>
      </c>
      <c r="S133" t="s">
        <v>2428</v>
      </c>
      <c r="T133" t="s">
        <v>2427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2429</v>
      </c>
      <c r="F134">
        <v>100</v>
      </c>
      <c r="G134">
        <v>0</v>
      </c>
      <c r="H134" t="s">
        <v>637</v>
      </c>
      <c r="I134" t="s">
        <v>2430</v>
      </c>
      <c r="J134" t="s">
        <v>767</v>
      </c>
      <c r="K134" t="s">
        <v>639</v>
      </c>
      <c r="L134" t="s">
        <v>640</v>
      </c>
      <c r="M134" t="s">
        <v>2427</v>
      </c>
      <c r="N134" t="s">
        <v>639</v>
      </c>
      <c r="O134" t="s">
        <v>647</v>
      </c>
      <c r="P134" t="s">
        <v>5</v>
      </c>
      <c r="Q134" t="s">
        <v>648</v>
      </c>
      <c r="R134" t="s">
        <v>640</v>
      </c>
      <c r="S134" t="s">
        <v>2431</v>
      </c>
      <c r="T134" t="s">
        <v>2427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2432</v>
      </c>
      <c r="F135">
        <v>182</v>
      </c>
      <c r="G135">
        <v>0</v>
      </c>
      <c r="H135" t="s">
        <v>637</v>
      </c>
      <c r="I135" t="s">
        <v>810</v>
      </c>
      <c r="J135" t="s">
        <v>739</v>
      </c>
      <c r="K135" t="s">
        <v>639</v>
      </c>
      <c r="L135" t="s">
        <v>640</v>
      </c>
      <c r="M135" t="s">
        <v>2433</v>
      </c>
      <c r="N135" t="s">
        <v>639</v>
      </c>
      <c r="O135" t="s">
        <v>647</v>
      </c>
      <c r="P135" t="s">
        <v>5</v>
      </c>
      <c r="Q135" t="s">
        <v>648</v>
      </c>
      <c r="R135" t="s">
        <v>640</v>
      </c>
      <c r="S135" t="s">
        <v>2434</v>
      </c>
      <c r="T135" t="s">
        <v>2435</v>
      </c>
    </row>
    <row r="136" spans="1:20" x14ac:dyDescent="0.25">
      <c r="A136" t="s">
        <v>147</v>
      </c>
      <c r="B136" t="s">
        <v>148</v>
      </c>
      <c r="C136">
        <v>65</v>
      </c>
      <c r="D136">
        <v>9</v>
      </c>
      <c r="E136" t="s">
        <v>2436</v>
      </c>
      <c r="F136">
        <v>272.08999999999997</v>
      </c>
      <c r="G136">
        <v>0</v>
      </c>
      <c r="H136" t="s">
        <v>637</v>
      </c>
      <c r="I136" t="s">
        <v>1100</v>
      </c>
      <c r="J136" t="s">
        <v>683</v>
      </c>
      <c r="K136" t="s">
        <v>639</v>
      </c>
      <c r="L136" t="s">
        <v>640</v>
      </c>
      <c r="M136" t="s">
        <v>2437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2438</v>
      </c>
      <c r="T136" t="s">
        <v>2437</v>
      </c>
    </row>
    <row r="137" spans="1:20" x14ac:dyDescent="0.25">
      <c r="A137" t="s">
        <v>18</v>
      </c>
      <c r="B137" t="s">
        <v>19</v>
      </c>
      <c r="C137">
        <v>66.666666666666671</v>
      </c>
      <c r="D137">
        <v>3</v>
      </c>
      <c r="E137" t="s">
        <v>2439</v>
      </c>
      <c r="F137">
        <v>100</v>
      </c>
      <c r="G137">
        <v>0</v>
      </c>
      <c r="H137" t="s">
        <v>637</v>
      </c>
      <c r="I137" t="s">
        <v>2440</v>
      </c>
      <c r="J137" t="s">
        <v>692</v>
      </c>
      <c r="K137" t="s">
        <v>639</v>
      </c>
      <c r="L137" t="s">
        <v>640</v>
      </c>
      <c r="M137" t="s">
        <v>2441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2442</v>
      </c>
      <c r="T137" t="s">
        <v>2441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2443</v>
      </c>
      <c r="F138">
        <v>182</v>
      </c>
      <c r="G138">
        <v>0</v>
      </c>
      <c r="H138" t="s">
        <v>637</v>
      </c>
      <c r="I138" t="s">
        <v>2444</v>
      </c>
      <c r="J138" t="s">
        <v>657</v>
      </c>
      <c r="K138" t="s">
        <v>639</v>
      </c>
      <c r="L138" t="s">
        <v>640</v>
      </c>
      <c r="M138" t="s">
        <v>2445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2446</v>
      </c>
      <c r="T138" t="s">
        <v>2445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2447</v>
      </c>
      <c r="F139">
        <v>182</v>
      </c>
      <c r="G139">
        <v>0</v>
      </c>
      <c r="H139" t="s">
        <v>637</v>
      </c>
      <c r="I139" t="s">
        <v>2448</v>
      </c>
      <c r="J139" t="s">
        <v>700</v>
      </c>
      <c r="K139" t="s">
        <v>639</v>
      </c>
      <c r="L139" t="s">
        <v>640</v>
      </c>
      <c r="M139" t="s">
        <v>2449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2450</v>
      </c>
      <c r="T139" t="s">
        <v>2449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2451</v>
      </c>
      <c r="F140">
        <v>182</v>
      </c>
      <c r="G140">
        <v>0</v>
      </c>
      <c r="H140" t="s">
        <v>637</v>
      </c>
      <c r="I140" t="s">
        <v>2452</v>
      </c>
      <c r="J140" t="s">
        <v>757</v>
      </c>
      <c r="K140" t="s">
        <v>639</v>
      </c>
      <c r="L140" t="s">
        <v>640</v>
      </c>
      <c r="M140" t="s">
        <v>2453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2454</v>
      </c>
      <c r="T140" t="s">
        <v>2453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2455</v>
      </c>
      <c r="F141">
        <v>135</v>
      </c>
      <c r="G141">
        <v>35</v>
      </c>
      <c r="H141" t="s">
        <v>637</v>
      </c>
      <c r="I141" t="s">
        <v>2456</v>
      </c>
      <c r="J141" t="s">
        <v>659</v>
      </c>
      <c r="K141" t="s">
        <v>639</v>
      </c>
      <c r="L141" t="s">
        <v>640</v>
      </c>
      <c r="M141" t="s">
        <v>2453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2457</v>
      </c>
      <c r="T141" t="s">
        <v>2453</v>
      </c>
    </row>
    <row r="142" spans="1:20" x14ac:dyDescent="0.25">
      <c r="A142" t="s">
        <v>18</v>
      </c>
      <c r="B142" t="s">
        <v>19</v>
      </c>
      <c r="C142">
        <v>33</v>
      </c>
      <c r="D142">
        <v>10</v>
      </c>
      <c r="E142" t="s">
        <v>2458</v>
      </c>
      <c r="F142">
        <v>313.64999999999998</v>
      </c>
      <c r="G142">
        <v>0</v>
      </c>
      <c r="H142" t="s">
        <v>637</v>
      </c>
      <c r="I142" t="s">
        <v>858</v>
      </c>
      <c r="J142" t="s">
        <v>681</v>
      </c>
      <c r="K142" t="s">
        <v>639</v>
      </c>
      <c r="L142" t="s">
        <v>640</v>
      </c>
      <c r="M142" t="s">
        <v>2459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2460</v>
      </c>
      <c r="T142" t="s">
        <v>2459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2461</v>
      </c>
      <c r="F143">
        <v>100</v>
      </c>
      <c r="G143">
        <v>0</v>
      </c>
      <c r="H143" t="s">
        <v>637</v>
      </c>
      <c r="I143" t="s">
        <v>930</v>
      </c>
      <c r="J143" t="s">
        <v>720</v>
      </c>
      <c r="K143" t="s">
        <v>639</v>
      </c>
      <c r="L143" t="s">
        <v>640</v>
      </c>
      <c r="M143" t="s">
        <v>2462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2463</v>
      </c>
      <c r="T143" t="s">
        <v>2462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2464</v>
      </c>
      <c r="F144">
        <v>277</v>
      </c>
      <c r="G144">
        <v>0</v>
      </c>
      <c r="H144" t="s">
        <v>649</v>
      </c>
      <c r="I144" t="s">
        <v>2465</v>
      </c>
      <c r="J144" t="s">
        <v>2466</v>
      </c>
      <c r="K144" t="s">
        <v>916</v>
      </c>
      <c r="L144" t="s">
        <v>819</v>
      </c>
      <c r="M144" t="s">
        <v>2467</v>
      </c>
      <c r="N144" t="s">
        <v>639</v>
      </c>
      <c r="O144" t="s">
        <v>651</v>
      </c>
      <c r="P144" t="s">
        <v>26</v>
      </c>
      <c r="Q144" t="s">
        <v>652</v>
      </c>
      <c r="R144" t="s">
        <v>640</v>
      </c>
      <c r="S144" t="s">
        <v>2468</v>
      </c>
      <c r="T144" t="s">
        <v>2467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2464</v>
      </c>
      <c r="F145">
        <v>277</v>
      </c>
      <c r="G145">
        <v>0</v>
      </c>
      <c r="H145" t="s">
        <v>649</v>
      </c>
      <c r="I145" t="s">
        <v>2465</v>
      </c>
      <c r="J145" t="s">
        <v>2466</v>
      </c>
      <c r="K145" t="s">
        <v>916</v>
      </c>
      <c r="L145" t="s">
        <v>819</v>
      </c>
      <c r="M145" t="s">
        <v>2467</v>
      </c>
      <c r="N145" t="s">
        <v>639</v>
      </c>
      <c r="O145" t="s">
        <v>651</v>
      </c>
      <c r="P145" t="s">
        <v>26</v>
      </c>
      <c r="Q145" t="s">
        <v>652</v>
      </c>
      <c r="R145" t="s">
        <v>640</v>
      </c>
      <c r="S145" t="s">
        <v>2468</v>
      </c>
      <c r="T145" t="s">
        <v>2467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2469</v>
      </c>
      <c r="F146">
        <v>135</v>
      </c>
      <c r="G146">
        <v>35</v>
      </c>
      <c r="H146" t="s">
        <v>637</v>
      </c>
      <c r="I146" t="s">
        <v>2456</v>
      </c>
      <c r="J146" t="s">
        <v>659</v>
      </c>
      <c r="K146" t="s">
        <v>639</v>
      </c>
      <c r="L146" t="s">
        <v>640</v>
      </c>
      <c r="M146" t="s">
        <v>2470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2471</v>
      </c>
      <c r="T146" t="s">
        <v>2470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2472</v>
      </c>
      <c r="F147">
        <v>100</v>
      </c>
      <c r="G147">
        <v>0</v>
      </c>
      <c r="H147" t="s">
        <v>637</v>
      </c>
      <c r="I147" t="s">
        <v>930</v>
      </c>
      <c r="J147" t="s">
        <v>720</v>
      </c>
      <c r="K147" t="s">
        <v>639</v>
      </c>
      <c r="L147" t="s">
        <v>640</v>
      </c>
      <c r="M147" t="s">
        <v>2473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2474</v>
      </c>
      <c r="T147" t="s">
        <v>2473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2475</v>
      </c>
      <c r="F148">
        <v>182</v>
      </c>
      <c r="G148">
        <v>0</v>
      </c>
      <c r="H148" t="s">
        <v>637</v>
      </c>
      <c r="I148" t="s">
        <v>2476</v>
      </c>
      <c r="J148" t="s">
        <v>719</v>
      </c>
      <c r="K148" t="s">
        <v>639</v>
      </c>
      <c r="L148" t="s">
        <v>640</v>
      </c>
      <c r="M148" t="s">
        <v>2473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2477</v>
      </c>
      <c r="T148" t="s">
        <v>2473</v>
      </c>
    </row>
    <row r="149" spans="1:20" x14ac:dyDescent="0.25">
      <c r="A149" t="s">
        <v>22</v>
      </c>
      <c r="B149" t="s">
        <v>27</v>
      </c>
      <c r="C149">
        <v>85</v>
      </c>
      <c r="D149">
        <v>20</v>
      </c>
      <c r="E149" t="s">
        <v>2478</v>
      </c>
      <c r="F149">
        <v>1735</v>
      </c>
      <c r="G149">
        <v>75</v>
      </c>
      <c r="H149" t="s">
        <v>649</v>
      </c>
      <c r="I149" t="s">
        <v>831</v>
      </c>
      <c r="J149" t="s">
        <v>832</v>
      </c>
      <c r="K149" t="s">
        <v>833</v>
      </c>
      <c r="L149" t="s">
        <v>834</v>
      </c>
      <c r="M149" t="s">
        <v>2473</v>
      </c>
      <c r="N149" t="s">
        <v>639</v>
      </c>
      <c r="O149" t="s">
        <v>651</v>
      </c>
      <c r="P149" t="s">
        <v>26</v>
      </c>
      <c r="Q149" t="s">
        <v>652</v>
      </c>
      <c r="R149" t="s">
        <v>640</v>
      </c>
      <c r="S149" t="s">
        <v>2479</v>
      </c>
      <c r="T149" t="s">
        <v>2480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2481</v>
      </c>
      <c r="F150">
        <v>182</v>
      </c>
      <c r="G150">
        <v>0</v>
      </c>
      <c r="H150" t="s">
        <v>637</v>
      </c>
      <c r="I150" t="s">
        <v>872</v>
      </c>
      <c r="J150" t="s">
        <v>646</v>
      </c>
      <c r="K150" t="s">
        <v>639</v>
      </c>
      <c r="L150" t="s">
        <v>640</v>
      </c>
      <c r="M150" t="s">
        <v>2480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2482</v>
      </c>
      <c r="T150" t="s">
        <v>2480</v>
      </c>
    </row>
    <row r="151" spans="1:20" x14ac:dyDescent="0.25">
      <c r="A151" t="s">
        <v>72</v>
      </c>
      <c r="B151" t="s">
        <v>108</v>
      </c>
      <c r="C151">
        <v>66</v>
      </c>
      <c r="D151">
        <v>1</v>
      </c>
      <c r="E151" t="s">
        <v>2483</v>
      </c>
      <c r="F151">
        <v>249</v>
      </c>
      <c r="G151">
        <v>0</v>
      </c>
      <c r="H151" t="s">
        <v>649</v>
      </c>
      <c r="I151" t="s">
        <v>948</v>
      </c>
      <c r="J151" t="s">
        <v>2484</v>
      </c>
      <c r="K151" t="s">
        <v>1032</v>
      </c>
      <c r="L151" t="s">
        <v>891</v>
      </c>
      <c r="M151" t="s">
        <v>2485</v>
      </c>
      <c r="N151" t="s">
        <v>639</v>
      </c>
      <c r="O151" t="s">
        <v>651</v>
      </c>
      <c r="P151" t="s">
        <v>26</v>
      </c>
      <c r="Q151" t="s">
        <v>652</v>
      </c>
      <c r="R151" t="s">
        <v>640</v>
      </c>
      <c r="S151" t="s">
        <v>2486</v>
      </c>
      <c r="T151" t="s">
        <v>2485</v>
      </c>
    </row>
    <row r="152" spans="1:20" x14ac:dyDescent="0.25">
      <c r="A152" t="s">
        <v>101</v>
      </c>
      <c r="B152" t="s">
        <v>74</v>
      </c>
      <c r="C152">
        <v>66</v>
      </c>
      <c r="D152">
        <v>1</v>
      </c>
      <c r="E152" t="s">
        <v>2483</v>
      </c>
      <c r="F152">
        <v>249</v>
      </c>
      <c r="G152">
        <v>0</v>
      </c>
      <c r="H152" t="s">
        <v>649</v>
      </c>
      <c r="I152" t="s">
        <v>948</v>
      </c>
      <c r="J152" t="s">
        <v>2484</v>
      </c>
      <c r="K152" t="s">
        <v>1032</v>
      </c>
      <c r="L152" t="s">
        <v>891</v>
      </c>
      <c r="M152" t="s">
        <v>2485</v>
      </c>
      <c r="N152" t="s">
        <v>639</v>
      </c>
      <c r="O152" t="s">
        <v>651</v>
      </c>
      <c r="P152" t="s">
        <v>26</v>
      </c>
      <c r="Q152" t="s">
        <v>652</v>
      </c>
      <c r="R152" t="s">
        <v>640</v>
      </c>
      <c r="S152" t="s">
        <v>2486</v>
      </c>
      <c r="T152" t="s">
        <v>2485</v>
      </c>
    </row>
    <row r="153" spans="1:20" x14ac:dyDescent="0.25">
      <c r="A153" t="s">
        <v>22</v>
      </c>
      <c r="B153" t="s">
        <v>27</v>
      </c>
      <c r="C153">
        <v>67</v>
      </c>
      <c r="D153">
        <v>1</v>
      </c>
      <c r="E153" t="s">
        <v>2483</v>
      </c>
      <c r="F153">
        <v>249</v>
      </c>
      <c r="G153">
        <v>0</v>
      </c>
      <c r="H153" t="s">
        <v>649</v>
      </c>
      <c r="I153" t="s">
        <v>948</v>
      </c>
      <c r="J153" t="s">
        <v>2484</v>
      </c>
      <c r="K153" t="s">
        <v>1032</v>
      </c>
      <c r="L153" t="s">
        <v>891</v>
      </c>
      <c r="M153" t="s">
        <v>2485</v>
      </c>
      <c r="N153" t="s">
        <v>639</v>
      </c>
      <c r="O153" t="s">
        <v>651</v>
      </c>
      <c r="P153" t="s">
        <v>26</v>
      </c>
      <c r="Q153" t="s">
        <v>652</v>
      </c>
      <c r="R153" t="s">
        <v>640</v>
      </c>
      <c r="S153" t="s">
        <v>2486</v>
      </c>
      <c r="T153" t="s">
        <v>2485</v>
      </c>
    </row>
    <row r="154" spans="1:20" x14ac:dyDescent="0.25">
      <c r="A154" t="s">
        <v>147</v>
      </c>
      <c r="B154" t="s">
        <v>148</v>
      </c>
      <c r="C154">
        <v>33.333333333333336</v>
      </c>
      <c r="D154">
        <v>3</v>
      </c>
      <c r="E154" t="s">
        <v>2487</v>
      </c>
      <c r="F154">
        <v>100</v>
      </c>
      <c r="G154">
        <v>0</v>
      </c>
      <c r="H154" t="s">
        <v>637</v>
      </c>
      <c r="I154" t="s">
        <v>2488</v>
      </c>
      <c r="J154" t="s">
        <v>719</v>
      </c>
      <c r="K154" t="s">
        <v>639</v>
      </c>
      <c r="L154" t="s">
        <v>640</v>
      </c>
      <c r="M154" t="s">
        <v>2489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2490</v>
      </c>
      <c r="T154" t="s">
        <v>2489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2491</v>
      </c>
      <c r="F155">
        <v>182</v>
      </c>
      <c r="G155">
        <v>0</v>
      </c>
      <c r="H155" t="s">
        <v>637</v>
      </c>
      <c r="I155" t="s">
        <v>881</v>
      </c>
      <c r="J155" t="s">
        <v>653</v>
      </c>
      <c r="K155" t="s">
        <v>639</v>
      </c>
      <c r="L155" t="s">
        <v>640</v>
      </c>
      <c r="M155" t="s">
        <v>2492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2493</v>
      </c>
      <c r="T155" t="s">
        <v>2494</v>
      </c>
    </row>
    <row r="156" spans="1:20" x14ac:dyDescent="0.25">
      <c r="A156" t="s">
        <v>18</v>
      </c>
      <c r="B156" t="s">
        <v>19</v>
      </c>
      <c r="C156">
        <v>66.666666666666671</v>
      </c>
      <c r="D156">
        <v>3</v>
      </c>
      <c r="E156" t="s">
        <v>2495</v>
      </c>
      <c r="F156">
        <v>118</v>
      </c>
      <c r="G156">
        <v>18</v>
      </c>
      <c r="H156" t="s">
        <v>637</v>
      </c>
      <c r="I156" t="s">
        <v>1079</v>
      </c>
      <c r="J156" t="s">
        <v>704</v>
      </c>
      <c r="K156" t="s">
        <v>639</v>
      </c>
      <c r="L156" t="s">
        <v>640</v>
      </c>
      <c r="M156" t="s">
        <v>2496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2497</v>
      </c>
      <c r="T156" t="s">
        <v>2496</v>
      </c>
    </row>
    <row r="157" spans="1:20" x14ac:dyDescent="0.25">
      <c r="A157" t="s">
        <v>147</v>
      </c>
      <c r="B157" t="s">
        <v>148</v>
      </c>
      <c r="C157">
        <v>40</v>
      </c>
      <c r="D157">
        <v>10</v>
      </c>
      <c r="E157" t="s">
        <v>2498</v>
      </c>
      <c r="F157">
        <v>303</v>
      </c>
      <c r="G157">
        <v>0</v>
      </c>
      <c r="H157" t="s">
        <v>637</v>
      </c>
      <c r="I157" t="s">
        <v>2499</v>
      </c>
      <c r="J157" t="s">
        <v>676</v>
      </c>
      <c r="K157" t="s">
        <v>639</v>
      </c>
      <c r="L157" t="s">
        <v>640</v>
      </c>
      <c r="M157" t="s">
        <v>2496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2500</v>
      </c>
      <c r="T157" t="s">
        <v>2496</v>
      </c>
    </row>
    <row r="158" spans="1:20" x14ac:dyDescent="0.25">
      <c r="A158" t="s">
        <v>239</v>
      </c>
      <c r="B158" t="s">
        <v>245</v>
      </c>
      <c r="C158">
        <v>159</v>
      </c>
      <c r="D158">
        <v>2</v>
      </c>
      <c r="E158" t="s">
        <v>2501</v>
      </c>
      <c r="F158">
        <v>258</v>
      </c>
      <c r="G158">
        <v>0</v>
      </c>
      <c r="H158" t="s">
        <v>637</v>
      </c>
      <c r="I158" t="s">
        <v>899</v>
      </c>
      <c r="J158" t="s">
        <v>655</v>
      </c>
      <c r="K158" t="s">
        <v>639</v>
      </c>
      <c r="L158" t="s">
        <v>640</v>
      </c>
      <c r="M158" t="s">
        <v>2502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2503</v>
      </c>
      <c r="T158" t="s">
        <v>2502</v>
      </c>
    </row>
    <row r="159" spans="1:20" x14ac:dyDescent="0.25">
      <c r="A159" t="s">
        <v>22</v>
      </c>
      <c r="B159" t="s">
        <v>27</v>
      </c>
      <c r="C159">
        <v>120</v>
      </c>
      <c r="D159">
        <v>1</v>
      </c>
      <c r="E159" t="s">
        <v>2504</v>
      </c>
      <c r="F159">
        <v>89</v>
      </c>
      <c r="G159">
        <v>0</v>
      </c>
      <c r="H159" t="s">
        <v>637</v>
      </c>
      <c r="I159" t="s">
        <v>1150</v>
      </c>
      <c r="J159" t="s">
        <v>746</v>
      </c>
      <c r="K159" t="s">
        <v>639</v>
      </c>
      <c r="L159" t="s">
        <v>640</v>
      </c>
      <c r="M159" t="s">
        <v>2505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2506</v>
      </c>
      <c r="T159" t="s">
        <v>2505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2507</v>
      </c>
      <c r="F160">
        <v>182</v>
      </c>
      <c r="G160">
        <v>0</v>
      </c>
      <c r="H160" t="s">
        <v>637</v>
      </c>
      <c r="I160" t="s">
        <v>963</v>
      </c>
      <c r="J160" t="s">
        <v>756</v>
      </c>
      <c r="K160" t="s">
        <v>639</v>
      </c>
      <c r="L160" t="s">
        <v>640</v>
      </c>
      <c r="M160" t="s">
        <v>2508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2509</v>
      </c>
      <c r="T160" t="s">
        <v>2508</v>
      </c>
    </row>
    <row r="161" spans="1:20" x14ac:dyDescent="0.25">
      <c r="A161" t="s">
        <v>147</v>
      </c>
      <c r="B161" t="s">
        <v>148</v>
      </c>
      <c r="C161">
        <v>40</v>
      </c>
      <c r="D161">
        <v>10</v>
      </c>
      <c r="E161" t="s">
        <v>2510</v>
      </c>
      <c r="F161">
        <v>280.5</v>
      </c>
      <c r="G161">
        <v>0</v>
      </c>
      <c r="H161" t="s">
        <v>637</v>
      </c>
      <c r="I161" t="s">
        <v>1085</v>
      </c>
      <c r="J161" t="s">
        <v>733</v>
      </c>
      <c r="K161" t="s">
        <v>639</v>
      </c>
      <c r="L161" t="s">
        <v>640</v>
      </c>
      <c r="M161" t="s">
        <v>2511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2512</v>
      </c>
      <c r="T161" t="s">
        <v>2511</v>
      </c>
    </row>
    <row r="162" spans="1:20" x14ac:dyDescent="0.25">
      <c r="A162" t="s">
        <v>147</v>
      </c>
      <c r="B162" t="s">
        <v>148</v>
      </c>
      <c r="C162">
        <v>40</v>
      </c>
      <c r="D162">
        <v>10</v>
      </c>
      <c r="E162" t="s">
        <v>2513</v>
      </c>
      <c r="F162">
        <v>280.5</v>
      </c>
      <c r="G162">
        <v>0</v>
      </c>
      <c r="H162" t="s">
        <v>637</v>
      </c>
      <c r="I162" t="s">
        <v>953</v>
      </c>
      <c r="J162" t="s">
        <v>727</v>
      </c>
      <c r="K162" t="s">
        <v>639</v>
      </c>
      <c r="L162" t="s">
        <v>640</v>
      </c>
      <c r="M162" t="s">
        <v>2514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2515</v>
      </c>
      <c r="T162" t="s">
        <v>2514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2516</v>
      </c>
      <c r="F163">
        <v>182</v>
      </c>
      <c r="G163">
        <v>0</v>
      </c>
      <c r="H163" t="s">
        <v>637</v>
      </c>
      <c r="I163" t="s">
        <v>1157</v>
      </c>
      <c r="J163" t="s">
        <v>733</v>
      </c>
      <c r="K163" t="s">
        <v>639</v>
      </c>
      <c r="L163" t="s">
        <v>640</v>
      </c>
      <c r="M163" t="s">
        <v>2517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2518</v>
      </c>
      <c r="T163" t="s">
        <v>2517</v>
      </c>
    </row>
    <row r="164" spans="1:20" x14ac:dyDescent="0.25">
      <c r="A164" t="s">
        <v>22</v>
      </c>
      <c r="B164" t="s">
        <v>213</v>
      </c>
      <c r="C164">
        <v>64</v>
      </c>
      <c r="D164">
        <v>2</v>
      </c>
      <c r="E164" t="s">
        <v>2519</v>
      </c>
      <c r="F164">
        <v>128</v>
      </c>
      <c r="G164">
        <v>0</v>
      </c>
      <c r="H164" t="s">
        <v>677</v>
      </c>
      <c r="I164" t="s">
        <v>874</v>
      </c>
      <c r="J164" t="s">
        <v>875</v>
      </c>
      <c r="K164" t="s">
        <v>759</v>
      </c>
      <c r="L164" t="s">
        <v>876</v>
      </c>
      <c r="M164" t="s">
        <v>2520</v>
      </c>
      <c r="N164" t="s">
        <v>639</v>
      </c>
      <c r="O164" t="s">
        <v>678</v>
      </c>
      <c r="P164" t="s">
        <v>23</v>
      </c>
      <c r="Q164" t="s">
        <v>679</v>
      </c>
      <c r="R164" t="s">
        <v>640</v>
      </c>
      <c r="S164" t="s">
        <v>2521</v>
      </c>
      <c r="T164" t="s">
        <v>2522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2523</v>
      </c>
      <c r="F165">
        <v>182</v>
      </c>
      <c r="G165">
        <v>0</v>
      </c>
      <c r="H165" t="s">
        <v>637</v>
      </c>
      <c r="I165" t="s">
        <v>2524</v>
      </c>
      <c r="J165" t="s">
        <v>653</v>
      </c>
      <c r="K165" t="s">
        <v>639</v>
      </c>
      <c r="L165" t="s">
        <v>640</v>
      </c>
      <c r="M165" t="s">
        <v>2525</v>
      </c>
      <c r="N165" t="s">
        <v>639</v>
      </c>
      <c r="O165" t="s">
        <v>647</v>
      </c>
      <c r="P165" t="s">
        <v>5</v>
      </c>
      <c r="Q165" t="s">
        <v>648</v>
      </c>
      <c r="R165" t="s">
        <v>640</v>
      </c>
      <c r="S165" t="s">
        <v>2526</v>
      </c>
      <c r="T165" t="s">
        <v>2527</v>
      </c>
    </row>
    <row r="166" spans="1:20" x14ac:dyDescent="0.25">
      <c r="A166" t="s">
        <v>18</v>
      </c>
      <c r="B166" t="s">
        <v>19</v>
      </c>
      <c r="C166">
        <v>66.666666666666671</v>
      </c>
      <c r="D166">
        <v>3</v>
      </c>
      <c r="E166" t="s">
        <v>2528</v>
      </c>
      <c r="F166">
        <v>100</v>
      </c>
      <c r="G166">
        <v>0</v>
      </c>
      <c r="H166" t="s">
        <v>637</v>
      </c>
      <c r="I166" t="s">
        <v>2529</v>
      </c>
      <c r="J166" t="s">
        <v>735</v>
      </c>
      <c r="K166" t="s">
        <v>639</v>
      </c>
      <c r="L166" t="s">
        <v>640</v>
      </c>
      <c r="M166" t="s">
        <v>2530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2531</v>
      </c>
      <c r="T166" t="s">
        <v>2530</v>
      </c>
    </row>
    <row r="167" spans="1:20" x14ac:dyDescent="0.25">
      <c r="A167" t="s">
        <v>101</v>
      </c>
      <c r="B167" t="s">
        <v>74</v>
      </c>
      <c r="C167">
        <v>100</v>
      </c>
      <c r="D167">
        <v>20</v>
      </c>
      <c r="E167" t="s">
        <v>2532</v>
      </c>
      <c r="F167">
        <v>2000</v>
      </c>
      <c r="G167">
        <v>0</v>
      </c>
      <c r="H167" t="s">
        <v>751</v>
      </c>
      <c r="I167" t="s">
        <v>2533</v>
      </c>
      <c r="J167" t="s">
        <v>2534</v>
      </c>
      <c r="K167" t="s">
        <v>1099</v>
      </c>
      <c r="L167" t="s">
        <v>2535</v>
      </c>
      <c r="M167" t="s">
        <v>2536</v>
      </c>
      <c r="N167" t="s">
        <v>1010</v>
      </c>
      <c r="O167" t="s">
        <v>743</v>
      </c>
      <c r="P167" t="s">
        <v>744</v>
      </c>
      <c r="Q167" t="s">
        <v>745</v>
      </c>
      <c r="R167" t="s">
        <v>640</v>
      </c>
      <c r="S167" t="s">
        <v>2537</v>
      </c>
      <c r="T167" t="s">
        <v>2538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2539</v>
      </c>
      <c r="F168">
        <v>182</v>
      </c>
      <c r="G168">
        <v>0</v>
      </c>
      <c r="H168" t="s">
        <v>637</v>
      </c>
      <c r="I168" t="s">
        <v>2540</v>
      </c>
      <c r="J168" t="s">
        <v>697</v>
      </c>
      <c r="K168" t="s">
        <v>639</v>
      </c>
      <c r="L168" t="s">
        <v>640</v>
      </c>
      <c r="M168" t="s">
        <v>2538</v>
      </c>
      <c r="N168" t="s">
        <v>639</v>
      </c>
      <c r="O168" t="s">
        <v>647</v>
      </c>
      <c r="P168" t="s">
        <v>5</v>
      </c>
      <c r="Q168" t="s">
        <v>648</v>
      </c>
      <c r="R168" t="s">
        <v>640</v>
      </c>
      <c r="S168" t="s">
        <v>2541</v>
      </c>
      <c r="T168" t="s">
        <v>2542</v>
      </c>
    </row>
    <row r="169" spans="1:20" x14ac:dyDescent="0.25">
      <c r="A169" t="s">
        <v>241</v>
      </c>
      <c r="B169" t="s">
        <v>247</v>
      </c>
      <c r="C169">
        <v>109</v>
      </c>
      <c r="D169">
        <v>2</v>
      </c>
      <c r="E169" t="s">
        <v>2543</v>
      </c>
      <c r="F169">
        <v>486</v>
      </c>
      <c r="G169">
        <v>50</v>
      </c>
      <c r="H169" t="s">
        <v>751</v>
      </c>
      <c r="I169" t="s">
        <v>2544</v>
      </c>
      <c r="J169" t="s">
        <v>2545</v>
      </c>
      <c r="K169" t="s">
        <v>924</v>
      </c>
      <c r="L169" t="s">
        <v>2546</v>
      </c>
      <c r="M169" t="s">
        <v>2538</v>
      </c>
      <c r="N169" t="s">
        <v>1010</v>
      </c>
      <c r="O169" t="s">
        <v>753</v>
      </c>
      <c r="P169" t="s">
        <v>744</v>
      </c>
      <c r="Q169" t="s">
        <v>745</v>
      </c>
      <c r="R169" t="s">
        <v>640</v>
      </c>
      <c r="S169" t="s">
        <v>2547</v>
      </c>
      <c r="T169" t="s">
        <v>2542</v>
      </c>
    </row>
    <row r="170" spans="1:20" x14ac:dyDescent="0.25">
      <c r="A170" t="s">
        <v>239</v>
      </c>
      <c r="B170" t="s">
        <v>245</v>
      </c>
      <c r="C170">
        <v>109</v>
      </c>
      <c r="D170">
        <v>2</v>
      </c>
      <c r="E170" t="s">
        <v>2543</v>
      </c>
      <c r="F170">
        <v>486</v>
      </c>
      <c r="G170">
        <v>50</v>
      </c>
      <c r="H170" t="s">
        <v>751</v>
      </c>
      <c r="I170" t="s">
        <v>2544</v>
      </c>
      <c r="J170" t="s">
        <v>2545</v>
      </c>
      <c r="K170" t="s">
        <v>924</v>
      </c>
      <c r="L170" t="s">
        <v>2546</v>
      </c>
      <c r="M170" t="s">
        <v>2538</v>
      </c>
      <c r="N170" t="s">
        <v>1010</v>
      </c>
      <c r="O170" t="s">
        <v>753</v>
      </c>
      <c r="P170" t="s">
        <v>744</v>
      </c>
      <c r="Q170" t="s">
        <v>745</v>
      </c>
      <c r="R170" t="s">
        <v>640</v>
      </c>
      <c r="S170" t="s">
        <v>2547</v>
      </c>
      <c r="T170" t="s">
        <v>2542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2548</v>
      </c>
      <c r="F171">
        <v>100</v>
      </c>
      <c r="G171">
        <v>0</v>
      </c>
      <c r="H171" t="s">
        <v>637</v>
      </c>
      <c r="I171" t="s">
        <v>2549</v>
      </c>
      <c r="J171" t="s">
        <v>777</v>
      </c>
      <c r="K171" t="s">
        <v>639</v>
      </c>
      <c r="L171" t="s">
        <v>640</v>
      </c>
      <c r="M171" t="s">
        <v>2542</v>
      </c>
      <c r="N171" t="s">
        <v>639</v>
      </c>
      <c r="O171" t="s">
        <v>647</v>
      </c>
      <c r="P171" t="s">
        <v>5</v>
      </c>
      <c r="Q171" t="s">
        <v>648</v>
      </c>
      <c r="R171" t="s">
        <v>640</v>
      </c>
      <c r="S171" t="s">
        <v>2550</v>
      </c>
      <c r="T171" t="s">
        <v>2542</v>
      </c>
    </row>
    <row r="172" spans="1:20" x14ac:dyDescent="0.25">
      <c r="A172" t="s">
        <v>240</v>
      </c>
      <c r="B172" t="s">
        <v>246</v>
      </c>
      <c r="C172">
        <v>139</v>
      </c>
      <c r="D172">
        <v>1</v>
      </c>
      <c r="E172" t="s">
        <v>2551</v>
      </c>
      <c r="F172">
        <v>268</v>
      </c>
      <c r="G172">
        <v>50</v>
      </c>
      <c r="H172" t="s">
        <v>751</v>
      </c>
      <c r="I172" t="s">
        <v>2552</v>
      </c>
      <c r="J172" t="s">
        <v>2553</v>
      </c>
      <c r="K172" t="s">
        <v>1029</v>
      </c>
      <c r="L172" t="s">
        <v>2554</v>
      </c>
      <c r="M172" t="s">
        <v>2555</v>
      </c>
      <c r="N172" t="s">
        <v>1010</v>
      </c>
      <c r="O172" t="s">
        <v>753</v>
      </c>
      <c r="P172" t="s">
        <v>744</v>
      </c>
      <c r="Q172" t="s">
        <v>745</v>
      </c>
      <c r="R172" t="s">
        <v>640</v>
      </c>
      <c r="S172" t="s">
        <v>2556</v>
      </c>
      <c r="T172" t="s">
        <v>2557</v>
      </c>
    </row>
    <row r="173" spans="1:20" x14ac:dyDescent="0.25">
      <c r="A173" t="s">
        <v>239</v>
      </c>
      <c r="B173" t="s">
        <v>245</v>
      </c>
      <c r="C173">
        <v>139</v>
      </c>
      <c r="D173">
        <v>1</v>
      </c>
      <c r="E173" t="s">
        <v>2551</v>
      </c>
      <c r="F173">
        <v>268</v>
      </c>
      <c r="G173">
        <v>50</v>
      </c>
      <c r="H173" t="s">
        <v>751</v>
      </c>
      <c r="I173" t="s">
        <v>2552</v>
      </c>
      <c r="J173" t="s">
        <v>2553</v>
      </c>
      <c r="K173" t="s">
        <v>1029</v>
      </c>
      <c r="L173" t="s">
        <v>2554</v>
      </c>
      <c r="M173" t="s">
        <v>2555</v>
      </c>
      <c r="N173" t="s">
        <v>1010</v>
      </c>
      <c r="O173" t="s">
        <v>753</v>
      </c>
      <c r="P173" t="s">
        <v>744</v>
      </c>
      <c r="Q173" t="s">
        <v>745</v>
      </c>
      <c r="R173" t="s">
        <v>640</v>
      </c>
      <c r="S173" t="s">
        <v>2556</v>
      </c>
      <c r="T173" t="s">
        <v>2557</v>
      </c>
    </row>
    <row r="174" spans="1:20" x14ac:dyDescent="0.25">
      <c r="A174" t="s">
        <v>18</v>
      </c>
      <c r="B174" t="s">
        <v>19</v>
      </c>
      <c r="C174">
        <v>66.666666666666671</v>
      </c>
      <c r="D174">
        <v>6</v>
      </c>
      <c r="E174" t="s">
        <v>2558</v>
      </c>
      <c r="F174">
        <v>182</v>
      </c>
      <c r="G174">
        <v>0</v>
      </c>
      <c r="H174" t="s">
        <v>637</v>
      </c>
      <c r="I174" t="s">
        <v>2559</v>
      </c>
      <c r="J174" t="s">
        <v>767</v>
      </c>
      <c r="K174" t="s">
        <v>639</v>
      </c>
      <c r="L174" t="s">
        <v>640</v>
      </c>
      <c r="M174" t="s">
        <v>2560</v>
      </c>
      <c r="N174" t="s">
        <v>639</v>
      </c>
      <c r="O174" t="s">
        <v>647</v>
      </c>
      <c r="P174" t="s">
        <v>5</v>
      </c>
      <c r="Q174" t="s">
        <v>648</v>
      </c>
      <c r="R174" t="s">
        <v>640</v>
      </c>
      <c r="S174" t="s">
        <v>2561</v>
      </c>
      <c r="T174" t="s">
        <v>2560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2562</v>
      </c>
      <c r="F175">
        <v>182</v>
      </c>
      <c r="G175">
        <v>0</v>
      </c>
      <c r="H175" t="s">
        <v>637</v>
      </c>
      <c r="I175" t="s">
        <v>2563</v>
      </c>
      <c r="J175" t="s">
        <v>638</v>
      </c>
      <c r="K175" t="s">
        <v>639</v>
      </c>
      <c r="L175" t="s">
        <v>640</v>
      </c>
      <c r="M175" t="s">
        <v>2564</v>
      </c>
      <c r="N175" t="s">
        <v>639</v>
      </c>
      <c r="O175" t="s">
        <v>647</v>
      </c>
      <c r="P175" t="s">
        <v>5</v>
      </c>
      <c r="Q175" t="s">
        <v>648</v>
      </c>
      <c r="R175" t="s">
        <v>640</v>
      </c>
      <c r="S175" t="s">
        <v>2565</v>
      </c>
      <c r="T175" t="s">
        <v>2564</v>
      </c>
    </row>
    <row r="176" spans="1:20" x14ac:dyDescent="0.25">
      <c r="A176" t="s">
        <v>147</v>
      </c>
      <c r="B176" t="s">
        <v>148</v>
      </c>
      <c r="C176">
        <v>65</v>
      </c>
      <c r="D176">
        <v>9</v>
      </c>
      <c r="E176" t="s">
        <v>2566</v>
      </c>
      <c r="F176">
        <v>299</v>
      </c>
      <c r="G176">
        <v>0</v>
      </c>
      <c r="H176" t="s">
        <v>637</v>
      </c>
      <c r="I176" t="s">
        <v>2567</v>
      </c>
      <c r="J176" t="s">
        <v>697</v>
      </c>
      <c r="K176" t="s">
        <v>639</v>
      </c>
      <c r="L176" t="s">
        <v>640</v>
      </c>
      <c r="M176" t="s">
        <v>2568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2569</v>
      </c>
      <c r="T176" t="s">
        <v>2570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2571</v>
      </c>
      <c r="F177">
        <v>217</v>
      </c>
      <c r="G177">
        <v>35</v>
      </c>
      <c r="H177" t="s">
        <v>637</v>
      </c>
      <c r="I177" t="s">
        <v>2572</v>
      </c>
      <c r="J177" t="s">
        <v>663</v>
      </c>
      <c r="K177" t="s">
        <v>639</v>
      </c>
      <c r="L177" t="s">
        <v>640</v>
      </c>
      <c r="M177" t="s">
        <v>2573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2574</v>
      </c>
      <c r="T177" t="s">
        <v>2575</v>
      </c>
    </row>
    <row r="178" spans="1:20" x14ac:dyDescent="0.25">
      <c r="A178" t="s">
        <v>72</v>
      </c>
      <c r="B178" t="s">
        <v>108</v>
      </c>
      <c r="C178">
        <v>66</v>
      </c>
      <c r="D178">
        <v>1</v>
      </c>
      <c r="E178" t="s">
        <v>2576</v>
      </c>
      <c r="F178">
        <v>249</v>
      </c>
      <c r="G178">
        <v>0</v>
      </c>
      <c r="H178" t="s">
        <v>649</v>
      </c>
      <c r="I178" t="s">
        <v>873</v>
      </c>
      <c r="J178" t="s">
        <v>2577</v>
      </c>
      <c r="K178" t="s">
        <v>1114</v>
      </c>
      <c r="L178" t="s">
        <v>883</v>
      </c>
      <c r="M178" t="s">
        <v>2578</v>
      </c>
      <c r="N178" t="s">
        <v>639</v>
      </c>
      <c r="O178" t="s">
        <v>651</v>
      </c>
      <c r="P178" t="s">
        <v>26</v>
      </c>
      <c r="Q178" t="s">
        <v>652</v>
      </c>
      <c r="R178" t="s">
        <v>640</v>
      </c>
      <c r="S178" t="s">
        <v>2579</v>
      </c>
      <c r="T178" t="s">
        <v>2580</v>
      </c>
    </row>
    <row r="179" spans="1:20" x14ac:dyDescent="0.25">
      <c r="A179" t="s">
        <v>101</v>
      </c>
      <c r="B179" t="s">
        <v>74</v>
      </c>
      <c r="C179">
        <v>66</v>
      </c>
      <c r="D179">
        <v>1</v>
      </c>
      <c r="E179" t="s">
        <v>2576</v>
      </c>
      <c r="F179">
        <v>249</v>
      </c>
      <c r="G179">
        <v>0</v>
      </c>
      <c r="H179" t="s">
        <v>649</v>
      </c>
      <c r="I179" t="s">
        <v>873</v>
      </c>
      <c r="J179" t="s">
        <v>2577</v>
      </c>
      <c r="K179" t="s">
        <v>1114</v>
      </c>
      <c r="L179" t="s">
        <v>883</v>
      </c>
      <c r="M179" t="s">
        <v>2578</v>
      </c>
      <c r="N179" t="s">
        <v>639</v>
      </c>
      <c r="O179" t="s">
        <v>651</v>
      </c>
      <c r="P179" t="s">
        <v>26</v>
      </c>
      <c r="Q179" t="s">
        <v>652</v>
      </c>
      <c r="R179" t="s">
        <v>640</v>
      </c>
      <c r="S179" t="s">
        <v>2579</v>
      </c>
      <c r="T179" t="s">
        <v>2580</v>
      </c>
    </row>
    <row r="180" spans="1:20" x14ac:dyDescent="0.25">
      <c r="A180" t="s">
        <v>22</v>
      </c>
      <c r="B180" t="s">
        <v>27</v>
      </c>
      <c r="C180">
        <v>67</v>
      </c>
      <c r="D180">
        <v>1</v>
      </c>
      <c r="E180" t="s">
        <v>2576</v>
      </c>
      <c r="F180">
        <v>249</v>
      </c>
      <c r="G180">
        <v>0</v>
      </c>
      <c r="H180" t="s">
        <v>649</v>
      </c>
      <c r="I180" t="s">
        <v>873</v>
      </c>
      <c r="J180" t="s">
        <v>2577</v>
      </c>
      <c r="K180" t="s">
        <v>1114</v>
      </c>
      <c r="L180" t="s">
        <v>883</v>
      </c>
      <c r="M180" t="s">
        <v>2578</v>
      </c>
      <c r="N180" t="s">
        <v>639</v>
      </c>
      <c r="O180" t="s">
        <v>651</v>
      </c>
      <c r="P180" t="s">
        <v>26</v>
      </c>
      <c r="Q180" t="s">
        <v>652</v>
      </c>
      <c r="R180" t="s">
        <v>640</v>
      </c>
      <c r="S180" t="s">
        <v>2579</v>
      </c>
      <c r="T180" t="s">
        <v>2580</v>
      </c>
    </row>
    <row r="181" spans="1:20" x14ac:dyDescent="0.25">
      <c r="A181" t="s">
        <v>77</v>
      </c>
      <c r="B181" t="s">
        <v>78</v>
      </c>
      <c r="C181">
        <v>35</v>
      </c>
      <c r="D181">
        <v>8</v>
      </c>
      <c r="E181" t="s">
        <v>2581</v>
      </c>
      <c r="F181">
        <v>328</v>
      </c>
      <c r="G181">
        <v>0</v>
      </c>
      <c r="H181" t="s">
        <v>649</v>
      </c>
      <c r="I181" t="s">
        <v>942</v>
      </c>
      <c r="J181" t="s">
        <v>943</v>
      </c>
      <c r="K181" t="s">
        <v>944</v>
      </c>
      <c r="L181" t="s">
        <v>894</v>
      </c>
      <c r="M181" t="s">
        <v>2560</v>
      </c>
      <c r="N181" t="s">
        <v>639</v>
      </c>
      <c r="O181" t="s">
        <v>651</v>
      </c>
      <c r="P181" t="s">
        <v>26</v>
      </c>
      <c r="Q181" t="s">
        <v>652</v>
      </c>
      <c r="R181" t="s">
        <v>640</v>
      </c>
      <c r="S181" t="s">
        <v>2582</v>
      </c>
      <c r="T181" t="s">
        <v>2583</v>
      </c>
    </row>
    <row r="182" spans="1:20" x14ac:dyDescent="0.25">
      <c r="A182" t="s">
        <v>239</v>
      </c>
      <c r="B182" t="s">
        <v>245</v>
      </c>
      <c r="C182">
        <v>159</v>
      </c>
      <c r="D182">
        <v>1</v>
      </c>
      <c r="E182" t="s">
        <v>2584</v>
      </c>
      <c r="F182">
        <v>129</v>
      </c>
      <c r="G182">
        <v>0</v>
      </c>
      <c r="H182" t="s">
        <v>637</v>
      </c>
      <c r="I182" t="s">
        <v>1108</v>
      </c>
      <c r="J182" t="s">
        <v>645</v>
      </c>
      <c r="K182" t="s">
        <v>639</v>
      </c>
      <c r="L182" t="s">
        <v>640</v>
      </c>
      <c r="M182" t="s">
        <v>2585</v>
      </c>
      <c r="N182" t="s">
        <v>639</v>
      </c>
      <c r="O182" t="s">
        <v>641</v>
      </c>
      <c r="P182" t="s">
        <v>5</v>
      </c>
      <c r="Q182" t="s">
        <v>642</v>
      </c>
      <c r="R182" t="s">
        <v>640</v>
      </c>
      <c r="S182" t="s">
        <v>2586</v>
      </c>
      <c r="T182" t="s">
        <v>2585</v>
      </c>
    </row>
    <row r="183" spans="1:20" x14ac:dyDescent="0.25">
      <c r="A183" t="s">
        <v>240</v>
      </c>
      <c r="B183" t="s">
        <v>246</v>
      </c>
      <c r="C183">
        <v>0</v>
      </c>
      <c r="D183">
        <v>1</v>
      </c>
      <c r="E183" t="s">
        <v>2587</v>
      </c>
      <c r="F183">
        <v>0</v>
      </c>
      <c r="G183">
        <v>0</v>
      </c>
      <c r="H183" t="s">
        <v>637</v>
      </c>
      <c r="I183" t="s">
        <v>2588</v>
      </c>
      <c r="J183" t="s">
        <v>750</v>
      </c>
      <c r="K183" t="s">
        <v>639</v>
      </c>
      <c r="L183" t="s">
        <v>640</v>
      </c>
      <c r="M183" t="s">
        <v>2589</v>
      </c>
      <c r="N183" t="s">
        <v>639</v>
      </c>
      <c r="O183" t="s">
        <v>647</v>
      </c>
      <c r="P183" t="s">
        <v>5</v>
      </c>
      <c r="Q183" t="s">
        <v>648</v>
      </c>
      <c r="R183" t="s">
        <v>640</v>
      </c>
      <c r="S183" t="s">
        <v>2590</v>
      </c>
      <c r="T183" t="s">
        <v>2589</v>
      </c>
    </row>
    <row r="184" spans="1:20" x14ac:dyDescent="0.25">
      <c r="A184" t="s">
        <v>18</v>
      </c>
      <c r="B184" t="s">
        <v>19</v>
      </c>
      <c r="C184">
        <v>66.666666666666671</v>
      </c>
      <c r="D184">
        <v>3</v>
      </c>
      <c r="E184" t="s">
        <v>2591</v>
      </c>
      <c r="F184">
        <v>100</v>
      </c>
      <c r="G184">
        <v>0</v>
      </c>
      <c r="H184" t="s">
        <v>637</v>
      </c>
      <c r="I184" t="s">
        <v>2592</v>
      </c>
      <c r="J184" t="s">
        <v>757</v>
      </c>
      <c r="K184" t="s">
        <v>639</v>
      </c>
      <c r="L184" t="s">
        <v>640</v>
      </c>
      <c r="M184" t="s">
        <v>2593</v>
      </c>
      <c r="N184" t="s">
        <v>639</v>
      </c>
      <c r="O184" t="s">
        <v>641</v>
      </c>
      <c r="P184" t="s">
        <v>5</v>
      </c>
      <c r="Q184" t="s">
        <v>642</v>
      </c>
      <c r="R184" t="s">
        <v>640</v>
      </c>
      <c r="S184" t="s">
        <v>2594</v>
      </c>
      <c r="T184" t="s">
        <v>2593</v>
      </c>
    </row>
    <row r="185" spans="1:20" x14ac:dyDescent="0.25">
      <c r="A185" t="s">
        <v>147</v>
      </c>
      <c r="B185" t="s">
        <v>148</v>
      </c>
      <c r="C185">
        <v>50</v>
      </c>
      <c r="D185">
        <v>6</v>
      </c>
      <c r="E185" t="s">
        <v>2595</v>
      </c>
      <c r="F185">
        <v>182</v>
      </c>
      <c r="G185">
        <v>0</v>
      </c>
      <c r="H185" t="s">
        <v>637</v>
      </c>
      <c r="I185" t="s">
        <v>784</v>
      </c>
      <c r="J185" t="s">
        <v>687</v>
      </c>
      <c r="K185" t="s">
        <v>639</v>
      </c>
      <c r="L185" t="s">
        <v>640</v>
      </c>
      <c r="M185" t="s">
        <v>2596</v>
      </c>
      <c r="N185" t="s">
        <v>639</v>
      </c>
      <c r="O185" t="s">
        <v>647</v>
      </c>
      <c r="P185" t="s">
        <v>5</v>
      </c>
      <c r="Q185" t="s">
        <v>648</v>
      </c>
      <c r="R185" t="s">
        <v>640</v>
      </c>
      <c r="S185" t="s">
        <v>2597</v>
      </c>
      <c r="T185" t="s">
        <v>2596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2598</v>
      </c>
      <c r="F186">
        <v>182</v>
      </c>
      <c r="G186">
        <v>0</v>
      </c>
      <c r="H186" t="s">
        <v>637</v>
      </c>
      <c r="I186" t="s">
        <v>968</v>
      </c>
      <c r="J186" t="s">
        <v>687</v>
      </c>
      <c r="K186" t="s">
        <v>639</v>
      </c>
      <c r="L186" t="s">
        <v>640</v>
      </c>
      <c r="M186" t="s">
        <v>2599</v>
      </c>
      <c r="N186" t="s">
        <v>639</v>
      </c>
      <c r="O186" t="s">
        <v>641</v>
      </c>
      <c r="P186" t="s">
        <v>5</v>
      </c>
      <c r="Q186" t="s">
        <v>642</v>
      </c>
      <c r="R186" t="s">
        <v>640</v>
      </c>
      <c r="S186" t="s">
        <v>2600</v>
      </c>
      <c r="T186" t="s">
        <v>2599</v>
      </c>
    </row>
    <row r="187" spans="1:20" x14ac:dyDescent="0.25">
      <c r="A187" t="s">
        <v>77</v>
      </c>
      <c r="B187" t="s">
        <v>78</v>
      </c>
      <c r="C187">
        <v>33.333333333333336</v>
      </c>
      <c r="D187">
        <v>3</v>
      </c>
      <c r="E187" t="s">
        <v>2601</v>
      </c>
      <c r="F187">
        <v>135</v>
      </c>
      <c r="G187">
        <v>0</v>
      </c>
      <c r="H187" t="s">
        <v>637</v>
      </c>
      <c r="I187" t="s">
        <v>2602</v>
      </c>
      <c r="J187" t="s">
        <v>712</v>
      </c>
      <c r="K187" t="s">
        <v>639</v>
      </c>
      <c r="L187" t="s">
        <v>640</v>
      </c>
      <c r="M187" t="s">
        <v>2603</v>
      </c>
      <c r="N187" t="s">
        <v>639</v>
      </c>
      <c r="O187" t="s">
        <v>647</v>
      </c>
      <c r="P187" t="s">
        <v>5</v>
      </c>
      <c r="Q187" t="s">
        <v>648</v>
      </c>
      <c r="R187" t="s">
        <v>640</v>
      </c>
      <c r="S187" t="s">
        <v>2604</v>
      </c>
      <c r="T187" t="s">
        <v>2603</v>
      </c>
    </row>
    <row r="188" spans="1:20" x14ac:dyDescent="0.25">
      <c r="A188" t="s">
        <v>240</v>
      </c>
      <c r="B188" t="s">
        <v>246</v>
      </c>
      <c r="C188">
        <v>159</v>
      </c>
      <c r="D188">
        <v>1</v>
      </c>
      <c r="E188" t="s">
        <v>2605</v>
      </c>
      <c r="F188">
        <v>129</v>
      </c>
      <c r="G188">
        <v>0</v>
      </c>
      <c r="H188" t="s">
        <v>637</v>
      </c>
      <c r="I188" t="s">
        <v>2606</v>
      </c>
      <c r="J188" t="s">
        <v>653</v>
      </c>
      <c r="K188" t="s">
        <v>639</v>
      </c>
      <c r="L188" t="s">
        <v>640</v>
      </c>
      <c r="M188" t="s">
        <v>2607</v>
      </c>
      <c r="N188" t="s">
        <v>639</v>
      </c>
      <c r="O188" t="s">
        <v>647</v>
      </c>
      <c r="P188" t="s">
        <v>5</v>
      </c>
      <c r="Q188" t="s">
        <v>648</v>
      </c>
      <c r="R188" t="s">
        <v>640</v>
      </c>
      <c r="S188" t="s">
        <v>2608</v>
      </c>
      <c r="T188" t="s">
        <v>2607</v>
      </c>
    </row>
    <row r="189" spans="1:20" x14ac:dyDescent="0.25">
      <c r="A189" t="s">
        <v>18</v>
      </c>
      <c r="B189" t="s">
        <v>19</v>
      </c>
      <c r="C189">
        <v>55</v>
      </c>
      <c r="D189">
        <v>1</v>
      </c>
      <c r="E189" t="s">
        <v>2609</v>
      </c>
      <c r="F189">
        <v>215</v>
      </c>
      <c r="G189">
        <v>0</v>
      </c>
      <c r="H189" t="s">
        <v>649</v>
      </c>
      <c r="I189" t="s">
        <v>829</v>
      </c>
      <c r="J189" t="s">
        <v>2610</v>
      </c>
      <c r="K189" t="s">
        <v>830</v>
      </c>
      <c r="L189" t="s">
        <v>680</v>
      </c>
      <c r="M189" t="s">
        <v>2611</v>
      </c>
      <c r="N189" t="s">
        <v>639</v>
      </c>
      <c r="O189" t="s">
        <v>651</v>
      </c>
      <c r="P189" t="s">
        <v>26</v>
      </c>
      <c r="Q189" t="s">
        <v>652</v>
      </c>
      <c r="R189" t="s">
        <v>640</v>
      </c>
      <c r="S189" t="s">
        <v>2612</v>
      </c>
      <c r="T189" t="s">
        <v>2611</v>
      </c>
    </row>
    <row r="190" spans="1:20" x14ac:dyDescent="0.25">
      <c r="A190" t="s">
        <v>101</v>
      </c>
      <c r="B190" t="s">
        <v>74</v>
      </c>
      <c r="C190">
        <v>80</v>
      </c>
      <c r="D190">
        <v>2</v>
      </c>
      <c r="E190" t="s">
        <v>2609</v>
      </c>
      <c r="F190">
        <v>215</v>
      </c>
      <c r="G190">
        <v>0</v>
      </c>
      <c r="H190" t="s">
        <v>649</v>
      </c>
      <c r="I190" t="s">
        <v>829</v>
      </c>
      <c r="J190" t="s">
        <v>2610</v>
      </c>
      <c r="K190" t="s">
        <v>830</v>
      </c>
      <c r="L190" t="s">
        <v>680</v>
      </c>
      <c r="M190" t="s">
        <v>2611</v>
      </c>
      <c r="N190" t="s">
        <v>639</v>
      </c>
      <c r="O190" t="s">
        <v>651</v>
      </c>
      <c r="P190" t="s">
        <v>26</v>
      </c>
      <c r="Q190" t="s">
        <v>652</v>
      </c>
      <c r="R190" t="s">
        <v>640</v>
      </c>
      <c r="S190" t="s">
        <v>2612</v>
      </c>
      <c r="T190" t="s">
        <v>2611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2613</v>
      </c>
      <c r="F191">
        <v>182</v>
      </c>
      <c r="G191">
        <v>0</v>
      </c>
      <c r="H191" t="s">
        <v>637</v>
      </c>
      <c r="I191" t="s">
        <v>2614</v>
      </c>
      <c r="J191" t="s">
        <v>692</v>
      </c>
      <c r="K191" t="s">
        <v>639</v>
      </c>
      <c r="L191" t="s">
        <v>640</v>
      </c>
      <c r="M191" t="s">
        <v>2615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2616</v>
      </c>
      <c r="T191" t="s">
        <v>2615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2617</v>
      </c>
      <c r="F192">
        <v>220</v>
      </c>
      <c r="G192">
        <v>38</v>
      </c>
      <c r="H192" t="s">
        <v>637</v>
      </c>
      <c r="I192" t="s">
        <v>2618</v>
      </c>
      <c r="J192" t="s">
        <v>757</v>
      </c>
      <c r="K192" t="s">
        <v>639</v>
      </c>
      <c r="L192" t="s">
        <v>640</v>
      </c>
      <c r="M192" t="s">
        <v>2619</v>
      </c>
      <c r="N192" t="s">
        <v>639</v>
      </c>
      <c r="O192" t="s">
        <v>647</v>
      </c>
      <c r="P192" t="s">
        <v>5</v>
      </c>
      <c r="Q192" t="s">
        <v>648</v>
      </c>
      <c r="R192" t="s">
        <v>640</v>
      </c>
      <c r="S192" t="s">
        <v>2620</v>
      </c>
      <c r="T192" t="s">
        <v>2619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2621</v>
      </c>
      <c r="F193">
        <v>100</v>
      </c>
      <c r="G193">
        <v>0</v>
      </c>
      <c r="H193" t="s">
        <v>637</v>
      </c>
      <c r="I193" t="s">
        <v>2622</v>
      </c>
      <c r="J193" t="s">
        <v>664</v>
      </c>
      <c r="K193" t="s">
        <v>639</v>
      </c>
      <c r="L193" t="s">
        <v>640</v>
      </c>
      <c r="M193" t="s">
        <v>2623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2624</v>
      </c>
      <c r="T193" t="s">
        <v>2625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2626</v>
      </c>
      <c r="F194">
        <v>100</v>
      </c>
      <c r="G194">
        <v>0</v>
      </c>
      <c r="H194" t="s">
        <v>637</v>
      </c>
      <c r="I194" t="s">
        <v>2627</v>
      </c>
      <c r="J194" t="s">
        <v>681</v>
      </c>
      <c r="K194" t="s">
        <v>639</v>
      </c>
      <c r="L194" t="s">
        <v>640</v>
      </c>
      <c r="M194" t="s">
        <v>2628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2629</v>
      </c>
      <c r="T194" t="s">
        <v>2628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2630</v>
      </c>
      <c r="F195">
        <v>100</v>
      </c>
      <c r="G195">
        <v>0</v>
      </c>
      <c r="H195" t="s">
        <v>637</v>
      </c>
      <c r="I195" t="s">
        <v>2631</v>
      </c>
      <c r="J195" t="s">
        <v>663</v>
      </c>
      <c r="K195" t="s">
        <v>639</v>
      </c>
      <c r="L195" t="s">
        <v>640</v>
      </c>
      <c r="M195" t="s">
        <v>2632</v>
      </c>
      <c r="N195" t="s">
        <v>639</v>
      </c>
      <c r="O195" t="s">
        <v>647</v>
      </c>
      <c r="P195" t="s">
        <v>5</v>
      </c>
      <c r="Q195" t="s">
        <v>648</v>
      </c>
      <c r="R195" t="s">
        <v>640</v>
      </c>
      <c r="S195" t="s">
        <v>2633</v>
      </c>
      <c r="T195" t="s">
        <v>2634</v>
      </c>
    </row>
    <row r="196" spans="1:20" x14ac:dyDescent="0.25">
      <c r="A196" t="s">
        <v>601</v>
      </c>
      <c r="B196" t="s">
        <v>602</v>
      </c>
      <c r="C196">
        <v>159</v>
      </c>
      <c r="D196">
        <v>1</v>
      </c>
      <c r="E196" t="s">
        <v>2635</v>
      </c>
      <c r="F196">
        <v>129</v>
      </c>
      <c r="G196">
        <v>0</v>
      </c>
      <c r="H196" t="s">
        <v>637</v>
      </c>
      <c r="I196" t="s">
        <v>2636</v>
      </c>
      <c r="J196" t="s">
        <v>685</v>
      </c>
      <c r="K196" t="s">
        <v>639</v>
      </c>
      <c r="L196" t="s">
        <v>640</v>
      </c>
      <c r="M196" t="s">
        <v>2637</v>
      </c>
      <c r="N196" t="s">
        <v>639</v>
      </c>
      <c r="O196" t="s">
        <v>647</v>
      </c>
      <c r="P196" t="s">
        <v>5</v>
      </c>
      <c r="Q196" t="s">
        <v>648</v>
      </c>
      <c r="R196" t="s">
        <v>640</v>
      </c>
      <c r="S196" t="s">
        <v>2638</v>
      </c>
      <c r="T196" t="s">
        <v>2637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2639</v>
      </c>
      <c r="F197">
        <v>273</v>
      </c>
      <c r="G197">
        <v>0</v>
      </c>
      <c r="H197" t="s">
        <v>637</v>
      </c>
      <c r="I197" t="s">
        <v>2640</v>
      </c>
      <c r="J197" t="s">
        <v>979</v>
      </c>
      <c r="K197" t="s">
        <v>639</v>
      </c>
      <c r="L197" t="s">
        <v>640</v>
      </c>
      <c r="M197" t="s">
        <v>2641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2642</v>
      </c>
      <c r="T197" t="s">
        <v>2641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2639</v>
      </c>
      <c r="F198">
        <v>273</v>
      </c>
      <c r="G198">
        <v>0</v>
      </c>
      <c r="H198" t="s">
        <v>637</v>
      </c>
      <c r="I198" t="s">
        <v>2640</v>
      </c>
      <c r="J198" t="s">
        <v>979</v>
      </c>
      <c r="K198" t="s">
        <v>639</v>
      </c>
      <c r="L198" t="s">
        <v>640</v>
      </c>
      <c r="M198" t="s">
        <v>2641</v>
      </c>
      <c r="N198" t="s">
        <v>639</v>
      </c>
      <c r="O198" t="s">
        <v>641</v>
      </c>
      <c r="P198" t="s">
        <v>5</v>
      </c>
      <c r="Q198" t="s">
        <v>642</v>
      </c>
      <c r="R198" t="s">
        <v>640</v>
      </c>
      <c r="S198" t="s">
        <v>2642</v>
      </c>
      <c r="T198" t="s">
        <v>2641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2643</v>
      </c>
      <c r="F199">
        <v>111</v>
      </c>
      <c r="G199">
        <v>11</v>
      </c>
      <c r="H199" t="s">
        <v>637</v>
      </c>
      <c r="I199" t="s">
        <v>2644</v>
      </c>
      <c r="J199" t="s">
        <v>719</v>
      </c>
      <c r="K199" t="s">
        <v>639</v>
      </c>
      <c r="L199" t="s">
        <v>640</v>
      </c>
      <c r="M199" t="s">
        <v>2645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2646</v>
      </c>
      <c r="T199" t="s">
        <v>2645</v>
      </c>
    </row>
    <row r="200" spans="1:20" x14ac:dyDescent="0.25">
      <c r="A200" t="s">
        <v>22</v>
      </c>
      <c r="B200" t="s">
        <v>27</v>
      </c>
      <c r="C200">
        <v>69.900000000000006</v>
      </c>
      <c r="D200">
        <v>10</v>
      </c>
      <c r="E200" t="s">
        <v>2647</v>
      </c>
      <c r="F200">
        <v>800</v>
      </c>
      <c r="G200">
        <v>0</v>
      </c>
      <c r="H200" t="s">
        <v>649</v>
      </c>
      <c r="I200" t="s">
        <v>831</v>
      </c>
      <c r="J200" t="s">
        <v>832</v>
      </c>
      <c r="K200" t="s">
        <v>833</v>
      </c>
      <c r="L200" t="s">
        <v>834</v>
      </c>
      <c r="M200" t="s">
        <v>2648</v>
      </c>
      <c r="N200" t="s">
        <v>639</v>
      </c>
      <c r="O200" t="s">
        <v>835</v>
      </c>
      <c r="P200" t="s">
        <v>26</v>
      </c>
      <c r="Q200" t="s">
        <v>652</v>
      </c>
      <c r="R200" t="s">
        <v>640</v>
      </c>
      <c r="S200" t="s">
        <v>2649</v>
      </c>
      <c r="T200" t="s">
        <v>2645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2650</v>
      </c>
      <c r="F201">
        <v>182</v>
      </c>
      <c r="G201">
        <v>0</v>
      </c>
      <c r="H201" t="s">
        <v>637</v>
      </c>
      <c r="I201" t="s">
        <v>2651</v>
      </c>
      <c r="J201" t="s">
        <v>653</v>
      </c>
      <c r="K201" t="s">
        <v>639</v>
      </c>
      <c r="L201" t="s">
        <v>640</v>
      </c>
      <c r="M201" t="s">
        <v>2652</v>
      </c>
      <c r="N201" t="s">
        <v>639</v>
      </c>
      <c r="O201" t="s">
        <v>641</v>
      </c>
      <c r="P201" t="s">
        <v>5</v>
      </c>
      <c r="Q201" t="s">
        <v>642</v>
      </c>
      <c r="R201" t="s">
        <v>2653</v>
      </c>
      <c r="S201" t="s">
        <v>2654</v>
      </c>
      <c r="T201" t="s">
        <v>2652</v>
      </c>
    </row>
    <row r="202" spans="1:20" x14ac:dyDescent="0.25">
      <c r="A202" t="s">
        <v>22</v>
      </c>
      <c r="B202" t="s">
        <v>27</v>
      </c>
      <c r="C202">
        <v>66.333333333333329</v>
      </c>
      <c r="D202">
        <v>3</v>
      </c>
      <c r="E202" t="s">
        <v>2655</v>
      </c>
      <c r="F202">
        <v>250</v>
      </c>
      <c r="G202">
        <v>0</v>
      </c>
      <c r="H202" t="s">
        <v>661</v>
      </c>
      <c r="I202" t="s">
        <v>2656</v>
      </c>
      <c r="J202" t="s">
        <v>794</v>
      </c>
      <c r="K202" t="s">
        <v>639</v>
      </c>
      <c r="L202" t="s">
        <v>640</v>
      </c>
      <c r="M202" t="s">
        <v>2657</v>
      </c>
      <c r="N202" t="s">
        <v>639</v>
      </c>
      <c r="O202" t="s">
        <v>647</v>
      </c>
      <c r="P202" t="s">
        <v>5</v>
      </c>
      <c r="Q202" t="s">
        <v>648</v>
      </c>
      <c r="R202" t="s">
        <v>640</v>
      </c>
      <c r="S202" t="s">
        <v>2658</v>
      </c>
      <c r="T202" t="s">
        <v>2657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2659</v>
      </c>
      <c r="F203">
        <v>100</v>
      </c>
      <c r="G203">
        <v>0</v>
      </c>
      <c r="H203" t="s">
        <v>637</v>
      </c>
      <c r="I203" t="s">
        <v>2660</v>
      </c>
      <c r="J203" t="s">
        <v>798</v>
      </c>
      <c r="K203" t="s">
        <v>639</v>
      </c>
      <c r="L203" t="s">
        <v>640</v>
      </c>
      <c r="M203" t="s">
        <v>2661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2662</v>
      </c>
      <c r="T203" t="s">
        <v>2661</v>
      </c>
    </row>
    <row r="204" spans="1:20" x14ac:dyDescent="0.25">
      <c r="A204" t="s">
        <v>101</v>
      </c>
      <c r="B204" t="s">
        <v>74</v>
      </c>
      <c r="C204">
        <v>80</v>
      </c>
      <c r="D204">
        <v>1</v>
      </c>
      <c r="E204" t="s">
        <v>2663</v>
      </c>
      <c r="F204">
        <v>80</v>
      </c>
      <c r="G204">
        <v>0</v>
      </c>
      <c r="H204" t="s">
        <v>649</v>
      </c>
      <c r="I204" t="s">
        <v>2664</v>
      </c>
      <c r="J204" t="s">
        <v>2665</v>
      </c>
      <c r="K204" t="s">
        <v>895</v>
      </c>
      <c r="L204" t="s">
        <v>836</v>
      </c>
      <c r="M204" t="s">
        <v>2666</v>
      </c>
      <c r="N204" t="s">
        <v>639</v>
      </c>
      <c r="O204" t="s">
        <v>651</v>
      </c>
      <c r="P204" t="s">
        <v>26</v>
      </c>
      <c r="Q204" t="s">
        <v>652</v>
      </c>
      <c r="R204" t="s">
        <v>640</v>
      </c>
      <c r="S204" t="s">
        <v>2667</v>
      </c>
      <c r="T204" t="s">
        <v>2666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2668</v>
      </c>
      <c r="F205">
        <v>182</v>
      </c>
      <c r="G205">
        <v>0</v>
      </c>
      <c r="H205" t="s">
        <v>637</v>
      </c>
      <c r="I205" t="s">
        <v>2669</v>
      </c>
      <c r="J205" t="s">
        <v>687</v>
      </c>
      <c r="K205" t="s">
        <v>639</v>
      </c>
      <c r="L205" t="s">
        <v>640</v>
      </c>
      <c r="M205" t="s">
        <v>2670</v>
      </c>
      <c r="N205" t="s">
        <v>639</v>
      </c>
      <c r="O205" t="s">
        <v>641</v>
      </c>
      <c r="P205" t="s">
        <v>5</v>
      </c>
      <c r="Q205" t="s">
        <v>642</v>
      </c>
      <c r="R205" t="s">
        <v>640</v>
      </c>
      <c r="S205" t="s">
        <v>2671</v>
      </c>
      <c r="T205" t="s">
        <v>2666</v>
      </c>
    </row>
    <row r="206" spans="1:20" x14ac:dyDescent="0.25">
      <c r="A206" t="s">
        <v>22</v>
      </c>
      <c r="B206" t="s">
        <v>27</v>
      </c>
      <c r="C206">
        <v>66.333333333333329</v>
      </c>
      <c r="D206">
        <v>3</v>
      </c>
      <c r="E206" t="s">
        <v>2672</v>
      </c>
      <c r="F206">
        <v>311</v>
      </c>
      <c r="G206">
        <v>0</v>
      </c>
      <c r="H206" t="s">
        <v>649</v>
      </c>
      <c r="I206" t="s">
        <v>2673</v>
      </c>
      <c r="J206" t="s">
        <v>2674</v>
      </c>
      <c r="K206" t="s">
        <v>671</v>
      </c>
      <c r="L206" t="s">
        <v>737</v>
      </c>
      <c r="M206" t="s">
        <v>2675</v>
      </c>
      <c r="N206" t="s">
        <v>639</v>
      </c>
      <c r="O206" t="s">
        <v>651</v>
      </c>
      <c r="P206" t="s">
        <v>26</v>
      </c>
      <c r="Q206" t="s">
        <v>652</v>
      </c>
      <c r="R206" t="s">
        <v>640</v>
      </c>
      <c r="S206" t="s">
        <v>2676</v>
      </c>
      <c r="T206" t="s">
        <v>2677</v>
      </c>
    </row>
    <row r="207" spans="1:20" x14ac:dyDescent="0.25">
      <c r="A207" t="s">
        <v>516</v>
      </c>
      <c r="B207" t="s">
        <v>120</v>
      </c>
      <c r="C207">
        <v>71</v>
      </c>
      <c r="D207">
        <v>1</v>
      </c>
      <c r="E207" t="s">
        <v>2672</v>
      </c>
      <c r="F207">
        <v>311</v>
      </c>
      <c r="G207">
        <v>0</v>
      </c>
      <c r="H207" t="s">
        <v>649</v>
      </c>
      <c r="I207" t="s">
        <v>2673</v>
      </c>
      <c r="J207" t="s">
        <v>2674</v>
      </c>
      <c r="K207" t="s">
        <v>671</v>
      </c>
      <c r="L207" t="s">
        <v>737</v>
      </c>
      <c r="M207" t="s">
        <v>2675</v>
      </c>
      <c r="N207" t="s">
        <v>639</v>
      </c>
      <c r="O207" t="s">
        <v>651</v>
      </c>
      <c r="P207" t="s">
        <v>26</v>
      </c>
      <c r="Q207" t="s">
        <v>652</v>
      </c>
      <c r="R207" t="s">
        <v>640</v>
      </c>
      <c r="S207" t="s">
        <v>2676</v>
      </c>
      <c r="T207" t="s">
        <v>2677</v>
      </c>
    </row>
    <row r="208" spans="1:20" x14ac:dyDescent="0.25">
      <c r="A208" t="s">
        <v>18</v>
      </c>
      <c r="B208" t="s">
        <v>19</v>
      </c>
      <c r="C208">
        <v>66.666666666666671</v>
      </c>
      <c r="D208">
        <v>3</v>
      </c>
      <c r="E208" t="s">
        <v>2678</v>
      </c>
      <c r="F208">
        <v>129</v>
      </c>
      <c r="G208">
        <v>0</v>
      </c>
      <c r="H208" t="s">
        <v>649</v>
      </c>
      <c r="I208" t="s">
        <v>983</v>
      </c>
      <c r="J208" t="s">
        <v>2679</v>
      </c>
      <c r="K208" t="s">
        <v>971</v>
      </c>
      <c r="L208" t="s">
        <v>939</v>
      </c>
      <c r="M208" t="s">
        <v>2680</v>
      </c>
      <c r="N208" t="s">
        <v>639</v>
      </c>
      <c r="O208" t="s">
        <v>651</v>
      </c>
      <c r="P208" t="s">
        <v>26</v>
      </c>
      <c r="Q208" t="s">
        <v>652</v>
      </c>
      <c r="R208" t="s">
        <v>640</v>
      </c>
      <c r="S208" t="s">
        <v>2681</v>
      </c>
      <c r="T208" t="s">
        <v>2682</v>
      </c>
    </row>
    <row r="209" spans="1:20" x14ac:dyDescent="0.25">
      <c r="A209" t="s">
        <v>22</v>
      </c>
      <c r="B209" t="s">
        <v>27</v>
      </c>
      <c r="C209">
        <v>120</v>
      </c>
      <c r="D209">
        <v>1</v>
      </c>
      <c r="E209" t="s">
        <v>2683</v>
      </c>
      <c r="F209">
        <v>89</v>
      </c>
      <c r="G209">
        <v>0</v>
      </c>
      <c r="H209" t="s">
        <v>637</v>
      </c>
      <c r="I209" t="s">
        <v>1161</v>
      </c>
      <c r="J209" t="s">
        <v>692</v>
      </c>
      <c r="K209" t="s">
        <v>639</v>
      </c>
      <c r="L209" t="s">
        <v>640</v>
      </c>
      <c r="M209" t="s">
        <v>2684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2685</v>
      </c>
      <c r="T209" t="s">
        <v>2684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2686</v>
      </c>
      <c r="F210">
        <v>200</v>
      </c>
      <c r="G210">
        <v>0</v>
      </c>
      <c r="H210" t="s">
        <v>637</v>
      </c>
      <c r="I210" t="s">
        <v>1018</v>
      </c>
      <c r="J210" t="s">
        <v>670</v>
      </c>
      <c r="K210" t="s">
        <v>639</v>
      </c>
      <c r="L210" t="s">
        <v>640</v>
      </c>
      <c r="M210" t="s">
        <v>2687</v>
      </c>
      <c r="N210" t="s">
        <v>639</v>
      </c>
      <c r="O210" t="s">
        <v>647</v>
      </c>
      <c r="P210" t="s">
        <v>5</v>
      </c>
      <c r="Q210" t="s">
        <v>648</v>
      </c>
      <c r="R210" t="s">
        <v>640</v>
      </c>
      <c r="S210" t="s">
        <v>2688</v>
      </c>
      <c r="T210" t="s">
        <v>2689</v>
      </c>
    </row>
    <row r="211" spans="1:20" x14ac:dyDescent="0.25">
      <c r="A211" t="s">
        <v>116</v>
      </c>
      <c r="B211" t="s">
        <v>117</v>
      </c>
      <c r="C211">
        <v>12</v>
      </c>
      <c r="D211">
        <v>20</v>
      </c>
      <c r="E211" t="s">
        <v>2690</v>
      </c>
      <c r="F211">
        <v>280</v>
      </c>
      <c r="G211">
        <v>0</v>
      </c>
      <c r="H211" t="s">
        <v>649</v>
      </c>
      <c r="I211" t="s">
        <v>925</v>
      </c>
      <c r="J211" t="s">
        <v>2691</v>
      </c>
      <c r="K211" t="s">
        <v>946</v>
      </c>
      <c r="L211" t="s">
        <v>967</v>
      </c>
      <c r="M211" t="s">
        <v>2692</v>
      </c>
      <c r="N211" t="s">
        <v>639</v>
      </c>
      <c r="O211" t="s">
        <v>651</v>
      </c>
      <c r="P211" t="s">
        <v>26</v>
      </c>
      <c r="Q211" t="s">
        <v>652</v>
      </c>
      <c r="R211" t="s">
        <v>640</v>
      </c>
      <c r="S211" t="s">
        <v>2693</v>
      </c>
      <c r="T211" t="s">
        <v>2692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2694</v>
      </c>
      <c r="F212">
        <v>107</v>
      </c>
      <c r="G212">
        <v>7</v>
      </c>
      <c r="H212" t="s">
        <v>637</v>
      </c>
      <c r="I212" t="s">
        <v>2695</v>
      </c>
      <c r="J212" t="s">
        <v>653</v>
      </c>
      <c r="K212" t="s">
        <v>639</v>
      </c>
      <c r="L212" t="s">
        <v>640</v>
      </c>
      <c r="M212" t="s">
        <v>2696</v>
      </c>
      <c r="N212" t="s">
        <v>639</v>
      </c>
      <c r="O212" t="s">
        <v>641</v>
      </c>
      <c r="P212" t="s">
        <v>5</v>
      </c>
      <c r="Q212" t="s">
        <v>642</v>
      </c>
      <c r="R212" t="s">
        <v>2697</v>
      </c>
      <c r="S212" t="s">
        <v>2698</v>
      </c>
      <c r="T212" t="s">
        <v>2696</v>
      </c>
    </row>
    <row r="213" spans="1:20" x14ac:dyDescent="0.25">
      <c r="A213" t="s">
        <v>18</v>
      </c>
      <c r="B213" t="s">
        <v>19</v>
      </c>
      <c r="C213">
        <v>33</v>
      </c>
      <c r="D213">
        <v>10</v>
      </c>
      <c r="E213" t="s">
        <v>2699</v>
      </c>
      <c r="F213">
        <v>341.1</v>
      </c>
      <c r="G213">
        <v>0</v>
      </c>
      <c r="H213" t="s">
        <v>637</v>
      </c>
      <c r="I213" t="s">
        <v>764</v>
      </c>
      <c r="J213" t="s">
        <v>728</v>
      </c>
      <c r="K213" t="s">
        <v>639</v>
      </c>
      <c r="L213" t="s">
        <v>640</v>
      </c>
      <c r="M213" t="s">
        <v>2700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2701</v>
      </c>
      <c r="T213" t="s">
        <v>2700</v>
      </c>
    </row>
    <row r="214" spans="1:20" x14ac:dyDescent="0.25">
      <c r="A214" t="s">
        <v>116</v>
      </c>
      <c r="B214" t="s">
        <v>117</v>
      </c>
      <c r="C214">
        <v>12</v>
      </c>
      <c r="D214">
        <v>50</v>
      </c>
      <c r="E214" t="s">
        <v>2702</v>
      </c>
      <c r="F214">
        <v>1334</v>
      </c>
      <c r="G214">
        <v>134</v>
      </c>
      <c r="H214" t="s">
        <v>649</v>
      </c>
      <c r="I214" t="s">
        <v>824</v>
      </c>
      <c r="J214" t="s">
        <v>2703</v>
      </c>
      <c r="K214" t="s">
        <v>2704</v>
      </c>
      <c r="L214" t="s">
        <v>871</v>
      </c>
      <c r="M214" t="s">
        <v>2705</v>
      </c>
      <c r="N214" t="s">
        <v>639</v>
      </c>
      <c r="O214" t="s">
        <v>656</v>
      </c>
      <c r="P214" t="s">
        <v>26</v>
      </c>
      <c r="Q214" t="s">
        <v>652</v>
      </c>
      <c r="R214" t="s">
        <v>640</v>
      </c>
      <c r="S214" t="s">
        <v>2706</v>
      </c>
      <c r="T214" t="s">
        <v>2705</v>
      </c>
    </row>
    <row r="215" spans="1:20" x14ac:dyDescent="0.25">
      <c r="A215" t="s">
        <v>99</v>
      </c>
      <c r="B215" t="s">
        <v>100</v>
      </c>
      <c r="C215">
        <v>10</v>
      </c>
      <c r="D215">
        <v>50</v>
      </c>
      <c r="E215" t="s">
        <v>2702</v>
      </c>
      <c r="F215">
        <v>1334</v>
      </c>
      <c r="G215">
        <v>134</v>
      </c>
      <c r="H215" t="s">
        <v>649</v>
      </c>
      <c r="I215" t="s">
        <v>824</v>
      </c>
      <c r="J215" t="s">
        <v>2703</v>
      </c>
      <c r="K215" t="s">
        <v>2704</v>
      </c>
      <c r="L215" t="s">
        <v>871</v>
      </c>
      <c r="M215" t="s">
        <v>2705</v>
      </c>
      <c r="N215" t="s">
        <v>639</v>
      </c>
      <c r="O215" t="s">
        <v>656</v>
      </c>
      <c r="P215" t="s">
        <v>26</v>
      </c>
      <c r="Q215" t="s">
        <v>652</v>
      </c>
      <c r="R215" t="s">
        <v>640</v>
      </c>
      <c r="S215" t="s">
        <v>2706</v>
      </c>
      <c r="T215" t="s">
        <v>2705</v>
      </c>
    </row>
    <row r="216" spans="1:20" x14ac:dyDescent="0.25">
      <c r="A216" t="s">
        <v>18</v>
      </c>
      <c r="B216" t="s">
        <v>19</v>
      </c>
      <c r="C216">
        <v>66.666666666666671</v>
      </c>
      <c r="D216">
        <v>3</v>
      </c>
      <c r="E216" t="s">
        <v>2707</v>
      </c>
      <c r="F216">
        <v>100</v>
      </c>
      <c r="G216">
        <v>0</v>
      </c>
      <c r="H216" t="s">
        <v>637</v>
      </c>
      <c r="I216" t="s">
        <v>711</v>
      </c>
      <c r="J216" t="s">
        <v>757</v>
      </c>
      <c r="K216" t="s">
        <v>639</v>
      </c>
      <c r="L216" t="s">
        <v>640</v>
      </c>
      <c r="M216" t="s">
        <v>2708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2709</v>
      </c>
      <c r="T216" t="s">
        <v>2708</v>
      </c>
    </row>
    <row r="217" spans="1:20" x14ac:dyDescent="0.25">
      <c r="A217" t="s">
        <v>147</v>
      </c>
      <c r="B217" t="s">
        <v>148</v>
      </c>
      <c r="C217">
        <v>40</v>
      </c>
      <c r="D217">
        <v>10</v>
      </c>
      <c r="E217" t="s">
        <v>2710</v>
      </c>
      <c r="F217">
        <v>280.5</v>
      </c>
      <c r="G217">
        <v>0</v>
      </c>
      <c r="H217" t="s">
        <v>637</v>
      </c>
      <c r="I217" t="s">
        <v>2711</v>
      </c>
      <c r="J217" t="s">
        <v>657</v>
      </c>
      <c r="K217" t="s">
        <v>639</v>
      </c>
      <c r="L217" t="s">
        <v>640</v>
      </c>
      <c r="M217" t="s">
        <v>2712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2713</v>
      </c>
      <c r="T217" t="s">
        <v>2712</v>
      </c>
    </row>
    <row r="218" spans="1:20" x14ac:dyDescent="0.25">
      <c r="A218" t="s">
        <v>147</v>
      </c>
      <c r="B218" t="s">
        <v>148</v>
      </c>
      <c r="C218">
        <v>40</v>
      </c>
      <c r="D218">
        <v>10</v>
      </c>
      <c r="E218" t="s">
        <v>2714</v>
      </c>
      <c r="F218">
        <v>280.5</v>
      </c>
      <c r="G218">
        <v>0</v>
      </c>
      <c r="H218" t="s">
        <v>637</v>
      </c>
      <c r="I218" t="s">
        <v>2715</v>
      </c>
      <c r="J218" t="s">
        <v>654</v>
      </c>
      <c r="K218" t="s">
        <v>639</v>
      </c>
      <c r="L218" t="s">
        <v>640</v>
      </c>
      <c r="M218" t="s">
        <v>2716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2717</v>
      </c>
      <c r="T218" t="s">
        <v>2716</v>
      </c>
    </row>
    <row r="219" spans="1:20" x14ac:dyDescent="0.25">
      <c r="A219" t="s">
        <v>147</v>
      </c>
      <c r="B219" t="s">
        <v>148</v>
      </c>
      <c r="C219">
        <v>40</v>
      </c>
      <c r="D219">
        <v>10</v>
      </c>
      <c r="E219" t="s">
        <v>2718</v>
      </c>
      <c r="F219">
        <v>280.5</v>
      </c>
      <c r="G219">
        <v>0</v>
      </c>
      <c r="H219" t="s">
        <v>637</v>
      </c>
      <c r="I219" t="s">
        <v>1806</v>
      </c>
      <c r="J219" t="s">
        <v>700</v>
      </c>
      <c r="K219" t="s">
        <v>639</v>
      </c>
      <c r="L219" t="s">
        <v>640</v>
      </c>
      <c r="M219" t="s">
        <v>2719</v>
      </c>
      <c r="N219" t="s">
        <v>639</v>
      </c>
      <c r="O219" t="s">
        <v>641</v>
      </c>
      <c r="P219" t="s">
        <v>5</v>
      </c>
      <c r="Q219" t="s">
        <v>642</v>
      </c>
      <c r="R219" t="s">
        <v>640</v>
      </c>
      <c r="S219" t="s">
        <v>2720</v>
      </c>
      <c r="T219" t="s">
        <v>2719</v>
      </c>
    </row>
    <row r="220" spans="1:20" x14ac:dyDescent="0.25">
      <c r="A220" t="s">
        <v>147</v>
      </c>
      <c r="B220" t="s">
        <v>148</v>
      </c>
      <c r="C220">
        <v>40</v>
      </c>
      <c r="D220">
        <v>10</v>
      </c>
      <c r="E220" t="s">
        <v>2721</v>
      </c>
      <c r="F220">
        <v>280.5</v>
      </c>
      <c r="G220">
        <v>0</v>
      </c>
      <c r="H220" t="s">
        <v>637</v>
      </c>
      <c r="I220" t="s">
        <v>857</v>
      </c>
      <c r="J220" t="s">
        <v>687</v>
      </c>
      <c r="K220" t="s">
        <v>639</v>
      </c>
      <c r="L220" t="s">
        <v>640</v>
      </c>
      <c r="M220" t="s">
        <v>2719</v>
      </c>
      <c r="N220" t="s">
        <v>639</v>
      </c>
      <c r="O220" t="s">
        <v>641</v>
      </c>
      <c r="P220" t="s">
        <v>5</v>
      </c>
      <c r="Q220" t="s">
        <v>642</v>
      </c>
      <c r="R220" t="s">
        <v>2722</v>
      </c>
      <c r="S220" t="s">
        <v>2723</v>
      </c>
      <c r="T220" t="s">
        <v>2719</v>
      </c>
    </row>
    <row r="221" spans="1:20" x14ac:dyDescent="0.25">
      <c r="A221" t="s">
        <v>147</v>
      </c>
      <c r="B221" t="s">
        <v>148</v>
      </c>
      <c r="C221">
        <v>40</v>
      </c>
      <c r="D221">
        <v>10</v>
      </c>
      <c r="E221" t="s">
        <v>2724</v>
      </c>
      <c r="F221">
        <v>280.5</v>
      </c>
      <c r="G221">
        <v>0</v>
      </c>
      <c r="H221" t="s">
        <v>637</v>
      </c>
      <c r="I221" t="s">
        <v>1040</v>
      </c>
      <c r="J221" t="s">
        <v>653</v>
      </c>
      <c r="K221" t="s">
        <v>639</v>
      </c>
      <c r="L221" t="s">
        <v>640</v>
      </c>
      <c r="M221" t="s">
        <v>2725</v>
      </c>
      <c r="N221" t="s">
        <v>639</v>
      </c>
      <c r="O221" t="s">
        <v>641</v>
      </c>
      <c r="P221" t="s">
        <v>5</v>
      </c>
      <c r="Q221" t="s">
        <v>642</v>
      </c>
      <c r="R221" t="s">
        <v>640</v>
      </c>
      <c r="S221" t="s">
        <v>2726</v>
      </c>
      <c r="T221" t="s">
        <v>2725</v>
      </c>
    </row>
    <row r="222" spans="1:20" x14ac:dyDescent="0.25">
      <c r="A222" t="s">
        <v>239</v>
      </c>
      <c r="B222" t="s">
        <v>245</v>
      </c>
      <c r="C222">
        <v>139</v>
      </c>
      <c r="D222">
        <v>1</v>
      </c>
      <c r="E222" t="s">
        <v>2727</v>
      </c>
      <c r="F222">
        <v>139</v>
      </c>
      <c r="G222">
        <v>0</v>
      </c>
      <c r="H222" t="s">
        <v>649</v>
      </c>
      <c r="I222" t="s">
        <v>2728</v>
      </c>
      <c r="J222" t="s">
        <v>2729</v>
      </c>
      <c r="K222" t="s">
        <v>1014</v>
      </c>
      <c r="L222" t="s">
        <v>801</v>
      </c>
      <c r="M222" t="s">
        <v>2730</v>
      </c>
      <c r="N222" t="s">
        <v>639</v>
      </c>
      <c r="O222" t="s">
        <v>651</v>
      </c>
      <c r="P222" t="s">
        <v>26</v>
      </c>
      <c r="Q222" t="s">
        <v>652</v>
      </c>
      <c r="R222" t="s">
        <v>640</v>
      </c>
      <c r="S222" t="s">
        <v>2731</v>
      </c>
      <c r="T222" t="s">
        <v>2730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2732</v>
      </c>
      <c r="F223">
        <v>100</v>
      </c>
      <c r="G223">
        <v>0</v>
      </c>
      <c r="H223" t="s">
        <v>637</v>
      </c>
      <c r="I223" t="s">
        <v>2733</v>
      </c>
      <c r="J223" t="s">
        <v>681</v>
      </c>
      <c r="K223" t="s">
        <v>639</v>
      </c>
      <c r="L223" t="s">
        <v>640</v>
      </c>
      <c r="M223" t="s">
        <v>2734</v>
      </c>
      <c r="N223" t="s">
        <v>639</v>
      </c>
      <c r="O223" t="s">
        <v>647</v>
      </c>
      <c r="P223" t="s">
        <v>5</v>
      </c>
      <c r="Q223" t="s">
        <v>648</v>
      </c>
      <c r="R223" t="s">
        <v>640</v>
      </c>
      <c r="S223" t="s">
        <v>2735</v>
      </c>
      <c r="T223" t="s">
        <v>2734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2736</v>
      </c>
      <c r="F224">
        <v>200</v>
      </c>
      <c r="G224">
        <v>0</v>
      </c>
      <c r="H224" t="s">
        <v>637</v>
      </c>
      <c r="I224" t="s">
        <v>2737</v>
      </c>
      <c r="J224" t="s">
        <v>683</v>
      </c>
      <c r="K224" t="s">
        <v>639</v>
      </c>
      <c r="L224" t="s">
        <v>640</v>
      </c>
      <c r="M224" t="s">
        <v>2734</v>
      </c>
      <c r="N224" t="s">
        <v>639</v>
      </c>
      <c r="O224" t="s">
        <v>647</v>
      </c>
      <c r="P224" t="s">
        <v>5</v>
      </c>
      <c r="Q224" t="s">
        <v>648</v>
      </c>
      <c r="R224" t="s">
        <v>640</v>
      </c>
      <c r="S224" t="s">
        <v>2738</v>
      </c>
      <c r="T224" t="s">
        <v>2734</v>
      </c>
    </row>
    <row r="225" spans="1:20" x14ac:dyDescent="0.25">
      <c r="A225" t="s">
        <v>101</v>
      </c>
      <c r="B225" t="s">
        <v>74</v>
      </c>
      <c r="C225">
        <v>120</v>
      </c>
      <c r="D225">
        <v>1</v>
      </c>
      <c r="E225" t="s">
        <v>2739</v>
      </c>
      <c r="F225">
        <v>135</v>
      </c>
      <c r="G225">
        <v>35</v>
      </c>
      <c r="H225" t="s">
        <v>637</v>
      </c>
      <c r="I225" t="s">
        <v>2740</v>
      </c>
      <c r="J225" t="s">
        <v>653</v>
      </c>
      <c r="K225" t="s">
        <v>639</v>
      </c>
      <c r="L225" t="s">
        <v>640</v>
      </c>
      <c r="M225" t="s">
        <v>2741</v>
      </c>
      <c r="N225" t="s">
        <v>639</v>
      </c>
      <c r="O225" t="s">
        <v>647</v>
      </c>
      <c r="P225" t="s">
        <v>5</v>
      </c>
      <c r="Q225" t="s">
        <v>648</v>
      </c>
      <c r="R225" t="s">
        <v>640</v>
      </c>
      <c r="S225" t="s">
        <v>2742</v>
      </c>
      <c r="T225" t="s">
        <v>2741</v>
      </c>
    </row>
    <row r="226" spans="1:20" x14ac:dyDescent="0.25">
      <c r="A226" t="s">
        <v>147</v>
      </c>
      <c r="B226" t="s">
        <v>148</v>
      </c>
      <c r="C226">
        <v>40</v>
      </c>
      <c r="D226">
        <v>10</v>
      </c>
      <c r="E226" t="s">
        <v>2743</v>
      </c>
      <c r="F226">
        <v>330</v>
      </c>
      <c r="G226">
        <v>0</v>
      </c>
      <c r="H226" t="s">
        <v>637</v>
      </c>
      <c r="I226" t="s">
        <v>1070</v>
      </c>
      <c r="J226" t="s">
        <v>732</v>
      </c>
      <c r="K226" t="s">
        <v>639</v>
      </c>
      <c r="L226" t="s">
        <v>640</v>
      </c>
      <c r="M226" t="s">
        <v>2744</v>
      </c>
      <c r="N226" t="s">
        <v>639</v>
      </c>
      <c r="O226" t="s">
        <v>641</v>
      </c>
      <c r="P226" t="s">
        <v>5</v>
      </c>
      <c r="Q226" t="s">
        <v>642</v>
      </c>
      <c r="R226" t="s">
        <v>640</v>
      </c>
      <c r="S226" t="s">
        <v>2745</v>
      </c>
      <c r="T226" t="s">
        <v>2746</v>
      </c>
    </row>
    <row r="227" spans="1:20" x14ac:dyDescent="0.25">
      <c r="A227" t="s">
        <v>18</v>
      </c>
      <c r="B227" t="s">
        <v>19</v>
      </c>
      <c r="C227">
        <v>66.666666666666671</v>
      </c>
      <c r="D227">
        <v>3</v>
      </c>
      <c r="E227" t="s">
        <v>2747</v>
      </c>
      <c r="F227">
        <v>100</v>
      </c>
      <c r="G227">
        <v>0</v>
      </c>
      <c r="H227" t="s">
        <v>637</v>
      </c>
      <c r="I227" t="s">
        <v>1139</v>
      </c>
      <c r="J227" t="s">
        <v>664</v>
      </c>
      <c r="K227" t="s">
        <v>639</v>
      </c>
      <c r="L227" t="s">
        <v>640</v>
      </c>
      <c r="M227" t="s">
        <v>2748</v>
      </c>
      <c r="N227" t="s">
        <v>639</v>
      </c>
      <c r="O227" t="s">
        <v>647</v>
      </c>
      <c r="P227" t="s">
        <v>5</v>
      </c>
      <c r="Q227" t="s">
        <v>648</v>
      </c>
      <c r="R227" t="s">
        <v>640</v>
      </c>
      <c r="S227" t="s">
        <v>2749</v>
      </c>
      <c r="T227" t="s">
        <v>2748</v>
      </c>
    </row>
    <row r="228" spans="1:20" x14ac:dyDescent="0.25">
      <c r="A228" t="s">
        <v>147</v>
      </c>
      <c r="B228" t="s">
        <v>148</v>
      </c>
      <c r="C228">
        <v>40</v>
      </c>
      <c r="D228">
        <v>10</v>
      </c>
      <c r="E228" t="s">
        <v>2750</v>
      </c>
      <c r="F228">
        <v>330</v>
      </c>
      <c r="G228">
        <v>0</v>
      </c>
      <c r="H228" t="s">
        <v>637</v>
      </c>
      <c r="I228" t="s">
        <v>2751</v>
      </c>
      <c r="J228" t="s">
        <v>663</v>
      </c>
      <c r="K228" t="s">
        <v>639</v>
      </c>
      <c r="L228" t="s">
        <v>640</v>
      </c>
      <c r="M228" t="s">
        <v>2752</v>
      </c>
      <c r="N228" t="s">
        <v>639</v>
      </c>
      <c r="O228" t="s">
        <v>660</v>
      </c>
      <c r="P228" t="s">
        <v>5</v>
      </c>
      <c r="Q228" t="s">
        <v>642</v>
      </c>
      <c r="R228" t="s">
        <v>640</v>
      </c>
      <c r="S228" t="s">
        <v>2753</v>
      </c>
      <c r="T228" t="s">
        <v>2754</v>
      </c>
    </row>
    <row r="229" spans="1:20" x14ac:dyDescent="0.25">
      <c r="A229" t="s">
        <v>22</v>
      </c>
      <c r="B229" t="s">
        <v>27</v>
      </c>
      <c r="C229">
        <v>66.333333333333329</v>
      </c>
      <c r="D229">
        <v>3</v>
      </c>
      <c r="E229" t="s">
        <v>2755</v>
      </c>
      <c r="F229">
        <v>250</v>
      </c>
      <c r="G229">
        <v>0</v>
      </c>
      <c r="H229" t="s">
        <v>649</v>
      </c>
      <c r="I229" t="s">
        <v>1301</v>
      </c>
      <c r="J229" t="s">
        <v>1302</v>
      </c>
      <c r="K229" t="s">
        <v>1009</v>
      </c>
      <c r="L229" t="s">
        <v>650</v>
      </c>
      <c r="M229" t="s">
        <v>2756</v>
      </c>
      <c r="N229" t="s">
        <v>639</v>
      </c>
      <c r="O229" t="s">
        <v>651</v>
      </c>
      <c r="P229" t="s">
        <v>26</v>
      </c>
      <c r="Q229" t="s">
        <v>652</v>
      </c>
      <c r="R229" t="s">
        <v>640</v>
      </c>
      <c r="S229" t="s">
        <v>2757</v>
      </c>
      <c r="T229" t="s">
        <v>2756</v>
      </c>
    </row>
    <row r="230" spans="1:20" x14ac:dyDescent="0.25">
      <c r="A230" t="s">
        <v>147</v>
      </c>
      <c r="B230" t="s">
        <v>148</v>
      </c>
      <c r="C230">
        <v>40</v>
      </c>
      <c r="D230">
        <v>10</v>
      </c>
      <c r="E230" t="s">
        <v>2758</v>
      </c>
      <c r="F230">
        <v>297</v>
      </c>
      <c r="G230">
        <v>0</v>
      </c>
      <c r="H230" t="s">
        <v>637</v>
      </c>
      <c r="I230" t="s">
        <v>989</v>
      </c>
      <c r="J230" t="s">
        <v>687</v>
      </c>
      <c r="K230" t="s">
        <v>639</v>
      </c>
      <c r="L230" t="s">
        <v>640</v>
      </c>
      <c r="M230" t="s">
        <v>2759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2760</v>
      </c>
      <c r="T230" t="s">
        <v>2759</v>
      </c>
    </row>
    <row r="231" spans="1:20" x14ac:dyDescent="0.25">
      <c r="A231" t="s">
        <v>22</v>
      </c>
      <c r="B231" t="s">
        <v>27</v>
      </c>
      <c r="C231">
        <v>80</v>
      </c>
      <c r="D231">
        <v>3</v>
      </c>
      <c r="E231" t="s">
        <v>2761</v>
      </c>
      <c r="F231">
        <v>240</v>
      </c>
      <c r="G231">
        <v>0</v>
      </c>
      <c r="H231" t="s">
        <v>649</v>
      </c>
      <c r="I231" t="s">
        <v>2762</v>
      </c>
      <c r="J231" t="s">
        <v>2763</v>
      </c>
      <c r="K231" t="s">
        <v>885</v>
      </c>
      <c r="L231" t="s">
        <v>672</v>
      </c>
      <c r="M231" t="s">
        <v>2759</v>
      </c>
      <c r="N231" t="s">
        <v>639</v>
      </c>
      <c r="O231" t="s">
        <v>651</v>
      </c>
      <c r="P231" t="s">
        <v>26</v>
      </c>
      <c r="Q231" t="s">
        <v>652</v>
      </c>
      <c r="R231" t="s">
        <v>640</v>
      </c>
      <c r="S231" t="s">
        <v>2764</v>
      </c>
      <c r="T231" t="s">
        <v>2765</v>
      </c>
    </row>
    <row r="232" spans="1:20" x14ac:dyDescent="0.25">
      <c r="A232" t="s">
        <v>22</v>
      </c>
      <c r="B232" t="s">
        <v>27</v>
      </c>
      <c r="C232">
        <v>80</v>
      </c>
      <c r="D232">
        <v>3</v>
      </c>
      <c r="E232" t="s">
        <v>2766</v>
      </c>
      <c r="F232">
        <v>240</v>
      </c>
      <c r="G232">
        <v>0</v>
      </c>
      <c r="H232" t="s">
        <v>649</v>
      </c>
      <c r="I232" t="s">
        <v>925</v>
      </c>
      <c r="J232" t="s">
        <v>2767</v>
      </c>
      <c r="K232" t="s">
        <v>1114</v>
      </c>
      <c r="L232" t="s">
        <v>819</v>
      </c>
      <c r="M232" t="s">
        <v>2768</v>
      </c>
      <c r="N232" t="s">
        <v>639</v>
      </c>
      <c r="O232" t="s">
        <v>651</v>
      </c>
      <c r="P232" t="s">
        <v>26</v>
      </c>
      <c r="Q232" t="s">
        <v>652</v>
      </c>
      <c r="R232" t="s">
        <v>640</v>
      </c>
      <c r="S232" t="s">
        <v>2769</v>
      </c>
      <c r="T232" t="s">
        <v>2768</v>
      </c>
    </row>
    <row r="233" spans="1:20" x14ac:dyDescent="0.25">
      <c r="A233" t="s">
        <v>22</v>
      </c>
      <c r="B233" t="s">
        <v>27</v>
      </c>
      <c r="C233">
        <v>66.333333333333329</v>
      </c>
      <c r="D233">
        <v>3</v>
      </c>
      <c r="E233" t="s">
        <v>2770</v>
      </c>
      <c r="F233">
        <v>240</v>
      </c>
      <c r="G233">
        <v>0</v>
      </c>
      <c r="H233" t="s">
        <v>649</v>
      </c>
      <c r="I233" t="s">
        <v>1301</v>
      </c>
      <c r="J233" t="s">
        <v>1302</v>
      </c>
      <c r="K233" t="s">
        <v>1009</v>
      </c>
      <c r="L233" t="s">
        <v>650</v>
      </c>
      <c r="M233" t="s">
        <v>2771</v>
      </c>
      <c r="N233" t="s">
        <v>639</v>
      </c>
      <c r="O233" t="s">
        <v>651</v>
      </c>
      <c r="P233" t="s">
        <v>26</v>
      </c>
      <c r="Q233" t="s">
        <v>652</v>
      </c>
      <c r="R233" t="s">
        <v>640</v>
      </c>
      <c r="S233" t="s">
        <v>2772</v>
      </c>
      <c r="T233" t="s">
        <v>2771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2773</v>
      </c>
      <c r="F234">
        <v>182</v>
      </c>
      <c r="G234">
        <v>0</v>
      </c>
      <c r="H234" t="s">
        <v>637</v>
      </c>
      <c r="I234" t="s">
        <v>962</v>
      </c>
      <c r="J234" t="s">
        <v>762</v>
      </c>
      <c r="K234" t="s">
        <v>639</v>
      </c>
      <c r="L234" t="s">
        <v>640</v>
      </c>
      <c r="M234" t="s">
        <v>2774</v>
      </c>
      <c r="N234" t="s">
        <v>639</v>
      </c>
      <c r="O234" t="s">
        <v>641</v>
      </c>
      <c r="P234" t="s">
        <v>5</v>
      </c>
      <c r="Q234" t="s">
        <v>642</v>
      </c>
      <c r="R234" t="s">
        <v>640</v>
      </c>
      <c r="S234" t="s">
        <v>2775</v>
      </c>
      <c r="T234" t="s">
        <v>2774</v>
      </c>
    </row>
    <row r="235" spans="1:20" x14ac:dyDescent="0.25">
      <c r="A235" t="s">
        <v>18</v>
      </c>
      <c r="B235" t="s">
        <v>19</v>
      </c>
      <c r="C235">
        <v>66.666666666666671</v>
      </c>
      <c r="D235">
        <v>3</v>
      </c>
      <c r="E235" t="s">
        <v>2776</v>
      </c>
      <c r="F235">
        <v>100</v>
      </c>
      <c r="G235">
        <v>0</v>
      </c>
      <c r="H235" t="s">
        <v>637</v>
      </c>
      <c r="I235" t="s">
        <v>2777</v>
      </c>
      <c r="J235" t="s">
        <v>689</v>
      </c>
      <c r="K235" t="s">
        <v>639</v>
      </c>
      <c r="L235" t="s">
        <v>640</v>
      </c>
      <c r="M235" t="s">
        <v>2774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2778</v>
      </c>
      <c r="T235" t="s">
        <v>2774</v>
      </c>
    </row>
    <row r="236" spans="1:20" x14ac:dyDescent="0.25">
      <c r="A236" t="s">
        <v>147</v>
      </c>
      <c r="B236" t="s">
        <v>148</v>
      </c>
      <c r="C236">
        <v>50</v>
      </c>
      <c r="D236">
        <v>6</v>
      </c>
      <c r="E236" t="s">
        <v>2779</v>
      </c>
      <c r="F236">
        <v>338</v>
      </c>
      <c r="G236">
        <v>38</v>
      </c>
      <c r="H236" t="s">
        <v>637</v>
      </c>
      <c r="I236" t="s">
        <v>922</v>
      </c>
      <c r="J236" t="s">
        <v>728</v>
      </c>
      <c r="K236" t="s">
        <v>639</v>
      </c>
      <c r="L236" t="s">
        <v>640</v>
      </c>
      <c r="M236" t="s">
        <v>2780</v>
      </c>
      <c r="N236" t="s">
        <v>639</v>
      </c>
      <c r="O236" t="s">
        <v>647</v>
      </c>
      <c r="P236" t="s">
        <v>5</v>
      </c>
      <c r="Q236" t="s">
        <v>648</v>
      </c>
      <c r="R236" t="s">
        <v>640</v>
      </c>
      <c r="S236" t="s">
        <v>2781</v>
      </c>
      <c r="T236" t="s">
        <v>2780</v>
      </c>
    </row>
    <row r="237" spans="1:20" x14ac:dyDescent="0.25">
      <c r="A237" t="s">
        <v>22</v>
      </c>
      <c r="B237" t="s">
        <v>27</v>
      </c>
      <c r="C237">
        <v>120</v>
      </c>
      <c r="D237">
        <v>1</v>
      </c>
      <c r="E237" t="s">
        <v>2779</v>
      </c>
      <c r="F237">
        <v>338</v>
      </c>
      <c r="G237">
        <v>38</v>
      </c>
      <c r="H237" t="s">
        <v>637</v>
      </c>
      <c r="I237" t="s">
        <v>922</v>
      </c>
      <c r="J237" t="s">
        <v>728</v>
      </c>
      <c r="K237" t="s">
        <v>639</v>
      </c>
      <c r="L237" t="s">
        <v>640</v>
      </c>
      <c r="M237" t="s">
        <v>2780</v>
      </c>
      <c r="N237" t="s">
        <v>639</v>
      </c>
      <c r="O237" t="s">
        <v>647</v>
      </c>
      <c r="P237" t="s">
        <v>5</v>
      </c>
      <c r="Q237" t="s">
        <v>648</v>
      </c>
      <c r="R237" t="s">
        <v>640</v>
      </c>
      <c r="S237" t="s">
        <v>2781</v>
      </c>
      <c r="T237" t="s">
        <v>2780</v>
      </c>
    </row>
    <row r="238" spans="1:20" x14ac:dyDescent="0.25">
      <c r="A238" t="s">
        <v>18</v>
      </c>
      <c r="B238" t="s">
        <v>19</v>
      </c>
      <c r="C238">
        <v>66.666666666666671</v>
      </c>
      <c r="D238">
        <v>3</v>
      </c>
      <c r="E238" t="s">
        <v>2782</v>
      </c>
      <c r="F238">
        <v>100</v>
      </c>
      <c r="G238">
        <v>0</v>
      </c>
      <c r="H238" t="s">
        <v>637</v>
      </c>
      <c r="I238" t="s">
        <v>982</v>
      </c>
      <c r="J238" t="s">
        <v>664</v>
      </c>
      <c r="K238" t="s">
        <v>639</v>
      </c>
      <c r="L238" t="s">
        <v>640</v>
      </c>
      <c r="M238" t="s">
        <v>2783</v>
      </c>
      <c r="N238" t="s">
        <v>639</v>
      </c>
      <c r="O238" t="s">
        <v>641</v>
      </c>
      <c r="P238" t="s">
        <v>5</v>
      </c>
      <c r="Q238" t="s">
        <v>642</v>
      </c>
      <c r="R238" t="s">
        <v>640</v>
      </c>
      <c r="S238" t="s">
        <v>2784</v>
      </c>
      <c r="T238" t="s">
        <v>2783</v>
      </c>
    </row>
    <row r="239" spans="1:20" x14ac:dyDescent="0.25">
      <c r="A239" t="s">
        <v>22</v>
      </c>
      <c r="B239" t="s">
        <v>27</v>
      </c>
      <c r="C239">
        <v>80</v>
      </c>
      <c r="D239">
        <v>1</v>
      </c>
      <c r="E239" t="s">
        <v>2785</v>
      </c>
      <c r="F239">
        <v>80</v>
      </c>
      <c r="G239">
        <v>0</v>
      </c>
      <c r="H239" t="s">
        <v>649</v>
      </c>
      <c r="I239" t="s">
        <v>951</v>
      </c>
      <c r="J239" t="s">
        <v>2786</v>
      </c>
      <c r="K239" t="s">
        <v>2787</v>
      </c>
      <c r="L239" t="s">
        <v>1071</v>
      </c>
      <c r="M239" t="s">
        <v>2788</v>
      </c>
      <c r="N239" t="s">
        <v>639</v>
      </c>
      <c r="O239" t="s">
        <v>651</v>
      </c>
      <c r="P239" t="s">
        <v>26</v>
      </c>
      <c r="Q239" t="s">
        <v>652</v>
      </c>
      <c r="R239" t="s">
        <v>640</v>
      </c>
      <c r="S239" t="s">
        <v>2789</v>
      </c>
      <c r="T239" t="s">
        <v>2790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2791</v>
      </c>
      <c r="F240">
        <v>100</v>
      </c>
      <c r="G240">
        <v>0</v>
      </c>
      <c r="H240" t="s">
        <v>637</v>
      </c>
      <c r="I240" t="s">
        <v>2792</v>
      </c>
      <c r="J240" t="s">
        <v>757</v>
      </c>
      <c r="K240" t="s">
        <v>639</v>
      </c>
      <c r="L240" t="s">
        <v>640</v>
      </c>
      <c r="M240" t="s">
        <v>2793</v>
      </c>
      <c r="N240" t="s">
        <v>639</v>
      </c>
      <c r="O240" t="s">
        <v>647</v>
      </c>
      <c r="P240" t="s">
        <v>5</v>
      </c>
      <c r="Q240" t="s">
        <v>648</v>
      </c>
      <c r="R240" t="s">
        <v>640</v>
      </c>
      <c r="S240" t="s">
        <v>2794</v>
      </c>
      <c r="T240" t="s">
        <v>2793</v>
      </c>
    </row>
    <row r="241" spans="1:20" x14ac:dyDescent="0.25">
      <c r="A241" t="s">
        <v>147</v>
      </c>
      <c r="B241" t="s">
        <v>148</v>
      </c>
      <c r="C241">
        <v>40</v>
      </c>
      <c r="D241">
        <v>10</v>
      </c>
      <c r="E241" t="s">
        <v>2795</v>
      </c>
      <c r="F241">
        <v>297</v>
      </c>
      <c r="G241">
        <v>0</v>
      </c>
      <c r="H241" t="s">
        <v>637</v>
      </c>
      <c r="I241" t="s">
        <v>2796</v>
      </c>
      <c r="J241" t="s">
        <v>655</v>
      </c>
      <c r="K241" t="s">
        <v>639</v>
      </c>
      <c r="L241" t="s">
        <v>640</v>
      </c>
      <c r="M241" t="s">
        <v>2797</v>
      </c>
      <c r="N241" t="s">
        <v>639</v>
      </c>
      <c r="O241" t="s">
        <v>647</v>
      </c>
      <c r="P241" t="s">
        <v>5</v>
      </c>
      <c r="Q241" t="s">
        <v>648</v>
      </c>
      <c r="R241" t="s">
        <v>640</v>
      </c>
      <c r="S241" t="s">
        <v>2798</v>
      </c>
      <c r="T241" t="s">
        <v>2799</v>
      </c>
    </row>
    <row r="242" spans="1:20" x14ac:dyDescent="0.25">
      <c r="A242" t="s">
        <v>147</v>
      </c>
      <c r="B242" t="s">
        <v>148</v>
      </c>
      <c r="C242">
        <v>50</v>
      </c>
      <c r="D242">
        <v>6</v>
      </c>
      <c r="E242" t="s">
        <v>2800</v>
      </c>
      <c r="F242">
        <v>182</v>
      </c>
      <c r="G242">
        <v>0</v>
      </c>
      <c r="H242" t="s">
        <v>637</v>
      </c>
      <c r="I242" t="s">
        <v>2801</v>
      </c>
      <c r="J242" t="s">
        <v>1031</v>
      </c>
      <c r="K242" t="s">
        <v>639</v>
      </c>
      <c r="L242" t="s">
        <v>640</v>
      </c>
      <c r="M242" t="s">
        <v>2802</v>
      </c>
      <c r="N242" t="s">
        <v>639</v>
      </c>
      <c r="O242" t="s">
        <v>641</v>
      </c>
      <c r="P242" t="s">
        <v>5</v>
      </c>
      <c r="Q242" t="s">
        <v>642</v>
      </c>
      <c r="R242" t="s">
        <v>640</v>
      </c>
      <c r="S242" t="s">
        <v>2803</v>
      </c>
      <c r="T242" t="s">
        <v>2802</v>
      </c>
    </row>
    <row r="243" spans="1:20" x14ac:dyDescent="0.25">
      <c r="A243" t="s">
        <v>239</v>
      </c>
      <c r="B243" t="s">
        <v>245</v>
      </c>
      <c r="C243">
        <v>159</v>
      </c>
      <c r="D243">
        <v>1</v>
      </c>
      <c r="E243" t="s">
        <v>2804</v>
      </c>
      <c r="F243">
        <v>129</v>
      </c>
      <c r="G243">
        <v>0</v>
      </c>
      <c r="H243" t="s">
        <v>637</v>
      </c>
      <c r="I243" t="s">
        <v>2805</v>
      </c>
      <c r="J243" t="s">
        <v>698</v>
      </c>
      <c r="K243" t="s">
        <v>639</v>
      </c>
      <c r="L243" t="s">
        <v>640</v>
      </c>
      <c r="M243" t="s">
        <v>2802</v>
      </c>
      <c r="N243" t="s">
        <v>639</v>
      </c>
      <c r="O243" t="s">
        <v>647</v>
      </c>
      <c r="P243" t="s">
        <v>5</v>
      </c>
      <c r="Q243" t="s">
        <v>648</v>
      </c>
      <c r="R243" t="s">
        <v>640</v>
      </c>
      <c r="S243" t="s">
        <v>2806</v>
      </c>
      <c r="T243" t="s">
        <v>2807</v>
      </c>
    </row>
    <row r="244" spans="1:20" x14ac:dyDescent="0.25">
      <c r="A244" t="s">
        <v>147</v>
      </c>
      <c r="B244" t="s">
        <v>148</v>
      </c>
      <c r="C244">
        <v>50</v>
      </c>
      <c r="D244">
        <v>6</v>
      </c>
      <c r="E244" t="s">
        <v>2808</v>
      </c>
      <c r="F244">
        <v>182</v>
      </c>
      <c r="G244">
        <v>0</v>
      </c>
      <c r="H244" t="s">
        <v>637</v>
      </c>
      <c r="I244" t="s">
        <v>2809</v>
      </c>
      <c r="J244" t="s">
        <v>692</v>
      </c>
      <c r="K244" t="s">
        <v>639</v>
      </c>
      <c r="L244" t="s">
        <v>640</v>
      </c>
      <c r="M244" t="s">
        <v>2810</v>
      </c>
      <c r="N244" t="s">
        <v>639</v>
      </c>
      <c r="O244" t="s">
        <v>641</v>
      </c>
      <c r="P244" t="s">
        <v>5</v>
      </c>
      <c r="Q244" t="s">
        <v>642</v>
      </c>
      <c r="R244" t="s">
        <v>640</v>
      </c>
      <c r="S244" t="s">
        <v>2811</v>
      </c>
      <c r="T244" t="s">
        <v>2810</v>
      </c>
    </row>
    <row r="245" spans="1:20" x14ac:dyDescent="0.25">
      <c r="A245" t="s">
        <v>147</v>
      </c>
      <c r="B245" t="s">
        <v>148</v>
      </c>
      <c r="C245">
        <v>40</v>
      </c>
      <c r="D245">
        <v>10</v>
      </c>
      <c r="E245" t="s">
        <v>2812</v>
      </c>
      <c r="F245">
        <v>330</v>
      </c>
      <c r="G245">
        <v>0</v>
      </c>
      <c r="H245" t="s">
        <v>637</v>
      </c>
      <c r="I245" t="s">
        <v>897</v>
      </c>
      <c r="J245" t="s">
        <v>682</v>
      </c>
      <c r="K245" t="s">
        <v>639</v>
      </c>
      <c r="L245" t="s">
        <v>640</v>
      </c>
      <c r="M245" t="s">
        <v>2813</v>
      </c>
      <c r="N245" t="s">
        <v>639</v>
      </c>
      <c r="O245" t="s">
        <v>641</v>
      </c>
      <c r="P245" t="s">
        <v>5</v>
      </c>
      <c r="Q245" t="s">
        <v>642</v>
      </c>
      <c r="R245" t="s">
        <v>2814</v>
      </c>
      <c r="S245" t="s">
        <v>2815</v>
      </c>
      <c r="T245" t="s">
        <v>2813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2816</v>
      </c>
      <c r="F246">
        <v>182</v>
      </c>
      <c r="G246">
        <v>0</v>
      </c>
      <c r="H246" t="s">
        <v>637</v>
      </c>
      <c r="I246" t="s">
        <v>2817</v>
      </c>
      <c r="J246" t="s">
        <v>689</v>
      </c>
      <c r="K246" t="s">
        <v>639</v>
      </c>
      <c r="L246" t="s">
        <v>640</v>
      </c>
      <c r="M246" t="s">
        <v>2818</v>
      </c>
      <c r="N246" t="s">
        <v>639</v>
      </c>
      <c r="O246" t="s">
        <v>641</v>
      </c>
      <c r="P246" t="s">
        <v>5</v>
      </c>
      <c r="Q246" t="s">
        <v>642</v>
      </c>
      <c r="R246" t="s">
        <v>640</v>
      </c>
      <c r="S246" t="s">
        <v>2819</v>
      </c>
      <c r="T246" t="s">
        <v>2813</v>
      </c>
    </row>
    <row r="247" spans="1:20" x14ac:dyDescent="0.25">
      <c r="A247" t="s">
        <v>147</v>
      </c>
      <c r="B247" t="s">
        <v>148</v>
      </c>
      <c r="C247">
        <v>50</v>
      </c>
      <c r="D247">
        <v>6</v>
      </c>
      <c r="E247" t="s">
        <v>2820</v>
      </c>
      <c r="F247">
        <v>182</v>
      </c>
      <c r="G247">
        <v>0</v>
      </c>
      <c r="H247" t="s">
        <v>637</v>
      </c>
      <c r="I247" t="s">
        <v>2821</v>
      </c>
      <c r="J247" t="s">
        <v>780</v>
      </c>
      <c r="K247" t="s">
        <v>639</v>
      </c>
      <c r="L247" t="s">
        <v>640</v>
      </c>
      <c r="M247" t="s">
        <v>2822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2823</v>
      </c>
      <c r="T247" t="s">
        <v>2822</v>
      </c>
    </row>
    <row r="248" spans="1:20" x14ac:dyDescent="0.25">
      <c r="A248" t="s">
        <v>147</v>
      </c>
      <c r="B248" t="s">
        <v>148</v>
      </c>
      <c r="C248">
        <v>40</v>
      </c>
      <c r="D248">
        <v>10</v>
      </c>
      <c r="E248" t="s">
        <v>2824</v>
      </c>
      <c r="F248">
        <v>303</v>
      </c>
      <c r="G248">
        <v>0</v>
      </c>
      <c r="H248" t="s">
        <v>637</v>
      </c>
      <c r="I248" t="s">
        <v>870</v>
      </c>
      <c r="J248" t="s">
        <v>705</v>
      </c>
      <c r="K248" t="s">
        <v>639</v>
      </c>
      <c r="L248" t="s">
        <v>640</v>
      </c>
      <c r="M248" t="s">
        <v>2825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2826</v>
      </c>
      <c r="T248" t="s">
        <v>2825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2827</v>
      </c>
      <c r="F249">
        <v>182</v>
      </c>
      <c r="G249">
        <v>0</v>
      </c>
      <c r="H249" t="s">
        <v>637</v>
      </c>
      <c r="I249" t="s">
        <v>965</v>
      </c>
      <c r="J249" t="s">
        <v>698</v>
      </c>
      <c r="K249" t="s">
        <v>639</v>
      </c>
      <c r="L249" t="s">
        <v>640</v>
      </c>
      <c r="M249" t="s">
        <v>2828</v>
      </c>
      <c r="N249" t="s">
        <v>639</v>
      </c>
      <c r="O249" t="s">
        <v>641</v>
      </c>
      <c r="P249" t="s">
        <v>5</v>
      </c>
      <c r="Q249" t="s">
        <v>642</v>
      </c>
      <c r="R249" t="s">
        <v>640</v>
      </c>
      <c r="S249" t="s">
        <v>2829</v>
      </c>
      <c r="T249" t="s">
        <v>2828</v>
      </c>
    </row>
    <row r="250" spans="1:20" x14ac:dyDescent="0.25">
      <c r="A250" t="s">
        <v>147</v>
      </c>
      <c r="B250" t="s">
        <v>148</v>
      </c>
      <c r="C250">
        <v>33.333333333333336</v>
      </c>
      <c r="D250">
        <v>3</v>
      </c>
      <c r="E250" t="s">
        <v>2830</v>
      </c>
      <c r="F250">
        <v>110</v>
      </c>
      <c r="G250">
        <v>10</v>
      </c>
      <c r="H250" t="s">
        <v>637</v>
      </c>
      <c r="I250" t="s">
        <v>2831</v>
      </c>
      <c r="J250" t="s">
        <v>691</v>
      </c>
      <c r="K250" t="s">
        <v>639</v>
      </c>
      <c r="L250" t="s">
        <v>640</v>
      </c>
      <c r="M250" t="s">
        <v>2832</v>
      </c>
      <c r="N250" t="s">
        <v>639</v>
      </c>
      <c r="O250" t="s">
        <v>647</v>
      </c>
      <c r="P250" t="s">
        <v>5</v>
      </c>
      <c r="Q250" t="s">
        <v>648</v>
      </c>
      <c r="R250" t="s">
        <v>640</v>
      </c>
      <c r="S250" t="s">
        <v>2833</v>
      </c>
      <c r="T250" t="s">
        <v>2834</v>
      </c>
    </row>
    <row r="251" spans="1:20" x14ac:dyDescent="0.25">
      <c r="A251" t="s">
        <v>239</v>
      </c>
      <c r="B251" t="s">
        <v>245</v>
      </c>
      <c r="C251">
        <v>0</v>
      </c>
      <c r="D251">
        <v>1</v>
      </c>
      <c r="E251" t="s">
        <v>2835</v>
      </c>
      <c r="F251">
        <v>0</v>
      </c>
      <c r="G251">
        <v>0</v>
      </c>
      <c r="H251" t="s">
        <v>637</v>
      </c>
      <c r="I251" t="s">
        <v>2836</v>
      </c>
      <c r="J251" t="s">
        <v>653</v>
      </c>
      <c r="K251" t="s">
        <v>639</v>
      </c>
      <c r="L251" t="s">
        <v>640</v>
      </c>
      <c r="M251" t="s">
        <v>2837</v>
      </c>
      <c r="N251" t="s">
        <v>639</v>
      </c>
      <c r="O251" t="s">
        <v>647</v>
      </c>
      <c r="P251" t="s">
        <v>5</v>
      </c>
      <c r="Q251" t="s">
        <v>648</v>
      </c>
      <c r="R251" t="s">
        <v>640</v>
      </c>
      <c r="S251" t="s">
        <v>2838</v>
      </c>
      <c r="T251" t="s">
        <v>2837</v>
      </c>
    </row>
    <row r="252" spans="1:20" x14ac:dyDescent="0.25">
      <c r="A252" t="s">
        <v>147</v>
      </c>
      <c r="B252" t="s">
        <v>148</v>
      </c>
      <c r="C252">
        <v>33.333333333333336</v>
      </c>
      <c r="D252">
        <v>3</v>
      </c>
      <c r="E252" t="s">
        <v>2839</v>
      </c>
      <c r="F252">
        <v>100</v>
      </c>
      <c r="G252">
        <v>0</v>
      </c>
      <c r="H252" t="s">
        <v>637</v>
      </c>
      <c r="I252" t="s">
        <v>2840</v>
      </c>
      <c r="J252" t="s">
        <v>788</v>
      </c>
      <c r="K252" t="s">
        <v>639</v>
      </c>
      <c r="L252" t="s">
        <v>640</v>
      </c>
      <c r="M252" t="s">
        <v>2841</v>
      </c>
      <c r="N252" t="s">
        <v>639</v>
      </c>
      <c r="O252" t="s">
        <v>647</v>
      </c>
      <c r="P252" t="s">
        <v>5</v>
      </c>
      <c r="Q252" t="s">
        <v>648</v>
      </c>
      <c r="R252" t="s">
        <v>640</v>
      </c>
      <c r="S252" t="s">
        <v>2842</v>
      </c>
      <c r="T252" t="s">
        <v>2841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3</v>
      </c>
      <c r="E253" t="s">
        <v>2843</v>
      </c>
      <c r="F253">
        <v>100</v>
      </c>
      <c r="G253">
        <v>0</v>
      </c>
      <c r="H253" t="s">
        <v>637</v>
      </c>
      <c r="I253" t="s">
        <v>2844</v>
      </c>
      <c r="J253" t="s">
        <v>697</v>
      </c>
      <c r="K253" t="s">
        <v>639</v>
      </c>
      <c r="L253" t="s">
        <v>640</v>
      </c>
      <c r="M253" t="s">
        <v>2845</v>
      </c>
      <c r="N253" t="s">
        <v>639</v>
      </c>
      <c r="O253" t="s">
        <v>641</v>
      </c>
      <c r="P253" t="s">
        <v>5</v>
      </c>
      <c r="Q253" t="s">
        <v>642</v>
      </c>
      <c r="R253" t="s">
        <v>640</v>
      </c>
      <c r="S253" t="s">
        <v>2846</v>
      </c>
      <c r="T253" t="s">
        <v>2847</v>
      </c>
    </row>
    <row r="254" spans="1:20" x14ac:dyDescent="0.25">
      <c r="A254" t="s">
        <v>147</v>
      </c>
      <c r="B254" t="s">
        <v>148</v>
      </c>
      <c r="C254">
        <v>33.333333333333336</v>
      </c>
      <c r="D254">
        <v>3</v>
      </c>
      <c r="E254" t="s">
        <v>2848</v>
      </c>
      <c r="F254">
        <v>100</v>
      </c>
      <c r="G254">
        <v>0</v>
      </c>
      <c r="H254" t="s">
        <v>637</v>
      </c>
      <c r="I254" t="s">
        <v>2849</v>
      </c>
      <c r="J254" t="s">
        <v>719</v>
      </c>
      <c r="K254" t="s">
        <v>639</v>
      </c>
      <c r="L254" t="s">
        <v>640</v>
      </c>
      <c r="M254" t="s">
        <v>2850</v>
      </c>
      <c r="N254" t="s">
        <v>639</v>
      </c>
      <c r="O254" t="s">
        <v>641</v>
      </c>
      <c r="P254" t="s">
        <v>5</v>
      </c>
      <c r="Q254" t="s">
        <v>642</v>
      </c>
      <c r="R254" t="s">
        <v>640</v>
      </c>
      <c r="S254" t="s">
        <v>2851</v>
      </c>
      <c r="T254" t="s">
        <v>2850</v>
      </c>
    </row>
    <row r="255" spans="1:20" x14ac:dyDescent="0.25">
      <c r="A255" t="s">
        <v>18</v>
      </c>
      <c r="B255" t="s">
        <v>19</v>
      </c>
      <c r="C255">
        <v>66.666666666666671</v>
      </c>
      <c r="D255">
        <v>3</v>
      </c>
      <c r="E255" t="s">
        <v>2852</v>
      </c>
      <c r="F255">
        <v>100</v>
      </c>
      <c r="G255">
        <v>0</v>
      </c>
      <c r="H255" t="s">
        <v>637</v>
      </c>
      <c r="I255" t="s">
        <v>2853</v>
      </c>
      <c r="J255" t="s">
        <v>653</v>
      </c>
      <c r="K255" t="s">
        <v>639</v>
      </c>
      <c r="L255" t="s">
        <v>640</v>
      </c>
      <c r="M255" t="s">
        <v>2854</v>
      </c>
      <c r="N255" t="s">
        <v>639</v>
      </c>
      <c r="O255" t="s">
        <v>641</v>
      </c>
      <c r="P255" t="s">
        <v>5</v>
      </c>
      <c r="Q255" t="s">
        <v>642</v>
      </c>
      <c r="R255" t="s">
        <v>640</v>
      </c>
      <c r="S255" t="s">
        <v>2855</v>
      </c>
      <c r="T255" t="s">
        <v>2854</v>
      </c>
    </row>
    <row r="256" spans="1:20" x14ac:dyDescent="0.25">
      <c r="A256" t="s">
        <v>240</v>
      </c>
      <c r="B256" t="s">
        <v>742</v>
      </c>
      <c r="C256">
        <v>87.2</v>
      </c>
      <c r="D256">
        <v>2</v>
      </c>
      <c r="E256" t="s">
        <v>2856</v>
      </c>
      <c r="F256">
        <v>181.4</v>
      </c>
      <c r="G256">
        <v>7</v>
      </c>
      <c r="H256" t="s">
        <v>677</v>
      </c>
      <c r="I256" t="s">
        <v>2857</v>
      </c>
      <c r="J256" t="s">
        <v>2858</v>
      </c>
      <c r="K256" t="s">
        <v>976</v>
      </c>
      <c r="L256" t="s">
        <v>2859</v>
      </c>
      <c r="M256" t="s">
        <v>2860</v>
      </c>
      <c r="N256" t="s">
        <v>639</v>
      </c>
      <c r="O256" t="s">
        <v>678</v>
      </c>
      <c r="P256" t="s">
        <v>23</v>
      </c>
      <c r="Q256" t="s">
        <v>679</v>
      </c>
      <c r="R256" t="s">
        <v>640</v>
      </c>
      <c r="S256" t="s">
        <v>2861</v>
      </c>
      <c r="T256" t="s">
        <v>2860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2862</v>
      </c>
      <c r="F257">
        <v>182</v>
      </c>
      <c r="G257">
        <v>0</v>
      </c>
      <c r="H257" t="s">
        <v>637</v>
      </c>
      <c r="I257" t="s">
        <v>1005</v>
      </c>
      <c r="J257" t="s">
        <v>653</v>
      </c>
      <c r="K257" t="s">
        <v>639</v>
      </c>
      <c r="L257" t="s">
        <v>640</v>
      </c>
      <c r="M257" t="s">
        <v>2863</v>
      </c>
      <c r="N257" t="s">
        <v>639</v>
      </c>
      <c r="O257" t="s">
        <v>641</v>
      </c>
      <c r="P257" t="s">
        <v>5</v>
      </c>
      <c r="Q257" t="s">
        <v>642</v>
      </c>
      <c r="R257" t="s">
        <v>640</v>
      </c>
      <c r="S257" t="s">
        <v>2864</v>
      </c>
      <c r="T257" t="s">
        <v>2863</v>
      </c>
    </row>
    <row r="258" spans="1:20" x14ac:dyDescent="0.25">
      <c r="A258" t="s">
        <v>22</v>
      </c>
      <c r="B258" t="s">
        <v>27</v>
      </c>
      <c r="C258">
        <v>69.900000000000006</v>
      </c>
      <c r="D258">
        <v>30</v>
      </c>
      <c r="E258" t="s">
        <v>2865</v>
      </c>
      <c r="F258">
        <v>2400</v>
      </c>
      <c r="G258">
        <v>0</v>
      </c>
      <c r="H258" t="s">
        <v>649</v>
      </c>
      <c r="I258" t="s">
        <v>2866</v>
      </c>
      <c r="J258" t="s">
        <v>2867</v>
      </c>
      <c r="K258" t="s">
        <v>2787</v>
      </c>
      <c r="L258" t="s">
        <v>731</v>
      </c>
      <c r="M258" t="s">
        <v>2868</v>
      </c>
      <c r="N258" t="s">
        <v>639</v>
      </c>
      <c r="O258" t="s">
        <v>651</v>
      </c>
      <c r="P258" t="s">
        <v>26</v>
      </c>
      <c r="Q258" t="s">
        <v>652</v>
      </c>
      <c r="R258" t="s">
        <v>640</v>
      </c>
      <c r="S258" t="s">
        <v>2869</v>
      </c>
      <c r="T258" t="s">
        <v>2868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2870</v>
      </c>
      <c r="F259">
        <v>100</v>
      </c>
      <c r="G259">
        <v>0</v>
      </c>
      <c r="H259" t="s">
        <v>637</v>
      </c>
      <c r="I259" t="s">
        <v>964</v>
      </c>
      <c r="J259" t="s">
        <v>750</v>
      </c>
      <c r="K259" t="s">
        <v>639</v>
      </c>
      <c r="L259" t="s">
        <v>640</v>
      </c>
      <c r="M259" t="s">
        <v>2871</v>
      </c>
      <c r="N259" t="s">
        <v>639</v>
      </c>
      <c r="O259" t="s">
        <v>641</v>
      </c>
      <c r="P259" t="s">
        <v>5</v>
      </c>
      <c r="Q259" t="s">
        <v>642</v>
      </c>
      <c r="R259" t="s">
        <v>640</v>
      </c>
      <c r="S259" t="s">
        <v>2872</v>
      </c>
      <c r="T259" t="s">
        <v>2871</v>
      </c>
    </row>
    <row r="260" spans="1:20" x14ac:dyDescent="0.25">
      <c r="A260" t="s">
        <v>22</v>
      </c>
      <c r="B260" t="s">
        <v>213</v>
      </c>
      <c r="C260">
        <v>64</v>
      </c>
      <c r="D260">
        <v>1</v>
      </c>
      <c r="E260" t="s">
        <v>2873</v>
      </c>
      <c r="F260">
        <v>71.5</v>
      </c>
      <c r="G260">
        <v>7.5</v>
      </c>
      <c r="H260" t="s">
        <v>677</v>
      </c>
      <c r="I260" t="s">
        <v>996</v>
      </c>
      <c r="J260" t="s">
        <v>997</v>
      </c>
      <c r="K260" t="s">
        <v>748</v>
      </c>
      <c r="L260" t="s">
        <v>998</v>
      </c>
      <c r="M260" t="s">
        <v>2874</v>
      </c>
      <c r="N260" t="s">
        <v>639</v>
      </c>
      <c r="O260" t="s">
        <v>678</v>
      </c>
      <c r="P260" t="s">
        <v>23</v>
      </c>
      <c r="Q260" t="s">
        <v>679</v>
      </c>
      <c r="R260" t="s">
        <v>640</v>
      </c>
      <c r="S260" t="s">
        <v>2875</v>
      </c>
      <c r="T260" t="s">
        <v>2874</v>
      </c>
    </row>
    <row r="261" spans="1:20" x14ac:dyDescent="0.25">
      <c r="A261" t="s">
        <v>18</v>
      </c>
      <c r="B261" t="s">
        <v>19</v>
      </c>
      <c r="C261">
        <v>66.666666666666671</v>
      </c>
      <c r="D261">
        <v>6</v>
      </c>
      <c r="E261" t="s">
        <v>2876</v>
      </c>
      <c r="F261">
        <v>200</v>
      </c>
      <c r="G261">
        <v>0</v>
      </c>
      <c r="H261" t="s">
        <v>637</v>
      </c>
      <c r="I261" t="s">
        <v>2877</v>
      </c>
      <c r="J261" t="s">
        <v>638</v>
      </c>
      <c r="K261" t="s">
        <v>639</v>
      </c>
      <c r="L261" t="s">
        <v>640</v>
      </c>
      <c r="M261" t="s">
        <v>2878</v>
      </c>
      <c r="N261" t="s">
        <v>639</v>
      </c>
      <c r="O261" t="s">
        <v>647</v>
      </c>
      <c r="P261" t="s">
        <v>5</v>
      </c>
      <c r="Q261" t="s">
        <v>648</v>
      </c>
      <c r="R261" t="s">
        <v>640</v>
      </c>
      <c r="S261" t="s">
        <v>2879</v>
      </c>
      <c r="T261" t="s">
        <v>2878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2880</v>
      </c>
      <c r="F262">
        <v>200</v>
      </c>
      <c r="G262">
        <v>0</v>
      </c>
      <c r="H262" t="s">
        <v>637</v>
      </c>
      <c r="I262" t="s">
        <v>2881</v>
      </c>
      <c r="J262" t="s">
        <v>794</v>
      </c>
      <c r="K262" t="s">
        <v>639</v>
      </c>
      <c r="L262" t="s">
        <v>640</v>
      </c>
      <c r="M262" t="s">
        <v>2882</v>
      </c>
      <c r="N262" t="s">
        <v>639</v>
      </c>
      <c r="O262" t="s">
        <v>647</v>
      </c>
      <c r="P262" t="s">
        <v>5</v>
      </c>
      <c r="Q262" t="s">
        <v>648</v>
      </c>
      <c r="R262" t="s">
        <v>640</v>
      </c>
      <c r="S262" t="s">
        <v>2883</v>
      </c>
      <c r="T262" t="s">
        <v>2884</v>
      </c>
    </row>
    <row r="263" spans="1:20" x14ac:dyDescent="0.25">
      <c r="A263" t="s">
        <v>239</v>
      </c>
      <c r="B263" t="s">
        <v>2885</v>
      </c>
      <c r="C263">
        <v>107.56</v>
      </c>
      <c r="D263">
        <v>1</v>
      </c>
      <c r="E263" t="s">
        <v>2886</v>
      </c>
      <c r="F263">
        <v>387.7</v>
      </c>
      <c r="G263">
        <v>65</v>
      </c>
      <c r="H263" t="s">
        <v>649</v>
      </c>
      <c r="I263" t="s">
        <v>1133</v>
      </c>
      <c r="J263" t="s">
        <v>1134</v>
      </c>
      <c r="K263" t="s">
        <v>1001</v>
      </c>
      <c r="L263" t="s">
        <v>1135</v>
      </c>
      <c r="M263" t="s">
        <v>2887</v>
      </c>
      <c r="N263" t="s">
        <v>639</v>
      </c>
      <c r="O263" t="s">
        <v>678</v>
      </c>
      <c r="P263" t="s">
        <v>23</v>
      </c>
      <c r="Q263" t="s">
        <v>679</v>
      </c>
      <c r="R263" t="s">
        <v>640</v>
      </c>
      <c r="S263" t="s">
        <v>2888</v>
      </c>
      <c r="T263" t="s">
        <v>2887</v>
      </c>
    </row>
    <row r="264" spans="1:20" x14ac:dyDescent="0.25">
      <c r="A264" t="s">
        <v>239</v>
      </c>
      <c r="B264" t="s">
        <v>2885</v>
      </c>
      <c r="C264">
        <v>107.57</v>
      </c>
      <c r="D264">
        <v>1</v>
      </c>
      <c r="E264" t="s">
        <v>2886</v>
      </c>
      <c r="F264">
        <v>387.7</v>
      </c>
      <c r="G264">
        <v>65</v>
      </c>
      <c r="H264" t="s">
        <v>649</v>
      </c>
      <c r="I264" t="s">
        <v>1133</v>
      </c>
      <c r="J264" t="s">
        <v>1134</v>
      </c>
      <c r="K264" t="s">
        <v>1001</v>
      </c>
      <c r="L264" t="s">
        <v>1135</v>
      </c>
      <c r="M264" t="s">
        <v>2887</v>
      </c>
      <c r="N264" t="s">
        <v>639</v>
      </c>
      <c r="O264" t="s">
        <v>678</v>
      </c>
      <c r="P264" t="s">
        <v>23</v>
      </c>
      <c r="Q264" t="s">
        <v>679</v>
      </c>
      <c r="R264" t="s">
        <v>640</v>
      </c>
      <c r="S264" t="s">
        <v>2888</v>
      </c>
      <c r="T264" t="s">
        <v>2887</v>
      </c>
    </row>
    <row r="265" spans="1:20" x14ac:dyDescent="0.25">
      <c r="A265" t="s">
        <v>240</v>
      </c>
      <c r="B265" t="s">
        <v>2885</v>
      </c>
      <c r="C265">
        <v>107.57</v>
      </c>
      <c r="D265">
        <v>1</v>
      </c>
      <c r="E265" t="s">
        <v>2886</v>
      </c>
      <c r="F265">
        <v>387.7</v>
      </c>
      <c r="G265">
        <v>65</v>
      </c>
      <c r="H265" t="s">
        <v>649</v>
      </c>
      <c r="I265" t="s">
        <v>1133</v>
      </c>
      <c r="J265" t="s">
        <v>1134</v>
      </c>
      <c r="K265" t="s">
        <v>1001</v>
      </c>
      <c r="L265" t="s">
        <v>1135</v>
      </c>
      <c r="M265" t="s">
        <v>2887</v>
      </c>
      <c r="N265" t="s">
        <v>639</v>
      </c>
      <c r="O265" t="s">
        <v>678</v>
      </c>
      <c r="P265" t="s">
        <v>23</v>
      </c>
      <c r="Q265" t="s">
        <v>679</v>
      </c>
      <c r="R265" t="s">
        <v>640</v>
      </c>
      <c r="S265" t="s">
        <v>2888</v>
      </c>
      <c r="T265" t="s">
        <v>2887</v>
      </c>
    </row>
    <row r="266" spans="1:20" x14ac:dyDescent="0.25">
      <c r="A266" t="s">
        <v>601</v>
      </c>
      <c r="B266" t="s">
        <v>742</v>
      </c>
      <c r="C266">
        <v>87.2</v>
      </c>
      <c r="D266">
        <v>1</v>
      </c>
      <c r="E266" t="s">
        <v>2889</v>
      </c>
      <c r="F266">
        <v>181.4</v>
      </c>
      <c r="G266">
        <v>7</v>
      </c>
      <c r="H266" t="s">
        <v>677</v>
      </c>
      <c r="I266" t="s">
        <v>2890</v>
      </c>
      <c r="J266" t="s">
        <v>2891</v>
      </c>
      <c r="K266" t="s">
        <v>1088</v>
      </c>
      <c r="L266" t="s">
        <v>2892</v>
      </c>
      <c r="M266" t="s">
        <v>2893</v>
      </c>
      <c r="N266" t="s">
        <v>639</v>
      </c>
      <c r="O266" t="s">
        <v>678</v>
      </c>
      <c r="P266" t="s">
        <v>23</v>
      </c>
      <c r="Q266" t="s">
        <v>679</v>
      </c>
      <c r="R266" t="s">
        <v>640</v>
      </c>
      <c r="S266" t="s">
        <v>2894</v>
      </c>
      <c r="T266" t="s">
        <v>2895</v>
      </c>
    </row>
    <row r="267" spans="1:20" x14ac:dyDescent="0.25">
      <c r="A267" t="s">
        <v>240</v>
      </c>
      <c r="B267" t="s">
        <v>742</v>
      </c>
      <c r="C267">
        <v>87.2</v>
      </c>
      <c r="D267">
        <v>1</v>
      </c>
      <c r="E267" t="s">
        <v>2889</v>
      </c>
      <c r="F267">
        <v>181.4</v>
      </c>
      <c r="G267">
        <v>7</v>
      </c>
      <c r="H267" t="s">
        <v>677</v>
      </c>
      <c r="I267" t="s">
        <v>2890</v>
      </c>
      <c r="J267" t="s">
        <v>2891</v>
      </c>
      <c r="K267" t="s">
        <v>1088</v>
      </c>
      <c r="L267" t="s">
        <v>2892</v>
      </c>
      <c r="M267" t="s">
        <v>2893</v>
      </c>
      <c r="N267" t="s">
        <v>639</v>
      </c>
      <c r="O267" t="s">
        <v>678</v>
      </c>
      <c r="P267" t="s">
        <v>23</v>
      </c>
      <c r="Q267" t="s">
        <v>679</v>
      </c>
      <c r="R267" t="s">
        <v>640</v>
      </c>
      <c r="S267" t="s">
        <v>2894</v>
      </c>
      <c r="T267" t="s">
        <v>2895</v>
      </c>
    </row>
    <row r="268" spans="1:20" x14ac:dyDescent="0.25">
      <c r="A268" t="s">
        <v>22</v>
      </c>
      <c r="B268" t="s">
        <v>27</v>
      </c>
      <c r="C268">
        <v>66.333333333333329</v>
      </c>
      <c r="D268">
        <v>3</v>
      </c>
      <c r="E268" t="s">
        <v>2896</v>
      </c>
      <c r="F268">
        <v>220</v>
      </c>
      <c r="G268">
        <v>0</v>
      </c>
      <c r="H268" t="s">
        <v>661</v>
      </c>
      <c r="I268" t="s">
        <v>1125</v>
      </c>
      <c r="J268" t="s">
        <v>704</v>
      </c>
      <c r="K268" t="s">
        <v>639</v>
      </c>
      <c r="L268" t="s">
        <v>640</v>
      </c>
      <c r="M268" t="s">
        <v>2897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2898</v>
      </c>
      <c r="T268" t="s">
        <v>2897</v>
      </c>
    </row>
    <row r="269" spans="1:20" x14ac:dyDescent="0.25">
      <c r="A269" t="s">
        <v>239</v>
      </c>
      <c r="B269" t="s">
        <v>245</v>
      </c>
      <c r="C269">
        <v>159</v>
      </c>
      <c r="D269">
        <v>2</v>
      </c>
      <c r="E269" t="s">
        <v>2899</v>
      </c>
      <c r="F269">
        <v>258</v>
      </c>
      <c r="G269">
        <v>0</v>
      </c>
      <c r="H269" t="s">
        <v>637</v>
      </c>
      <c r="I269" t="s">
        <v>2900</v>
      </c>
      <c r="J269" t="s">
        <v>697</v>
      </c>
      <c r="K269" t="s">
        <v>639</v>
      </c>
      <c r="L269" t="s">
        <v>640</v>
      </c>
      <c r="M269" t="s">
        <v>2901</v>
      </c>
      <c r="N269" t="s">
        <v>639</v>
      </c>
      <c r="O269" t="s">
        <v>641</v>
      </c>
      <c r="P269" t="s">
        <v>5</v>
      </c>
      <c r="Q269" t="s">
        <v>642</v>
      </c>
      <c r="R269" t="s">
        <v>640</v>
      </c>
      <c r="S269" t="s">
        <v>2902</v>
      </c>
      <c r="T269" t="s">
        <v>2901</v>
      </c>
    </row>
    <row r="270" spans="1:20" x14ac:dyDescent="0.25">
      <c r="A270" t="s">
        <v>22</v>
      </c>
      <c r="B270" t="s">
        <v>27</v>
      </c>
      <c r="C270">
        <v>66.333333333333329</v>
      </c>
      <c r="D270">
        <v>3</v>
      </c>
      <c r="E270" t="s">
        <v>2903</v>
      </c>
      <c r="F270">
        <v>240</v>
      </c>
      <c r="G270">
        <v>0</v>
      </c>
      <c r="H270" t="s">
        <v>649</v>
      </c>
      <c r="I270" t="s">
        <v>2904</v>
      </c>
      <c r="J270" t="s">
        <v>2905</v>
      </c>
      <c r="K270" t="s">
        <v>843</v>
      </c>
      <c r="L270" t="s">
        <v>868</v>
      </c>
      <c r="M270" t="s">
        <v>2906</v>
      </c>
      <c r="N270" t="s">
        <v>639</v>
      </c>
      <c r="O270" t="s">
        <v>651</v>
      </c>
      <c r="P270" t="s">
        <v>26</v>
      </c>
      <c r="Q270" t="s">
        <v>652</v>
      </c>
      <c r="R270" t="s">
        <v>640</v>
      </c>
      <c r="S270" t="s">
        <v>2907</v>
      </c>
      <c r="T270" t="s">
        <v>2906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2908</v>
      </c>
      <c r="F271">
        <v>129</v>
      </c>
      <c r="G271">
        <v>29</v>
      </c>
      <c r="H271" t="s">
        <v>637</v>
      </c>
      <c r="I271" t="s">
        <v>2909</v>
      </c>
      <c r="J271" t="s">
        <v>719</v>
      </c>
      <c r="K271" t="s">
        <v>639</v>
      </c>
      <c r="L271" t="s">
        <v>640</v>
      </c>
      <c r="M271" t="s">
        <v>2910</v>
      </c>
      <c r="N271" t="s">
        <v>639</v>
      </c>
      <c r="O271" t="s">
        <v>641</v>
      </c>
      <c r="P271" t="s">
        <v>5</v>
      </c>
      <c r="Q271" t="s">
        <v>642</v>
      </c>
      <c r="R271" t="s">
        <v>640</v>
      </c>
      <c r="S271" t="s">
        <v>2911</v>
      </c>
      <c r="T271" t="s">
        <v>2910</v>
      </c>
    </row>
    <row r="272" spans="1:20" x14ac:dyDescent="0.25">
      <c r="A272" t="s">
        <v>147</v>
      </c>
      <c r="B272" t="s">
        <v>148</v>
      </c>
      <c r="C272">
        <v>33.333333333333336</v>
      </c>
      <c r="D272">
        <v>3</v>
      </c>
      <c r="E272" t="s">
        <v>2912</v>
      </c>
      <c r="F272">
        <v>100</v>
      </c>
      <c r="G272">
        <v>0</v>
      </c>
      <c r="H272" t="s">
        <v>637</v>
      </c>
      <c r="I272" t="s">
        <v>851</v>
      </c>
      <c r="J272" t="s">
        <v>653</v>
      </c>
      <c r="K272" t="s">
        <v>639</v>
      </c>
      <c r="L272" t="s">
        <v>640</v>
      </c>
      <c r="M272" t="s">
        <v>2913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2914</v>
      </c>
      <c r="T272" t="s">
        <v>2913</v>
      </c>
    </row>
    <row r="273" spans="1:20" x14ac:dyDescent="0.25">
      <c r="A273" t="s">
        <v>147</v>
      </c>
      <c r="B273" t="s">
        <v>148</v>
      </c>
      <c r="C273">
        <v>50</v>
      </c>
      <c r="D273">
        <v>6</v>
      </c>
      <c r="E273" t="s">
        <v>2915</v>
      </c>
      <c r="F273">
        <v>200</v>
      </c>
      <c r="G273">
        <v>0</v>
      </c>
      <c r="H273" t="s">
        <v>637</v>
      </c>
      <c r="I273" t="s">
        <v>1153</v>
      </c>
      <c r="J273" t="s">
        <v>720</v>
      </c>
      <c r="K273" t="s">
        <v>639</v>
      </c>
      <c r="L273" t="s">
        <v>640</v>
      </c>
      <c r="M273" t="s">
        <v>2916</v>
      </c>
      <c r="N273" t="s">
        <v>639</v>
      </c>
      <c r="O273" t="s">
        <v>641</v>
      </c>
      <c r="P273" t="s">
        <v>5</v>
      </c>
      <c r="Q273" t="s">
        <v>642</v>
      </c>
      <c r="R273" t="s">
        <v>640</v>
      </c>
      <c r="S273" t="s">
        <v>2917</v>
      </c>
      <c r="T273" t="s">
        <v>2916</v>
      </c>
    </row>
    <row r="274" spans="1:20" x14ac:dyDescent="0.25">
      <c r="A274" t="s">
        <v>22</v>
      </c>
      <c r="B274" t="s">
        <v>27</v>
      </c>
      <c r="C274">
        <v>120</v>
      </c>
      <c r="D274">
        <v>1</v>
      </c>
      <c r="E274" t="s">
        <v>2918</v>
      </c>
      <c r="F274">
        <v>100</v>
      </c>
      <c r="G274">
        <v>0</v>
      </c>
      <c r="H274" t="s">
        <v>637</v>
      </c>
      <c r="I274" t="s">
        <v>1056</v>
      </c>
      <c r="J274" t="s">
        <v>659</v>
      </c>
      <c r="K274" t="s">
        <v>639</v>
      </c>
      <c r="L274" t="s">
        <v>640</v>
      </c>
      <c r="M274" t="s">
        <v>2919</v>
      </c>
      <c r="N274" t="s">
        <v>639</v>
      </c>
      <c r="O274" t="s">
        <v>641</v>
      </c>
      <c r="P274" t="s">
        <v>5</v>
      </c>
      <c r="Q274" t="s">
        <v>642</v>
      </c>
      <c r="R274" t="s">
        <v>640</v>
      </c>
      <c r="S274" t="s">
        <v>2920</v>
      </c>
      <c r="T274" t="s">
        <v>2919</v>
      </c>
    </row>
    <row r="275" spans="1:20" x14ac:dyDescent="0.25">
      <c r="A275" t="s">
        <v>147</v>
      </c>
      <c r="B275" t="s">
        <v>148</v>
      </c>
      <c r="C275">
        <v>50</v>
      </c>
      <c r="D275">
        <v>6</v>
      </c>
      <c r="E275" t="s">
        <v>2921</v>
      </c>
      <c r="F275">
        <v>182</v>
      </c>
      <c r="G275">
        <v>0</v>
      </c>
      <c r="H275" t="s">
        <v>637</v>
      </c>
      <c r="I275" t="s">
        <v>955</v>
      </c>
      <c r="J275" t="s">
        <v>755</v>
      </c>
      <c r="K275" t="s">
        <v>639</v>
      </c>
      <c r="L275" t="s">
        <v>640</v>
      </c>
      <c r="M275" t="s">
        <v>2922</v>
      </c>
      <c r="N275" t="s">
        <v>639</v>
      </c>
      <c r="O275" t="s">
        <v>641</v>
      </c>
      <c r="P275" t="s">
        <v>5</v>
      </c>
      <c r="Q275" t="s">
        <v>642</v>
      </c>
      <c r="R275" t="s">
        <v>640</v>
      </c>
      <c r="S275" t="s">
        <v>2923</v>
      </c>
      <c r="T275" t="s">
        <v>2922</v>
      </c>
    </row>
    <row r="276" spans="1:20" x14ac:dyDescent="0.25">
      <c r="A276" t="s">
        <v>147</v>
      </c>
      <c r="B276" t="s">
        <v>148</v>
      </c>
      <c r="C276">
        <v>50</v>
      </c>
      <c r="D276">
        <v>6</v>
      </c>
      <c r="E276" t="s">
        <v>2924</v>
      </c>
      <c r="F276">
        <v>182</v>
      </c>
      <c r="G276">
        <v>0</v>
      </c>
      <c r="H276" t="s">
        <v>637</v>
      </c>
      <c r="I276" t="s">
        <v>926</v>
      </c>
      <c r="J276" t="s">
        <v>646</v>
      </c>
      <c r="K276" t="s">
        <v>639</v>
      </c>
      <c r="L276" t="s">
        <v>640</v>
      </c>
      <c r="M276" t="s">
        <v>2925</v>
      </c>
      <c r="N276" t="s">
        <v>639</v>
      </c>
      <c r="O276" t="s">
        <v>641</v>
      </c>
      <c r="P276" t="s">
        <v>5</v>
      </c>
      <c r="Q276" t="s">
        <v>642</v>
      </c>
      <c r="R276" t="s">
        <v>640</v>
      </c>
      <c r="S276" t="s">
        <v>2926</v>
      </c>
      <c r="T276" t="s">
        <v>2927</v>
      </c>
    </row>
    <row r="277" spans="1:20" x14ac:dyDescent="0.25">
      <c r="A277" t="s">
        <v>241</v>
      </c>
      <c r="B277" t="s">
        <v>247</v>
      </c>
      <c r="C277">
        <v>159</v>
      </c>
      <c r="D277">
        <v>2</v>
      </c>
      <c r="E277" t="s">
        <v>2928</v>
      </c>
      <c r="F277">
        <v>258</v>
      </c>
      <c r="G277">
        <v>0</v>
      </c>
      <c r="H277" t="s">
        <v>637</v>
      </c>
      <c r="I277" t="s">
        <v>696</v>
      </c>
      <c r="J277" t="s">
        <v>685</v>
      </c>
      <c r="K277" t="s">
        <v>639</v>
      </c>
      <c r="L277" t="s">
        <v>640</v>
      </c>
      <c r="M277" t="s">
        <v>2929</v>
      </c>
      <c r="N277" t="s">
        <v>639</v>
      </c>
      <c r="O277" t="s">
        <v>647</v>
      </c>
      <c r="P277" t="s">
        <v>5</v>
      </c>
      <c r="Q277" t="s">
        <v>648</v>
      </c>
      <c r="R277" t="s">
        <v>640</v>
      </c>
      <c r="S277" t="s">
        <v>2930</v>
      </c>
      <c r="T277" t="s">
        <v>2929</v>
      </c>
    </row>
    <row r="278" spans="1:20" x14ac:dyDescent="0.25">
      <c r="A278" t="s">
        <v>147</v>
      </c>
      <c r="B278" t="s">
        <v>148</v>
      </c>
      <c r="C278">
        <v>50</v>
      </c>
      <c r="D278">
        <v>6</v>
      </c>
      <c r="E278" t="s">
        <v>2931</v>
      </c>
      <c r="F278">
        <v>182</v>
      </c>
      <c r="G278">
        <v>0</v>
      </c>
      <c r="H278" t="s">
        <v>637</v>
      </c>
      <c r="I278" t="s">
        <v>2932</v>
      </c>
      <c r="J278" t="s">
        <v>670</v>
      </c>
      <c r="K278" t="s">
        <v>639</v>
      </c>
      <c r="L278" t="s">
        <v>640</v>
      </c>
      <c r="M278" t="s">
        <v>2933</v>
      </c>
      <c r="N278" t="s">
        <v>639</v>
      </c>
      <c r="O278" t="s">
        <v>641</v>
      </c>
      <c r="P278" t="s">
        <v>5</v>
      </c>
      <c r="Q278" t="s">
        <v>642</v>
      </c>
      <c r="R278" t="s">
        <v>640</v>
      </c>
      <c r="S278" t="s">
        <v>2934</v>
      </c>
      <c r="T278" t="s">
        <v>2933</v>
      </c>
    </row>
    <row r="279" spans="1:20" x14ac:dyDescent="0.25">
      <c r="A279" t="s">
        <v>18</v>
      </c>
      <c r="B279" t="s">
        <v>19</v>
      </c>
      <c r="C279">
        <v>66.666666666666671</v>
      </c>
      <c r="D279">
        <v>15</v>
      </c>
      <c r="E279" t="s">
        <v>2935</v>
      </c>
      <c r="F279">
        <v>440</v>
      </c>
      <c r="G279">
        <v>0</v>
      </c>
      <c r="H279" t="s">
        <v>637</v>
      </c>
      <c r="I279" t="s">
        <v>1113</v>
      </c>
      <c r="J279" t="s">
        <v>653</v>
      </c>
      <c r="K279" t="s">
        <v>639</v>
      </c>
      <c r="L279" t="s">
        <v>640</v>
      </c>
      <c r="M279" t="s">
        <v>2936</v>
      </c>
      <c r="N279" t="s">
        <v>639</v>
      </c>
      <c r="O279" t="s">
        <v>641</v>
      </c>
      <c r="P279" t="s">
        <v>5</v>
      </c>
      <c r="Q279" t="s">
        <v>642</v>
      </c>
      <c r="R279" t="s">
        <v>640</v>
      </c>
      <c r="S279" t="s">
        <v>2937</v>
      </c>
      <c r="T279" t="s">
        <v>2936</v>
      </c>
    </row>
    <row r="280" spans="1:20" x14ac:dyDescent="0.25">
      <c r="A280" t="s">
        <v>116</v>
      </c>
      <c r="B280" t="s">
        <v>117</v>
      </c>
      <c r="C280">
        <v>12</v>
      </c>
      <c r="D280">
        <v>10</v>
      </c>
      <c r="E280" t="s">
        <v>2938</v>
      </c>
      <c r="F280">
        <v>140</v>
      </c>
      <c r="G280">
        <v>0</v>
      </c>
      <c r="H280" t="s">
        <v>649</v>
      </c>
      <c r="I280" t="s">
        <v>954</v>
      </c>
      <c r="J280" t="s">
        <v>2939</v>
      </c>
      <c r="K280" t="s">
        <v>902</v>
      </c>
      <c r="L280" t="s">
        <v>896</v>
      </c>
      <c r="M280" t="s">
        <v>2940</v>
      </c>
      <c r="N280" t="s">
        <v>639</v>
      </c>
      <c r="O280" t="s">
        <v>651</v>
      </c>
      <c r="P280" t="s">
        <v>26</v>
      </c>
      <c r="Q280" t="s">
        <v>652</v>
      </c>
      <c r="R280" t="s">
        <v>640</v>
      </c>
      <c r="S280" t="s">
        <v>2941</v>
      </c>
      <c r="T280" t="s">
        <v>2942</v>
      </c>
    </row>
    <row r="281" spans="1:20" x14ac:dyDescent="0.25">
      <c r="A281" t="s">
        <v>147</v>
      </c>
      <c r="B281" t="s">
        <v>148</v>
      </c>
      <c r="C281">
        <v>33.333333333333336</v>
      </c>
      <c r="D281">
        <v>3</v>
      </c>
      <c r="E281" t="s">
        <v>2943</v>
      </c>
      <c r="F281">
        <v>100</v>
      </c>
      <c r="G281">
        <v>0</v>
      </c>
      <c r="H281" t="s">
        <v>637</v>
      </c>
      <c r="I281" t="s">
        <v>2944</v>
      </c>
      <c r="J281" t="s">
        <v>655</v>
      </c>
      <c r="K281" t="s">
        <v>639</v>
      </c>
      <c r="L281" t="s">
        <v>640</v>
      </c>
      <c r="M281" t="s">
        <v>2945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2946</v>
      </c>
      <c r="T281" t="s">
        <v>2945</v>
      </c>
    </row>
    <row r="282" spans="1:20" x14ac:dyDescent="0.25">
      <c r="A282" t="s">
        <v>147</v>
      </c>
      <c r="B282" t="s">
        <v>148</v>
      </c>
      <c r="C282">
        <v>50</v>
      </c>
      <c r="D282">
        <v>12</v>
      </c>
      <c r="E282" t="s">
        <v>2947</v>
      </c>
      <c r="F282">
        <v>340</v>
      </c>
      <c r="G282">
        <v>0</v>
      </c>
      <c r="H282" t="s">
        <v>637</v>
      </c>
      <c r="I282" t="s">
        <v>1039</v>
      </c>
      <c r="J282" t="s">
        <v>719</v>
      </c>
      <c r="K282" t="s">
        <v>639</v>
      </c>
      <c r="L282" t="s">
        <v>640</v>
      </c>
      <c r="M282" t="s">
        <v>2948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2949</v>
      </c>
      <c r="T282" t="s">
        <v>2948</v>
      </c>
    </row>
    <row r="283" spans="1:20" x14ac:dyDescent="0.25">
      <c r="A283" t="s">
        <v>18</v>
      </c>
      <c r="B283" t="s">
        <v>19</v>
      </c>
      <c r="C283">
        <v>66.666666666666671</v>
      </c>
      <c r="D283">
        <v>6</v>
      </c>
      <c r="E283" t="s">
        <v>2950</v>
      </c>
      <c r="F283">
        <v>182</v>
      </c>
      <c r="G283">
        <v>0</v>
      </c>
      <c r="H283" t="s">
        <v>637</v>
      </c>
      <c r="I283" t="s">
        <v>2951</v>
      </c>
      <c r="J283" t="s">
        <v>654</v>
      </c>
      <c r="K283" t="s">
        <v>639</v>
      </c>
      <c r="L283" t="s">
        <v>640</v>
      </c>
      <c r="M283" t="s">
        <v>2952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2953</v>
      </c>
      <c r="T283" t="s">
        <v>2952</v>
      </c>
    </row>
    <row r="284" spans="1:20" x14ac:dyDescent="0.25">
      <c r="A284" t="s">
        <v>101</v>
      </c>
      <c r="B284" t="s">
        <v>74</v>
      </c>
      <c r="C284">
        <v>80</v>
      </c>
      <c r="D284">
        <v>1</v>
      </c>
      <c r="E284" t="s">
        <v>2954</v>
      </c>
      <c r="F284">
        <v>80</v>
      </c>
      <c r="G284">
        <v>0</v>
      </c>
      <c r="H284" t="s">
        <v>649</v>
      </c>
      <c r="I284" t="s">
        <v>2955</v>
      </c>
      <c r="J284" t="s">
        <v>2956</v>
      </c>
      <c r="K284" t="s">
        <v>790</v>
      </c>
      <c r="L284" t="s">
        <v>960</v>
      </c>
      <c r="M284" t="s">
        <v>1181</v>
      </c>
      <c r="N284" t="s">
        <v>639</v>
      </c>
      <c r="O284" t="s">
        <v>651</v>
      </c>
      <c r="P284" t="s">
        <v>26</v>
      </c>
      <c r="Q284" t="s">
        <v>652</v>
      </c>
      <c r="R284" t="s">
        <v>640</v>
      </c>
      <c r="S284" t="s">
        <v>2957</v>
      </c>
      <c r="T284" t="s">
        <v>1181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331"/>
  <sheetViews>
    <sheetView zoomScale="70" zoomScaleNormal="70" workbookViewId="0">
      <pane xSplit="2" ySplit="1" topLeftCell="T14" activePane="bottomRight" state="frozen"/>
      <selection sqref="A1:XFD1048576"/>
      <selection pane="topRight" sqref="A1:XFD1048576"/>
      <selection pane="bottomLeft" sqref="A1:XFD1048576"/>
      <selection pane="bottomRight" activeCell="V45" sqref="V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0.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601</v>
      </c>
      <c r="B2" t="s">
        <v>602</v>
      </c>
      <c r="C2">
        <v>159</v>
      </c>
      <c r="D2">
        <v>1</v>
      </c>
      <c r="E2" t="s">
        <v>2958</v>
      </c>
      <c r="F2">
        <v>129</v>
      </c>
      <c r="G2">
        <v>0</v>
      </c>
      <c r="H2" t="s">
        <v>637</v>
      </c>
      <c r="I2" t="s">
        <v>2959</v>
      </c>
      <c r="J2" t="s">
        <v>2960</v>
      </c>
      <c r="K2" t="s">
        <v>639</v>
      </c>
      <c r="L2" t="s">
        <v>640</v>
      </c>
      <c r="M2" t="s">
        <v>2961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2962</v>
      </c>
      <c r="T2" t="s">
        <v>2961</v>
      </c>
      <c r="U2" s="50" t="s">
        <v>147</v>
      </c>
      <c r="V2">
        <v>576</v>
      </c>
    </row>
    <row r="3" spans="1:22" x14ac:dyDescent="0.25">
      <c r="A3" t="s">
        <v>77</v>
      </c>
      <c r="B3" t="s">
        <v>78</v>
      </c>
      <c r="C3">
        <v>27.5</v>
      </c>
      <c r="D3">
        <v>4</v>
      </c>
      <c r="E3" t="s">
        <v>2963</v>
      </c>
      <c r="F3">
        <v>324</v>
      </c>
      <c r="G3">
        <v>54</v>
      </c>
      <c r="H3" t="s">
        <v>649</v>
      </c>
      <c r="I3" t="s">
        <v>947</v>
      </c>
      <c r="J3" t="s">
        <v>2964</v>
      </c>
      <c r="K3" t="s">
        <v>886</v>
      </c>
      <c r="L3" t="s">
        <v>786</v>
      </c>
      <c r="M3" t="s">
        <v>2965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2966</v>
      </c>
      <c r="T3" t="s">
        <v>2965</v>
      </c>
      <c r="U3" s="51" t="s">
        <v>148</v>
      </c>
      <c r="V3">
        <v>576</v>
      </c>
    </row>
    <row r="4" spans="1:22" x14ac:dyDescent="0.25">
      <c r="A4" t="s">
        <v>77</v>
      </c>
      <c r="B4" t="s">
        <v>78</v>
      </c>
      <c r="C4">
        <v>48</v>
      </c>
      <c r="D4">
        <v>1</v>
      </c>
      <c r="E4" t="s">
        <v>2963</v>
      </c>
      <c r="F4">
        <v>324</v>
      </c>
      <c r="G4">
        <v>54</v>
      </c>
      <c r="H4" t="s">
        <v>649</v>
      </c>
      <c r="I4" t="s">
        <v>947</v>
      </c>
      <c r="J4" t="s">
        <v>2964</v>
      </c>
      <c r="K4" t="s">
        <v>886</v>
      </c>
      <c r="L4" t="s">
        <v>786</v>
      </c>
      <c r="M4" t="s">
        <v>2965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2966</v>
      </c>
      <c r="T4" t="s">
        <v>2965</v>
      </c>
      <c r="U4" s="50" t="s">
        <v>99</v>
      </c>
      <c r="V4">
        <v>90</v>
      </c>
    </row>
    <row r="5" spans="1:22" x14ac:dyDescent="0.25">
      <c r="A5" t="s">
        <v>14</v>
      </c>
      <c r="B5" t="s">
        <v>15</v>
      </c>
      <c r="C5">
        <v>57</v>
      </c>
      <c r="D5">
        <v>1</v>
      </c>
      <c r="E5" t="s">
        <v>2963</v>
      </c>
      <c r="F5">
        <v>324</v>
      </c>
      <c r="G5">
        <v>54</v>
      </c>
      <c r="H5" t="s">
        <v>649</v>
      </c>
      <c r="I5" t="s">
        <v>947</v>
      </c>
      <c r="J5" t="s">
        <v>2964</v>
      </c>
      <c r="K5" t="s">
        <v>886</v>
      </c>
      <c r="L5" t="s">
        <v>786</v>
      </c>
      <c r="M5" t="s">
        <v>2965</v>
      </c>
      <c r="N5" t="s">
        <v>639</v>
      </c>
      <c r="O5" t="s">
        <v>656</v>
      </c>
      <c r="P5" t="s">
        <v>26</v>
      </c>
      <c r="Q5" t="s">
        <v>652</v>
      </c>
      <c r="R5" t="s">
        <v>640</v>
      </c>
      <c r="S5" t="s">
        <v>2966</v>
      </c>
      <c r="T5" t="s">
        <v>2965</v>
      </c>
      <c r="U5" s="51" t="s">
        <v>100</v>
      </c>
      <c r="V5">
        <v>90</v>
      </c>
    </row>
    <row r="6" spans="1:22" x14ac:dyDescent="0.25">
      <c r="A6" t="s">
        <v>22</v>
      </c>
      <c r="B6" t="s">
        <v>27</v>
      </c>
      <c r="C6">
        <v>80</v>
      </c>
      <c r="D6">
        <v>1</v>
      </c>
      <c r="E6" t="s">
        <v>2967</v>
      </c>
      <c r="F6">
        <v>80</v>
      </c>
      <c r="G6">
        <v>0</v>
      </c>
      <c r="H6" t="s">
        <v>649</v>
      </c>
      <c r="I6" t="s">
        <v>724</v>
      </c>
      <c r="J6" t="s">
        <v>2968</v>
      </c>
      <c r="K6" t="s">
        <v>903</v>
      </c>
      <c r="L6" t="s">
        <v>773</v>
      </c>
      <c r="M6" t="s">
        <v>2969</v>
      </c>
      <c r="N6" t="s">
        <v>639</v>
      </c>
      <c r="O6" t="s">
        <v>656</v>
      </c>
      <c r="P6" t="s">
        <v>26</v>
      </c>
      <c r="Q6" t="s">
        <v>652</v>
      </c>
      <c r="R6" t="s">
        <v>640</v>
      </c>
      <c r="S6" t="s">
        <v>2970</v>
      </c>
      <c r="T6" t="s">
        <v>2971</v>
      </c>
      <c r="U6" s="50" t="s">
        <v>22</v>
      </c>
      <c r="V6">
        <v>123</v>
      </c>
    </row>
    <row r="7" spans="1:22" x14ac:dyDescent="0.25">
      <c r="A7" t="s">
        <v>239</v>
      </c>
      <c r="B7" t="s">
        <v>245</v>
      </c>
      <c r="C7">
        <v>159</v>
      </c>
      <c r="D7">
        <v>1</v>
      </c>
      <c r="E7" t="s">
        <v>2972</v>
      </c>
      <c r="F7">
        <v>129</v>
      </c>
      <c r="G7">
        <v>0</v>
      </c>
      <c r="H7" t="s">
        <v>637</v>
      </c>
      <c r="I7" t="s">
        <v>1148</v>
      </c>
      <c r="J7" t="s">
        <v>653</v>
      </c>
      <c r="K7" t="s">
        <v>639</v>
      </c>
      <c r="L7" t="s">
        <v>640</v>
      </c>
      <c r="M7" t="s">
        <v>2973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2974</v>
      </c>
      <c r="T7" t="s">
        <v>2973</v>
      </c>
      <c r="U7" s="51" t="s">
        <v>213</v>
      </c>
      <c r="V7">
        <v>12</v>
      </c>
    </row>
    <row r="8" spans="1:22" x14ac:dyDescent="0.25">
      <c r="A8" t="s">
        <v>601</v>
      </c>
      <c r="B8" t="s">
        <v>602</v>
      </c>
      <c r="C8">
        <v>139</v>
      </c>
      <c r="D8">
        <v>1</v>
      </c>
      <c r="E8" t="s">
        <v>2975</v>
      </c>
      <c r="F8">
        <v>499</v>
      </c>
      <c r="G8">
        <v>0</v>
      </c>
      <c r="H8" t="s">
        <v>637</v>
      </c>
      <c r="I8" t="s">
        <v>2976</v>
      </c>
      <c r="J8" t="s">
        <v>757</v>
      </c>
      <c r="K8" t="s">
        <v>639</v>
      </c>
      <c r="L8" t="s">
        <v>640</v>
      </c>
      <c r="M8" t="s">
        <v>2977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2978</v>
      </c>
      <c r="T8" t="s">
        <v>2977</v>
      </c>
      <c r="U8" s="51" t="s">
        <v>27</v>
      </c>
      <c r="V8">
        <v>111</v>
      </c>
    </row>
    <row r="9" spans="1:22" x14ac:dyDescent="0.25">
      <c r="A9" t="s">
        <v>241</v>
      </c>
      <c r="B9" t="s">
        <v>247</v>
      </c>
      <c r="C9">
        <v>139</v>
      </c>
      <c r="D9">
        <v>1</v>
      </c>
      <c r="E9" t="s">
        <v>2975</v>
      </c>
      <c r="F9">
        <v>499</v>
      </c>
      <c r="G9">
        <v>0</v>
      </c>
      <c r="H9" t="s">
        <v>637</v>
      </c>
      <c r="I9" t="s">
        <v>2976</v>
      </c>
      <c r="J9" t="s">
        <v>757</v>
      </c>
      <c r="K9" t="s">
        <v>639</v>
      </c>
      <c r="L9" t="s">
        <v>640</v>
      </c>
      <c r="M9" t="s">
        <v>2977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2978</v>
      </c>
      <c r="T9" t="s">
        <v>2977</v>
      </c>
      <c r="U9" s="50" t="s">
        <v>18</v>
      </c>
      <c r="V9">
        <v>162</v>
      </c>
    </row>
    <row r="10" spans="1:22" x14ac:dyDescent="0.25">
      <c r="A10" t="s">
        <v>240</v>
      </c>
      <c r="B10" t="s">
        <v>246</v>
      </c>
      <c r="C10">
        <v>139</v>
      </c>
      <c r="D10">
        <v>1</v>
      </c>
      <c r="E10" t="s">
        <v>2975</v>
      </c>
      <c r="F10">
        <v>499</v>
      </c>
      <c r="G10">
        <v>0</v>
      </c>
      <c r="H10" t="s">
        <v>637</v>
      </c>
      <c r="I10" t="s">
        <v>2976</v>
      </c>
      <c r="J10" t="s">
        <v>757</v>
      </c>
      <c r="K10" t="s">
        <v>639</v>
      </c>
      <c r="L10" t="s">
        <v>640</v>
      </c>
      <c r="M10" t="s">
        <v>2977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2978</v>
      </c>
      <c r="T10" t="s">
        <v>2977</v>
      </c>
      <c r="U10" s="51" t="s">
        <v>19</v>
      </c>
      <c r="V10">
        <v>162</v>
      </c>
    </row>
    <row r="11" spans="1:22" x14ac:dyDescent="0.25">
      <c r="A11" t="s">
        <v>239</v>
      </c>
      <c r="B11" t="s">
        <v>245</v>
      </c>
      <c r="C11">
        <v>139</v>
      </c>
      <c r="D11">
        <v>1</v>
      </c>
      <c r="E11" t="s">
        <v>2975</v>
      </c>
      <c r="F11">
        <v>499</v>
      </c>
      <c r="G11">
        <v>0</v>
      </c>
      <c r="H11" t="s">
        <v>637</v>
      </c>
      <c r="I11" t="s">
        <v>2976</v>
      </c>
      <c r="J11" t="s">
        <v>757</v>
      </c>
      <c r="K11" t="s">
        <v>639</v>
      </c>
      <c r="L11" t="s">
        <v>640</v>
      </c>
      <c r="M11" t="s">
        <v>2977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2978</v>
      </c>
      <c r="T11" t="s">
        <v>2977</v>
      </c>
      <c r="U11" s="50" t="s">
        <v>101</v>
      </c>
      <c r="V11">
        <v>8</v>
      </c>
    </row>
    <row r="12" spans="1:22" x14ac:dyDescent="0.25">
      <c r="A12" t="s">
        <v>601</v>
      </c>
      <c r="B12" t="s">
        <v>602</v>
      </c>
      <c r="C12">
        <v>159</v>
      </c>
      <c r="D12">
        <v>2</v>
      </c>
      <c r="E12" t="s">
        <v>2979</v>
      </c>
      <c r="F12">
        <v>258</v>
      </c>
      <c r="G12">
        <v>0</v>
      </c>
      <c r="H12" t="s">
        <v>637</v>
      </c>
      <c r="I12" t="s">
        <v>2980</v>
      </c>
      <c r="J12" t="s">
        <v>722</v>
      </c>
      <c r="K12" t="s">
        <v>639</v>
      </c>
      <c r="L12" t="s">
        <v>640</v>
      </c>
      <c r="M12" t="s">
        <v>2981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2982</v>
      </c>
      <c r="T12" t="s">
        <v>2981</v>
      </c>
      <c r="U12" s="51" t="s">
        <v>74</v>
      </c>
      <c r="V12">
        <v>8</v>
      </c>
    </row>
    <row r="13" spans="1:22" x14ac:dyDescent="0.25">
      <c r="A13" t="s">
        <v>101</v>
      </c>
      <c r="B13" t="s">
        <v>74</v>
      </c>
      <c r="C13">
        <v>80</v>
      </c>
      <c r="D13">
        <v>1</v>
      </c>
      <c r="E13" t="s">
        <v>2983</v>
      </c>
      <c r="F13">
        <v>160</v>
      </c>
      <c r="G13">
        <v>0</v>
      </c>
      <c r="H13" t="s">
        <v>649</v>
      </c>
      <c r="I13" t="s">
        <v>999</v>
      </c>
      <c r="J13" t="s">
        <v>2984</v>
      </c>
      <c r="K13" t="s">
        <v>978</v>
      </c>
      <c r="L13" t="s">
        <v>939</v>
      </c>
      <c r="M13" t="s">
        <v>2985</v>
      </c>
      <c r="N13" t="s">
        <v>639</v>
      </c>
      <c r="O13" t="s">
        <v>656</v>
      </c>
      <c r="P13" t="s">
        <v>26</v>
      </c>
      <c r="Q13" t="s">
        <v>652</v>
      </c>
      <c r="R13" t="s">
        <v>640</v>
      </c>
      <c r="S13" t="s">
        <v>2986</v>
      </c>
      <c r="T13" t="s">
        <v>2985</v>
      </c>
      <c r="U13" s="50" t="s">
        <v>266</v>
      </c>
      <c r="V13">
        <v>5</v>
      </c>
    </row>
    <row r="14" spans="1:22" x14ac:dyDescent="0.25">
      <c r="A14" t="s">
        <v>22</v>
      </c>
      <c r="B14" t="s">
        <v>27</v>
      </c>
      <c r="C14">
        <v>80</v>
      </c>
      <c r="D14">
        <v>1</v>
      </c>
      <c r="E14" t="s">
        <v>2983</v>
      </c>
      <c r="F14">
        <v>160</v>
      </c>
      <c r="G14">
        <v>0</v>
      </c>
      <c r="H14" t="s">
        <v>649</v>
      </c>
      <c r="I14" t="s">
        <v>999</v>
      </c>
      <c r="J14" t="s">
        <v>2984</v>
      </c>
      <c r="K14" t="s">
        <v>978</v>
      </c>
      <c r="L14" t="s">
        <v>939</v>
      </c>
      <c r="M14" t="s">
        <v>2985</v>
      </c>
      <c r="N14" t="s">
        <v>639</v>
      </c>
      <c r="O14" t="s">
        <v>656</v>
      </c>
      <c r="P14" t="s">
        <v>26</v>
      </c>
      <c r="Q14" t="s">
        <v>652</v>
      </c>
      <c r="R14" t="s">
        <v>640</v>
      </c>
      <c r="S14" t="s">
        <v>2986</v>
      </c>
      <c r="T14" t="s">
        <v>2985</v>
      </c>
      <c r="U14" s="51" t="s">
        <v>267</v>
      </c>
      <c r="V14">
        <v>5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2987</v>
      </c>
      <c r="F15">
        <v>100</v>
      </c>
      <c r="G15">
        <v>0</v>
      </c>
      <c r="H15" t="s">
        <v>637</v>
      </c>
      <c r="I15" t="s">
        <v>2988</v>
      </c>
      <c r="J15" t="s">
        <v>707</v>
      </c>
      <c r="K15" t="s">
        <v>639</v>
      </c>
      <c r="L15" t="s">
        <v>640</v>
      </c>
      <c r="M15" t="s">
        <v>2989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2990</v>
      </c>
      <c r="T15" t="s">
        <v>2989</v>
      </c>
      <c r="U15" s="50" t="s">
        <v>72</v>
      </c>
      <c r="V15">
        <v>4</v>
      </c>
    </row>
    <row r="16" spans="1:22" x14ac:dyDescent="0.25">
      <c r="A16" t="s">
        <v>77</v>
      </c>
      <c r="B16" t="s">
        <v>78</v>
      </c>
      <c r="C16">
        <v>33.333333333333336</v>
      </c>
      <c r="D16">
        <v>3</v>
      </c>
      <c r="E16" t="s">
        <v>2991</v>
      </c>
      <c r="F16">
        <v>135</v>
      </c>
      <c r="G16">
        <v>0</v>
      </c>
      <c r="H16" t="s">
        <v>637</v>
      </c>
      <c r="I16" t="s">
        <v>2992</v>
      </c>
      <c r="J16" t="s">
        <v>794</v>
      </c>
      <c r="K16" t="s">
        <v>639</v>
      </c>
      <c r="L16" t="s">
        <v>640</v>
      </c>
      <c r="M16" t="s">
        <v>2993</v>
      </c>
      <c r="N16" t="s">
        <v>639</v>
      </c>
      <c r="O16" t="s">
        <v>647</v>
      </c>
      <c r="P16" t="s">
        <v>5</v>
      </c>
      <c r="Q16" t="s">
        <v>648</v>
      </c>
      <c r="R16" t="s">
        <v>640</v>
      </c>
      <c r="S16" t="s">
        <v>2994</v>
      </c>
      <c r="T16" t="s">
        <v>2989</v>
      </c>
      <c r="U16" s="51" t="s">
        <v>108</v>
      </c>
      <c r="V16">
        <v>3</v>
      </c>
    </row>
    <row r="17" spans="1:22" x14ac:dyDescent="0.25">
      <c r="A17" t="s">
        <v>241</v>
      </c>
      <c r="B17" t="s">
        <v>247</v>
      </c>
      <c r="C17">
        <v>159</v>
      </c>
      <c r="D17">
        <v>2</v>
      </c>
      <c r="E17" t="s">
        <v>2995</v>
      </c>
      <c r="F17">
        <v>258</v>
      </c>
      <c r="G17">
        <v>0</v>
      </c>
      <c r="H17" t="s">
        <v>637</v>
      </c>
      <c r="I17" t="s">
        <v>2996</v>
      </c>
      <c r="J17" t="s">
        <v>726</v>
      </c>
      <c r="K17" t="s">
        <v>639</v>
      </c>
      <c r="L17" t="s">
        <v>640</v>
      </c>
      <c r="M17" t="s">
        <v>2997</v>
      </c>
      <c r="N17" t="s">
        <v>639</v>
      </c>
      <c r="O17" t="s">
        <v>647</v>
      </c>
      <c r="P17" t="s">
        <v>5</v>
      </c>
      <c r="Q17" t="s">
        <v>648</v>
      </c>
      <c r="R17" t="s">
        <v>640</v>
      </c>
      <c r="S17" t="s">
        <v>2998</v>
      </c>
      <c r="T17" t="s">
        <v>2997</v>
      </c>
      <c r="U17" s="51" t="s">
        <v>799</v>
      </c>
      <c r="V17">
        <v>1</v>
      </c>
    </row>
    <row r="18" spans="1:22" x14ac:dyDescent="0.25">
      <c r="A18" t="s">
        <v>601</v>
      </c>
      <c r="B18" t="s">
        <v>602</v>
      </c>
      <c r="C18">
        <v>159</v>
      </c>
      <c r="D18">
        <v>1</v>
      </c>
      <c r="E18" t="s">
        <v>2999</v>
      </c>
      <c r="F18">
        <v>129</v>
      </c>
      <c r="G18">
        <v>0</v>
      </c>
      <c r="H18" t="s">
        <v>637</v>
      </c>
      <c r="I18" t="s">
        <v>3000</v>
      </c>
      <c r="J18" t="s">
        <v>686</v>
      </c>
      <c r="K18" t="s">
        <v>639</v>
      </c>
      <c r="L18" t="s">
        <v>640</v>
      </c>
      <c r="M18" t="s">
        <v>3001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3002</v>
      </c>
      <c r="T18" t="s">
        <v>3001</v>
      </c>
      <c r="U18" s="50" t="s">
        <v>114</v>
      </c>
      <c r="V18">
        <v>2</v>
      </c>
    </row>
    <row r="19" spans="1:22" x14ac:dyDescent="0.25">
      <c r="A19" t="s">
        <v>239</v>
      </c>
      <c r="B19" t="s">
        <v>742</v>
      </c>
      <c r="C19">
        <v>87.2</v>
      </c>
      <c r="D19">
        <v>1</v>
      </c>
      <c r="E19" t="s">
        <v>3003</v>
      </c>
      <c r="F19">
        <v>200.75</v>
      </c>
      <c r="G19">
        <v>10</v>
      </c>
      <c r="H19" t="s">
        <v>677</v>
      </c>
      <c r="I19" t="s">
        <v>3004</v>
      </c>
      <c r="J19" t="s">
        <v>3005</v>
      </c>
      <c r="K19" t="s">
        <v>3006</v>
      </c>
      <c r="L19" t="s">
        <v>3007</v>
      </c>
      <c r="M19" t="s">
        <v>3008</v>
      </c>
      <c r="N19" t="s">
        <v>639</v>
      </c>
      <c r="O19" t="s">
        <v>678</v>
      </c>
      <c r="P19" t="s">
        <v>23</v>
      </c>
      <c r="Q19" t="s">
        <v>679</v>
      </c>
      <c r="R19" t="s">
        <v>640</v>
      </c>
      <c r="S19" t="s">
        <v>3009</v>
      </c>
      <c r="T19" t="s">
        <v>3008</v>
      </c>
      <c r="U19" s="51" t="s">
        <v>115</v>
      </c>
      <c r="V19">
        <v>2</v>
      </c>
    </row>
    <row r="20" spans="1:22" x14ac:dyDescent="0.25">
      <c r="A20" t="s">
        <v>240</v>
      </c>
      <c r="B20" t="s">
        <v>742</v>
      </c>
      <c r="C20">
        <v>103.55</v>
      </c>
      <c r="D20">
        <v>1</v>
      </c>
      <c r="E20" t="s">
        <v>3003</v>
      </c>
      <c r="F20">
        <v>200.75</v>
      </c>
      <c r="G20">
        <v>10</v>
      </c>
      <c r="H20" t="s">
        <v>677</v>
      </c>
      <c r="I20" t="s">
        <v>3004</v>
      </c>
      <c r="J20" t="s">
        <v>3005</v>
      </c>
      <c r="K20" t="s">
        <v>3006</v>
      </c>
      <c r="L20" t="s">
        <v>3007</v>
      </c>
      <c r="M20" t="s">
        <v>3008</v>
      </c>
      <c r="N20" t="s">
        <v>639</v>
      </c>
      <c r="O20" t="s">
        <v>678</v>
      </c>
      <c r="P20" t="s">
        <v>23</v>
      </c>
      <c r="Q20" t="s">
        <v>679</v>
      </c>
      <c r="R20" t="s">
        <v>640</v>
      </c>
      <c r="S20" t="s">
        <v>3009</v>
      </c>
      <c r="T20" t="s">
        <v>3008</v>
      </c>
      <c r="U20" s="50" t="s">
        <v>12</v>
      </c>
      <c r="V20">
        <v>3</v>
      </c>
    </row>
    <row r="21" spans="1:22" x14ac:dyDescent="0.25">
      <c r="A21" t="s">
        <v>22</v>
      </c>
      <c r="B21" t="s">
        <v>213</v>
      </c>
      <c r="C21">
        <v>54</v>
      </c>
      <c r="D21">
        <v>2</v>
      </c>
      <c r="E21" t="s">
        <v>3010</v>
      </c>
      <c r="F21">
        <v>116.5</v>
      </c>
      <c r="G21">
        <v>8.5</v>
      </c>
      <c r="H21" t="s">
        <v>677</v>
      </c>
      <c r="I21" t="s">
        <v>3011</v>
      </c>
      <c r="J21" t="s">
        <v>3012</v>
      </c>
      <c r="K21" t="s">
        <v>1032</v>
      </c>
      <c r="L21" t="s">
        <v>3013</v>
      </c>
      <c r="M21" t="s">
        <v>3014</v>
      </c>
      <c r="N21" t="s">
        <v>639</v>
      </c>
      <c r="O21" t="s">
        <v>678</v>
      </c>
      <c r="P21" t="s">
        <v>23</v>
      </c>
      <c r="Q21" t="s">
        <v>679</v>
      </c>
      <c r="R21" t="s">
        <v>640</v>
      </c>
      <c r="S21" t="s">
        <v>3015</v>
      </c>
      <c r="T21" t="s">
        <v>3014</v>
      </c>
      <c r="U21" s="51" t="s">
        <v>13</v>
      </c>
      <c r="V21">
        <v>3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3016</v>
      </c>
      <c r="F22">
        <v>100</v>
      </c>
      <c r="G22">
        <v>0</v>
      </c>
      <c r="H22" t="s">
        <v>637</v>
      </c>
      <c r="I22" t="s">
        <v>3017</v>
      </c>
      <c r="J22" t="s">
        <v>757</v>
      </c>
      <c r="K22" t="s">
        <v>639</v>
      </c>
      <c r="L22" t="s">
        <v>640</v>
      </c>
      <c r="M22" t="s">
        <v>3014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3018</v>
      </c>
      <c r="T22" t="s">
        <v>3014</v>
      </c>
      <c r="U22" s="50" t="s">
        <v>14</v>
      </c>
      <c r="V22">
        <v>6</v>
      </c>
    </row>
    <row r="23" spans="1:22" x14ac:dyDescent="0.25">
      <c r="A23" t="s">
        <v>241</v>
      </c>
      <c r="B23" t="s">
        <v>247</v>
      </c>
      <c r="C23">
        <v>159</v>
      </c>
      <c r="D23">
        <v>1</v>
      </c>
      <c r="E23" t="s">
        <v>3019</v>
      </c>
      <c r="F23">
        <v>129</v>
      </c>
      <c r="G23">
        <v>0</v>
      </c>
      <c r="H23" t="s">
        <v>637</v>
      </c>
      <c r="I23" t="s">
        <v>3020</v>
      </c>
      <c r="J23" t="s">
        <v>686</v>
      </c>
      <c r="K23" t="s">
        <v>639</v>
      </c>
      <c r="L23" t="s">
        <v>640</v>
      </c>
      <c r="M23" t="s">
        <v>3021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3022</v>
      </c>
      <c r="T23" t="s">
        <v>3021</v>
      </c>
      <c r="U23" s="51" t="s">
        <v>15</v>
      </c>
      <c r="V23">
        <v>6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3023</v>
      </c>
      <c r="F24">
        <v>100</v>
      </c>
      <c r="G24">
        <v>0</v>
      </c>
      <c r="H24" t="s">
        <v>637</v>
      </c>
      <c r="I24" t="s">
        <v>3024</v>
      </c>
      <c r="J24" t="s">
        <v>756</v>
      </c>
      <c r="K24" t="s">
        <v>639</v>
      </c>
      <c r="L24" t="s">
        <v>640</v>
      </c>
      <c r="M24" t="s">
        <v>3025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3026</v>
      </c>
      <c r="T24" t="s">
        <v>3025</v>
      </c>
      <c r="U24" s="50" t="s">
        <v>10</v>
      </c>
      <c r="V24">
        <v>6</v>
      </c>
    </row>
    <row r="25" spans="1:22" x14ac:dyDescent="0.25">
      <c r="A25" t="s">
        <v>22</v>
      </c>
      <c r="B25" t="s">
        <v>213</v>
      </c>
      <c r="C25">
        <v>54</v>
      </c>
      <c r="D25">
        <v>2</v>
      </c>
      <c r="E25" t="s">
        <v>3027</v>
      </c>
      <c r="F25">
        <v>115.5</v>
      </c>
      <c r="G25">
        <v>7.5</v>
      </c>
      <c r="H25" t="s">
        <v>677</v>
      </c>
      <c r="I25" t="s">
        <v>3028</v>
      </c>
      <c r="J25" t="s">
        <v>3029</v>
      </c>
      <c r="K25" t="s">
        <v>991</v>
      </c>
      <c r="L25" t="s">
        <v>3030</v>
      </c>
      <c r="M25" t="s">
        <v>3025</v>
      </c>
      <c r="N25" t="s">
        <v>639</v>
      </c>
      <c r="O25" t="s">
        <v>678</v>
      </c>
      <c r="P25" t="s">
        <v>23</v>
      </c>
      <c r="Q25" t="s">
        <v>679</v>
      </c>
      <c r="R25" t="s">
        <v>640</v>
      </c>
      <c r="S25" t="s">
        <v>3031</v>
      </c>
      <c r="T25" t="s">
        <v>3032</v>
      </c>
      <c r="U25" s="51" t="s">
        <v>11</v>
      </c>
      <c r="V25">
        <v>6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3033</v>
      </c>
      <c r="F26">
        <v>129</v>
      </c>
      <c r="G26">
        <v>0</v>
      </c>
      <c r="H26" t="s">
        <v>637</v>
      </c>
      <c r="I26" t="s">
        <v>3034</v>
      </c>
      <c r="J26" t="s">
        <v>686</v>
      </c>
      <c r="K26" t="s">
        <v>639</v>
      </c>
      <c r="L26" t="s">
        <v>640</v>
      </c>
      <c r="M26" t="s">
        <v>3035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3036</v>
      </c>
      <c r="T26" t="s">
        <v>3035</v>
      </c>
      <c r="U26" s="50" t="s">
        <v>239</v>
      </c>
      <c r="V26">
        <v>51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3037</v>
      </c>
      <c r="F27">
        <v>100</v>
      </c>
      <c r="G27">
        <v>0</v>
      </c>
      <c r="H27" t="s">
        <v>637</v>
      </c>
      <c r="I27" t="s">
        <v>3038</v>
      </c>
      <c r="J27" t="s">
        <v>655</v>
      </c>
      <c r="K27" t="s">
        <v>639</v>
      </c>
      <c r="L27" t="s">
        <v>640</v>
      </c>
      <c r="M27" t="s">
        <v>3035</v>
      </c>
      <c r="N27" t="s">
        <v>639</v>
      </c>
      <c r="O27" t="s">
        <v>647</v>
      </c>
      <c r="P27" t="s">
        <v>5</v>
      </c>
      <c r="Q27" t="s">
        <v>648</v>
      </c>
      <c r="R27" t="s">
        <v>640</v>
      </c>
      <c r="S27" t="s">
        <v>3039</v>
      </c>
      <c r="T27" t="s">
        <v>3035</v>
      </c>
      <c r="U27" s="51" t="s">
        <v>245</v>
      </c>
      <c r="V27">
        <v>43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3040</v>
      </c>
      <c r="F28">
        <v>100</v>
      </c>
      <c r="G28">
        <v>0</v>
      </c>
      <c r="H28" t="s">
        <v>637</v>
      </c>
      <c r="I28" t="s">
        <v>3041</v>
      </c>
      <c r="J28" t="s">
        <v>653</v>
      </c>
      <c r="K28" t="s">
        <v>639</v>
      </c>
      <c r="L28" t="s">
        <v>640</v>
      </c>
      <c r="M28" t="s">
        <v>3042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3043</v>
      </c>
      <c r="T28" t="s">
        <v>3042</v>
      </c>
      <c r="U28" s="51" t="s">
        <v>742</v>
      </c>
      <c r="V28">
        <v>8</v>
      </c>
    </row>
    <row r="29" spans="1:22" x14ac:dyDescent="0.25">
      <c r="A29" t="s">
        <v>239</v>
      </c>
      <c r="B29" t="s">
        <v>742</v>
      </c>
      <c r="C29">
        <v>91.54</v>
      </c>
      <c r="D29">
        <v>1</v>
      </c>
      <c r="E29" t="s">
        <v>3044</v>
      </c>
      <c r="F29">
        <v>579.29999999999995</v>
      </c>
      <c r="G29">
        <v>30</v>
      </c>
      <c r="H29" t="s">
        <v>677</v>
      </c>
      <c r="I29" t="s">
        <v>1158</v>
      </c>
      <c r="J29" t="s">
        <v>1159</v>
      </c>
      <c r="K29" t="s">
        <v>863</v>
      </c>
      <c r="L29" t="s">
        <v>1160</v>
      </c>
      <c r="M29" t="s">
        <v>3045</v>
      </c>
      <c r="N29" t="s">
        <v>639</v>
      </c>
      <c r="O29" t="s">
        <v>678</v>
      </c>
      <c r="P29" t="s">
        <v>23</v>
      </c>
      <c r="Q29" t="s">
        <v>679</v>
      </c>
      <c r="R29" t="s">
        <v>640</v>
      </c>
      <c r="S29" t="s">
        <v>3046</v>
      </c>
      <c r="T29" t="s">
        <v>3045</v>
      </c>
      <c r="U29" s="50" t="s">
        <v>240</v>
      </c>
      <c r="V29">
        <v>35</v>
      </c>
    </row>
    <row r="30" spans="1:22" x14ac:dyDescent="0.25">
      <c r="A30" t="s">
        <v>239</v>
      </c>
      <c r="B30" t="s">
        <v>742</v>
      </c>
      <c r="C30">
        <v>91.55</v>
      </c>
      <c r="D30">
        <v>2</v>
      </c>
      <c r="E30" t="s">
        <v>3044</v>
      </c>
      <c r="F30">
        <v>579.29999999999995</v>
      </c>
      <c r="G30">
        <v>30</v>
      </c>
      <c r="H30" t="s">
        <v>677</v>
      </c>
      <c r="I30" t="s">
        <v>1158</v>
      </c>
      <c r="J30" t="s">
        <v>1159</v>
      </c>
      <c r="K30" t="s">
        <v>863</v>
      </c>
      <c r="L30" t="s">
        <v>1160</v>
      </c>
      <c r="M30" t="s">
        <v>3045</v>
      </c>
      <c r="N30" t="s">
        <v>639</v>
      </c>
      <c r="O30" t="s">
        <v>678</v>
      </c>
      <c r="P30" t="s">
        <v>23</v>
      </c>
      <c r="Q30" t="s">
        <v>679</v>
      </c>
      <c r="R30" t="s">
        <v>640</v>
      </c>
      <c r="S30" t="s">
        <v>3046</v>
      </c>
      <c r="T30" t="s">
        <v>3045</v>
      </c>
      <c r="U30" s="51" t="s">
        <v>246</v>
      </c>
      <c r="V30">
        <v>32</v>
      </c>
    </row>
    <row r="31" spans="1:22" x14ac:dyDescent="0.25">
      <c r="A31" t="s">
        <v>241</v>
      </c>
      <c r="B31" t="s">
        <v>742</v>
      </c>
      <c r="C31">
        <v>91.56</v>
      </c>
      <c r="D31">
        <v>1</v>
      </c>
      <c r="E31" t="s">
        <v>3044</v>
      </c>
      <c r="F31">
        <v>579.29999999999995</v>
      </c>
      <c r="G31">
        <v>30</v>
      </c>
      <c r="H31" t="s">
        <v>677</v>
      </c>
      <c r="I31" t="s">
        <v>1158</v>
      </c>
      <c r="J31" t="s">
        <v>1159</v>
      </c>
      <c r="K31" t="s">
        <v>863</v>
      </c>
      <c r="L31" t="s">
        <v>1160</v>
      </c>
      <c r="M31" t="s">
        <v>3045</v>
      </c>
      <c r="N31" t="s">
        <v>639</v>
      </c>
      <c r="O31" t="s">
        <v>678</v>
      </c>
      <c r="P31" t="s">
        <v>23</v>
      </c>
      <c r="Q31" t="s">
        <v>679</v>
      </c>
      <c r="R31" t="s">
        <v>640</v>
      </c>
      <c r="S31" t="s">
        <v>3046</v>
      </c>
      <c r="T31" t="s">
        <v>3045</v>
      </c>
      <c r="U31" s="51" t="s">
        <v>742</v>
      </c>
      <c r="V31">
        <v>3</v>
      </c>
    </row>
    <row r="32" spans="1:22" x14ac:dyDescent="0.25">
      <c r="A32" t="s">
        <v>241</v>
      </c>
      <c r="B32" t="s">
        <v>742</v>
      </c>
      <c r="C32">
        <v>91.55</v>
      </c>
      <c r="D32">
        <v>2</v>
      </c>
      <c r="E32" t="s">
        <v>3044</v>
      </c>
      <c r="F32">
        <v>579.29999999999995</v>
      </c>
      <c r="G32">
        <v>30</v>
      </c>
      <c r="H32" t="s">
        <v>677</v>
      </c>
      <c r="I32" t="s">
        <v>1158</v>
      </c>
      <c r="J32" t="s">
        <v>1159</v>
      </c>
      <c r="K32" t="s">
        <v>863</v>
      </c>
      <c r="L32" t="s">
        <v>1160</v>
      </c>
      <c r="M32" t="s">
        <v>3045</v>
      </c>
      <c r="N32" t="s">
        <v>639</v>
      </c>
      <c r="O32" t="s">
        <v>678</v>
      </c>
      <c r="P32" t="s">
        <v>23</v>
      </c>
      <c r="Q32" t="s">
        <v>679</v>
      </c>
      <c r="R32" t="s">
        <v>640</v>
      </c>
      <c r="S32" t="s">
        <v>3046</v>
      </c>
      <c r="T32" t="s">
        <v>3045</v>
      </c>
      <c r="U32" s="50" t="s">
        <v>241</v>
      </c>
      <c r="V32">
        <v>43</v>
      </c>
    </row>
    <row r="33" spans="1:22" x14ac:dyDescent="0.25">
      <c r="A33" t="s">
        <v>101</v>
      </c>
      <c r="B33" t="s">
        <v>74</v>
      </c>
      <c r="C33">
        <v>120</v>
      </c>
      <c r="D33">
        <v>1</v>
      </c>
      <c r="E33" t="s">
        <v>3047</v>
      </c>
      <c r="F33">
        <v>100</v>
      </c>
      <c r="G33">
        <v>0</v>
      </c>
      <c r="H33" t="s">
        <v>637</v>
      </c>
      <c r="I33" t="s">
        <v>3048</v>
      </c>
      <c r="J33" t="s">
        <v>655</v>
      </c>
      <c r="K33" t="s">
        <v>639</v>
      </c>
      <c r="L33" t="s">
        <v>640</v>
      </c>
      <c r="M33" t="s">
        <v>3049</v>
      </c>
      <c r="N33" t="s">
        <v>639</v>
      </c>
      <c r="O33" t="s">
        <v>641</v>
      </c>
      <c r="P33" t="s">
        <v>5</v>
      </c>
      <c r="Q33" t="s">
        <v>642</v>
      </c>
      <c r="R33" t="s">
        <v>640</v>
      </c>
      <c r="S33" t="s">
        <v>3050</v>
      </c>
      <c r="T33" t="s">
        <v>3049</v>
      </c>
      <c r="U33" s="51" t="s">
        <v>247</v>
      </c>
      <c r="V33">
        <v>35</v>
      </c>
    </row>
    <row r="34" spans="1:22" x14ac:dyDescent="0.25">
      <c r="A34" t="s">
        <v>239</v>
      </c>
      <c r="B34" t="s">
        <v>742</v>
      </c>
      <c r="C34">
        <v>87.2</v>
      </c>
      <c r="D34">
        <v>1</v>
      </c>
      <c r="E34" t="s">
        <v>3051</v>
      </c>
      <c r="F34">
        <v>96.7</v>
      </c>
      <c r="G34">
        <v>9.5</v>
      </c>
      <c r="H34" t="s">
        <v>677</v>
      </c>
      <c r="I34" t="s">
        <v>3052</v>
      </c>
      <c r="J34" t="s">
        <v>3053</v>
      </c>
      <c r="K34" t="s">
        <v>3054</v>
      </c>
      <c r="L34" t="s">
        <v>3055</v>
      </c>
      <c r="M34" t="s">
        <v>3056</v>
      </c>
      <c r="N34" t="s">
        <v>639</v>
      </c>
      <c r="O34" t="s">
        <v>678</v>
      </c>
      <c r="P34" t="s">
        <v>23</v>
      </c>
      <c r="Q34" t="s">
        <v>679</v>
      </c>
      <c r="R34" t="s">
        <v>640</v>
      </c>
      <c r="S34" t="s">
        <v>3057</v>
      </c>
      <c r="T34" t="s">
        <v>3056</v>
      </c>
      <c r="U34" s="51" t="s">
        <v>742</v>
      </c>
      <c r="V34">
        <v>8</v>
      </c>
    </row>
    <row r="35" spans="1:22" x14ac:dyDescent="0.25">
      <c r="A35" t="s">
        <v>22</v>
      </c>
      <c r="B35" t="s">
        <v>27</v>
      </c>
      <c r="C35">
        <v>120</v>
      </c>
      <c r="D35">
        <v>1</v>
      </c>
      <c r="E35" t="s">
        <v>3058</v>
      </c>
      <c r="F35">
        <v>107</v>
      </c>
      <c r="G35">
        <v>7</v>
      </c>
      <c r="H35" t="s">
        <v>637</v>
      </c>
      <c r="I35" t="s">
        <v>810</v>
      </c>
      <c r="J35" t="s">
        <v>655</v>
      </c>
      <c r="K35" t="s">
        <v>639</v>
      </c>
      <c r="L35" t="s">
        <v>640</v>
      </c>
      <c r="M35" t="s">
        <v>3059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3060</v>
      </c>
      <c r="T35" t="s">
        <v>3061</v>
      </c>
      <c r="U35" s="50" t="s">
        <v>601</v>
      </c>
      <c r="V35">
        <v>25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3062</v>
      </c>
      <c r="F36">
        <v>100</v>
      </c>
      <c r="G36">
        <v>0</v>
      </c>
      <c r="H36" t="s">
        <v>637</v>
      </c>
      <c r="I36" t="s">
        <v>3063</v>
      </c>
      <c r="J36" t="s">
        <v>750</v>
      </c>
      <c r="K36" t="s">
        <v>639</v>
      </c>
      <c r="L36" t="s">
        <v>640</v>
      </c>
      <c r="M36" t="s">
        <v>3061</v>
      </c>
      <c r="N36" t="s">
        <v>639</v>
      </c>
      <c r="O36" t="s">
        <v>647</v>
      </c>
      <c r="P36" t="s">
        <v>5</v>
      </c>
      <c r="Q36" t="s">
        <v>648</v>
      </c>
      <c r="R36" t="s">
        <v>3064</v>
      </c>
      <c r="S36" t="s">
        <v>3065</v>
      </c>
      <c r="T36" t="s">
        <v>3066</v>
      </c>
      <c r="U36" s="51" t="s">
        <v>602</v>
      </c>
      <c r="V36">
        <v>23</v>
      </c>
    </row>
    <row r="37" spans="1:22" x14ac:dyDescent="0.25">
      <c r="A37" t="s">
        <v>147</v>
      </c>
      <c r="B37" t="s">
        <v>148</v>
      </c>
      <c r="C37">
        <v>40</v>
      </c>
      <c r="D37">
        <v>10</v>
      </c>
      <c r="E37" t="s">
        <v>3067</v>
      </c>
      <c r="F37">
        <v>330</v>
      </c>
      <c r="G37">
        <v>0</v>
      </c>
      <c r="H37" t="s">
        <v>637</v>
      </c>
      <c r="I37" t="s">
        <v>2751</v>
      </c>
      <c r="J37" t="s">
        <v>663</v>
      </c>
      <c r="K37" t="s">
        <v>639</v>
      </c>
      <c r="L37" t="s">
        <v>640</v>
      </c>
      <c r="M37" t="s">
        <v>3068</v>
      </c>
      <c r="N37" t="s">
        <v>639</v>
      </c>
      <c r="O37" t="s">
        <v>660</v>
      </c>
      <c r="P37" t="s">
        <v>5</v>
      </c>
      <c r="Q37" t="s">
        <v>642</v>
      </c>
      <c r="R37" t="s">
        <v>640</v>
      </c>
      <c r="S37" t="s">
        <v>3069</v>
      </c>
      <c r="T37" t="s">
        <v>3068</v>
      </c>
      <c r="U37" s="51" t="s">
        <v>742</v>
      </c>
      <c r="V37">
        <v>2</v>
      </c>
    </row>
    <row r="38" spans="1:22" x14ac:dyDescent="0.25">
      <c r="A38" t="s">
        <v>18</v>
      </c>
      <c r="B38" t="s">
        <v>19</v>
      </c>
      <c r="C38">
        <v>66.666666666666671</v>
      </c>
      <c r="D38">
        <v>3</v>
      </c>
      <c r="E38" t="s">
        <v>3070</v>
      </c>
      <c r="F38">
        <v>229</v>
      </c>
      <c r="G38">
        <v>0</v>
      </c>
      <c r="H38" t="s">
        <v>637</v>
      </c>
      <c r="I38" t="s">
        <v>3071</v>
      </c>
      <c r="J38" t="s">
        <v>687</v>
      </c>
      <c r="K38" t="s">
        <v>639</v>
      </c>
      <c r="L38" t="s">
        <v>640</v>
      </c>
      <c r="M38" t="s">
        <v>3072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3073</v>
      </c>
      <c r="T38" t="s">
        <v>3074</v>
      </c>
      <c r="U38" s="50" t="s">
        <v>77</v>
      </c>
      <c r="V38">
        <v>22</v>
      </c>
    </row>
    <row r="39" spans="1:22" x14ac:dyDescent="0.25">
      <c r="A39" t="s">
        <v>240</v>
      </c>
      <c r="B39" t="s">
        <v>246</v>
      </c>
      <c r="C39">
        <v>159</v>
      </c>
      <c r="D39">
        <v>1</v>
      </c>
      <c r="E39" t="s">
        <v>3070</v>
      </c>
      <c r="F39">
        <v>229</v>
      </c>
      <c r="G39">
        <v>0</v>
      </c>
      <c r="H39" t="s">
        <v>637</v>
      </c>
      <c r="I39" t="s">
        <v>3071</v>
      </c>
      <c r="J39" t="s">
        <v>687</v>
      </c>
      <c r="K39" t="s">
        <v>639</v>
      </c>
      <c r="L39" t="s">
        <v>640</v>
      </c>
      <c r="M39" t="s">
        <v>3072</v>
      </c>
      <c r="N39" t="s">
        <v>639</v>
      </c>
      <c r="O39" t="s">
        <v>647</v>
      </c>
      <c r="P39" t="s">
        <v>5</v>
      </c>
      <c r="Q39" t="s">
        <v>648</v>
      </c>
      <c r="R39" t="s">
        <v>640</v>
      </c>
      <c r="S39" t="s">
        <v>3073</v>
      </c>
      <c r="T39" t="s">
        <v>3074</v>
      </c>
      <c r="U39" s="51" t="s">
        <v>78</v>
      </c>
      <c r="V39">
        <v>22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3075</v>
      </c>
      <c r="F40">
        <v>100</v>
      </c>
      <c r="G40">
        <v>0</v>
      </c>
      <c r="H40" t="s">
        <v>637</v>
      </c>
      <c r="I40" t="s">
        <v>3076</v>
      </c>
      <c r="J40" t="s">
        <v>774</v>
      </c>
      <c r="K40" t="s">
        <v>639</v>
      </c>
      <c r="L40" t="s">
        <v>640</v>
      </c>
      <c r="M40" t="s">
        <v>3077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3078</v>
      </c>
      <c r="T40" t="s">
        <v>3077</v>
      </c>
      <c r="U40" s="50" t="s">
        <v>116</v>
      </c>
      <c r="V40">
        <v>70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3079</v>
      </c>
      <c r="F41">
        <v>100</v>
      </c>
      <c r="G41">
        <v>0</v>
      </c>
      <c r="H41" t="s">
        <v>637</v>
      </c>
      <c r="I41" t="s">
        <v>3080</v>
      </c>
      <c r="J41" t="s">
        <v>682</v>
      </c>
      <c r="K41" t="s">
        <v>639</v>
      </c>
      <c r="L41" t="s">
        <v>640</v>
      </c>
      <c r="M41" t="s">
        <v>3081</v>
      </c>
      <c r="N41" t="s">
        <v>639</v>
      </c>
      <c r="O41" t="s">
        <v>660</v>
      </c>
      <c r="P41" t="s">
        <v>5</v>
      </c>
      <c r="Q41" t="s">
        <v>642</v>
      </c>
      <c r="R41" t="s">
        <v>640</v>
      </c>
      <c r="S41" t="s">
        <v>3082</v>
      </c>
      <c r="T41" t="s">
        <v>3081</v>
      </c>
      <c r="U41" s="51" t="s">
        <v>117</v>
      </c>
      <c r="V41">
        <v>70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3083</v>
      </c>
      <c r="F42">
        <v>100</v>
      </c>
      <c r="G42">
        <v>0</v>
      </c>
      <c r="H42" t="s">
        <v>637</v>
      </c>
      <c r="I42" t="s">
        <v>3084</v>
      </c>
      <c r="J42" t="s">
        <v>663</v>
      </c>
      <c r="K42" t="s">
        <v>639</v>
      </c>
      <c r="L42" t="s">
        <v>640</v>
      </c>
      <c r="M42" t="s">
        <v>3085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3086</v>
      </c>
      <c r="T42" t="s">
        <v>3085</v>
      </c>
      <c r="U42" s="50" t="s">
        <v>3102</v>
      </c>
      <c r="V42">
        <v>1</v>
      </c>
    </row>
    <row r="43" spans="1:22" x14ac:dyDescent="0.25">
      <c r="A43" t="s">
        <v>3087</v>
      </c>
      <c r="B43" t="s">
        <v>3088</v>
      </c>
      <c r="C43">
        <v>1290</v>
      </c>
      <c r="D43">
        <v>1</v>
      </c>
      <c r="E43" t="s">
        <v>3089</v>
      </c>
      <c r="F43">
        <v>1290</v>
      </c>
      <c r="G43">
        <v>0</v>
      </c>
      <c r="H43" t="s">
        <v>649</v>
      </c>
      <c r="I43" t="s">
        <v>3090</v>
      </c>
      <c r="J43" t="s">
        <v>3091</v>
      </c>
      <c r="K43" t="s">
        <v>809</v>
      </c>
      <c r="L43" t="s">
        <v>920</v>
      </c>
      <c r="M43" t="s">
        <v>3092</v>
      </c>
      <c r="N43" t="s">
        <v>639</v>
      </c>
      <c r="O43" t="s">
        <v>656</v>
      </c>
      <c r="P43" t="s">
        <v>26</v>
      </c>
      <c r="Q43" t="s">
        <v>652</v>
      </c>
      <c r="R43" t="s">
        <v>640</v>
      </c>
      <c r="S43" t="s">
        <v>3093</v>
      </c>
      <c r="T43" t="s">
        <v>3092</v>
      </c>
      <c r="U43" s="51" t="s">
        <v>3103</v>
      </c>
      <c r="V43">
        <v>1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3094</v>
      </c>
      <c r="F44">
        <v>100</v>
      </c>
      <c r="G44">
        <v>0</v>
      </c>
      <c r="H44" t="s">
        <v>661</v>
      </c>
      <c r="I44" t="s">
        <v>988</v>
      </c>
      <c r="J44" t="s">
        <v>653</v>
      </c>
      <c r="K44" t="s">
        <v>639</v>
      </c>
      <c r="L44" t="s">
        <v>640</v>
      </c>
      <c r="M44" t="s">
        <v>3095</v>
      </c>
      <c r="N44" t="s">
        <v>639</v>
      </c>
      <c r="O44" t="s">
        <v>647</v>
      </c>
      <c r="P44" t="s">
        <v>5</v>
      </c>
      <c r="Q44" t="s">
        <v>648</v>
      </c>
      <c r="R44" t="s">
        <v>640</v>
      </c>
      <c r="S44" t="s">
        <v>3096</v>
      </c>
      <c r="T44" t="s">
        <v>3097</v>
      </c>
      <c r="U44" s="50" t="s">
        <v>3087</v>
      </c>
      <c r="V44">
        <v>1</v>
      </c>
    </row>
    <row r="45" spans="1:22" x14ac:dyDescent="0.25">
      <c r="A45" t="s">
        <v>239</v>
      </c>
      <c r="B45" t="s">
        <v>245</v>
      </c>
      <c r="C45">
        <v>139</v>
      </c>
      <c r="D45">
        <v>1</v>
      </c>
      <c r="E45" t="s">
        <v>3098</v>
      </c>
      <c r="F45">
        <v>139</v>
      </c>
      <c r="G45">
        <v>0</v>
      </c>
      <c r="H45" t="s">
        <v>649</v>
      </c>
      <c r="I45" t="s">
        <v>1096</v>
      </c>
      <c r="J45" t="s">
        <v>3099</v>
      </c>
      <c r="K45" t="s">
        <v>1025</v>
      </c>
      <c r="L45" t="s">
        <v>934</v>
      </c>
      <c r="M45" t="s">
        <v>3097</v>
      </c>
      <c r="N45" t="s">
        <v>639</v>
      </c>
      <c r="O45" t="s">
        <v>651</v>
      </c>
      <c r="P45" t="s">
        <v>26</v>
      </c>
      <c r="Q45" t="s">
        <v>652</v>
      </c>
      <c r="R45" t="s">
        <v>640</v>
      </c>
      <c r="S45" t="s">
        <v>3100</v>
      </c>
      <c r="T45" t="s">
        <v>3101</v>
      </c>
      <c r="U45" s="51" t="s">
        <v>3088</v>
      </c>
      <c r="V45">
        <v>1</v>
      </c>
    </row>
    <row r="46" spans="1:22" x14ac:dyDescent="0.25">
      <c r="A46" t="s">
        <v>3102</v>
      </c>
      <c r="B46" t="s">
        <v>3103</v>
      </c>
      <c r="C46">
        <v>1290</v>
      </c>
      <c r="D46">
        <v>1</v>
      </c>
      <c r="E46" t="s">
        <v>3104</v>
      </c>
      <c r="F46">
        <v>1290</v>
      </c>
      <c r="G46">
        <v>0</v>
      </c>
      <c r="H46" t="s">
        <v>649</v>
      </c>
      <c r="I46" t="s">
        <v>3105</v>
      </c>
      <c r="J46" t="s">
        <v>3106</v>
      </c>
      <c r="K46" t="s">
        <v>1007</v>
      </c>
      <c r="L46" t="s">
        <v>737</v>
      </c>
      <c r="M46" t="s">
        <v>3107</v>
      </c>
      <c r="N46" t="s">
        <v>639</v>
      </c>
      <c r="O46" t="s">
        <v>656</v>
      </c>
      <c r="P46" t="s">
        <v>26</v>
      </c>
      <c r="Q46" t="s">
        <v>652</v>
      </c>
      <c r="R46" t="s">
        <v>640</v>
      </c>
      <c r="S46" t="s">
        <v>3108</v>
      </c>
      <c r="T46" t="s">
        <v>3109</v>
      </c>
      <c r="U46" s="50" t="s">
        <v>516</v>
      </c>
      <c r="V46">
        <v>5</v>
      </c>
    </row>
    <row r="47" spans="1:22" x14ac:dyDescent="0.25">
      <c r="A47" t="s">
        <v>240</v>
      </c>
      <c r="B47" t="s">
        <v>246</v>
      </c>
      <c r="C47">
        <v>159</v>
      </c>
      <c r="D47">
        <v>1</v>
      </c>
      <c r="E47" t="s">
        <v>3110</v>
      </c>
      <c r="F47">
        <v>129</v>
      </c>
      <c r="G47">
        <v>0</v>
      </c>
      <c r="H47" t="s">
        <v>637</v>
      </c>
      <c r="I47" t="s">
        <v>1123</v>
      </c>
      <c r="J47" t="s">
        <v>808</v>
      </c>
      <c r="K47" t="s">
        <v>639</v>
      </c>
      <c r="L47" t="s">
        <v>640</v>
      </c>
      <c r="M47" t="s">
        <v>3111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3112</v>
      </c>
      <c r="T47" t="s">
        <v>3111</v>
      </c>
      <c r="U47" s="51" t="s">
        <v>1095</v>
      </c>
      <c r="V47">
        <v>3</v>
      </c>
    </row>
    <row r="48" spans="1:22" x14ac:dyDescent="0.25">
      <c r="A48" t="s">
        <v>18</v>
      </c>
      <c r="B48" t="s">
        <v>19</v>
      </c>
      <c r="C48">
        <v>66.666666666666671</v>
      </c>
      <c r="D48">
        <v>3</v>
      </c>
      <c r="E48" t="s">
        <v>3113</v>
      </c>
      <c r="F48">
        <v>100</v>
      </c>
      <c r="G48">
        <v>0</v>
      </c>
      <c r="H48" t="s">
        <v>637</v>
      </c>
      <c r="I48" t="s">
        <v>3114</v>
      </c>
      <c r="J48" t="s">
        <v>704</v>
      </c>
      <c r="K48" t="s">
        <v>639</v>
      </c>
      <c r="L48" t="s">
        <v>640</v>
      </c>
      <c r="M48" t="s">
        <v>3115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3116</v>
      </c>
      <c r="T48" t="s">
        <v>3115</v>
      </c>
      <c r="U48" s="51" t="s">
        <v>120</v>
      </c>
      <c r="V48">
        <v>2</v>
      </c>
    </row>
    <row r="49" spans="1:22" x14ac:dyDescent="0.25">
      <c r="A49" t="s">
        <v>22</v>
      </c>
      <c r="B49" t="s">
        <v>27</v>
      </c>
      <c r="C49">
        <v>90</v>
      </c>
      <c r="D49">
        <v>2</v>
      </c>
      <c r="E49" t="s">
        <v>3117</v>
      </c>
      <c r="F49">
        <v>110.13</v>
      </c>
      <c r="G49">
        <v>7</v>
      </c>
      <c r="H49" t="s">
        <v>677</v>
      </c>
      <c r="I49" t="s">
        <v>3118</v>
      </c>
      <c r="J49" t="s">
        <v>3119</v>
      </c>
      <c r="K49" t="s">
        <v>3120</v>
      </c>
      <c r="L49" t="s">
        <v>3121</v>
      </c>
      <c r="M49" t="s">
        <v>3122</v>
      </c>
      <c r="N49" t="s">
        <v>639</v>
      </c>
      <c r="O49" t="s">
        <v>678</v>
      </c>
      <c r="P49" t="s">
        <v>23</v>
      </c>
      <c r="Q49" t="s">
        <v>679</v>
      </c>
      <c r="R49" t="s">
        <v>640</v>
      </c>
      <c r="S49" t="s">
        <v>3123</v>
      </c>
      <c r="T49" t="s">
        <v>3124</v>
      </c>
      <c r="U49" s="50" t="s">
        <v>822</v>
      </c>
      <c r="V49">
        <v>1238</v>
      </c>
    </row>
    <row r="50" spans="1:22" x14ac:dyDescent="0.25">
      <c r="A50" t="s">
        <v>22</v>
      </c>
      <c r="B50" t="s">
        <v>213</v>
      </c>
      <c r="C50">
        <v>49</v>
      </c>
      <c r="D50">
        <v>2</v>
      </c>
      <c r="E50" t="s">
        <v>3125</v>
      </c>
      <c r="F50">
        <v>98</v>
      </c>
      <c r="G50">
        <v>0</v>
      </c>
      <c r="H50" t="s">
        <v>677</v>
      </c>
      <c r="I50" t="s">
        <v>3126</v>
      </c>
      <c r="J50" t="s">
        <v>3127</v>
      </c>
      <c r="K50" t="s">
        <v>1131</v>
      </c>
      <c r="L50" t="s">
        <v>3128</v>
      </c>
      <c r="M50" t="s">
        <v>3129</v>
      </c>
      <c r="N50" t="s">
        <v>639</v>
      </c>
      <c r="O50" t="s">
        <v>678</v>
      </c>
      <c r="P50" t="s">
        <v>23</v>
      </c>
      <c r="Q50" t="s">
        <v>679</v>
      </c>
      <c r="R50" t="s">
        <v>640</v>
      </c>
      <c r="S50" t="s">
        <v>3130</v>
      </c>
      <c r="T50" t="s">
        <v>3129</v>
      </c>
    </row>
    <row r="51" spans="1:22" x14ac:dyDescent="0.25">
      <c r="A51" t="s">
        <v>240</v>
      </c>
      <c r="B51" t="s">
        <v>246</v>
      </c>
      <c r="C51">
        <v>159</v>
      </c>
      <c r="D51">
        <v>1</v>
      </c>
      <c r="E51" t="s">
        <v>3131</v>
      </c>
      <c r="F51">
        <v>258</v>
      </c>
      <c r="G51">
        <v>0</v>
      </c>
      <c r="H51" t="s">
        <v>637</v>
      </c>
      <c r="I51" t="s">
        <v>3132</v>
      </c>
      <c r="J51" t="s">
        <v>644</v>
      </c>
      <c r="K51" t="s">
        <v>639</v>
      </c>
      <c r="L51" t="s">
        <v>640</v>
      </c>
      <c r="M51" t="s">
        <v>3129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3133</v>
      </c>
      <c r="T51" t="s">
        <v>3129</v>
      </c>
    </row>
    <row r="52" spans="1:22" x14ac:dyDescent="0.25">
      <c r="A52" t="s">
        <v>239</v>
      </c>
      <c r="B52" t="s">
        <v>245</v>
      </c>
      <c r="C52">
        <v>159</v>
      </c>
      <c r="D52">
        <v>1</v>
      </c>
      <c r="E52" t="s">
        <v>3131</v>
      </c>
      <c r="F52">
        <v>258</v>
      </c>
      <c r="G52">
        <v>0</v>
      </c>
      <c r="H52" t="s">
        <v>637</v>
      </c>
      <c r="I52" t="s">
        <v>3132</v>
      </c>
      <c r="J52" t="s">
        <v>644</v>
      </c>
      <c r="K52" t="s">
        <v>639</v>
      </c>
      <c r="L52" t="s">
        <v>640</v>
      </c>
      <c r="M52" t="s">
        <v>3129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3133</v>
      </c>
      <c r="T52" t="s">
        <v>3129</v>
      </c>
    </row>
    <row r="53" spans="1:22" x14ac:dyDescent="0.25">
      <c r="A53" t="s">
        <v>241</v>
      </c>
      <c r="B53" t="s">
        <v>247</v>
      </c>
      <c r="C53">
        <v>159</v>
      </c>
      <c r="D53">
        <v>1</v>
      </c>
      <c r="E53" t="s">
        <v>3134</v>
      </c>
      <c r="F53">
        <v>129</v>
      </c>
      <c r="G53">
        <v>0</v>
      </c>
      <c r="H53" t="s">
        <v>637</v>
      </c>
      <c r="I53" t="s">
        <v>3135</v>
      </c>
      <c r="J53" t="s">
        <v>646</v>
      </c>
      <c r="K53" t="s">
        <v>639</v>
      </c>
      <c r="L53" t="s">
        <v>640</v>
      </c>
      <c r="M53" t="s">
        <v>3136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3137</v>
      </c>
      <c r="T53" t="s">
        <v>3136</v>
      </c>
    </row>
    <row r="54" spans="1:22" x14ac:dyDescent="0.25">
      <c r="A54" t="s">
        <v>147</v>
      </c>
      <c r="B54" t="s">
        <v>148</v>
      </c>
      <c r="C54">
        <v>33.333333333333336</v>
      </c>
      <c r="D54">
        <v>3</v>
      </c>
      <c r="E54" t="s">
        <v>3138</v>
      </c>
      <c r="F54">
        <v>100</v>
      </c>
      <c r="G54">
        <v>0</v>
      </c>
      <c r="H54" t="s">
        <v>637</v>
      </c>
      <c r="I54" t="s">
        <v>3139</v>
      </c>
      <c r="J54" t="s">
        <v>689</v>
      </c>
      <c r="K54" t="s">
        <v>639</v>
      </c>
      <c r="L54" t="s">
        <v>640</v>
      </c>
      <c r="M54" t="s">
        <v>3140</v>
      </c>
      <c r="N54" t="s">
        <v>639</v>
      </c>
      <c r="O54" t="s">
        <v>647</v>
      </c>
      <c r="P54" t="s">
        <v>5</v>
      </c>
      <c r="Q54" t="s">
        <v>648</v>
      </c>
      <c r="R54" t="s">
        <v>640</v>
      </c>
      <c r="S54" t="s">
        <v>3141</v>
      </c>
      <c r="T54" t="s">
        <v>3140</v>
      </c>
    </row>
    <row r="55" spans="1:22" x14ac:dyDescent="0.25">
      <c r="A55" t="s">
        <v>22</v>
      </c>
      <c r="B55" t="s">
        <v>27</v>
      </c>
      <c r="C55">
        <v>120</v>
      </c>
      <c r="D55">
        <v>1</v>
      </c>
      <c r="E55" t="s">
        <v>3142</v>
      </c>
      <c r="F55">
        <v>100</v>
      </c>
      <c r="G55">
        <v>0</v>
      </c>
      <c r="H55" t="s">
        <v>637</v>
      </c>
      <c r="I55" t="s">
        <v>970</v>
      </c>
      <c r="J55" t="s">
        <v>669</v>
      </c>
      <c r="K55" t="s">
        <v>639</v>
      </c>
      <c r="L55" t="s">
        <v>640</v>
      </c>
      <c r="M55" t="s">
        <v>3143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3144</v>
      </c>
      <c r="T55" t="s">
        <v>3143</v>
      </c>
    </row>
    <row r="56" spans="1:22" x14ac:dyDescent="0.25">
      <c r="A56" t="s">
        <v>147</v>
      </c>
      <c r="B56" t="s">
        <v>148</v>
      </c>
      <c r="C56">
        <v>50</v>
      </c>
      <c r="D56">
        <v>6</v>
      </c>
      <c r="E56" t="s">
        <v>3145</v>
      </c>
      <c r="F56">
        <v>200</v>
      </c>
      <c r="G56">
        <v>0</v>
      </c>
      <c r="H56" t="s">
        <v>637</v>
      </c>
      <c r="I56" t="s">
        <v>3146</v>
      </c>
      <c r="J56" t="s">
        <v>707</v>
      </c>
      <c r="K56" t="s">
        <v>639</v>
      </c>
      <c r="L56" t="s">
        <v>640</v>
      </c>
      <c r="M56" t="s">
        <v>3147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3148</v>
      </c>
      <c r="T56" t="s">
        <v>3147</v>
      </c>
    </row>
    <row r="57" spans="1:22" x14ac:dyDescent="0.25">
      <c r="A57" t="s">
        <v>18</v>
      </c>
      <c r="B57" t="s">
        <v>19</v>
      </c>
      <c r="C57">
        <v>66.666666666666671</v>
      </c>
      <c r="D57">
        <v>3</v>
      </c>
      <c r="E57" t="s">
        <v>3149</v>
      </c>
      <c r="F57">
        <v>100</v>
      </c>
      <c r="G57">
        <v>0</v>
      </c>
      <c r="H57" t="s">
        <v>637</v>
      </c>
      <c r="I57" t="s">
        <v>3150</v>
      </c>
      <c r="J57" t="s">
        <v>658</v>
      </c>
      <c r="K57" t="s">
        <v>639</v>
      </c>
      <c r="L57" t="s">
        <v>640</v>
      </c>
      <c r="M57" t="s">
        <v>3151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3152</v>
      </c>
      <c r="T57" t="s">
        <v>3151</v>
      </c>
    </row>
    <row r="58" spans="1:22" x14ac:dyDescent="0.25">
      <c r="A58" t="s">
        <v>240</v>
      </c>
      <c r="B58" t="s">
        <v>246</v>
      </c>
      <c r="C58">
        <v>159</v>
      </c>
      <c r="D58">
        <v>1</v>
      </c>
      <c r="E58" t="s">
        <v>3153</v>
      </c>
      <c r="F58">
        <v>129</v>
      </c>
      <c r="G58">
        <v>0</v>
      </c>
      <c r="H58" t="s">
        <v>637</v>
      </c>
      <c r="I58" t="s">
        <v>3154</v>
      </c>
      <c r="J58" t="s">
        <v>726</v>
      </c>
      <c r="K58" t="s">
        <v>639</v>
      </c>
      <c r="L58" t="s">
        <v>640</v>
      </c>
      <c r="M58" t="s">
        <v>3151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3155</v>
      </c>
      <c r="T58" t="s">
        <v>3151</v>
      </c>
    </row>
    <row r="59" spans="1:22" x14ac:dyDescent="0.25">
      <c r="A59" t="s">
        <v>22</v>
      </c>
      <c r="B59" t="s">
        <v>213</v>
      </c>
      <c r="C59">
        <v>54</v>
      </c>
      <c r="D59">
        <v>2</v>
      </c>
      <c r="E59" t="s">
        <v>3156</v>
      </c>
      <c r="F59">
        <v>115.5</v>
      </c>
      <c r="G59">
        <v>7.5</v>
      </c>
      <c r="H59" t="s">
        <v>677</v>
      </c>
      <c r="I59" t="s">
        <v>3157</v>
      </c>
      <c r="J59" t="s">
        <v>3158</v>
      </c>
      <c r="K59" t="s">
        <v>859</v>
      </c>
      <c r="L59" t="s">
        <v>3159</v>
      </c>
      <c r="M59" t="s">
        <v>3160</v>
      </c>
      <c r="N59" t="s">
        <v>639</v>
      </c>
      <c r="O59" t="s">
        <v>678</v>
      </c>
      <c r="P59" t="s">
        <v>23</v>
      </c>
      <c r="Q59" t="s">
        <v>679</v>
      </c>
      <c r="R59" t="s">
        <v>640</v>
      </c>
      <c r="S59" t="s">
        <v>3161</v>
      </c>
      <c r="T59" t="s">
        <v>3160</v>
      </c>
    </row>
    <row r="60" spans="1:22" x14ac:dyDescent="0.25">
      <c r="A60" t="s">
        <v>147</v>
      </c>
      <c r="B60" t="s">
        <v>148</v>
      </c>
      <c r="C60">
        <v>33.333333333333336</v>
      </c>
      <c r="D60">
        <v>3</v>
      </c>
      <c r="E60" t="s">
        <v>3162</v>
      </c>
      <c r="F60">
        <v>100</v>
      </c>
      <c r="G60">
        <v>0</v>
      </c>
      <c r="H60" t="s">
        <v>637</v>
      </c>
      <c r="I60" t="s">
        <v>3163</v>
      </c>
      <c r="J60" t="s">
        <v>683</v>
      </c>
      <c r="K60" t="s">
        <v>639</v>
      </c>
      <c r="L60" t="s">
        <v>640</v>
      </c>
      <c r="M60" t="s">
        <v>3164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3165</v>
      </c>
      <c r="T60" t="s">
        <v>3164</v>
      </c>
    </row>
    <row r="61" spans="1:22" x14ac:dyDescent="0.25">
      <c r="A61" t="s">
        <v>147</v>
      </c>
      <c r="B61" t="s">
        <v>148</v>
      </c>
      <c r="C61">
        <v>33.333333333333336</v>
      </c>
      <c r="D61">
        <v>3</v>
      </c>
      <c r="E61" t="s">
        <v>3166</v>
      </c>
      <c r="F61">
        <v>100</v>
      </c>
      <c r="G61">
        <v>0</v>
      </c>
      <c r="H61" t="s">
        <v>637</v>
      </c>
      <c r="I61" t="s">
        <v>3167</v>
      </c>
      <c r="J61" t="s">
        <v>655</v>
      </c>
      <c r="K61" t="s">
        <v>639</v>
      </c>
      <c r="L61" t="s">
        <v>640</v>
      </c>
      <c r="M61" t="s">
        <v>3164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3168</v>
      </c>
      <c r="T61" t="s">
        <v>3164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3</v>
      </c>
      <c r="E62" t="s">
        <v>3169</v>
      </c>
      <c r="F62">
        <v>100</v>
      </c>
      <c r="G62">
        <v>0</v>
      </c>
      <c r="H62" t="s">
        <v>637</v>
      </c>
      <c r="I62" t="s">
        <v>3170</v>
      </c>
      <c r="J62" t="s">
        <v>722</v>
      </c>
      <c r="K62" t="s">
        <v>639</v>
      </c>
      <c r="L62" t="s">
        <v>640</v>
      </c>
      <c r="M62" t="s">
        <v>3164</v>
      </c>
      <c r="N62" t="s">
        <v>639</v>
      </c>
      <c r="O62" t="s">
        <v>647</v>
      </c>
      <c r="P62" t="s">
        <v>5</v>
      </c>
      <c r="Q62" t="s">
        <v>648</v>
      </c>
      <c r="R62" t="s">
        <v>640</v>
      </c>
      <c r="S62" t="s">
        <v>3171</v>
      </c>
      <c r="T62" t="s">
        <v>3164</v>
      </c>
    </row>
    <row r="63" spans="1:22" x14ac:dyDescent="0.25">
      <c r="A63" t="s">
        <v>239</v>
      </c>
      <c r="B63" t="s">
        <v>245</v>
      </c>
      <c r="C63">
        <v>159</v>
      </c>
      <c r="D63">
        <v>1</v>
      </c>
      <c r="E63" t="s">
        <v>3172</v>
      </c>
      <c r="F63">
        <v>129</v>
      </c>
      <c r="G63">
        <v>0</v>
      </c>
      <c r="H63" t="s">
        <v>637</v>
      </c>
      <c r="I63" t="s">
        <v>3173</v>
      </c>
      <c r="J63" t="s">
        <v>861</v>
      </c>
      <c r="K63" t="s">
        <v>639</v>
      </c>
      <c r="L63" t="s">
        <v>640</v>
      </c>
      <c r="M63" t="s">
        <v>3174</v>
      </c>
      <c r="N63" t="s">
        <v>639</v>
      </c>
      <c r="O63" t="s">
        <v>641</v>
      </c>
      <c r="P63" t="s">
        <v>5</v>
      </c>
      <c r="Q63" t="s">
        <v>642</v>
      </c>
      <c r="R63" t="s">
        <v>640</v>
      </c>
      <c r="S63" t="s">
        <v>3175</v>
      </c>
      <c r="T63" t="s">
        <v>3174</v>
      </c>
    </row>
    <row r="64" spans="1:22" x14ac:dyDescent="0.25">
      <c r="A64" t="s">
        <v>147</v>
      </c>
      <c r="B64" t="s">
        <v>148</v>
      </c>
      <c r="C64">
        <v>33.333333333333336</v>
      </c>
      <c r="D64">
        <v>3</v>
      </c>
      <c r="E64" t="s">
        <v>3176</v>
      </c>
      <c r="F64">
        <v>100</v>
      </c>
      <c r="G64">
        <v>0</v>
      </c>
      <c r="H64" t="s">
        <v>637</v>
      </c>
      <c r="I64" t="s">
        <v>2233</v>
      </c>
      <c r="J64" t="s">
        <v>757</v>
      </c>
      <c r="K64" t="s">
        <v>639</v>
      </c>
      <c r="L64" t="s">
        <v>640</v>
      </c>
      <c r="M64" t="s">
        <v>3177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3178</v>
      </c>
      <c r="T64" t="s">
        <v>3177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3179</v>
      </c>
      <c r="F65">
        <v>200</v>
      </c>
      <c r="G65">
        <v>0</v>
      </c>
      <c r="H65" t="s">
        <v>637</v>
      </c>
      <c r="I65" t="s">
        <v>3180</v>
      </c>
      <c r="J65" t="s">
        <v>653</v>
      </c>
      <c r="K65" t="s">
        <v>639</v>
      </c>
      <c r="L65" t="s">
        <v>640</v>
      </c>
      <c r="M65" t="s">
        <v>3181</v>
      </c>
      <c r="N65" t="s">
        <v>639</v>
      </c>
      <c r="O65" t="s">
        <v>647</v>
      </c>
      <c r="P65" t="s">
        <v>5</v>
      </c>
      <c r="Q65" t="s">
        <v>648</v>
      </c>
      <c r="R65" t="s">
        <v>3182</v>
      </c>
      <c r="S65" t="s">
        <v>3183</v>
      </c>
      <c r="T65" t="s">
        <v>3181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3184</v>
      </c>
      <c r="F66">
        <v>200</v>
      </c>
      <c r="G66">
        <v>0</v>
      </c>
      <c r="H66" t="s">
        <v>637</v>
      </c>
      <c r="I66" t="s">
        <v>3185</v>
      </c>
      <c r="J66" t="s">
        <v>697</v>
      </c>
      <c r="K66" t="s">
        <v>639</v>
      </c>
      <c r="L66" t="s">
        <v>640</v>
      </c>
      <c r="M66" t="s">
        <v>3186</v>
      </c>
      <c r="N66" t="s">
        <v>639</v>
      </c>
      <c r="O66" t="s">
        <v>647</v>
      </c>
      <c r="P66" t="s">
        <v>5</v>
      </c>
      <c r="Q66" t="s">
        <v>648</v>
      </c>
      <c r="R66" t="s">
        <v>640</v>
      </c>
      <c r="S66" t="s">
        <v>3187</v>
      </c>
      <c r="T66" t="s">
        <v>3188</v>
      </c>
    </row>
    <row r="67" spans="1:20" x14ac:dyDescent="0.25">
      <c r="A67" t="s">
        <v>18</v>
      </c>
      <c r="B67" t="s">
        <v>19</v>
      </c>
      <c r="C67">
        <v>66.666666666666671</v>
      </c>
      <c r="D67">
        <v>3</v>
      </c>
      <c r="E67" t="s">
        <v>3189</v>
      </c>
      <c r="F67">
        <v>100</v>
      </c>
      <c r="G67">
        <v>0</v>
      </c>
      <c r="H67" t="s">
        <v>637</v>
      </c>
      <c r="I67" t="s">
        <v>3190</v>
      </c>
      <c r="J67" t="s">
        <v>685</v>
      </c>
      <c r="K67" t="s">
        <v>639</v>
      </c>
      <c r="L67" t="s">
        <v>640</v>
      </c>
      <c r="M67" t="s">
        <v>3191</v>
      </c>
      <c r="N67" t="s">
        <v>639</v>
      </c>
      <c r="O67" t="s">
        <v>647</v>
      </c>
      <c r="P67" t="s">
        <v>5</v>
      </c>
      <c r="Q67" t="s">
        <v>648</v>
      </c>
      <c r="R67" t="s">
        <v>640</v>
      </c>
      <c r="S67" t="s">
        <v>3192</v>
      </c>
      <c r="T67" t="s">
        <v>3191</v>
      </c>
    </row>
    <row r="68" spans="1:20" x14ac:dyDescent="0.25">
      <c r="A68" t="s">
        <v>22</v>
      </c>
      <c r="B68" t="s">
        <v>213</v>
      </c>
      <c r="C68">
        <v>76</v>
      </c>
      <c r="D68">
        <v>1</v>
      </c>
      <c r="E68" t="s">
        <v>3193</v>
      </c>
      <c r="F68">
        <v>88.5</v>
      </c>
      <c r="G68">
        <v>12.5</v>
      </c>
      <c r="H68" t="s">
        <v>677</v>
      </c>
      <c r="I68" t="s">
        <v>3194</v>
      </c>
      <c r="J68" t="s">
        <v>3195</v>
      </c>
      <c r="K68" t="s">
        <v>3196</v>
      </c>
      <c r="L68" t="s">
        <v>3197</v>
      </c>
      <c r="M68" t="s">
        <v>3198</v>
      </c>
      <c r="N68" t="s">
        <v>639</v>
      </c>
      <c r="O68" t="s">
        <v>678</v>
      </c>
      <c r="P68" t="s">
        <v>23</v>
      </c>
      <c r="Q68" t="s">
        <v>679</v>
      </c>
      <c r="R68" t="s">
        <v>640</v>
      </c>
      <c r="S68" t="s">
        <v>3199</v>
      </c>
      <c r="T68" t="s">
        <v>3198</v>
      </c>
    </row>
    <row r="69" spans="1:20" x14ac:dyDescent="0.25">
      <c r="A69" t="s">
        <v>147</v>
      </c>
      <c r="B69" t="s">
        <v>148</v>
      </c>
      <c r="C69">
        <v>65</v>
      </c>
      <c r="D69">
        <v>9</v>
      </c>
      <c r="E69" t="s">
        <v>3200</v>
      </c>
      <c r="F69">
        <v>299</v>
      </c>
      <c r="G69">
        <v>0</v>
      </c>
      <c r="H69" t="s">
        <v>637</v>
      </c>
      <c r="I69" t="s">
        <v>3201</v>
      </c>
      <c r="J69" t="s">
        <v>756</v>
      </c>
      <c r="K69" t="s">
        <v>639</v>
      </c>
      <c r="L69" t="s">
        <v>640</v>
      </c>
      <c r="M69" t="s">
        <v>3202</v>
      </c>
      <c r="N69" t="s">
        <v>639</v>
      </c>
      <c r="O69" t="s">
        <v>641</v>
      </c>
      <c r="P69" t="s">
        <v>5</v>
      </c>
      <c r="Q69" t="s">
        <v>642</v>
      </c>
      <c r="R69" t="s">
        <v>3203</v>
      </c>
      <c r="S69" t="s">
        <v>3204</v>
      </c>
      <c r="T69" t="s">
        <v>3205</v>
      </c>
    </row>
    <row r="70" spans="1:20" x14ac:dyDescent="0.25">
      <c r="A70" t="s">
        <v>22</v>
      </c>
      <c r="B70" t="s">
        <v>27</v>
      </c>
      <c r="C70">
        <v>120</v>
      </c>
      <c r="D70">
        <v>1</v>
      </c>
      <c r="E70" t="s">
        <v>3206</v>
      </c>
      <c r="F70">
        <v>108</v>
      </c>
      <c r="G70">
        <v>8</v>
      </c>
      <c r="H70" t="s">
        <v>637</v>
      </c>
      <c r="I70" t="s">
        <v>3207</v>
      </c>
      <c r="J70" t="s">
        <v>653</v>
      </c>
      <c r="K70" t="s">
        <v>639</v>
      </c>
      <c r="L70" t="s">
        <v>640</v>
      </c>
      <c r="M70" t="s">
        <v>3208</v>
      </c>
      <c r="N70" t="s">
        <v>639</v>
      </c>
      <c r="O70" t="s">
        <v>641</v>
      </c>
      <c r="P70" t="s">
        <v>5</v>
      </c>
      <c r="Q70" t="s">
        <v>642</v>
      </c>
      <c r="R70" t="s">
        <v>640</v>
      </c>
      <c r="S70" t="s">
        <v>3209</v>
      </c>
      <c r="T70" t="s">
        <v>3208</v>
      </c>
    </row>
    <row r="71" spans="1:20" x14ac:dyDescent="0.25">
      <c r="A71" t="s">
        <v>14</v>
      </c>
      <c r="B71" t="s">
        <v>15</v>
      </c>
      <c r="C71">
        <v>57</v>
      </c>
      <c r="D71">
        <v>1</v>
      </c>
      <c r="E71" t="s">
        <v>3210</v>
      </c>
      <c r="F71">
        <v>57</v>
      </c>
      <c r="G71">
        <v>0</v>
      </c>
      <c r="H71" t="s">
        <v>649</v>
      </c>
      <c r="I71" t="s">
        <v>1036</v>
      </c>
      <c r="J71" t="s">
        <v>1147</v>
      </c>
      <c r="K71" t="s">
        <v>1114</v>
      </c>
      <c r="L71" t="s">
        <v>791</v>
      </c>
      <c r="M71" t="s">
        <v>3211</v>
      </c>
      <c r="N71" t="s">
        <v>639</v>
      </c>
      <c r="O71" t="s">
        <v>656</v>
      </c>
      <c r="P71" t="s">
        <v>26</v>
      </c>
      <c r="Q71" t="s">
        <v>652</v>
      </c>
      <c r="R71" t="s">
        <v>640</v>
      </c>
      <c r="S71" t="s">
        <v>3212</v>
      </c>
      <c r="T71" t="s">
        <v>3213</v>
      </c>
    </row>
    <row r="72" spans="1:20" x14ac:dyDescent="0.25">
      <c r="A72" t="s">
        <v>240</v>
      </c>
      <c r="B72" t="s">
        <v>246</v>
      </c>
      <c r="C72">
        <v>139</v>
      </c>
      <c r="D72">
        <v>2</v>
      </c>
      <c r="E72" t="s">
        <v>3214</v>
      </c>
      <c r="F72">
        <v>326</v>
      </c>
      <c r="G72">
        <v>48</v>
      </c>
      <c r="H72" t="s">
        <v>649</v>
      </c>
      <c r="I72" t="s">
        <v>950</v>
      </c>
      <c r="J72" t="s">
        <v>1306</v>
      </c>
      <c r="K72" t="s">
        <v>748</v>
      </c>
      <c r="L72" t="s">
        <v>939</v>
      </c>
      <c r="M72" t="s">
        <v>3215</v>
      </c>
      <c r="N72" t="s">
        <v>639</v>
      </c>
      <c r="O72" t="s">
        <v>656</v>
      </c>
      <c r="P72" t="s">
        <v>26</v>
      </c>
      <c r="Q72" t="s">
        <v>652</v>
      </c>
      <c r="R72" t="s">
        <v>640</v>
      </c>
      <c r="S72" t="s">
        <v>3216</v>
      </c>
      <c r="T72" t="s">
        <v>3217</v>
      </c>
    </row>
    <row r="73" spans="1:20" x14ac:dyDescent="0.25">
      <c r="A73" t="s">
        <v>22</v>
      </c>
      <c r="B73" t="s">
        <v>27</v>
      </c>
      <c r="C73">
        <v>66.333333333333329</v>
      </c>
      <c r="D73">
        <v>3</v>
      </c>
      <c r="E73" t="s">
        <v>3218</v>
      </c>
      <c r="F73">
        <v>250</v>
      </c>
      <c r="G73">
        <v>0</v>
      </c>
      <c r="H73" t="s">
        <v>637</v>
      </c>
      <c r="I73" t="s">
        <v>1003</v>
      </c>
      <c r="J73" t="s">
        <v>740</v>
      </c>
      <c r="K73" t="s">
        <v>639</v>
      </c>
      <c r="L73" t="s">
        <v>640</v>
      </c>
      <c r="M73" t="s">
        <v>3219</v>
      </c>
      <c r="N73" t="s">
        <v>639</v>
      </c>
      <c r="O73" t="s">
        <v>647</v>
      </c>
      <c r="P73" t="s">
        <v>5</v>
      </c>
      <c r="Q73" t="s">
        <v>648</v>
      </c>
      <c r="R73" t="s">
        <v>640</v>
      </c>
      <c r="S73" t="s">
        <v>3220</v>
      </c>
      <c r="T73" t="s">
        <v>3221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3222</v>
      </c>
      <c r="F74">
        <v>200</v>
      </c>
      <c r="G74">
        <v>0</v>
      </c>
      <c r="H74" t="s">
        <v>637</v>
      </c>
      <c r="I74" t="s">
        <v>3223</v>
      </c>
      <c r="J74" t="s">
        <v>762</v>
      </c>
      <c r="K74" t="s">
        <v>639</v>
      </c>
      <c r="L74" t="s">
        <v>640</v>
      </c>
      <c r="M74" t="s">
        <v>3224</v>
      </c>
      <c r="N74" t="s">
        <v>639</v>
      </c>
      <c r="O74" t="s">
        <v>647</v>
      </c>
      <c r="P74" t="s">
        <v>5</v>
      </c>
      <c r="Q74" t="s">
        <v>648</v>
      </c>
      <c r="R74" t="s">
        <v>640</v>
      </c>
      <c r="S74" t="s">
        <v>3225</v>
      </c>
      <c r="T74" t="s">
        <v>3226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3227</v>
      </c>
      <c r="F75">
        <v>235</v>
      </c>
      <c r="G75">
        <v>35</v>
      </c>
      <c r="H75" t="s">
        <v>637</v>
      </c>
      <c r="I75" t="s">
        <v>796</v>
      </c>
      <c r="J75" t="s">
        <v>655</v>
      </c>
      <c r="K75" t="s">
        <v>639</v>
      </c>
      <c r="L75" t="s">
        <v>640</v>
      </c>
      <c r="M75" t="s">
        <v>3228</v>
      </c>
      <c r="N75" t="s">
        <v>639</v>
      </c>
      <c r="O75" t="s">
        <v>660</v>
      </c>
      <c r="P75" t="s">
        <v>5</v>
      </c>
      <c r="Q75" t="s">
        <v>642</v>
      </c>
      <c r="R75" t="s">
        <v>640</v>
      </c>
      <c r="S75" t="s">
        <v>3229</v>
      </c>
      <c r="T75" t="s">
        <v>3228</v>
      </c>
    </row>
    <row r="76" spans="1:20" x14ac:dyDescent="0.25">
      <c r="A76" t="s">
        <v>77</v>
      </c>
      <c r="B76" t="s">
        <v>78</v>
      </c>
      <c r="C76">
        <v>33.333333333333336</v>
      </c>
      <c r="D76">
        <v>3</v>
      </c>
      <c r="E76" t="s">
        <v>3230</v>
      </c>
      <c r="F76">
        <v>183</v>
      </c>
      <c r="G76">
        <v>48</v>
      </c>
      <c r="H76" t="s">
        <v>637</v>
      </c>
      <c r="I76" t="s">
        <v>3231</v>
      </c>
      <c r="J76" t="s">
        <v>692</v>
      </c>
      <c r="K76" t="s">
        <v>639</v>
      </c>
      <c r="L76" t="s">
        <v>640</v>
      </c>
      <c r="M76" t="s">
        <v>3232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3233</v>
      </c>
      <c r="T76" t="s">
        <v>3232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3234</v>
      </c>
      <c r="F77">
        <v>200</v>
      </c>
      <c r="G77">
        <v>0</v>
      </c>
      <c r="H77" t="s">
        <v>637</v>
      </c>
      <c r="I77" t="s">
        <v>3235</v>
      </c>
      <c r="J77" t="s">
        <v>692</v>
      </c>
      <c r="K77" t="s">
        <v>639</v>
      </c>
      <c r="L77" t="s">
        <v>640</v>
      </c>
      <c r="M77" t="s">
        <v>3236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3237</v>
      </c>
      <c r="T77" t="s">
        <v>3236</v>
      </c>
    </row>
    <row r="78" spans="1:20" x14ac:dyDescent="0.25">
      <c r="A78" t="s">
        <v>239</v>
      </c>
      <c r="B78" t="s">
        <v>245</v>
      </c>
      <c r="C78">
        <v>159</v>
      </c>
      <c r="D78">
        <v>2</v>
      </c>
      <c r="E78" t="s">
        <v>3238</v>
      </c>
      <c r="F78">
        <v>258</v>
      </c>
      <c r="G78">
        <v>0</v>
      </c>
      <c r="H78" t="s">
        <v>637</v>
      </c>
      <c r="I78" t="s">
        <v>3239</v>
      </c>
      <c r="J78" t="s">
        <v>685</v>
      </c>
      <c r="K78" t="s">
        <v>639</v>
      </c>
      <c r="L78" t="s">
        <v>640</v>
      </c>
      <c r="M78" t="s">
        <v>3240</v>
      </c>
      <c r="N78" t="s">
        <v>639</v>
      </c>
      <c r="O78" t="s">
        <v>647</v>
      </c>
      <c r="P78" t="s">
        <v>5</v>
      </c>
      <c r="Q78" t="s">
        <v>648</v>
      </c>
      <c r="R78" t="s">
        <v>640</v>
      </c>
      <c r="S78" t="s">
        <v>3241</v>
      </c>
      <c r="T78" t="s">
        <v>3242</v>
      </c>
    </row>
    <row r="79" spans="1:20" x14ac:dyDescent="0.25">
      <c r="A79" t="s">
        <v>241</v>
      </c>
      <c r="B79" t="s">
        <v>247</v>
      </c>
      <c r="C79">
        <v>159</v>
      </c>
      <c r="D79">
        <v>1</v>
      </c>
      <c r="E79" t="s">
        <v>3243</v>
      </c>
      <c r="F79">
        <v>158</v>
      </c>
      <c r="G79">
        <v>29</v>
      </c>
      <c r="H79" t="s">
        <v>637</v>
      </c>
      <c r="I79" t="s">
        <v>3244</v>
      </c>
      <c r="J79" t="s">
        <v>675</v>
      </c>
      <c r="K79" t="s">
        <v>639</v>
      </c>
      <c r="L79" t="s">
        <v>640</v>
      </c>
      <c r="M79" t="s">
        <v>3245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3246</v>
      </c>
      <c r="T79" t="s">
        <v>3245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6</v>
      </c>
      <c r="E80" t="s">
        <v>3247</v>
      </c>
      <c r="F80">
        <v>200</v>
      </c>
      <c r="G80">
        <v>0</v>
      </c>
      <c r="H80" t="s">
        <v>637</v>
      </c>
      <c r="I80" t="s">
        <v>844</v>
      </c>
      <c r="J80" t="s">
        <v>864</v>
      </c>
      <c r="K80" t="s">
        <v>639</v>
      </c>
      <c r="L80" t="s">
        <v>640</v>
      </c>
      <c r="M80" t="s">
        <v>3248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3249</v>
      </c>
      <c r="T80" t="s">
        <v>3248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3250</v>
      </c>
      <c r="F81">
        <v>100</v>
      </c>
      <c r="G81">
        <v>0</v>
      </c>
      <c r="H81" t="s">
        <v>637</v>
      </c>
      <c r="I81" t="s">
        <v>716</v>
      </c>
      <c r="J81" t="s">
        <v>653</v>
      </c>
      <c r="K81" t="s">
        <v>639</v>
      </c>
      <c r="L81" t="s">
        <v>640</v>
      </c>
      <c r="M81" t="s">
        <v>3248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3251</v>
      </c>
      <c r="T81" t="s">
        <v>3248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3252</v>
      </c>
      <c r="F82">
        <v>200</v>
      </c>
      <c r="G82">
        <v>0</v>
      </c>
      <c r="H82" t="s">
        <v>637</v>
      </c>
      <c r="I82" t="s">
        <v>684</v>
      </c>
      <c r="J82" t="s">
        <v>663</v>
      </c>
      <c r="K82" t="s">
        <v>639</v>
      </c>
      <c r="L82" t="s">
        <v>640</v>
      </c>
      <c r="M82" t="s">
        <v>3253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3254</v>
      </c>
      <c r="T82" t="s">
        <v>3255</v>
      </c>
    </row>
    <row r="83" spans="1:20" x14ac:dyDescent="0.25">
      <c r="A83" t="s">
        <v>77</v>
      </c>
      <c r="B83" t="s">
        <v>78</v>
      </c>
      <c r="C83">
        <v>27.5</v>
      </c>
      <c r="D83">
        <v>4</v>
      </c>
      <c r="E83" t="s">
        <v>3256</v>
      </c>
      <c r="F83">
        <v>165</v>
      </c>
      <c r="G83">
        <v>0</v>
      </c>
      <c r="H83" t="s">
        <v>649</v>
      </c>
      <c r="I83" t="s">
        <v>972</v>
      </c>
      <c r="J83" t="s">
        <v>3257</v>
      </c>
      <c r="K83" t="s">
        <v>912</v>
      </c>
      <c r="L83" t="s">
        <v>816</v>
      </c>
      <c r="M83" t="s">
        <v>3258</v>
      </c>
      <c r="N83" t="s">
        <v>639</v>
      </c>
      <c r="O83" t="s">
        <v>656</v>
      </c>
      <c r="P83" t="s">
        <v>26</v>
      </c>
      <c r="Q83" t="s">
        <v>652</v>
      </c>
      <c r="R83" t="s">
        <v>640</v>
      </c>
      <c r="S83" t="s">
        <v>3259</v>
      </c>
      <c r="T83" t="s">
        <v>3258</v>
      </c>
    </row>
    <row r="84" spans="1:20" x14ac:dyDescent="0.25">
      <c r="A84" t="s">
        <v>241</v>
      </c>
      <c r="B84" t="s">
        <v>247</v>
      </c>
      <c r="C84">
        <v>159</v>
      </c>
      <c r="D84">
        <v>1</v>
      </c>
      <c r="E84" t="s">
        <v>3260</v>
      </c>
      <c r="F84">
        <v>129</v>
      </c>
      <c r="G84">
        <v>0</v>
      </c>
      <c r="H84" t="s">
        <v>637</v>
      </c>
      <c r="I84" t="s">
        <v>3261</v>
      </c>
      <c r="J84" t="s">
        <v>698</v>
      </c>
      <c r="K84" t="s">
        <v>639</v>
      </c>
      <c r="L84" t="s">
        <v>640</v>
      </c>
      <c r="M84" t="s">
        <v>3262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3263</v>
      </c>
      <c r="T84" t="s">
        <v>3262</v>
      </c>
    </row>
    <row r="85" spans="1:20" x14ac:dyDescent="0.25">
      <c r="A85" t="s">
        <v>22</v>
      </c>
      <c r="B85" t="s">
        <v>27</v>
      </c>
      <c r="C85">
        <v>120</v>
      </c>
      <c r="D85">
        <v>2</v>
      </c>
      <c r="E85" t="s">
        <v>3264</v>
      </c>
      <c r="F85">
        <v>200</v>
      </c>
      <c r="G85">
        <v>0</v>
      </c>
      <c r="H85" t="s">
        <v>637</v>
      </c>
      <c r="I85" t="s">
        <v>945</v>
      </c>
      <c r="J85" t="s">
        <v>740</v>
      </c>
      <c r="K85" t="s">
        <v>639</v>
      </c>
      <c r="L85" t="s">
        <v>640</v>
      </c>
      <c r="M85" t="s">
        <v>3265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3266</v>
      </c>
      <c r="T85" t="s">
        <v>3265</v>
      </c>
    </row>
    <row r="86" spans="1:20" x14ac:dyDescent="0.25">
      <c r="A86" t="s">
        <v>147</v>
      </c>
      <c r="B86" t="s">
        <v>148</v>
      </c>
      <c r="C86">
        <v>40</v>
      </c>
      <c r="D86">
        <v>20</v>
      </c>
      <c r="E86" t="s">
        <v>3267</v>
      </c>
      <c r="F86">
        <v>660</v>
      </c>
      <c r="G86">
        <v>0</v>
      </c>
      <c r="H86" t="s">
        <v>637</v>
      </c>
      <c r="I86" t="s">
        <v>3268</v>
      </c>
      <c r="J86" t="s">
        <v>757</v>
      </c>
      <c r="K86" t="s">
        <v>639</v>
      </c>
      <c r="L86" t="s">
        <v>640</v>
      </c>
      <c r="M86" t="s">
        <v>3269</v>
      </c>
      <c r="N86" t="s">
        <v>639</v>
      </c>
      <c r="O86" t="s">
        <v>647</v>
      </c>
      <c r="P86" t="s">
        <v>5</v>
      </c>
      <c r="Q86" t="s">
        <v>648</v>
      </c>
      <c r="R86" t="s">
        <v>640</v>
      </c>
      <c r="S86" t="s">
        <v>3270</v>
      </c>
      <c r="T86" t="s">
        <v>3271</v>
      </c>
    </row>
    <row r="87" spans="1:20" x14ac:dyDescent="0.25">
      <c r="A87" t="s">
        <v>22</v>
      </c>
      <c r="B87" t="s">
        <v>27</v>
      </c>
      <c r="C87">
        <v>80</v>
      </c>
      <c r="D87">
        <v>1</v>
      </c>
      <c r="E87" t="s">
        <v>3272</v>
      </c>
      <c r="F87">
        <v>80</v>
      </c>
      <c r="G87">
        <v>0</v>
      </c>
      <c r="H87" t="s">
        <v>649</v>
      </c>
      <c r="I87" t="s">
        <v>925</v>
      </c>
      <c r="J87" t="s">
        <v>3273</v>
      </c>
      <c r="K87" t="s">
        <v>1068</v>
      </c>
      <c r="L87" t="s">
        <v>672</v>
      </c>
      <c r="M87" t="s">
        <v>3274</v>
      </c>
      <c r="N87" t="s">
        <v>639</v>
      </c>
      <c r="O87" t="s">
        <v>656</v>
      </c>
      <c r="P87" t="s">
        <v>26</v>
      </c>
      <c r="Q87" t="s">
        <v>652</v>
      </c>
      <c r="R87" t="s">
        <v>640</v>
      </c>
      <c r="S87" t="s">
        <v>3275</v>
      </c>
      <c r="T87" t="s">
        <v>3276</v>
      </c>
    </row>
    <row r="88" spans="1:20" x14ac:dyDescent="0.25">
      <c r="A88" t="s">
        <v>239</v>
      </c>
      <c r="B88" t="s">
        <v>245</v>
      </c>
      <c r="C88">
        <v>159</v>
      </c>
      <c r="D88">
        <v>2</v>
      </c>
      <c r="E88" t="s">
        <v>3277</v>
      </c>
      <c r="F88">
        <v>258</v>
      </c>
      <c r="G88">
        <v>0</v>
      </c>
      <c r="H88" t="s">
        <v>637</v>
      </c>
      <c r="I88" t="s">
        <v>3278</v>
      </c>
      <c r="J88" t="s">
        <v>884</v>
      </c>
      <c r="K88" t="s">
        <v>639</v>
      </c>
      <c r="L88" t="s">
        <v>640</v>
      </c>
      <c r="M88" t="s">
        <v>3279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3280</v>
      </c>
      <c r="T88" t="s">
        <v>3279</v>
      </c>
    </row>
    <row r="89" spans="1:20" x14ac:dyDescent="0.25">
      <c r="A89" t="s">
        <v>101</v>
      </c>
      <c r="B89" t="s">
        <v>74</v>
      </c>
      <c r="C89">
        <v>0</v>
      </c>
      <c r="D89">
        <v>1</v>
      </c>
      <c r="E89" t="s">
        <v>3281</v>
      </c>
      <c r="F89">
        <v>0</v>
      </c>
      <c r="G89">
        <v>0</v>
      </c>
      <c r="H89" t="s">
        <v>637</v>
      </c>
      <c r="I89" t="s">
        <v>3282</v>
      </c>
      <c r="J89" t="s">
        <v>713</v>
      </c>
      <c r="K89" t="s">
        <v>639</v>
      </c>
      <c r="L89" t="s">
        <v>640</v>
      </c>
      <c r="M89" t="s">
        <v>3283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3284</v>
      </c>
      <c r="T89" t="s">
        <v>3283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3285</v>
      </c>
      <c r="F90">
        <v>200</v>
      </c>
      <c r="G90">
        <v>0</v>
      </c>
      <c r="H90" t="s">
        <v>637</v>
      </c>
      <c r="I90" t="s">
        <v>3286</v>
      </c>
      <c r="J90" t="s">
        <v>690</v>
      </c>
      <c r="K90" t="s">
        <v>639</v>
      </c>
      <c r="L90" t="s">
        <v>640</v>
      </c>
      <c r="M90" t="s">
        <v>3287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3288</v>
      </c>
      <c r="T90" t="s">
        <v>3289</v>
      </c>
    </row>
    <row r="91" spans="1:20" x14ac:dyDescent="0.25">
      <c r="A91" t="s">
        <v>22</v>
      </c>
      <c r="B91" t="s">
        <v>27</v>
      </c>
      <c r="C91">
        <v>69.900000000000006</v>
      </c>
      <c r="D91">
        <v>30</v>
      </c>
      <c r="E91" t="s">
        <v>3290</v>
      </c>
      <c r="F91">
        <v>2400</v>
      </c>
      <c r="G91">
        <v>0</v>
      </c>
      <c r="H91" t="s">
        <v>649</v>
      </c>
      <c r="I91" t="s">
        <v>1052</v>
      </c>
      <c r="J91" t="s">
        <v>1053</v>
      </c>
      <c r="K91" t="s">
        <v>886</v>
      </c>
      <c r="L91" t="s">
        <v>749</v>
      </c>
      <c r="M91" t="s">
        <v>3291</v>
      </c>
      <c r="N91" t="s">
        <v>639</v>
      </c>
      <c r="O91" t="s">
        <v>656</v>
      </c>
      <c r="P91" t="s">
        <v>26</v>
      </c>
      <c r="Q91" t="s">
        <v>652</v>
      </c>
      <c r="R91" t="s">
        <v>640</v>
      </c>
      <c r="S91" t="s">
        <v>3292</v>
      </c>
      <c r="T91" t="s">
        <v>3287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3293</v>
      </c>
      <c r="F92">
        <v>100</v>
      </c>
      <c r="G92">
        <v>0</v>
      </c>
      <c r="H92" t="s">
        <v>637</v>
      </c>
      <c r="I92" t="s">
        <v>3294</v>
      </c>
      <c r="J92" t="s">
        <v>659</v>
      </c>
      <c r="K92" t="s">
        <v>639</v>
      </c>
      <c r="L92" t="s">
        <v>640</v>
      </c>
      <c r="M92" t="s">
        <v>3295</v>
      </c>
      <c r="N92" t="s">
        <v>639</v>
      </c>
      <c r="O92" t="s">
        <v>647</v>
      </c>
      <c r="P92" t="s">
        <v>5</v>
      </c>
      <c r="Q92" t="s">
        <v>648</v>
      </c>
      <c r="R92" t="s">
        <v>640</v>
      </c>
      <c r="S92" t="s">
        <v>3296</v>
      </c>
      <c r="T92" t="s">
        <v>3297</v>
      </c>
    </row>
    <row r="93" spans="1:20" x14ac:dyDescent="0.25">
      <c r="A93" t="s">
        <v>147</v>
      </c>
      <c r="B93" t="s">
        <v>148</v>
      </c>
      <c r="C93">
        <v>50</v>
      </c>
      <c r="D93">
        <v>6</v>
      </c>
      <c r="E93" t="s">
        <v>3298</v>
      </c>
      <c r="F93">
        <v>200</v>
      </c>
      <c r="G93">
        <v>0</v>
      </c>
      <c r="H93" t="s">
        <v>637</v>
      </c>
      <c r="I93" t="s">
        <v>3299</v>
      </c>
      <c r="J93" t="s">
        <v>864</v>
      </c>
      <c r="K93" t="s">
        <v>639</v>
      </c>
      <c r="L93" t="s">
        <v>640</v>
      </c>
      <c r="M93" t="s">
        <v>3297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3300</v>
      </c>
      <c r="T93" t="s">
        <v>3297</v>
      </c>
    </row>
    <row r="94" spans="1:20" x14ac:dyDescent="0.25">
      <c r="A94" t="s">
        <v>18</v>
      </c>
      <c r="B94" t="s">
        <v>19</v>
      </c>
      <c r="C94">
        <v>66.666666666666671</v>
      </c>
      <c r="D94">
        <v>3</v>
      </c>
      <c r="E94" t="s">
        <v>3301</v>
      </c>
      <c r="F94">
        <v>100</v>
      </c>
      <c r="G94">
        <v>0</v>
      </c>
      <c r="H94" t="s">
        <v>637</v>
      </c>
      <c r="I94" t="s">
        <v>3294</v>
      </c>
      <c r="J94" t="s">
        <v>659</v>
      </c>
      <c r="K94" t="s">
        <v>639</v>
      </c>
      <c r="L94" t="s">
        <v>640</v>
      </c>
      <c r="M94" t="s">
        <v>3302</v>
      </c>
      <c r="N94" t="s">
        <v>639</v>
      </c>
      <c r="O94" t="s">
        <v>647</v>
      </c>
      <c r="P94" t="s">
        <v>5</v>
      </c>
      <c r="Q94" t="s">
        <v>648</v>
      </c>
      <c r="R94" t="s">
        <v>640</v>
      </c>
      <c r="S94" t="s">
        <v>3303</v>
      </c>
      <c r="T94" t="s">
        <v>3304</v>
      </c>
    </row>
    <row r="95" spans="1:20" x14ac:dyDescent="0.25">
      <c r="A95" t="s">
        <v>239</v>
      </c>
      <c r="B95" t="s">
        <v>245</v>
      </c>
      <c r="C95">
        <v>159</v>
      </c>
      <c r="D95">
        <v>1</v>
      </c>
      <c r="E95" t="s">
        <v>3305</v>
      </c>
      <c r="F95">
        <v>139</v>
      </c>
      <c r="G95">
        <v>10</v>
      </c>
      <c r="H95" t="s">
        <v>637</v>
      </c>
      <c r="I95" t="s">
        <v>784</v>
      </c>
      <c r="J95" t="s">
        <v>705</v>
      </c>
      <c r="K95" t="s">
        <v>639</v>
      </c>
      <c r="L95" t="s">
        <v>640</v>
      </c>
      <c r="M95" t="s">
        <v>3306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3307</v>
      </c>
      <c r="T95" t="s">
        <v>3306</v>
      </c>
    </row>
    <row r="96" spans="1:20" x14ac:dyDescent="0.25">
      <c r="A96" t="s">
        <v>18</v>
      </c>
      <c r="B96" t="s">
        <v>19</v>
      </c>
      <c r="C96">
        <v>66.666666666666671</v>
      </c>
      <c r="D96">
        <v>3</v>
      </c>
      <c r="E96" t="s">
        <v>3308</v>
      </c>
      <c r="F96">
        <v>100</v>
      </c>
      <c r="G96">
        <v>0</v>
      </c>
      <c r="H96" t="s">
        <v>637</v>
      </c>
      <c r="I96" t="s">
        <v>3294</v>
      </c>
      <c r="J96" t="s">
        <v>659</v>
      </c>
      <c r="K96" t="s">
        <v>639</v>
      </c>
      <c r="L96" t="s">
        <v>640</v>
      </c>
      <c r="M96" t="s">
        <v>3306</v>
      </c>
      <c r="N96" t="s">
        <v>639</v>
      </c>
      <c r="O96" t="s">
        <v>647</v>
      </c>
      <c r="P96" t="s">
        <v>5</v>
      </c>
      <c r="Q96" t="s">
        <v>648</v>
      </c>
      <c r="R96" t="s">
        <v>640</v>
      </c>
      <c r="S96" t="s">
        <v>3309</v>
      </c>
      <c r="T96" t="s">
        <v>3306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3310</v>
      </c>
      <c r="F97">
        <v>200</v>
      </c>
      <c r="G97">
        <v>0</v>
      </c>
      <c r="H97" t="s">
        <v>637</v>
      </c>
      <c r="I97" t="s">
        <v>3311</v>
      </c>
      <c r="J97" t="s">
        <v>722</v>
      </c>
      <c r="K97" t="s">
        <v>639</v>
      </c>
      <c r="L97" t="s">
        <v>640</v>
      </c>
      <c r="M97" t="s">
        <v>3312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3313</v>
      </c>
      <c r="T97" t="s">
        <v>3312</v>
      </c>
    </row>
    <row r="98" spans="1:20" x14ac:dyDescent="0.25">
      <c r="A98" t="s">
        <v>72</v>
      </c>
      <c r="B98" t="s">
        <v>108</v>
      </c>
      <c r="C98">
        <v>66</v>
      </c>
      <c r="D98">
        <v>1</v>
      </c>
      <c r="E98" t="s">
        <v>3314</v>
      </c>
      <c r="F98">
        <v>249</v>
      </c>
      <c r="G98">
        <v>0</v>
      </c>
      <c r="H98" t="s">
        <v>649</v>
      </c>
      <c r="I98" t="s">
        <v>1090</v>
      </c>
      <c r="J98" t="s">
        <v>3315</v>
      </c>
      <c r="K98" t="s">
        <v>3316</v>
      </c>
      <c r="L98" t="s">
        <v>958</v>
      </c>
      <c r="M98" t="s">
        <v>3317</v>
      </c>
      <c r="N98" t="s">
        <v>639</v>
      </c>
      <c r="O98" t="s">
        <v>656</v>
      </c>
      <c r="P98" t="s">
        <v>26</v>
      </c>
      <c r="Q98" t="s">
        <v>652</v>
      </c>
      <c r="R98" t="s">
        <v>640</v>
      </c>
      <c r="S98" t="s">
        <v>3318</v>
      </c>
      <c r="T98" t="s">
        <v>3317</v>
      </c>
    </row>
    <row r="99" spans="1:20" x14ac:dyDescent="0.25">
      <c r="A99" t="s">
        <v>101</v>
      </c>
      <c r="B99" t="s">
        <v>74</v>
      </c>
      <c r="C99">
        <v>66</v>
      </c>
      <c r="D99">
        <v>1</v>
      </c>
      <c r="E99" t="s">
        <v>3314</v>
      </c>
      <c r="F99">
        <v>249</v>
      </c>
      <c r="G99">
        <v>0</v>
      </c>
      <c r="H99" t="s">
        <v>649</v>
      </c>
      <c r="I99" t="s">
        <v>1090</v>
      </c>
      <c r="J99" t="s">
        <v>3315</v>
      </c>
      <c r="K99" t="s">
        <v>3316</v>
      </c>
      <c r="L99" t="s">
        <v>958</v>
      </c>
      <c r="M99" t="s">
        <v>3317</v>
      </c>
      <c r="N99" t="s">
        <v>639</v>
      </c>
      <c r="O99" t="s">
        <v>656</v>
      </c>
      <c r="P99" t="s">
        <v>26</v>
      </c>
      <c r="Q99" t="s">
        <v>652</v>
      </c>
      <c r="R99" t="s">
        <v>640</v>
      </c>
      <c r="S99" t="s">
        <v>3318</v>
      </c>
      <c r="T99" t="s">
        <v>3317</v>
      </c>
    </row>
    <row r="100" spans="1:20" x14ac:dyDescent="0.25">
      <c r="A100" t="s">
        <v>22</v>
      </c>
      <c r="B100" t="s">
        <v>27</v>
      </c>
      <c r="C100">
        <v>67</v>
      </c>
      <c r="D100">
        <v>1</v>
      </c>
      <c r="E100" t="s">
        <v>3314</v>
      </c>
      <c r="F100">
        <v>249</v>
      </c>
      <c r="G100">
        <v>0</v>
      </c>
      <c r="H100" t="s">
        <v>649</v>
      </c>
      <c r="I100" t="s">
        <v>1090</v>
      </c>
      <c r="J100" t="s">
        <v>3315</v>
      </c>
      <c r="K100" t="s">
        <v>3316</v>
      </c>
      <c r="L100" t="s">
        <v>958</v>
      </c>
      <c r="M100" t="s">
        <v>3317</v>
      </c>
      <c r="N100" t="s">
        <v>639</v>
      </c>
      <c r="O100" t="s">
        <v>656</v>
      </c>
      <c r="P100" t="s">
        <v>26</v>
      </c>
      <c r="Q100" t="s">
        <v>652</v>
      </c>
      <c r="R100" t="s">
        <v>640</v>
      </c>
      <c r="S100" t="s">
        <v>3318</v>
      </c>
      <c r="T100" t="s">
        <v>3317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3319</v>
      </c>
      <c r="F101">
        <v>200</v>
      </c>
      <c r="G101">
        <v>0</v>
      </c>
      <c r="H101" t="s">
        <v>637</v>
      </c>
      <c r="I101" t="s">
        <v>3320</v>
      </c>
      <c r="J101" t="s">
        <v>715</v>
      </c>
      <c r="K101" t="s">
        <v>639</v>
      </c>
      <c r="L101" t="s">
        <v>640</v>
      </c>
      <c r="M101" t="s">
        <v>3321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3322</v>
      </c>
      <c r="T101" t="s">
        <v>3321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3323</v>
      </c>
      <c r="F102">
        <v>100</v>
      </c>
      <c r="G102">
        <v>0</v>
      </c>
      <c r="H102" t="s">
        <v>637</v>
      </c>
      <c r="I102" t="s">
        <v>3324</v>
      </c>
      <c r="J102" t="s">
        <v>685</v>
      </c>
      <c r="K102" t="s">
        <v>639</v>
      </c>
      <c r="L102" t="s">
        <v>640</v>
      </c>
      <c r="M102" t="s">
        <v>3325</v>
      </c>
      <c r="N102" t="s">
        <v>639</v>
      </c>
      <c r="O102" t="s">
        <v>647</v>
      </c>
      <c r="P102" t="s">
        <v>5</v>
      </c>
      <c r="Q102" t="s">
        <v>648</v>
      </c>
      <c r="R102" t="s">
        <v>640</v>
      </c>
      <c r="S102" t="s">
        <v>3326</v>
      </c>
      <c r="T102" t="s">
        <v>3327</v>
      </c>
    </row>
    <row r="103" spans="1:20" x14ac:dyDescent="0.25">
      <c r="A103" t="s">
        <v>147</v>
      </c>
      <c r="B103" t="s">
        <v>148</v>
      </c>
      <c r="C103">
        <v>50</v>
      </c>
      <c r="D103">
        <v>6</v>
      </c>
      <c r="E103" t="s">
        <v>3328</v>
      </c>
      <c r="F103">
        <v>200</v>
      </c>
      <c r="G103">
        <v>0</v>
      </c>
      <c r="H103" t="s">
        <v>637</v>
      </c>
      <c r="I103" t="s">
        <v>3329</v>
      </c>
      <c r="J103" t="s">
        <v>727</v>
      </c>
      <c r="K103" t="s">
        <v>639</v>
      </c>
      <c r="L103" t="s">
        <v>640</v>
      </c>
      <c r="M103" t="s">
        <v>3330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3331</v>
      </c>
      <c r="T103" t="s">
        <v>3330</v>
      </c>
    </row>
    <row r="104" spans="1:20" x14ac:dyDescent="0.25">
      <c r="A104" t="s">
        <v>601</v>
      </c>
      <c r="B104" t="s">
        <v>602</v>
      </c>
      <c r="C104">
        <v>139</v>
      </c>
      <c r="D104">
        <v>2</v>
      </c>
      <c r="E104" t="s">
        <v>3332</v>
      </c>
      <c r="F104">
        <v>430</v>
      </c>
      <c r="G104">
        <v>0</v>
      </c>
      <c r="H104" t="s">
        <v>751</v>
      </c>
      <c r="I104" t="s">
        <v>3333</v>
      </c>
      <c r="J104" t="s">
        <v>3334</v>
      </c>
      <c r="K104" t="s">
        <v>3335</v>
      </c>
      <c r="L104" t="s">
        <v>3336</v>
      </c>
      <c r="M104" t="s">
        <v>3337</v>
      </c>
      <c r="N104" t="s">
        <v>752</v>
      </c>
      <c r="O104" t="s">
        <v>753</v>
      </c>
      <c r="P104" t="s">
        <v>744</v>
      </c>
      <c r="Q104" t="s">
        <v>745</v>
      </c>
      <c r="R104" t="s">
        <v>640</v>
      </c>
      <c r="S104" t="s">
        <v>3338</v>
      </c>
      <c r="T104" t="s">
        <v>3339</v>
      </c>
    </row>
    <row r="105" spans="1:20" x14ac:dyDescent="0.25">
      <c r="A105" t="s">
        <v>241</v>
      </c>
      <c r="B105" t="s">
        <v>247</v>
      </c>
      <c r="C105">
        <v>139</v>
      </c>
      <c r="D105">
        <v>2</v>
      </c>
      <c r="E105" t="s">
        <v>3332</v>
      </c>
      <c r="F105">
        <v>430</v>
      </c>
      <c r="G105">
        <v>0</v>
      </c>
      <c r="H105" t="s">
        <v>751</v>
      </c>
      <c r="I105" t="s">
        <v>3333</v>
      </c>
      <c r="J105" t="s">
        <v>3334</v>
      </c>
      <c r="K105" t="s">
        <v>3335</v>
      </c>
      <c r="L105" t="s">
        <v>3336</v>
      </c>
      <c r="M105" t="s">
        <v>3337</v>
      </c>
      <c r="N105" t="s">
        <v>752</v>
      </c>
      <c r="O105" t="s">
        <v>753</v>
      </c>
      <c r="P105" t="s">
        <v>744</v>
      </c>
      <c r="Q105" t="s">
        <v>745</v>
      </c>
      <c r="R105" t="s">
        <v>640</v>
      </c>
      <c r="S105" t="s">
        <v>3338</v>
      </c>
      <c r="T105" t="s">
        <v>3339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3340</v>
      </c>
      <c r="F106">
        <v>100</v>
      </c>
      <c r="G106">
        <v>0</v>
      </c>
      <c r="H106" t="s">
        <v>637</v>
      </c>
      <c r="I106" t="s">
        <v>3341</v>
      </c>
      <c r="J106" t="s">
        <v>659</v>
      </c>
      <c r="K106" t="s">
        <v>639</v>
      </c>
      <c r="L106" t="s">
        <v>640</v>
      </c>
      <c r="M106" t="s">
        <v>3337</v>
      </c>
      <c r="N106" t="s">
        <v>639</v>
      </c>
      <c r="O106" t="s">
        <v>662</v>
      </c>
      <c r="P106" t="s">
        <v>5</v>
      </c>
      <c r="Q106" t="s">
        <v>648</v>
      </c>
      <c r="R106" t="s">
        <v>640</v>
      </c>
      <c r="S106" t="s">
        <v>3342</v>
      </c>
      <c r="T106" t="s">
        <v>3339</v>
      </c>
    </row>
    <row r="107" spans="1:20" x14ac:dyDescent="0.25">
      <c r="A107" t="s">
        <v>14</v>
      </c>
      <c r="B107" t="s">
        <v>15</v>
      </c>
      <c r="C107">
        <v>65</v>
      </c>
      <c r="D107">
        <v>1</v>
      </c>
      <c r="E107" t="s">
        <v>3343</v>
      </c>
      <c r="F107">
        <v>329</v>
      </c>
      <c r="G107">
        <v>0</v>
      </c>
      <c r="H107" t="s">
        <v>751</v>
      </c>
      <c r="I107" t="s">
        <v>3344</v>
      </c>
      <c r="J107" t="s">
        <v>3345</v>
      </c>
      <c r="K107" t="s">
        <v>833</v>
      </c>
      <c r="L107" t="s">
        <v>3346</v>
      </c>
      <c r="M107" t="s">
        <v>3339</v>
      </c>
      <c r="N107" t="s">
        <v>752</v>
      </c>
      <c r="O107" t="s">
        <v>753</v>
      </c>
      <c r="P107" t="s">
        <v>744</v>
      </c>
      <c r="Q107" t="s">
        <v>745</v>
      </c>
      <c r="R107" t="s">
        <v>640</v>
      </c>
      <c r="S107" t="s">
        <v>3347</v>
      </c>
      <c r="T107" t="s">
        <v>3348</v>
      </c>
    </row>
    <row r="108" spans="1:20" x14ac:dyDescent="0.25">
      <c r="A108" t="s">
        <v>241</v>
      </c>
      <c r="B108" t="s">
        <v>247</v>
      </c>
      <c r="C108">
        <v>139</v>
      </c>
      <c r="D108">
        <v>2</v>
      </c>
      <c r="E108" t="s">
        <v>3343</v>
      </c>
      <c r="F108">
        <v>329</v>
      </c>
      <c r="G108">
        <v>0</v>
      </c>
      <c r="H108" t="s">
        <v>751</v>
      </c>
      <c r="I108" t="s">
        <v>3344</v>
      </c>
      <c r="J108" t="s">
        <v>3345</v>
      </c>
      <c r="K108" t="s">
        <v>833</v>
      </c>
      <c r="L108" t="s">
        <v>3346</v>
      </c>
      <c r="M108" t="s">
        <v>3339</v>
      </c>
      <c r="N108" t="s">
        <v>752</v>
      </c>
      <c r="O108" t="s">
        <v>753</v>
      </c>
      <c r="P108" t="s">
        <v>744</v>
      </c>
      <c r="Q108" t="s">
        <v>745</v>
      </c>
      <c r="R108" t="s">
        <v>640</v>
      </c>
      <c r="S108" t="s">
        <v>3347</v>
      </c>
      <c r="T108" t="s">
        <v>3348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3349</v>
      </c>
      <c r="F109">
        <v>100</v>
      </c>
      <c r="G109">
        <v>0</v>
      </c>
      <c r="H109" t="s">
        <v>637</v>
      </c>
      <c r="I109" t="s">
        <v>3350</v>
      </c>
      <c r="J109" t="s">
        <v>723</v>
      </c>
      <c r="K109" t="s">
        <v>639</v>
      </c>
      <c r="L109" t="s">
        <v>640</v>
      </c>
      <c r="M109" t="s">
        <v>3348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3351</v>
      </c>
      <c r="T109" t="s">
        <v>3348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3</v>
      </c>
      <c r="E110" t="s">
        <v>3352</v>
      </c>
      <c r="F110">
        <v>100</v>
      </c>
      <c r="G110">
        <v>0</v>
      </c>
      <c r="H110" t="s">
        <v>637</v>
      </c>
      <c r="I110" t="s">
        <v>3341</v>
      </c>
      <c r="J110" t="s">
        <v>659</v>
      </c>
      <c r="K110" t="s">
        <v>639</v>
      </c>
      <c r="L110" t="s">
        <v>640</v>
      </c>
      <c r="M110" t="s">
        <v>3353</v>
      </c>
      <c r="N110" t="s">
        <v>639</v>
      </c>
      <c r="O110" t="s">
        <v>662</v>
      </c>
      <c r="P110" t="s">
        <v>5</v>
      </c>
      <c r="Q110" t="s">
        <v>648</v>
      </c>
      <c r="R110" t="s">
        <v>640</v>
      </c>
      <c r="S110" t="s">
        <v>3354</v>
      </c>
      <c r="T110" t="s">
        <v>3353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3355</v>
      </c>
      <c r="F111">
        <v>100</v>
      </c>
      <c r="G111">
        <v>0</v>
      </c>
      <c r="H111" t="s">
        <v>637</v>
      </c>
      <c r="I111" t="s">
        <v>3356</v>
      </c>
      <c r="J111" t="s">
        <v>698</v>
      </c>
      <c r="K111" t="s">
        <v>639</v>
      </c>
      <c r="L111" t="s">
        <v>640</v>
      </c>
      <c r="M111" t="s">
        <v>3357</v>
      </c>
      <c r="N111" t="s">
        <v>639</v>
      </c>
      <c r="O111" t="s">
        <v>647</v>
      </c>
      <c r="P111" t="s">
        <v>5</v>
      </c>
      <c r="Q111" t="s">
        <v>648</v>
      </c>
      <c r="R111" t="s">
        <v>640</v>
      </c>
      <c r="S111" t="s">
        <v>3358</v>
      </c>
      <c r="T111" t="s">
        <v>3357</v>
      </c>
    </row>
    <row r="112" spans="1:20" x14ac:dyDescent="0.25">
      <c r="A112" t="s">
        <v>18</v>
      </c>
      <c r="B112" t="s">
        <v>19</v>
      </c>
      <c r="C112">
        <v>66.666666666666671</v>
      </c>
      <c r="D112">
        <v>3</v>
      </c>
      <c r="E112" t="s">
        <v>3359</v>
      </c>
      <c r="F112">
        <v>110</v>
      </c>
      <c r="G112">
        <v>10</v>
      </c>
      <c r="H112" t="s">
        <v>637</v>
      </c>
      <c r="I112" t="s">
        <v>3360</v>
      </c>
      <c r="J112" t="s">
        <v>657</v>
      </c>
      <c r="K112" t="s">
        <v>639</v>
      </c>
      <c r="L112" t="s">
        <v>640</v>
      </c>
      <c r="M112" t="s">
        <v>3361</v>
      </c>
      <c r="N112" t="s">
        <v>639</v>
      </c>
      <c r="O112" t="s">
        <v>647</v>
      </c>
      <c r="P112" t="s">
        <v>5</v>
      </c>
      <c r="Q112" t="s">
        <v>648</v>
      </c>
      <c r="R112" t="s">
        <v>640</v>
      </c>
      <c r="S112" t="s">
        <v>3362</v>
      </c>
      <c r="T112" t="s">
        <v>3361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3363</v>
      </c>
      <c r="F113">
        <v>100</v>
      </c>
      <c r="G113">
        <v>0</v>
      </c>
      <c r="H113" t="s">
        <v>637</v>
      </c>
      <c r="I113" t="s">
        <v>3364</v>
      </c>
      <c r="J113" t="s">
        <v>659</v>
      </c>
      <c r="K113" t="s">
        <v>639</v>
      </c>
      <c r="L113" t="s">
        <v>640</v>
      </c>
      <c r="M113" t="s">
        <v>3361</v>
      </c>
      <c r="N113" t="s">
        <v>639</v>
      </c>
      <c r="O113" t="s">
        <v>660</v>
      </c>
      <c r="P113" t="s">
        <v>5</v>
      </c>
      <c r="Q113" t="s">
        <v>642</v>
      </c>
      <c r="R113" t="s">
        <v>640</v>
      </c>
      <c r="S113" t="s">
        <v>3365</v>
      </c>
      <c r="T113" t="s">
        <v>3361</v>
      </c>
    </row>
    <row r="114" spans="1:20" x14ac:dyDescent="0.25">
      <c r="A114" t="s">
        <v>18</v>
      </c>
      <c r="B114" t="s">
        <v>19</v>
      </c>
      <c r="C114">
        <v>66.666666666666671</v>
      </c>
      <c r="D114">
        <v>3</v>
      </c>
      <c r="E114" t="s">
        <v>3366</v>
      </c>
      <c r="F114">
        <v>100</v>
      </c>
      <c r="G114">
        <v>0</v>
      </c>
      <c r="H114" t="s">
        <v>637</v>
      </c>
      <c r="I114" t="s">
        <v>3367</v>
      </c>
      <c r="J114" t="s">
        <v>638</v>
      </c>
      <c r="K114" t="s">
        <v>639</v>
      </c>
      <c r="L114" t="s">
        <v>640</v>
      </c>
      <c r="M114" t="s">
        <v>3368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3369</v>
      </c>
      <c r="T114" t="s">
        <v>3368</v>
      </c>
    </row>
    <row r="115" spans="1:20" x14ac:dyDescent="0.25">
      <c r="A115" t="s">
        <v>72</v>
      </c>
      <c r="B115" t="s">
        <v>108</v>
      </c>
      <c r="C115">
        <v>66</v>
      </c>
      <c r="D115">
        <v>1</v>
      </c>
      <c r="E115" t="s">
        <v>3370</v>
      </c>
      <c r="F115">
        <v>249</v>
      </c>
      <c r="G115">
        <v>0</v>
      </c>
      <c r="H115" t="s">
        <v>649</v>
      </c>
      <c r="I115" t="s">
        <v>1021</v>
      </c>
      <c r="J115" t="s">
        <v>3371</v>
      </c>
      <c r="K115" t="s">
        <v>986</v>
      </c>
      <c r="L115" t="s">
        <v>825</v>
      </c>
      <c r="M115" t="s">
        <v>3372</v>
      </c>
      <c r="N115" t="s">
        <v>639</v>
      </c>
      <c r="O115" t="s">
        <v>656</v>
      </c>
      <c r="P115" t="s">
        <v>26</v>
      </c>
      <c r="Q115" t="s">
        <v>652</v>
      </c>
      <c r="R115" t="s">
        <v>640</v>
      </c>
      <c r="S115" t="s">
        <v>3373</v>
      </c>
      <c r="T115" t="s">
        <v>3372</v>
      </c>
    </row>
    <row r="116" spans="1:20" x14ac:dyDescent="0.25">
      <c r="A116" t="s">
        <v>101</v>
      </c>
      <c r="B116" t="s">
        <v>74</v>
      </c>
      <c r="C116">
        <v>66</v>
      </c>
      <c r="D116">
        <v>1</v>
      </c>
      <c r="E116" t="s">
        <v>3370</v>
      </c>
      <c r="F116">
        <v>249</v>
      </c>
      <c r="G116">
        <v>0</v>
      </c>
      <c r="H116" t="s">
        <v>649</v>
      </c>
      <c r="I116" t="s">
        <v>1021</v>
      </c>
      <c r="J116" t="s">
        <v>3371</v>
      </c>
      <c r="K116" t="s">
        <v>986</v>
      </c>
      <c r="L116" t="s">
        <v>825</v>
      </c>
      <c r="M116" t="s">
        <v>3372</v>
      </c>
      <c r="N116" t="s">
        <v>639</v>
      </c>
      <c r="O116" t="s">
        <v>656</v>
      </c>
      <c r="P116" t="s">
        <v>26</v>
      </c>
      <c r="Q116" t="s">
        <v>652</v>
      </c>
      <c r="R116" t="s">
        <v>640</v>
      </c>
      <c r="S116" t="s">
        <v>3373</v>
      </c>
      <c r="T116" t="s">
        <v>3372</v>
      </c>
    </row>
    <row r="117" spans="1:20" x14ac:dyDescent="0.25">
      <c r="A117" t="s">
        <v>22</v>
      </c>
      <c r="B117" t="s">
        <v>27</v>
      </c>
      <c r="C117">
        <v>67</v>
      </c>
      <c r="D117">
        <v>1</v>
      </c>
      <c r="E117" t="s">
        <v>3370</v>
      </c>
      <c r="F117">
        <v>249</v>
      </c>
      <c r="G117">
        <v>0</v>
      </c>
      <c r="H117" t="s">
        <v>649</v>
      </c>
      <c r="I117" t="s">
        <v>1021</v>
      </c>
      <c r="J117" t="s">
        <v>3371</v>
      </c>
      <c r="K117" t="s">
        <v>986</v>
      </c>
      <c r="L117" t="s">
        <v>825</v>
      </c>
      <c r="M117" t="s">
        <v>3372</v>
      </c>
      <c r="N117" t="s">
        <v>639</v>
      </c>
      <c r="O117" t="s">
        <v>656</v>
      </c>
      <c r="P117" t="s">
        <v>26</v>
      </c>
      <c r="Q117" t="s">
        <v>652</v>
      </c>
      <c r="R117" t="s">
        <v>640</v>
      </c>
      <c r="S117" t="s">
        <v>3373</v>
      </c>
      <c r="T117" t="s">
        <v>3372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9</v>
      </c>
      <c r="E118" t="s">
        <v>3374</v>
      </c>
      <c r="F118">
        <v>300</v>
      </c>
      <c r="G118">
        <v>0</v>
      </c>
      <c r="H118" t="s">
        <v>637</v>
      </c>
      <c r="I118" t="s">
        <v>3375</v>
      </c>
      <c r="J118" t="s">
        <v>638</v>
      </c>
      <c r="K118" t="s">
        <v>639</v>
      </c>
      <c r="L118" t="s">
        <v>640</v>
      </c>
      <c r="M118" t="s">
        <v>3376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3377</v>
      </c>
      <c r="T118" t="s">
        <v>3378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3379</v>
      </c>
      <c r="F119">
        <v>200</v>
      </c>
      <c r="G119">
        <v>0</v>
      </c>
      <c r="H119" t="s">
        <v>637</v>
      </c>
      <c r="I119" t="s">
        <v>797</v>
      </c>
      <c r="J119" t="s">
        <v>646</v>
      </c>
      <c r="K119" t="s">
        <v>639</v>
      </c>
      <c r="L119" t="s">
        <v>640</v>
      </c>
      <c r="M119" t="s">
        <v>3380</v>
      </c>
      <c r="N119" t="s">
        <v>639</v>
      </c>
      <c r="O119" t="s">
        <v>641</v>
      </c>
      <c r="P119" t="s">
        <v>5</v>
      </c>
      <c r="Q119" t="s">
        <v>642</v>
      </c>
      <c r="R119" t="s">
        <v>3381</v>
      </c>
      <c r="S119" t="s">
        <v>3382</v>
      </c>
      <c r="T119" t="s">
        <v>3380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3383</v>
      </c>
      <c r="F120">
        <v>200</v>
      </c>
      <c r="G120">
        <v>0</v>
      </c>
      <c r="H120" t="s">
        <v>637</v>
      </c>
      <c r="I120" t="s">
        <v>3384</v>
      </c>
      <c r="J120" t="s">
        <v>646</v>
      </c>
      <c r="K120" t="s">
        <v>639</v>
      </c>
      <c r="L120" t="s">
        <v>640</v>
      </c>
      <c r="M120" t="s">
        <v>3385</v>
      </c>
      <c r="N120" t="s">
        <v>639</v>
      </c>
      <c r="O120" t="s">
        <v>641</v>
      </c>
      <c r="P120" t="s">
        <v>5</v>
      </c>
      <c r="Q120" t="s">
        <v>642</v>
      </c>
      <c r="R120" t="s">
        <v>3386</v>
      </c>
      <c r="S120" t="s">
        <v>3387</v>
      </c>
      <c r="T120" t="s">
        <v>3388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3389</v>
      </c>
      <c r="F121">
        <v>100</v>
      </c>
      <c r="G121">
        <v>0</v>
      </c>
      <c r="H121" t="s">
        <v>637</v>
      </c>
      <c r="I121" t="s">
        <v>3390</v>
      </c>
      <c r="J121" t="s">
        <v>697</v>
      </c>
      <c r="K121" t="s">
        <v>639</v>
      </c>
      <c r="L121" t="s">
        <v>640</v>
      </c>
      <c r="M121" t="s">
        <v>3391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3392</v>
      </c>
      <c r="T121" t="s">
        <v>3391</v>
      </c>
    </row>
    <row r="122" spans="1:20" x14ac:dyDescent="0.25">
      <c r="A122" t="s">
        <v>601</v>
      </c>
      <c r="B122" t="s">
        <v>602</v>
      </c>
      <c r="C122">
        <v>109</v>
      </c>
      <c r="D122">
        <v>1</v>
      </c>
      <c r="E122" t="s">
        <v>3393</v>
      </c>
      <c r="F122">
        <v>268</v>
      </c>
      <c r="G122">
        <v>50</v>
      </c>
      <c r="H122" t="s">
        <v>751</v>
      </c>
      <c r="I122" t="s">
        <v>3394</v>
      </c>
      <c r="J122" t="s">
        <v>3395</v>
      </c>
      <c r="K122" t="s">
        <v>1115</v>
      </c>
      <c r="L122" t="s">
        <v>3396</v>
      </c>
      <c r="M122" t="s">
        <v>3397</v>
      </c>
      <c r="N122" t="s">
        <v>752</v>
      </c>
      <c r="O122" t="s">
        <v>753</v>
      </c>
      <c r="P122" t="s">
        <v>744</v>
      </c>
      <c r="Q122" t="s">
        <v>745</v>
      </c>
      <c r="R122" t="s">
        <v>640</v>
      </c>
      <c r="S122" t="s">
        <v>3398</v>
      </c>
      <c r="T122" t="s">
        <v>3397</v>
      </c>
    </row>
    <row r="123" spans="1:20" x14ac:dyDescent="0.25">
      <c r="A123" t="s">
        <v>241</v>
      </c>
      <c r="B123" t="s">
        <v>247</v>
      </c>
      <c r="C123">
        <v>109</v>
      </c>
      <c r="D123">
        <v>1</v>
      </c>
      <c r="E123" t="s">
        <v>3393</v>
      </c>
      <c r="F123">
        <v>268</v>
      </c>
      <c r="G123">
        <v>50</v>
      </c>
      <c r="H123" t="s">
        <v>751</v>
      </c>
      <c r="I123" t="s">
        <v>3394</v>
      </c>
      <c r="J123" t="s">
        <v>3395</v>
      </c>
      <c r="K123" t="s">
        <v>1115</v>
      </c>
      <c r="L123" t="s">
        <v>3396</v>
      </c>
      <c r="M123" t="s">
        <v>3397</v>
      </c>
      <c r="N123" t="s">
        <v>752</v>
      </c>
      <c r="O123" t="s">
        <v>753</v>
      </c>
      <c r="P123" t="s">
        <v>744</v>
      </c>
      <c r="Q123" t="s">
        <v>745</v>
      </c>
      <c r="R123" t="s">
        <v>640</v>
      </c>
      <c r="S123" t="s">
        <v>3398</v>
      </c>
      <c r="T123" t="s">
        <v>3397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3399</v>
      </c>
      <c r="F124">
        <v>100</v>
      </c>
      <c r="G124">
        <v>0</v>
      </c>
      <c r="H124" t="s">
        <v>637</v>
      </c>
      <c r="I124" t="s">
        <v>3390</v>
      </c>
      <c r="J124" t="s">
        <v>697</v>
      </c>
      <c r="K124" t="s">
        <v>639</v>
      </c>
      <c r="L124" t="s">
        <v>640</v>
      </c>
      <c r="M124" t="s">
        <v>3400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3401</v>
      </c>
      <c r="T124" t="s">
        <v>3400</v>
      </c>
    </row>
    <row r="125" spans="1:20" x14ac:dyDescent="0.25">
      <c r="A125" t="s">
        <v>22</v>
      </c>
      <c r="B125" t="s">
        <v>213</v>
      </c>
      <c r="C125">
        <v>20</v>
      </c>
      <c r="D125">
        <v>1</v>
      </c>
      <c r="E125" t="s">
        <v>3402</v>
      </c>
      <c r="F125">
        <v>20</v>
      </c>
      <c r="G125">
        <v>0</v>
      </c>
      <c r="H125" t="s">
        <v>677</v>
      </c>
      <c r="I125" t="s">
        <v>3403</v>
      </c>
      <c r="J125" t="s">
        <v>3404</v>
      </c>
      <c r="K125" t="s">
        <v>790</v>
      </c>
      <c r="L125" t="s">
        <v>3405</v>
      </c>
      <c r="M125" t="s">
        <v>3406</v>
      </c>
      <c r="N125" t="s">
        <v>639</v>
      </c>
      <c r="O125" t="s">
        <v>678</v>
      </c>
      <c r="P125" t="s">
        <v>23</v>
      </c>
      <c r="Q125" t="s">
        <v>679</v>
      </c>
      <c r="R125" t="s">
        <v>640</v>
      </c>
      <c r="S125" t="s">
        <v>3407</v>
      </c>
      <c r="T125" t="s">
        <v>3406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3</v>
      </c>
      <c r="E126" t="s">
        <v>3408</v>
      </c>
      <c r="F126">
        <v>100</v>
      </c>
      <c r="G126">
        <v>0</v>
      </c>
      <c r="H126" t="s">
        <v>637</v>
      </c>
      <c r="I126" t="s">
        <v>837</v>
      </c>
      <c r="J126" t="s">
        <v>719</v>
      </c>
      <c r="K126" t="s">
        <v>639</v>
      </c>
      <c r="L126" t="s">
        <v>640</v>
      </c>
      <c r="M126" t="s">
        <v>3409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3410</v>
      </c>
      <c r="T126" t="s">
        <v>3409</v>
      </c>
    </row>
    <row r="127" spans="1:20" x14ac:dyDescent="0.25">
      <c r="A127" t="s">
        <v>241</v>
      </c>
      <c r="B127" t="s">
        <v>247</v>
      </c>
      <c r="C127">
        <v>159</v>
      </c>
      <c r="D127">
        <v>1</v>
      </c>
      <c r="E127" t="s">
        <v>3411</v>
      </c>
      <c r="F127">
        <v>129</v>
      </c>
      <c r="G127">
        <v>0</v>
      </c>
      <c r="H127" t="s">
        <v>637</v>
      </c>
      <c r="I127" t="s">
        <v>3412</v>
      </c>
      <c r="J127" t="s">
        <v>664</v>
      </c>
      <c r="K127" t="s">
        <v>639</v>
      </c>
      <c r="L127" t="s">
        <v>640</v>
      </c>
      <c r="M127" t="s">
        <v>3413</v>
      </c>
      <c r="N127" t="s">
        <v>639</v>
      </c>
      <c r="O127" t="s">
        <v>641</v>
      </c>
      <c r="P127" t="s">
        <v>5</v>
      </c>
      <c r="Q127" t="s">
        <v>642</v>
      </c>
      <c r="R127" t="s">
        <v>640</v>
      </c>
      <c r="S127" t="s">
        <v>3414</v>
      </c>
      <c r="T127" t="s">
        <v>3413</v>
      </c>
    </row>
    <row r="128" spans="1:20" x14ac:dyDescent="0.25">
      <c r="A128" t="s">
        <v>22</v>
      </c>
      <c r="B128" t="s">
        <v>213</v>
      </c>
      <c r="C128">
        <v>20</v>
      </c>
      <c r="D128">
        <v>1</v>
      </c>
      <c r="E128" t="s">
        <v>3415</v>
      </c>
      <c r="F128">
        <v>20</v>
      </c>
      <c r="G128">
        <v>0</v>
      </c>
      <c r="H128" t="s">
        <v>677</v>
      </c>
      <c r="I128" t="s">
        <v>3416</v>
      </c>
      <c r="J128" t="s">
        <v>3417</v>
      </c>
      <c r="K128" t="s">
        <v>790</v>
      </c>
      <c r="L128" t="s">
        <v>3418</v>
      </c>
      <c r="M128" t="s">
        <v>3419</v>
      </c>
      <c r="N128" t="s">
        <v>639</v>
      </c>
      <c r="O128" t="s">
        <v>678</v>
      </c>
      <c r="P128" t="s">
        <v>23</v>
      </c>
      <c r="Q128" t="s">
        <v>679</v>
      </c>
      <c r="R128" t="s">
        <v>640</v>
      </c>
      <c r="S128" t="s">
        <v>3420</v>
      </c>
      <c r="T128" t="s">
        <v>3419</v>
      </c>
    </row>
    <row r="129" spans="1:20" x14ac:dyDescent="0.25">
      <c r="A129" t="s">
        <v>22</v>
      </c>
      <c r="B129" t="s">
        <v>213</v>
      </c>
      <c r="C129">
        <v>19</v>
      </c>
      <c r="D129">
        <v>1</v>
      </c>
      <c r="E129" t="s">
        <v>3421</v>
      </c>
      <c r="F129">
        <v>19</v>
      </c>
      <c r="G129">
        <v>0</v>
      </c>
      <c r="H129" t="s">
        <v>677</v>
      </c>
      <c r="I129" t="s">
        <v>3422</v>
      </c>
      <c r="J129" t="s">
        <v>3423</v>
      </c>
      <c r="K129" t="s">
        <v>790</v>
      </c>
      <c r="L129" t="s">
        <v>3424</v>
      </c>
      <c r="M129" t="s">
        <v>3425</v>
      </c>
      <c r="N129" t="s">
        <v>639</v>
      </c>
      <c r="O129" t="s">
        <v>678</v>
      </c>
      <c r="P129" t="s">
        <v>23</v>
      </c>
      <c r="Q129" t="s">
        <v>679</v>
      </c>
      <c r="R129" t="s">
        <v>640</v>
      </c>
      <c r="S129" t="s">
        <v>3426</v>
      </c>
      <c r="T129" t="s">
        <v>3425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3427</v>
      </c>
      <c r="F130">
        <v>100</v>
      </c>
      <c r="G130">
        <v>0</v>
      </c>
      <c r="H130" t="s">
        <v>637</v>
      </c>
      <c r="I130" t="s">
        <v>1057</v>
      </c>
      <c r="J130" t="s">
        <v>670</v>
      </c>
      <c r="K130" t="s">
        <v>639</v>
      </c>
      <c r="L130" t="s">
        <v>640</v>
      </c>
      <c r="M130" t="s">
        <v>3428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3429</v>
      </c>
      <c r="T130" t="s">
        <v>3428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6</v>
      </c>
      <c r="E131" t="s">
        <v>3430</v>
      </c>
      <c r="F131">
        <v>200</v>
      </c>
      <c r="G131">
        <v>0</v>
      </c>
      <c r="H131" t="s">
        <v>637</v>
      </c>
      <c r="I131" t="s">
        <v>872</v>
      </c>
      <c r="J131" t="s">
        <v>646</v>
      </c>
      <c r="K131" t="s">
        <v>639</v>
      </c>
      <c r="L131" t="s">
        <v>640</v>
      </c>
      <c r="M131" t="s">
        <v>3428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3431</v>
      </c>
      <c r="T131" t="s">
        <v>3428</v>
      </c>
    </row>
    <row r="132" spans="1:20" x14ac:dyDescent="0.25">
      <c r="A132" t="s">
        <v>239</v>
      </c>
      <c r="B132" t="s">
        <v>245</v>
      </c>
      <c r="C132">
        <v>159</v>
      </c>
      <c r="D132">
        <v>1</v>
      </c>
      <c r="E132" t="s">
        <v>3432</v>
      </c>
      <c r="F132">
        <v>129</v>
      </c>
      <c r="G132">
        <v>0</v>
      </c>
      <c r="H132" t="s">
        <v>637</v>
      </c>
      <c r="I132" t="s">
        <v>3433</v>
      </c>
      <c r="J132" t="s">
        <v>707</v>
      </c>
      <c r="K132" t="s">
        <v>639</v>
      </c>
      <c r="L132" t="s">
        <v>640</v>
      </c>
      <c r="M132" t="s">
        <v>3434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3435</v>
      </c>
      <c r="T132" t="s">
        <v>3434</v>
      </c>
    </row>
    <row r="133" spans="1:20" x14ac:dyDescent="0.25">
      <c r="A133" t="s">
        <v>239</v>
      </c>
      <c r="B133" t="s">
        <v>245</v>
      </c>
      <c r="C133">
        <v>159</v>
      </c>
      <c r="D133">
        <v>1</v>
      </c>
      <c r="E133" t="s">
        <v>3436</v>
      </c>
      <c r="F133">
        <v>129</v>
      </c>
      <c r="G133">
        <v>0</v>
      </c>
      <c r="H133" t="s">
        <v>637</v>
      </c>
      <c r="I133" t="s">
        <v>3437</v>
      </c>
      <c r="J133" t="s">
        <v>707</v>
      </c>
      <c r="K133" t="s">
        <v>639</v>
      </c>
      <c r="L133" t="s">
        <v>640</v>
      </c>
      <c r="M133" t="s">
        <v>3434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3438</v>
      </c>
      <c r="T133" t="s">
        <v>3434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3439</v>
      </c>
      <c r="F134">
        <v>138</v>
      </c>
      <c r="G134">
        <v>38</v>
      </c>
      <c r="H134" t="s">
        <v>637</v>
      </c>
      <c r="I134" t="s">
        <v>3440</v>
      </c>
      <c r="J134" t="s">
        <v>654</v>
      </c>
      <c r="K134" t="s">
        <v>639</v>
      </c>
      <c r="L134" t="s">
        <v>640</v>
      </c>
      <c r="M134" t="s">
        <v>3441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3442</v>
      </c>
      <c r="T134" t="s">
        <v>3441</v>
      </c>
    </row>
    <row r="135" spans="1:20" x14ac:dyDescent="0.25">
      <c r="A135" t="s">
        <v>601</v>
      </c>
      <c r="B135" t="s">
        <v>602</v>
      </c>
      <c r="C135">
        <v>109</v>
      </c>
      <c r="D135">
        <v>1</v>
      </c>
      <c r="E135" t="s">
        <v>3443</v>
      </c>
      <c r="F135">
        <v>486</v>
      </c>
      <c r="G135">
        <v>50</v>
      </c>
      <c r="H135" t="s">
        <v>649</v>
      </c>
      <c r="I135" t="s">
        <v>3444</v>
      </c>
      <c r="J135" t="s">
        <v>3445</v>
      </c>
      <c r="K135" t="s">
        <v>912</v>
      </c>
      <c r="L135" t="s">
        <v>3446</v>
      </c>
      <c r="M135" t="s">
        <v>3447</v>
      </c>
      <c r="N135" t="s">
        <v>752</v>
      </c>
      <c r="O135" t="s">
        <v>743</v>
      </c>
      <c r="P135" t="s">
        <v>783</v>
      </c>
      <c r="Q135" t="s">
        <v>745</v>
      </c>
      <c r="R135" t="s">
        <v>640</v>
      </c>
      <c r="S135" t="s">
        <v>3448</v>
      </c>
      <c r="T135" t="s">
        <v>3449</v>
      </c>
    </row>
    <row r="136" spans="1:20" x14ac:dyDescent="0.25">
      <c r="A136" t="s">
        <v>241</v>
      </c>
      <c r="B136" t="s">
        <v>247</v>
      </c>
      <c r="C136">
        <v>109</v>
      </c>
      <c r="D136">
        <v>1</v>
      </c>
      <c r="E136" t="s">
        <v>3443</v>
      </c>
      <c r="F136">
        <v>486</v>
      </c>
      <c r="G136">
        <v>50</v>
      </c>
      <c r="H136" t="s">
        <v>649</v>
      </c>
      <c r="I136" t="s">
        <v>3444</v>
      </c>
      <c r="J136" t="s">
        <v>3445</v>
      </c>
      <c r="K136" t="s">
        <v>912</v>
      </c>
      <c r="L136" t="s">
        <v>3446</v>
      </c>
      <c r="M136" t="s">
        <v>3447</v>
      </c>
      <c r="N136" t="s">
        <v>752</v>
      </c>
      <c r="O136" t="s">
        <v>743</v>
      </c>
      <c r="P136" t="s">
        <v>783</v>
      </c>
      <c r="Q136" t="s">
        <v>745</v>
      </c>
      <c r="R136" t="s">
        <v>640</v>
      </c>
      <c r="S136" t="s">
        <v>3448</v>
      </c>
      <c r="T136" t="s">
        <v>3449</v>
      </c>
    </row>
    <row r="137" spans="1:20" x14ac:dyDescent="0.25">
      <c r="A137" t="s">
        <v>240</v>
      </c>
      <c r="B137" t="s">
        <v>246</v>
      </c>
      <c r="C137">
        <v>109</v>
      </c>
      <c r="D137">
        <v>1</v>
      </c>
      <c r="E137" t="s">
        <v>3443</v>
      </c>
      <c r="F137">
        <v>486</v>
      </c>
      <c r="G137">
        <v>50</v>
      </c>
      <c r="H137" t="s">
        <v>649</v>
      </c>
      <c r="I137" t="s">
        <v>3444</v>
      </c>
      <c r="J137" t="s">
        <v>3445</v>
      </c>
      <c r="K137" t="s">
        <v>912</v>
      </c>
      <c r="L137" t="s">
        <v>3446</v>
      </c>
      <c r="M137" t="s">
        <v>3447</v>
      </c>
      <c r="N137" t="s">
        <v>752</v>
      </c>
      <c r="O137" t="s">
        <v>743</v>
      </c>
      <c r="P137" t="s">
        <v>783</v>
      </c>
      <c r="Q137" t="s">
        <v>745</v>
      </c>
      <c r="R137" t="s">
        <v>640</v>
      </c>
      <c r="S137" t="s">
        <v>3448</v>
      </c>
      <c r="T137" t="s">
        <v>3449</v>
      </c>
    </row>
    <row r="138" spans="1:20" x14ac:dyDescent="0.25">
      <c r="A138" t="s">
        <v>239</v>
      </c>
      <c r="B138" t="s">
        <v>245</v>
      </c>
      <c r="C138">
        <v>109</v>
      </c>
      <c r="D138">
        <v>1</v>
      </c>
      <c r="E138" t="s">
        <v>3443</v>
      </c>
      <c r="F138">
        <v>486</v>
      </c>
      <c r="G138">
        <v>50</v>
      </c>
      <c r="H138" t="s">
        <v>649</v>
      </c>
      <c r="I138" t="s">
        <v>3444</v>
      </c>
      <c r="J138" t="s">
        <v>3445</v>
      </c>
      <c r="K138" t="s">
        <v>912</v>
      </c>
      <c r="L138" t="s">
        <v>3446</v>
      </c>
      <c r="M138" t="s">
        <v>3447</v>
      </c>
      <c r="N138" t="s">
        <v>752</v>
      </c>
      <c r="O138" t="s">
        <v>743</v>
      </c>
      <c r="P138" t="s">
        <v>783</v>
      </c>
      <c r="Q138" t="s">
        <v>745</v>
      </c>
      <c r="R138" t="s">
        <v>640</v>
      </c>
      <c r="S138" t="s">
        <v>3448</v>
      </c>
      <c r="T138" t="s">
        <v>3449</v>
      </c>
    </row>
    <row r="139" spans="1:20" x14ac:dyDescent="0.25">
      <c r="A139" t="s">
        <v>601</v>
      </c>
      <c r="B139" t="s">
        <v>602</v>
      </c>
      <c r="C139">
        <v>139</v>
      </c>
      <c r="D139">
        <v>1</v>
      </c>
      <c r="E139" t="s">
        <v>3450</v>
      </c>
      <c r="F139">
        <v>595</v>
      </c>
      <c r="G139">
        <v>50</v>
      </c>
      <c r="H139" t="s">
        <v>751</v>
      </c>
      <c r="I139" t="s">
        <v>3451</v>
      </c>
      <c r="J139" t="s">
        <v>3452</v>
      </c>
      <c r="K139" t="s">
        <v>800</v>
      </c>
      <c r="L139" t="s">
        <v>3453</v>
      </c>
      <c r="M139" t="s">
        <v>3454</v>
      </c>
      <c r="N139" t="s">
        <v>752</v>
      </c>
      <c r="O139" t="s">
        <v>753</v>
      </c>
      <c r="P139" t="s">
        <v>744</v>
      </c>
      <c r="Q139" t="s">
        <v>745</v>
      </c>
      <c r="R139" t="s">
        <v>640</v>
      </c>
      <c r="S139" t="s">
        <v>3455</v>
      </c>
      <c r="T139" t="s">
        <v>3454</v>
      </c>
    </row>
    <row r="140" spans="1:20" x14ac:dyDescent="0.25">
      <c r="A140" t="s">
        <v>241</v>
      </c>
      <c r="B140" t="s">
        <v>247</v>
      </c>
      <c r="C140">
        <v>139</v>
      </c>
      <c r="D140">
        <v>1</v>
      </c>
      <c r="E140" t="s">
        <v>3450</v>
      </c>
      <c r="F140">
        <v>595</v>
      </c>
      <c r="G140">
        <v>50</v>
      </c>
      <c r="H140" t="s">
        <v>751</v>
      </c>
      <c r="I140" t="s">
        <v>3451</v>
      </c>
      <c r="J140" t="s">
        <v>3452</v>
      </c>
      <c r="K140" t="s">
        <v>800</v>
      </c>
      <c r="L140" t="s">
        <v>3453</v>
      </c>
      <c r="M140" t="s">
        <v>3454</v>
      </c>
      <c r="N140" t="s">
        <v>752</v>
      </c>
      <c r="O140" t="s">
        <v>753</v>
      </c>
      <c r="P140" t="s">
        <v>744</v>
      </c>
      <c r="Q140" t="s">
        <v>745</v>
      </c>
      <c r="R140" t="s">
        <v>640</v>
      </c>
      <c r="S140" t="s">
        <v>3455</v>
      </c>
      <c r="T140" t="s">
        <v>3454</v>
      </c>
    </row>
    <row r="141" spans="1:20" x14ac:dyDescent="0.25">
      <c r="A141" t="s">
        <v>239</v>
      </c>
      <c r="B141" t="s">
        <v>245</v>
      </c>
      <c r="C141">
        <v>139</v>
      </c>
      <c r="D141">
        <v>1</v>
      </c>
      <c r="E141" t="s">
        <v>3450</v>
      </c>
      <c r="F141">
        <v>595</v>
      </c>
      <c r="G141">
        <v>50</v>
      </c>
      <c r="H141" t="s">
        <v>751</v>
      </c>
      <c r="I141" t="s">
        <v>3451</v>
      </c>
      <c r="J141" t="s">
        <v>3452</v>
      </c>
      <c r="K141" t="s">
        <v>800</v>
      </c>
      <c r="L141" t="s">
        <v>3453</v>
      </c>
      <c r="M141" t="s">
        <v>3454</v>
      </c>
      <c r="N141" t="s">
        <v>752</v>
      </c>
      <c r="O141" t="s">
        <v>753</v>
      </c>
      <c r="P141" t="s">
        <v>744</v>
      </c>
      <c r="Q141" t="s">
        <v>745</v>
      </c>
      <c r="R141" t="s">
        <v>640</v>
      </c>
      <c r="S141" t="s">
        <v>3455</v>
      </c>
      <c r="T141" t="s">
        <v>3454</v>
      </c>
    </row>
    <row r="142" spans="1:20" x14ac:dyDescent="0.25">
      <c r="A142" t="s">
        <v>240</v>
      </c>
      <c r="B142" t="s">
        <v>246</v>
      </c>
      <c r="C142">
        <v>139</v>
      </c>
      <c r="D142">
        <v>2</v>
      </c>
      <c r="E142" t="s">
        <v>3450</v>
      </c>
      <c r="F142">
        <v>595</v>
      </c>
      <c r="G142">
        <v>50</v>
      </c>
      <c r="H142" t="s">
        <v>751</v>
      </c>
      <c r="I142" t="s">
        <v>3451</v>
      </c>
      <c r="J142" t="s">
        <v>3452</v>
      </c>
      <c r="K142" t="s">
        <v>800</v>
      </c>
      <c r="L142" t="s">
        <v>3453</v>
      </c>
      <c r="M142" t="s">
        <v>3454</v>
      </c>
      <c r="N142" t="s">
        <v>752</v>
      </c>
      <c r="O142" t="s">
        <v>753</v>
      </c>
      <c r="P142" t="s">
        <v>744</v>
      </c>
      <c r="Q142" t="s">
        <v>745</v>
      </c>
      <c r="R142" t="s">
        <v>640</v>
      </c>
      <c r="S142" t="s">
        <v>3455</v>
      </c>
      <c r="T142" t="s">
        <v>3454</v>
      </c>
    </row>
    <row r="143" spans="1:20" x14ac:dyDescent="0.25">
      <c r="A143" t="s">
        <v>239</v>
      </c>
      <c r="B143" t="s">
        <v>245</v>
      </c>
      <c r="C143">
        <v>139</v>
      </c>
      <c r="D143">
        <v>2</v>
      </c>
      <c r="E143" t="s">
        <v>3456</v>
      </c>
      <c r="F143">
        <v>215</v>
      </c>
      <c r="G143">
        <v>0</v>
      </c>
      <c r="H143" t="s">
        <v>751</v>
      </c>
      <c r="I143" t="s">
        <v>3457</v>
      </c>
      <c r="J143" t="s">
        <v>3458</v>
      </c>
      <c r="K143" t="s">
        <v>1099</v>
      </c>
      <c r="L143" t="s">
        <v>3459</v>
      </c>
      <c r="M143" t="s">
        <v>3460</v>
      </c>
      <c r="N143" t="s">
        <v>752</v>
      </c>
      <c r="O143" t="s">
        <v>753</v>
      </c>
      <c r="P143" t="s">
        <v>744</v>
      </c>
      <c r="Q143" t="s">
        <v>745</v>
      </c>
      <c r="R143" t="s">
        <v>640</v>
      </c>
      <c r="S143" t="s">
        <v>3461</v>
      </c>
      <c r="T143" t="s">
        <v>3460</v>
      </c>
    </row>
    <row r="144" spans="1:20" x14ac:dyDescent="0.25">
      <c r="A144" t="s">
        <v>241</v>
      </c>
      <c r="B144" t="s">
        <v>247</v>
      </c>
      <c r="C144">
        <v>159</v>
      </c>
      <c r="D144">
        <v>1</v>
      </c>
      <c r="E144" t="s">
        <v>3462</v>
      </c>
      <c r="F144">
        <v>109</v>
      </c>
      <c r="G144">
        <v>0</v>
      </c>
      <c r="H144" t="s">
        <v>637</v>
      </c>
      <c r="I144" t="s">
        <v>3463</v>
      </c>
      <c r="J144" t="s">
        <v>653</v>
      </c>
      <c r="K144" t="s">
        <v>639</v>
      </c>
      <c r="L144" t="s">
        <v>640</v>
      </c>
      <c r="M144" t="s">
        <v>3464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3465</v>
      </c>
      <c r="T144" t="s">
        <v>3464</v>
      </c>
    </row>
    <row r="145" spans="1:20" x14ac:dyDescent="0.25">
      <c r="A145" t="s">
        <v>239</v>
      </c>
      <c r="B145" t="s">
        <v>245</v>
      </c>
      <c r="C145">
        <v>109</v>
      </c>
      <c r="D145">
        <v>1</v>
      </c>
      <c r="E145" t="s">
        <v>3466</v>
      </c>
      <c r="F145">
        <v>268</v>
      </c>
      <c r="G145">
        <v>50</v>
      </c>
      <c r="H145" t="s">
        <v>751</v>
      </c>
      <c r="I145" t="s">
        <v>3467</v>
      </c>
      <c r="J145" t="s">
        <v>3468</v>
      </c>
      <c r="K145" t="s">
        <v>761</v>
      </c>
      <c r="L145" t="s">
        <v>3469</v>
      </c>
      <c r="M145" t="s">
        <v>3470</v>
      </c>
      <c r="N145" t="s">
        <v>752</v>
      </c>
      <c r="O145" t="s">
        <v>753</v>
      </c>
      <c r="P145" t="s">
        <v>744</v>
      </c>
      <c r="Q145" t="s">
        <v>745</v>
      </c>
      <c r="R145" t="s">
        <v>640</v>
      </c>
      <c r="S145" t="s">
        <v>3471</v>
      </c>
      <c r="T145" t="s">
        <v>3472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3473</v>
      </c>
      <c r="F146">
        <v>100</v>
      </c>
      <c r="G146">
        <v>0</v>
      </c>
      <c r="H146" t="s">
        <v>637</v>
      </c>
      <c r="I146" t="s">
        <v>3474</v>
      </c>
      <c r="J146" t="s">
        <v>741</v>
      </c>
      <c r="K146" t="s">
        <v>639</v>
      </c>
      <c r="L146" t="s">
        <v>640</v>
      </c>
      <c r="M146" t="s">
        <v>3475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3476</v>
      </c>
      <c r="T146" t="s">
        <v>3477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3478</v>
      </c>
      <c r="F147">
        <v>100</v>
      </c>
      <c r="G147">
        <v>0</v>
      </c>
      <c r="H147" t="s">
        <v>637</v>
      </c>
      <c r="I147" t="s">
        <v>3479</v>
      </c>
      <c r="J147" t="s">
        <v>659</v>
      </c>
      <c r="K147" t="s">
        <v>639</v>
      </c>
      <c r="L147" t="s">
        <v>640</v>
      </c>
      <c r="M147" t="s">
        <v>3480</v>
      </c>
      <c r="N147" t="s">
        <v>639</v>
      </c>
      <c r="O147" t="s">
        <v>660</v>
      </c>
      <c r="P147" t="s">
        <v>5</v>
      </c>
      <c r="Q147" t="s">
        <v>642</v>
      </c>
      <c r="R147" t="s">
        <v>640</v>
      </c>
      <c r="S147" t="s">
        <v>3481</v>
      </c>
      <c r="T147" t="s">
        <v>3480</v>
      </c>
    </row>
    <row r="148" spans="1:20" x14ac:dyDescent="0.25">
      <c r="A148" t="s">
        <v>22</v>
      </c>
      <c r="B148" t="s">
        <v>27</v>
      </c>
      <c r="C148">
        <v>66.333333333333329</v>
      </c>
      <c r="D148">
        <v>3</v>
      </c>
      <c r="E148" t="s">
        <v>3482</v>
      </c>
      <c r="F148">
        <v>405</v>
      </c>
      <c r="G148">
        <v>0</v>
      </c>
      <c r="H148" t="s">
        <v>637</v>
      </c>
      <c r="I148" t="s">
        <v>1038</v>
      </c>
      <c r="J148" t="s">
        <v>657</v>
      </c>
      <c r="K148" t="s">
        <v>639</v>
      </c>
      <c r="L148" t="s">
        <v>640</v>
      </c>
      <c r="M148" t="s">
        <v>3483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3484</v>
      </c>
      <c r="T148" t="s">
        <v>3483</v>
      </c>
    </row>
    <row r="149" spans="1:20" x14ac:dyDescent="0.25">
      <c r="A149" t="s">
        <v>101</v>
      </c>
      <c r="B149" t="s">
        <v>74</v>
      </c>
      <c r="C149">
        <v>120</v>
      </c>
      <c r="D149">
        <v>2</v>
      </c>
      <c r="E149" t="s">
        <v>3482</v>
      </c>
      <c r="F149">
        <v>405</v>
      </c>
      <c r="G149">
        <v>0</v>
      </c>
      <c r="H149" t="s">
        <v>637</v>
      </c>
      <c r="I149" t="s">
        <v>1038</v>
      </c>
      <c r="J149" t="s">
        <v>657</v>
      </c>
      <c r="K149" t="s">
        <v>639</v>
      </c>
      <c r="L149" t="s">
        <v>640</v>
      </c>
      <c r="M149" t="s">
        <v>3483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3484</v>
      </c>
      <c r="T149" t="s">
        <v>3483</v>
      </c>
    </row>
    <row r="150" spans="1:20" x14ac:dyDescent="0.25">
      <c r="A150" t="s">
        <v>239</v>
      </c>
      <c r="B150" t="s">
        <v>245</v>
      </c>
      <c r="C150">
        <v>159</v>
      </c>
      <c r="D150">
        <v>1</v>
      </c>
      <c r="E150" t="s">
        <v>3485</v>
      </c>
      <c r="F150">
        <v>109</v>
      </c>
      <c r="G150">
        <v>0</v>
      </c>
      <c r="H150" t="s">
        <v>637</v>
      </c>
      <c r="I150" t="s">
        <v>3486</v>
      </c>
      <c r="J150" t="s">
        <v>746</v>
      </c>
      <c r="K150" t="s">
        <v>639</v>
      </c>
      <c r="L150" t="s">
        <v>640</v>
      </c>
      <c r="M150" t="s">
        <v>3483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3487</v>
      </c>
      <c r="T150" t="s">
        <v>3483</v>
      </c>
    </row>
    <row r="151" spans="1:20" x14ac:dyDescent="0.25">
      <c r="A151" t="s">
        <v>240</v>
      </c>
      <c r="B151" t="s">
        <v>246</v>
      </c>
      <c r="C151">
        <v>139</v>
      </c>
      <c r="D151">
        <v>1</v>
      </c>
      <c r="E151" t="s">
        <v>3488</v>
      </c>
      <c r="F151">
        <v>333</v>
      </c>
      <c r="G151">
        <v>0</v>
      </c>
      <c r="H151" t="s">
        <v>649</v>
      </c>
      <c r="I151" t="s">
        <v>907</v>
      </c>
      <c r="J151" t="s">
        <v>3489</v>
      </c>
      <c r="K151" t="s">
        <v>919</v>
      </c>
      <c r="L151" t="s">
        <v>880</v>
      </c>
      <c r="M151" t="s">
        <v>3490</v>
      </c>
      <c r="N151" t="s">
        <v>639</v>
      </c>
      <c r="O151" t="s">
        <v>656</v>
      </c>
      <c r="P151" t="s">
        <v>26</v>
      </c>
      <c r="Q151" t="s">
        <v>652</v>
      </c>
      <c r="R151" t="s">
        <v>640</v>
      </c>
      <c r="S151" t="s">
        <v>3491</v>
      </c>
      <c r="T151" t="s">
        <v>3490</v>
      </c>
    </row>
    <row r="152" spans="1:20" x14ac:dyDescent="0.25">
      <c r="A152" t="s">
        <v>239</v>
      </c>
      <c r="B152" t="s">
        <v>245</v>
      </c>
      <c r="C152">
        <v>139</v>
      </c>
      <c r="D152">
        <v>1</v>
      </c>
      <c r="E152" t="s">
        <v>3488</v>
      </c>
      <c r="F152">
        <v>333</v>
      </c>
      <c r="G152">
        <v>0</v>
      </c>
      <c r="H152" t="s">
        <v>649</v>
      </c>
      <c r="I152" t="s">
        <v>907</v>
      </c>
      <c r="J152" t="s">
        <v>3489</v>
      </c>
      <c r="K152" t="s">
        <v>919</v>
      </c>
      <c r="L152" t="s">
        <v>880</v>
      </c>
      <c r="M152" t="s">
        <v>3490</v>
      </c>
      <c r="N152" t="s">
        <v>639</v>
      </c>
      <c r="O152" t="s">
        <v>656</v>
      </c>
      <c r="P152" t="s">
        <v>26</v>
      </c>
      <c r="Q152" t="s">
        <v>652</v>
      </c>
      <c r="R152" t="s">
        <v>640</v>
      </c>
      <c r="S152" t="s">
        <v>3491</v>
      </c>
      <c r="T152" t="s">
        <v>3490</v>
      </c>
    </row>
    <row r="153" spans="1:20" x14ac:dyDescent="0.25">
      <c r="A153" t="s">
        <v>18</v>
      </c>
      <c r="B153" t="s">
        <v>19</v>
      </c>
      <c r="C153">
        <v>55</v>
      </c>
      <c r="D153">
        <v>1</v>
      </c>
      <c r="E153" t="s">
        <v>3488</v>
      </c>
      <c r="F153">
        <v>333</v>
      </c>
      <c r="G153">
        <v>0</v>
      </c>
      <c r="H153" t="s">
        <v>649</v>
      </c>
      <c r="I153" t="s">
        <v>907</v>
      </c>
      <c r="J153" t="s">
        <v>3489</v>
      </c>
      <c r="K153" t="s">
        <v>919</v>
      </c>
      <c r="L153" t="s">
        <v>880</v>
      </c>
      <c r="M153" t="s">
        <v>3490</v>
      </c>
      <c r="N153" t="s">
        <v>639</v>
      </c>
      <c r="O153" t="s">
        <v>656</v>
      </c>
      <c r="P153" t="s">
        <v>26</v>
      </c>
      <c r="Q153" t="s">
        <v>652</v>
      </c>
      <c r="R153" t="s">
        <v>640</v>
      </c>
      <c r="S153" t="s">
        <v>3491</v>
      </c>
      <c r="T153" t="s">
        <v>3490</v>
      </c>
    </row>
    <row r="154" spans="1:20" x14ac:dyDescent="0.25">
      <c r="A154" t="s">
        <v>240</v>
      </c>
      <c r="B154" t="s">
        <v>246</v>
      </c>
      <c r="C154">
        <v>139</v>
      </c>
      <c r="D154">
        <v>1</v>
      </c>
      <c r="E154" t="s">
        <v>3492</v>
      </c>
      <c r="F154">
        <v>139</v>
      </c>
      <c r="G154">
        <v>0</v>
      </c>
      <c r="H154" t="s">
        <v>649</v>
      </c>
      <c r="I154" t="s">
        <v>3493</v>
      </c>
      <c r="J154" t="s">
        <v>3494</v>
      </c>
      <c r="K154" t="s">
        <v>3495</v>
      </c>
      <c r="L154" t="s">
        <v>842</v>
      </c>
      <c r="M154" t="s">
        <v>3496</v>
      </c>
      <c r="N154" t="s">
        <v>639</v>
      </c>
      <c r="O154" t="s">
        <v>651</v>
      </c>
      <c r="P154" t="s">
        <v>26</v>
      </c>
      <c r="Q154" t="s">
        <v>652</v>
      </c>
      <c r="R154" t="s">
        <v>640</v>
      </c>
      <c r="S154" t="s">
        <v>3497</v>
      </c>
      <c r="T154" t="s">
        <v>3498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30</v>
      </c>
      <c r="E155" t="s">
        <v>3499</v>
      </c>
      <c r="F155">
        <v>910</v>
      </c>
      <c r="G155">
        <v>0</v>
      </c>
      <c r="H155" t="s">
        <v>637</v>
      </c>
      <c r="I155" t="s">
        <v>3500</v>
      </c>
      <c r="J155" t="s">
        <v>685</v>
      </c>
      <c r="K155" t="s">
        <v>639</v>
      </c>
      <c r="L155" t="s">
        <v>640</v>
      </c>
      <c r="M155" t="s">
        <v>3501</v>
      </c>
      <c r="N155" t="s">
        <v>639</v>
      </c>
      <c r="O155" t="s">
        <v>660</v>
      </c>
      <c r="P155" t="s">
        <v>5</v>
      </c>
      <c r="Q155" t="s">
        <v>642</v>
      </c>
      <c r="R155" t="s">
        <v>640</v>
      </c>
      <c r="S155" t="s">
        <v>3502</v>
      </c>
      <c r="T155" t="s">
        <v>3503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3504</v>
      </c>
      <c r="F156">
        <v>200</v>
      </c>
      <c r="G156">
        <v>0</v>
      </c>
      <c r="H156" t="s">
        <v>637</v>
      </c>
      <c r="I156" t="s">
        <v>969</v>
      </c>
      <c r="J156" t="s">
        <v>663</v>
      </c>
      <c r="K156" t="s">
        <v>639</v>
      </c>
      <c r="L156" t="s">
        <v>640</v>
      </c>
      <c r="M156" t="s">
        <v>3505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3506</v>
      </c>
      <c r="T156" t="s">
        <v>3507</v>
      </c>
    </row>
    <row r="157" spans="1:20" x14ac:dyDescent="0.25">
      <c r="A157" t="s">
        <v>147</v>
      </c>
      <c r="B157" t="s">
        <v>148</v>
      </c>
      <c r="C157">
        <v>33.333333333333336</v>
      </c>
      <c r="D157">
        <v>6</v>
      </c>
      <c r="E157" t="s">
        <v>3508</v>
      </c>
      <c r="F157">
        <v>200</v>
      </c>
      <c r="G157">
        <v>0</v>
      </c>
      <c r="H157" t="s">
        <v>637</v>
      </c>
      <c r="I157" t="s">
        <v>1166</v>
      </c>
      <c r="J157" t="s">
        <v>709</v>
      </c>
      <c r="K157" t="s">
        <v>639</v>
      </c>
      <c r="L157" t="s">
        <v>640</v>
      </c>
      <c r="M157" t="s">
        <v>3509</v>
      </c>
      <c r="N157" t="s">
        <v>639</v>
      </c>
      <c r="O157" t="s">
        <v>647</v>
      </c>
      <c r="P157" t="s">
        <v>5</v>
      </c>
      <c r="Q157" t="s">
        <v>648</v>
      </c>
      <c r="R157" t="s">
        <v>3510</v>
      </c>
      <c r="S157" t="s">
        <v>3511</v>
      </c>
      <c r="T157" t="s">
        <v>3509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3512</v>
      </c>
      <c r="F158">
        <v>200</v>
      </c>
      <c r="G158">
        <v>0</v>
      </c>
      <c r="H158" t="s">
        <v>637</v>
      </c>
      <c r="I158" t="s">
        <v>3513</v>
      </c>
      <c r="J158" t="s">
        <v>778</v>
      </c>
      <c r="K158" t="s">
        <v>639</v>
      </c>
      <c r="L158" t="s">
        <v>640</v>
      </c>
      <c r="M158" t="s">
        <v>3514</v>
      </c>
      <c r="N158" t="s">
        <v>639</v>
      </c>
      <c r="O158" t="s">
        <v>647</v>
      </c>
      <c r="P158" t="s">
        <v>5</v>
      </c>
      <c r="Q158" t="s">
        <v>648</v>
      </c>
      <c r="R158" t="s">
        <v>640</v>
      </c>
      <c r="S158" t="s">
        <v>3515</v>
      </c>
      <c r="T158" t="s">
        <v>3514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3516</v>
      </c>
      <c r="F159">
        <v>200</v>
      </c>
      <c r="G159">
        <v>0</v>
      </c>
      <c r="H159" t="s">
        <v>637</v>
      </c>
      <c r="I159" t="s">
        <v>1117</v>
      </c>
      <c r="J159" t="s">
        <v>704</v>
      </c>
      <c r="K159" t="s">
        <v>639</v>
      </c>
      <c r="L159" t="s">
        <v>640</v>
      </c>
      <c r="M159" t="s">
        <v>3517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3518</v>
      </c>
      <c r="T159" t="s">
        <v>3517</v>
      </c>
    </row>
    <row r="160" spans="1:20" x14ac:dyDescent="0.25">
      <c r="A160" t="s">
        <v>18</v>
      </c>
      <c r="B160" t="s">
        <v>19</v>
      </c>
      <c r="C160">
        <v>66.666666666666671</v>
      </c>
      <c r="D160">
        <v>3</v>
      </c>
      <c r="E160" t="s">
        <v>3519</v>
      </c>
      <c r="F160">
        <v>100</v>
      </c>
      <c r="G160">
        <v>0</v>
      </c>
      <c r="H160" t="s">
        <v>637</v>
      </c>
      <c r="I160" t="s">
        <v>804</v>
      </c>
      <c r="J160" t="s">
        <v>750</v>
      </c>
      <c r="K160" t="s">
        <v>639</v>
      </c>
      <c r="L160" t="s">
        <v>640</v>
      </c>
      <c r="M160" t="s">
        <v>3520</v>
      </c>
      <c r="N160" t="s">
        <v>639</v>
      </c>
      <c r="O160" t="s">
        <v>647</v>
      </c>
      <c r="P160" t="s">
        <v>5</v>
      </c>
      <c r="Q160" t="s">
        <v>648</v>
      </c>
      <c r="R160" t="s">
        <v>640</v>
      </c>
      <c r="S160" t="s">
        <v>3521</v>
      </c>
      <c r="T160" t="s">
        <v>3520</v>
      </c>
    </row>
    <row r="161" spans="1:20" x14ac:dyDescent="0.25">
      <c r="A161" t="s">
        <v>241</v>
      </c>
      <c r="B161" t="s">
        <v>247</v>
      </c>
      <c r="C161">
        <v>159</v>
      </c>
      <c r="D161">
        <v>2</v>
      </c>
      <c r="E161" t="s">
        <v>3522</v>
      </c>
      <c r="F161">
        <v>218</v>
      </c>
      <c r="G161">
        <v>0</v>
      </c>
      <c r="H161" t="s">
        <v>637</v>
      </c>
      <c r="I161" t="s">
        <v>1108</v>
      </c>
      <c r="J161" t="s">
        <v>645</v>
      </c>
      <c r="K161" t="s">
        <v>639</v>
      </c>
      <c r="L161" t="s">
        <v>640</v>
      </c>
      <c r="M161" t="s">
        <v>3523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3524</v>
      </c>
      <c r="T161" t="s">
        <v>3525</v>
      </c>
    </row>
    <row r="162" spans="1:20" x14ac:dyDescent="0.25">
      <c r="A162" t="s">
        <v>147</v>
      </c>
      <c r="B162" t="s">
        <v>148</v>
      </c>
      <c r="C162">
        <v>40</v>
      </c>
      <c r="D162">
        <v>10</v>
      </c>
      <c r="E162" t="s">
        <v>3526</v>
      </c>
      <c r="F162">
        <v>303</v>
      </c>
      <c r="G162">
        <v>0</v>
      </c>
      <c r="H162" t="s">
        <v>637</v>
      </c>
      <c r="I162" t="s">
        <v>703</v>
      </c>
      <c r="J162" t="s">
        <v>695</v>
      </c>
      <c r="K162" t="s">
        <v>639</v>
      </c>
      <c r="L162" t="s">
        <v>640</v>
      </c>
      <c r="M162" t="s">
        <v>3527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3528</v>
      </c>
      <c r="T162" t="s">
        <v>3525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3</v>
      </c>
      <c r="E163" t="s">
        <v>3529</v>
      </c>
      <c r="F163">
        <v>107</v>
      </c>
      <c r="G163">
        <v>7</v>
      </c>
      <c r="H163" t="s">
        <v>637</v>
      </c>
      <c r="I163" t="s">
        <v>3530</v>
      </c>
      <c r="J163" t="s">
        <v>653</v>
      </c>
      <c r="K163" t="s">
        <v>639</v>
      </c>
      <c r="L163" t="s">
        <v>640</v>
      </c>
      <c r="M163" t="s">
        <v>3531</v>
      </c>
      <c r="N163" t="s">
        <v>639</v>
      </c>
      <c r="O163" t="s">
        <v>647</v>
      </c>
      <c r="P163" t="s">
        <v>5</v>
      </c>
      <c r="Q163" t="s">
        <v>648</v>
      </c>
      <c r="R163" t="s">
        <v>640</v>
      </c>
      <c r="S163" t="s">
        <v>3532</v>
      </c>
      <c r="T163" t="s">
        <v>3523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3533</v>
      </c>
      <c r="F164">
        <v>100</v>
      </c>
      <c r="G164">
        <v>0</v>
      </c>
      <c r="H164" t="s">
        <v>637</v>
      </c>
      <c r="I164" t="s">
        <v>784</v>
      </c>
      <c r="J164" t="s">
        <v>673</v>
      </c>
      <c r="K164" t="s">
        <v>639</v>
      </c>
      <c r="L164" t="s">
        <v>640</v>
      </c>
      <c r="M164" t="s">
        <v>3534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3535</v>
      </c>
      <c r="T164" t="s">
        <v>3536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3537</v>
      </c>
      <c r="F165">
        <v>100</v>
      </c>
      <c r="G165">
        <v>0</v>
      </c>
      <c r="H165" t="s">
        <v>637</v>
      </c>
      <c r="I165" t="s">
        <v>1122</v>
      </c>
      <c r="J165" t="s">
        <v>762</v>
      </c>
      <c r="K165" t="s">
        <v>639</v>
      </c>
      <c r="L165" t="s">
        <v>640</v>
      </c>
      <c r="M165" t="s">
        <v>3538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3539</v>
      </c>
      <c r="T165" t="s">
        <v>3540</v>
      </c>
    </row>
    <row r="166" spans="1:20" x14ac:dyDescent="0.25">
      <c r="A166" t="s">
        <v>22</v>
      </c>
      <c r="B166" t="s">
        <v>27</v>
      </c>
      <c r="C166">
        <v>80</v>
      </c>
      <c r="D166">
        <v>2</v>
      </c>
      <c r="E166" t="s">
        <v>3541</v>
      </c>
      <c r="F166">
        <v>755</v>
      </c>
      <c r="G166">
        <v>35</v>
      </c>
      <c r="H166" t="s">
        <v>649</v>
      </c>
      <c r="I166" t="s">
        <v>3542</v>
      </c>
      <c r="J166" t="s">
        <v>3543</v>
      </c>
      <c r="K166" t="s">
        <v>809</v>
      </c>
      <c r="L166" t="s">
        <v>3544</v>
      </c>
      <c r="M166" t="s">
        <v>3545</v>
      </c>
      <c r="N166" t="s">
        <v>752</v>
      </c>
      <c r="O166" t="s">
        <v>743</v>
      </c>
      <c r="P166" t="s">
        <v>783</v>
      </c>
      <c r="Q166" t="s">
        <v>745</v>
      </c>
      <c r="R166" t="s">
        <v>640</v>
      </c>
      <c r="S166" t="s">
        <v>3546</v>
      </c>
      <c r="T166" t="s">
        <v>3538</v>
      </c>
    </row>
    <row r="167" spans="1:20" x14ac:dyDescent="0.25">
      <c r="A167" t="s">
        <v>12</v>
      </c>
      <c r="B167" t="s">
        <v>13</v>
      </c>
      <c r="C167">
        <v>40</v>
      </c>
      <c r="D167">
        <v>2</v>
      </c>
      <c r="E167" t="s">
        <v>3541</v>
      </c>
      <c r="F167">
        <v>755</v>
      </c>
      <c r="G167">
        <v>35</v>
      </c>
      <c r="H167" t="s">
        <v>649</v>
      </c>
      <c r="I167" t="s">
        <v>3542</v>
      </c>
      <c r="J167" t="s">
        <v>3543</v>
      </c>
      <c r="K167" t="s">
        <v>809</v>
      </c>
      <c r="L167" t="s">
        <v>3544</v>
      </c>
      <c r="M167" t="s">
        <v>3545</v>
      </c>
      <c r="N167" t="s">
        <v>752</v>
      </c>
      <c r="O167" t="s">
        <v>743</v>
      </c>
      <c r="P167" t="s">
        <v>783</v>
      </c>
      <c r="Q167" t="s">
        <v>745</v>
      </c>
      <c r="R167" t="s">
        <v>640</v>
      </c>
      <c r="S167" t="s">
        <v>3546</v>
      </c>
      <c r="T167" t="s">
        <v>3538</v>
      </c>
    </row>
    <row r="168" spans="1:20" x14ac:dyDescent="0.25">
      <c r="A168" t="s">
        <v>114</v>
      </c>
      <c r="B168" t="s">
        <v>115</v>
      </c>
      <c r="C168">
        <v>40</v>
      </c>
      <c r="D168">
        <v>2</v>
      </c>
      <c r="E168" t="s">
        <v>3541</v>
      </c>
      <c r="F168">
        <v>755</v>
      </c>
      <c r="G168">
        <v>35</v>
      </c>
      <c r="H168" t="s">
        <v>649</v>
      </c>
      <c r="I168" t="s">
        <v>3542</v>
      </c>
      <c r="J168" t="s">
        <v>3543</v>
      </c>
      <c r="K168" t="s">
        <v>809</v>
      </c>
      <c r="L168" t="s">
        <v>3544</v>
      </c>
      <c r="M168" t="s">
        <v>3545</v>
      </c>
      <c r="N168" t="s">
        <v>752</v>
      </c>
      <c r="O168" t="s">
        <v>743</v>
      </c>
      <c r="P168" t="s">
        <v>783</v>
      </c>
      <c r="Q168" t="s">
        <v>745</v>
      </c>
      <c r="R168" t="s">
        <v>640</v>
      </c>
      <c r="S168" t="s">
        <v>3546</v>
      </c>
      <c r="T168" t="s">
        <v>3538</v>
      </c>
    </row>
    <row r="169" spans="1:20" x14ac:dyDescent="0.25">
      <c r="A169" t="s">
        <v>266</v>
      </c>
      <c r="B169" t="s">
        <v>267</v>
      </c>
      <c r="C169">
        <v>80</v>
      </c>
      <c r="D169">
        <v>5</v>
      </c>
      <c r="E169" t="s">
        <v>3541</v>
      </c>
      <c r="F169">
        <v>755</v>
      </c>
      <c r="G169">
        <v>35</v>
      </c>
      <c r="H169" t="s">
        <v>649</v>
      </c>
      <c r="I169" t="s">
        <v>3542</v>
      </c>
      <c r="J169" t="s">
        <v>3543</v>
      </c>
      <c r="K169" t="s">
        <v>809</v>
      </c>
      <c r="L169" t="s">
        <v>3544</v>
      </c>
      <c r="M169" t="s">
        <v>3545</v>
      </c>
      <c r="N169" t="s">
        <v>752</v>
      </c>
      <c r="O169" t="s">
        <v>743</v>
      </c>
      <c r="P169" t="s">
        <v>783</v>
      </c>
      <c r="Q169" t="s">
        <v>745</v>
      </c>
      <c r="R169" t="s">
        <v>640</v>
      </c>
      <c r="S169" t="s">
        <v>3546</v>
      </c>
      <c r="T169" t="s">
        <v>3538</v>
      </c>
    </row>
    <row r="170" spans="1:20" x14ac:dyDescent="0.25">
      <c r="A170" t="s">
        <v>147</v>
      </c>
      <c r="B170" t="s">
        <v>148</v>
      </c>
      <c r="C170">
        <v>50</v>
      </c>
      <c r="D170">
        <v>6</v>
      </c>
      <c r="E170" t="s">
        <v>3547</v>
      </c>
      <c r="F170">
        <v>200</v>
      </c>
      <c r="G170">
        <v>0</v>
      </c>
      <c r="H170" t="s">
        <v>637</v>
      </c>
      <c r="I170" t="s">
        <v>1044</v>
      </c>
      <c r="J170" t="s">
        <v>655</v>
      </c>
      <c r="K170" t="s">
        <v>639</v>
      </c>
      <c r="L170" t="s">
        <v>640</v>
      </c>
      <c r="M170" t="s">
        <v>3548</v>
      </c>
      <c r="N170" t="s">
        <v>639</v>
      </c>
      <c r="O170" t="s">
        <v>647</v>
      </c>
      <c r="P170" t="s">
        <v>5</v>
      </c>
      <c r="Q170" t="s">
        <v>648</v>
      </c>
      <c r="R170" t="s">
        <v>3549</v>
      </c>
      <c r="S170" t="s">
        <v>3550</v>
      </c>
      <c r="T170" t="s">
        <v>3548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3551</v>
      </c>
      <c r="F171">
        <v>200</v>
      </c>
      <c r="G171">
        <v>0</v>
      </c>
      <c r="H171" t="s">
        <v>637</v>
      </c>
      <c r="I171" t="s">
        <v>3552</v>
      </c>
      <c r="J171" t="s">
        <v>653</v>
      </c>
      <c r="K171" t="s">
        <v>639</v>
      </c>
      <c r="L171" t="s">
        <v>640</v>
      </c>
      <c r="M171" t="s">
        <v>3553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3554</v>
      </c>
      <c r="T171" t="s">
        <v>3553</v>
      </c>
    </row>
    <row r="172" spans="1:20" x14ac:dyDescent="0.25">
      <c r="A172" t="s">
        <v>241</v>
      </c>
      <c r="B172" t="s">
        <v>247</v>
      </c>
      <c r="C172">
        <v>139</v>
      </c>
      <c r="D172">
        <v>1</v>
      </c>
      <c r="E172" t="s">
        <v>3555</v>
      </c>
      <c r="F172">
        <v>215</v>
      </c>
      <c r="G172">
        <v>0</v>
      </c>
      <c r="H172" t="s">
        <v>751</v>
      </c>
      <c r="I172" t="s">
        <v>3556</v>
      </c>
      <c r="J172" t="s">
        <v>3557</v>
      </c>
      <c r="K172" t="s">
        <v>1033</v>
      </c>
      <c r="L172" t="s">
        <v>3558</v>
      </c>
      <c r="M172" t="s">
        <v>3559</v>
      </c>
      <c r="N172" t="s">
        <v>752</v>
      </c>
      <c r="O172" t="s">
        <v>743</v>
      </c>
      <c r="P172" t="s">
        <v>744</v>
      </c>
      <c r="Q172" t="s">
        <v>745</v>
      </c>
      <c r="R172" t="s">
        <v>640</v>
      </c>
      <c r="S172" t="s">
        <v>3560</v>
      </c>
      <c r="T172" t="s">
        <v>3561</v>
      </c>
    </row>
    <row r="173" spans="1:20" x14ac:dyDescent="0.25">
      <c r="A173" t="s">
        <v>240</v>
      </c>
      <c r="B173" t="s">
        <v>246</v>
      </c>
      <c r="C173">
        <v>139</v>
      </c>
      <c r="D173">
        <v>1</v>
      </c>
      <c r="E173" t="s">
        <v>3555</v>
      </c>
      <c r="F173">
        <v>215</v>
      </c>
      <c r="G173">
        <v>0</v>
      </c>
      <c r="H173" t="s">
        <v>751</v>
      </c>
      <c r="I173" t="s">
        <v>3556</v>
      </c>
      <c r="J173" t="s">
        <v>3557</v>
      </c>
      <c r="K173" t="s">
        <v>1033</v>
      </c>
      <c r="L173" t="s">
        <v>3558</v>
      </c>
      <c r="M173" t="s">
        <v>3559</v>
      </c>
      <c r="N173" t="s">
        <v>752</v>
      </c>
      <c r="O173" t="s">
        <v>743</v>
      </c>
      <c r="P173" t="s">
        <v>744</v>
      </c>
      <c r="Q173" t="s">
        <v>745</v>
      </c>
      <c r="R173" t="s">
        <v>640</v>
      </c>
      <c r="S173" t="s">
        <v>3560</v>
      </c>
      <c r="T173" t="s">
        <v>3561</v>
      </c>
    </row>
    <row r="174" spans="1:20" x14ac:dyDescent="0.25">
      <c r="A174" t="s">
        <v>601</v>
      </c>
      <c r="B174" t="s">
        <v>602</v>
      </c>
      <c r="C174">
        <v>109</v>
      </c>
      <c r="D174">
        <v>1</v>
      </c>
      <c r="E174" t="s">
        <v>3562</v>
      </c>
      <c r="F174">
        <v>377</v>
      </c>
      <c r="G174">
        <v>50</v>
      </c>
      <c r="H174" t="s">
        <v>751</v>
      </c>
      <c r="I174" t="s">
        <v>3563</v>
      </c>
      <c r="J174" t="s">
        <v>3564</v>
      </c>
      <c r="K174" t="s">
        <v>1118</v>
      </c>
      <c r="L174" t="s">
        <v>3565</v>
      </c>
      <c r="M174" t="s">
        <v>3566</v>
      </c>
      <c r="N174" t="s">
        <v>752</v>
      </c>
      <c r="O174" t="s">
        <v>753</v>
      </c>
      <c r="P174" t="s">
        <v>744</v>
      </c>
      <c r="Q174" t="s">
        <v>745</v>
      </c>
      <c r="R174" t="s">
        <v>640</v>
      </c>
      <c r="S174" t="s">
        <v>3567</v>
      </c>
      <c r="T174" t="s">
        <v>3566</v>
      </c>
    </row>
    <row r="175" spans="1:20" x14ac:dyDescent="0.25">
      <c r="A175" t="s">
        <v>241</v>
      </c>
      <c r="B175" t="s">
        <v>247</v>
      </c>
      <c r="C175">
        <v>109</v>
      </c>
      <c r="D175">
        <v>1</v>
      </c>
      <c r="E175" t="s">
        <v>3562</v>
      </c>
      <c r="F175">
        <v>377</v>
      </c>
      <c r="G175">
        <v>50</v>
      </c>
      <c r="H175" t="s">
        <v>751</v>
      </c>
      <c r="I175" t="s">
        <v>3563</v>
      </c>
      <c r="J175" t="s">
        <v>3564</v>
      </c>
      <c r="K175" t="s">
        <v>1118</v>
      </c>
      <c r="L175" t="s">
        <v>3565</v>
      </c>
      <c r="M175" t="s">
        <v>3566</v>
      </c>
      <c r="N175" t="s">
        <v>752</v>
      </c>
      <c r="O175" t="s">
        <v>753</v>
      </c>
      <c r="P175" t="s">
        <v>744</v>
      </c>
      <c r="Q175" t="s">
        <v>745</v>
      </c>
      <c r="R175" t="s">
        <v>640</v>
      </c>
      <c r="S175" t="s">
        <v>3567</v>
      </c>
      <c r="T175" t="s">
        <v>3566</v>
      </c>
    </row>
    <row r="176" spans="1:20" x14ac:dyDescent="0.25">
      <c r="A176" t="s">
        <v>239</v>
      </c>
      <c r="B176" t="s">
        <v>245</v>
      </c>
      <c r="C176">
        <v>109</v>
      </c>
      <c r="D176">
        <v>1</v>
      </c>
      <c r="E176" t="s">
        <v>3562</v>
      </c>
      <c r="F176">
        <v>377</v>
      </c>
      <c r="G176">
        <v>50</v>
      </c>
      <c r="H176" t="s">
        <v>751</v>
      </c>
      <c r="I176" t="s">
        <v>3563</v>
      </c>
      <c r="J176" t="s">
        <v>3564</v>
      </c>
      <c r="K176" t="s">
        <v>1118</v>
      </c>
      <c r="L176" t="s">
        <v>3565</v>
      </c>
      <c r="M176" t="s">
        <v>3566</v>
      </c>
      <c r="N176" t="s">
        <v>752</v>
      </c>
      <c r="O176" t="s">
        <v>753</v>
      </c>
      <c r="P176" t="s">
        <v>744</v>
      </c>
      <c r="Q176" t="s">
        <v>745</v>
      </c>
      <c r="R176" t="s">
        <v>640</v>
      </c>
      <c r="S176" t="s">
        <v>3567</v>
      </c>
      <c r="T176" t="s">
        <v>3566</v>
      </c>
    </row>
    <row r="177" spans="1:20" x14ac:dyDescent="0.25">
      <c r="A177" t="s">
        <v>239</v>
      </c>
      <c r="B177" t="s">
        <v>245</v>
      </c>
      <c r="C177">
        <v>139</v>
      </c>
      <c r="D177">
        <v>2</v>
      </c>
      <c r="E177" t="s">
        <v>3568</v>
      </c>
      <c r="F177">
        <v>215</v>
      </c>
      <c r="G177">
        <v>0</v>
      </c>
      <c r="H177" t="s">
        <v>751</v>
      </c>
      <c r="I177" t="s">
        <v>1076</v>
      </c>
      <c r="J177" t="s">
        <v>3569</v>
      </c>
      <c r="K177" t="s">
        <v>3570</v>
      </c>
      <c r="L177" t="s">
        <v>3571</v>
      </c>
      <c r="M177" t="s">
        <v>3572</v>
      </c>
      <c r="N177" t="s">
        <v>752</v>
      </c>
      <c r="O177" t="s">
        <v>753</v>
      </c>
      <c r="P177" t="s">
        <v>744</v>
      </c>
      <c r="Q177" t="s">
        <v>745</v>
      </c>
      <c r="R177" t="s">
        <v>640</v>
      </c>
      <c r="S177" t="s">
        <v>3573</v>
      </c>
      <c r="T177" t="s">
        <v>3574</v>
      </c>
    </row>
    <row r="178" spans="1:20" x14ac:dyDescent="0.25">
      <c r="A178" t="s">
        <v>601</v>
      </c>
      <c r="B178" t="s">
        <v>602</v>
      </c>
      <c r="C178">
        <v>109</v>
      </c>
      <c r="D178">
        <v>1</v>
      </c>
      <c r="E178" t="s">
        <v>3575</v>
      </c>
      <c r="F178">
        <v>486</v>
      </c>
      <c r="G178">
        <v>50</v>
      </c>
      <c r="H178" t="s">
        <v>751</v>
      </c>
      <c r="I178" t="s">
        <v>3576</v>
      </c>
      <c r="J178" t="s">
        <v>3577</v>
      </c>
      <c r="K178" t="s">
        <v>1082</v>
      </c>
      <c r="L178" t="s">
        <v>3578</v>
      </c>
      <c r="M178" t="s">
        <v>3579</v>
      </c>
      <c r="N178" t="s">
        <v>752</v>
      </c>
      <c r="O178" t="s">
        <v>743</v>
      </c>
      <c r="P178" t="s">
        <v>744</v>
      </c>
      <c r="Q178" t="s">
        <v>745</v>
      </c>
      <c r="R178" t="s">
        <v>640</v>
      </c>
      <c r="S178" t="s">
        <v>3580</v>
      </c>
      <c r="T178" t="s">
        <v>3581</v>
      </c>
    </row>
    <row r="179" spans="1:20" x14ac:dyDescent="0.25">
      <c r="A179" t="s">
        <v>241</v>
      </c>
      <c r="B179" t="s">
        <v>247</v>
      </c>
      <c r="C179">
        <v>109</v>
      </c>
      <c r="D179">
        <v>1</v>
      </c>
      <c r="E179" t="s">
        <v>3575</v>
      </c>
      <c r="F179">
        <v>486</v>
      </c>
      <c r="G179">
        <v>50</v>
      </c>
      <c r="H179" t="s">
        <v>751</v>
      </c>
      <c r="I179" t="s">
        <v>3576</v>
      </c>
      <c r="J179" t="s">
        <v>3577</v>
      </c>
      <c r="K179" t="s">
        <v>1082</v>
      </c>
      <c r="L179" t="s">
        <v>3578</v>
      </c>
      <c r="M179" t="s">
        <v>3579</v>
      </c>
      <c r="N179" t="s">
        <v>752</v>
      </c>
      <c r="O179" t="s">
        <v>743</v>
      </c>
      <c r="P179" t="s">
        <v>744</v>
      </c>
      <c r="Q179" t="s">
        <v>745</v>
      </c>
      <c r="R179" t="s">
        <v>640</v>
      </c>
      <c r="S179" t="s">
        <v>3580</v>
      </c>
      <c r="T179" t="s">
        <v>3581</v>
      </c>
    </row>
    <row r="180" spans="1:20" x14ac:dyDescent="0.25">
      <c r="A180" t="s">
        <v>240</v>
      </c>
      <c r="B180" t="s">
        <v>246</v>
      </c>
      <c r="C180">
        <v>109</v>
      </c>
      <c r="D180">
        <v>1</v>
      </c>
      <c r="E180" t="s">
        <v>3575</v>
      </c>
      <c r="F180">
        <v>486</v>
      </c>
      <c r="G180">
        <v>50</v>
      </c>
      <c r="H180" t="s">
        <v>751</v>
      </c>
      <c r="I180" t="s">
        <v>3576</v>
      </c>
      <c r="J180" t="s">
        <v>3577</v>
      </c>
      <c r="K180" t="s">
        <v>1082</v>
      </c>
      <c r="L180" t="s">
        <v>3578</v>
      </c>
      <c r="M180" t="s">
        <v>3579</v>
      </c>
      <c r="N180" t="s">
        <v>752</v>
      </c>
      <c r="O180" t="s">
        <v>743</v>
      </c>
      <c r="P180" t="s">
        <v>744</v>
      </c>
      <c r="Q180" t="s">
        <v>745</v>
      </c>
      <c r="R180" t="s">
        <v>640</v>
      </c>
      <c r="S180" t="s">
        <v>3580</v>
      </c>
      <c r="T180" t="s">
        <v>3581</v>
      </c>
    </row>
    <row r="181" spans="1:20" x14ac:dyDescent="0.25">
      <c r="A181" t="s">
        <v>239</v>
      </c>
      <c r="B181" t="s">
        <v>245</v>
      </c>
      <c r="C181">
        <v>109</v>
      </c>
      <c r="D181">
        <v>1</v>
      </c>
      <c r="E181" t="s">
        <v>3575</v>
      </c>
      <c r="F181">
        <v>486</v>
      </c>
      <c r="G181">
        <v>50</v>
      </c>
      <c r="H181" t="s">
        <v>751</v>
      </c>
      <c r="I181" t="s">
        <v>3576</v>
      </c>
      <c r="J181" t="s">
        <v>3577</v>
      </c>
      <c r="K181" t="s">
        <v>1082</v>
      </c>
      <c r="L181" t="s">
        <v>3578</v>
      </c>
      <c r="M181" t="s">
        <v>3579</v>
      </c>
      <c r="N181" t="s">
        <v>752</v>
      </c>
      <c r="O181" t="s">
        <v>743</v>
      </c>
      <c r="P181" t="s">
        <v>744</v>
      </c>
      <c r="Q181" t="s">
        <v>745</v>
      </c>
      <c r="R181" t="s">
        <v>640</v>
      </c>
      <c r="S181" t="s">
        <v>3580</v>
      </c>
      <c r="T181" t="s">
        <v>3581</v>
      </c>
    </row>
    <row r="182" spans="1:20" x14ac:dyDescent="0.25">
      <c r="A182" t="s">
        <v>601</v>
      </c>
      <c r="B182" t="s">
        <v>602</v>
      </c>
      <c r="C182">
        <v>109</v>
      </c>
      <c r="D182">
        <v>1</v>
      </c>
      <c r="E182" t="s">
        <v>3466</v>
      </c>
      <c r="F182">
        <v>268</v>
      </c>
      <c r="G182">
        <v>50</v>
      </c>
      <c r="H182" t="s">
        <v>751</v>
      </c>
      <c r="I182" t="s">
        <v>3467</v>
      </c>
      <c r="J182" t="s">
        <v>3468</v>
      </c>
      <c r="K182" t="s">
        <v>761</v>
      </c>
      <c r="L182" t="s">
        <v>3469</v>
      </c>
      <c r="M182" t="s">
        <v>3470</v>
      </c>
      <c r="N182" t="s">
        <v>752</v>
      </c>
      <c r="O182" t="s">
        <v>753</v>
      </c>
      <c r="P182" t="s">
        <v>744</v>
      </c>
      <c r="Q182" t="s">
        <v>745</v>
      </c>
      <c r="R182" t="s">
        <v>640</v>
      </c>
      <c r="S182" t="s">
        <v>3471</v>
      </c>
      <c r="T182" t="s">
        <v>3582</v>
      </c>
    </row>
    <row r="183" spans="1:20" x14ac:dyDescent="0.25">
      <c r="A183" t="s">
        <v>22</v>
      </c>
      <c r="B183" t="s">
        <v>27</v>
      </c>
      <c r="C183">
        <v>66.333333333333329</v>
      </c>
      <c r="D183">
        <v>3</v>
      </c>
      <c r="E183" t="s">
        <v>3583</v>
      </c>
      <c r="F183">
        <v>250</v>
      </c>
      <c r="G183">
        <v>0</v>
      </c>
      <c r="H183" t="s">
        <v>637</v>
      </c>
      <c r="I183" t="s">
        <v>3584</v>
      </c>
      <c r="J183" t="s">
        <v>693</v>
      </c>
      <c r="K183" t="s">
        <v>639</v>
      </c>
      <c r="L183" t="s">
        <v>640</v>
      </c>
      <c r="M183" t="s">
        <v>3585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3586</v>
      </c>
      <c r="T183" t="s">
        <v>3585</v>
      </c>
    </row>
    <row r="184" spans="1:20" x14ac:dyDescent="0.25">
      <c r="A184" t="s">
        <v>601</v>
      </c>
      <c r="B184" t="s">
        <v>602</v>
      </c>
      <c r="C184">
        <v>100</v>
      </c>
      <c r="D184">
        <v>3</v>
      </c>
      <c r="E184" t="s">
        <v>3587</v>
      </c>
      <c r="F184">
        <v>1350</v>
      </c>
      <c r="G184">
        <v>50</v>
      </c>
      <c r="H184" t="s">
        <v>649</v>
      </c>
      <c r="I184" t="s">
        <v>1163</v>
      </c>
      <c r="J184" t="s">
        <v>1164</v>
      </c>
      <c r="K184" t="s">
        <v>1081</v>
      </c>
      <c r="L184" t="s">
        <v>1165</v>
      </c>
      <c r="M184" t="s">
        <v>3588</v>
      </c>
      <c r="N184" t="s">
        <v>752</v>
      </c>
      <c r="O184" t="s">
        <v>743</v>
      </c>
      <c r="P184" t="s">
        <v>783</v>
      </c>
      <c r="Q184" t="s">
        <v>745</v>
      </c>
      <c r="R184" t="s">
        <v>640</v>
      </c>
      <c r="S184" t="s">
        <v>3589</v>
      </c>
      <c r="T184" t="s">
        <v>3590</v>
      </c>
    </row>
    <row r="185" spans="1:20" x14ac:dyDescent="0.25">
      <c r="A185" t="s">
        <v>241</v>
      </c>
      <c r="B185" t="s">
        <v>247</v>
      </c>
      <c r="C185">
        <v>100</v>
      </c>
      <c r="D185">
        <v>5</v>
      </c>
      <c r="E185" t="s">
        <v>3587</v>
      </c>
      <c r="F185">
        <v>1350</v>
      </c>
      <c r="G185">
        <v>50</v>
      </c>
      <c r="H185" t="s">
        <v>649</v>
      </c>
      <c r="I185" t="s">
        <v>1163</v>
      </c>
      <c r="J185" t="s">
        <v>1164</v>
      </c>
      <c r="K185" t="s">
        <v>1081</v>
      </c>
      <c r="L185" t="s">
        <v>1165</v>
      </c>
      <c r="M185" t="s">
        <v>3588</v>
      </c>
      <c r="N185" t="s">
        <v>752</v>
      </c>
      <c r="O185" t="s">
        <v>743</v>
      </c>
      <c r="P185" t="s">
        <v>783</v>
      </c>
      <c r="Q185" t="s">
        <v>745</v>
      </c>
      <c r="R185" t="s">
        <v>640</v>
      </c>
      <c r="S185" t="s">
        <v>3589</v>
      </c>
      <c r="T185" t="s">
        <v>3590</v>
      </c>
    </row>
    <row r="186" spans="1:20" x14ac:dyDescent="0.25">
      <c r="A186" t="s">
        <v>239</v>
      </c>
      <c r="B186" t="s">
        <v>245</v>
      </c>
      <c r="C186">
        <v>100</v>
      </c>
      <c r="D186">
        <v>5</v>
      </c>
      <c r="E186" t="s">
        <v>3587</v>
      </c>
      <c r="F186">
        <v>1350</v>
      </c>
      <c r="G186">
        <v>50</v>
      </c>
      <c r="H186" t="s">
        <v>649</v>
      </c>
      <c r="I186" t="s">
        <v>1163</v>
      </c>
      <c r="J186" t="s">
        <v>1164</v>
      </c>
      <c r="K186" t="s">
        <v>1081</v>
      </c>
      <c r="L186" t="s">
        <v>1165</v>
      </c>
      <c r="M186" t="s">
        <v>3588</v>
      </c>
      <c r="N186" t="s">
        <v>752</v>
      </c>
      <c r="O186" t="s">
        <v>743</v>
      </c>
      <c r="P186" t="s">
        <v>783</v>
      </c>
      <c r="Q186" t="s">
        <v>745</v>
      </c>
      <c r="R186" t="s">
        <v>640</v>
      </c>
      <c r="S186" t="s">
        <v>3589</v>
      </c>
      <c r="T186" t="s">
        <v>3590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3591</v>
      </c>
      <c r="F187">
        <v>100</v>
      </c>
      <c r="G187">
        <v>0</v>
      </c>
      <c r="H187" t="s">
        <v>637</v>
      </c>
      <c r="I187" t="s">
        <v>3592</v>
      </c>
      <c r="J187" t="s">
        <v>664</v>
      </c>
      <c r="K187" t="s">
        <v>639</v>
      </c>
      <c r="L187" t="s">
        <v>640</v>
      </c>
      <c r="M187" t="s">
        <v>3593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3594</v>
      </c>
      <c r="T187" t="s">
        <v>3593</v>
      </c>
    </row>
    <row r="188" spans="1:20" x14ac:dyDescent="0.25">
      <c r="A188" t="s">
        <v>147</v>
      </c>
      <c r="B188" t="s">
        <v>148</v>
      </c>
      <c r="C188">
        <v>50</v>
      </c>
      <c r="D188">
        <v>6</v>
      </c>
      <c r="E188" t="s">
        <v>3595</v>
      </c>
      <c r="F188">
        <v>200</v>
      </c>
      <c r="G188">
        <v>0</v>
      </c>
      <c r="H188" t="s">
        <v>637</v>
      </c>
      <c r="I188" t="s">
        <v>1108</v>
      </c>
      <c r="J188" t="s">
        <v>645</v>
      </c>
      <c r="K188" t="s">
        <v>639</v>
      </c>
      <c r="L188" t="s">
        <v>640</v>
      </c>
      <c r="M188" t="s">
        <v>3596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3597</v>
      </c>
      <c r="T188" t="s">
        <v>3596</v>
      </c>
    </row>
    <row r="189" spans="1:20" x14ac:dyDescent="0.25">
      <c r="A189" t="s">
        <v>14</v>
      </c>
      <c r="B189" t="s">
        <v>15</v>
      </c>
      <c r="C189">
        <v>54.5</v>
      </c>
      <c r="D189">
        <v>2</v>
      </c>
      <c r="E189" t="s">
        <v>3598</v>
      </c>
      <c r="F189">
        <v>126.75</v>
      </c>
      <c r="G189">
        <v>46</v>
      </c>
      <c r="H189" t="s">
        <v>649</v>
      </c>
      <c r="I189" t="s">
        <v>3599</v>
      </c>
      <c r="J189" t="s">
        <v>3600</v>
      </c>
      <c r="K189" t="s">
        <v>895</v>
      </c>
      <c r="L189" t="s">
        <v>3601</v>
      </c>
      <c r="M189" t="s">
        <v>3602</v>
      </c>
      <c r="N189" t="s">
        <v>639</v>
      </c>
      <c r="O189" t="s">
        <v>678</v>
      </c>
      <c r="P189" t="s">
        <v>23</v>
      </c>
      <c r="Q189" t="s">
        <v>679</v>
      </c>
      <c r="R189" t="s">
        <v>640</v>
      </c>
      <c r="S189" t="s">
        <v>3603</v>
      </c>
      <c r="T189" t="s">
        <v>3602</v>
      </c>
    </row>
    <row r="190" spans="1:20" x14ac:dyDescent="0.25">
      <c r="A190" t="s">
        <v>241</v>
      </c>
      <c r="B190" t="s">
        <v>742</v>
      </c>
      <c r="C190">
        <v>41.7</v>
      </c>
      <c r="D190">
        <v>1</v>
      </c>
      <c r="E190" t="s">
        <v>3604</v>
      </c>
      <c r="F190">
        <v>50.2</v>
      </c>
      <c r="G190">
        <v>8.5</v>
      </c>
      <c r="H190" t="s">
        <v>677</v>
      </c>
      <c r="I190" t="s">
        <v>3605</v>
      </c>
      <c r="J190" t="s">
        <v>3606</v>
      </c>
      <c r="K190" t="s">
        <v>1114</v>
      </c>
      <c r="L190" t="s">
        <v>3607</v>
      </c>
      <c r="M190" t="s">
        <v>3608</v>
      </c>
      <c r="N190" t="s">
        <v>639</v>
      </c>
      <c r="O190" t="s">
        <v>678</v>
      </c>
      <c r="P190" t="s">
        <v>23</v>
      </c>
      <c r="Q190" t="s">
        <v>679</v>
      </c>
      <c r="R190" t="s">
        <v>640</v>
      </c>
      <c r="S190" t="s">
        <v>3609</v>
      </c>
      <c r="T190" t="s">
        <v>3608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3610</v>
      </c>
      <c r="F191">
        <v>100</v>
      </c>
      <c r="G191">
        <v>0</v>
      </c>
      <c r="H191" t="s">
        <v>637</v>
      </c>
      <c r="I191" t="s">
        <v>3611</v>
      </c>
      <c r="J191" t="s">
        <v>654</v>
      </c>
      <c r="K191" t="s">
        <v>639</v>
      </c>
      <c r="L191" t="s">
        <v>640</v>
      </c>
      <c r="M191" t="s">
        <v>3612</v>
      </c>
      <c r="N191" t="s">
        <v>639</v>
      </c>
      <c r="O191" t="s">
        <v>647</v>
      </c>
      <c r="P191" t="s">
        <v>5</v>
      </c>
      <c r="Q191" t="s">
        <v>648</v>
      </c>
      <c r="R191" t="s">
        <v>640</v>
      </c>
      <c r="S191" t="s">
        <v>3613</v>
      </c>
      <c r="T191" t="s">
        <v>3612</v>
      </c>
    </row>
    <row r="192" spans="1:20" x14ac:dyDescent="0.25">
      <c r="A192" t="s">
        <v>18</v>
      </c>
      <c r="B192" t="s">
        <v>19</v>
      </c>
      <c r="C192">
        <v>66.666666666666671</v>
      </c>
      <c r="D192">
        <v>3</v>
      </c>
      <c r="E192" t="s">
        <v>3614</v>
      </c>
      <c r="F192">
        <v>110</v>
      </c>
      <c r="G192">
        <v>10</v>
      </c>
      <c r="H192" t="s">
        <v>637</v>
      </c>
      <c r="I192" t="s">
        <v>802</v>
      </c>
      <c r="J192" t="s">
        <v>733</v>
      </c>
      <c r="K192" t="s">
        <v>639</v>
      </c>
      <c r="L192" t="s">
        <v>640</v>
      </c>
      <c r="M192" t="s">
        <v>3615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3616</v>
      </c>
      <c r="T192" t="s">
        <v>3615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3617</v>
      </c>
      <c r="F193">
        <v>100</v>
      </c>
      <c r="G193">
        <v>0</v>
      </c>
      <c r="H193" t="s">
        <v>637</v>
      </c>
      <c r="I193" t="s">
        <v>3618</v>
      </c>
      <c r="J193" t="s">
        <v>780</v>
      </c>
      <c r="K193" t="s">
        <v>639</v>
      </c>
      <c r="L193" t="s">
        <v>640</v>
      </c>
      <c r="M193" t="s">
        <v>3619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3620</v>
      </c>
      <c r="T193" t="s">
        <v>3619</v>
      </c>
    </row>
    <row r="194" spans="1:20" x14ac:dyDescent="0.25">
      <c r="A194" t="s">
        <v>241</v>
      </c>
      <c r="B194" t="s">
        <v>742</v>
      </c>
      <c r="C194">
        <v>87.2</v>
      </c>
      <c r="D194">
        <v>1</v>
      </c>
      <c r="E194" t="s">
        <v>3621</v>
      </c>
      <c r="F194">
        <v>94.2</v>
      </c>
      <c r="G194">
        <v>7</v>
      </c>
      <c r="H194" t="s">
        <v>677</v>
      </c>
      <c r="I194" t="s">
        <v>3622</v>
      </c>
      <c r="J194" t="s">
        <v>3623</v>
      </c>
      <c r="K194" t="s">
        <v>776</v>
      </c>
      <c r="L194" t="s">
        <v>3624</v>
      </c>
      <c r="M194" t="s">
        <v>3625</v>
      </c>
      <c r="N194" t="s">
        <v>639</v>
      </c>
      <c r="O194" t="s">
        <v>678</v>
      </c>
      <c r="P194" t="s">
        <v>23</v>
      </c>
      <c r="Q194" t="s">
        <v>679</v>
      </c>
      <c r="R194" t="s">
        <v>640</v>
      </c>
      <c r="S194" t="s">
        <v>3626</v>
      </c>
      <c r="T194" t="s">
        <v>3627</v>
      </c>
    </row>
    <row r="195" spans="1:20" x14ac:dyDescent="0.25">
      <c r="A195" t="s">
        <v>22</v>
      </c>
      <c r="B195" t="s">
        <v>27</v>
      </c>
      <c r="C195">
        <v>120</v>
      </c>
      <c r="D195">
        <v>1</v>
      </c>
      <c r="E195" t="s">
        <v>3628</v>
      </c>
      <c r="F195">
        <v>100</v>
      </c>
      <c r="G195">
        <v>0</v>
      </c>
      <c r="H195" t="s">
        <v>637</v>
      </c>
      <c r="I195" t="s">
        <v>1119</v>
      </c>
      <c r="J195" t="s">
        <v>664</v>
      </c>
      <c r="K195" t="s">
        <v>639</v>
      </c>
      <c r="L195" t="s">
        <v>640</v>
      </c>
      <c r="M195" t="s">
        <v>3629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3630</v>
      </c>
      <c r="T195" t="s">
        <v>3629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3</v>
      </c>
      <c r="E196" t="s">
        <v>3631</v>
      </c>
      <c r="F196">
        <v>100</v>
      </c>
      <c r="G196">
        <v>0</v>
      </c>
      <c r="H196" t="s">
        <v>637</v>
      </c>
      <c r="I196" t="s">
        <v>1119</v>
      </c>
      <c r="J196" t="s">
        <v>664</v>
      </c>
      <c r="K196" t="s">
        <v>639</v>
      </c>
      <c r="L196" t="s">
        <v>640</v>
      </c>
      <c r="M196" t="s">
        <v>3632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3633</v>
      </c>
      <c r="T196" t="s">
        <v>3632</v>
      </c>
    </row>
    <row r="197" spans="1:20" x14ac:dyDescent="0.25">
      <c r="A197" t="s">
        <v>72</v>
      </c>
      <c r="B197" t="s">
        <v>799</v>
      </c>
      <c r="C197">
        <v>93</v>
      </c>
      <c r="D197">
        <v>1</v>
      </c>
      <c r="E197" t="s">
        <v>3634</v>
      </c>
      <c r="F197">
        <v>93</v>
      </c>
      <c r="G197">
        <v>0</v>
      </c>
      <c r="H197" t="s">
        <v>649</v>
      </c>
      <c r="I197" t="s">
        <v>724</v>
      </c>
      <c r="J197" t="s">
        <v>3635</v>
      </c>
      <c r="K197" t="s">
        <v>869</v>
      </c>
      <c r="L197" t="s">
        <v>882</v>
      </c>
      <c r="M197" t="s">
        <v>3636</v>
      </c>
      <c r="N197" t="s">
        <v>639</v>
      </c>
      <c r="O197" t="s">
        <v>651</v>
      </c>
      <c r="P197" t="s">
        <v>26</v>
      </c>
      <c r="Q197" t="s">
        <v>652</v>
      </c>
      <c r="R197" t="s">
        <v>640</v>
      </c>
      <c r="S197" t="s">
        <v>3637</v>
      </c>
      <c r="T197" t="s">
        <v>3636</v>
      </c>
    </row>
    <row r="198" spans="1:20" x14ac:dyDescent="0.25">
      <c r="A198" t="s">
        <v>241</v>
      </c>
      <c r="B198" t="s">
        <v>742</v>
      </c>
      <c r="C198">
        <v>44.5</v>
      </c>
      <c r="D198">
        <v>1</v>
      </c>
      <c r="E198" t="s">
        <v>3638</v>
      </c>
      <c r="F198">
        <v>96</v>
      </c>
      <c r="G198">
        <v>7</v>
      </c>
      <c r="H198" t="s">
        <v>677</v>
      </c>
      <c r="I198" t="s">
        <v>3639</v>
      </c>
      <c r="J198" t="s">
        <v>3640</v>
      </c>
      <c r="K198" t="s">
        <v>1072</v>
      </c>
      <c r="L198" t="s">
        <v>3641</v>
      </c>
      <c r="M198" t="s">
        <v>3642</v>
      </c>
      <c r="N198" t="s">
        <v>639</v>
      </c>
      <c r="O198" t="s">
        <v>678</v>
      </c>
      <c r="P198" t="s">
        <v>23</v>
      </c>
      <c r="Q198" t="s">
        <v>679</v>
      </c>
      <c r="R198" t="s">
        <v>640</v>
      </c>
      <c r="S198" t="s">
        <v>3643</v>
      </c>
      <c r="T198" t="s">
        <v>3642</v>
      </c>
    </row>
    <row r="199" spans="1:20" x14ac:dyDescent="0.25">
      <c r="A199" t="s">
        <v>239</v>
      </c>
      <c r="B199" t="s">
        <v>742</v>
      </c>
      <c r="C199">
        <v>44.5</v>
      </c>
      <c r="D199">
        <v>1</v>
      </c>
      <c r="E199" t="s">
        <v>3638</v>
      </c>
      <c r="F199">
        <v>96</v>
      </c>
      <c r="G199">
        <v>7</v>
      </c>
      <c r="H199" t="s">
        <v>677</v>
      </c>
      <c r="I199" t="s">
        <v>3639</v>
      </c>
      <c r="J199" t="s">
        <v>3640</v>
      </c>
      <c r="K199" t="s">
        <v>1072</v>
      </c>
      <c r="L199" t="s">
        <v>3641</v>
      </c>
      <c r="M199" t="s">
        <v>3642</v>
      </c>
      <c r="N199" t="s">
        <v>639</v>
      </c>
      <c r="O199" t="s">
        <v>678</v>
      </c>
      <c r="P199" t="s">
        <v>23</v>
      </c>
      <c r="Q199" t="s">
        <v>679</v>
      </c>
      <c r="R199" t="s">
        <v>640</v>
      </c>
      <c r="S199" t="s">
        <v>3643</v>
      </c>
      <c r="T199" t="s">
        <v>3642</v>
      </c>
    </row>
    <row r="200" spans="1:20" x14ac:dyDescent="0.25">
      <c r="A200" t="s">
        <v>18</v>
      </c>
      <c r="B200" t="s">
        <v>19</v>
      </c>
      <c r="C200">
        <v>66.666666666666671</v>
      </c>
      <c r="D200">
        <v>3</v>
      </c>
      <c r="E200" t="s">
        <v>3644</v>
      </c>
      <c r="F200">
        <v>135</v>
      </c>
      <c r="G200">
        <v>35</v>
      </c>
      <c r="H200" t="s">
        <v>637</v>
      </c>
      <c r="I200" t="s">
        <v>973</v>
      </c>
      <c r="J200" t="s">
        <v>653</v>
      </c>
      <c r="K200" t="s">
        <v>639</v>
      </c>
      <c r="L200" t="s">
        <v>640</v>
      </c>
      <c r="M200" t="s">
        <v>3642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3645</v>
      </c>
      <c r="T200" t="s">
        <v>3642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3646</v>
      </c>
      <c r="F201">
        <v>200</v>
      </c>
      <c r="G201">
        <v>0</v>
      </c>
      <c r="H201" t="s">
        <v>637</v>
      </c>
      <c r="I201" t="s">
        <v>1108</v>
      </c>
      <c r="J201" t="s">
        <v>645</v>
      </c>
      <c r="K201" t="s">
        <v>639</v>
      </c>
      <c r="L201" t="s">
        <v>640</v>
      </c>
      <c r="M201" t="s">
        <v>3647</v>
      </c>
      <c r="N201" t="s">
        <v>639</v>
      </c>
      <c r="O201" t="s">
        <v>641</v>
      </c>
      <c r="P201" t="s">
        <v>5</v>
      </c>
      <c r="Q201" t="s">
        <v>642</v>
      </c>
      <c r="R201" t="s">
        <v>640</v>
      </c>
      <c r="S201" t="s">
        <v>3648</v>
      </c>
      <c r="T201" t="s">
        <v>3647</v>
      </c>
    </row>
    <row r="202" spans="1:20" x14ac:dyDescent="0.25">
      <c r="A202" t="s">
        <v>147</v>
      </c>
      <c r="B202" t="s">
        <v>148</v>
      </c>
      <c r="C202">
        <v>50</v>
      </c>
      <c r="D202">
        <v>12</v>
      </c>
      <c r="E202" t="s">
        <v>3649</v>
      </c>
      <c r="F202">
        <v>340</v>
      </c>
      <c r="G202">
        <v>0</v>
      </c>
      <c r="H202" t="s">
        <v>637</v>
      </c>
      <c r="I202" t="s">
        <v>703</v>
      </c>
      <c r="J202" t="s">
        <v>695</v>
      </c>
      <c r="K202" t="s">
        <v>639</v>
      </c>
      <c r="L202" t="s">
        <v>640</v>
      </c>
      <c r="M202" t="s">
        <v>3647</v>
      </c>
      <c r="N202" t="s">
        <v>639</v>
      </c>
      <c r="O202" t="s">
        <v>641</v>
      </c>
      <c r="P202" t="s">
        <v>5</v>
      </c>
      <c r="Q202" t="s">
        <v>642</v>
      </c>
      <c r="R202" t="s">
        <v>640</v>
      </c>
      <c r="S202" t="s">
        <v>3650</v>
      </c>
      <c r="T202" t="s">
        <v>3647</v>
      </c>
    </row>
    <row r="203" spans="1:20" x14ac:dyDescent="0.25">
      <c r="A203" t="s">
        <v>18</v>
      </c>
      <c r="B203" t="s">
        <v>19</v>
      </c>
      <c r="C203">
        <v>33</v>
      </c>
      <c r="D203">
        <v>10</v>
      </c>
      <c r="E203" t="s">
        <v>3651</v>
      </c>
      <c r="F203">
        <v>339.15</v>
      </c>
      <c r="G203">
        <v>0</v>
      </c>
      <c r="H203" t="s">
        <v>637</v>
      </c>
      <c r="I203" t="s">
        <v>3652</v>
      </c>
      <c r="J203" t="s">
        <v>710</v>
      </c>
      <c r="K203" t="s">
        <v>639</v>
      </c>
      <c r="L203" t="s">
        <v>640</v>
      </c>
      <c r="M203" t="s">
        <v>3653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3654</v>
      </c>
      <c r="T203" t="s">
        <v>3653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3655</v>
      </c>
      <c r="F204">
        <v>100</v>
      </c>
      <c r="G204">
        <v>0</v>
      </c>
      <c r="H204" t="s">
        <v>637</v>
      </c>
      <c r="I204" t="s">
        <v>3656</v>
      </c>
      <c r="J204" t="s">
        <v>726</v>
      </c>
      <c r="K204" t="s">
        <v>639</v>
      </c>
      <c r="L204" t="s">
        <v>640</v>
      </c>
      <c r="M204" t="s">
        <v>3657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3658</v>
      </c>
      <c r="T204" t="s">
        <v>3657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3</v>
      </c>
      <c r="E205" t="s">
        <v>3659</v>
      </c>
      <c r="F205">
        <v>100</v>
      </c>
      <c r="G205">
        <v>0</v>
      </c>
      <c r="H205" t="s">
        <v>637</v>
      </c>
      <c r="I205" t="s">
        <v>772</v>
      </c>
      <c r="J205" t="s">
        <v>653</v>
      </c>
      <c r="K205" t="s">
        <v>639</v>
      </c>
      <c r="L205" t="s">
        <v>640</v>
      </c>
      <c r="M205" t="s">
        <v>3660</v>
      </c>
      <c r="N205" t="s">
        <v>639</v>
      </c>
      <c r="O205" t="s">
        <v>641</v>
      </c>
      <c r="P205" t="s">
        <v>5</v>
      </c>
      <c r="Q205" t="s">
        <v>642</v>
      </c>
      <c r="R205" t="s">
        <v>640</v>
      </c>
      <c r="S205" t="s">
        <v>3661</v>
      </c>
      <c r="T205" t="s">
        <v>3660</v>
      </c>
    </row>
    <row r="206" spans="1:20" x14ac:dyDescent="0.25">
      <c r="A206" t="s">
        <v>147</v>
      </c>
      <c r="B206" t="s">
        <v>148</v>
      </c>
      <c r="C206">
        <v>65</v>
      </c>
      <c r="D206">
        <v>9</v>
      </c>
      <c r="E206" t="s">
        <v>3662</v>
      </c>
      <c r="F206">
        <v>272.08999999999997</v>
      </c>
      <c r="G206">
        <v>0</v>
      </c>
      <c r="H206" t="s">
        <v>637</v>
      </c>
      <c r="I206" t="s">
        <v>3663</v>
      </c>
      <c r="J206" t="s">
        <v>686</v>
      </c>
      <c r="K206" t="s">
        <v>639</v>
      </c>
      <c r="L206" t="s">
        <v>640</v>
      </c>
      <c r="M206" t="s">
        <v>3664</v>
      </c>
      <c r="N206" t="s">
        <v>639</v>
      </c>
      <c r="O206" t="s">
        <v>647</v>
      </c>
      <c r="P206" t="s">
        <v>5</v>
      </c>
      <c r="Q206" t="s">
        <v>648</v>
      </c>
      <c r="R206" t="s">
        <v>640</v>
      </c>
      <c r="S206" t="s">
        <v>3665</v>
      </c>
      <c r="T206" t="s">
        <v>3660</v>
      </c>
    </row>
    <row r="207" spans="1:20" x14ac:dyDescent="0.25">
      <c r="A207" t="s">
        <v>516</v>
      </c>
      <c r="B207" t="s">
        <v>120</v>
      </c>
      <c r="C207">
        <v>71</v>
      </c>
      <c r="D207">
        <v>1</v>
      </c>
      <c r="E207" t="s">
        <v>3666</v>
      </c>
      <c r="F207">
        <v>108</v>
      </c>
      <c r="G207">
        <v>37</v>
      </c>
      <c r="H207" t="s">
        <v>649</v>
      </c>
      <c r="I207" t="s">
        <v>956</v>
      </c>
      <c r="J207" t="s">
        <v>957</v>
      </c>
      <c r="K207" t="s">
        <v>671</v>
      </c>
      <c r="L207" t="s">
        <v>849</v>
      </c>
      <c r="M207" t="s">
        <v>3667</v>
      </c>
      <c r="N207" t="s">
        <v>639</v>
      </c>
      <c r="O207" t="s">
        <v>651</v>
      </c>
      <c r="P207" t="s">
        <v>26</v>
      </c>
      <c r="Q207" t="s">
        <v>652</v>
      </c>
      <c r="R207" t="s">
        <v>640</v>
      </c>
      <c r="S207" t="s">
        <v>3668</v>
      </c>
      <c r="T207" t="s">
        <v>3669</v>
      </c>
    </row>
    <row r="208" spans="1:20" x14ac:dyDescent="0.25">
      <c r="A208" t="s">
        <v>147</v>
      </c>
      <c r="B208" t="s">
        <v>148</v>
      </c>
      <c r="C208">
        <v>50</v>
      </c>
      <c r="D208">
        <v>12</v>
      </c>
      <c r="E208" t="s">
        <v>3670</v>
      </c>
      <c r="F208">
        <v>340</v>
      </c>
      <c r="G208">
        <v>0</v>
      </c>
      <c r="H208" t="s">
        <v>637</v>
      </c>
      <c r="I208" t="s">
        <v>3671</v>
      </c>
      <c r="J208" t="s">
        <v>644</v>
      </c>
      <c r="K208" t="s">
        <v>639</v>
      </c>
      <c r="L208" t="s">
        <v>640</v>
      </c>
      <c r="M208" t="s">
        <v>3672</v>
      </c>
      <c r="N208" t="s">
        <v>639</v>
      </c>
      <c r="O208" t="s">
        <v>647</v>
      </c>
      <c r="P208" t="s">
        <v>5</v>
      </c>
      <c r="Q208" t="s">
        <v>648</v>
      </c>
      <c r="R208" t="s">
        <v>3673</v>
      </c>
      <c r="S208" t="s">
        <v>3674</v>
      </c>
      <c r="T208" t="s">
        <v>3675</v>
      </c>
    </row>
    <row r="209" spans="1:20" x14ac:dyDescent="0.25">
      <c r="A209" t="s">
        <v>22</v>
      </c>
      <c r="B209" t="s">
        <v>27</v>
      </c>
      <c r="C209">
        <v>69.900000000000006</v>
      </c>
      <c r="D209">
        <v>10</v>
      </c>
      <c r="E209" t="s">
        <v>3676</v>
      </c>
      <c r="F209">
        <v>800</v>
      </c>
      <c r="G209">
        <v>0</v>
      </c>
      <c r="H209" t="s">
        <v>649</v>
      </c>
      <c r="I209" t="s">
        <v>925</v>
      </c>
      <c r="J209" t="s">
        <v>1097</v>
      </c>
      <c r="K209" t="s">
        <v>886</v>
      </c>
      <c r="L209" t="s">
        <v>848</v>
      </c>
      <c r="M209" t="s">
        <v>3677</v>
      </c>
      <c r="N209" t="s">
        <v>639</v>
      </c>
      <c r="O209" t="s">
        <v>651</v>
      </c>
      <c r="P209" t="s">
        <v>26</v>
      </c>
      <c r="Q209" t="s">
        <v>652</v>
      </c>
      <c r="R209" t="s">
        <v>640</v>
      </c>
      <c r="S209" t="s">
        <v>3678</v>
      </c>
      <c r="T209" t="s">
        <v>3679</v>
      </c>
    </row>
    <row r="210" spans="1:20" x14ac:dyDescent="0.25">
      <c r="A210" t="s">
        <v>72</v>
      </c>
      <c r="B210" t="s">
        <v>108</v>
      </c>
      <c r="C210">
        <v>100</v>
      </c>
      <c r="D210">
        <v>1</v>
      </c>
      <c r="E210" t="s">
        <v>3680</v>
      </c>
      <c r="F210">
        <v>599</v>
      </c>
      <c r="G210">
        <v>0</v>
      </c>
      <c r="H210" t="s">
        <v>751</v>
      </c>
      <c r="I210" t="s">
        <v>3681</v>
      </c>
      <c r="J210" t="s">
        <v>3682</v>
      </c>
      <c r="K210" t="s">
        <v>1034</v>
      </c>
      <c r="L210" t="s">
        <v>3683</v>
      </c>
      <c r="M210" t="s">
        <v>3684</v>
      </c>
      <c r="N210" t="s">
        <v>752</v>
      </c>
      <c r="O210" t="s">
        <v>743</v>
      </c>
      <c r="P210" t="s">
        <v>744</v>
      </c>
      <c r="Q210" t="s">
        <v>745</v>
      </c>
      <c r="R210" t="s">
        <v>640</v>
      </c>
      <c r="S210" t="s">
        <v>3685</v>
      </c>
      <c r="T210" t="s">
        <v>3686</v>
      </c>
    </row>
    <row r="211" spans="1:20" x14ac:dyDescent="0.25">
      <c r="A211" t="s">
        <v>601</v>
      </c>
      <c r="B211" t="s">
        <v>602</v>
      </c>
      <c r="C211">
        <v>139</v>
      </c>
      <c r="D211">
        <v>1</v>
      </c>
      <c r="E211" t="s">
        <v>3680</v>
      </c>
      <c r="F211">
        <v>599</v>
      </c>
      <c r="G211">
        <v>0</v>
      </c>
      <c r="H211" t="s">
        <v>751</v>
      </c>
      <c r="I211" t="s">
        <v>3681</v>
      </c>
      <c r="J211" t="s">
        <v>3682</v>
      </c>
      <c r="K211" t="s">
        <v>1034</v>
      </c>
      <c r="L211" t="s">
        <v>3683</v>
      </c>
      <c r="M211" t="s">
        <v>3684</v>
      </c>
      <c r="N211" t="s">
        <v>752</v>
      </c>
      <c r="O211" t="s">
        <v>743</v>
      </c>
      <c r="P211" t="s">
        <v>744</v>
      </c>
      <c r="Q211" t="s">
        <v>745</v>
      </c>
      <c r="R211" t="s">
        <v>640</v>
      </c>
      <c r="S211" t="s">
        <v>3685</v>
      </c>
      <c r="T211" t="s">
        <v>3686</v>
      </c>
    </row>
    <row r="212" spans="1:20" x14ac:dyDescent="0.25">
      <c r="A212" t="s">
        <v>241</v>
      </c>
      <c r="B212" t="s">
        <v>247</v>
      </c>
      <c r="C212">
        <v>139</v>
      </c>
      <c r="D212">
        <v>1</v>
      </c>
      <c r="E212" t="s">
        <v>3680</v>
      </c>
      <c r="F212">
        <v>599</v>
      </c>
      <c r="G212">
        <v>0</v>
      </c>
      <c r="H212" t="s">
        <v>751</v>
      </c>
      <c r="I212" t="s">
        <v>3681</v>
      </c>
      <c r="J212" t="s">
        <v>3682</v>
      </c>
      <c r="K212" t="s">
        <v>1034</v>
      </c>
      <c r="L212" t="s">
        <v>3683</v>
      </c>
      <c r="M212" t="s">
        <v>3684</v>
      </c>
      <c r="N212" t="s">
        <v>752</v>
      </c>
      <c r="O212" t="s">
        <v>743</v>
      </c>
      <c r="P212" t="s">
        <v>744</v>
      </c>
      <c r="Q212" t="s">
        <v>745</v>
      </c>
      <c r="R212" t="s">
        <v>640</v>
      </c>
      <c r="S212" t="s">
        <v>3685</v>
      </c>
      <c r="T212" t="s">
        <v>3686</v>
      </c>
    </row>
    <row r="213" spans="1:20" x14ac:dyDescent="0.25">
      <c r="A213" t="s">
        <v>240</v>
      </c>
      <c r="B213" t="s">
        <v>246</v>
      </c>
      <c r="C213">
        <v>139</v>
      </c>
      <c r="D213">
        <v>1</v>
      </c>
      <c r="E213" t="s">
        <v>3680</v>
      </c>
      <c r="F213">
        <v>599</v>
      </c>
      <c r="G213">
        <v>0</v>
      </c>
      <c r="H213" t="s">
        <v>751</v>
      </c>
      <c r="I213" t="s">
        <v>3681</v>
      </c>
      <c r="J213" t="s">
        <v>3682</v>
      </c>
      <c r="K213" t="s">
        <v>1034</v>
      </c>
      <c r="L213" t="s">
        <v>3683</v>
      </c>
      <c r="M213" t="s">
        <v>3684</v>
      </c>
      <c r="N213" t="s">
        <v>752</v>
      </c>
      <c r="O213" t="s">
        <v>743</v>
      </c>
      <c r="P213" t="s">
        <v>744</v>
      </c>
      <c r="Q213" t="s">
        <v>745</v>
      </c>
      <c r="R213" t="s">
        <v>640</v>
      </c>
      <c r="S213" t="s">
        <v>3685</v>
      </c>
      <c r="T213" t="s">
        <v>3686</v>
      </c>
    </row>
    <row r="214" spans="1:20" x14ac:dyDescent="0.25">
      <c r="A214" t="s">
        <v>239</v>
      </c>
      <c r="B214" t="s">
        <v>245</v>
      </c>
      <c r="C214">
        <v>139</v>
      </c>
      <c r="D214">
        <v>1</v>
      </c>
      <c r="E214" t="s">
        <v>3680</v>
      </c>
      <c r="F214">
        <v>599</v>
      </c>
      <c r="G214">
        <v>0</v>
      </c>
      <c r="H214" t="s">
        <v>751</v>
      </c>
      <c r="I214" t="s">
        <v>3681</v>
      </c>
      <c r="J214" t="s">
        <v>3682</v>
      </c>
      <c r="K214" t="s">
        <v>1034</v>
      </c>
      <c r="L214" t="s">
        <v>3683</v>
      </c>
      <c r="M214" t="s">
        <v>3684</v>
      </c>
      <c r="N214" t="s">
        <v>752</v>
      </c>
      <c r="O214" t="s">
        <v>743</v>
      </c>
      <c r="P214" t="s">
        <v>744</v>
      </c>
      <c r="Q214" t="s">
        <v>745</v>
      </c>
      <c r="R214" t="s">
        <v>640</v>
      </c>
      <c r="S214" t="s">
        <v>3685</v>
      </c>
      <c r="T214" t="s">
        <v>3686</v>
      </c>
    </row>
    <row r="215" spans="1:20" x14ac:dyDescent="0.25">
      <c r="A215" t="s">
        <v>22</v>
      </c>
      <c r="B215" t="s">
        <v>27</v>
      </c>
      <c r="C215">
        <v>0</v>
      </c>
      <c r="D215">
        <v>1</v>
      </c>
      <c r="E215" t="s">
        <v>3687</v>
      </c>
      <c r="F215">
        <v>0</v>
      </c>
      <c r="G215">
        <v>0</v>
      </c>
      <c r="H215" t="s">
        <v>637</v>
      </c>
      <c r="I215" t="s">
        <v>3688</v>
      </c>
      <c r="J215" t="s">
        <v>654</v>
      </c>
      <c r="K215" t="s">
        <v>639</v>
      </c>
      <c r="L215" t="s">
        <v>640</v>
      </c>
      <c r="M215" t="s">
        <v>3689</v>
      </c>
      <c r="N215" t="s">
        <v>639</v>
      </c>
      <c r="O215" t="s">
        <v>662</v>
      </c>
      <c r="P215" t="s">
        <v>5</v>
      </c>
      <c r="Q215" t="s">
        <v>648</v>
      </c>
      <c r="R215" t="s">
        <v>640</v>
      </c>
      <c r="S215" t="s">
        <v>3690</v>
      </c>
      <c r="T215" t="s">
        <v>3689</v>
      </c>
    </row>
    <row r="216" spans="1:20" x14ac:dyDescent="0.25">
      <c r="A216" t="s">
        <v>241</v>
      </c>
      <c r="B216" t="s">
        <v>247</v>
      </c>
      <c r="C216">
        <v>0</v>
      </c>
      <c r="D216">
        <v>1</v>
      </c>
      <c r="E216" t="s">
        <v>3691</v>
      </c>
      <c r="F216">
        <v>0</v>
      </c>
      <c r="G216">
        <v>0</v>
      </c>
      <c r="H216" t="s">
        <v>637</v>
      </c>
      <c r="I216" t="s">
        <v>3692</v>
      </c>
      <c r="J216" t="s">
        <v>653</v>
      </c>
      <c r="K216" t="s">
        <v>639</v>
      </c>
      <c r="L216" t="s">
        <v>640</v>
      </c>
      <c r="M216" t="s">
        <v>3693</v>
      </c>
      <c r="N216" t="s">
        <v>639</v>
      </c>
      <c r="O216" t="s">
        <v>647</v>
      </c>
      <c r="P216" t="s">
        <v>5</v>
      </c>
      <c r="Q216" t="s">
        <v>648</v>
      </c>
      <c r="R216" t="s">
        <v>640</v>
      </c>
      <c r="S216" t="s">
        <v>3694</v>
      </c>
      <c r="T216" t="s">
        <v>3693</v>
      </c>
    </row>
    <row r="217" spans="1:20" x14ac:dyDescent="0.25">
      <c r="A217" t="s">
        <v>101</v>
      </c>
      <c r="B217" t="s">
        <v>74</v>
      </c>
      <c r="C217">
        <v>0</v>
      </c>
      <c r="D217">
        <v>1</v>
      </c>
      <c r="E217" t="s">
        <v>3695</v>
      </c>
      <c r="F217">
        <v>0</v>
      </c>
      <c r="G217">
        <v>0</v>
      </c>
      <c r="H217" t="s">
        <v>637</v>
      </c>
      <c r="I217" t="s">
        <v>3696</v>
      </c>
      <c r="J217" t="s">
        <v>653</v>
      </c>
      <c r="K217" t="s">
        <v>639</v>
      </c>
      <c r="L217" t="s">
        <v>640</v>
      </c>
      <c r="M217" t="s">
        <v>3697</v>
      </c>
      <c r="N217" t="s">
        <v>639</v>
      </c>
      <c r="O217" t="s">
        <v>647</v>
      </c>
      <c r="P217" t="s">
        <v>5</v>
      </c>
      <c r="Q217" t="s">
        <v>648</v>
      </c>
      <c r="R217" t="s">
        <v>640</v>
      </c>
      <c r="S217" t="s">
        <v>3698</v>
      </c>
      <c r="T217" t="s">
        <v>3697</v>
      </c>
    </row>
    <row r="218" spans="1:20" x14ac:dyDescent="0.25">
      <c r="A218" t="s">
        <v>147</v>
      </c>
      <c r="B218" t="s">
        <v>148</v>
      </c>
      <c r="C218">
        <v>50</v>
      </c>
      <c r="D218">
        <v>60</v>
      </c>
      <c r="E218" t="s">
        <v>3699</v>
      </c>
      <c r="F218">
        <v>1700</v>
      </c>
      <c r="G218">
        <v>0</v>
      </c>
      <c r="H218" t="s">
        <v>637</v>
      </c>
      <c r="I218" t="s">
        <v>3500</v>
      </c>
      <c r="J218" t="s">
        <v>685</v>
      </c>
      <c r="K218" t="s">
        <v>639</v>
      </c>
      <c r="L218" t="s">
        <v>640</v>
      </c>
      <c r="M218" t="s">
        <v>3697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3700</v>
      </c>
      <c r="T218" t="s">
        <v>3697</v>
      </c>
    </row>
    <row r="219" spans="1:20" x14ac:dyDescent="0.25">
      <c r="A219" t="s">
        <v>240</v>
      </c>
      <c r="B219" t="s">
        <v>246</v>
      </c>
      <c r="C219">
        <v>159</v>
      </c>
      <c r="D219">
        <v>1</v>
      </c>
      <c r="E219" t="s">
        <v>3701</v>
      </c>
      <c r="F219">
        <v>129</v>
      </c>
      <c r="G219">
        <v>0</v>
      </c>
      <c r="H219" t="s">
        <v>637</v>
      </c>
      <c r="I219" t="s">
        <v>3702</v>
      </c>
      <c r="J219" t="s">
        <v>653</v>
      </c>
      <c r="K219" t="s">
        <v>639</v>
      </c>
      <c r="L219" t="s">
        <v>640</v>
      </c>
      <c r="M219" t="s">
        <v>3703</v>
      </c>
      <c r="N219" t="s">
        <v>639</v>
      </c>
      <c r="O219" t="s">
        <v>641</v>
      </c>
      <c r="P219" t="s">
        <v>5</v>
      </c>
      <c r="Q219" t="s">
        <v>642</v>
      </c>
      <c r="R219" t="s">
        <v>640</v>
      </c>
      <c r="S219" t="s">
        <v>3704</v>
      </c>
      <c r="T219" t="s">
        <v>3703</v>
      </c>
    </row>
    <row r="220" spans="1:20" x14ac:dyDescent="0.25">
      <c r="A220" t="s">
        <v>241</v>
      </c>
      <c r="B220" t="s">
        <v>247</v>
      </c>
      <c r="C220">
        <v>109</v>
      </c>
      <c r="D220">
        <v>1</v>
      </c>
      <c r="E220" t="s">
        <v>3705</v>
      </c>
      <c r="F220">
        <v>595</v>
      </c>
      <c r="G220">
        <v>50</v>
      </c>
      <c r="H220" t="s">
        <v>751</v>
      </c>
      <c r="I220" t="s">
        <v>3706</v>
      </c>
      <c r="J220" t="s">
        <v>3707</v>
      </c>
      <c r="K220" t="s">
        <v>1024</v>
      </c>
      <c r="L220" t="s">
        <v>3708</v>
      </c>
      <c r="M220" t="s">
        <v>3709</v>
      </c>
      <c r="N220" t="s">
        <v>752</v>
      </c>
      <c r="O220" t="s">
        <v>753</v>
      </c>
      <c r="P220" t="s">
        <v>744</v>
      </c>
      <c r="Q220" t="s">
        <v>745</v>
      </c>
      <c r="R220" t="s">
        <v>640</v>
      </c>
      <c r="S220" t="s">
        <v>3710</v>
      </c>
      <c r="T220" t="s">
        <v>3711</v>
      </c>
    </row>
    <row r="221" spans="1:20" x14ac:dyDescent="0.25">
      <c r="A221" t="s">
        <v>240</v>
      </c>
      <c r="B221" t="s">
        <v>246</v>
      </c>
      <c r="C221">
        <v>109</v>
      </c>
      <c r="D221">
        <v>4</v>
      </c>
      <c r="E221" t="s">
        <v>3705</v>
      </c>
      <c r="F221">
        <v>595</v>
      </c>
      <c r="G221">
        <v>50</v>
      </c>
      <c r="H221" t="s">
        <v>751</v>
      </c>
      <c r="I221" t="s">
        <v>3706</v>
      </c>
      <c r="J221" t="s">
        <v>3707</v>
      </c>
      <c r="K221" t="s">
        <v>1024</v>
      </c>
      <c r="L221" t="s">
        <v>3708</v>
      </c>
      <c r="M221" t="s">
        <v>3709</v>
      </c>
      <c r="N221" t="s">
        <v>752</v>
      </c>
      <c r="O221" t="s">
        <v>753</v>
      </c>
      <c r="P221" t="s">
        <v>744</v>
      </c>
      <c r="Q221" t="s">
        <v>745</v>
      </c>
      <c r="R221" t="s">
        <v>640</v>
      </c>
      <c r="S221" t="s">
        <v>3710</v>
      </c>
      <c r="T221" t="s">
        <v>3711</v>
      </c>
    </row>
    <row r="222" spans="1:20" x14ac:dyDescent="0.25">
      <c r="A222" t="s">
        <v>18</v>
      </c>
      <c r="B222" t="s">
        <v>19</v>
      </c>
      <c r="C222">
        <v>66.666666666666671</v>
      </c>
      <c r="D222">
        <v>3</v>
      </c>
      <c r="E222" t="s">
        <v>3712</v>
      </c>
      <c r="F222">
        <v>100</v>
      </c>
      <c r="G222">
        <v>0</v>
      </c>
      <c r="H222" t="s">
        <v>637</v>
      </c>
      <c r="I222" t="s">
        <v>3713</v>
      </c>
      <c r="J222" t="s">
        <v>728</v>
      </c>
      <c r="K222" t="s">
        <v>639</v>
      </c>
      <c r="L222" t="s">
        <v>640</v>
      </c>
      <c r="M222" t="s">
        <v>3711</v>
      </c>
      <c r="N222" t="s">
        <v>639</v>
      </c>
      <c r="O222" t="s">
        <v>647</v>
      </c>
      <c r="P222" t="s">
        <v>5</v>
      </c>
      <c r="Q222" t="s">
        <v>648</v>
      </c>
      <c r="R222" t="s">
        <v>640</v>
      </c>
      <c r="S222" t="s">
        <v>3714</v>
      </c>
      <c r="T222" t="s">
        <v>3715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3716</v>
      </c>
      <c r="F223">
        <v>100</v>
      </c>
      <c r="G223">
        <v>0</v>
      </c>
      <c r="H223" t="s">
        <v>637</v>
      </c>
      <c r="I223" t="s">
        <v>3717</v>
      </c>
      <c r="J223" t="s">
        <v>747</v>
      </c>
      <c r="K223" t="s">
        <v>639</v>
      </c>
      <c r="L223" t="s">
        <v>640</v>
      </c>
      <c r="M223" t="s">
        <v>3718</v>
      </c>
      <c r="N223" t="s">
        <v>639</v>
      </c>
      <c r="O223" t="s">
        <v>641</v>
      </c>
      <c r="P223" t="s">
        <v>5</v>
      </c>
      <c r="Q223" t="s">
        <v>642</v>
      </c>
      <c r="R223" t="s">
        <v>3719</v>
      </c>
      <c r="S223" t="s">
        <v>3720</v>
      </c>
      <c r="T223" t="s">
        <v>3718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3721</v>
      </c>
      <c r="F224">
        <v>100</v>
      </c>
      <c r="G224">
        <v>0</v>
      </c>
      <c r="H224" t="s">
        <v>637</v>
      </c>
      <c r="I224" t="s">
        <v>3722</v>
      </c>
      <c r="J224" t="s">
        <v>653</v>
      </c>
      <c r="K224" t="s">
        <v>639</v>
      </c>
      <c r="L224" t="s">
        <v>640</v>
      </c>
      <c r="M224" t="s">
        <v>3718</v>
      </c>
      <c r="N224" t="s">
        <v>639</v>
      </c>
      <c r="O224" t="s">
        <v>641</v>
      </c>
      <c r="P224" t="s">
        <v>5</v>
      </c>
      <c r="Q224" t="s">
        <v>642</v>
      </c>
      <c r="R224" t="s">
        <v>640</v>
      </c>
      <c r="S224" t="s">
        <v>3723</v>
      </c>
      <c r="T224" t="s">
        <v>3718</v>
      </c>
    </row>
    <row r="225" spans="1:20" x14ac:dyDescent="0.25">
      <c r="A225" t="s">
        <v>147</v>
      </c>
      <c r="B225" t="s">
        <v>148</v>
      </c>
      <c r="C225">
        <v>33.333333333333336</v>
      </c>
      <c r="D225">
        <v>3</v>
      </c>
      <c r="E225" t="s">
        <v>3724</v>
      </c>
      <c r="F225">
        <v>100</v>
      </c>
      <c r="G225">
        <v>0</v>
      </c>
      <c r="H225" t="s">
        <v>637</v>
      </c>
      <c r="I225" t="s">
        <v>3725</v>
      </c>
      <c r="J225" t="s">
        <v>687</v>
      </c>
      <c r="K225" t="s">
        <v>639</v>
      </c>
      <c r="L225" t="s">
        <v>640</v>
      </c>
      <c r="M225" t="s">
        <v>3726</v>
      </c>
      <c r="N225" t="s">
        <v>639</v>
      </c>
      <c r="O225" t="s">
        <v>641</v>
      </c>
      <c r="P225" t="s">
        <v>5</v>
      </c>
      <c r="Q225" t="s">
        <v>642</v>
      </c>
      <c r="R225" t="s">
        <v>3727</v>
      </c>
      <c r="S225" t="s">
        <v>3728</v>
      </c>
      <c r="T225" t="s">
        <v>3726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3729</v>
      </c>
      <c r="F226">
        <v>100</v>
      </c>
      <c r="G226">
        <v>0</v>
      </c>
      <c r="H226" t="s">
        <v>637</v>
      </c>
      <c r="I226" t="s">
        <v>3730</v>
      </c>
      <c r="J226" t="s">
        <v>708</v>
      </c>
      <c r="K226" t="s">
        <v>639</v>
      </c>
      <c r="L226" t="s">
        <v>640</v>
      </c>
      <c r="M226" t="s">
        <v>3731</v>
      </c>
      <c r="N226" t="s">
        <v>639</v>
      </c>
      <c r="O226" t="s">
        <v>647</v>
      </c>
      <c r="P226" t="s">
        <v>5</v>
      </c>
      <c r="Q226" t="s">
        <v>648</v>
      </c>
      <c r="R226" t="s">
        <v>640</v>
      </c>
      <c r="S226" t="s">
        <v>3732</v>
      </c>
      <c r="T226" t="s">
        <v>3731</v>
      </c>
    </row>
    <row r="227" spans="1:20" x14ac:dyDescent="0.25">
      <c r="A227" t="s">
        <v>18</v>
      </c>
      <c r="B227" t="s">
        <v>19</v>
      </c>
      <c r="C227">
        <v>66.666666666666671</v>
      </c>
      <c r="D227">
        <v>3</v>
      </c>
      <c r="E227" t="s">
        <v>3733</v>
      </c>
      <c r="F227">
        <v>110</v>
      </c>
      <c r="G227">
        <v>10</v>
      </c>
      <c r="H227" t="s">
        <v>637</v>
      </c>
      <c r="I227" t="s">
        <v>3734</v>
      </c>
      <c r="J227" t="s">
        <v>726</v>
      </c>
      <c r="K227" t="s">
        <v>639</v>
      </c>
      <c r="L227" t="s">
        <v>640</v>
      </c>
      <c r="M227" t="s">
        <v>3735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3736</v>
      </c>
      <c r="T227" t="s">
        <v>3735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3737</v>
      </c>
      <c r="F228">
        <v>100</v>
      </c>
      <c r="G228">
        <v>0</v>
      </c>
      <c r="H228" t="s">
        <v>637</v>
      </c>
      <c r="I228" t="s">
        <v>3738</v>
      </c>
      <c r="J228" t="s">
        <v>719</v>
      </c>
      <c r="K228" t="s">
        <v>639</v>
      </c>
      <c r="L228" t="s">
        <v>640</v>
      </c>
      <c r="M228" t="s">
        <v>3739</v>
      </c>
      <c r="N228" t="s">
        <v>639</v>
      </c>
      <c r="O228" t="s">
        <v>641</v>
      </c>
      <c r="P228" t="s">
        <v>5</v>
      </c>
      <c r="Q228" t="s">
        <v>642</v>
      </c>
      <c r="R228" t="s">
        <v>640</v>
      </c>
      <c r="S228" t="s">
        <v>3740</v>
      </c>
      <c r="T228" t="s">
        <v>3741</v>
      </c>
    </row>
    <row r="229" spans="1:20" x14ac:dyDescent="0.25">
      <c r="A229" t="s">
        <v>147</v>
      </c>
      <c r="B229" t="s">
        <v>148</v>
      </c>
      <c r="C229">
        <v>33.333333333333336</v>
      </c>
      <c r="D229">
        <v>3</v>
      </c>
      <c r="E229" t="s">
        <v>3742</v>
      </c>
      <c r="F229">
        <v>100</v>
      </c>
      <c r="G229">
        <v>0</v>
      </c>
      <c r="H229" t="s">
        <v>637</v>
      </c>
      <c r="I229" t="s">
        <v>3743</v>
      </c>
      <c r="J229" t="s">
        <v>670</v>
      </c>
      <c r="K229" t="s">
        <v>639</v>
      </c>
      <c r="L229" t="s">
        <v>640</v>
      </c>
      <c r="M229" t="s">
        <v>3739</v>
      </c>
      <c r="N229" t="s">
        <v>639</v>
      </c>
      <c r="O229" t="s">
        <v>641</v>
      </c>
      <c r="P229" t="s">
        <v>5</v>
      </c>
      <c r="Q229" t="s">
        <v>642</v>
      </c>
      <c r="R229" t="s">
        <v>640</v>
      </c>
      <c r="S229" t="s">
        <v>3744</v>
      </c>
      <c r="T229" t="s">
        <v>3741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3745</v>
      </c>
      <c r="F230">
        <v>100</v>
      </c>
      <c r="G230">
        <v>0</v>
      </c>
      <c r="H230" t="s">
        <v>637</v>
      </c>
      <c r="I230" t="s">
        <v>1162</v>
      </c>
      <c r="J230" t="s">
        <v>754</v>
      </c>
      <c r="K230" t="s">
        <v>639</v>
      </c>
      <c r="L230" t="s">
        <v>640</v>
      </c>
      <c r="M230" t="s">
        <v>3746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3747</v>
      </c>
      <c r="T230" t="s">
        <v>3746</v>
      </c>
    </row>
    <row r="231" spans="1:20" x14ac:dyDescent="0.25">
      <c r="A231" t="s">
        <v>601</v>
      </c>
      <c r="B231" t="s">
        <v>602</v>
      </c>
      <c r="C231">
        <v>159</v>
      </c>
      <c r="D231">
        <v>1</v>
      </c>
      <c r="E231" t="s">
        <v>3748</v>
      </c>
      <c r="F231">
        <v>200</v>
      </c>
      <c r="G231">
        <v>0</v>
      </c>
      <c r="H231" t="s">
        <v>637</v>
      </c>
      <c r="I231" t="s">
        <v>803</v>
      </c>
      <c r="J231" t="s">
        <v>720</v>
      </c>
      <c r="K231" t="s">
        <v>639</v>
      </c>
      <c r="L231" t="s">
        <v>640</v>
      </c>
      <c r="M231" t="s">
        <v>3749</v>
      </c>
      <c r="N231" t="s">
        <v>639</v>
      </c>
      <c r="O231" t="s">
        <v>647</v>
      </c>
      <c r="P231" t="s">
        <v>5</v>
      </c>
      <c r="Q231" t="s">
        <v>648</v>
      </c>
      <c r="R231" t="s">
        <v>640</v>
      </c>
      <c r="S231" t="s">
        <v>3750</v>
      </c>
      <c r="T231" t="s">
        <v>3749</v>
      </c>
    </row>
    <row r="232" spans="1:20" x14ac:dyDescent="0.25">
      <c r="A232" t="s">
        <v>239</v>
      </c>
      <c r="B232" t="s">
        <v>245</v>
      </c>
      <c r="C232">
        <v>159</v>
      </c>
      <c r="D232">
        <v>1</v>
      </c>
      <c r="E232" t="s">
        <v>3748</v>
      </c>
      <c r="F232">
        <v>200</v>
      </c>
      <c r="G232">
        <v>0</v>
      </c>
      <c r="H232" t="s">
        <v>637</v>
      </c>
      <c r="I232" t="s">
        <v>803</v>
      </c>
      <c r="J232" t="s">
        <v>720</v>
      </c>
      <c r="K232" t="s">
        <v>639</v>
      </c>
      <c r="L232" t="s">
        <v>640</v>
      </c>
      <c r="M232" t="s">
        <v>3749</v>
      </c>
      <c r="N232" t="s">
        <v>639</v>
      </c>
      <c r="O232" t="s">
        <v>647</v>
      </c>
      <c r="P232" t="s">
        <v>5</v>
      </c>
      <c r="Q232" t="s">
        <v>648</v>
      </c>
      <c r="R232" t="s">
        <v>640</v>
      </c>
      <c r="S232" t="s">
        <v>3750</v>
      </c>
      <c r="T232" t="s">
        <v>3749</v>
      </c>
    </row>
    <row r="233" spans="1:20" x14ac:dyDescent="0.25">
      <c r="A233" t="s">
        <v>10</v>
      </c>
      <c r="B233" t="s">
        <v>11</v>
      </c>
      <c r="C233">
        <v>50</v>
      </c>
      <c r="D233">
        <v>5</v>
      </c>
      <c r="E233" t="s">
        <v>3751</v>
      </c>
      <c r="F233">
        <v>245</v>
      </c>
      <c r="G233">
        <v>0</v>
      </c>
      <c r="H233" t="s">
        <v>649</v>
      </c>
      <c r="I233" t="s">
        <v>981</v>
      </c>
      <c r="J233" t="s">
        <v>1124</v>
      </c>
      <c r="K233" t="s">
        <v>984</v>
      </c>
      <c r="L233" t="s">
        <v>825</v>
      </c>
      <c r="M233" t="s">
        <v>3752</v>
      </c>
      <c r="N233" t="s">
        <v>639</v>
      </c>
      <c r="O233" t="s">
        <v>651</v>
      </c>
      <c r="P233" t="s">
        <v>26</v>
      </c>
      <c r="Q233" t="s">
        <v>652</v>
      </c>
      <c r="R233" t="s">
        <v>640</v>
      </c>
      <c r="S233" t="s">
        <v>3753</v>
      </c>
      <c r="T233" t="s">
        <v>3754</v>
      </c>
    </row>
    <row r="234" spans="1:20" x14ac:dyDescent="0.25">
      <c r="A234" t="s">
        <v>18</v>
      </c>
      <c r="B234" t="s">
        <v>19</v>
      </c>
      <c r="C234">
        <v>66.666666666666671</v>
      </c>
      <c r="D234">
        <v>3</v>
      </c>
      <c r="E234" t="s">
        <v>3755</v>
      </c>
      <c r="F234">
        <v>100</v>
      </c>
      <c r="G234">
        <v>0</v>
      </c>
      <c r="H234" t="s">
        <v>637</v>
      </c>
      <c r="I234" t="s">
        <v>3756</v>
      </c>
      <c r="J234" t="s">
        <v>792</v>
      </c>
      <c r="K234" t="s">
        <v>639</v>
      </c>
      <c r="L234" t="s">
        <v>640</v>
      </c>
      <c r="M234" t="s">
        <v>3757</v>
      </c>
      <c r="N234" t="s">
        <v>639</v>
      </c>
      <c r="O234" t="s">
        <v>641</v>
      </c>
      <c r="P234" t="s">
        <v>5</v>
      </c>
      <c r="Q234" t="s">
        <v>642</v>
      </c>
      <c r="R234" t="s">
        <v>640</v>
      </c>
      <c r="S234" t="s">
        <v>3758</v>
      </c>
      <c r="T234" t="s">
        <v>3757</v>
      </c>
    </row>
    <row r="235" spans="1:20" x14ac:dyDescent="0.25">
      <c r="A235" t="s">
        <v>601</v>
      </c>
      <c r="B235" t="s">
        <v>602</v>
      </c>
      <c r="C235">
        <v>109</v>
      </c>
      <c r="D235">
        <v>1</v>
      </c>
      <c r="E235" t="s">
        <v>3759</v>
      </c>
      <c r="F235">
        <v>486</v>
      </c>
      <c r="G235">
        <v>50</v>
      </c>
      <c r="H235" t="s">
        <v>649</v>
      </c>
      <c r="I235" t="s">
        <v>3444</v>
      </c>
      <c r="J235" t="s">
        <v>3445</v>
      </c>
      <c r="K235" t="s">
        <v>912</v>
      </c>
      <c r="L235" t="s">
        <v>3446</v>
      </c>
      <c r="M235" t="s">
        <v>3760</v>
      </c>
      <c r="N235" t="s">
        <v>752</v>
      </c>
      <c r="O235" t="s">
        <v>743</v>
      </c>
      <c r="P235" t="s">
        <v>783</v>
      </c>
      <c r="Q235" t="s">
        <v>745</v>
      </c>
      <c r="R235" t="s">
        <v>640</v>
      </c>
      <c r="S235" t="s">
        <v>3761</v>
      </c>
      <c r="T235" t="s">
        <v>3762</v>
      </c>
    </row>
    <row r="236" spans="1:20" x14ac:dyDescent="0.25">
      <c r="A236" t="s">
        <v>241</v>
      </c>
      <c r="B236" t="s">
        <v>247</v>
      </c>
      <c r="C236">
        <v>109</v>
      </c>
      <c r="D236">
        <v>1</v>
      </c>
      <c r="E236" t="s">
        <v>3759</v>
      </c>
      <c r="F236">
        <v>486</v>
      </c>
      <c r="G236">
        <v>50</v>
      </c>
      <c r="H236" t="s">
        <v>649</v>
      </c>
      <c r="I236" t="s">
        <v>3444</v>
      </c>
      <c r="J236" t="s">
        <v>3445</v>
      </c>
      <c r="K236" t="s">
        <v>912</v>
      </c>
      <c r="L236" t="s">
        <v>3446</v>
      </c>
      <c r="M236" t="s">
        <v>3760</v>
      </c>
      <c r="N236" t="s">
        <v>752</v>
      </c>
      <c r="O236" t="s">
        <v>743</v>
      </c>
      <c r="P236" t="s">
        <v>783</v>
      </c>
      <c r="Q236" t="s">
        <v>745</v>
      </c>
      <c r="R236" t="s">
        <v>640</v>
      </c>
      <c r="S236" t="s">
        <v>3761</v>
      </c>
      <c r="T236" t="s">
        <v>3762</v>
      </c>
    </row>
    <row r="237" spans="1:20" x14ac:dyDescent="0.25">
      <c r="A237" t="s">
        <v>240</v>
      </c>
      <c r="B237" t="s">
        <v>246</v>
      </c>
      <c r="C237">
        <v>109</v>
      </c>
      <c r="D237">
        <v>1</v>
      </c>
      <c r="E237" t="s">
        <v>3759</v>
      </c>
      <c r="F237">
        <v>486</v>
      </c>
      <c r="G237">
        <v>50</v>
      </c>
      <c r="H237" t="s">
        <v>649</v>
      </c>
      <c r="I237" t="s">
        <v>3444</v>
      </c>
      <c r="J237" t="s">
        <v>3445</v>
      </c>
      <c r="K237" t="s">
        <v>912</v>
      </c>
      <c r="L237" t="s">
        <v>3446</v>
      </c>
      <c r="M237" t="s">
        <v>3760</v>
      </c>
      <c r="N237" t="s">
        <v>752</v>
      </c>
      <c r="O237" t="s">
        <v>743</v>
      </c>
      <c r="P237" t="s">
        <v>783</v>
      </c>
      <c r="Q237" t="s">
        <v>745</v>
      </c>
      <c r="R237" t="s">
        <v>640</v>
      </c>
      <c r="S237" t="s">
        <v>3761</v>
      </c>
      <c r="T237" t="s">
        <v>3762</v>
      </c>
    </row>
    <row r="238" spans="1:20" x14ac:dyDescent="0.25">
      <c r="A238" t="s">
        <v>239</v>
      </c>
      <c r="B238" t="s">
        <v>245</v>
      </c>
      <c r="C238">
        <v>109</v>
      </c>
      <c r="D238">
        <v>1</v>
      </c>
      <c r="E238" t="s">
        <v>3759</v>
      </c>
      <c r="F238">
        <v>486</v>
      </c>
      <c r="G238">
        <v>50</v>
      </c>
      <c r="H238" t="s">
        <v>649</v>
      </c>
      <c r="I238" t="s">
        <v>3444</v>
      </c>
      <c r="J238" t="s">
        <v>3445</v>
      </c>
      <c r="K238" t="s">
        <v>912</v>
      </c>
      <c r="L238" t="s">
        <v>3446</v>
      </c>
      <c r="M238" t="s">
        <v>3760</v>
      </c>
      <c r="N238" t="s">
        <v>752</v>
      </c>
      <c r="O238" t="s">
        <v>743</v>
      </c>
      <c r="P238" t="s">
        <v>783</v>
      </c>
      <c r="Q238" t="s">
        <v>745</v>
      </c>
      <c r="R238" t="s">
        <v>640</v>
      </c>
      <c r="S238" t="s">
        <v>3761</v>
      </c>
      <c r="T238" t="s">
        <v>3762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3763</v>
      </c>
      <c r="F239">
        <v>100</v>
      </c>
      <c r="G239">
        <v>0</v>
      </c>
      <c r="H239" t="s">
        <v>637</v>
      </c>
      <c r="I239" t="s">
        <v>3764</v>
      </c>
      <c r="J239" t="s">
        <v>697</v>
      </c>
      <c r="K239" t="s">
        <v>639</v>
      </c>
      <c r="L239" t="s">
        <v>640</v>
      </c>
      <c r="M239" t="s">
        <v>3765</v>
      </c>
      <c r="N239" t="s">
        <v>639</v>
      </c>
      <c r="O239" t="s">
        <v>641</v>
      </c>
      <c r="P239" t="s">
        <v>5</v>
      </c>
      <c r="Q239" t="s">
        <v>642</v>
      </c>
      <c r="R239" t="s">
        <v>640</v>
      </c>
      <c r="S239" t="s">
        <v>3766</v>
      </c>
      <c r="T239" t="s">
        <v>3765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3767</v>
      </c>
      <c r="F240">
        <v>100</v>
      </c>
      <c r="G240">
        <v>0</v>
      </c>
      <c r="H240" t="s">
        <v>637</v>
      </c>
      <c r="I240" t="s">
        <v>1093</v>
      </c>
      <c r="J240" t="s">
        <v>719</v>
      </c>
      <c r="K240" t="s">
        <v>639</v>
      </c>
      <c r="L240" t="s">
        <v>640</v>
      </c>
      <c r="M240" t="s">
        <v>3768</v>
      </c>
      <c r="N240" t="s">
        <v>639</v>
      </c>
      <c r="O240" t="s">
        <v>641</v>
      </c>
      <c r="P240" t="s">
        <v>5</v>
      </c>
      <c r="Q240" t="s">
        <v>642</v>
      </c>
      <c r="R240" t="s">
        <v>3769</v>
      </c>
      <c r="S240" t="s">
        <v>3770</v>
      </c>
      <c r="T240" t="s">
        <v>3768</v>
      </c>
    </row>
    <row r="241" spans="1:20" x14ac:dyDescent="0.25">
      <c r="A241" t="s">
        <v>18</v>
      </c>
      <c r="B241" t="s">
        <v>19</v>
      </c>
      <c r="C241">
        <v>66.666666666666671</v>
      </c>
      <c r="D241">
        <v>3</v>
      </c>
      <c r="E241" t="s">
        <v>3771</v>
      </c>
      <c r="F241">
        <v>100</v>
      </c>
      <c r="G241">
        <v>0</v>
      </c>
      <c r="H241" t="s">
        <v>637</v>
      </c>
      <c r="I241" t="s">
        <v>3772</v>
      </c>
      <c r="J241" t="s">
        <v>717</v>
      </c>
      <c r="K241" t="s">
        <v>639</v>
      </c>
      <c r="L241" t="s">
        <v>640</v>
      </c>
      <c r="M241" t="s">
        <v>3768</v>
      </c>
      <c r="N241" t="s">
        <v>639</v>
      </c>
      <c r="O241" t="s">
        <v>647</v>
      </c>
      <c r="P241" t="s">
        <v>5</v>
      </c>
      <c r="Q241" t="s">
        <v>648</v>
      </c>
      <c r="R241" t="s">
        <v>640</v>
      </c>
      <c r="S241" t="s">
        <v>3773</v>
      </c>
      <c r="T241" t="s">
        <v>3760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3774</v>
      </c>
      <c r="F242">
        <v>100</v>
      </c>
      <c r="G242">
        <v>0</v>
      </c>
      <c r="H242" t="s">
        <v>637</v>
      </c>
      <c r="I242" t="s">
        <v>3775</v>
      </c>
      <c r="J242" t="s">
        <v>1077</v>
      </c>
      <c r="K242" t="s">
        <v>639</v>
      </c>
      <c r="L242" t="s">
        <v>640</v>
      </c>
      <c r="M242" t="s">
        <v>3776</v>
      </c>
      <c r="N242" t="s">
        <v>639</v>
      </c>
      <c r="O242" t="s">
        <v>647</v>
      </c>
      <c r="P242" t="s">
        <v>5</v>
      </c>
      <c r="Q242" t="s">
        <v>648</v>
      </c>
      <c r="R242" t="s">
        <v>640</v>
      </c>
      <c r="S242" t="s">
        <v>3777</v>
      </c>
      <c r="T242" t="s">
        <v>3776</v>
      </c>
    </row>
    <row r="243" spans="1:20" x14ac:dyDescent="0.25">
      <c r="A243" t="s">
        <v>147</v>
      </c>
      <c r="B243" t="s">
        <v>148</v>
      </c>
      <c r="C243">
        <v>50</v>
      </c>
      <c r="D243">
        <v>6</v>
      </c>
      <c r="E243" t="s">
        <v>3778</v>
      </c>
      <c r="F243">
        <v>429</v>
      </c>
      <c r="G243">
        <v>0</v>
      </c>
      <c r="H243" t="s">
        <v>637</v>
      </c>
      <c r="I243" t="s">
        <v>3779</v>
      </c>
      <c r="J243" t="s">
        <v>717</v>
      </c>
      <c r="K243" t="s">
        <v>639</v>
      </c>
      <c r="L243" t="s">
        <v>640</v>
      </c>
      <c r="M243" t="s">
        <v>3780</v>
      </c>
      <c r="N243" t="s">
        <v>639</v>
      </c>
      <c r="O243" t="s">
        <v>647</v>
      </c>
      <c r="P243" t="s">
        <v>5</v>
      </c>
      <c r="Q243" t="s">
        <v>648</v>
      </c>
      <c r="R243" t="s">
        <v>640</v>
      </c>
      <c r="S243" t="s">
        <v>3781</v>
      </c>
      <c r="T243" t="s">
        <v>3780</v>
      </c>
    </row>
    <row r="244" spans="1:20" x14ac:dyDescent="0.25">
      <c r="A244" t="s">
        <v>99</v>
      </c>
      <c r="B244" t="s">
        <v>100</v>
      </c>
      <c r="C244">
        <v>10</v>
      </c>
      <c r="D244">
        <v>10</v>
      </c>
      <c r="E244" t="s">
        <v>3778</v>
      </c>
      <c r="F244">
        <v>429</v>
      </c>
      <c r="G244">
        <v>0</v>
      </c>
      <c r="H244" t="s">
        <v>637</v>
      </c>
      <c r="I244" t="s">
        <v>3779</v>
      </c>
      <c r="J244" t="s">
        <v>717</v>
      </c>
      <c r="K244" t="s">
        <v>639</v>
      </c>
      <c r="L244" t="s">
        <v>640</v>
      </c>
      <c r="M244" t="s">
        <v>3780</v>
      </c>
      <c r="N244" t="s">
        <v>639</v>
      </c>
      <c r="O244" t="s">
        <v>647</v>
      </c>
      <c r="P244" t="s">
        <v>5</v>
      </c>
      <c r="Q244" t="s">
        <v>648</v>
      </c>
      <c r="R244" t="s">
        <v>640</v>
      </c>
      <c r="S244" t="s">
        <v>3781</v>
      </c>
      <c r="T244" t="s">
        <v>3780</v>
      </c>
    </row>
    <row r="245" spans="1:20" x14ac:dyDescent="0.25">
      <c r="A245" t="s">
        <v>240</v>
      </c>
      <c r="B245" t="s">
        <v>246</v>
      </c>
      <c r="C245">
        <v>159</v>
      </c>
      <c r="D245">
        <v>1</v>
      </c>
      <c r="E245" t="s">
        <v>3778</v>
      </c>
      <c r="F245">
        <v>429</v>
      </c>
      <c r="G245">
        <v>0</v>
      </c>
      <c r="H245" t="s">
        <v>637</v>
      </c>
      <c r="I245" t="s">
        <v>3779</v>
      </c>
      <c r="J245" t="s">
        <v>717</v>
      </c>
      <c r="K245" t="s">
        <v>639</v>
      </c>
      <c r="L245" t="s">
        <v>640</v>
      </c>
      <c r="M245" t="s">
        <v>3780</v>
      </c>
      <c r="N245" t="s">
        <v>639</v>
      </c>
      <c r="O245" t="s">
        <v>647</v>
      </c>
      <c r="P245" t="s">
        <v>5</v>
      </c>
      <c r="Q245" t="s">
        <v>648</v>
      </c>
      <c r="R245" t="s">
        <v>640</v>
      </c>
      <c r="S245" t="s">
        <v>3781</v>
      </c>
      <c r="T245" t="s">
        <v>3780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3782</v>
      </c>
      <c r="F246">
        <v>100</v>
      </c>
      <c r="G246">
        <v>0</v>
      </c>
      <c r="H246" t="s">
        <v>637</v>
      </c>
      <c r="I246" t="s">
        <v>3783</v>
      </c>
      <c r="J246" t="s">
        <v>697</v>
      </c>
      <c r="K246" t="s">
        <v>639</v>
      </c>
      <c r="L246" t="s">
        <v>640</v>
      </c>
      <c r="M246" t="s">
        <v>3784</v>
      </c>
      <c r="N246" t="s">
        <v>639</v>
      </c>
      <c r="O246" t="s">
        <v>641</v>
      </c>
      <c r="P246" t="s">
        <v>5</v>
      </c>
      <c r="Q246" t="s">
        <v>642</v>
      </c>
      <c r="R246" t="s">
        <v>640</v>
      </c>
      <c r="S246" t="s">
        <v>3785</v>
      </c>
      <c r="T246" t="s">
        <v>3784</v>
      </c>
    </row>
    <row r="247" spans="1:20" x14ac:dyDescent="0.25">
      <c r="A247" t="s">
        <v>18</v>
      </c>
      <c r="B247" t="s">
        <v>19</v>
      </c>
      <c r="C247">
        <v>66.666666666666671</v>
      </c>
      <c r="D247">
        <v>3</v>
      </c>
      <c r="E247" t="s">
        <v>3786</v>
      </c>
      <c r="F247">
        <v>100</v>
      </c>
      <c r="G247">
        <v>0</v>
      </c>
      <c r="H247" t="s">
        <v>637</v>
      </c>
      <c r="I247" t="s">
        <v>3787</v>
      </c>
      <c r="J247" t="s">
        <v>646</v>
      </c>
      <c r="K247" t="s">
        <v>639</v>
      </c>
      <c r="L247" t="s">
        <v>640</v>
      </c>
      <c r="M247" t="s">
        <v>3788</v>
      </c>
      <c r="N247" t="s">
        <v>639</v>
      </c>
      <c r="O247" t="s">
        <v>647</v>
      </c>
      <c r="P247" t="s">
        <v>5</v>
      </c>
      <c r="Q247" t="s">
        <v>648</v>
      </c>
      <c r="R247" t="s">
        <v>640</v>
      </c>
      <c r="S247" t="s">
        <v>3789</v>
      </c>
      <c r="T247" t="s">
        <v>3788</v>
      </c>
    </row>
    <row r="248" spans="1:20" x14ac:dyDescent="0.25">
      <c r="A248" t="s">
        <v>147</v>
      </c>
      <c r="B248" t="s">
        <v>148</v>
      </c>
      <c r="C248">
        <v>33.333333333333336</v>
      </c>
      <c r="D248">
        <v>3</v>
      </c>
      <c r="E248" t="s">
        <v>3790</v>
      </c>
      <c r="F248">
        <v>100</v>
      </c>
      <c r="G248">
        <v>0</v>
      </c>
      <c r="H248" t="s">
        <v>637</v>
      </c>
      <c r="I248" t="s">
        <v>3791</v>
      </c>
      <c r="J248" t="s">
        <v>712</v>
      </c>
      <c r="K248" t="s">
        <v>639</v>
      </c>
      <c r="L248" t="s">
        <v>640</v>
      </c>
      <c r="M248" t="s">
        <v>3792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3793</v>
      </c>
      <c r="T248" t="s">
        <v>3792</v>
      </c>
    </row>
    <row r="249" spans="1:20" x14ac:dyDescent="0.25">
      <c r="A249" t="s">
        <v>18</v>
      </c>
      <c r="B249" t="s">
        <v>19</v>
      </c>
      <c r="C249">
        <v>50</v>
      </c>
      <c r="D249">
        <v>1</v>
      </c>
      <c r="E249" t="s">
        <v>3794</v>
      </c>
      <c r="F249">
        <v>235</v>
      </c>
      <c r="G249">
        <v>35</v>
      </c>
      <c r="H249" t="s">
        <v>649</v>
      </c>
      <c r="I249" t="s">
        <v>3795</v>
      </c>
      <c r="J249" t="s">
        <v>3796</v>
      </c>
      <c r="K249" t="s">
        <v>1170</v>
      </c>
      <c r="L249" t="s">
        <v>3797</v>
      </c>
      <c r="M249" t="s">
        <v>3798</v>
      </c>
      <c r="N249" t="s">
        <v>752</v>
      </c>
      <c r="O249" t="s">
        <v>743</v>
      </c>
      <c r="P249" t="s">
        <v>783</v>
      </c>
      <c r="Q249" t="s">
        <v>745</v>
      </c>
      <c r="R249" t="s">
        <v>640</v>
      </c>
      <c r="S249" t="s">
        <v>3799</v>
      </c>
      <c r="T249" t="s">
        <v>3800</v>
      </c>
    </row>
    <row r="250" spans="1:20" x14ac:dyDescent="0.25">
      <c r="A250" t="s">
        <v>10</v>
      </c>
      <c r="B250" t="s">
        <v>11</v>
      </c>
      <c r="C250">
        <v>50</v>
      </c>
      <c r="D250">
        <v>1</v>
      </c>
      <c r="E250" t="s">
        <v>3794</v>
      </c>
      <c r="F250">
        <v>235</v>
      </c>
      <c r="G250">
        <v>35</v>
      </c>
      <c r="H250" t="s">
        <v>649</v>
      </c>
      <c r="I250" t="s">
        <v>3795</v>
      </c>
      <c r="J250" t="s">
        <v>3796</v>
      </c>
      <c r="K250" t="s">
        <v>1170</v>
      </c>
      <c r="L250" t="s">
        <v>3797</v>
      </c>
      <c r="M250" t="s">
        <v>3798</v>
      </c>
      <c r="N250" t="s">
        <v>752</v>
      </c>
      <c r="O250" t="s">
        <v>743</v>
      </c>
      <c r="P250" t="s">
        <v>783</v>
      </c>
      <c r="Q250" t="s">
        <v>745</v>
      </c>
      <c r="R250" t="s">
        <v>640</v>
      </c>
      <c r="S250" t="s">
        <v>3799</v>
      </c>
      <c r="T250" t="s">
        <v>3800</v>
      </c>
    </row>
    <row r="251" spans="1:20" x14ac:dyDescent="0.25">
      <c r="A251" t="s">
        <v>14</v>
      </c>
      <c r="B251" t="s">
        <v>15</v>
      </c>
      <c r="C251">
        <v>50</v>
      </c>
      <c r="D251">
        <v>1</v>
      </c>
      <c r="E251" t="s">
        <v>3794</v>
      </c>
      <c r="F251">
        <v>235</v>
      </c>
      <c r="G251">
        <v>35</v>
      </c>
      <c r="H251" t="s">
        <v>649</v>
      </c>
      <c r="I251" t="s">
        <v>3795</v>
      </c>
      <c r="J251" t="s">
        <v>3796</v>
      </c>
      <c r="K251" t="s">
        <v>1170</v>
      </c>
      <c r="L251" t="s">
        <v>3797</v>
      </c>
      <c r="M251" t="s">
        <v>3798</v>
      </c>
      <c r="N251" t="s">
        <v>752</v>
      </c>
      <c r="O251" t="s">
        <v>743</v>
      </c>
      <c r="P251" t="s">
        <v>783</v>
      </c>
      <c r="Q251" t="s">
        <v>745</v>
      </c>
      <c r="R251" t="s">
        <v>640</v>
      </c>
      <c r="S251" t="s">
        <v>3799</v>
      </c>
      <c r="T251" t="s">
        <v>3800</v>
      </c>
    </row>
    <row r="252" spans="1:20" x14ac:dyDescent="0.25">
      <c r="A252" t="s">
        <v>12</v>
      </c>
      <c r="B252" t="s">
        <v>13</v>
      </c>
      <c r="C252">
        <v>50</v>
      </c>
      <c r="D252">
        <v>1</v>
      </c>
      <c r="E252" t="s">
        <v>3794</v>
      </c>
      <c r="F252">
        <v>235</v>
      </c>
      <c r="G252">
        <v>35</v>
      </c>
      <c r="H252" t="s">
        <v>649</v>
      </c>
      <c r="I252" t="s">
        <v>3795</v>
      </c>
      <c r="J252" t="s">
        <v>3796</v>
      </c>
      <c r="K252" t="s">
        <v>1170</v>
      </c>
      <c r="L252" t="s">
        <v>3797</v>
      </c>
      <c r="M252" t="s">
        <v>3798</v>
      </c>
      <c r="N252" t="s">
        <v>752</v>
      </c>
      <c r="O252" t="s">
        <v>743</v>
      </c>
      <c r="P252" t="s">
        <v>783</v>
      </c>
      <c r="Q252" t="s">
        <v>745</v>
      </c>
      <c r="R252" t="s">
        <v>640</v>
      </c>
      <c r="S252" t="s">
        <v>3799</v>
      </c>
      <c r="T252" t="s">
        <v>3800</v>
      </c>
    </row>
    <row r="253" spans="1:20" x14ac:dyDescent="0.25">
      <c r="A253" t="s">
        <v>147</v>
      </c>
      <c r="B253" t="s">
        <v>148</v>
      </c>
      <c r="C253">
        <v>50</v>
      </c>
      <c r="D253">
        <v>6</v>
      </c>
      <c r="E253" t="s">
        <v>3801</v>
      </c>
      <c r="F253">
        <v>182</v>
      </c>
      <c r="G253">
        <v>0</v>
      </c>
      <c r="H253" t="s">
        <v>637</v>
      </c>
      <c r="I253" t="s">
        <v>913</v>
      </c>
      <c r="J253" t="s">
        <v>646</v>
      </c>
      <c r="K253" t="s">
        <v>639</v>
      </c>
      <c r="L253" t="s">
        <v>640</v>
      </c>
      <c r="M253" t="s">
        <v>3802</v>
      </c>
      <c r="N253" t="s">
        <v>639</v>
      </c>
      <c r="O253" t="s">
        <v>641</v>
      </c>
      <c r="P253" t="s">
        <v>5</v>
      </c>
      <c r="Q253" t="s">
        <v>642</v>
      </c>
      <c r="R253" t="s">
        <v>640</v>
      </c>
      <c r="S253" t="s">
        <v>3803</v>
      </c>
      <c r="T253" t="s">
        <v>3802</v>
      </c>
    </row>
    <row r="254" spans="1:20" x14ac:dyDescent="0.25">
      <c r="A254" t="s">
        <v>22</v>
      </c>
      <c r="B254" t="s">
        <v>27</v>
      </c>
      <c r="C254">
        <v>85</v>
      </c>
      <c r="D254">
        <v>20</v>
      </c>
      <c r="E254" t="s">
        <v>3804</v>
      </c>
      <c r="F254">
        <v>1655.1</v>
      </c>
      <c r="G254">
        <v>0</v>
      </c>
      <c r="H254" t="s">
        <v>751</v>
      </c>
      <c r="I254" t="s">
        <v>853</v>
      </c>
      <c r="J254" t="s">
        <v>854</v>
      </c>
      <c r="K254" t="s">
        <v>855</v>
      </c>
      <c r="L254" t="s">
        <v>856</v>
      </c>
      <c r="M254" t="s">
        <v>3802</v>
      </c>
      <c r="N254" t="s">
        <v>639</v>
      </c>
      <c r="O254" t="s">
        <v>678</v>
      </c>
      <c r="P254" t="s">
        <v>23</v>
      </c>
      <c r="Q254" t="s">
        <v>679</v>
      </c>
      <c r="R254" t="s">
        <v>640</v>
      </c>
      <c r="S254" t="s">
        <v>3805</v>
      </c>
      <c r="T254" t="s">
        <v>3802</v>
      </c>
    </row>
    <row r="255" spans="1:20" x14ac:dyDescent="0.25">
      <c r="A255" t="s">
        <v>240</v>
      </c>
      <c r="B255" t="s">
        <v>246</v>
      </c>
      <c r="C255">
        <v>109</v>
      </c>
      <c r="D255">
        <v>3</v>
      </c>
      <c r="E255" t="s">
        <v>3806</v>
      </c>
      <c r="F255">
        <v>595</v>
      </c>
      <c r="G255">
        <v>50</v>
      </c>
      <c r="H255" t="s">
        <v>751</v>
      </c>
      <c r="I255" t="s">
        <v>3807</v>
      </c>
      <c r="J255" t="s">
        <v>3808</v>
      </c>
      <c r="K255" t="s">
        <v>782</v>
      </c>
      <c r="L255" t="s">
        <v>3809</v>
      </c>
      <c r="M255" t="s">
        <v>3802</v>
      </c>
      <c r="N255" t="s">
        <v>752</v>
      </c>
      <c r="O255" t="s">
        <v>753</v>
      </c>
      <c r="P255" t="s">
        <v>744</v>
      </c>
      <c r="Q255" t="s">
        <v>745</v>
      </c>
      <c r="R255" t="s">
        <v>640</v>
      </c>
      <c r="S255" t="s">
        <v>3810</v>
      </c>
      <c r="T255" t="s">
        <v>3811</v>
      </c>
    </row>
    <row r="256" spans="1:20" x14ac:dyDescent="0.25">
      <c r="A256" t="s">
        <v>601</v>
      </c>
      <c r="B256" t="s">
        <v>602</v>
      </c>
      <c r="C256">
        <v>109</v>
      </c>
      <c r="D256">
        <v>1</v>
      </c>
      <c r="E256" t="s">
        <v>3806</v>
      </c>
      <c r="F256">
        <v>595</v>
      </c>
      <c r="G256">
        <v>50</v>
      </c>
      <c r="H256" t="s">
        <v>751</v>
      </c>
      <c r="I256" t="s">
        <v>3807</v>
      </c>
      <c r="J256" t="s">
        <v>3808</v>
      </c>
      <c r="K256" t="s">
        <v>782</v>
      </c>
      <c r="L256" t="s">
        <v>3809</v>
      </c>
      <c r="M256" t="s">
        <v>3802</v>
      </c>
      <c r="N256" t="s">
        <v>752</v>
      </c>
      <c r="O256" t="s">
        <v>753</v>
      </c>
      <c r="P256" t="s">
        <v>744</v>
      </c>
      <c r="Q256" t="s">
        <v>745</v>
      </c>
      <c r="R256" t="s">
        <v>640</v>
      </c>
      <c r="S256" t="s">
        <v>3810</v>
      </c>
      <c r="T256" t="s">
        <v>3811</v>
      </c>
    </row>
    <row r="257" spans="1:20" x14ac:dyDescent="0.25">
      <c r="A257" t="s">
        <v>241</v>
      </c>
      <c r="B257" t="s">
        <v>247</v>
      </c>
      <c r="C257">
        <v>109</v>
      </c>
      <c r="D257">
        <v>1</v>
      </c>
      <c r="E257" t="s">
        <v>3806</v>
      </c>
      <c r="F257">
        <v>595</v>
      </c>
      <c r="G257">
        <v>50</v>
      </c>
      <c r="H257" t="s">
        <v>751</v>
      </c>
      <c r="I257" t="s">
        <v>3807</v>
      </c>
      <c r="J257" t="s">
        <v>3808</v>
      </c>
      <c r="K257" t="s">
        <v>782</v>
      </c>
      <c r="L257" t="s">
        <v>3809</v>
      </c>
      <c r="M257" t="s">
        <v>3802</v>
      </c>
      <c r="N257" t="s">
        <v>752</v>
      </c>
      <c r="O257" t="s">
        <v>753</v>
      </c>
      <c r="P257" t="s">
        <v>744</v>
      </c>
      <c r="Q257" t="s">
        <v>745</v>
      </c>
      <c r="R257" t="s">
        <v>640</v>
      </c>
      <c r="S257" t="s">
        <v>3810</v>
      </c>
      <c r="T257" t="s">
        <v>3811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3812</v>
      </c>
      <c r="F258">
        <v>182</v>
      </c>
      <c r="G258">
        <v>0</v>
      </c>
      <c r="H258" t="s">
        <v>637</v>
      </c>
      <c r="I258" t="s">
        <v>797</v>
      </c>
      <c r="J258" t="s">
        <v>646</v>
      </c>
      <c r="K258" t="s">
        <v>639</v>
      </c>
      <c r="L258" t="s">
        <v>640</v>
      </c>
      <c r="M258" t="s">
        <v>3813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3814</v>
      </c>
      <c r="T258" t="s">
        <v>3811</v>
      </c>
    </row>
    <row r="259" spans="1:20" x14ac:dyDescent="0.25">
      <c r="A259" t="s">
        <v>99</v>
      </c>
      <c r="B259" t="s">
        <v>100</v>
      </c>
      <c r="C259">
        <v>10</v>
      </c>
      <c r="D259">
        <v>30</v>
      </c>
      <c r="E259" t="s">
        <v>3815</v>
      </c>
      <c r="F259">
        <v>330</v>
      </c>
      <c r="G259">
        <v>30</v>
      </c>
      <c r="H259" t="s">
        <v>751</v>
      </c>
      <c r="I259" t="s">
        <v>1026</v>
      </c>
      <c r="J259" t="s">
        <v>1027</v>
      </c>
      <c r="K259" t="s">
        <v>838</v>
      </c>
      <c r="L259" t="s">
        <v>1028</v>
      </c>
      <c r="M259" t="s">
        <v>3816</v>
      </c>
      <c r="N259" t="s">
        <v>752</v>
      </c>
      <c r="O259" t="s">
        <v>753</v>
      </c>
      <c r="P259" t="s">
        <v>744</v>
      </c>
      <c r="Q259" t="s">
        <v>745</v>
      </c>
      <c r="R259" t="s">
        <v>3817</v>
      </c>
      <c r="S259" t="s">
        <v>3818</v>
      </c>
      <c r="T259" t="s">
        <v>3816</v>
      </c>
    </row>
    <row r="260" spans="1:20" x14ac:dyDescent="0.25">
      <c r="A260" t="s">
        <v>239</v>
      </c>
      <c r="B260" t="s">
        <v>245</v>
      </c>
      <c r="C260">
        <v>139</v>
      </c>
      <c r="D260">
        <v>6</v>
      </c>
      <c r="E260" t="s">
        <v>3819</v>
      </c>
      <c r="F260">
        <v>645</v>
      </c>
      <c r="G260">
        <v>0</v>
      </c>
      <c r="H260" t="s">
        <v>751</v>
      </c>
      <c r="I260" t="s">
        <v>3820</v>
      </c>
      <c r="J260" t="s">
        <v>3821</v>
      </c>
      <c r="K260" t="s">
        <v>776</v>
      </c>
      <c r="L260" t="s">
        <v>3822</v>
      </c>
      <c r="M260" t="s">
        <v>3823</v>
      </c>
      <c r="N260" t="s">
        <v>752</v>
      </c>
      <c r="O260" t="s">
        <v>743</v>
      </c>
      <c r="P260" t="s">
        <v>744</v>
      </c>
      <c r="Q260" t="s">
        <v>745</v>
      </c>
      <c r="R260" t="s">
        <v>640</v>
      </c>
      <c r="S260" t="s">
        <v>3824</v>
      </c>
      <c r="T260" t="s">
        <v>3825</v>
      </c>
    </row>
    <row r="261" spans="1:20" x14ac:dyDescent="0.25">
      <c r="A261" t="s">
        <v>240</v>
      </c>
      <c r="B261" t="s">
        <v>246</v>
      </c>
      <c r="C261">
        <v>109</v>
      </c>
      <c r="D261">
        <v>2</v>
      </c>
      <c r="E261" t="s">
        <v>3826</v>
      </c>
      <c r="F261">
        <v>268</v>
      </c>
      <c r="G261">
        <v>50</v>
      </c>
      <c r="H261" t="s">
        <v>751</v>
      </c>
      <c r="I261" t="s">
        <v>3827</v>
      </c>
      <c r="J261" t="s">
        <v>3828</v>
      </c>
      <c r="K261" t="s">
        <v>938</v>
      </c>
      <c r="L261" t="s">
        <v>3829</v>
      </c>
      <c r="M261" t="s">
        <v>3830</v>
      </c>
      <c r="N261" t="s">
        <v>752</v>
      </c>
      <c r="O261" t="s">
        <v>753</v>
      </c>
      <c r="P261" t="s">
        <v>744</v>
      </c>
      <c r="Q261" t="s">
        <v>745</v>
      </c>
      <c r="R261" t="s">
        <v>640</v>
      </c>
      <c r="S261" t="s">
        <v>3831</v>
      </c>
      <c r="T261" t="s">
        <v>3832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3</v>
      </c>
      <c r="E262" t="s">
        <v>3833</v>
      </c>
      <c r="F262">
        <v>100</v>
      </c>
      <c r="G262">
        <v>0</v>
      </c>
      <c r="H262" t="s">
        <v>637</v>
      </c>
      <c r="I262" t="s">
        <v>3834</v>
      </c>
      <c r="J262" t="s">
        <v>707</v>
      </c>
      <c r="K262" t="s">
        <v>639</v>
      </c>
      <c r="L262" t="s">
        <v>640</v>
      </c>
      <c r="M262" t="s">
        <v>3835</v>
      </c>
      <c r="N262" t="s">
        <v>639</v>
      </c>
      <c r="O262" t="s">
        <v>647</v>
      </c>
      <c r="P262" t="s">
        <v>5</v>
      </c>
      <c r="Q262" t="s">
        <v>648</v>
      </c>
      <c r="R262" t="s">
        <v>640</v>
      </c>
      <c r="S262" t="s">
        <v>3836</v>
      </c>
      <c r="T262" t="s">
        <v>3835</v>
      </c>
    </row>
    <row r="263" spans="1:20" x14ac:dyDescent="0.25">
      <c r="A263" t="s">
        <v>18</v>
      </c>
      <c r="B263" t="s">
        <v>19</v>
      </c>
      <c r="C263">
        <v>66.666666666666671</v>
      </c>
      <c r="D263">
        <v>3</v>
      </c>
      <c r="E263" t="s">
        <v>3837</v>
      </c>
      <c r="F263">
        <v>100</v>
      </c>
      <c r="G263">
        <v>0</v>
      </c>
      <c r="H263" t="s">
        <v>637</v>
      </c>
      <c r="I263" t="s">
        <v>3838</v>
      </c>
      <c r="J263" t="s">
        <v>754</v>
      </c>
      <c r="K263" t="s">
        <v>639</v>
      </c>
      <c r="L263" t="s">
        <v>640</v>
      </c>
      <c r="M263" t="s">
        <v>3835</v>
      </c>
      <c r="N263" t="s">
        <v>639</v>
      </c>
      <c r="O263" t="s">
        <v>641</v>
      </c>
      <c r="P263" t="s">
        <v>5</v>
      </c>
      <c r="Q263" t="s">
        <v>642</v>
      </c>
      <c r="R263" t="s">
        <v>640</v>
      </c>
      <c r="S263" t="s">
        <v>3839</v>
      </c>
      <c r="T263" t="s">
        <v>3835</v>
      </c>
    </row>
    <row r="264" spans="1:20" x14ac:dyDescent="0.25">
      <c r="A264" t="s">
        <v>240</v>
      </c>
      <c r="B264" t="s">
        <v>246</v>
      </c>
      <c r="C264">
        <v>109</v>
      </c>
      <c r="D264">
        <v>2</v>
      </c>
      <c r="E264" t="s">
        <v>3840</v>
      </c>
      <c r="F264">
        <v>377</v>
      </c>
      <c r="G264">
        <v>50</v>
      </c>
      <c r="H264" t="s">
        <v>751</v>
      </c>
      <c r="I264" t="s">
        <v>3841</v>
      </c>
      <c r="J264" t="s">
        <v>3842</v>
      </c>
      <c r="K264" t="s">
        <v>1083</v>
      </c>
      <c r="L264" t="s">
        <v>3843</v>
      </c>
      <c r="M264" t="s">
        <v>3835</v>
      </c>
      <c r="N264" t="s">
        <v>752</v>
      </c>
      <c r="O264" t="s">
        <v>753</v>
      </c>
      <c r="P264" t="s">
        <v>744</v>
      </c>
      <c r="Q264" t="s">
        <v>745</v>
      </c>
      <c r="R264" t="s">
        <v>640</v>
      </c>
      <c r="S264" t="s">
        <v>3844</v>
      </c>
      <c r="T264" t="s">
        <v>3845</v>
      </c>
    </row>
    <row r="265" spans="1:20" x14ac:dyDescent="0.25">
      <c r="A265" t="s">
        <v>239</v>
      </c>
      <c r="B265" t="s">
        <v>245</v>
      </c>
      <c r="C265">
        <v>109</v>
      </c>
      <c r="D265">
        <v>1</v>
      </c>
      <c r="E265" t="s">
        <v>3840</v>
      </c>
      <c r="F265">
        <v>377</v>
      </c>
      <c r="G265">
        <v>50</v>
      </c>
      <c r="H265" t="s">
        <v>751</v>
      </c>
      <c r="I265" t="s">
        <v>3841</v>
      </c>
      <c r="J265" t="s">
        <v>3842</v>
      </c>
      <c r="K265" t="s">
        <v>1083</v>
      </c>
      <c r="L265" t="s">
        <v>3843</v>
      </c>
      <c r="M265" t="s">
        <v>3835</v>
      </c>
      <c r="N265" t="s">
        <v>752</v>
      </c>
      <c r="O265" t="s">
        <v>753</v>
      </c>
      <c r="P265" t="s">
        <v>744</v>
      </c>
      <c r="Q265" t="s">
        <v>745</v>
      </c>
      <c r="R265" t="s">
        <v>640</v>
      </c>
      <c r="S265" t="s">
        <v>3844</v>
      </c>
      <c r="T265" t="s">
        <v>3845</v>
      </c>
    </row>
    <row r="266" spans="1:20" x14ac:dyDescent="0.25">
      <c r="A266" t="s">
        <v>241</v>
      </c>
      <c r="B266" t="s">
        <v>247</v>
      </c>
      <c r="C266">
        <v>139</v>
      </c>
      <c r="D266">
        <v>1</v>
      </c>
      <c r="E266" t="s">
        <v>3846</v>
      </c>
      <c r="F266">
        <v>215</v>
      </c>
      <c r="G266">
        <v>0</v>
      </c>
      <c r="H266" t="s">
        <v>751</v>
      </c>
      <c r="I266" t="s">
        <v>1063</v>
      </c>
      <c r="J266" t="s">
        <v>1064</v>
      </c>
      <c r="K266" t="s">
        <v>730</v>
      </c>
      <c r="L266" t="s">
        <v>1065</v>
      </c>
      <c r="M266" t="s">
        <v>3847</v>
      </c>
      <c r="N266" t="s">
        <v>752</v>
      </c>
      <c r="O266" t="s">
        <v>753</v>
      </c>
      <c r="P266" t="s">
        <v>744</v>
      </c>
      <c r="Q266" t="s">
        <v>745</v>
      </c>
      <c r="R266" t="s">
        <v>640</v>
      </c>
      <c r="S266" t="s">
        <v>3848</v>
      </c>
      <c r="T266" t="s">
        <v>3847</v>
      </c>
    </row>
    <row r="267" spans="1:20" x14ac:dyDescent="0.25">
      <c r="A267" t="s">
        <v>239</v>
      </c>
      <c r="B267" t="s">
        <v>245</v>
      </c>
      <c r="C267">
        <v>139</v>
      </c>
      <c r="D267">
        <v>1</v>
      </c>
      <c r="E267" t="s">
        <v>3846</v>
      </c>
      <c r="F267">
        <v>215</v>
      </c>
      <c r="G267">
        <v>0</v>
      </c>
      <c r="H267" t="s">
        <v>751</v>
      </c>
      <c r="I267" t="s">
        <v>1063</v>
      </c>
      <c r="J267" t="s">
        <v>1064</v>
      </c>
      <c r="K267" t="s">
        <v>730</v>
      </c>
      <c r="L267" t="s">
        <v>1065</v>
      </c>
      <c r="M267" t="s">
        <v>3847</v>
      </c>
      <c r="N267" t="s">
        <v>752</v>
      </c>
      <c r="O267" t="s">
        <v>753</v>
      </c>
      <c r="P267" t="s">
        <v>744</v>
      </c>
      <c r="Q267" t="s">
        <v>745</v>
      </c>
      <c r="R267" t="s">
        <v>640</v>
      </c>
      <c r="S267" t="s">
        <v>3848</v>
      </c>
      <c r="T267" t="s">
        <v>3847</v>
      </c>
    </row>
    <row r="268" spans="1:20" x14ac:dyDescent="0.25">
      <c r="A268" t="s">
        <v>601</v>
      </c>
      <c r="B268" t="s">
        <v>602</v>
      </c>
      <c r="C268">
        <v>139</v>
      </c>
      <c r="D268">
        <v>2</v>
      </c>
      <c r="E268" t="s">
        <v>3849</v>
      </c>
      <c r="F268">
        <v>860</v>
      </c>
      <c r="G268">
        <v>0</v>
      </c>
      <c r="H268" t="s">
        <v>751</v>
      </c>
      <c r="I268" t="s">
        <v>3850</v>
      </c>
      <c r="J268" t="s">
        <v>3851</v>
      </c>
      <c r="K268" t="s">
        <v>1120</v>
      </c>
      <c r="L268" t="s">
        <v>3852</v>
      </c>
      <c r="M268" t="s">
        <v>3847</v>
      </c>
      <c r="N268" t="s">
        <v>752</v>
      </c>
      <c r="O268" t="s">
        <v>753</v>
      </c>
      <c r="P268" t="s">
        <v>744</v>
      </c>
      <c r="Q268" t="s">
        <v>745</v>
      </c>
      <c r="R268" t="s">
        <v>640</v>
      </c>
      <c r="S268" t="s">
        <v>3853</v>
      </c>
      <c r="T268" t="s">
        <v>3854</v>
      </c>
    </row>
    <row r="269" spans="1:20" x14ac:dyDescent="0.25">
      <c r="A269" t="s">
        <v>241</v>
      </c>
      <c r="B269" t="s">
        <v>247</v>
      </c>
      <c r="C269">
        <v>139</v>
      </c>
      <c r="D269">
        <v>2</v>
      </c>
      <c r="E269" t="s">
        <v>3849</v>
      </c>
      <c r="F269">
        <v>860</v>
      </c>
      <c r="G269">
        <v>0</v>
      </c>
      <c r="H269" t="s">
        <v>751</v>
      </c>
      <c r="I269" t="s">
        <v>3850</v>
      </c>
      <c r="J269" t="s">
        <v>3851</v>
      </c>
      <c r="K269" t="s">
        <v>1120</v>
      </c>
      <c r="L269" t="s">
        <v>3852</v>
      </c>
      <c r="M269" t="s">
        <v>3847</v>
      </c>
      <c r="N269" t="s">
        <v>752</v>
      </c>
      <c r="O269" t="s">
        <v>753</v>
      </c>
      <c r="P269" t="s">
        <v>744</v>
      </c>
      <c r="Q269" t="s">
        <v>745</v>
      </c>
      <c r="R269" t="s">
        <v>640</v>
      </c>
      <c r="S269" t="s">
        <v>3853</v>
      </c>
      <c r="T269" t="s">
        <v>3854</v>
      </c>
    </row>
    <row r="270" spans="1:20" x14ac:dyDescent="0.25">
      <c r="A270" t="s">
        <v>240</v>
      </c>
      <c r="B270" t="s">
        <v>246</v>
      </c>
      <c r="C270">
        <v>139</v>
      </c>
      <c r="D270">
        <v>2</v>
      </c>
      <c r="E270" t="s">
        <v>3849</v>
      </c>
      <c r="F270">
        <v>860</v>
      </c>
      <c r="G270">
        <v>0</v>
      </c>
      <c r="H270" t="s">
        <v>751</v>
      </c>
      <c r="I270" t="s">
        <v>3850</v>
      </c>
      <c r="J270" t="s">
        <v>3851</v>
      </c>
      <c r="K270" t="s">
        <v>1120</v>
      </c>
      <c r="L270" t="s">
        <v>3852</v>
      </c>
      <c r="M270" t="s">
        <v>3847</v>
      </c>
      <c r="N270" t="s">
        <v>752</v>
      </c>
      <c r="O270" t="s">
        <v>753</v>
      </c>
      <c r="P270" t="s">
        <v>744</v>
      </c>
      <c r="Q270" t="s">
        <v>745</v>
      </c>
      <c r="R270" t="s">
        <v>640</v>
      </c>
      <c r="S270" t="s">
        <v>3853</v>
      </c>
      <c r="T270" t="s">
        <v>3854</v>
      </c>
    </row>
    <row r="271" spans="1:20" x14ac:dyDescent="0.25">
      <c r="A271" t="s">
        <v>239</v>
      </c>
      <c r="B271" t="s">
        <v>245</v>
      </c>
      <c r="C271">
        <v>139</v>
      </c>
      <c r="D271">
        <v>2</v>
      </c>
      <c r="E271" t="s">
        <v>3849</v>
      </c>
      <c r="F271">
        <v>860</v>
      </c>
      <c r="G271">
        <v>0</v>
      </c>
      <c r="H271" t="s">
        <v>751</v>
      </c>
      <c r="I271" t="s">
        <v>3850</v>
      </c>
      <c r="J271" t="s">
        <v>3851</v>
      </c>
      <c r="K271" t="s">
        <v>1120</v>
      </c>
      <c r="L271" t="s">
        <v>3852</v>
      </c>
      <c r="M271" t="s">
        <v>3847</v>
      </c>
      <c r="N271" t="s">
        <v>752</v>
      </c>
      <c r="O271" t="s">
        <v>753</v>
      </c>
      <c r="P271" t="s">
        <v>744</v>
      </c>
      <c r="Q271" t="s">
        <v>745</v>
      </c>
      <c r="R271" t="s">
        <v>640</v>
      </c>
      <c r="S271" t="s">
        <v>3853</v>
      </c>
      <c r="T271" t="s">
        <v>3854</v>
      </c>
    </row>
    <row r="272" spans="1:20" x14ac:dyDescent="0.25">
      <c r="A272" t="s">
        <v>147</v>
      </c>
      <c r="B272" t="s">
        <v>148</v>
      </c>
      <c r="C272">
        <v>50</v>
      </c>
      <c r="D272">
        <v>12</v>
      </c>
      <c r="E272" t="s">
        <v>3855</v>
      </c>
      <c r="F272">
        <v>352</v>
      </c>
      <c r="G272">
        <v>0</v>
      </c>
      <c r="H272" t="s">
        <v>637</v>
      </c>
      <c r="I272" t="s">
        <v>1039</v>
      </c>
      <c r="J272" t="s">
        <v>719</v>
      </c>
      <c r="K272" t="s">
        <v>639</v>
      </c>
      <c r="L272" t="s">
        <v>640</v>
      </c>
      <c r="M272" t="s">
        <v>3856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3857</v>
      </c>
      <c r="T272" t="s">
        <v>3856</v>
      </c>
    </row>
    <row r="273" spans="1:20" x14ac:dyDescent="0.25">
      <c r="A273" t="s">
        <v>516</v>
      </c>
      <c r="B273" t="s">
        <v>1095</v>
      </c>
      <c r="C273">
        <v>8.34</v>
      </c>
      <c r="D273">
        <v>1</v>
      </c>
      <c r="E273" t="s">
        <v>3858</v>
      </c>
      <c r="F273">
        <v>25</v>
      </c>
      <c r="G273">
        <v>0</v>
      </c>
      <c r="H273" t="s">
        <v>751</v>
      </c>
      <c r="I273" t="s">
        <v>3859</v>
      </c>
      <c r="J273" t="s">
        <v>3860</v>
      </c>
      <c r="K273" t="s">
        <v>845</v>
      </c>
      <c r="L273" t="s">
        <v>3861</v>
      </c>
      <c r="M273" t="s">
        <v>3862</v>
      </c>
      <c r="N273" t="s">
        <v>639</v>
      </c>
      <c r="O273" t="s">
        <v>678</v>
      </c>
      <c r="P273" t="s">
        <v>23</v>
      </c>
      <c r="Q273" t="s">
        <v>679</v>
      </c>
      <c r="R273" t="s">
        <v>640</v>
      </c>
      <c r="S273" t="s">
        <v>3863</v>
      </c>
      <c r="T273" t="s">
        <v>3862</v>
      </c>
    </row>
    <row r="274" spans="1:20" x14ac:dyDescent="0.25">
      <c r="A274" t="s">
        <v>516</v>
      </c>
      <c r="B274" t="s">
        <v>1095</v>
      </c>
      <c r="C274">
        <v>8.33</v>
      </c>
      <c r="D274">
        <v>2</v>
      </c>
      <c r="E274" t="s">
        <v>3858</v>
      </c>
      <c r="F274">
        <v>25</v>
      </c>
      <c r="G274">
        <v>0</v>
      </c>
      <c r="H274" t="s">
        <v>751</v>
      </c>
      <c r="I274" t="s">
        <v>3859</v>
      </c>
      <c r="J274" t="s">
        <v>3860</v>
      </c>
      <c r="K274" t="s">
        <v>845</v>
      </c>
      <c r="L274" t="s">
        <v>3861</v>
      </c>
      <c r="M274" t="s">
        <v>3862</v>
      </c>
      <c r="N274" t="s">
        <v>639</v>
      </c>
      <c r="O274" t="s">
        <v>678</v>
      </c>
      <c r="P274" t="s">
        <v>23</v>
      </c>
      <c r="Q274" t="s">
        <v>679</v>
      </c>
      <c r="R274" t="s">
        <v>640</v>
      </c>
      <c r="S274" t="s">
        <v>3863</v>
      </c>
      <c r="T274" t="s">
        <v>3862</v>
      </c>
    </row>
    <row r="275" spans="1:20" x14ac:dyDescent="0.25">
      <c r="A275" t="s">
        <v>147</v>
      </c>
      <c r="B275" t="s">
        <v>148</v>
      </c>
      <c r="C275">
        <v>33.333333333333336</v>
      </c>
      <c r="D275">
        <v>3</v>
      </c>
      <c r="E275" t="s">
        <v>3864</v>
      </c>
      <c r="F275">
        <v>100</v>
      </c>
      <c r="G275">
        <v>0</v>
      </c>
      <c r="H275" t="s">
        <v>637</v>
      </c>
      <c r="I275" t="s">
        <v>768</v>
      </c>
      <c r="J275" t="s">
        <v>757</v>
      </c>
      <c r="K275" t="s">
        <v>639</v>
      </c>
      <c r="L275" t="s">
        <v>640</v>
      </c>
      <c r="M275" t="s">
        <v>3865</v>
      </c>
      <c r="N275" t="s">
        <v>639</v>
      </c>
      <c r="O275" t="s">
        <v>641</v>
      </c>
      <c r="P275" t="s">
        <v>5</v>
      </c>
      <c r="Q275" t="s">
        <v>642</v>
      </c>
      <c r="R275" t="s">
        <v>640</v>
      </c>
      <c r="S275" t="s">
        <v>3866</v>
      </c>
      <c r="T275" t="s">
        <v>3865</v>
      </c>
    </row>
    <row r="276" spans="1:20" x14ac:dyDescent="0.25">
      <c r="A276" t="s">
        <v>18</v>
      </c>
      <c r="B276" t="s">
        <v>19</v>
      </c>
      <c r="C276">
        <v>66.666666666666671</v>
      </c>
      <c r="D276">
        <v>6</v>
      </c>
      <c r="E276" t="s">
        <v>3867</v>
      </c>
      <c r="F276">
        <v>182</v>
      </c>
      <c r="G276">
        <v>0</v>
      </c>
      <c r="H276" t="s">
        <v>637</v>
      </c>
      <c r="I276" t="s">
        <v>3868</v>
      </c>
      <c r="J276" t="s">
        <v>670</v>
      </c>
      <c r="K276" t="s">
        <v>639</v>
      </c>
      <c r="L276" t="s">
        <v>640</v>
      </c>
      <c r="M276" t="s">
        <v>3869</v>
      </c>
      <c r="N276" t="s">
        <v>639</v>
      </c>
      <c r="O276" t="s">
        <v>641</v>
      </c>
      <c r="P276" t="s">
        <v>5</v>
      </c>
      <c r="Q276" t="s">
        <v>642</v>
      </c>
      <c r="R276" t="s">
        <v>640</v>
      </c>
      <c r="S276" t="s">
        <v>3870</v>
      </c>
      <c r="T276" t="s">
        <v>3869</v>
      </c>
    </row>
    <row r="277" spans="1:20" x14ac:dyDescent="0.25">
      <c r="A277" t="s">
        <v>18</v>
      </c>
      <c r="B277" t="s">
        <v>19</v>
      </c>
      <c r="C277">
        <v>66.666666666666671</v>
      </c>
      <c r="D277">
        <v>3</v>
      </c>
      <c r="E277" t="s">
        <v>3871</v>
      </c>
      <c r="F277">
        <v>100</v>
      </c>
      <c r="G277">
        <v>0</v>
      </c>
      <c r="H277" t="s">
        <v>637</v>
      </c>
      <c r="I277" t="s">
        <v>3872</v>
      </c>
      <c r="J277" t="s">
        <v>728</v>
      </c>
      <c r="K277" t="s">
        <v>639</v>
      </c>
      <c r="L277" t="s">
        <v>640</v>
      </c>
      <c r="M277" t="s">
        <v>3873</v>
      </c>
      <c r="N277" t="s">
        <v>639</v>
      </c>
      <c r="O277" t="s">
        <v>647</v>
      </c>
      <c r="P277" t="s">
        <v>5</v>
      </c>
      <c r="Q277" t="s">
        <v>648</v>
      </c>
      <c r="R277" t="s">
        <v>640</v>
      </c>
      <c r="S277" t="s">
        <v>3874</v>
      </c>
      <c r="T277" t="s">
        <v>3875</v>
      </c>
    </row>
    <row r="278" spans="1:20" x14ac:dyDescent="0.25">
      <c r="A278" t="s">
        <v>18</v>
      </c>
      <c r="B278" t="s">
        <v>19</v>
      </c>
      <c r="C278">
        <v>66.666666666666671</v>
      </c>
      <c r="D278">
        <v>3</v>
      </c>
      <c r="E278" t="s">
        <v>3876</v>
      </c>
      <c r="F278">
        <v>100</v>
      </c>
      <c r="G278">
        <v>0</v>
      </c>
      <c r="H278" t="s">
        <v>637</v>
      </c>
      <c r="I278" t="s">
        <v>921</v>
      </c>
      <c r="J278" t="s">
        <v>653</v>
      </c>
      <c r="K278" t="s">
        <v>639</v>
      </c>
      <c r="L278" t="s">
        <v>640</v>
      </c>
      <c r="M278" t="s">
        <v>3877</v>
      </c>
      <c r="N278" t="s">
        <v>639</v>
      </c>
      <c r="O278" t="s">
        <v>647</v>
      </c>
      <c r="P278" t="s">
        <v>5</v>
      </c>
      <c r="Q278" t="s">
        <v>648</v>
      </c>
      <c r="R278" t="s">
        <v>640</v>
      </c>
      <c r="S278" t="s">
        <v>3878</v>
      </c>
      <c r="T278" t="s">
        <v>3877</v>
      </c>
    </row>
    <row r="279" spans="1:20" x14ac:dyDescent="0.25">
      <c r="A279" t="s">
        <v>116</v>
      </c>
      <c r="B279" t="s">
        <v>117</v>
      </c>
      <c r="C279">
        <v>12</v>
      </c>
      <c r="D279">
        <v>50</v>
      </c>
      <c r="E279" t="s">
        <v>3879</v>
      </c>
      <c r="F279">
        <v>764</v>
      </c>
      <c r="G279">
        <v>64</v>
      </c>
      <c r="H279" t="s">
        <v>649</v>
      </c>
      <c r="I279" t="s">
        <v>879</v>
      </c>
      <c r="J279" t="s">
        <v>3880</v>
      </c>
      <c r="K279" t="s">
        <v>3881</v>
      </c>
      <c r="L279" t="s">
        <v>901</v>
      </c>
      <c r="M279" t="s">
        <v>3882</v>
      </c>
      <c r="N279" t="s">
        <v>639</v>
      </c>
      <c r="O279" t="s">
        <v>656</v>
      </c>
      <c r="P279" t="s">
        <v>26</v>
      </c>
      <c r="Q279" t="s">
        <v>652</v>
      </c>
      <c r="R279" t="s">
        <v>640</v>
      </c>
      <c r="S279" t="s">
        <v>3883</v>
      </c>
      <c r="T279" t="s">
        <v>3884</v>
      </c>
    </row>
    <row r="280" spans="1:20" x14ac:dyDescent="0.25">
      <c r="A280" t="s">
        <v>18</v>
      </c>
      <c r="B280" t="s">
        <v>19</v>
      </c>
      <c r="C280">
        <v>66.666666666666671</v>
      </c>
      <c r="D280">
        <v>3</v>
      </c>
      <c r="E280" t="s">
        <v>3885</v>
      </c>
      <c r="F280">
        <v>100</v>
      </c>
      <c r="G280">
        <v>0</v>
      </c>
      <c r="H280" t="s">
        <v>637</v>
      </c>
      <c r="I280" t="s">
        <v>1145</v>
      </c>
      <c r="J280" t="s">
        <v>653</v>
      </c>
      <c r="K280" t="s">
        <v>639</v>
      </c>
      <c r="L280" t="s">
        <v>640</v>
      </c>
      <c r="M280" t="s">
        <v>3886</v>
      </c>
      <c r="N280" t="s">
        <v>639</v>
      </c>
      <c r="O280" t="s">
        <v>647</v>
      </c>
      <c r="P280" t="s">
        <v>5</v>
      </c>
      <c r="Q280" t="s">
        <v>648</v>
      </c>
      <c r="R280" t="s">
        <v>640</v>
      </c>
      <c r="S280" t="s">
        <v>3887</v>
      </c>
      <c r="T280" t="s">
        <v>3886</v>
      </c>
    </row>
    <row r="281" spans="1:20" x14ac:dyDescent="0.25">
      <c r="A281" t="s">
        <v>147</v>
      </c>
      <c r="B281" t="s">
        <v>148</v>
      </c>
      <c r="C281">
        <v>33.333333333333336</v>
      </c>
      <c r="D281">
        <v>3</v>
      </c>
      <c r="E281" t="s">
        <v>3888</v>
      </c>
      <c r="F281">
        <v>100</v>
      </c>
      <c r="G281">
        <v>0</v>
      </c>
      <c r="H281" t="s">
        <v>637</v>
      </c>
      <c r="I281" t="s">
        <v>914</v>
      </c>
      <c r="J281" t="s">
        <v>653</v>
      </c>
      <c r="K281" t="s">
        <v>639</v>
      </c>
      <c r="L281" t="s">
        <v>640</v>
      </c>
      <c r="M281" t="s">
        <v>3889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3890</v>
      </c>
      <c r="T281" t="s">
        <v>3889</v>
      </c>
    </row>
    <row r="282" spans="1:20" x14ac:dyDescent="0.25">
      <c r="A282" t="s">
        <v>77</v>
      </c>
      <c r="B282" t="s">
        <v>78</v>
      </c>
      <c r="C282">
        <v>48</v>
      </c>
      <c r="D282">
        <v>1</v>
      </c>
      <c r="E282" t="s">
        <v>3891</v>
      </c>
      <c r="F282">
        <v>86</v>
      </c>
      <c r="G282">
        <v>38</v>
      </c>
      <c r="H282" t="s">
        <v>649</v>
      </c>
      <c r="I282" t="s">
        <v>3892</v>
      </c>
      <c r="J282" t="s">
        <v>3893</v>
      </c>
      <c r="K282" t="s">
        <v>671</v>
      </c>
      <c r="L282" t="s">
        <v>714</v>
      </c>
      <c r="M282" t="s">
        <v>3894</v>
      </c>
      <c r="N282" t="s">
        <v>639</v>
      </c>
      <c r="O282" t="s">
        <v>651</v>
      </c>
      <c r="P282" t="s">
        <v>26</v>
      </c>
      <c r="Q282" t="s">
        <v>652</v>
      </c>
      <c r="R282" t="s">
        <v>640</v>
      </c>
      <c r="S282" t="s">
        <v>3895</v>
      </c>
      <c r="T282" t="s">
        <v>3894</v>
      </c>
    </row>
    <row r="283" spans="1:20" x14ac:dyDescent="0.25">
      <c r="A283" t="s">
        <v>147</v>
      </c>
      <c r="B283" t="s">
        <v>148</v>
      </c>
      <c r="C283">
        <v>40</v>
      </c>
      <c r="D283">
        <v>20</v>
      </c>
      <c r="E283" t="s">
        <v>3896</v>
      </c>
      <c r="F283">
        <v>1156</v>
      </c>
      <c r="G283">
        <v>0</v>
      </c>
      <c r="H283" t="s">
        <v>637</v>
      </c>
      <c r="I283" t="s">
        <v>3897</v>
      </c>
      <c r="J283" t="s">
        <v>757</v>
      </c>
      <c r="K283" t="s">
        <v>639</v>
      </c>
      <c r="L283" t="s">
        <v>640</v>
      </c>
      <c r="M283" t="s">
        <v>3898</v>
      </c>
      <c r="N283" t="s">
        <v>639</v>
      </c>
      <c r="O283" t="s">
        <v>660</v>
      </c>
      <c r="P283" t="s">
        <v>5</v>
      </c>
      <c r="Q283" t="s">
        <v>642</v>
      </c>
      <c r="R283" t="s">
        <v>640</v>
      </c>
      <c r="S283" t="s">
        <v>3899</v>
      </c>
      <c r="T283" t="s">
        <v>3898</v>
      </c>
    </row>
    <row r="284" spans="1:20" x14ac:dyDescent="0.25">
      <c r="A284" t="s">
        <v>18</v>
      </c>
      <c r="B284" t="s">
        <v>19</v>
      </c>
      <c r="C284">
        <v>66.666666666666671</v>
      </c>
      <c r="D284">
        <v>21</v>
      </c>
      <c r="E284" t="s">
        <v>3896</v>
      </c>
      <c r="F284">
        <v>1156</v>
      </c>
      <c r="G284">
        <v>0</v>
      </c>
      <c r="H284" t="s">
        <v>637</v>
      </c>
      <c r="I284" t="s">
        <v>3897</v>
      </c>
      <c r="J284" t="s">
        <v>757</v>
      </c>
      <c r="K284" t="s">
        <v>639</v>
      </c>
      <c r="L284" t="s">
        <v>640</v>
      </c>
      <c r="M284" t="s">
        <v>3898</v>
      </c>
      <c r="N284" t="s">
        <v>639</v>
      </c>
      <c r="O284" t="s">
        <v>660</v>
      </c>
      <c r="P284" t="s">
        <v>5</v>
      </c>
      <c r="Q284" t="s">
        <v>642</v>
      </c>
      <c r="R284" t="s">
        <v>640</v>
      </c>
      <c r="S284" t="s">
        <v>3899</v>
      </c>
      <c r="T284" t="s">
        <v>3898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15</v>
      </c>
      <c r="E285" t="s">
        <v>3900</v>
      </c>
      <c r="F285">
        <v>425</v>
      </c>
      <c r="G285">
        <v>0</v>
      </c>
      <c r="H285" t="s">
        <v>637</v>
      </c>
      <c r="I285" t="s">
        <v>3897</v>
      </c>
      <c r="J285" t="s">
        <v>757</v>
      </c>
      <c r="K285" t="s">
        <v>639</v>
      </c>
      <c r="L285" t="s">
        <v>640</v>
      </c>
      <c r="M285" t="s">
        <v>3901</v>
      </c>
      <c r="N285" t="s">
        <v>639</v>
      </c>
      <c r="O285" t="s">
        <v>641</v>
      </c>
      <c r="P285" t="s">
        <v>5</v>
      </c>
      <c r="Q285" t="s">
        <v>642</v>
      </c>
      <c r="R285" t="s">
        <v>640</v>
      </c>
      <c r="S285" t="s">
        <v>3902</v>
      </c>
      <c r="T285" t="s">
        <v>3901</v>
      </c>
    </row>
    <row r="286" spans="1:20" x14ac:dyDescent="0.25">
      <c r="A286" t="s">
        <v>147</v>
      </c>
      <c r="B286" t="s">
        <v>148</v>
      </c>
      <c r="C286">
        <v>65</v>
      </c>
      <c r="D286">
        <v>9</v>
      </c>
      <c r="E286" t="s">
        <v>3903</v>
      </c>
      <c r="F286">
        <v>272.08999999999997</v>
      </c>
      <c r="G286">
        <v>0</v>
      </c>
      <c r="H286" t="s">
        <v>637</v>
      </c>
      <c r="I286" t="s">
        <v>3904</v>
      </c>
      <c r="J286" t="s">
        <v>734</v>
      </c>
      <c r="K286" t="s">
        <v>639</v>
      </c>
      <c r="L286" t="s">
        <v>640</v>
      </c>
      <c r="M286" t="s">
        <v>3905</v>
      </c>
      <c r="N286" t="s">
        <v>639</v>
      </c>
      <c r="O286" t="s">
        <v>641</v>
      </c>
      <c r="P286" t="s">
        <v>5</v>
      </c>
      <c r="Q286" t="s">
        <v>642</v>
      </c>
      <c r="R286" t="s">
        <v>640</v>
      </c>
      <c r="S286" t="s">
        <v>3906</v>
      </c>
      <c r="T286" t="s">
        <v>3907</v>
      </c>
    </row>
    <row r="287" spans="1:20" x14ac:dyDescent="0.25">
      <c r="A287" t="s">
        <v>77</v>
      </c>
      <c r="B287" t="s">
        <v>78</v>
      </c>
      <c r="C287">
        <v>33.333333333333336</v>
      </c>
      <c r="D287">
        <v>3</v>
      </c>
      <c r="E287" t="s">
        <v>3908</v>
      </c>
      <c r="F287">
        <v>135</v>
      </c>
      <c r="G287">
        <v>0</v>
      </c>
      <c r="H287" t="s">
        <v>637</v>
      </c>
      <c r="I287" t="s">
        <v>3909</v>
      </c>
      <c r="J287" t="s">
        <v>688</v>
      </c>
      <c r="K287" t="s">
        <v>639</v>
      </c>
      <c r="L287" t="s">
        <v>640</v>
      </c>
      <c r="M287" t="s">
        <v>3910</v>
      </c>
      <c r="N287" t="s">
        <v>639</v>
      </c>
      <c r="O287" t="s">
        <v>641</v>
      </c>
      <c r="P287" t="s">
        <v>5</v>
      </c>
      <c r="Q287" t="s">
        <v>642</v>
      </c>
      <c r="R287" t="s">
        <v>640</v>
      </c>
      <c r="S287" t="s">
        <v>3911</v>
      </c>
      <c r="T287" t="s">
        <v>3912</v>
      </c>
    </row>
    <row r="288" spans="1:20" x14ac:dyDescent="0.25">
      <c r="A288" t="s">
        <v>147</v>
      </c>
      <c r="B288" t="s">
        <v>148</v>
      </c>
      <c r="C288">
        <v>65</v>
      </c>
      <c r="D288">
        <v>9</v>
      </c>
      <c r="E288" t="s">
        <v>3913</v>
      </c>
      <c r="F288">
        <v>299</v>
      </c>
      <c r="G288">
        <v>0</v>
      </c>
      <c r="H288" t="s">
        <v>637</v>
      </c>
      <c r="I288" t="s">
        <v>3914</v>
      </c>
      <c r="J288" t="s">
        <v>643</v>
      </c>
      <c r="K288" t="s">
        <v>639</v>
      </c>
      <c r="L288" t="s">
        <v>640</v>
      </c>
      <c r="M288" t="s">
        <v>3915</v>
      </c>
      <c r="N288" t="s">
        <v>639</v>
      </c>
      <c r="O288" t="s">
        <v>647</v>
      </c>
      <c r="P288" t="s">
        <v>5</v>
      </c>
      <c r="Q288" t="s">
        <v>648</v>
      </c>
      <c r="R288" t="s">
        <v>640</v>
      </c>
      <c r="S288" t="s">
        <v>3916</v>
      </c>
      <c r="T288" t="s">
        <v>3915</v>
      </c>
    </row>
    <row r="289" spans="1:20" x14ac:dyDescent="0.25">
      <c r="A289" t="s">
        <v>147</v>
      </c>
      <c r="B289" t="s">
        <v>148</v>
      </c>
      <c r="C289">
        <v>33.333333333333336</v>
      </c>
      <c r="D289">
        <v>3</v>
      </c>
      <c r="E289" t="s">
        <v>3917</v>
      </c>
      <c r="F289">
        <v>100</v>
      </c>
      <c r="G289">
        <v>0</v>
      </c>
      <c r="H289" t="s">
        <v>637</v>
      </c>
      <c r="I289" t="s">
        <v>3918</v>
      </c>
      <c r="J289" t="s">
        <v>658</v>
      </c>
      <c r="K289" t="s">
        <v>639</v>
      </c>
      <c r="L289" t="s">
        <v>640</v>
      </c>
      <c r="M289" t="s">
        <v>3919</v>
      </c>
      <c r="N289" t="s">
        <v>639</v>
      </c>
      <c r="O289" t="s">
        <v>641</v>
      </c>
      <c r="P289" t="s">
        <v>5</v>
      </c>
      <c r="Q289" t="s">
        <v>642</v>
      </c>
      <c r="R289" t="s">
        <v>640</v>
      </c>
      <c r="S289" t="s">
        <v>3920</v>
      </c>
      <c r="T289" t="s">
        <v>3921</v>
      </c>
    </row>
    <row r="290" spans="1:20" x14ac:dyDescent="0.25">
      <c r="A290" t="s">
        <v>147</v>
      </c>
      <c r="B290" t="s">
        <v>148</v>
      </c>
      <c r="C290">
        <v>33.333333333333336</v>
      </c>
      <c r="D290">
        <v>3</v>
      </c>
      <c r="E290" t="s">
        <v>3922</v>
      </c>
      <c r="F290">
        <v>100</v>
      </c>
      <c r="G290">
        <v>0</v>
      </c>
      <c r="H290" t="s">
        <v>637</v>
      </c>
      <c r="I290" t="s">
        <v>1055</v>
      </c>
      <c r="J290" t="s">
        <v>690</v>
      </c>
      <c r="K290" t="s">
        <v>639</v>
      </c>
      <c r="L290" t="s">
        <v>640</v>
      </c>
      <c r="M290" t="s">
        <v>3923</v>
      </c>
      <c r="N290" t="s">
        <v>639</v>
      </c>
      <c r="O290" t="s">
        <v>641</v>
      </c>
      <c r="P290" t="s">
        <v>5</v>
      </c>
      <c r="Q290" t="s">
        <v>642</v>
      </c>
      <c r="R290" t="s">
        <v>640</v>
      </c>
      <c r="S290" t="s">
        <v>3924</v>
      </c>
      <c r="T290" t="s">
        <v>3923</v>
      </c>
    </row>
    <row r="291" spans="1:20" x14ac:dyDescent="0.25">
      <c r="A291" t="s">
        <v>147</v>
      </c>
      <c r="B291" t="s">
        <v>148</v>
      </c>
      <c r="C291">
        <v>50</v>
      </c>
      <c r="D291">
        <v>6</v>
      </c>
      <c r="E291" t="s">
        <v>3925</v>
      </c>
      <c r="F291">
        <v>200</v>
      </c>
      <c r="G291">
        <v>0</v>
      </c>
      <c r="H291" t="s">
        <v>637</v>
      </c>
      <c r="I291" t="s">
        <v>1169</v>
      </c>
      <c r="J291" t="s">
        <v>697</v>
      </c>
      <c r="K291" t="s">
        <v>639</v>
      </c>
      <c r="L291" t="s">
        <v>640</v>
      </c>
      <c r="M291" t="s">
        <v>3926</v>
      </c>
      <c r="N291" t="s">
        <v>639</v>
      </c>
      <c r="O291" t="s">
        <v>647</v>
      </c>
      <c r="P291" t="s">
        <v>5</v>
      </c>
      <c r="Q291" t="s">
        <v>648</v>
      </c>
      <c r="R291" t="s">
        <v>640</v>
      </c>
      <c r="S291" t="s">
        <v>3927</v>
      </c>
      <c r="T291" t="s">
        <v>3926</v>
      </c>
    </row>
    <row r="292" spans="1:20" x14ac:dyDescent="0.25">
      <c r="A292" t="s">
        <v>18</v>
      </c>
      <c r="B292" t="s">
        <v>19</v>
      </c>
      <c r="C292">
        <v>66.666666666666671</v>
      </c>
      <c r="D292">
        <v>3</v>
      </c>
      <c r="E292" t="s">
        <v>3928</v>
      </c>
      <c r="F292">
        <v>100</v>
      </c>
      <c r="G292">
        <v>0</v>
      </c>
      <c r="H292" t="s">
        <v>637</v>
      </c>
      <c r="I292" t="s">
        <v>3929</v>
      </c>
      <c r="J292" t="s">
        <v>659</v>
      </c>
      <c r="K292" t="s">
        <v>639</v>
      </c>
      <c r="L292" t="s">
        <v>640</v>
      </c>
      <c r="M292" t="s">
        <v>3930</v>
      </c>
      <c r="N292" t="s">
        <v>639</v>
      </c>
      <c r="O292" t="s">
        <v>641</v>
      </c>
      <c r="P292" t="s">
        <v>5</v>
      </c>
      <c r="Q292" t="s">
        <v>642</v>
      </c>
      <c r="R292" t="s">
        <v>640</v>
      </c>
      <c r="S292" t="s">
        <v>3931</v>
      </c>
      <c r="T292" t="s">
        <v>3930</v>
      </c>
    </row>
    <row r="293" spans="1:20" x14ac:dyDescent="0.25">
      <c r="A293" t="s">
        <v>147</v>
      </c>
      <c r="B293" t="s">
        <v>148</v>
      </c>
      <c r="C293">
        <v>50</v>
      </c>
      <c r="D293">
        <v>6</v>
      </c>
      <c r="E293" t="s">
        <v>3932</v>
      </c>
      <c r="F293">
        <v>220</v>
      </c>
      <c r="G293">
        <v>20</v>
      </c>
      <c r="H293" t="s">
        <v>637</v>
      </c>
      <c r="I293" t="s">
        <v>878</v>
      </c>
      <c r="J293" t="s">
        <v>826</v>
      </c>
      <c r="K293" t="s">
        <v>639</v>
      </c>
      <c r="L293" t="s">
        <v>640</v>
      </c>
      <c r="M293" t="s">
        <v>3933</v>
      </c>
      <c r="N293" t="s">
        <v>639</v>
      </c>
      <c r="O293" t="s">
        <v>641</v>
      </c>
      <c r="P293" t="s">
        <v>5</v>
      </c>
      <c r="Q293" t="s">
        <v>642</v>
      </c>
      <c r="R293" t="s">
        <v>640</v>
      </c>
      <c r="S293" t="s">
        <v>3934</v>
      </c>
      <c r="T293" t="s">
        <v>3933</v>
      </c>
    </row>
    <row r="294" spans="1:20" x14ac:dyDescent="0.25">
      <c r="A294" t="s">
        <v>147</v>
      </c>
      <c r="B294" t="s">
        <v>148</v>
      </c>
      <c r="C294">
        <v>33.333333333333336</v>
      </c>
      <c r="D294">
        <v>3</v>
      </c>
      <c r="E294" t="s">
        <v>3935</v>
      </c>
      <c r="F294">
        <v>100</v>
      </c>
      <c r="G294">
        <v>0</v>
      </c>
      <c r="H294" t="s">
        <v>637</v>
      </c>
      <c r="I294" t="s">
        <v>887</v>
      </c>
      <c r="J294" t="s">
        <v>727</v>
      </c>
      <c r="K294" t="s">
        <v>639</v>
      </c>
      <c r="L294" t="s">
        <v>640</v>
      </c>
      <c r="M294" t="s">
        <v>3936</v>
      </c>
      <c r="N294" t="s">
        <v>639</v>
      </c>
      <c r="O294" t="s">
        <v>641</v>
      </c>
      <c r="P294" t="s">
        <v>5</v>
      </c>
      <c r="Q294" t="s">
        <v>642</v>
      </c>
      <c r="R294" t="s">
        <v>640</v>
      </c>
      <c r="S294" t="s">
        <v>3937</v>
      </c>
      <c r="T294" t="s">
        <v>3936</v>
      </c>
    </row>
    <row r="295" spans="1:20" x14ac:dyDescent="0.25">
      <c r="A295" t="s">
        <v>22</v>
      </c>
      <c r="B295" t="s">
        <v>27</v>
      </c>
      <c r="C295">
        <v>80</v>
      </c>
      <c r="D295">
        <v>3</v>
      </c>
      <c r="E295" t="s">
        <v>3938</v>
      </c>
      <c r="F295">
        <v>240</v>
      </c>
      <c r="G295">
        <v>0</v>
      </c>
      <c r="H295" t="s">
        <v>649</v>
      </c>
      <c r="I295" t="s">
        <v>1073</v>
      </c>
      <c r="J295" t="s">
        <v>1074</v>
      </c>
      <c r="K295" t="s">
        <v>990</v>
      </c>
      <c r="L295" t="s">
        <v>932</v>
      </c>
      <c r="M295" t="s">
        <v>3939</v>
      </c>
      <c r="N295" t="s">
        <v>639</v>
      </c>
      <c r="O295" t="s">
        <v>651</v>
      </c>
      <c r="P295" t="s">
        <v>26</v>
      </c>
      <c r="Q295" t="s">
        <v>652</v>
      </c>
      <c r="R295" t="s">
        <v>640</v>
      </c>
      <c r="S295" t="s">
        <v>3940</v>
      </c>
      <c r="T295" t="s">
        <v>3941</v>
      </c>
    </row>
    <row r="296" spans="1:20" x14ac:dyDescent="0.25">
      <c r="A296" t="s">
        <v>147</v>
      </c>
      <c r="B296" t="s">
        <v>148</v>
      </c>
      <c r="C296">
        <v>65</v>
      </c>
      <c r="D296">
        <v>9</v>
      </c>
      <c r="E296" t="s">
        <v>3942</v>
      </c>
      <c r="F296">
        <v>299</v>
      </c>
      <c r="G296">
        <v>0</v>
      </c>
      <c r="H296" t="s">
        <v>637</v>
      </c>
      <c r="I296" t="s">
        <v>1022</v>
      </c>
      <c r="J296" t="s">
        <v>658</v>
      </c>
      <c r="K296" t="s">
        <v>639</v>
      </c>
      <c r="L296" t="s">
        <v>640</v>
      </c>
      <c r="M296" t="s">
        <v>3943</v>
      </c>
      <c r="N296" t="s">
        <v>639</v>
      </c>
      <c r="O296" t="s">
        <v>647</v>
      </c>
      <c r="P296" t="s">
        <v>5</v>
      </c>
      <c r="Q296" t="s">
        <v>648</v>
      </c>
      <c r="R296" t="s">
        <v>640</v>
      </c>
      <c r="S296" t="s">
        <v>3944</v>
      </c>
      <c r="T296" t="s">
        <v>3945</v>
      </c>
    </row>
    <row r="297" spans="1:20" x14ac:dyDescent="0.25">
      <c r="A297" t="s">
        <v>18</v>
      </c>
      <c r="B297" t="s">
        <v>19</v>
      </c>
      <c r="C297">
        <v>66.666666666666671</v>
      </c>
      <c r="D297">
        <v>3</v>
      </c>
      <c r="E297" t="s">
        <v>3946</v>
      </c>
      <c r="F297">
        <v>107</v>
      </c>
      <c r="G297">
        <v>7</v>
      </c>
      <c r="H297" t="s">
        <v>637</v>
      </c>
      <c r="I297" t="s">
        <v>3947</v>
      </c>
      <c r="J297" t="s">
        <v>653</v>
      </c>
      <c r="K297" t="s">
        <v>639</v>
      </c>
      <c r="L297" t="s">
        <v>640</v>
      </c>
      <c r="M297" t="s">
        <v>3948</v>
      </c>
      <c r="N297" t="s">
        <v>639</v>
      </c>
      <c r="O297" t="s">
        <v>641</v>
      </c>
      <c r="P297" t="s">
        <v>5</v>
      </c>
      <c r="Q297" t="s">
        <v>642</v>
      </c>
      <c r="R297" t="s">
        <v>640</v>
      </c>
      <c r="S297" t="s">
        <v>3949</v>
      </c>
      <c r="T297" t="s">
        <v>3950</v>
      </c>
    </row>
    <row r="298" spans="1:20" x14ac:dyDescent="0.25">
      <c r="A298" t="s">
        <v>22</v>
      </c>
      <c r="B298" t="s">
        <v>27</v>
      </c>
      <c r="C298">
        <v>120</v>
      </c>
      <c r="D298">
        <v>2</v>
      </c>
      <c r="E298" t="s">
        <v>3951</v>
      </c>
      <c r="F298">
        <v>200</v>
      </c>
      <c r="G298">
        <v>0</v>
      </c>
      <c r="H298" t="s">
        <v>637</v>
      </c>
      <c r="I298" t="s">
        <v>3952</v>
      </c>
      <c r="J298" t="s">
        <v>688</v>
      </c>
      <c r="K298" t="s">
        <v>639</v>
      </c>
      <c r="L298" t="s">
        <v>640</v>
      </c>
      <c r="M298" t="s">
        <v>3953</v>
      </c>
      <c r="N298" t="s">
        <v>639</v>
      </c>
      <c r="O298" t="s">
        <v>647</v>
      </c>
      <c r="P298" t="s">
        <v>5</v>
      </c>
      <c r="Q298" t="s">
        <v>648</v>
      </c>
      <c r="R298" t="s">
        <v>640</v>
      </c>
      <c r="S298" t="s">
        <v>3954</v>
      </c>
      <c r="T298" t="s">
        <v>3953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3955</v>
      </c>
      <c r="F299">
        <v>100</v>
      </c>
      <c r="G299">
        <v>0</v>
      </c>
      <c r="H299" t="s">
        <v>637</v>
      </c>
      <c r="I299" t="s">
        <v>918</v>
      </c>
      <c r="J299" t="s">
        <v>664</v>
      </c>
      <c r="K299" t="s">
        <v>639</v>
      </c>
      <c r="L299" t="s">
        <v>640</v>
      </c>
      <c r="M299" t="s">
        <v>3956</v>
      </c>
      <c r="N299" t="s">
        <v>639</v>
      </c>
      <c r="O299" t="s">
        <v>647</v>
      </c>
      <c r="P299" t="s">
        <v>5</v>
      </c>
      <c r="Q299" t="s">
        <v>648</v>
      </c>
      <c r="R299" t="s">
        <v>640</v>
      </c>
      <c r="S299" t="s">
        <v>3957</v>
      </c>
      <c r="T299" t="s">
        <v>3956</v>
      </c>
    </row>
    <row r="300" spans="1:20" x14ac:dyDescent="0.25">
      <c r="A300" t="s">
        <v>147</v>
      </c>
      <c r="B300" t="s">
        <v>148</v>
      </c>
      <c r="C300">
        <v>33.333333333333336</v>
      </c>
      <c r="D300">
        <v>3</v>
      </c>
      <c r="E300" t="s">
        <v>3958</v>
      </c>
      <c r="F300">
        <v>100</v>
      </c>
      <c r="G300">
        <v>0</v>
      </c>
      <c r="H300" t="s">
        <v>637</v>
      </c>
      <c r="I300" t="s">
        <v>3959</v>
      </c>
      <c r="J300" t="s">
        <v>653</v>
      </c>
      <c r="K300" t="s">
        <v>639</v>
      </c>
      <c r="L300" t="s">
        <v>640</v>
      </c>
      <c r="M300" t="s">
        <v>3960</v>
      </c>
      <c r="N300" t="s">
        <v>639</v>
      </c>
      <c r="O300" t="s">
        <v>647</v>
      </c>
      <c r="P300" t="s">
        <v>5</v>
      </c>
      <c r="Q300" t="s">
        <v>648</v>
      </c>
      <c r="R300" t="s">
        <v>640</v>
      </c>
      <c r="S300" t="s">
        <v>3961</v>
      </c>
      <c r="T300" t="s">
        <v>3960</v>
      </c>
    </row>
    <row r="301" spans="1:20" x14ac:dyDescent="0.25">
      <c r="A301" t="s">
        <v>147</v>
      </c>
      <c r="B301" t="s">
        <v>148</v>
      </c>
      <c r="C301">
        <v>50</v>
      </c>
      <c r="D301">
        <v>6</v>
      </c>
      <c r="E301" t="s">
        <v>3962</v>
      </c>
      <c r="F301">
        <v>200</v>
      </c>
      <c r="G301">
        <v>0</v>
      </c>
      <c r="H301" t="s">
        <v>637</v>
      </c>
      <c r="I301" t="s">
        <v>3963</v>
      </c>
      <c r="J301" t="s">
        <v>767</v>
      </c>
      <c r="K301" t="s">
        <v>639</v>
      </c>
      <c r="L301" t="s">
        <v>640</v>
      </c>
      <c r="M301" t="s">
        <v>3964</v>
      </c>
      <c r="N301" t="s">
        <v>639</v>
      </c>
      <c r="O301" t="s">
        <v>641</v>
      </c>
      <c r="P301" t="s">
        <v>5</v>
      </c>
      <c r="Q301" t="s">
        <v>642</v>
      </c>
      <c r="R301" t="s">
        <v>640</v>
      </c>
      <c r="S301" t="s">
        <v>3965</v>
      </c>
      <c r="T301" t="s">
        <v>3964</v>
      </c>
    </row>
    <row r="302" spans="1:20" x14ac:dyDescent="0.25">
      <c r="A302" t="s">
        <v>22</v>
      </c>
      <c r="B302" t="s">
        <v>27</v>
      </c>
      <c r="C302">
        <v>66.333333333333329</v>
      </c>
      <c r="D302">
        <v>3</v>
      </c>
      <c r="E302" t="s">
        <v>3966</v>
      </c>
      <c r="F302">
        <v>249</v>
      </c>
      <c r="G302">
        <v>0</v>
      </c>
      <c r="H302" t="s">
        <v>751</v>
      </c>
      <c r="I302" t="s">
        <v>3967</v>
      </c>
      <c r="J302" t="s">
        <v>3968</v>
      </c>
      <c r="K302" t="s">
        <v>980</v>
      </c>
      <c r="L302" t="s">
        <v>3969</v>
      </c>
      <c r="M302" t="s">
        <v>3970</v>
      </c>
      <c r="N302" t="s">
        <v>639</v>
      </c>
      <c r="O302" t="s">
        <v>678</v>
      </c>
      <c r="P302" t="s">
        <v>23</v>
      </c>
      <c r="Q302" t="s">
        <v>679</v>
      </c>
      <c r="R302" t="s">
        <v>640</v>
      </c>
      <c r="S302" t="s">
        <v>3971</v>
      </c>
      <c r="T302" t="s">
        <v>3970</v>
      </c>
    </row>
    <row r="303" spans="1:20" x14ac:dyDescent="0.25">
      <c r="A303" t="s">
        <v>22</v>
      </c>
      <c r="B303" t="s">
        <v>27</v>
      </c>
      <c r="C303">
        <v>66.333333333333329</v>
      </c>
      <c r="D303">
        <v>3</v>
      </c>
      <c r="E303" t="s">
        <v>3972</v>
      </c>
      <c r="F303">
        <v>220</v>
      </c>
      <c r="G303">
        <v>0</v>
      </c>
      <c r="H303" t="s">
        <v>661</v>
      </c>
      <c r="I303" t="s">
        <v>3973</v>
      </c>
      <c r="J303" t="s">
        <v>685</v>
      </c>
      <c r="K303" t="s">
        <v>639</v>
      </c>
      <c r="L303" t="s">
        <v>640</v>
      </c>
      <c r="M303" t="s">
        <v>3974</v>
      </c>
      <c r="N303" t="s">
        <v>639</v>
      </c>
      <c r="O303" t="s">
        <v>647</v>
      </c>
      <c r="P303" t="s">
        <v>5</v>
      </c>
      <c r="Q303" t="s">
        <v>648</v>
      </c>
      <c r="R303" t="s">
        <v>640</v>
      </c>
      <c r="S303" t="s">
        <v>3975</v>
      </c>
      <c r="T303" t="s">
        <v>3974</v>
      </c>
    </row>
    <row r="304" spans="1:20" x14ac:dyDescent="0.25">
      <c r="A304" t="s">
        <v>116</v>
      </c>
      <c r="B304" t="s">
        <v>117</v>
      </c>
      <c r="C304">
        <v>12</v>
      </c>
      <c r="D304">
        <v>10</v>
      </c>
      <c r="E304" t="s">
        <v>3976</v>
      </c>
      <c r="F304">
        <v>140</v>
      </c>
      <c r="G304">
        <v>0</v>
      </c>
      <c r="H304" t="s">
        <v>649</v>
      </c>
      <c r="I304" t="s">
        <v>942</v>
      </c>
      <c r="J304" t="s">
        <v>3977</v>
      </c>
      <c r="K304" t="s">
        <v>748</v>
      </c>
      <c r="L304" t="s">
        <v>960</v>
      </c>
      <c r="M304" t="s">
        <v>3978</v>
      </c>
      <c r="N304" t="s">
        <v>639</v>
      </c>
      <c r="O304" t="s">
        <v>651</v>
      </c>
      <c r="P304" t="s">
        <v>26</v>
      </c>
      <c r="Q304" t="s">
        <v>652</v>
      </c>
      <c r="R304" t="s">
        <v>640</v>
      </c>
      <c r="S304" t="s">
        <v>3979</v>
      </c>
      <c r="T304" t="s">
        <v>3980</v>
      </c>
    </row>
    <row r="305" spans="1:20" x14ac:dyDescent="0.25">
      <c r="A305" t="s">
        <v>240</v>
      </c>
      <c r="B305" t="s">
        <v>742</v>
      </c>
      <c r="C305">
        <v>103.55</v>
      </c>
      <c r="D305">
        <v>1</v>
      </c>
      <c r="E305" t="s">
        <v>3981</v>
      </c>
      <c r="F305">
        <v>456.2</v>
      </c>
      <c r="G305">
        <v>42</v>
      </c>
      <c r="H305" t="s">
        <v>677</v>
      </c>
      <c r="I305" t="s">
        <v>3982</v>
      </c>
      <c r="J305" t="s">
        <v>3983</v>
      </c>
      <c r="K305" t="s">
        <v>812</v>
      </c>
      <c r="L305" t="s">
        <v>3984</v>
      </c>
      <c r="M305" t="s">
        <v>3985</v>
      </c>
      <c r="N305" t="s">
        <v>639</v>
      </c>
      <c r="O305" t="s">
        <v>678</v>
      </c>
      <c r="P305" t="s">
        <v>23</v>
      </c>
      <c r="Q305" t="s">
        <v>679</v>
      </c>
      <c r="R305" t="s">
        <v>640</v>
      </c>
      <c r="S305" t="s">
        <v>3986</v>
      </c>
      <c r="T305" t="s">
        <v>3985</v>
      </c>
    </row>
    <row r="306" spans="1:20" x14ac:dyDescent="0.25">
      <c r="A306" t="s">
        <v>601</v>
      </c>
      <c r="B306" t="s">
        <v>742</v>
      </c>
      <c r="C306">
        <v>103.55</v>
      </c>
      <c r="D306">
        <v>1</v>
      </c>
      <c r="E306" t="s">
        <v>3981</v>
      </c>
      <c r="F306">
        <v>456.2</v>
      </c>
      <c r="G306">
        <v>42</v>
      </c>
      <c r="H306" t="s">
        <v>677</v>
      </c>
      <c r="I306" t="s">
        <v>3982</v>
      </c>
      <c r="J306" t="s">
        <v>3983</v>
      </c>
      <c r="K306" t="s">
        <v>812</v>
      </c>
      <c r="L306" t="s">
        <v>3984</v>
      </c>
      <c r="M306" t="s">
        <v>3985</v>
      </c>
      <c r="N306" t="s">
        <v>639</v>
      </c>
      <c r="O306" t="s">
        <v>678</v>
      </c>
      <c r="P306" t="s">
        <v>23</v>
      </c>
      <c r="Q306" t="s">
        <v>679</v>
      </c>
      <c r="R306" t="s">
        <v>640</v>
      </c>
      <c r="S306" t="s">
        <v>3986</v>
      </c>
      <c r="T306" t="s">
        <v>3985</v>
      </c>
    </row>
    <row r="307" spans="1:20" x14ac:dyDescent="0.25">
      <c r="A307" t="s">
        <v>239</v>
      </c>
      <c r="B307" t="s">
        <v>742</v>
      </c>
      <c r="C307">
        <v>103.55</v>
      </c>
      <c r="D307">
        <v>1</v>
      </c>
      <c r="E307" t="s">
        <v>3981</v>
      </c>
      <c r="F307">
        <v>456.2</v>
      </c>
      <c r="G307">
        <v>42</v>
      </c>
      <c r="H307" t="s">
        <v>677</v>
      </c>
      <c r="I307" t="s">
        <v>3982</v>
      </c>
      <c r="J307" t="s">
        <v>3983</v>
      </c>
      <c r="K307" t="s">
        <v>812</v>
      </c>
      <c r="L307" t="s">
        <v>3984</v>
      </c>
      <c r="M307" t="s">
        <v>3985</v>
      </c>
      <c r="N307" t="s">
        <v>639</v>
      </c>
      <c r="O307" t="s">
        <v>678</v>
      </c>
      <c r="P307" t="s">
        <v>23</v>
      </c>
      <c r="Q307" t="s">
        <v>679</v>
      </c>
      <c r="R307" t="s">
        <v>640</v>
      </c>
      <c r="S307" t="s">
        <v>3986</v>
      </c>
      <c r="T307" t="s">
        <v>3985</v>
      </c>
    </row>
    <row r="308" spans="1:20" x14ac:dyDescent="0.25">
      <c r="A308" t="s">
        <v>241</v>
      </c>
      <c r="B308" t="s">
        <v>742</v>
      </c>
      <c r="C308">
        <v>103.55</v>
      </c>
      <c r="D308">
        <v>1</v>
      </c>
      <c r="E308" t="s">
        <v>3981</v>
      </c>
      <c r="F308">
        <v>456.2</v>
      </c>
      <c r="G308">
        <v>42</v>
      </c>
      <c r="H308" t="s">
        <v>677</v>
      </c>
      <c r="I308" t="s">
        <v>3982</v>
      </c>
      <c r="J308" t="s">
        <v>3983</v>
      </c>
      <c r="K308" t="s">
        <v>812</v>
      </c>
      <c r="L308" t="s">
        <v>3984</v>
      </c>
      <c r="M308" t="s">
        <v>3985</v>
      </c>
      <c r="N308" t="s">
        <v>639</v>
      </c>
      <c r="O308" t="s">
        <v>678</v>
      </c>
      <c r="P308" t="s">
        <v>23</v>
      </c>
      <c r="Q308" t="s">
        <v>679</v>
      </c>
      <c r="R308" t="s">
        <v>640</v>
      </c>
      <c r="S308" t="s">
        <v>3986</v>
      </c>
      <c r="T308" t="s">
        <v>3985</v>
      </c>
    </row>
    <row r="309" spans="1:20" x14ac:dyDescent="0.25">
      <c r="A309" t="s">
        <v>18</v>
      </c>
      <c r="B309" t="s">
        <v>19</v>
      </c>
      <c r="C309">
        <v>66.666666666666671</v>
      </c>
      <c r="D309">
        <v>6</v>
      </c>
      <c r="E309" t="s">
        <v>3987</v>
      </c>
      <c r="F309">
        <v>200</v>
      </c>
      <c r="G309">
        <v>0</v>
      </c>
      <c r="H309" t="s">
        <v>637</v>
      </c>
      <c r="I309" t="s">
        <v>917</v>
      </c>
      <c r="J309" t="s">
        <v>653</v>
      </c>
      <c r="K309" t="s">
        <v>639</v>
      </c>
      <c r="L309" t="s">
        <v>640</v>
      </c>
      <c r="M309" t="s">
        <v>3988</v>
      </c>
      <c r="N309" t="s">
        <v>639</v>
      </c>
      <c r="O309" t="s">
        <v>641</v>
      </c>
      <c r="P309" t="s">
        <v>5</v>
      </c>
      <c r="Q309" t="s">
        <v>642</v>
      </c>
      <c r="R309" t="s">
        <v>640</v>
      </c>
      <c r="S309" t="s">
        <v>3989</v>
      </c>
      <c r="T309" t="s">
        <v>3988</v>
      </c>
    </row>
    <row r="310" spans="1:20" x14ac:dyDescent="0.25">
      <c r="A310" t="s">
        <v>18</v>
      </c>
      <c r="B310" t="s">
        <v>19</v>
      </c>
      <c r="C310">
        <v>66.666666666666671</v>
      </c>
      <c r="D310">
        <v>3</v>
      </c>
      <c r="E310" t="s">
        <v>3990</v>
      </c>
      <c r="F310">
        <v>138</v>
      </c>
      <c r="G310">
        <v>38</v>
      </c>
      <c r="H310" t="s">
        <v>637</v>
      </c>
      <c r="I310" t="s">
        <v>3991</v>
      </c>
      <c r="J310" t="s">
        <v>638</v>
      </c>
      <c r="K310" t="s">
        <v>639</v>
      </c>
      <c r="L310" t="s">
        <v>640</v>
      </c>
      <c r="M310" t="s">
        <v>3992</v>
      </c>
      <c r="N310" t="s">
        <v>639</v>
      </c>
      <c r="O310" t="s">
        <v>641</v>
      </c>
      <c r="P310" t="s">
        <v>5</v>
      </c>
      <c r="Q310" t="s">
        <v>642</v>
      </c>
      <c r="R310" t="s">
        <v>640</v>
      </c>
      <c r="S310" t="s">
        <v>3993</v>
      </c>
      <c r="T310" t="s">
        <v>3992</v>
      </c>
    </row>
    <row r="311" spans="1:20" x14ac:dyDescent="0.25">
      <c r="A311" t="s">
        <v>147</v>
      </c>
      <c r="B311" t="s">
        <v>148</v>
      </c>
      <c r="C311">
        <v>33.333333333333336</v>
      </c>
      <c r="D311">
        <v>3</v>
      </c>
      <c r="E311" t="s">
        <v>3994</v>
      </c>
      <c r="F311">
        <v>100</v>
      </c>
      <c r="G311">
        <v>0</v>
      </c>
      <c r="H311" t="s">
        <v>637</v>
      </c>
      <c r="I311" t="s">
        <v>3995</v>
      </c>
      <c r="J311" t="s">
        <v>657</v>
      </c>
      <c r="K311" t="s">
        <v>639</v>
      </c>
      <c r="L311" t="s">
        <v>640</v>
      </c>
      <c r="M311" t="s">
        <v>3996</v>
      </c>
      <c r="N311" t="s">
        <v>639</v>
      </c>
      <c r="O311" t="s">
        <v>647</v>
      </c>
      <c r="P311" t="s">
        <v>5</v>
      </c>
      <c r="Q311" t="s">
        <v>648</v>
      </c>
      <c r="R311" t="s">
        <v>640</v>
      </c>
      <c r="S311" t="s">
        <v>3997</v>
      </c>
      <c r="T311" t="s">
        <v>3996</v>
      </c>
    </row>
    <row r="312" spans="1:20" x14ac:dyDescent="0.25">
      <c r="A312" t="s">
        <v>601</v>
      </c>
      <c r="B312" t="s">
        <v>742</v>
      </c>
      <c r="C312">
        <v>87.2</v>
      </c>
      <c r="D312">
        <v>1</v>
      </c>
      <c r="E312" t="s">
        <v>3998</v>
      </c>
      <c r="F312">
        <v>395.5</v>
      </c>
      <c r="G312">
        <v>14</v>
      </c>
      <c r="H312" t="s">
        <v>677</v>
      </c>
      <c r="I312" t="s">
        <v>3999</v>
      </c>
      <c r="J312" t="s">
        <v>4000</v>
      </c>
      <c r="K312" t="s">
        <v>1140</v>
      </c>
      <c r="L312" t="s">
        <v>4001</v>
      </c>
      <c r="M312" t="s">
        <v>4002</v>
      </c>
      <c r="N312" t="s">
        <v>639</v>
      </c>
      <c r="O312" t="s">
        <v>678</v>
      </c>
      <c r="P312" t="s">
        <v>23</v>
      </c>
      <c r="Q312" t="s">
        <v>679</v>
      </c>
      <c r="R312" t="s">
        <v>640</v>
      </c>
      <c r="S312" t="s">
        <v>4003</v>
      </c>
      <c r="T312" t="s">
        <v>4002</v>
      </c>
    </row>
    <row r="313" spans="1:20" x14ac:dyDescent="0.25">
      <c r="A313" t="s">
        <v>239</v>
      </c>
      <c r="B313" t="s">
        <v>742</v>
      </c>
      <c r="C313">
        <v>87.2</v>
      </c>
      <c r="D313">
        <v>1</v>
      </c>
      <c r="E313" t="s">
        <v>3998</v>
      </c>
      <c r="F313">
        <v>395.5</v>
      </c>
      <c r="G313">
        <v>14</v>
      </c>
      <c r="H313" t="s">
        <v>677</v>
      </c>
      <c r="I313" t="s">
        <v>3999</v>
      </c>
      <c r="J313" t="s">
        <v>4000</v>
      </c>
      <c r="K313" t="s">
        <v>1140</v>
      </c>
      <c r="L313" t="s">
        <v>4001</v>
      </c>
      <c r="M313" t="s">
        <v>4002</v>
      </c>
      <c r="N313" t="s">
        <v>639</v>
      </c>
      <c r="O313" t="s">
        <v>678</v>
      </c>
      <c r="P313" t="s">
        <v>23</v>
      </c>
      <c r="Q313" t="s">
        <v>679</v>
      </c>
      <c r="R313" t="s">
        <v>640</v>
      </c>
      <c r="S313" t="s">
        <v>4003</v>
      </c>
      <c r="T313" t="s">
        <v>4002</v>
      </c>
    </row>
    <row r="314" spans="1:20" x14ac:dyDescent="0.25">
      <c r="A314" t="s">
        <v>241</v>
      </c>
      <c r="B314" t="s">
        <v>742</v>
      </c>
      <c r="C314">
        <v>103.55</v>
      </c>
      <c r="D314">
        <v>1</v>
      </c>
      <c r="E314" t="s">
        <v>3998</v>
      </c>
      <c r="F314">
        <v>395.5</v>
      </c>
      <c r="G314">
        <v>14</v>
      </c>
      <c r="H314" t="s">
        <v>677</v>
      </c>
      <c r="I314" t="s">
        <v>3999</v>
      </c>
      <c r="J314" t="s">
        <v>4000</v>
      </c>
      <c r="K314" t="s">
        <v>1140</v>
      </c>
      <c r="L314" t="s">
        <v>4001</v>
      </c>
      <c r="M314" t="s">
        <v>4002</v>
      </c>
      <c r="N314" t="s">
        <v>639</v>
      </c>
      <c r="O314" t="s">
        <v>678</v>
      </c>
      <c r="P314" t="s">
        <v>23</v>
      </c>
      <c r="Q314" t="s">
        <v>679</v>
      </c>
      <c r="R314" t="s">
        <v>640</v>
      </c>
      <c r="S314" t="s">
        <v>4003</v>
      </c>
      <c r="T314" t="s">
        <v>4002</v>
      </c>
    </row>
    <row r="315" spans="1:20" x14ac:dyDescent="0.25">
      <c r="A315" t="s">
        <v>240</v>
      </c>
      <c r="B315" t="s">
        <v>742</v>
      </c>
      <c r="C315">
        <v>103.55</v>
      </c>
      <c r="D315">
        <v>1</v>
      </c>
      <c r="E315" t="s">
        <v>3998</v>
      </c>
      <c r="F315">
        <v>395.5</v>
      </c>
      <c r="G315">
        <v>14</v>
      </c>
      <c r="H315" t="s">
        <v>677</v>
      </c>
      <c r="I315" t="s">
        <v>3999</v>
      </c>
      <c r="J315" t="s">
        <v>4000</v>
      </c>
      <c r="K315" t="s">
        <v>1140</v>
      </c>
      <c r="L315" t="s">
        <v>4001</v>
      </c>
      <c r="M315" t="s">
        <v>4002</v>
      </c>
      <c r="N315" t="s">
        <v>639</v>
      </c>
      <c r="O315" t="s">
        <v>678</v>
      </c>
      <c r="P315" t="s">
        <v>23</v>
      </c>
      <c r="Q315" t="s">
        <v>679</v>
      </c>
      <c r="R315" t="s">
        <v>640</v>
      </c>
      <c r="S315" t="s">
        <v>4003</v>
      </c>
      <c r="T315" t="s">
        <v>4002</v>
      </c>
    </row>
    <row r="316" spans="1:20" x14ac:dyDescent="0.25">
      <c r="A316" t="s">
        <v>147</v>
      </c>
      <c r="B316" t="s">
        <v>148</v>
      </c>
      <c r="C316">
        <v>33.333333333333336</v>
      </c>
      <c r="D316">
        <v>3</v>
      </c>
      <c r="E316" t="s">
        <v>4004</v>
      </c>
      <c r="F316">
        <v>100</v>
      </c>
      <c r="G316">
        <v>0</v>
      </c>
      <c r="H316" t="s">
        <v>637</v>
      </c>
      <c r="I316" t="s">
        <v>4005</v>
      </c>
      <c r="J316" t="s">
        <v>686</v>
      </c>
      <c r="K316" t="s">
        <v>639</v>
      </c>
      <c r="L316" t="s">
        <v>640</v>
      </c>
      <c r="M316" t="s">
        <v>4006</v>
      </c>
      <c r="N316" t="s">
        <v>639</v>
      </c>
      <c r="O316" t="s">
        <v>641</v>
      </c>
      <c r="P316" t="s">
        <v>5</v>
      </c>
      <c r="Q316" t="s">
        <v>642</v>
      </c>
      <c r="R316" t="s">
        <v>640</v>
      </c>
      <c r="S316" t="s">
        <v>4007</v>
      </c>
      <c r="T316" t="s">
        <v>4006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4008</v>
      </c>
      <c r="F317">
        <v>100</v>
      </c>
      <c r="G317">
        <v>0</v>
      </c>
      <c r="H317" t="s">
        <v>637</v>
      </c>
      <c r="I317" t="s">
        <v>805</v>
      </c>
      <c r="J317" t="s">
        <v>807</v>
      </c>
      <c r="K317" t="s">
        <v>639</v>
      </c>
      <c r="L317" t="s">
        <v>640</v>
      </c>
      <c r="M317" t="s">
        <v>4009</v>
      </c>
      <c r="N317" t="s">
        <v>639</v>
      </c>
      <c r="O317" t="s">
        <v>641</v>
      </c>
      <c r="P317" t="s">
        <v>5</v>
      </c>
      <c r="Q317" t="s">
        <v>642</v>
      </c>
      <c r="R317" t="s">
        <v>640</v>
      </c>
      <c r="S317" t="s">
        <v>4010</v>
      </c>
      <c r="T317" t="s">
        <v>4009</v>
      </c>
    </row>
    <row r="318" spans="1:20" x14ac:dyDescent="0.25">
      <c r="A318" t="s">
        <v>22</v>
      </c>
      <c r="B318" t="s">
        <v>27</v>
      </c>
      <c r="C318">
        <v>66.333333333333329</v>
      </c>
      <c r="D318">
        <v>6</v>
      </c>
      <c r="E318" t="s">
        <v>4011</v>
      </c>
      <c r="F318">
        <v>500</v>
      </c>
      <c r="G318">
        <v>0</v>
      </c>
      <c r="H318" t="s">
        <v>649</v>
      </c>
      <c r="I318" t="s">
        <v>1058</v>
      </c>
      <c r="J318" t="s">
        <v>1059</v>
      </c>
      <c r="K318" t="s">
        <v>1060</v>
      </c>
      <c r="L318" t="s">
        <v>889</v>
      </c>
      <c r="M318" t="s">
        <v>4012</v>
      </c>
      <c r="N318" t="s">
        <v>639</v>
      </c>
      <c r="O318" t="s">
        <v>651</v>
      </c>
      <c r="P318" t="s">
        <v>26</v>
      </c>
      <c r="Q318" t="s">
        <v>652</v>
      </c>
      <c r="R318" t="s">
        <v>640</v>
      </c>
      <c r="S318" t="s">
        <v>4013</v>
      </c>
      <c r="T318" t="s">
        <v>4014</v>
      </c>
    </row>
    <row r="319" spans="1:20" x14ac:dyDescent="0.25">
      <c r="A319" t="s">
        <v>601</v>
      </c>
      <c r="B319" t="s">
        <v>602</v>
      </c>
      <c r="C319">
        <v>119</v>
      </c>
      <c r="D319">
        <v>1</v>
      </c>
      <c r="E319" t="s">
        <v>4015</v>
      </c>
      <c r="F319">
        <v>569</v>
      </c>
      <c r="G319">
        <v>10</v>
      </c>
      <c r="H319" t="s">
        <v>649</v>
      </c>
      <c r="I319" t="s">
        <v>890</v>
      </c>
      <c r="J319" t="s">
        <v>4016</v>
      </c>
      <c r="K319" t="s">
        <v>4017</v>
      </c>
      <c r="L319" t="s">
        <v>920</v>
      </c>
      <c r="M319" t="s">
        <v>4018</v>
      </c>
      <c r="N319" t="s">
        <v>639</v>
      </c>
      <c r="O319" t="s">
        <v>651</v>
      </c>
      <c r="P319" t="s">
        <v>26</v>
      </c>
      <c r="Q319" t="s">
        <v>652</v>
      </c>
      <c r="R319" t="s">
        <v>640</v>
      </c>
      <c r="S319" t="s">
        <v>4019</v>
      </c>
      <c r="T319" t="s">
        <v>4018</v>
      </c>
    </row>
    <row r="320" spans="1:20" x14ac:dyDescent="0.25">
      <c r="A320" t="s">
        <v>241</v>
      </c>
      <c r="B320" t="s">
        <v>247</v>
      </c>
      <c r="C320">
        <v>119</v>
      </c>
      <c r="D320">
        <v>1</v>
      </c>
      <c r="E320" t="s">
        <v>4015</v>
      </c>
      <c r="F320">
        <v>569</v>
      </c>
      <c r="G320">
        <v>10</v>
      </c>
      <c r="H320" t="s">
        <v>649</v>
      </c>
      <c r="I320" t="s">
        <v>890</v>
      </c>
      <c r="J320" t="s">
        <v>4016</v>
      </c>
      <c r="K320" t="s">
        <v>4017</v>
      </c>
      <c r="L320" t="s">
        <v>920</v>
      </c>
      <c r="M320" t="s">
        <v>4018</v>
      </c>
      <c r="N320" t="s">
        <v>639</v>
      </c>
      <c r="O320" t="s">
        <v>651</v>
      </c>
      <c r="P320" t="s">
        <v>26</v>
      </c>
      <c r="Q320" t="s">
        <v>652</v>
      </c>
      <c r="R320" t="s">
        <v>640</v>
      </c>
      <c r="S320" t="s">
        <v>4019</v>
      </c>
      <c r="T320" t="s">
        <v>4018</v>
      </c>
    </row>
    <row r="321" spans="1:20" x14ac:dyDescent="0.25">
      <c r="A321" t="s">
        <v>240</v>
      </c>
      <c r="B321" t="s">
        <v>246</v>
      </c>
      <c r="C321">
        <v>119</v>
      </c>
      <c r="D321">
        <v>1</v>
      </c>
      <c r="E321" t="s">
        <v>4015</v>
      </c>
      <c r="F321">
        <v>569</v>
      </c>
      <c r="G321">
        <v>10</v>
      </c>
      <c r="H321" t="s">
        <v>649</v>
      </c>
      <c r="I321" t="s">
        <v>890</v>
      </c>
      <c r="J321" t="s">
        <v>4016</v>
      </c>
      <c r="K321" t="s">
        <v>4017</v>
      </c>
      <c r="L321" t="s">
        <v>920</v>
      </c>
      <c r="M321" t="s">
        <v>4018</v>
      </c>
      <c r="N321" t="s">
        <v>639</v>
      </c>
      <c r="O321" t="s">
        <v>651</v>
      </c>
      <c r="P321" t="s">
        <v>26</v>
      </c>
      <c r="Q321" t="s">
        <v>652</v>
      </c>
      <c r="R321" t="s">
        <v>640</v>
      </c>
      <c r="S321" t="s">
        <v>4019</v>
      </c>
      <c r="T321" t="s">
        <v>4018</v>
      </c>
    </row>
    <row r="322" spans="1:20" x14ac:dyDescent="0.25">
      <c r="A322" t="s">
        <v>239</v>
      </c>
      <c r="B322" t="s">
        <v>245</v>
      </c>
      <c r="C322">
        <v>120</v>
      </c>
      <c r="D322">
        <v>1</v>
      </c>
      <c r="E322" t="s">
        <v>4015</v>
      </c>
      <c r="F322">
        <v>569</v>
      </c>
      <c r="G322">
        <v>10</v>
      </c>
      <c r="H322" t="s">
        <v>649</v>
      </c>
      <c r="I322" t="s">
        <v>890</v>
      </c>
      <c r="J322" t="s">
        <v>4016</v>
      </c>
      <c r="K322" t="s">
        <v>4017</v>
      </c>
      <c r="L322" t="s">
        <v>920</v>
      </c>
      <c r="M322" t="s">
        <v>4018</v>
      </c>
      <c r="N322" t="s">
        <v>639</v>
      </c>
      <c r="O322" t="s">
        <v>651</v>
      </c>
      <c r="P322" t="s">
        <v>26</v>
      </c>
      <c r="Q322" t="s">
        <v>652</v>
      </c>
      <c r="R322" t="s">
        <v>640</v>
      </c>
      <c r="S322" t="s">
        <v>4019</v>
      </c>
      <c r="T322" t="s">
        <v>4018</v>
      </c>
    </row>
    <row r="323" spans="1:20" x14ac:dyDescent="0.25">
      <c r="A323" t="s">
        <v>22</v>
      </c>
      <c r="B323" t="s">
        <v>27</v>
      </c>
      <c r="C323">
        <v>80</v>
      </c>
      <c r="D323">
        <v>2</v>
      </c>
      <c r="E323" t="s">
        <v>4020</v>
      </c>
      <c r="F323">
        <v>160</v>
      </c>
      <c r="G323">
        <v>0</v>
      </c>
      <c r="H323" t="s">
        <v>649</v>
      </c>
      <c r="I323" t="s">
        <v>947</v>
      </c>
      <c r="J323" t="s">
        <v>1047</v>
      </c>
      <c r="K323" t="s">
        <v>813</v>
      </c>
      <c r="L323" t="s">
        <v>819</v>
      </c>
      <c r="M323" t="s">
        <v>4021</v>
      </c>
      <c r="N323" t="s">
        <v>639</v>
      </c>
      <c r="O323" t="s">
        <v>651</v>
      </c>
      <c r="P323" t="s">
        <v>26</v>
      </c>
      <c r="Q323" t="s">
        <v>652</v>
      </c>
      <c r="R323" t="s">
        <v>640</v>
      </c>
      <c r="S323" t="s">
        <v>4022</v>
      </c>
      <c r="T323" t="s">
        <v>4023</v>
      </c>
    </row>
    <row r="324" spans="1:20" x14ac:dyDescent="0.25">
      <c r="A324" t="s">
        <v>22</v>
      </c>
      <c r="B324" t="s">
        <v>27</v>
      </c>
      <c r="C324">
        <v>66.333333333333329</v>
      </c>
      <c r="D324">
        <v>3</v>
      </c>
      <c r="E324" t="s">
        <v>4024</v>
      </c>
      <c r="F324">
        <v>156.99</v>
      </c>
      <c r="G324">
        <v>7</v>
      </c>
      <c r="H324" t="s">
        <v>677</v>
      </c>
      <c r="I324" t="s">
        <v>4025</v>
      </c>
      <c r="J324" t="s">
        <v>4026</v>
      </c>
      <c r="K324" t="s">
        <v>949</v>
      </c>
      <c r="L324" t="s">
        <v>4027</v>
      </c>
      <c r="M324" t="s">
        <v>4028</v>
      </c>
      <c r="N324" t="s">
        <v>639</v>
      </c>
      <c r="O324" t="s">
        <v>678</v>
      </c>
      <c r="P324" t="s">
        <v>23</v>
      </c>
      <c r="Q324" t="s">
        <v>679</v>
      </c>
      <c r="R324" t="s">
        <v>640</v>
      </c>
      <c r="S324" t="s">
        <v>4029</v>
      </c>
      <c r="T324" t="s">
        <v>4028</v>
      </c>
    </row>
    <row r="325" spans="1:20" x14ac:dyDescent="0.25">
      <c r="A325" t="s">
        <v>77</v>
      </c>
      <c r="B325" t="s">
        <v>78</v>
      </c>
      <c r="C325">
        <v>33.333333333333336</v>
      </c>
      <c r="D325">
        <v>3</v>
      </c>
      <c r="E325" t="s">
        <v>4030</v>
      </c>
      <c r="F325">
        <v>142</v>
      </c>
      <c r="G325">
        <v>7</v>
      </c>
      <c r="H325" t="s">
        <v>637</v>
      </c>
      <c r="I325" t="s">
        <v>4031</v>
      </c>
      <c r="J325" t="s">
        <v>715</v>
      </c>
      <c r="K325" t="s">
        <v>639</v>
      </c>
      <c r="L325" t="s">
        <v>640</v>
      </c>
      <c r="M325" t="s">
        <v>4032</v>
      </c>
      <c r="N325" t="s">
        <v>639</v>
      </c>
      <c r="O325" t="s">
        <v>641</v>
      </c>
      <c r="P325" t="s">
        <v>5</v>
      </c>
      <c r="Q325" t="s">
        <v>642</v>
      </c>
      <c r="R325" t="s">
        <v>640</v>
      </c>
      <c r="S325" t="s">
        <v>4033</v>
      </c>
      <c r="T325" t="s">
        <v>4032</v>
      </c>
    </row>
    <row r="326" spans="1:20" x14ac:dyDescent="0.25">
      <c r="A326" t="s">
        <v>116</v>
      </c>
      <c r="B326" t="s">
        <v>117</v>
      </c>
      <c r="C326">
        <v>12</v>
      </c>
      <c r="D326">
        <v>10</v>
      </c>
      <c r="E326" t="s">
        <v>4034</v>
      </c>
      <c r="F326">
        <v>140</v>
      </c>
      <c r="G326">
        <v>0</v>
      </c>
      <c r="H326" t="s">
        <v>649</v>
      </c>
      <c r="I326" t="s">
        <v>4035</v>
      </c>
      <c r="J326" t="s">
        <v>4036</v>
      </c>
      <c r="K326" t="s">
        <v>1016</v>
      </c>
      <c r="L326" t="s">
        <v>737</v>
      </c>
      <c r="M326" t="s">
        <v>4037</v>
      </c>
      <c r="N326" t="s">
        <v>639</v>
      </c>
      <c r="O326" t="s">
        <v>651</v>
      </c>
      <c r="P326" t="s">
        <v>26</v>
      </c>
      <c r="Q326" t="s">
        <v>652</v>
      </c>
      <c r="R326" t="s">
        <v>640</v>
      </c>
      <c r="S326" t="s">
        <v>4038</v>
      </c>
      <c r="T326" t="s">
        <v>4037</v>
      </c>
    </row>
    <row r="327" spans="1:20" x14ac:dyDescent="0.25">
      <c r="A327" t="s">
        <v>18</v>
      </c>
      <c r="B327" t="s">
        <v>19</v>
      </c>
      <c r="C327">
        <v>66.666666666666671</v>
      </c>
      <c r="D327">
        <v>3</v>
      </c>
      <c r="E327" t="s">
        <v>4039</v>
      </c>
      <c r="F327">
        <v>100</v>
      </c>
      <c r="G327">
        <v>0</v>
      </c>
      <c r="H327" t="s">
        <v>637</v>
      </c>
      <c r="I327" t="s">
        <v>4040</v>
      </c>
      <c r="J327" t="s">
        <v>685</v>
      </c>
      <c r="K327" t="s">
        <v>639</v>
      </c>
      <c r="L327" t="s">
        <v>640</v>
      </c>
      <c r="M327" t="s">
        <v>4041</v>
      </c>
      <c r="N327" t="s">
        <v>639</v>
      </c>
      <c r="O327" t="s">
        <v>647</v>
      </c>
      <c r="P327" t="s">
        <v>5</v>
      </c>
      <c r="Q327" t="s">
        <v>648</v>
      </c>
      <c r="R327" t="s">
        <v>640</v>
      </c>
      <c r="S327" t="s">
        <v>4042</v>
      </c>
      <c r="T327" t="s">
        <v>4043</v>
      </c>
    </row>
    <row r="328" spans="1:20" x14ac:dyDescent="0.25">
      <c r="A328" t="s">
        <v>99</v>
      </c>
      <c r="B328" t="s">
        <v>100</v>
      </c>
      <c r="C328">
        <v>10</v>
      </c>
      <c r="D328">
        <v>50</v>
      </c>
      <c r="E328" t="s">
        <v>4044</v>
      </c>
      <c r="F328">
        <v>500</v>
      </c>
      <c r="G328">
        <v>0</v>
      </c>
      <c r="H328" t="s">
        <v>649</v>
      </c>
      <c r="I328" t="s">
        <v>4045</v>
      </c>
      <c r="J328" t="s">
        <v>4046</v>
      </c>
      <c r="K328" t="s">
        <v>776</v>
      </c>
      <c r="L328" t="s">
        <v>915</v>
      </c>
      <c r="M328" t="s">
        <v>4047</v>
      </c>
      <c r="N328" t="s">
        <v>639</v>
      </c>
      <c r="O328" t="s">
        <v>651</v>
      </c>
      <c r="P328" t="s">
        <v>26</v>
      </c>
      <c r="Q328" t="s">
        <v>652</v>
      </c>
      <c r="R328" t="s">
        <v>640</v>
      </c>
      <c r="S328" t="s">
        <v>4048</v>
      </c>
      <c r="T328" t="s">
        <v>4049</v>
      </c>
    </row>
    <row r="329" spans="1:20" x14ac:dyDescent="0.25">
      <c r="A329" t="s">
        <v>22</v>
      </c>
      <c r="B329" t="s">
        <v>27</v>
      </c>
      <c r="C329">
        <v>66.333333333333329</v>
      </c>
      <c r="D329">
        <v>3</v>
      </c>
      <c r="E329" t="s">
        <v>4050</v>
      </c>
      <c r="F329">
        <v>320</v>
      </c>
      <c r="G329">
        <v>0</v>
      </c>
      <c r="H329" t="s">
        <v>649</v>
      </c>
      <c r="I329" t="s">
        <v>1019</v>
      </c>
      <c r="J329" t="s">
        <v>4051</v>
      </c>
      <c r="K329" t="s">
        <v>785</v>
      </c>
      <c r="L329" t="s">
        <v>1017</v>
      </c>
      <c r="M329" t="s">
        <v>4052</v>
      </c>
      <c r="N329" t="s">
        <v>639</v>
      </c>
      <c r="O329" t="s">
        <v>651</v>
      </c>
      <c r="P329" t="s">
        <v>26</v>
      </c>
      <c r="Q329" t="s">
        <v>652</v>
      </c>
      <c r="R329" t="s">
        <v>640</v>
      </c>
      <c r="S329" t="s">
        <v>4053</v>
      </c>
      <c r="T329" t="s">
        <v>4052</v>
      </c>
    </row>
    <row r="330" spans="1:20" x14ac:dyDescent="0.25">
      <c r="A330" t="s">
        <v>22</v>
      </c>
      <c r="B330" t="s">
        <v>27</v>
      </c>
      <c r="C330">
        <v>80</v>
      </c>
      <c r="D330">
        <v>1</v>
      </c>
      <c r="E330" t="s">
        <v>4050</v>
      </c>
      <c r="F330">
        <v>320</v>
      </c>
      <c r="G330">
        <v>0</v>
      </c>
      <c r="H330" t="s">
        <v>649</v>
      </c>
      <c r="I330" t="s">
        <v>1019</v>
      </c>
      <c r="J330" t="s">
        <v>4051</v>
      </c>
      <c r="K330" t="s">
        <v>785</v>
      </c>
      <c r="L330" t="s">
        <v>1017</v>
      </c>
      <c r="M330" t="s">
        <v>4052</v>
      </c>
      <c r="N330" t="s">
        <v>639</v>
      </c>
      <c r="O330" t="s">
        <v>651</v>
      </c>
      <c r="P330" t="s">
        <v>26</v>
      </c>
      <c r="Q330" t="s">
        <v>652</v>
      </c>
      <c r="R330" t="s">
        <v>640</v>
      </c>
      <c r="S330" t="s">
        <v>4053</v>
      </c>
      <c r="T330" t="s">
        <v>4052</v>
      </c>
    </row>
    <row r="331" spans="1:20" x14ac:dyDescent="0.25">
      <c r="A331" t="s">
        <v>516</v>
      </c>
      <c r="B331" t="s">
        <v>120</v>
      </c>
      <c r="C331">
        <v>71</v>
      </c>
      <c r="D331">
        <v>1</v>
      </c>
      <c r="E331" t="s">
        <v>4054</v>
      </c>
      <c r="F331">
        <v>108</v>
      </c>
      <c r="G331">
        <v>37</v>
      </c>
      <c r="H331" t="s">
        <v>649</v>
      </c>
      <c r="I331" t="s">
        <v>4055</v>
      </c>
      <c r="J331" t="s">
        <v>4056</v>
      </c>
      <c r="K331" t="s">
        <v>787</v>
      </c>
      <c r="L331" t="s">
        <v>937</v>
      </c>
      <c r="M331" t="s">
        <v>4057</v>
      </c>
      <c r="N331" t="s">
        <v>639</v>
      </c>
      <c r="O331" t="s">
        <v>651</v>
      </c>
      <c r="P331" t="s">
        <v>26</v>
      </c>
      <c r="Q331" t="s">
        <v>652</v>
      </c>
      <c r="R331" t="s">
        <v>640</v>
      </c>
      <c r="S331" t="s">
        <v>4058</v>
      </c>
      <c r="T331" t="s">
        <v>4059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219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W183" sqref="V183:W18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241</v>
      </c>
      <c r="B2" t="s">
        <v>247</v>
      </c>
      <c r="C2">
        <v>159</v>
      </c>
      <c r="D2">
        <v>1</v>
      </c>
      <c r="E2" t="s">
        <v>4061</v>
      </c>
      <c r="F2">
        <v>129</v>
      </c>
      <c r="G2">
        <v>0</v>
      </c>
      <c r="H2" t="s">
        <v>637</v>
      </c>
      <c r="I2" t="s">
        <v>4062</v>
      </c>
      <c r="J2" t="s">
        <v>687</v>
      </c>
      <c r="K2" t="s">
        <v>639</v>
      </c>
      <c r="L2" t="s">
        <v>640</v>
      </c>
      <c r="M2" t="s">
        <v>4063</v>
      </c>
      <c r="N2" t="s">
        <v>639</v>
      </c>
      <c r="O2" t="s">
        <v>647</v>
      </c>
      <c r="P2" t="s">
        <v>5</v>
      </c>
      <c r="Q2" t="s">
        <v>648</v>
      </c>
      <c r="R2" t="s">
        <v>640</v>
      </c>
      <c r="S2" t="s">
        <v>4064</v>
      </c>
      <c r="T2" t="s">
        <v>4063</v>
      </c>
      <c r="U2" s="50" t="s">
        <v>147</v>
      </c>
      <c r="V2">
        <v>362</v>
      </c>
    </row>
    <row r="3" spans="1:22" x14ac:dyDescent="0.25">
      <c r="A3" t="s">
        <v>22</v>
      </c>
      <c r="B3" t="s">
        <v>27</v>
      </c>
      <c r="C3">
        <v>80</v>
      </c>
      <c r="D3">
        <v>1</v>
      </c>
      <c r="E3" t="s">
        <v>4065</v>
      </c>
      <c r="F3">
        <v>80</v>
      </c>
      <c r="G3">
        <v>0</v>
      </c>
      <c r="H3" t="s">
        <v>649</v>
      </c>
      <c r="I3" t="s">
        <v>890</v>
      </c>
      <c r="J3" t="s">
        <v>4066</v>
      </c>
      <c r="K3" t="s">
        <v>4067</v>
      </c>
      <c r="L3" t="s">
        <v>847</v>
      </c>
      <c r="M3" t="s">
        <v>4068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4069</v>
      </c>
      <c r="T3" t="s">
        <v>4068</v>
      </c>
      <c r="U3" s="51" t="s">
        <v>148</v>
      </c>
      <c r="V3">
        <v>362</v>
      </c>
    </row>
    <row r="4" spans="1:22" x14ac:dyDescent="0.25">
      <c r="A4" t="s">
        <v>601</v>
      </c>
      <c r="B4" t="s">
        <v>602</v>
      </c>
      <c r="C4">
        <v>159</v>
      </c>
      <c r="D4">
        <v>1</v>
      </c>
      <c r="E4" t="s">
        <v>4070</v>
      </c>
      <c r="F4">
        <v>129</v>
      </c>
      <c r="G4">
        <v>0</v>
      </c>
      <c r="H4" t="s">
        <v>637</v>
      </c>
      <c r="I4" t="s">
        <v>4071</v>
      </c>
      <c r="J4" t="s">
        <v>644</v>
      </c>
      <c r="K4" t="s">
        <v>639</v>
      </c>
      <c r="L4" t="s">
        <v>640</v>
      </c>
      <c r="M4" t="s">
        <v>4068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4072</v>
      </c>
      <c r="T4" t="s">
        <v>4068</v>
      </c>
      <c r="U4" s="50" t="s">
        <v>99</v>
      </c>
      <c r="V4">
        <v>160</v>
      </c>
    </row>
    <row r="5" spans="1:22" x14ac:dyDescent="0.25">
      <c r="A5" t="s">
        <v>99</v>
      </c>
      <c r="B5" t="s">
        <v>100</v>
      </c>
      <c r="C5">
        <v>10</v>
      </c>
      <c r="D5">
        <v>20</v>
      </c>
      <c r="E5" t="s">
        <v>4073</v>
      </c>
      <c r="F5">
        <v>646</v>
      </c>
      <c r="G5">
        <v>91</v>
      </c>
      <c r="H5" t="s">
        <v>649</v>
      </c>
      <c r="I5" t="s">
        <v>1460</v>
      </c>
      <c r="J5" t="s">
        <v>4074</v>
      </c>
      <c r="K5" t="s">
        <v>4075</v>
      </c>
      <c r="L5" t="s">
        <v>4076</v>
      </c>
      <c r="M5" t="s">
        <v>639</v>
      </c>
      <c r="N5" t="s">
        <v>639</v>
      </c>
      <c r="O5" t="s">
        <v>640</v>
      </c>
      <c r="P5" t="s">
        <v>26</v>
      </c>
      <c r="Q5" t="s">
        <v>639</v>
      </c>
      <c r="R5" t="s">
        <v>640</v>
      </c>
      <c r="S5" t="s">
        <v>639</v>
      </c>
      <c r="T5" t="s">
        <v>4077</v>
      </c>
      <c r="U5" s="51" t="s">
        <v>100</v>
      </c>
      <c r="V5">
        <v>160</v>
      </c>
    </row>
    <row r="6" spans="1:22" x14ac:dyDescent="0.25">
      <c r="A6" t="s">
        <v>99</v>
      </c>
      <c r="B6" t="s">
        <v>100</v>
      </c>
      <c r="C6">
        <v>10</v>
      </c>
      <c r="D6">
        <v>30</v>
      </c>
      <c r="E6" t="s">
        <v>4073</v>
      </c>
      <c r="F6">
        <v>646</v>
      </c>
      <c r="G6">
        <v>91</v>
      </c>
      <c r="H6" t="s">
        <v>649</v>
      </c>
      <c r="I6" t="s">
        <v>1460</v>
      </c>
      <c r="J6" t="s">
        <v>4074</v>
      </c>
      <c r="K6" t="s">
        <v>4075</v>
      </c>
      <c r="L6" t="s">
        <v>4076</v>
      </c>
      <c r="M6" t="s">
        <v>639</v>
      </c>
      <c r="N6" t="s">
        <v>639</v>
      </c>
      <c r="O6" t="s">
        <v>640</v>
      </c>
      <c r="P6" t="s">
        <v>26</v>
      </c>
      <c r="Q6" t="s">
        <v>639</v>
      </c>
      <c r="R6" t="s">
        <v>640</v>
      </c>
      <c r="S6" t="s">
        <v>639</v>
      </c>
      <c r="T6" t="s">
        <v>4077</v>
      </c>
      <c r="U6" s="50" t="s">
        <v>22</v>
      </c>
      <c r="V6">
        <v>79</v>
      </c>
    </row>
    <row r="7" spans="1:22" x14ac:dyDescent="0.25">
      <c r="A7" t="s">
        <v>22</v>
      </c>
      <c r="B7" t="s">
        <v>27</v>
      </c>
      <c r="C7">
        <v>69.900000000000006</v>
      </c>
      <c r="D7">
        <v>10</v>
      </c>
      <c r="E7" t="s">
        <v>4078</v>
      </c>
      <c r="F7">
        <v>800</v>
      </c>
      <c r="G7">
        <v>0</v>
      </c>
      <c r="H7" t="s">
        <v>649</v>
      </c>
      <c r="I7" t="s">
        <v>4079</v>
      </c>
      <c r="J7" t="s">
        <v>4080</v>
      </c>
      <c r="K7" t="s">
        <v>4081</v>
      </c>
      <c r="L7" t="s">
        <v>737</v>
      </c>
      <c r="M7" t="s">
        <v>4082</v>
      </c>
      <c r="N7" t="s">
        <v>639</v>
      </c>
      <c r="O7" t="s">
        <v>656</v>
      </c>
      <c r="P7" t="s">
        <v>26</v>
      </c>
      <c r="Q7" t="s">
        <v>652</v>
      </c>
      <c r="R7" t="s">
        <v>640</v>
      </c>
      <c r="S7" t="s">
        <v>4083</v>
      </c>
      <c r="T7" t="s">
        <v>4084</v>
      </c>
      <c r="U7" s="51" t="s">
        <v>4741</v>
      </c>
      <c r="V7">
        <v>2</v>
      </c>
    </row>
    <row r="8" spans="1:22" x14ac:dyDescent="0.25">
      <c r="A8" t="s">
        <v>72</v>
      </c>
      <c r="B8" t="s">
        <v>108</v>
      </c>
      <c r="C8">
        <v>66</v>
      </c>
      <c r="D8">
        <v>1</v>
      </c>
      <c r="E8" t="s">
        <v>4085</v>
      </c>
      <c r="F8">
        <v>249</v>
      </c>
      <c r="G8">
        <v>0</v>
      </c>
      <c r="H8" t="s">
        <v>649</v>
      </c>
      <c r="I8" t="s">
        <v>4086</v>
      </c>
      <c r="J8" t="s">
        <v>4087</v>
      </c>
      <c r="K8" t="s">
        <v>4088</v>
      </c>
      <c r="L8" t="s">
        <v>4089</v>
      </c>
      <c r="M8" t="s">
        <v>4090</v>
      </c>
      <c r="N8" t="s">
        <v>639</v>
      </c>
      <c r="O8" t="s">
        <v>656</v>
      </c>
      <c r="P8" t="s">
        <v>26</v>
      </c>
      <c r="Q8" t="s">
        <v>652</v>
      </c>
      <c r="R8" t="s">
        <v>640</v>
      </c>
      <c r="S8" t="s">
        <v>4091</v>
      </c>
      <c r="T8" t="s">
        <v>4090</v>
      </c>
      <c r="U8" s="51" t="s">
        <v>213</v>
      </c>
      <c r="V8">
        <v>3</v>
      </c>
    </row>
    <row r="9" spans="1:22" x14ac:dyDescent="0.25">
      <c r="A9" t="s">
        <v>101</v>
      </c>
      <c r="B9" t="s">
        <v>74</v>
      </c>
      <c r="C9">
        <v>66</v>
      </c>
      <c r="D9">
        <v>1</v>
      </c>
      <c r="E9" t="s">
        <v>4085</v>
      </c>
      <c r="F9">
        <v>249</v>
      </c>
      <c r="G9">
        <v>0</v>
      </c>
      <c r="H9" t="s">
        <v>649</v>
      </c>
      <c r="I9" t="s">
        <v>4086</v>
      </c>
      <c r="J9" t="s">
        <v>4087</v>
      </c>
      <c r="K9" t="s">
        <v>4088</v>
      </c>
      <c r="L9" t="s">
        <v>4089</v>
      </c>
      <c r="M9" t="s">
        <v>4090</v>
      </c>
      <c r="N9" t="s">
        <v>639</v>
      </c>
      <c r="O9" t="s">
        <v>656</v>
      </c>
      <c r="P9" t="s">
        <v>26</v>
      </c>
      <c r="Q9" t="s">
        <v>652</v>
      </c>
      <c r="R9" t="s">
        <v>640</v>
      </c>
      <c r="S9" t="s">
        <v>4091</v>
      </c>
      <c r="T9" t="s">
        <v>4090</v>
      </c>
      <c r="U9" s="51" t="s">
        <v>27</v>
      </c>
      <c r="V9">
        <v>74</v>
      </c>
    </row>
    <row r="10" spans="1:22" x14ac:dyDescent="0.25">
      <c r="A10" t="s">
        <v>22</v>
      </c>
      <c r="B10" t="s">
        <v>27</v>
      </c>
      <c r="C10">
        <v>67</v>
      </c>
      <c r="D10">
        <v>1</v>
      </c>
      <c r="E10" t="s">
        <v>4085</v>
      </c>
      <c r="F10">
        <v>249</v>
      </c>
      <c r="G10">
        <v>0</v>
      </c>
      <c r="H10" t="s">
        <v>649</v>
      </c>
      <c r="I10" t="s">
        <v>4086</v>
      </c>
      <c r="J10" t="s">
        <v>4087</v>
      </c>
      <c r="K10" t="s">
        <v>4088</v>
      </c>
      <c r="L10" t="s">
        <v>4089</v>
      </c>
      <c r="M10" t="s">
        <v>4090</v>
      </c>
      <c r="N10" t="s">
        <v>639</v>
      </c>
      <c r="O10" t="s">
        <v>656</v>
      </c>
      <c r="P10" t="s">
        <v>26</v>
      </c>
      <c r="Q10" t="s">
        <v>652</v>
      </c>
      <c r="R10" t="s">
        <v>640</v>
      </c>
      <c r="S10" t="s">
        <v>4091</v>
      </c>
      <c r="T10" t="s">
        <v>4090</v>
      </c>
      <c r="U10" s="50" t="s">
        <v>18</v>
      </c>
      <c r="V10">
        <v>79</v>
      </c>
    </row>
    <row r="11" spans="1:22" x14ac:dyDescent="0.25">
      <c r="A11" t="s">
        <v>22</v>
      </c>
      <c r="B11" t="s">
        <v>27</v>
      </c>
      <c r="C11">
        <v>69.900000000000006</v>
      </c>
      <c r="D11">
        <v>20</v>
      </c>
      <c r="E11" t="s">
        <v>4092</v>
      </c>
      <c r="F11">
        <v>1600</v>
      </c>
      <c r="G11">
        <v>0</v>
      </c>
      <c r="H11" t="s">
        <v>649</v>
      </c>
      <c r="I11" t="s">
        <v>4079</v>
      </c>
      <c r="J11" t="s">
        <v>4080</v>
      </c>
      <c r="K11" t="s">
        <v>4081</v>
      </c>
      <c r="L11" t="s">
        <v>737</v>
      </c>
      <c r="M11" t="s">
        <v>4093</v>
      </c>
      <c r="N11" t="s">
        <v>639</v>
      </c>
      <c r="O11" t="s">
        <v>656</v>
      </c>
      <c r="P11" t="s">
        <v>26</v>
      </c>
      <c r="Q11" t="s">
        <v>652</v>
      </c>
      <c r="R11" t="s">
        <v>640</v>
      </c>
      <c r="S11" t="s">
        <v>4094</v>
      </c>
      <c r="T11" t="s">
        <v>4095</v>
      </c>
      <c r="U11" s="51" t="s">
        <v>19</v>
      </c>
      <c r="V11">
        <v>79</v>
      </c>
    </row>
    <row r="12" spans="1:22" x14ac:dyDescent="0.25">
      <c r="A12" t="s">
        <v>99</v>
      </c>
      <c r="B12" t="s">
        <v>100</v>
      </c>
      <c r="C12">
        <v>10</v>
      </c>
      <c r="D12">
        <v>20</v>
      </c>
      <c r="E12" t="s">
        <v>4096</v>
      </c>
      <c r="F12">
        <v>200</v>
      </c>
      <c r="G12">
        <v>0</v>
      </c>
      <c r="H12" t="s">
        <v>637</v>
      </c>
      <c r="I12" t="s">
        <v>4097</v>
      </c>
      <c r="J12" t="s">
        <v>4098</v>
      </c>
      <c r="K12" t="s">
        <v>639</v>
      </c>
      <c r="L12" t="s">
        <v>640</v>
      </c>
      <c r="M12" t="s">
        <v>4099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4100</v>
      </c>
      <c r="T12" t="s">
        <v>4099</v>
      </c>
      <c r="U12" s="50" t="s">
        <v>101</v>
      </c>
      <c r="V12">
        <v>2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4101</v>
      </c>
      <c r="F13">
        <v>100</v>
      </c>
      <c r="G13">
        <v>0</v>
      </c>
      <c r="H13" t="s">
        <v>637</v>
      </c>
      <c r="I13" t="s">
        <v>4102</v>
      </c>
      <c r="J13" t="s">
        <v>646</v>
      </c>
      <c r="K13" t="s">
        <v>639</v>
      </c>
      <c r="L13" t="s">
        <v>640</v>
      </c>
      <c r="M13" t="s">
        <v>4103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4104</v>
      </c>
      <c r="T13" t="s">
        <v>4105</v>
      </c>
      <c r="U13" s="51" t="s">
        <v>74</v>
      </c>
      <c r="V13">
        <v>2</v>
      </c>
    </row>
    <row r="14" spans="1:22" x14ac:dyDescent="0.25">
      <c r="A14" t="s">
        <v>240</v>
      </c>
      <c r="B14" t="s">
        <v>742</v>
      </c>
      <c r="C14">
        <v>85.05</v>
      </c>
      <c r="D14">
        <v>1</v>
      </c>
      <c r="E14" t="s">
        <v>4106</v>
      </c>
      <c r="F14">
        <v>92.05</v>
      </c>
      <c r="G14">
        <v>7</v>
      </c>
      <c r="H14" t="s">
        <v>677</v>
      </c>
      <c r="I14" t="s">
        <v>4107</v>
      </c>
      <c r="J14" t="s">
        <v>4108</v>
      </c>
      <c r="K14" t="s">
        <v>763</v>
      </c>
      <c r="L14" t="s">
        <v>4109</v>
      </c>
      <c r="M14" t="s">
        <v>4110</v>
      </c>
      <c r="N14" t="s">
        <v>639</v>
      </c>
      <c r="O14" t="s">
        <v>678</v>
      </c>
      <c r="P14" t="s">
        <v>23</v>
      </c>
      <c r="Q14" t="s">
        <v>679</v>
      </c>
      <c r="R14" t="s">
        <v>640</v>
      </c>
      <c r="S14" t="s">
        <v>4111</v>
      </c>
      <c r="T14" t="s">
        <v>4110</v>
      </c>
      <c r="U14" s="50" t="s">
        <v>72</v>
      </c>
      <c r="V14">
        <v>1</v>
      </c>
    </row>
    <row r="15" spans="1:22" x14ac:dyDescent="0.25">
      <c r="A15" t="s">
        <v>240</v>
      </c>
      <c r="B15" t="s">
        <v>246</v>
      </c>
      <c r="C15">
        <v>159</v>
      </c>
      <c r="D15">
        <v>1</v>
      </c>
      <c r="E15" t="s">
        <v>4112</v>
      </c>
      <c r="F15">
        <v>129</v>
      </c>
      <c r="G15">
        <v>0</v>
      </c>
      <c r="H15" t="s">
        <v>637</v>
      </c>
      <c r="I15" t="s">
        <v>4113</v>
      </c>
      <c r="J15" t="s">
        <v>657</v>
      </c>
      <c r="K15" t="s">
        <v>639</v>
      </c>
      <c r="L15" t="s">
        <v>640</v>
      </c>
      <c r="M15" t="s">
        <v>4114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4115</v>
      </c>
      <c r="T15" t="s">
        <v>4114</v>
      </c>
      <c r="U15" s="51" t="s">
        <v>108</v>
      </c>
      <c r="V15">
        <v>1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4116</v>
      </c>
      <c r="F16">
        <v>200</v>
      </c>
      <c r="G16">
        <v>0</v>
      </c>
      <c r="H16" t="s">
        <v>637</v>
      </c>
      <c r="I16" t="s">
        <v>4117</v>
      </c>
      <c r="J16" t="s">
        <v>706</v>
      </c>
      <c r="K16" t="s">
        <v>639</v>
      </c>
      <c r="L16" t="s">
        <v>640</v>
      </c>
      <c r="M16" t="s">
        <v>4118</v>
      </c>
      <c r="N16" t="s">
        <v>639</v>
      </c>
      <c r="O16" t="s">
        <v>647</v>
      </c>
      <c r="P16" t="s">
        <v>5</v>
      </c>
      <c r="Q16" t="s">
        <v>648</v>
      </c>
      <c r="R16" t="s">
        <v>640</v>
      </c>
      <c r="S16" t="s">
        <v>4119</v>
      </c>
      <c r="T16" t="s">
        <v>4120</v>
      </c>
      <c r="U16" s="50" t="s">
        <v>12</v>
      </c>
      <c r="V16">
        <v>5</v>
      </c>
    </row>
    <row r="17" spans="1:22" x14ac:dyDescent="0.25">
      <c r="A17" t="s">
        <v>99</v>
      </c>
      <c r="B17" t="s">
        <v>100</v>
      </c>
      <c r="C17">
        <v>10</v>
      </c>
      <c r="D17">
        <v>30</v>
      </c>
      <c r="E17" t="s">
        <v>4121</v>
      </c>
      <c r="F17">
        <v>752</v>
      </c>
      <c r="G17">
        <v>104</v>
      </c>
      <c r="H17" t="s">
        <v>649</v>
      </c>
      <c r="I17" t="s">
        <v>4122</v>
      </c>
      <c r="J17" t="s">
        <v>4123</v>
      </c>
      <c r="K17" t="s">
        <v>1098</v>
      </c>
      <c r="L17" t="s">
        <v>4124</v>
      </c>
      <c r="M17" t="s">
        <v>4125</v>
      </c>
      <c r="N17" t="s">
        <v>639</v>
      </c>
      <c r="O17" t="s">
        <v>678</v>
      </c>
      <c r="P17" t="s">
        <v>23</v>
      </c>
      <c r="Q17" t="s">
        <v>679</v>
      </c>
      <c r="R17" t="s">
        <v>640</v>
      </c>
      <c r="S17" t="s">
        <v>4126</v>
      </c>
      <c r="T17" t="s">
        <v>4125</v>
      </c>
      <c r="U17" s="51" t="s">
        <v>13</v>
      </c>
      <c r="V17">
        <v>5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4121</v>
      </c>
      <c r="F18">
        <v>752</v>
      </c>
      <c r="G18">
        <v>104</v>
      </c>
      <c r="H18" t="s">
        <v>649</v>
      </c>
      <c r="I18" t="s">
        <v>4122</v>
      </c>
      <c r="J18" t="s">
        <v>4123</v>
      </c>
      <c r="K18" t="s">
        <v>1098</v>
      </c>
      <c r="L18" t="s">
        <v>4124</v>
      </c>
      <c r="M18" t="s">
        <v>4125</v>
      </c>
      <c r="N18" t="s">
        <v>639</v>
      </c>
      <c r="O18" t="s">
        <v>678</v>
      </c>
      <c r="P18" t="s">
        <v>23</v>
      </c>
      <c r="Q18" t="s">
        <v>679</v>
      </c>
      <c r="R18" t="s">
        <v>640</v>
      </c>
      <c r="S18" t="s">
        <v>4126</v>
      </c>
      <c r="T18" t="s">
        <v>4125</v>
      </c>
      <c r="U18" s="50" t="s">
        <v>14</v>
      </c>
      <c r="V18">
        <v>8</v>
      </c>
    </row>
    <row r="19" spans="1:22" x14ac:dyDescent="0.25">
      <c r="A19" t="s">
        <v>22</v>
      </c>
      <c r="B19" t="s">
        <v>213</v>
      </c>
      <c r="C19">
        <v>64</v>
      </c>
      <c r="D19">
        <v>2</v>
      </c>
      <c r="E19" t="s">
        <v>4127</v>
      </c>
      <c r="F19">
        <v>128</v>
      </c>
      <c r="G19">
        <v>0</v>
      </c>
      <c r="H19" t="s">
        <v>677</v>
      </c>
      <c r="I19" t="s">
        <v>4128</v>
      </c>
      <c r="J19" t="s">
        <v>4129</v>
      </c>
      <c r="K19" t="s">
        <v>4130</v>
      </c>
      <c r="L19" t="s">
        <v>4131</v>
      </c>
      <c r="M19" t="s">
        <v>4132</v>
      </c>
      <c r="N19" t="s">
        <v>639</v>
      </c>
      <c r="O19" t="s">
        <v>678</v>
      </c>
      <c r="P19" t="s">
        <v>23</v>
      </c>
      <c r="Q19" t="s">
        <v>679</v>
      </c>
      <c r="R19" t="s">
        <v>640</v>
      </c>
      <c r="S19" t="s">
        <v>4133</v>
      </c>
      <c r="T19" t="s">
        <v>4132</v>
      </c>
      <c r="U19" s="51" t="s">
        <v>15</v>
      </c>
      <c r="V19">
        <v>8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4134</v>
      </c>
      <c r="F20">
        <v>100</v>
      </c>
      <c r="G20">
        <v>0</v>
      </c>
      <c r="H20" t="s">
        <v>637</v>
      </c>
      <c r="I20" t="s">
        <v>4135</v>
      </c>
      <c r="J20" t="s">
        <v>653</v>
      </c>
      <c r="K20" t="s">
        <v>639</v>
      </c>
      <c r="L20" t="s">
        <v>640</v>
      </c>
      <c r="M20" t="s">
        <v>4132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4136</v>
      </c>
      <c r="T20" t="s">
        <v>4132</v>
      </c>
      <c r="U20" s="50" t="s">
        <v>239</v>
      </c>
      <c r="V20">
        <v>25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4137</v>
      </c>
      <c r="F21">
        <v>200</v>
      </c>
      <c r="G21">
        <v>0</v>
      </c>
      <c r="H21" t="s">
        <v>637</v>
      </c>
      <c r="I21" t="s">
        <v>4138</v>
      </c>
      <c r="J21" t="s">
        <v>685</v>
      </c>
      <c r="K21" t="s">
        <v>639</v>
      </c>
      <c r="L21" t="s">
        <v>640</v>
      </c>
      <c r="M21" t="s">
        <v>4139</v>
      </c>
      <c r="N21" t="s">
        <v>639</v>
      </c>
      <c r="O21" t="s">
        <v>647</v>
      </c>
      <c r="P21" t="s">
        <v>5</v>
      </c>
      <c r="Q21" t="s">
        <v>648</v>
      </c>
      <c r="R21" t="s">
        <v>640</v>
      </c>
      <c r="S21" t="s">
        <v>4140</v>
      </c>
      <c r="T21" t="s">
        <v>4139</v>
      </c>
      <c r="U21" s="51" t="s">
        <v>245</v>
      </c>
      <c r="V21">
        <v>23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4141</v>
      </c>
      <c r="F22">
        <v>200</v>
      </c>
      <c r="G22">
        <v>0</v>
      </c>
      <c r="H22" t="s">
        <v>637</v>
      </c>
      <c r="I22" t="s">
        <v>640</v>
      </c>
      <c r="J22" t="s">
        <v>640</v>
      </c>
      <c r="K22" t="s">
        <v>639</v>
      </c>
      <c r="L22" t="s">
        <v>640</v>
      </c>
      <c r="M22" t="s">
        <v>639</v>
      </c>
      <c r="N22" t="s">
        <v>639</v>
      </c>
      <c r="O22" t="s">
        <v>4142</v>
      </c>
      <c r="P22" t="s">
        <v>5</v>
      </c>
      <c r="Q22" t="s">
        <v>639</v>
      </c>
      <c r="R22" t="s">
        <v>640</v>
      </c>
      <c r="S22" t="s">
        <v>639</v>
      </c>
      <c r="T22" t="s">
        <v>4143</v>
      </c>
      <c r="U22" s="51" t="s">
        <v>2885</v>
      </c>
      <c r="V22">
        <v>2</v>
      </c>
    </row>
    <row r="23" spans="1:22" x14ac:dyDescent="0.25">
      <c r="A23" t="s">
        <v>18</v>
      </c>
      <c r="B23" t="s">
        <v>19</v>
      </c>
      <c r="C23">
        <v>33</v>
      </c>
      <c r="D23">
        <v>10</v>
      </c>
      <c r="E23" t="s">
        <v>4144</v>
      </c>
      <c r="F23">
        <v>399</v>
      </c>
      <c r="G23">
        <v>0</v>
      </c>
      <c r="H23" t="s">
        <v>637</v>
      </c>
      <c r="I23" t="s">
        <v>1123</v>
      </c>
      <c r="J23" t="s">
        <v>808</v>
      </c>
      <c r="K23" t="s">
        <v>639</v>
      </c>
      <c r="L23" t="s">
        <v>640</v>
      </c>
      <c r="M23" t="s">
        <v>4145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4146</v>
      </c>
      <c r="T23" t="s">
        <v>4145</v>
      </c>
      <c r="U23" s="50" t="s">
        <v>240</v>
      </c>
      <c r="V23">
        <v>28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4147</v>
      </c>
      <c r="F24">
        <v>100</v>
      </c>
      <c r="G24">
        <v>0</v>
      </c>
      <c r="H24" t="s">
        <v>637</v>
      </c>
      <c r="I24" t="s">
        <v>4148</v>
      </c>
      <c r="J24" t="s">
        <v>670</v>
      </c>
      <c r="K24" t="s">
        <v>639</v>
      </c>
      <c r="L24" t="s">
        <v>640</v>
      </c>
      <c r="M24" t="s">
        <v>4149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4150</v>
      </c>
      <c r="T24" t="s">
        <v>4149</v>
      </c>
      <c r="U24" s="51" t="s">
        <v>246</v>
      </c>
      <c r="V24">
        <v>23</v>
      </c>
    </row>
    <row r="25" spans="1:22" x14ac:dyDescent="0.25">
      <c r="A25" t="s">
        <v>240</v>
      </c>
      <c r="B25" t="s">
        <v>246</v>
      </c>
      <c r="C25">
        <v>159</v>
      </c>
      <c r="D25">
        <v>2</v>
      </c>
      <c r="E25" t="s">
        <v>4151</v>
      </c>
      <c r="F25">
        <v>258</v>
      </c>
      <c r="G25">
        <v>0</v>
      </c>
      <c r="H25" t="s">
        <v>637</v>
      </c>
      <c r="I25" t="s">
        <v>4152</v>
      </c>
      <c r="J25" t="s">
        <v>762</v>
      </c>
      <c r="K25" t="s">
        <v>639</v>
      </c>
      <c r="L25" t="s">
        <v>640</v>
      </c>
      <c r="M25" t="s">
        <v>4153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4154</v>
      </c>
      <c r="T25" t="s">
        <v>4153</v>
      </c>
      <c r="U25" s="51" t="s">
        <v>2885</v>
      </c>
      <c r="V25">
        <v>2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4155</v>
      </c>
      <c r="F26">
        <v>200</v>
      </c>
      <c r="G26">
        <v>0</v>
      </c>
      <c r="H26" t="s">
        <v>637</v>
      </c>
      <c r="I26" t="s">
        <v>4156</v>
      </c>
      <c r="J26" t="s">
        <v>826</v>
      </c>
      <c r="K26" t="s">
        <v>639</v>
      </c>
      <c r="L26" t="s">
        <v>640</v>
      </c>
      <c r="M26" t="s">
        <v>4157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4158</v>
      </c>
      <c r="T26" t="s">
        <v>4157</v>
      </c>
      <c r="U26" s="51" t="s">
        <v>742</v>
      </c>
      <c r="V26">
        <v>3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4159</v>
      </c>
      <c r="F27">
        <v>100</v>
      </c>
      <c r="G27">
        <v>0</v>
      </c>
      <c r="H27" t="s">
        <v>661</v>
      </c>
      <c r="I27" t="s">
        <v>4160</v>
      </c>
      <c r="J27" t="s">
        <v>727</v>
      </c>
      <c r="K27" t="s">
        <v>639</v>
      </c>
      <c r="L27" t="s">
        <v>640</v>
      </c>
      <c r="M27" t="s">
        <v>4161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4162</v>
      </c>
      <c r="T27" t="s">
        <v>4161</v>
      </c>
      <c r="U27" s="50" t="s">
        <v>241</v>
      </c>
      <c r="V27">
        <v>32</v>
      </c>
    </row>
    <row r="28" spans="1:22" x14ac:dyDescent="0.25">
      <c r="A28" t="s">
        <v>239</v>
      </c>
      <c r="B28" t="s">
        <v>245</v>
      </c>
      <c r="C28">
        <v>159</v>
      </c>
      <c r="D28">
        <v>2</v>
      </c>
      <c r="E28" t="s">
        <v>4163</v>
      </c>
      <c r="F28">
        <v>258</v>
      </c>
      <c r="G28">
        <v>0</v>
      </c>
      <c r="H28" t="s">
        <v>637</v>
      </c>
      <c r="I28" t="s">
        <v>4164</v>
      </c>
      <c r="J28" t="s">
        <v>708</v>
      </c>
      <c r="K28" t="s">
        <v>639</v>
      </c>
      <c r="L28" t="s">
        <v>640</v>
      </c>
      <c r="M28" t="s">
        <v>4165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639</v>
      </c>
      <c r="T28" t="s">
        <v>4165</v>
      </c>
      <c r="U28" s="51" t="s">
        <v>247</v>
      </c>
      <c r="V28">
        <v>22</v>
      </c>
    </row>
    <row r="29" spans="1:22" x14ac:dyDescent="0.25">
      <c r="A29" t="s">
        <v>601</v>
      </c>
      <c r="B29" t="s">
        <v>602</v>
      </c>
      <c r="C29">
        <v>159</v>
      </c>
      <c r="D29">
        <v>1</v>
      </c>
      <c r="E29" t="s">
        <v>4166</v>
      </c>
      <c r="F29">
        <v>129</v>
      </c>
      <c r="G29">
        <v>0</v>
      </c>
      <c r="H29" t="s">
        <v>637</v>
      </c>
      <c r="I29" t="s">
        <v>4167</v>
      </c>
      <c r="J29" t="s">
        <v>653</v>
      </c>
      <c r="K29" t="s">
        <v>639</v>
      </c>
      <c r="L29" t="s">
        <v>640</v>
      </c>
      <c r="M29" t="s">
        <v>4168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4169</v>
      </c>
      <c r="T29" t="s">
        <v>4168</v>
      </c>
      <c r="U29" s="51" t="s">
        <v>2885</v>
      </c>
      <c r="V29">
        <v>4</v>
      </c>
    </row>
    <row r="30" spans="1:22" x14ac:dyDescent="0.25">
      <c r="A30" t="s">
        <v>241</v>
      </c>
      <c r="B30" t="s">
        <v>247</v>
      </c>
      <c r="C30">
        <v>159</v>
      </c>
      <c r="D30">
        <v>1</v>
      </c>
      <c r="E30" t="s">
        <v>4170</v>
      </c>
      <c r="F30">
        <v>129</v>
      </c>
      <c r="G30">
        <v>0</v>
      </c>
      <c r="H30" t="s">
        <v>637</v>
      </c>
      <c r="I30" t="s">
        <v>4171</v>
      </c>
      <c r="J30" t="s">
        <v>653</v>
      </c>
      <c r="K30" t="s">
        <v>639</v>
      </c>
      <c r="L30" t="s">
        <v>640</v>
      </c>
      <c r="M30" t="s">
        <v>4172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4173</v>
      </c>
      <c r="T30" t="s">
        <v>4172</v>
      </c>
      <c r="U30" s="51" t="s">
        <v>742</v>
      </c>
      <c r="V30">
        <v>6</v>
      </c>
    </row>
    <row r="31" spans="1:22" x14ac:dyDescent="0.25">
      <c r="A31" t="s">
        <v>241</v>
      </c>
      <c r="B31" t="s">
        <v>2885</v>
      </c>
      <c r="C31">
        <v>103.55</v>
      </c>
      <c r="D31">
        <v>1</v>
      </c>
      <c r="E31" t="s">
        <v>4174</v>
      </c>
      <c r="F31">
        <v>167.55</v>
      </c>
      <c r="G31">
        <v>64</v>
      </c>
      <c r="H31" t="s">
        <v>649</v>
      </c>
      <c r="I31" t="s">
        <v>4175</v>
      </c>
      <c r="J31" t="s">
        <v>4176</v>
      </c>
      <c r="K31" t="s">
        <v>4177</v>
      </c>
      <c r="L31" t="s">
        <v>4178</v>
      </c>
      <c r="M31" t="s">
        <v>4179</v>
      </c>
      <c r="N31" t="s">
        <v>639</v>
      </c>
      <c r="O31" t="s">
        <v>678</v>
      </c>
      <c r="P31" t="s">
        <v>23</v>
      </c>
      <c r="Q31" t="s">
        <v>679</v>
      </c>
      <c r="R31" t="s">
        <v>640</v>
      </c>
      <c r="S31" t="s">
        <v>639</v>
      </c>
      <c r="T31" t="s">
        <v>4179</v>
      </c>
      <c r="U31" s="50" t="s">
        <v>601</v>
      </c>
      <c r="V31">
        <v>23</v>
      </c>
    </row>
    <row r="32" spans="1:22" x14ac:dyDescent="0.25">
      <c r="A32" t="s">
        <v>240</v>
      </c>
      <c r="B32" t="s">
        <v>246</v>
      </c>
      <c r="C32">
        <v>159</v>
      </c>
      <c r="D32">
        <v>1</v>
      </c>
      <c r="E32" t="s">
        <v>4180</v>
      </c>
      <c r="F32">
        <v>129</v>
      </c>
      <c r="G32">
        <v>0</v>
      </c>
      <c r="H32" t="s">
        <v>637</v>
      </c>
      <c r="I32" t="s">
        <v>4181</v>
      </c>
      <c r="J32" t="s">
        <v>644</v>
      </c>
      <c r="K32" t="s">
        <v>639</v>
      </c>
      <c r="L32" t="s">
        <v>640</v>
      </c>
      <c r="M32" t="s">
        <v>4182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4183</v>
      </c>
      <c r="T32" t="s">
        <v>4182</v>
      </c>
      <c r="U32" s="51" t="s">
        <v>602</v>
      </c>
      <c r="V32">
        <v>22</v>
      </c>
    </row>
    <row r="33" spans="1:22" x14ac:dyDescent="0.25">
      <c r="A33" t="s">
        <v>18</v>
      </c>
      <c r="B33" t="s">
        <v>19</v>
      </c>
      <c r="C33">
        <v>66.666666666666671</v>
      </c>
      <c r="D33">
        <v>3</v>
      </c>
      <c r="E33" t="s">
        <v>4184</v>
      </c>
      <c r="F33">
        <v>137</v>
      </c>
      <c r="G33">
        <v>8</v>
      </c>
      <c r="H33" t="s">
        <v>637</v>
      </c>
      <c r="I33" t="s">
        <v>4185</v>
      </c>
      <c r="J33" t="s">
        <v>646</v>
      </c>
      <c r="K33" t="s">
        <v>639</v>
      </c>
      <c r="L33" t="s">
        <v>640</v>
      </c>
      <c r="M33" t="s">
        <v>4186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4187</v>
      </c>
      <c r="T33" t="s">
        <v>4186</v>
      </c>
      <c r="U33" s="51" t="s">
        <v>742</v>
      </c>
      <c r="V33">
        <v>1</v>
      </c>
    </row>
    <row r="34" spans="1:22" x14ac:dyDescent="0.25">
      <c r="A34" t="s">
        <v>241</v>
      </c>
      <c r="B34" t="s">
        <v>2885</v>
      </c>
      <c r="C34">
        <v>93.55</v>
      </c>
      <c r="D34">
        <v>2</v>
      </c>
      <c r="E34" t="s">
        <v>4188</v>
      </c>
      <c r="F34">
        <v>232.1</v>
      </c>
      <c r="G34">
        <v>45</v>
      </c>
      <c r="H34" t="s">
        <v>649</v>
      </c>
      <c r="I34" t="s">
        <v>4189</v>
      </c>
      <c r="J34" t="s">
        <v>4190</v>
      </c>
      <c r="K34" t="s">
        <v>895</v>
      </c>
      <c r="L34" t="s">
        <v>4191</v>
      </c>
      <c r="M34" t="s">
        <v>4192</v>
      </c>
      <c r="N34" t="s">
        <v>639</v>
      </c>
      <c r="O34" t="s">
        <v>678</v>
      </c>
      <c r="P34" t="s">
        <v>23</v>
      </c>
      <c r="Q34" t="s">
        <v>679</v>
      </c>
      <c r="R34" t="s">
        <v>640</v>
      </c>
      <c r="S34" t="s">
        <v>4193</v>
      </c>
      <c r="T34" t="s">
        <v>4192</v>
      </c>
      <c r="U34" s="50" t="s">
        <v>516</v>
      </c>
      <c r="V34">
        <v>4</v>
      </c>
    </row>
    <row r="35" spans="1:22" x14ac:dyDescent="0.25">
      <c r="A35" t="s">
        <v>18</v>
      </c>
      <c r="B35" t="s">
        <v>19</v>
      </c>
      <c r="C35">
        <v>66.666666666666671</v>
      </c>
      <c r="D35">
        <v>3</v>
      </c>
      <c r="E35" t="s">
        <v>4194</v>
      </c>
      <c r="F35">
        <v>120</v>
      </c>
      <c r="G35">
        <v>0</v>
      </c>
      <c r="H35" t="s">
        <v>677</v>
      </c>
      <c r="I35" t="s">
        <v>4195</v>
      </c>
      <c r="J35" t="s">
        <v>4196</v>
      </c>
      <c r="K35" t="s">
        <v>830</v>
      </c>
      <c r="L35" t="s">
        <v>4197</v>
      </c>
      <c r="M35" t="s">
        <v>4198</v>
      </c>
      <c r="N35" t="s">
        <v>639</v>
      </c>
      <c r="O35" t="s">
        <v>678</v>
      </c>
      <c r="P35" t="s">
        <v>23</v>
      </c>
      <c r="Q35" t="s">
        <v>679</v>
      </c>
      <c r="R35" t="s">
        <v>640</v>
      </c>
      <c r="S35" t="s">
        <v>4199</v>
      </c>
      <c r="T35" t="s">
        <v>4198</v>
      </c>
      <c r="U35" s="51" t="s">
        <v>120</v>
      </c>
      <c r="V35">
        <v>4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4200</v>
      </c>
      <c r="F36">
        <v>200</v>
      </c>
      <c r="G36">
        <v>0</v>
      </c>
      <c r="H36" t="s">
        <v>637</v>
      </c>
      <c r="I36" t="s">
        <v>4201</v>
      </c>
      <c r="J36" t="s">
        <v>673</v>
      </c>
      <c r="K36" t="s">
        <v>639</v>
      </c>
      <c r="L36" t="s">
        <v>640</v>
      </c>
      <c r="M36" t="s">
        <v>4202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4203</v>
      </c>
      <c r="T36" t="s">
        <v>4202</v>
      </c>
      <c r="U36" s="50" t="s">
        <v>822</v>
      </c>
      <c r="V36">
        <v>808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4204</v>
      </c>
      <c r="F37">
        <v>235</v>
      </c>
      <c r="G37">
        <v>35</v>
      </c>
      <c r="H37" t="s">
        <v>637</v>
      </c>
      <c r="I37" t="s">
        <v>4205</v>
      </c>
      <c r="J37" t="s">
        <v>653</v>
      </c>
      <c r="K37" t="s">
        <v>639</v>
      </c>
      <c r="L37" t="s">
        <v>640</v>
      </c>
      <c r="M37" t="s">
        <v>4206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4207</v>
      </c>
      <c r="T37" t="s">
        <v>4206</v>
      </c>
    </row>
    <row r="38" spans="1:22" x14ac:dyDescent="0.25">
      <c r="A38" t="s">
        <v>241</v>
      </c>
      <c r="B38" t="s">
        <v>247</v>
      </c>
      <c r="C38">
        <v>159</v>
      </c>
      <c r="D38">
        <v>1</v>
      </c>
      <c r="E38" t="s">
        <v>4208</v>
      </c>
      <c r="F38">
        <v>129</v>
      </c>
      <c r="G38">
        <v>0</v>
      </c>
      <c r="H38" t="s">
        <v>637</v>
      </c>
      <c r="I38" t="s">
        <v>4209</v>
      </c>
      <c r="J38" t="s">
        <v>653</v>
      </c>
      <c r="K38" t="s">
        <v>639</v>
      </c>
      <c r="L38" t="s">
        <v>640</v>
      </c>
      <c r="M38" t="s">
        <v>4210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4211</v>
      </c>
      <c r="T38" t="s">
        <v>4210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4212</v>
      </c>
      <c r="F39">
        <v>200</v>
      </c>
      <c r="G39">
        <v>0</v>
      </c>
      <c r="H39" t="s">
        <v>637</v>
      </c>
      <c r="I39" t="s">
        <v>4213</v>
      </c>
      <c r="J39" t="s">
        <v>698</v>
      </c>
      <c r="K39" t="s">
        <v>639</v>
      </c>
      <c r="L39" t="s">
        <v>640</v>
      </c>
      <c r="M39" t="s">
        <v>4210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4214</v>
      </c>
      <c r="T39" t="s">
        <v>4210</v>
      </c>
    </row>
    <row r="40" spans="1:22" x14ac:dyDescent="0.25">
      <c r="A40" t="s">
        <v>147</v>
      </c>
      <c r="B40" t="s">
        <v>148</v>
      </c>
      <c r="C40">
        <v>50</v>
      </c>
      <c r="D40">
        <v>18</v>
      </c>
      <c r="E40" t="s">
        <v>4215</v>
      </c>
      <c r="F40">
        <v>600</v>
      </c>
      <c r="G40">
        <v>0</v>
      </c>
      <c r="H40" t="s">
        <v>637</v>
      </c>
      <c r="I40" t="s">
        <v>4216</v>
      </c>
      <c r="J40" t="s">
        <v>727</v>
      </c>
      <c r="K40" t="s">
        <v>639</v>
      </c>
      <c r="L40" t="s">
        <v>640</v>
      </c>
      <c r="M40" t="s">
        <v>4217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4218</v>
      </c>
      <c r="T40" t="s">
        <v>4217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4219</v>
      </c>
      <c r="F41">
        <v>200</v>
      </c>
      <c r="G41">
        <v>0</v>
      </c>
      <c r="H41" t="s">
        <v>637</v>
      </c>
      <c r="I41" t="s">
        <v>1679</v>
      </c>
      <c r="J41" t="s">
        <v>659</v>
      </c>
      <c r="K41" t="s">
        <v>639</v>
      </c>
      <c r="L41" t="s">
        <v>640</v>
      </c>
      <c r="M41" t="s">
        <v>4220</v>
      </c>
      <c r="N41" t="s">
        <v>639</v>
      </c>
      <c r="O41" t="s">
        <v>662</v>
      </c>
      <c r="P41" t="s">
        <v>5</v>
      </c>
      <c r="Q41" t="s">
        <v>648</v>
      </c>
      <c r="R41" t="s">
        <v>640</v>
      </c>
      <c r="S41" t="s">
        <v>4221</v>
      </c>
      <c r="T41" t="s">
        <v>4220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4222</v>
      </c>
      <c r="F42">
        <v>100</v>
      </c>
      <c r="G42">
        <v>0</v>
      </c>
      <c r="H42" t="s">
        <v>637</v>
      </c>
      <c r="I42" t="s">
        <v>4223</v>
      </c>
      <c r="J42" t="s">
        <v>708</v>
      </c>
      <c r="K42" t="s">
        <v>639</v>
      </c>
      <c r="L42" t="s">
        <v>640</v>
      </c>
      <c r="M42" t="s">
        <v>4224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4225</v>
      </c>
      <c r="T42" t="s">
        <v>4224</v>
      </c>
    </row>
    <row r="43" spans="1:22" x14ac:dyDescent="0.25">
      <c r="A43" t="s">
        <v>239</v>
      </c>
      <c r="B43" t="s">
        <v>245</v>
      </c>
      <c r="C43">
        <v>0</v>
      </c>
      <c r="D43">
        <v>1</v>
      </c>
      <c r="E43" t="s">
        <v>4226</v>
      </c>
      <c r="F43">
        <v>0</v>
      </c>
      <c r="G43">
        <v>0</v>
      </c>
      <c r="H43" t="s">
        <v>637</v>
      </c>
      <c r="I43" t="s">
        <v>4227</v>
      </c>
      <c r="J43" t="s">
        <v>4228</v>
      </c>
      <c r="K43" t="s">
        <v>639</v>
      </c>
      <c r="L43" t="s">
        <v>640</v>
      </c>
      <c r="M43" t="s">
        <v>4229</v>
      </c>
      <c r="N43" t="s">
        <v>639</v>
      </c>
      <c r="O43" t="s">
        <v>647</v>
      </c>
      <c r="P43" t="s">
        <v>5</v>
      </c>
      <c r="Q43" t="s">
        <v>648</v>
      </c>
      <c r="R43" t="s">
        <v>640</v>
      </c>
      <c r="S43" t="s">
        <v>639</v>
      </c>
      <c r="T43" t="s">
        <v>4229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4230</v>
      </c>
      <c r="F44">
        <v>118</v>
      </c>
      <c r="G44">
        <v>18</v>
      </c>
      <c r="H44" t="s">
        <v>637</v>
      </c>
      <c r="I44" t="s">
        <v>4231</v>
      </c>
      <c r="J44" t="s">
        <v>646</v>
      </c>
      <c r="K44" t="s">
        <v>639</v>
      </c>
      <c r="L44" t="s">
        <v>640</v>
      </c>
      <c r="M44" t="s">
        <v>4232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4233</v>
      </c>
      <c r="T44" t="s">
        <v>4232</v>
      </c>
    </row>
    <row r="45" spans="1:22" x14ac:dyDescent="0.25">
      <c r="A45" t="s">
        <v>239</v>
      </c>
      <c r="B45" t="s">
        <v>245</v>
      </c>
      <c r="C45">
        <v>0</v>
      </c>
      <c r="D45">
        <v>1</v>
      </c>
      <c r="E45" t="s">
        <v>4234</v>
      </c>
      <c r="F45">
        <v>0</v>
      </c>
      <c r="G45">
        <v>0</v>
      </c>
      <c r="H45" t="s">
        <v>637</v>
      </c>
      <c r="I45" t="s">
        <v>4235</v>
      </c>
      <c r="J45" t="s">
        <v>653</v>
      </c>
      <c r="K45" t="s">
        <v>639</v>
      </c>
      <c r="L45" t="s">
        <v>640</v>
      </c>
      <c r="M45" t="s">
        <v>4232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639</v>
      </c>
      <c r="T45" t="s">
        <v>4232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4236</v>
      </c>
      <c r="F46">
        <v>101</v>
      </c>
      <c r="G46">
        <v>1</v>
      </c>
      <c r="H46" t="s">
        <v>637</v>
      </c>
      <c r="I46" t="s">
        <v>4237</v>
      </c>
      <c r="J46" t="s">
        <v>715</v>
      </c>
      <c r="K46" t="s">
        <v>639</v>
      </c>
      <c r="L46" t="s">
        <v>640</v>
      </c>
      <c r="M46" t="s">
        <v>4238</v>
      </c>
      <c r="N46" t="s">
        <v>639</v>
      </c>
      <c r="O46" t="s">
        <v>647</v>
      </c>
      <c r="P46" t="s">
        <v>5</v>
      </c>
      <c r="Q46" t="s">
        <v>648</v>
      </c>
      <c r="R46" t="s">
        <v>640</v>
      </c>
      <c r="S46" t="s">
        <v>4239</v>
      </c>
      <c r="T46" t="s">
        <v>4240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4241</v>
      </c>
      <c r="F47">
        <v>100</v>
      </c>
      <c r="G47">
        <v>0</v>
      </c>
      <c r="H47" t="s">
        <v>637</v>
      </c>
      <c r="I47" t="s">
        <v>4242</v>
      </c>
      <c r="J47" t="s">
        <v>646</v>
      </c>
      <c r="K47" t="s">
        <v>639</v>
      </c>
      <c r="L47" t="s">
        <v>640</v>
      </c>
      <c r="M47" t="s">
        <v>4243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4244</v>
      </c>
      <c r="T47" t="s">
        <v>4245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4246</v>
      </c>
      <c r="F48">
        <v>100</v>
      </c>
      <c r="G48">
        <v>0</v>
      </c>
      <c r="H48" t="s">
        <v>637</v>
      </c>
      <c r="I48" t="s">
        <v>4247</v>
      </c>
      <c r="J48" t="s">
        <v>727</v>
      </c>
      <c r="K48" t="s">
        <v>639</v>
      </c>
      <c r="L48" t="s">
        <v>640</v>
      </c>
      <c r="M48" t="s">
        <v>4248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4249</v>
      </c>
      <c r="T48" t="s">
        <v>4248</v>
      </c>
    </row>
    <row r="49" spans="1:20" x14ac:dyDescent="0.25">
      <c r="A49" t="s">
        <v>18</v>
      </c>
      <c r="B49" t="s">
        <v>19</v>
      </c>
      <c r="C49">
        <v>66.666666666666671</v>
      </c>
      <c r="D49">
        <v>3</v>
      </c>
      <c r="E49" t="s">
        <v>4250</v>
      </c>
      <c r="F49">
        <v>100</v>
      </c>
      <c r="G49">
        <v>0</v>
      </c>
      <c r="H49" t="s">
        <v>637</v>
      </c>
      <c r="I49" t="s">
        <v>4251</v>
      </c>
      <c r="J49" t="s">
        <v>653</v>
      </c>
      <c r="K49" t="s">
        <v>639</v>
      </c>
      <c r="L49" t="s">
        <v>640</v>
      </c>
      <c r="M49" t="s">
        <v>4252</v>
      </c>
      <c r="N49" t="s">
        <v>639</v>
      </c>
      <c r="O49" t="s">
        <v>647</v>
      </c>
      <c r="P49" t="s">
        <v>5</v>
      </c>
      <c r="Q49" t="s">
        <v>648</v>
      </c>
      <c r="R49" t="s">
        <v>640</v>
      </c>
      <c r="S49" t="s">
        <v>4253</v>
      </c>
      <c r="T49" t="s">
        <v>4252</v>
      </c>
    </row>
    <row r="50" spans="1:20" x14ac:dyDescent="0.25">
      <c r="A50" t="s">
        <v>99</v>
      </c>
      <c r="B50" t="s">
        <v>100</v>
      </c>
      <c r="C50">
        <v>10</v>
      </c>
      <c r="D50">
        <v>10</v>
      </c>
      <c r="E50" t="s">
        <v>4254</v>
      </c>
      <c r="F50">
        <v>100</v>
      </c>
      <c r="G50">
        <v>0</v>
      </c>
      <c r="H50" t="s">
        <v>637</v>
      </c>
      <c r="I50" t="s">
        <v>4255</v>
      </c>
      <c r="J50" t="s">
        <v>4256</v>
      </c>
      <c r="K50" t="s">
        <v>639</v>
      </c>
      <c r="L50" t="s">
        <v>640</v>
      </c>
      <c r="M50" t="s">
        <v>4257</v>
      </c>
      <c r="N50" t="s">
        <v>639</v>
      </c>
      <c r="O50" t="s">
        <v>647</v>
      </c>
      <c r="P50" t="s">
        <v>5</v>
      </c>
      <c r="Q50" t="s">
        <v>648</v>
      </c>
      <c r="R50" t="s">
        <v>640</v>
      </c>
      <c r="S50" t="s">
        <v>4258</v>
      </c>
      <c r="T50" t="s">
        <v>4257</v>
      </c>
    </row>
    <row r="51" spans="1:20" x14ac:dyDescent="0.25">
      <c r="A51" t="s">
        <v>18</v>
      </c>
      <c r="B51" t="s">
        <v>19</v>
      </c>
      <c r="C51">
        <v>66.666666666666671</v>
      </c>
      <c r="D51">
        <v>6</v>
      </c>
      <c r="E51" t="s">
        <v>4259</v>
      </c>
      <c r="F51">
        <v>258</v>
      </c>
      <c r="G51">
        <v>0</v>
      </c>
      <c r="H51" t="s">
        <v>637</v>
      </c>
      <c r="I51" t="s">
        <v>1123</v>
      </c>
      <c r="J51" t="s">
        <v>808</v>
      </c>
      <c r="K51" t="s">
        <v>639</v>
      </c>
      <c r="L51" t="s">
        <v>640</v>
      </c>
      <c r="M51" t="s">
        <v>4260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4261</v>
      </c>
      <c r="T51" t="s">
        <v>4260</v>
      </c>
    </row>
    <row r="52" spans="1:20" x14ac:dyDescent="0.25">
      <c r="A52" t="s">
        <v>22</v>
      </c>
      <c r="B52" t="s">
        <v>27</v>
      </c>
      <c r="C52">
        <v>120</v>
      </c>
      <c r="D52">
        <v>2</v>
      </c>
      <c r="E52" t="s">
        <v>4262</v>
      </c>
      <c r="F52">
        <v>200</v>
      </c>
      <c r="G52">
        <v>0</v>
      </c>
      <c r="H52" t="s">
        <v>637</v>
      </c>
      <c r="I52" t="s">
        <v>1123</v>
      </c>
      <c r="J52" t="s">
        <v>808</v>
      </c>
      <c r="K52" t="s">
        <v>639</v>
      </c>
      <c r="L52" t="s">
        <v>640</v>
      </c>
      <c r="M52" t="s">
        <v>4263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4264</v>
      </c>
      <c r="T52" t="s">
        <v>4263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4265</v>
      </c>
      <c r="F53">
        <v>100</v>
      </c>
      <c r="G53">
        <v>0</v>
      </c>
      <c r="H53" t="s">
        <v>637</v>
      </c>
      <c r="I53" t="s">
        <v>4266</v>
      </c>
      <c r="J53" t="s">
        <v>683</v>
      </c>
      <c r="K53" t="s">
        <v>639</v>
      </c>
      <c r="L53" t="s">
        <v>640</v>
      </c>
      <c r="M53" t="s">
        <v>4267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4268</v>
      </c>
      <c r="T53" t="s">
        <v>4269</v>
      </c>
    </row>
    <row r="54" spans="1:20" x14ac:dyDescent="0.25">
      <c r="A54" t="s">
        <v>516</v>
      </c>
      <c r="B54" t="s">
        <v>120</v>
      </c>
      <c r="C54">
        <v>71</v>
      </c>
      <c r="D54">
        <v>2</v>
      </c>
      <c r="E54" t="s">
        <v>4270</v>
      </c>
      <c r="F54">
        <v>312</v>
      </c>
      <c r="G54">
        <v>170</v>
      </c>
      <c r="H54" t="s">
        <v>649</v>
      </c>
      <c r="I54" t="s">
        <v>1008</v>
      </c>
      <c r="J54" t="s">
        <v>4271</v>
      </c>
      <c r="K54" t="s">
        <v>4272</v>
      </c>
      <c r="L54" t="s">
        <v>4273</v>
      </c>
      <c r="M54" t="s">
        <v>4274</v>
      </c>
      <c r="N54" t="s">
        <v>639</v>
      </c>
      <c r="O54" t="s">
        <v>656</v>
      </c>
      <c r="P54" t="s">
        <v>26</v>
      </c>
      <c r="Q54" t="s">
        <v>652</v>
      </c>
      <c r="R54" t="s">
        <v>640</v>
      </c>
      <c r="S54" t="s">
        <v>4275</v>
      </c>
      <c r="T54" t="s">
        <v>4267</v>
      </c>
    </row>
    <row r="55" spans="1:20" x14ac:dyDescent="0.25">
      <c r="A55" t="s">
        <v>147</v>
      </c>
      <c r="B55" t="s">
        <v>148</v>
      </c>
      <c r="C55">
        <v>50</v>
      </c>
      <c r="D55">
        <v>18</v>
      </c>
      <c r="E55" t="s">
        <v>4276</v>
      </c>
      <c r="F55">
        <v>600</v>
      </c>
      <c r="G55">
        <v>0</v>
      </c>
      <c r="H55" t="s">
        <v>637</v>
      </c>
      <c r="I55" t="s">
        <v>1055</v>
      </c>
      <c r="J55" t="s">
        <v>653</v>
      </c>
      <c r="K55" t="s">
        <v>639</v>
      </c>
      <c r="L55" t="s">
        <v>640</v>
      </c>
      <c r="M55" t="s">
        <v>4277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4278</v>
      </c>
      <c r="T55" t="s">
        <v>4277</v>
      </c>
    </row>
    <row r="56" spans="1:20" x14ac:dyDescent="0.25">
      <c r="A56" t="s">
        <v>147</v>
      </c>
      <c r="B56" t="s">
        <v>148</v>
      </c>
      <c r="C56">
        <v>40</v>
      </c>
      <c r="D56">
        <v>10</v>
      </c>
      <c r="E56" t="s">
        <v>4279</v>
      </c>
      <c r="F56">
        <v>400</v>
      </c>
      <c r="G56">
        <v>0</v>
      </c>
      <c r="H56" t="s">
        <v>637</v>
      </c>
      <c r="I56" t="s">
        <v>4280</v>
      </c>
      <c r="J56" t="s">
        <v>707</v>
      </c>
      <c r="K56" t="s">
        <v>639</v>
      </c>
      <c r="L56" t="s">
        <v>640</v>
      </c>
      <c r="M56" t="s">
        <v>4277</v>
      </c>
      <c r="N56" t="s">
        <v>639</v>
      </c>
      <c r="O56" t="s">
        <v>647</v>
      </c>
      <c r="P56" t="s">
        <v>5</v>
      </c>
      <c r="Q56" t="s">
        <v>648</v>
      </c>
      <c r="R56" t="s">
        <v>640</v>
      </c>
      <c r="S56" t="s">
        <v>4281</v>
      </c>
      <c r="T56" t="s">
        <v>4277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4282</v>
      </c>
      <c r="F57">
        <v>200</v>
      </c>
      <c r="G57">
        <v>0</v>
      </c>
      <c r="H57" t="s">
        <v>637</v>
      </c>
      <c r="I57" t="s">
        <v>4283</v>
      </c>
      <c r="J57" t="s">
        <v>734</v>
      </c>
      <c r="K57" t="s">
        <v>639</v>
      </c>
      <c r="L57" t="s">
        <v>640</v>
      </c>
      <c r="M57" t="s">
        <v>4284</v>
      </c>
      <c r="N57" t="s">
        <v>639</v>
      </c>
      <c r="O57" t="s">
        <v>647</v>
      </c>
      <c r="P57" t="s">
        <v>5</v>
      </c>
      <c r="Q57" t="s">
        <v>648</v>
      </c>
      <c r="R57" t="s">
        <v>640</v>
      </c>
      <c r="S57" t="s">
        <v>4285</v>
      </c>
      <c r="T57" t="s">
        <v>4284</v>
      </c>
    </row>
    <row r="58" spans="1:20" x14ac:dyDescent="0.25">
      <c r="A58" t="s">
        <v>18</v>
      </c>
      <c r="B58" t="s">
        <v>19</v>
      </c>
      <c r="C58">
        <v>66.666666666666671</v>
      </c>
      <c r="D58">
        <v>3</v>
      </c>
      <c r="E58" t="s">
        <v>4286</v>
      </c>
      <c r="F58">
        <v>100</v>
      </c>
      <c r="G58">
        <v>0</v>
      </c>
      <c r="H58" t="s">
        <v>637</v>
      </c>
      <c r="I58" t="s">
        <v>4287</v>
      </c>
      <c r="J58" t="s">
        <v>654</v>
      </c>
      <c r="K58" t="s">
        <v>639</v>
      </c>
      <c r="L58" t="s">
        <v>640</v>
      </c>
      <c r="M58" t="s">
        <v>4288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4289</v>
      </c>
      <c r="T58" t="s">
        <v>4288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4290</v>
      </c>
      <c r="F59">
        <v>200</v>
      </c>
      <c r="G59">
        <v>0</v>
      </c>
      <c r="H59" t="s">
        <v>637</v>
      </c>
      <c r="I59" t="s">
        <v>4291</v>
      </c>
      <c r="J59" t="s">
        <v>709</v>
      </c>
      <c r="K59" t="s">
        <v>639</v>
      </c>
      <c r="L59" t="s">
        <v>640</v>
      </c>
      <c r="M59" t="s">
        <v>4292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4293</v>
      </c>
      <c r="T59" t="s">
        <v>4292</v>
      </c>
    </row>
    <row r="60" spans="1:20" x14ac:dyDescent="0.25">
      <c r="A60" t="s">
        <v>22</v>
      </c>
      <c r="B60" t="s">
        <v>27</v>
      </c>
      <c r="C60">
        <v>66.333333333333329</v>
      </c>
      <c r="D60">
        <v>3</v>
      </c>
      <c r="E60" t="s">
        <v>4294</v>
      </c>
      <c r="F60">
        <v>250</v>
      </c>
      <c r="G60">
        <v>0</v>
      </c>
      <c r="H60" t="s">
        <v>637</v>
      </c>
      <c r="I60" t="s">
        <v>4295</v>
      </c>
      <c r="J60" t="s">
        <v>681</v>
      </c>
      <c r="K60" t="s">
        <v>639</v>
      </c>
      <c r="L60" t="s">
        <v>640</v>
      </c>
      <c r="M60" t="s">
        <v>4296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4297</v>
      </c>
      <c r="T60" t="s">
        <v>4296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4298</v>
      </c>
      <c r="F61">
        <v>100</v>
      </c>
      <c r="G61">
        <v>0</v>
      </c>
      <c r="H61" t="s">
        <v>637</v>
      </c>
      <c r="I61" t="s">
        <v>1205</v>
      </c>
      <c r="J61" t="s">
        <v>663</v>
      </c>
      <c r="K61" t="s">
        <v>639</v>
      </c>
      <c r="L61" t="s">
        <v>640</v>
      </c>
      <c r="M61" t="s">
        <v>4299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4300</v>
      </c>
      <c r="T61" t="s">
        <v>4299</v>
      </c>
    </row>
    <row r="62" spans="1:20" x14ac:dyDescent="0.25">
      <c r="A62" t="s">
        <v>18</v>
      </c>
      <c r="B62" t="s">
        <v>19</v>
      </c>
      <c r="C62">
        <v>66.666666666666671</v>
      </c>
      <c r="D62">
        <v>3</v>
      </c>
      <c r="E62" t="s">
        <v>4301</v>
      </c>
      <c r="F62">
        <v>100</v>
      </c>
      <c r="G62">
        <v>0</v>
      </c>
      <c r="H62" t="s">
        <v>637</v>
      </c>
      <c r="I62" t="s">
        <v>4302</v>
      </c>
      <c r="J62" t="s">
        <v>685</v>
      </c>
      <c r="K62" t="s">
        <v>639</v>
      </c>
      <c r="L62" t="s">
        <v>640</v>
      </c>
      <c r="M62" t="s">
        <v>4303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4304</v>
      </c>
      <c r="T62" t="s">
        <v>4303</v>
      </c>
    </row>
    <row r="63" spans="1:20" x14ac:dyDescent="0.25">
      <c r="A63" t="s">
        <v>18</v>
      </c>
      <c r="B63" t="s">
        <v>19</v>
      </c>
      <c r="C63">
        <v>66.666666666666671</v>
      </c>
      <c r="D63">
        <v>3</v>
      </c>
      <c r="E63" t="s">
        <v>4305</v>
      </c>
      <c r="F63">
        <v>100</v>
      </c>
      <c r="G63">
        <v>0</v>
      </c>
      <c r="H63" t="s">
        <v>637</v>
      </c>
      <c r="I63" t="s">
        <v>4306</v>
      </c>
      <c r="J63" t="s">
        <v>715</v>
      </c>
      <c r="K63" t="s">
        <v>639</v>
      </c>
      <c r="L63" t="s">
        <v>640</v>
      </c>
      <c r="M63" t="s">
        <v>4307</v>
      </c>
      <c r="N63" t="s">
        <v>639</v>
      </c>
      <c r="O63" t="s">
        <v>641</v>
      </c>
      <c r="P63" t="s">
        <v>5</v>
      </c>
      <c r="Q63" t="s">
        <v>642</v>
      </c>
      <c r="R63" t="s">
        <v>640</v>
      </c>
      <c r="S63" t="s">
        <v>4308</v>
      </c>
      <c r="T63" t="s">
        <v>4307</v>
      </c>
    </row>
    <row r="64" spans="1:20" x14ac:dyDescent="0.25">
      <c r="A64" t="s">
        <v>241</v>
      </c>
      <c r="B64" t="s">
        <v>247</v>
      </c>
      <c r="C64">
        <v>159</v>
      </c>
      <c r="D64">
        <v>1</v>
      </c>
      <c r="E64" t="s">
        <v>4309</v>
      </c>
      <c r="F64">
        <v>100</v>
      </c>
      <c r="G64">
        <v>0</v>
      </c>
      <c r="H64" t="s">
        <v>637</v>
      </c>
      <c r="I64" t="s">
        <v>4310</v>
      </c>
      <c r="J64" t="s">
        <v>646</v>
      </c>
      <c r="K64" t="s">
        <v>639</v>
      </c>
      <c r="L64" t="s">
        <v>640</v>
      </c>
      <c r="M64" t="s">
        <v>4311</v>
      </c>
      <c r="N64" t="s">
        <v>639</v>
      </c>
      <c r="O64" t="s">
        <v>647</v>
      </c>
      <c r="P64" t="s">
        <v>5</v>
      </c>
      <c r="Q64" t="s">
        <v>648</v>
      </c>
      <c r="R64" t="s">
        <v>640</v>
      </c>
      <c r="S64" t="s">
        <v>4312</v>
      </c>
      <c r="T64" t="s">
        <v>4311</v>
      </c>
    </row>
    <row r="65" spans="1:20" x14ac:dyDescent="0.25">
      <c r="A65" t="s">
        <v>239</v>
      </c>
      <c r="B65" t="s">
        <v>245</v>
      </c>
      <c r="C65">
        <v>159</v>
      </c>
      <c r="D65">
        <v>1</v>
      </c>
      <c r="E65" t="s">
        <v>4313</v>
      </c>
      <c r="F65">
        <v>135</v>
      </c>
      <c r="G65">
        <v>35</v>
      </c>
      <c r="H65" t="s">
        <v>637</v>
      </c>
      <c r="I65" t="s">
        <v>4314</v>
      </c>
      <c r="J65" t="s">
        <v>653</v>
      </c>
      <c r="K65" t="s">
        <v>639</v>
      </c>
      <c r="L65" t="s">
        <v>640</v>
      </c>
      <c r="M65" t="s">
        <v>4315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4316</v>
      </c>
      <c r="T65" t="s">
        <v>4315</v>
      </c>
    </row>
    <row r="66" spans="1:20" x14ac:dyDescent="0.25">
      <c r="A66" t="s">
        <v>18</v>
      </c>
      <c r="B66" t="s">
        <v>19</v>
      </c>
      <c r="C66">
        <v>55</v>
      </c>
      <c r="D66">
        <v>1</v>
      </c>
      <c r="E66" t="s">
        <v>4317</v>
      </c>
      <c r="F66">
        <v>55</v>
      </c>
      <c r="G66">
        <v>0</v>
      </c>
      <c r="H66" t="s">
        <v>649</v>
      </c>
      <c r="I66" t="s">
        <v>4318</v>
      </c>
      <c r="J66" t="s">
        <v>4319</v>
      </c>
      <c r="K66" t="s">
        <v>4320</v>
      </c>
      <c r="L66" t="s">
        <v>920</v>
      </c>
      <c r="M66" t="s">
        <v>4321</v>
      </c>
      <c r="N66" t="s">
        <v>639</v>
      </c>
      <c r="O66" t="s">
        <v>651</v>
      </c>
      <c r="P66" t="s">
        <v>26</v>
      </c>
      <c r="Q66" t="s">
        <v>652</v>
      </c>
      <c r="R66" t="s">
        <v>640</v>
      </c>
      <c r="S66" t="s">
        <v>4322</v>
      </c>
      <c r="T66" t="s">
        <v>4321</v>
      </c>
    </row>
    <row r="67" spans="1:20" x14ac:dyDescent="0.25">
      <c r="A67" t="s">
        <v>601</v>
      </c>
      <c r="B67" t="s">
        <v>602</v>
      </c>
      <c r="C67">
        <v>159</v>
      </c>
      <c r="D67">
        <v>1</v>
      </c>
      <c r="E67" t="s">
        <v>4323</v>
      </c>
      <c r="F67">
        <v>100</v>
      </c>
      <c r="G67">
        <v>0</v>
      </c>
      <c r="H67" t="s">
        <v>637</v>
      </c>
      <c r="I67" t="s">
        <v>4324</v>
      </c>
      <c r="J67" t="s">
        <v>720</v>
      </c>
      <c r="K67" t="s">
        <v>639</v>
      </c>
      <c r="L67" t="s">
        <v>640</v>
      </c>
      <c r="M67" t="s">
        <v>4325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4326</v>
      </c>
      <c r="T67" t="s">
        <v>4327</v>
      </c>
    </row>
    <row r="68" spans="1:20" x14ac:dyDescent="0.25">
      <c r="A68" t="s">
        <v>240</v>
      </c>
      <c r="B68" t="s">
        <v>246</v>
      </c>
      <c r="C68">
        <v>159</v>
      </c>
      <c r="D68">
        <v>1</v>
      </c>
      <c r="E68" t="s">
        <v>4328</v>
      </c>
      <c r="F68">
        <v>100</v>
      </c>
      <c r="G68">
        <v>0</v>
      </c>
      <c r="H68" t="s">
        <v>637</v>
      </c>
      <c r="I68" t="s">
        <v>4329</v>
      </c>
      <c r="J68" t="s">
        <v>674</v>
      </c>
      <c r="K68" t="s">
        <v>639</v>
      </c>
      <c r="L68" t="s">
        <v>640</v>
      </c>
      <c r="M68" t="s">
        <v>4330</v>
      </c>
      <c r="N68" t="s">
        <v>639</v>
      </c>
      <c r="O68" t="s">
        <v>647</v>
      </c>
      <c r="P68" t="s">
        <v>5</v>
      </c>
      <c r="Q68" t="s">
        <v>648</v>
      </c>
      <c r="R68" t="s">
        <v>640</v>
      </c>
      <c r="S68" t="s">
        <v>4331</v>
      </c>
      <c r="T68" t="s">
        <v>4332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4333</v>
      </c>
      <c r="F69">
        <v>100</v>
      </c>
      <c r="G69">
        <v>0</v>
      </c>
      <c r="H69" t="s">
        <v>637</v>
      </c>
      <c r="I69" t="s">
        <v>4334</v>
      </c>
      <c r="J69" t="s">
        <v>728</v>
      </c>
      <c r="K69" t="s">
        <v>639</v>
      </c>
      <c r="L69" t="s">
        <v>640</v>
      </c>
      <c r="M69" t="s">
        <v>4335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4336</v>
      </c>
      <c r="T69" t="s">
        <v>4337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4338</v>
      </c>
      <c r="F70">
        <v>100</v>
      </c>
      <c r="G70">
        <v>0</v>
      </c>
      <c r="H70" t="s">
        <v>637</v>
      </c>
      <c r="I70" t="s">
        <v>4339</v>
      </c>
      <c r="J70" t="s">
        <v>663</v>
      </c>
      <c r="K70" t="s">
        <v>639</v>
      </c>
      <c r="L70" t="s">
        <v>640</v>
      </c>
      <c r="M70" t="s">
        <v>4335</v>
      </c>
      <c r="N70" t="s">
        <v>639</v>
      </c>
      <c r="O70" t="s">
        <v>662</v>
      </c>
      <c r="P70" t="s">
        <v>5</v>
      </c>
      <c r="Q70" t="s">
        <v>648</v>
      </c>
      <c r="R70" t="s">
        <v>640</v>
      </c>
      <c r="S70" t="s">
        <v>4340</v>
      </c>
      <c r="T70" t="s">
        <v>4341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4342</v>
      </c>
      <c r="F71">
        <v>100</v>
      </c>
      <c r="G71">
        <v>0</v>
      </c>
      <c r="H71" t="s">
        <v>637</v>
      </c>
      <c r="I71" t="s">
        <v>4167</v>
      </c>
      <c r="J71" t="s">
        <v>685</v>
      </c>
      <c r="K71" t="s">
        <v>639</v>
      </c>
      <c r="L71" t="s">
        <v>640</v>
      </c>
      <c r="M71" t="s">
        <v>4343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4344</v>
      </c>
      <c r="T71" t="s">
        <v>4343</v>
      </c>
    </row>
    <row r="72" spans="1:20" x14ac:dyDescent="0.25">
      <c r="A72" t="s">
        <v>18</v>
      </c>
      <c r="B72" t="s">
        <v>19</v>
      </c>
      <c r="C72">
        <v>66.666666666666671</v>
      </c>
      <c r="D72">
        <v>3</v>
      </c>
      <c r="E72" t="s">
        <v>4345</v>
      </c>
      <c r="F72">
        <v>200</v>
      </c>
      <c r="G72">
        <v>0</v>
      </c>
      <c r="H72" t="s">
        <v>637</v>
      </c>
      <c r="I72" t="s">
        <v>4346</v>
      </c>
      <c r="J72" t="s">
        <v>792</v>
      </c>
      <c r="K72" t="s">
        <v>639</v>
      </c>
      <c r="L72" t="s">
        <v>640</v>
      </c>
      <c r="M72" t="s">
        <v>4347</v>
      </c>
      <c r="N72" t="s">
        <v>639</v>
      </c>
      <c r="O72" t="s">
        <v>647</v>
      </c>
      <c r="P72" t="s">
        <v>5</v>
      </c>
      <c r="Q72" t="s">
        <v>648</v>
      </c>
      <c r="R72" t="s">
        <v>640</v>
      </c>
      <c r="S72" t="s">
        <v>4348</v>
      </c>
      <c r="T72" t="s">
        <v>4347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4345</v>
      </c>
      <c r="F73">
        <v>200</v>
      </c>
      <c r="G73">
        <v>0</v>
      </c>
      <c r="H73" t="s">
        <v>637</v>
      </c>
      <c r="I73" t="s">
        <v>4346</v>
      </c>
      <c r="J73" t="s">
        <v>792</v>
      </c>
      <c r="K73" t="s">
        <v>639</v>
      </c>
      <c r="L73" t="s">
        <v>640</v>
      </c>
      <c r="M73" t="s">
        <v>4347</v>
      </c>
      <c r="N73" t="s">
        <v>639</v>
      </c>
      <c r="O73" t="s">
        <v>647</v>
      </c>
      <c r="P73" t="s">
        <v>5</v>
      </c>
      <c r="Q73" t="s">
        <v>648</v>
      </c>
      <c r="R73" t="s">
        <v>640</v>
      </c>
      <c r="S73" t="s">
        <v>4348</v>
      </c>
      <c r="T73" t="s">
        <v>4347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4349</v>
      </c>
      <c r="F74">
        <v>229</v>
      </c>
      <c r="G74">
        <v>0</v>
      </c>
      <c r="H74" t="s">
        <v>637</v>
      </c>
      <c r="I74" t="s">
        <v>4350</v>
      </c>
      <c r="J74" t="s">
        <v>721</v>
      </c>
      <c r="K74" t="s">
        <v>639</v>
      </c>
      <c r="L74" t="s">
        <v>640</v>
      </c>
      <c r="M74" t="s">
        <v>4351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4352</v>
      </c>
      <c r="T74" t="s">
        <v>4351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4349</v>
      </c>
      <c r="F75">
        <v>229</v>
      </c>
      <c r="G75">
        <v>0</v>
      </c>
      <c r="H75" t="s">
        <v>637</v>
      </c>
      <c r="I75" t="s">
        <v>4350</v>
      </c>
      <c r="J75" t="s">
        <v>721</v>
      </c>
      <c r="K75" t="s">
        <v>639</v>
      </c>
      <c r="L75" t="s">
        <v>640</v>
      </c>
      <c r="M75" t="s">
        <v>4351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4352</v>
      </c>
      <c r="T75" t="s">
        <v>4351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4353</v>
      </c>
      <c r="F76">
        <v>100</v>
      </c>
      <c r="G76">
        <v>0</v>
      </c>
      <c r="H76" t="s">
        <v>637</v>
      </c>
      <c r="I76" t="s">
        <v>4354</v>
      </c>
      <c r="J76" t="s">
        <v>646</v>
      </c>
      <c r="K76" t="s">
        <v>639</v>
      </c>
      <c r="L76" t="s">
        <v>640</v>
      </c>
      <c r="M76" t="s">
        <v>4351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4355</v>
      </c>
      <c r="T76" t="s">
        <v>4351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4356</v>
      </c>
      <c r="F77">
        <v>100</v>
      </c>
      <c r="G77">
        <v>0</v>
      </c>
      <c r="H77" t="s">
        <v>637</v>
      </c>
      <c r="I77" t="s">
        <v>4357</v>
      </c>
      <c r="J77" t="s">
        <v>726</v>
      </c>
      <c r="K77" t="s">
        <v>639</v>
      </c>
      <c r="L77" t="s">
        <v>640</v>
      </c>
      <c r="M77" t="s">
        <v>4358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4359</v>
      </c>
      <c r="T77" t="s">
        <v>4358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4360</v>
      </c>
      <c r="F78">
        <v>100</v>
      </c>
      <c r="G78">
        <v>0</v>
      </c>
      <c r="H78" t="s">
        <v>637</v>
      </c>
      <c r="I78" t="s">
        <v>4361</v>
      </c>
      <c r="J78" t="s">
        <v>746</v>
      </c>
      <c r="K78" t="s">
        <v>639</v>
      </c>
      <c r="L78" t="s">
        <v>640</v>
      </c>
      <c r="M78" t="s">
        <v>4362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4363</v>
      </c>
      <c r="T78" t="s">
        <v>4362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4364</v>
      </c>
      <c r="F79">
        <v>100</v>
      </c>
      <c r="G79">
        <v>0</v>
      </c>
      <c r="H79" t="s">
        <v>637</v>
      </c>
      <c r="I79" t="s">
        <v>4365</v>
      </c>
      <c r="J79" t="s">
        <v>732</v>
      </c>
      <c r="K79" t="s">
        <v>639</v>
      </c>
      <c r="L79" t="s">
        <v>640</v>
      </c>
      <c r="M79" t="s">
        <v>4366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4367</v>
      </c>
      <c r="T79" t="s">
        <v>4368</v>
      </c>
    </row>
    <row r="80" spans="1:20" x14ac:dyDescent="0.25">
      <c r="A80" t="s">
        <v>22</v>
      </c>
      <c r="B80" t="s">
        <v>27</v>
      </c>
      <c r="C80">
        <v>99</v>
      </c>
      <c r="D80">
        <v>1</v>
      </c>
      <c r="E80" t="s">
        <v>4369</v>
      </c>
      <c r="F80">
        <v>156</v>
      </c>
      <c r="G80">
        <v>0</v>
      </c>
      <c r="H80" t="s">
        <v>649</v>
      </c>
      <c r="I80" t="s">
        <v>4370</v>
      </c>
      <c r="J80" t="s">
        <v>4371</v>
      </c>
      <c r="K80" t="s">
        <v>4372</v>
      </c>
      <c r="L80" t="s">
        <v>1023</v>
      </c>
      <c r="M80" t="s">
        <v>4358</v>
      </c>
      <c r="N80" t="s">
        <v>639</v>
      </c>
      <c r="O80" t="s">
        <v>651</v>
      </c>
      <c r="P80" t="s">
        <v>26</v>
      </c>
      <c r="Q80" t="s">
        <v>652</v>
      </c>
      <c r="R80" t="s">
        <v>640</v>
      </c>
      <c r="S80" t="s">
        <v>4373</v>
      </c>
      <c r="T80" t="s">
        <v>4366</v>
      </c>
    </row>
    <row r="81" spans="1:20" x14ac:dyDescent="0.25">
      <c r="A81" t="s">
        <v>14</v>
      </c>
      <c r="B81" t="s">
        <v>15</v>
      </c>
      <c r="C81">
        <v>57</v>
      </c>
      <c r="D81">
        <v>1</v>
      </c>
      <c r="E81" t="s">
        <v>4369</v>
      </c>
      <c r="F81">
        <v>156</v>
      </c>
      <c r="G81">
        <v>0</v>
      </c>
      <c r="H81" t="s">
        <v>649</v>
      </c>
      <c r="I81" t="s">
        <v>4370</v>
      </c>
      <c r="J81" t="s">
        <v>4371</v>
      </c>
      <c r="K81" t="s">
        <v>4372</v>
      </c>
      <c r="L81" t="s">
        <v>1023</v>
      </c>
      <c r="M81" t="s">
        <v>4358</v>
      </c>
      <c r="N81" t="s">
        <v>639</v>
      </c>
      <c r="O81" t="s">
        <v>651</v>
      </c>
      <c r="P81" t="s">
        <v>26</v>
      </c>
      <c r="Q81" t="s">
        <v>652</v>
      </c>
      <c r="R81" t="s">
        <v>640</v>
      </c>
      <c r="S81" t="s">
        <v>4373</v>
      </c>
      <c r="T81" t="s">
        <v>4366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6</v>
      </c>
      <c r="E82" t="s">
        <v>4374</v>
      </c>
      <c r="F82">
        <v>200</v>
      </c>
      <c r="G82">
        <v>0</v>
      </c>
      <c r="H82" t="s">
        <v>637</v>
      </c>
      <c r="I82" t="s">
        <v>4375</v>
      </c>
      <c r="J82" t="s">
        <v>686</v>
      </c>
      <c r="K82" t="s">
        <v>639</v>
      </c>
      <c r="L82" t="s">
        <v>640</v>
      </c>
      <c r="M82" t="s">
        <v>4376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4377</v>
      </c>
      <c r="T82" t="s">
        <v>4376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4378</v>
      </c>
      <c r="F83">
        <v>100</v>
      </c>
      <c r="G83">
        <v>0</v>
      </c>
      <c r="H83" t="s">
        <v>637</v>
      </c>
      <c r="I83" t="s">
        <v>4379</v>
      </c>
      <c r="J83" t="s">
        <v>670</v>
      </c>
      <c r="K83" t="s">
        <v>639</v>
      </c>
      <c r="L83" t="s">
        <v>640</v>
      </c>
      <c r="M83" t="s">
        <v>4380</v>
      </c>
      <c r="N83" t="s">
        <v>639</v>
      </c>
      <c r="O83" t="s">
        <v>647</v>
      </c>
      <c r="P83" t="s">
        <v>5</v>
      </c>
      <c r="Q83" t="s">
        <v>648</v>
      </c>
      <c r="R83" t="s">
        <v>640</v>
      </c>
      <c r="S83" t="s">
        <v>4381</v>
      </c>
      <c r="T83" t="s">
        <v>4382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4383</v>
      </c>
      <c r="F84">
        <v>100</v>
      </c>
      <c r="G84">
        <v>0</v>
      </c>
      <c r="H84" t="s">
        <v>637</v>
      </c>
      <c r="I84" t="s">
        <v>4384</v>
      </c>
      <c r="J84" t="s">
        <v>735</v>
      </c>
      <c r="K84" t="s">
        <v>639</v>
      </c>
      <c r="L84" t="s">
        <v>640</v>
      </c>
      <c r="M84" t="s">
        <v>4385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4386</v>
      </c>
      <c r="T84" t="s">
        <v>4387</v>
      </c>
    </row>
    <row r="85" spans="1:20" x14ac:dyDescent="0.25">
      <c r="A85" t="s">
        <v>240</v>
      </c>
      <c r="B85" t="s">
        <v>742</v>
      </c>
      <c r="C85">
        <v>64.06</v>
      </c>
      <c r="D85">
        <v>1</v>
      </c>
      <c r="E85" t="s">
        <v>4388</v>
      </c>
      <c r="F85">
        <v>71.06</v>
      </c>
      <c r="G85">
        <v>7</v>
      </c>
      <c r="H85" t="s">
        <v>677</v>
      </c>
      <c r="I85" t="s">
        <v>4389</v>
      </c>
      <c r="J85" t="s">
        <v>4390</v>
      </c>
      <c r="K85" t="s">
        <v>763</v>
      </c>
      <c r="L85" t="s">
        <v>4109</v>
      </c>
      <c r="M85" t="s">
        <v>4391</v>
      </c>
      <c r="N85" t="s">
        <v>639</v>
      </c>
      <c r="O85" t="s">
        <v>678</v>
      </c>
      <c r="P85" t="s">
        <v>23</v>
      </c>
      <c r="Q85" t="s">
        <v>679</v>
      </c>
      <c r="R85" t="s">
        <v>640</v>
      </c>
      <c r="S85" t="s">
        <v>4392</v>
      </c>
      <c r="T85" t="s">
        <v>4391</v>
      </c>
    </row>
    <row r="86" spans="1:20" x14ac:dyDescent="0.25">
      <c r="A86" t="s">
        <v>601</v>
      </c>
      <c r="B86" t="s">
        <v>602</v>
      </c>
      <c r="C86">
        <v>139</v>
      </c>
      <c r="D86">
        <v>1</v>
      </c>
      <c r="E86" t="s">
        <v>4393</v>
      </c>
      <c r="F86">
        <v>215</v>
      </c>
      <c r="G86">
        <v>0</v>
      </c>
      <c r="H86" t="s">
        <v>751</v>
      </c>
      <c r="I86" t="s">
        <v>4394</v>
      </c>
      <c r="J86" t="s">
        <v>4395</v>
      </c>
      <c r="K86" t="s">
        <v>4320</v>
      </c>
      <c r="L86" t="s">
        <v>4396</v>
      </c>
      <c r="M86" t="s">
        <v>4397</v>
      </c>
      <c r="N86" t="s">
        <v>752</v>
      </c>
      <c r="O86" t="s">
        <v>753</v>
      </c>
      <c r="P86" t="s">
        <v>744</v>
      </c>
      <c r="Q86" t="s">
        <v>745</v>
      </c>
      <c r="R86" t="s">
        <v>640</v>
      </c>
      <c r="S86" t="s">
        <v>4398</v>
      </c>
      <c r="T86" t="s">
        <v>4397</v>
      </c>
    </row>
    <row r="87" spans="1:20" x14ac:dyDescent="0.25">
      <c r="A87" t="s">
        <v>241</v>
      </c>
      <c r="B87" t="s">
        <v>247</v>
      </c>
      <c r="C87">
        <v>139</v>
      </c>
      <c r="D87">
        <v>1</v>
      </c>
      <c r="E87" t="s">
        <v>4393</v>
      </c>
      <c r="F87">
        <v>215</v>
      </c>
      <c r="G87">
        <v>0</v>
      </c>
      <c r="H87" t="s">
        <v>751</v>
      </c>
      <c r="I87" t="s">
        <v>4394</v>
      </c>
      <c r="J87" t="s">
        <v>4395</v>
      </c>
      <c r="K87" t="s">
        <v>4320</v>
      </c>
      <c r="L87" t="s">
        <v>4396</v>
      </c>
      <c r="M87" t="s">
        <v>4397</v>
      </c>
      <c r="N87" t="s">
        <v>752</v>
      </c>
      <c r="O87" t="s">
        <v>753</v>
      </c>
      <c r="P87" t="s">
        <v>744</v>
      </c>
      <c r="Q87" t="s">
        <v>745</v>
      </c>
      <c r="R87" t="s">
        <v>640</v>
      </c>
      <c r="S87" t="s">
        <v>4398</v>
      </c>
      <c r="T87" t="s">
        <v>4397</v>
      </c>
    </row>
    <row r="88" spans="1:20" x14ac:dyDescent="0.25">
      <c r="A88" t="s">
        <v>601</v>
      </c>
      <c r="B88" t="s">
        <v>742</v>
      </c>
      <c r="C88">
        <v>103.55</v>
      </c>
      <c r="D88">
        <v>1</v>
      </c>
      <c r="E88" t="s">
        <v>4399</v>
      </c>
      <c r="F88">
        <v>238.16</v>
      </c>
      <c r="G88">
        <v>31.06</v>
      </c>
      <c r="H88" t="s">
        <v>677</v>
      </c>
      <c r="I88" t="s">
        <v>4400</v>
      </c>
      <c r="J88" t="s">
        <v>4401</v>
      </c>
      <c r="K88" t="s">
        <v>667</v>
      </c>
      <c r="L88" t="s">
        <v>4402</v>
      </c>
      <c r="M88" t="s">
        <v>4397</v>
      </c>
      <c r="N88" t="s">
        <v>639</v>
      </c>
      <c r="O88" t="s">
        <v>678</v>
      </c>
      <c r="P88" t="s">
        <v>23</v>
      </c>
      <c r="Q88" t="s">
        <v>679</v>
      </c>
      <c r="R88" t="s">
        <v>640</v>
      </c>
      <c r="S88" t="s">
        <v>4403</v>
      </c>
      <c r="T88" t="s">
        <v>4404</v>
      </c>
    </row>
    <row r="89" spans="1:20" x14ac:dyDescent="0.25">
      <c r="A89" t="s">
        <v>241</v>
      </c>
      <c r="B89" t="s">
        <v>742</v>
      </c>
      <c r="C89">
        <v>103.55</v>
      </c>
      <c r="D89">
        <v>1</v>
      </c>
      <c r="E89" t="s">
        <v>4399</v>
      </c>
      <c r="F89">
        <v>238.16</v>
      </c>
      <c r="G89">
        <v>31.06</v>
      </c>
      <c r="H89" t="s">
        <v>677</v>
      </c>
      <c r="I89" t="s">
        <v>4400</v>
      </c>
      <c r="J89" t="s">
        <v>4401</v>
      </c>
      <c r="K89" t="s">
        <v>667</v>
      </c>
      <c r="L89" t="s">
        <v>4402</v>
      </c>
      <c r="M89" t="s">
        <v>4397</v>
      </c>
      <c r="N89" t="s">
        <v>639</v>
      </c>
      <c r="O89" t="s">
        <v>678</v>
      </c>
      <c r="P89" t="s">
        <v>23</v>
      </c>
      <c r="Q89" t="s">
        <v>679</v>
      </c>
      <c r="R89" t="s">
        <v>640</v>
      </c>
      <c r="S89" t="s">
        <v>4403</v>
      </c>
      <c r="T89" t="s">
        <v>4404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4405</v>
      </c>
      <c r="F90">
        <v>100</v>
      </c>
      <c r="G90">
        <v>0</v>
      </c>
      <c r="H90" t="s">
        <v>637</v>
      </c>
      <c r="I90" t="s">
        <v>4406</v>
      </c>
      <c r="J90" t="s">
        <v>726</v>
      </c>
      <c r="K90" t="s">
        <v>639</v>
      </c>
      <c r="L90" t="s">
        <v>640</v>
      </c>
      <c r="M90" t="s">
        <v>4407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4408</v>
      </c>
      <c r="T90" t="s">
        <v>4407</v>
      </c>
    </row>
    <row r="91" spans="1:20" x14ac:dyDescent="0.25">
      <c r="A91" t="s">
        <v>601</v>
      </c>
      <c r="B91" t="s">
        <v>602</v>
      </c>
      <c r="C91">
        <v>139</v>
      </c>
      <c r="D91">
        <v>1</v>
      </c>
      <c r="E91" t="s">
        <v>4409</v>
      </c>
      <c r="F91">
        <v>215</v>
      </c>
      <c r="G91">
        <v>0</v>
      </c>
      <c r="H91" t="s">
        <v>751</v>
      </c>
      <c r="I91" t="s">
        <v>4410</v>
      </c>
      <c r="J91" t="s">
        <v>4411</v>
      </c>
      <c r="K91" t="s">
        <v>4412</v>
      </c>
      <c r="L91" t="s">
        <v>4413</v>
      </c>
      <c r="M91" t="s">
        <v>4414</v>
      </c>
      <c r="N91" t="s">
        <v>752</v>
      </c>
      <c r="O91" t="s">
        <v>753</v>
      </c>
      <c r="P91" t="s">
        <v>744</v>
      </c>
      <c r="Q91" t="s">
        <v>745</v>
      </c>
      <c r="R91" t="s">
        <v>640</v>
      </c>
      <c r="S91" t="s">
        <v>4415</v>
      </c>
      <c r="T91" t="s">
        <v>4416</v>
      </c>
    </row>
    <row r="92" spans="1:20" x14ac:dyDescent="0.25">
      <c r="A92" t="s">
        <v>240</v>
      </c>
      <c r="B92" t="s">
        <v>246</v>
      </c>
      <c r="C92">
        <v>139</v>
      </c>
      <c r="D92">
        <v>1</v>
      </c>
      <c r="E92" t="s">
        <v>4409</v>
      </c>
      <c r="F92">
        <v>215</v>
      </c>
      <c r="G92">
        <v>0</v>
      </c>
      <c r="H92" t="s">
        <v>751</v>
      </c>
      <c r="I92" t="s">
        <v>4410</v>
      </c>
      <c r="J92" t="s">
        <v>4411</v>
      </c>
      <c r="K92" t="s">
        <v>4412</v>
      </c>
      <c r="L92" t="s">
        <v>4413</v>
      </c>
      <c r="M92" t="s">
        <v>4414</v>
      </c>
      <c r="N92" t="s">
        <v>752</v>
      </c>
      <c r="O92" t="s">
        <v>753</v>
      </c>
      <c r="P92" t="s">
        <v>744</v>
      </c>
      <c r="Q92" t="s">
        <v>745</v>
      </c>
      <c r="R92" t="s">
        <v>640</v>
      </c>
      <c r="S92" t="s">
        <v>4415</v>
      </c>
      <c r="T92" t="s">
        <v>4416</v>
      </c>
    </row>
    <row r="93" spans="1:20" x14ac:dyDescent="0.25">
      <c r="A93" t="s">
        <v>601</v>
      </c>
      <c r="B93" t="s">
        <v>602</v>
      </c>
      <c r="C93">
        <v>139</v>
      </c>
      <c r="D93">
        <v>2</v>
      </c>
      <c r="E93" t="s">
        <v>4417</v>
      </c>
      <c r="F93">
        <v>315</v>
      </c>
      <c r="G93">
        <v>0</v>
      </c>
      <c r="H93" t="s">
        <v>751</v>
      </c>
      <c r="I93" t="s">
        <v>4418</v>
      </c>
      <c r="J93" t="s">
        <v>4419</v>
      </c>
      <c r="K93" t="s">
        <v>790</v>
      </c>
      <c r="L93" t="s">
        <v>4420</v>
      </c>
      <c r="M93" t="s">
        <v>4421</v>
      </c>
      <c r="N93" t="s">
        <v>752</v>
      </c>
      <c r="O93" t="s">
        <v>743</v>
      </c>
      <c r="P93" t="s">
        <v>744</v>
      </c>
      <c r="Q93" t="s">
        <v>745</v>
      </c>
      <c r="R93" t="s">
        <v>640</v>
      </c>
      <c r="S93" t="s">
        <v>4422</v>
      </c>
      <c r="T93" t="s">
        <v>4423</v>
      </c>
    </row>
    <row r="94" spans="1:20" x14ac:dyDescent="0.25">
      <c r="A94" t="s">
        <v>240</v>
      </c>
      <c r="B94" t="s">
        <v>246</v>
      </c>
      <c r="C94">
        <v>139</v>
      </c>
      <c r="D94">
        <v>1</v>
      </c>
      <c r="E94" t="s">
        <v>4417</v>
      </c>
      <c r="F94">
        <v>315</v>
      </c>
      <c r="G94">
        <v>0</v>
      </c>
      <c r="H94" t="s">
        <v>751</v>
      </c>
      <c r="I94" t="s">
        <v>4418</v>
      </c>
      <c r="J94" t="s">
        <v>4419</v>
      </c>
      <c r="K94" t="s">
        <v>790</v>
      </c>
      <c r="L94" t="s">
        <v>4420</v>
      </c>
      <c r="M94" t="s">
        <v>4421</v>
      </c>
      <c r="N94" t="s">
        <v>752</v>
      </c>
      <c r="O94" t="s">
        <v>743</v>
      </c>
      <c r="P94" t="s">
        <v>744</v>
      </c>
      <c r="Q94" t="s">
        <v>745</v>
      </c>
      <c r="R94" t="s">
        <v>640</v>
      </c>
      <c r="S94" t="s">
        <v>4422</v>
      </c>
      <c r="T94" t="s">
        <v>4423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4424</v>
      </c>
      <c r="F95">
        <v>200</v>
      </c>
      <c r="G95">
        <v>0</v>
      </c>
      <c r="H95" t="s">
        <v>637</v>
      </c>
      <c r="I95" t="s">
        <v>4425</v>
      </c>
      <c r="J95" t="s">
        <v>673</v>
      </c>
      <c r="K95" t="s">
        <v>639</v>
      </c>
      <c r="L95" t="s">
        <v>640</v>
      </c>
      <c r="M95" t="s">
        <v>4426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4427</v>
      </c>
      <c r="T95" t="s">
        <v>4426</v>
      </c>
    </row>
    <row r="96" spans="1:20" x14ac:dyDescent="0.25">
      <c r="A96" t="s">
        <v>14</v>
      </c>
      <c r="B96" t="s">
        <v>15</v>
      </c>
      <c r="C96">
        <v>54.5</v>
      </c>
      <c r="D96">
        <v>2</v>
      </c>
      <c r="E96" t="s">
        <v>4428</v>
      </c>
      <c r="F96">
        <v>110.55</v>
      </c>
      <c r="G96">
        <v>7</v>
      </c>
      <c r="H96" t="s">
        <v>677</v>
      </c>
      <c r="I96" t="s">
        <v>4429</v>
      </c>
      <c r="J96" t="s">
        <v>4430</v>
      </c>
      <c r="K96" t="s">
        <v>4431</v>
      </c>
      <c r="L96" t="s">
        <v>4432</v>
      </c>
      <c r="M96" t="s">
        <v>4433</v>
      </c>
      <c r="N96" t="s">
        <v>639</v>
      </c>
      <c r="O96" t="s">
        <v>678</v>
      </c>
      <c r="P96" t="s">
        <v>23</v>
      </c>
      <c r="Q96" t="s">
        <v>679</v>
      </c>
      <c r="R96" t="s">
        <v>640</v>
      </c>
      <c r="S96" t="s">
        <v>4434</v>
      </c>
      <c r="T96" t="s">
        <v>4433</v>
      </c>
    </row>
    <row r="97" spans="1:20" x14ac:dyDescent="0.25">
      <c r="A97" t="s">
        <v>22</v>
      </c>
      <c r="B97" t="s">
        <v>27</v>
      </c>
      <c r="C97">
        <v>66.333333333333329</v>
      </c>
      <c r="D97">
        <v>3</v>
      </c>
      <c r="E97" t="s">
        <v>4435</v>
      </c>
      <c r="F97">
        <v>250</v>
      </c>
      <c r="G97">
        <v>0</v>
      </c>
      <c r="H97" t="s">
        <v>637</v>
      </c>
      <c r="I97" t="s">
        <v>4436</v>
      </c>
      <c r="J97" t="s">
        <v>675</v>
      </c>
      <c r="K97" t="s">
        <v>639</v>
      </c>
      <c r="L97" t="s">
        <v>640</v>
      </c>
      <c r="M97" t="s">
        <v>4437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4438</v>
      </c>
      <c r="T97" t="s">
        <v>4437</v>
      </c>
    </row>
    <row r="98" spans="1:20" x14ac:dyDescent="0.25">
      <c r="A98" t="s">
        <v>516</v>
      </c>
      <c r="B98" t="s">
        <v>120</v>
      </c>
      <c r="C98">
        <v>71</v>
      </c>
      <c r="D98">
        <v>1</v>
      </c>
      <c r="E98" t="s">
        <v>4439</v>
      </c>
      <c r="F98">
        <v>108</v>
      </c>
      <c r="G98">
        <v>37</v>
      </c>
      <c r="H98" t="s">
        <v>649</v>
      </c>
      <c r="I98" t="s">
        <v>4440</v>
      </c>
      <c r="J98" t="s">
        <v>4441</v>
      </c>
      <c r="K98" t="s">
        <v>898</v>
      </c>
      <c r="L98" t="s">
        <v>4442</v>
      </c>
      <c r="M98" t="s">
        <v>4443</v>
      </c>
      <c r="N98" t="s">
        <v>639</v>
      </c>
      <c r="O98" t="s">
        <v>656</v>
      </c>
      <c r="P98" t="s">
        <v>26</v>
      </c>
      <c r="Q98" t="s">
        <v>652</v>
      </c>
      <c r="R98" t="s">
        <v>640</v>
      </c>
      <c r="S98" t="s">
        <v>4444</v>
      </c>
      <c r="T98" t="s">
        <v>4445</v>
      </c>
    </row>
    <row r="99" spans="1:20" x14ac:dyDescent="0.25">
      <c r="A99" t="s">
        <v>601</v>
      </c>
      <c r="B99" t="s">
        <v>602</v>
      </c>
      <c r="C99">
        <v>159</v>
      </c>
      <c r="D99">
        <v>2</v>
      </c>
      <c r="E99" t="s">
        <v>4446</v>
      </c>
      <c r="F99">
        <v>258</v>
      </c>
      <c r="G99">
        <v>0</v>
      </c>
      <c r="H99" t="s">
        <v>637</v>
      </c>
      <c r="I99" t="s">
        <v>4447</v>
      </c>
      <c r="J99" t="s">
        <v>664</v>
      </c>
      <c r="K99" t="s">
        <v>639</v>
      </c>
      <c r="L99" t="s">
        <v>640</v>
      </c>
      <c r="M99" t="s">
        <v>4448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4449</v>
      </c>
      <c r="T99" t="s">
        <v>4448</v>
      </c>
    </row>
    <row r="100" spans="1:20" x14ac:dyDescent="0.25">
      <c r="A100" t="s">
        <v>601</v>
      </c>
      <c r="B100" t="s">
        <v>602</v>
      </c>
      <c r="C100">
        <v>159</v>
      </c>
      <c r="D100">
        <v>2</v>
      </c>
      <c r="E100" t="s">
        <v>4450</v>
      </c>
      <c r="F100">
        <v>258</v>
      </c>
      <c r="G100">
        <v>0</v>
      </c>
      <c r="H100" t="s">
        <v>637</v>
      </c>
      <c r="I100" t="s">
        <v>4447</v>
      </c>
      <c r="J100" t="s">
        <v>720</v>
      </c>
      <c r="K100" t="s">
        <v>639</v>
      </c>
      <c r="L100" t="s">
        <v>640</v>
      </c>
      <c r="M100" t="s">
        <v>4451</v>
      </c>
      <c r="N100" t="s">
        <v>639</v>
      </c>
      <c r="O100" t="s">
        <v>647</v>
      </c>
      <c r="P100" t="s">
        <v>5</v>
      </c>
      <c r="Q100" t="s">
        <v>648</v>
      </c>
      <c r="R100" t="s">
        <v>640</v>
      </c>
      <c r="S100" t="s">
        <v>4452</v>
      </c>
      <c r="T100" t="s">
        <v>4451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4453</v>
      </c>
      <c r="F101">
        <v>387</v>
      </c>
      <c r="G101">
        <v>0</v>
      </c>
      <c r="H101" t="s">
        <v>637</v>
      </c>
      <c r="I101" t="s">
        <v>4454</v>
      </c>
      <c r="J101" t="s">
        <v>681</v>
      </c>
      <c r="K101" t="s">
        <v>639</v>
      </c>
      <c r="L101" t="s">
        <v>640</v>
      </c>
      <c r="M101" t="s">
        <v>4455</v>
      </c>
      <c r="N101" t="s">
        <v>639</v>
      </c>
      <c r="O101" t="s">
        <v>647</v>
      </c>
      <c r="P101" t="s">
        <v>5</v>
      </c>
      <c r="Q101" t="s">
        <v>648</v>
      </c>
      <c r="R101" t="s">
        <v>640</v>
      </c>
      <c r="S101" t="s">
        <v>4456</v>
      </c>
      <c r="T101" t="s">
        <v>4455</v>
      </c>
    </row>
    <row r="102" spans="1:20" x14ac:dyDescent="0.25">
      <c r="A102" t="s">
        <v>601</v>
      </c>
      <c r="B102" t="s">
        <v>602</v>
      </c>
      <c r="C102">
        <v>159</v>
      </c>
      <c r="D102">
        <v>1</v>
      </c>
      <c r="E102" t="s">
        <v>4453</v>
      </c>
      <c r="F102">
        <v>387</v>
      </c>
      <c r="G102">
        <v>0</v>
      </c>
      <c r="H102" t="s">
        <v>637</v>
      </c>
      <c r="I102" t="s">
        <v>4454</v>
      </c>
      <c r="J102" t="s">
        <v>681</v>
      </c>
      <c r="K102" t="s">
        <v>639</v>
      </c>
      <c r="L102" t="s">
        <v>640</v>
      </c>
      <c r="M102" t="s">
        <v>4455</v>
      </c>
      <c r="N102" t="s">
        <v>639</v>
      </c>
      <c r="O102" t="s">
        <v>647</v>
      </c>
      <c r="P102" t="s">
        <v>5</v>
      </c>
      <c r="Q102" t="s">
        <v>648</v>
      </c>
      <c r="R102" t="s">
        <v>640</v>
      </c>
      <c r="S102" t="s">
        <v>4456</v>
      </c>
      <c r="T102" t="s">
        <v>4455</v>
      </c>
    </row>
    <row r="103" spans="1:20" x14ac:dyDescent="0.25">
      <c r="A103" t="s">
        <v>240</v>
      </c>
      <c r="B103" t="s">
        <v>246</v>
      </c>
      <c r="C103">
        <v>159</v>
      </c>
      <c r="D103">
        <v>1</v>
      </c>
      <c r="E103" t="s">
        <v>4453</v>
      </c>
      <c r="F103">
        <v>387</v>
      </c>
      <c r="G103">
        <v>0</v>
      </c>
      <c r="H103" t="s">
        <v>637</v>
      </c>
      <c r="I103" t="s">
        <v>4454</v>
      </c>
      <c r="J103" t="s">
        <v>681</v>
      </c>
      <c r="K103" t="s">
        <v>639</v>
      </c>
      <c r="L103" t="s">
        <v>640</v>
      </c>
      <c r="M103" t="s">
        <v>4455</v>
      </c>
      <c r="N103" t="s">
        <v>639</v>
      </c>
      <c r="O103" t="s">
        <v>647</v>
      </c>
      <c r="P103" t="s">
        <v>5</v>
      </c>
      <c r="Q103" t="s">
        <v>648</v>
      </c>
      <c r="R103" t="s">
        <v>640</v>
      </c>
      <c r="S103" t="s">
        <v>4456</v>
      </c>
      <c r="T103" t="s">
        <v>4455</v>
      </c>
    </row>
    <row r="104" spans="1:20" x14ac:dyDescent="0.25">
      <c r="A104" t="s">
        <v>22</v>
      </c>
      <c r="B104" t="s">
        <v>27</v>
      </c>
      <c r="C104">
        <v>69.900000000000006</v>
      </c>
      <c r="D104">
        <v>10</v>
      </c>
      <c r="E104" t="s">
        <v>4457</v>
      </c>
      <c r="F104">
        <v>877</v>
      </c>
      <c r="G104">
        <v>77</v>
      </c>
      <c r="H104" t="s">
        <v>649</v>
      </c>
      <c r="I104" t="s">
        <v>4458</v>
      </c>
      <c r="J104" t="s">
        <v>4459</v>
      </c>
      <c r="K104" t="s">
        <v>4460</v>
      </c>
      <c r="L104" t="s">
        <v>939</v>
      </c>
      <c r="M104" t="s">
        <v>4461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4462</v>
      </c>
      <c r="T104" t="s">
        <v>4463</v>
      </c>
    </row>
    <row r="105" spans="1:20" x14ac:dyDescent="0.25">
      <c r="A105" t="s">
        <v>601</v>
      </c>
      <c r="B105" t="s">
        <v>602</v>
      </c>
      <c r="C105">
        <v>139</v>
      </c>
      <c r="D105">
        <v>1</v>
      </c>
      <c r="E105" t="s">
        <v>4464</v>
      </c>
      <c r="F105">
        <v>399</v>
      </c>
      <c r="G105">
        <v>0</v>
      </c>
      <c r="H105" t="s">
        <v>751</v>
      </c>
      <c r="I105" t="s">
        <v>4465</v>
      </c>
      <c r="J105" t="s">
        <v>4466</v>
      </c>
      <c r="K105" t="s">
        <v>4467</v>
      </c>
      <c r="L105" t="s">
        <v>4468</v>
      </c>
      <c r="M105" t="s">
        <v>4469</v>
      </c>
      <c r="N105" t="s">
        <v>752</v>
      </c>
      <c r="O105" t="s">
        <v>753</v>
      </c>
      <c r="P105" t="s">
        <v>744</v>
      </c>
      <c r="Q105" t="s">
        <v>745</v>
      </c>
      <c r="R105" t="s">
        <v>640</v>
      </c>
      <c r="S105" t="s">
        <v>4470</v>
      </c>
      <c r="T105" t="s">
        <v>4469</v>
      </c>
    </row>
    <row r="106" spans="1:20" x14ac:dyDescent="0.25">
      <c r="A106" t="s">
        <v>241</v>
      </c>
      <c r="B106" t="s">
        <v>247</v>
      </c>
      <c r="C106">
        <v>139</v>
      </c>
      <c r="D106">
        <v>2</v>
      </c>
      <c r="E106" t="s">
        <v>4464</v>
      </c>
      <c r="F106">
        <v>399</v>
      </c>
      <c r="G106">
        <v>0</v>
      </c>
      <c r="H106" t="s">
        <v>751</v>
      </c>
      <c r="I106" t="s">
        <v>4465</v>
      </c>
      <c r="J106" t="s">
        <v>4466</v>
      </c>
      <c r="K106" t="s">
        <v>4467</v>
      </c>
      <c r="L106" t="s">
        <v>4468</v>
      </c>
      <c r="M106" t="s">
        <v>4469</v>
      </c>
      <c r="N106" t="s">
        <v>752</v>
      </c>
      <c r="O106" t="s">
        <v>753</v>
      </c>
      <c r="P106" t="s">
        <v>744</v>
      </c>
      <c r="Q106" t="s">
        <v>745</v>
      </c>
      <c r="R106" t="s">
        <v>640</v>
      </c>
      <c r="S106" t="s">
        <v>4470</v>
      </c>
      <c r="T106" t="s">
        <v>4469</v>
      </c>
    </row>
    <row r="107" spans="1:20" x14ac:dyDescent="0.25">
      <c r="A107" t="s">
        <v>240</v>
      </c>
      <c r="B107" t="s">
        <v>246</v>
      </c>
      <c r="C107">
        <v>139</v>
      </c>
      <c r="D107">
        <v>1</v>
      </c>
      <c r="E107" t="s">
        <v>4464</v>
      </c>
      <c r="F107">
        <v>399</v>
      </c>
      <c r="G107">
        <v>0</v>
      </c>
      <c r="H107" t="s">
        <v>751</v>
      </c>
      <c r="I107" t="s">
        <v>4465</v>
      </c>
      <c r="J107" t="s">
        <v>4466</v>
      </c>
      <c r="K107" t="s">
        <v>4467</v>
      </c>
      <c r="L107" t="s">
        <v>4468</v>
      </c>
      <c r="M107" t="s">
        <v>4469</v>
      </c>
      <c r="N107" t="s">
        <v>752</v>
      </c>
      <c r="O107" t="s">
        <v>753</v>
      </c>
      <c r="P107" t="s">
        <v>744</v>
      </c>
      <c r="Q107" t="s">
        <v>745</v>
      </c>
      <c r="R107" t="s">
        <v>640</v>
      </c>
      <c r="S107" t="s">
        <v>4470</v>
      </c>
      <c r="T107" t="s">
        <v>4469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4471</v>
      </c>
      <c r="F108">
        <v>100</v>
      </c>
      <c r="G108">
        <v>0</v>
      </c>
      <c r="H108" t="s">
        <v>637</v>
      </c>
      <c r="I108" t="s">
        <v>4472</v>
      </c>
      <c r="J108" t="s">
        <v>707</v>
      </c>
      <c r="K108" t="s">
        <v>639</v>
      </c>
      <c r="L108" t="s">
        <v>640</v>
      </c>
      <c r="M108" t="s">
        <v>4469</v>
      </c>
      <c r="N108" t="s">
        <v>639</v>
      </c>
      <c r="O108" t="s">
        <v>647</v>
      </c>
      <c r="P108" t="s">
        <v>5</v>
      </c>
      <c r="Q108" t="s">
        <v>648</v>
      </c>
      <c r="R108" t="s">
        <v>640</v>
      </c>
      <c r="S108" t="s">
        <v>4473</v>
      </c>
      <c r="T108" t="s">
        <v>4474</v>
      </c>
    </row>
    <row r="109" spans="1:20" x14ac:dyDescent="0.25">
      <c r="A109" t="s">
        <v>241</v>
      </c>
      <c r="B109" t="s">
        <v>247</v>
      </c>
      <c r="C109">
        <v>159</v>
      </c>
      <c r="D109">
        <v>1</v>
      </c>
      <c r="E109" t="s">
        <v>4475</v>
      </c>
      <c r="F109">
        <v>300</v>
      </c>
      <c r="G109">
        <v>0</v>
      </c>
      <c r="H109" t="s">
        <v>637</v>
      </c>
      <c r="I109" t="s">
        <v>4476</v>
      </c>
      <c r="J109" t="s">
        <v>756</v>
      </c>
      <c r="K109" t="s">
        <v>639</v>
      </c>
      <c r="L109" t="s">
        <v>640</v>
      </c>
      <c r="M109" t="s">
        <v>4477</v>
      </c>
      <c r="N109" t="s">
        <v>639</v>
      </c>
      <c r="O109" t="s">
        <v>647</v>
      </c>
      <c r="P109" t="s">
        <v>5</v>
      </c>
      <c r="Q109" t="s">
        <v>648</v>
      </c>
      <c r="R109" t="s">
        <v>640</v>
      </c>
      <c r="S109" t="s">
        <v>4478</v>
      </c>
      <c r="T109" t="s">
        <v>4477</v>
      </c>
    </row>
    <row r="110" spans="1:20" x14ac:dyDescent="0.25">
      <c r="A110" t="s">
        <v>601</v>
      </c>
      <c r="B110" t="s">
        <v>602</v>
      </c>
      <c r="C110">
        <v>159</v>
      </c>
      <c r="D110">
        <v>1</v>
      </c>
      <c r="E110" t="s">
        <v>4475</v>
      </c>
      <c r="F110">
        <v>300</v>
      </c>
      <c r="G110">
        <v>0</v>
      </c>
      <c r="H110" t="s">
        <v>637</v>
      </c>
      <c r="I110" t="s">
        <v>4476</v>
      </c>
      <c r="J110" t="s">
        <v>756</v>
      </c>
      <c r="K110" t="s">
        <v>639</v>
      </c>
      <c r="L110" t="s">
        <v>640</v>
      </c>
      <c r="M110" t="s">
        <v>4477</v>
      </c>
      <c r="N110" t="s">
        <v>639</v>
      </c>
      <c r="O110" t="s">
        <v>647</v>
      </c>
      <c r="P110" t="s">
        <v>5</v>
      </c>
      <c r="Q110" t="s">
        <v>648</v>
      </c>
      <c r="R110" t="s">
        <v>640</v>
      </c>
      <c r="S110" t="s">
        <v>4478</v>
      </c>
      <c r="T110" t="s">
        <v>4477</v>
      </c>
    </row>
    <row r="111" spans="1:20" x14ac:dyDescent="0.25">
      <c r="A111" t="s">
        <v>240</v>
      </c>
      <c r="B111" t="s">
        <v>246</v>
      </c>
      <c r="C111">
        <v>159</v>
      </c>
      <c r="D111">
        <v>1</v>
      </c>
      <c r="E111" t="s">
        <v>4475</v>
      </c>
      <c r="F111">
        <v>300</v>
      </c>
      <c r="G111">
        <v>0</v>
      </c>
      <c r="H111" t="s">
        <v>637</v>
      </c>
      <c r="I111" t="s">
        <v>4476</v>
      </c>
      <c r="J111" t="s">
        <v>756</v>
      </c>
      <c r="K111" t="s">
        <v>639</v>
      </c>
      <c r="L111" t="s">
        <v>640</v>
      </c>
      <c r="M111" t="s">
        <v>4477</v>
      </c>
      <c r="N111" t="s">
        <v>639</v>
      </c>
      <c r="O111" t="s">
        <v>647</v>
      </c>
      <c r="P111" t="s">
        <v>5</v>
      </c>
      <c r="Q111" t="s">
        <v>648</v>
      </c>
      <c r="R111" t="s">
        <v>640</v>
      </c>
      <c r="S111" t="s">
        <v>4478</v>
      </c>
      <c r="T111" t="s">
        <v>4477</v>
      </c>
    </row>
    <row r="112" spans="1:20" x14ac:dyDescent="0.25">
      <c r="A112" t="s">
        <v>22</v>
      </c>
      <c r="B112" t="s">
        <v>27</v>
      </c>
      <c r="C112">
        <v>120</v>
      </c>
      <c r="D112">
        <v>1</v>
      </c>
      <c r="E112" t="s">
        <v>4479</v>
      </c>
      <c r="F112">
        <v>300</v>
      </c>
      <c r="G112">
        <v>0</v>
      </c>
      <c r="H112" t="s">
        <v>637</v>
      </c>
      <c r="I112" t="s">
        <v>4480</v>
      </c>
      <c r="J112" t="s">
        <v>681</v>
      </c>
      <c r="K112" t="s">
        <v>639</v>
      </c>
      <c r="L112" t="s">
        <v>640</v>
      </c>
      <c r="M112" t="s">
        <v>4481</v>
      </c>
      <c r="N112" t="s">
        <v>639</v>
      </c>
      <c r="O112" t="s">
        <v>647</v>
      </c>
      <c r="P112" t="s">
        <v>5</v>
      </c>
      <c r="Q112" t="s">
        <v>648</v>
      </c>
      <c r="R112" t="s">
        <v>640</v>
      </c>
      <c r="S112" t="s">
        <v>4482</v>
      </c>
      <c r="T112" t="s">
        <v>4483</v>
      </c>
    </row>
    <row r="113" spans="1:20" x14ac:dyDescent="0.25">
      <c r="A113" t="s">
        <v>22</v>
      </c>
      <c r="B113" t="s">
        <v>27</v>
      </c>
      <c r="C113">
        <v>120</v>
      </c>
      <c r="D113">
        <v>2</v>
      </c>
      <c r="E113" t="s">
        <v>4479</v>
      </c>
      <c r="F113">
        <v>300</v>
      </c>
      <c r="G113">
        <v>0</v>
      </c>
      <c r="H113" t="s">
        <v>637</v>
      </c>
      <c r="I113" t="s">
        <v>4480</v>
      </c>
      <c r="J113" t="s">
        <v>681</v>
      </c>
      <c r="K113" t="s">
        <v>639</v>
      </c>
      <c r="L113" t="s">
        <v>640</v>
      </c>
      <c r="M113" t="s">
        <v>4481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4482</v>
      </c>
      <c r="T113" t="s">
        <v>4483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4484</v>
      </c>
      <c r="F114">
        <v>100</v>
      </c>
      <c r="G114">
        <v>0</v>
      </c>
      <c r="H114" t="s">
        <v>637</v>
      </c>
      <c r="I114" t="s">
        <v>4485</v>
      </c>
      <c r="J114" t="s">
        <v>721</v>
      </c>
      <c r="K114" t="s">
        <v>639</v>
      </c>
      <c r="L114" t="s">
        <v>640</v>
      </c>
      <c r="M114" t="s">
        <v>4486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4487</v>
      </c>
      <c r="T114" t="s">
        <v>4486</v>
      </c>
    </row>
    <row r="115" spans="1:20" x14ac:dyDescent="0.25">
      <c r="A115" t="s">
        <v>22</v>
      </c>
      <c r="B115" t="s">
        <v>27</v>
      </c>
      <c r="C115">
        <v>69.900000000000006</v>
      </c>
      <c r="D115">
        <v>10</v>
      </c>
      <c r="E115" t="s">
        <v>4488</v>
      </c>
      <c r="F115">
        <v>800</v>
      </c>
      <c r="G115">
        <v>0</v>
      </c>
      <c r="H115" t="s">
        <v>649</v>
      </c>
      <c r="I115" t="s">
        <v>4489</v>
      </c>
      <c r="J115" t="s">
        <v>4490</v>
      </c>
      <c r="K115" t="s">
        <v>912</v>
      </c>
      <c r="L115" t="s">
        <v>819</v>
      </c>
      <c r="M115" t="s">
        <v>4491</v>
      </c>
      <c r="N115" t="s">
        <v>639</v>
      </c>
      <c r="O115" t="s">
        <v>651</v>
      </c>
      <c r="P115" t="s">
        <v>26</v>
      </c>
      <c r="Q115" t="s">
        <v>652</v>
      </c>
      <c r="R115" t="s">
        <v>640</v>
      </c>
      <c r="S115" t="s">
        <v>4492</v>
      </c>
      <c r="T115" t="s">
        <v>4493</v>
      </c>
    </row>
    <row r="116" spans="1:20" x14ac:dyDescent="0.25">
      <c r="A116" t="s">
        <v>22</v>
      </c>
      <c r="B116" t="s">
        <v>27</v>
      </c>
      <c r="C116">
        <v>120</v>
      </c>
      <c r="D116">
        <v>1</v>
      </c>
      <c r="E116" t="s">
        <v>4494</v>
      </c>
      <c r="F116">
        <v>99</v>
      </c>
      <c r="G116">
        <v>0</v>
      </c>
      <c r="H116" t="s">
        <v>661</v>
      </c>
      <c r="I116" t="s">
        <v>4495</v>
      </c>
      <c r="J116" t="s">
        <v>756</v>
      </c>
      <c r="K116" t="s">
        <v>639</v>
      </c>
      <c r="L116" t="s">
        <v>640</v>
      </c>
      <c r="M116" t="s">
        <v>4496</v>
      </c>
      <c r="N116" t="s">
        <v>639</v>
      </c>
      <c r="O116" t="s">
        <v>647</v>
      </c>
      <c r="P116" t="s">
        <v>5</v>
      </c>
      <c r="Q116" t="s">
        <v>648</v>
      </c>
      <c r="R116" t="s">
        <v>640</v>
      </c>
      <c r="S116" t="s">
        <v>4497</v>
      </c>
      <c r="T116" t="s">
        <v>4496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4498</v>
      </c>
      <c r="F117">
        <v>200</v>
      </c>
      <c r="G117">
        <v>0</v>
      </c>
      <c r="H117" t="s">
        <v>637</v>
      </c>
      <c r="I117" t="s">
        <v>4499</v>
      </c>
      <c r="J117" t="s">
        <v>704</v>
      </c>
      <c r="K117" t="s">
        <v>639</v>
      </c>
      <c r="L117" t="s">
        <v>640</v>
      </c>
      <c r="M117" t="s">
        <v>4500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4501</v>
      </c>
      <c r="T117" t="s">
        <v>4502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4503</v>
      </c>
      <c r="F118">
        <v>109</v>
      </c>
      <c r="G118">
        <v>9</v>
      </c>
      <c r="H118" t="s">
        <v>637</v>
      </c>
      <c r="I118" t="s">
        <v>4504</v>
      </c>
      <c r="J118" t="s">
        <v>4505</v>
      </c>
      <c r="K118" t="s">
        <v>639</v>
      </c>
      <c r="L118" t="s">
        <v>640</v>
      </c>
      <c r="M118" t="s">
        <v>4506</v>
      </c>
      <c r="N118" t="s">
        <v>639</v>
      </c>
      <c r="O118" t="s">
        <v>647</v>
      </c>
      <c r="P118" t="s">
        <v>5</v>
      </c>
      <c r="Q118" t="s">
        <v>648</v>
      </c>
      <c r="R118" t="s">
        <v>640</v>
      </c>
      <c r="S118" t="s">
        <v>4507</v>
      </c>
      <c r="T118" t="s">
        <v>4508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4509</v>
      </c>
      <c r="F119">
        <v>100</v>
      </c>
      <c r="G119">
        <v>0</v>
      </c>
      <c r="H119" t="s">
        <v>637</v>
      </c>
      <c r="I119" t="s">
        <v>4510</v>
      </c>
      <c r="J119" t="s">
        <v>653</v>
      </c>
      <c r="K119" t="s">
        <v>639</v>
      </c>
      <c r="L119" t="s">
        <v>640</v>
      </c>
      <c r="M119" t="s">
        <v>4511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4512</v>
      </c>
      <c r="T119" t="s">
        <v>4513</v>
      </c>
    </row>
    <row r="120" spans="1:20" x14ac:dyDescent="0.25">
      <c r="A120" t="s">
        <v>239</v>
      </c>
      <c r="B120" t="s">
        <v>245</v>
      </c>
      <c r="C120">
        <v>159</v>
      </c>
      <c r="D120">
        <v>1</v>
      </c>
      <c r="E120" t="s">
        <v>4514</v>
      </c>
      <c r="F120">
        <v>100</v>
      </c>
      <c r="G120">
        <v>0</v>
      </c>
      <c r="H120" t="s">
        <v>637</v>
      </c>
      <c r="I120" t="s">
        <v>4515</v>
      </c>
      <c r="J120" t="s">
        <v>670</v>
      </c>
      <c r="K120" t="s">
        <v>639</v>
      </c>
      <c r="L120" t="s">
        <v>640</v>
      </c>
      <c r="M120" t="s">
        <v>4516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4517</v>
      </c>
      <c r="T120" t="s">
        <v>4516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4518</v>
      </c>
      <c r="F121">
        <v>100</v>
      </c>
      <c r="G121">
        <v>0</v>
      </c>
      <c r="H121" t="s">
        <v>637</v>
      </c>
      <c r="I121" t="s">
        <v>4519</v>
      </c>
      <c r="J121" t="s">
        <v>646</v>
      </c>
      <c r="K121" t="s">
        <v>639</v>
      </c>
      <c r="L121" t="s">
        <v>640</v>
      </c>
      <c r="M121" t="s">
        <v>4520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4521</v>
      </c>
      <c r="T121" t="s">
        <v>4522</v>
      </c>
    </row>
    <row r="122" spans="1:20" x14ac:dyDescent="0.25">
      <c r="A122" t="s">
        <v>601</v>
      </c>
      <c r="B122" t="s">
        <v>602</v>
      </c>
      <c r="C122">
        <v>159</v>
      </c>
      <c r="D122">
        <v>1</v>
      </c>
      <c r="E122" t="s">
        <v>4523</v>
      </c>
      <c r="F122">
        <v>258</v>
      </c>
      <c r="G122">
        <v>0</v>
      </c>
      <c r="H122" t="s">
        <v>637</v>
      </c>
      <c r="I122" t="s">
        <v>4524</v>
      </c>
      <c r="J122" t="s">
        <v>750</v>
      </c>
      <c r="K122" t="s">
        <v>639</v>
      </c>
      <c r="L122" t="s">
        <v>640</v>
      </c>
      <c r="M122" t="s">
        <v>4525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4526</v>
      </c>
      <c r="T122" t="s">
        <v>4525</v>
      </c>
    </row>
    <row r="123" spans="1:20" x14ac:dyDescent="0.25">
      <c r="A123" t="s">
        <v>239</v>
      </c>
      <c r="B123" t="s">
        <v>245</v>
      </c>
      <c r="C123">
        <v>159</v>
      </c>
      <c r="D123">
        <v>1</v>
      </c>
      <c r="E123" t="s">
        <v>4523</v>
      </c>
      <c r="F123">
        <v>258</v>
      </c>
      <c r="G123">
        <v>0</v>
      </c>
      <c r="H123" t="s">
        <v>637</v>
      </c>
      <c r="I123" t="s">
        <v>4524</v>
      </c>
      <c r="J123" t="s">
        <v>750</v>
      </c>
      <c r="K123" t="s">
        <v>639</v>
      </c>
      <c r="L123" t="s">
        <v>640</v>
      </c>
      <c r="M123" t="s">
        <v>4525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4526</v>
      </c>
      <c r="T123" t="s">
        <v>4525</v>
      </c>
    </row>
    <row r="124" spans="1:20" x14ac:dyDescent="0.25">
      <c r="A124" t="s">
        <v>240</v>
      </c>
      <c r="B124" t="s">
        <v>246</v>
      </c>
      <c r="C124">
        <v>159</v>
      </c>
      <c r="D124">
        <v>1</v>
      </c>
      <c r="E124" t="s">
        <v>4527</v>
      </c>
      <c r="F124">
        <v>100</v>
      </c>
      <c r="G124">
        <v>0</v>
      </c>
      <c r="H124" t="s">
        <v>637</v>
      </c>
      <c r="I124" t="s">
        <v>1108</v>
      </c>
      <c r="J124" t="s">
        <v>645</v>
      </c>
      <c r="K124" t="s">
        <v>639</v>
      </c>
      <c r="L124" t="s">
        <v>640</v>
      </c>
      <c r="M124" t="s">
        <v>4528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4529</v>
      </c>
      <c r="T124" t="s">
        <v>4528</v>
      </c>
    </row>
    <row r="125" spans="1:20" x14ac:dyDescent="0.25">
      <c r="A125" t="s">
        <v>240</v>
      </c>
      <c r="B125" t="s">
        <v>246</v>
      </c>
      <c r="C125">
        <v>159</v>
      </c>
      <c r="D125">
        <v>2</v>
      </c>
      <c r="E125" t="s">
        <v>4530</v>
      </c>
      <c r="F125">
        <v>200</v>
      </c>
      <c r="G125">
        <v>0</v>
      </c>
      <c r="H125" t="s">
        <v>637</v>
      </c>
      <c r="I125" t="s">
        <v>1108</v>
      </c>
      <c r="J125" t="s">
        <v>645</v>
      </c>
      <c r="K125" t="s">
        <v>639</v>
      </c>
      <c r="L125" t="s">
        <v>640</v>
      </c>
      <c r="M125" t="s">
        <v>4531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4532</v>
      </c>
      <c r="T125" t="s">
        <v>4531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4533</v>
      </c>
      <c r="F126">
        <v>100</v>
      </c>
      <c r="G126">
        <v>0</v>
      </c>
      <c r="H126" t="s">
        <v>637</v>
      </c>
      <c r="I126" t="s">
        <v>4534</v>
      </c>
      <c r="J126" t="s">
        <v>720</v>
      </c>
      <c r="K126" t="s">
        <v>639</v>
      </c>
      <c r="L126" t="s">
        <v>640</v>
      </c>
      <c r="M126" t="s">
        <v>4535</v>
      </c>
      <c r="N126" t="s">
        <v>639</v>
      </c>
      <c r="O126" t="s">
        <v>647</v>
      </c>
      <c r="P126" t="s">
        <v>5</v>
      </c>
      <c r="Q126" t="s">
        <v>648</v>
      </c>
      <c r="R126" t="s">
        <v>640</v>
      </c>
      <c r="S126" t="s">
        <v>4536</v>
      </c>
      <c r="T126" t="s">
        <v>4535</v>
      </c>
    </row>
    <row r="127" spans="1:20" x14ac:dyDescent="0.25">
      <c r="A127" t="s">
        <v>241</v>
      </c>
      <c r="B127" t="s">
        <v>247</v>
      </c>
      <c r="C127">
        <v>139</v>
      </c>
      <c r="D127">
        <v>1</v>
      </c>
      <c r="E127" t="s">
        <v>4537</v>
      </c>
      <c r="F127">
        <v>215</v>
      </c>
      <c r="G127">
        <v>0</v>
      </c>
      <c r="H127" t="s">
        <v>751</v>
      </c>
      <c r="I127" t="s">
        <v>4538</v>
      </c>
      <c r="J127" t="s">
        <v>4539</v>
      </c>
      <c r="K127" t="s">
        <v>4540</v>
      </c>
      <c r="L127" t="s">
        <v>4541</v>
      </c>
      <c r="M127" t="s">
        <v>4542</v>
      </c>
      <c r="N127" t="s">
        <v>752</v>
      </c>
      <c r="O127" t="s">
        <v>753</v>
      </c>
      <c r="P127" t="s">
        <v>744</v>
      </c>
      <c r="Q127" t="s">
        <v>745</v>
      </c>
      <c r="R127" t="s">
        <v>640</v>
      </c>
      <c r="S127" t="s">
        <v>4543</v>
      </c>
      <c r="T127" t="s">
        <v>4542</v>
      </c>
    </row>
    <row r="128" spans="1:20" x14ac:dyDescent="0.25">
      <c r="A128" t="s">
        <v>240</v>
      </c>
      <c r="B128" t="s">
        <v>246</v>
      </c>
      <c r="C128">
        <v>139</v>
      </c>
      <c r="D128">
        <v>1</v>
      </c>
      <c r="E128" t="s">
        <v>4537</v>
      </c>
      <c r="F128">
        <v>215</v>
      </c>
      <c r="G128">
        <v>0</v>
      </c>
      <c r="H128" t="s">
        <v>751</v>
      </c>
      <c r="I128" t="s">
        <v>4538</v>
      </c>
      <c r="J128" t="s">
        <v>4539</v>
      </c>
      <c r="K128" t="s">
        <v>4540</v>
      </c>
      <c r="L128" t="s">
        <v>4541</v>
      </c>
      <c r="M128" t="s">
        <v>4542</v>
      </c>
      <c r="N128" t="s">
        <v>752</v>
      </c>
      <c r="O128" t="s">
        <v>753</v>
      </c>
      <c r="P128" t="s">
        <v>744</v>
      </c>
      <c r="Q128" t="s">
        <v>745</v>
      </c>
      <c r="R128" t="s">
        <v>640</v>
      </c>
      <c r="S128" t="s">
        <v>4543</v>
      </c>
      <c r="T128" t="s">
        <v>4542</v>
      </c>
    </row>
    <row r="129" spans="1:20" x14ac:dyDescent="0.25">
      <c r="A129" t="s">
        <v>601</v>
      </c>
      <c r="B129" t="s">
        <v>602</v>
      </c>
      <c r="C129">
        <v>139</v>
      </c>
      <c r="D129">
        <v>2</v>
      </c>
      <c r="E129" t="s">
        <v>4544</v>
      </c>
      <c r="F129">
        <v>1000</v>
      </c>
      <c r="G129">
        <v>0</v>
      </c>
      <c r="H129" t="s">
        <v>637</v>
      </c>
      <c r="I129" t="s">
        <v>4545</v>
      </c>
      <c r="J129" t="s">
        <v>767</v>
      </c>
      <c r="K129" t="s">
        <v>639</v>
      </c>
      <c r="L129" t="s">
        <v>640</v>
      </c>
      <c r="M129" t="s">
        <v>4546</v>
      </c>
      <c r="N129" t="s">
        <v>639</v>
      </c>
      <c r="O129" t="s">
        <v>641</v>
      </c>
      <c r="P129" t="s">
        <v>5</v>
      </c>
      <c r="Q129" t="s">
        <v>642</v>
      </c>
      <c r="R129" t="s">
        <v>4547</v>
      </c>
      <c r="S129" t="s">
        <v>4548</v>
      </c>
      <c r="T129" t="s">
        <v>4546</v>
      </c>
    </row>
    <row r="130" spans="1:20" x14ac:dyDescent="0.25">
      <c r="A130" t="s">
        <v>241</v>
      </c>
      <c r="B130" t="s">
        <v>247</v>
      </c>
      <c r="C130">
        <v>139</v>
      </c>
      <c r="D130">
        <v>2</v>
      </c>
      <c r="E130" t="s">
        <v>4544</v>
      </c>
      <c r="F130">
        <v>1000</v>
      </c>
      <c r="G130">
        <v>0</v>
      </c>
      <c r="H130" t="s">
        <v>637</v>
      </c>
      <c r="I130" t="s">
        <v>4545</v>
      </c>
      <c r="J130" t="s">
        <v>767</v>
      </c>
      <c r="K130" t="s">
        <v>639</v>
      </c>
      <c r="L130" t="s">
        <v>640</v>
      </c>
      <c r="M130" t="s">
        <v>4546</v>
      </c>
      <c r="N130" t="s">
        <v>639</v>
      </c>
      <c r="O130" t="s">
        <v>641</v>
      </c>
      <c r="P130" t="s">
        <v>5</v>
      </c>
      <c r="Q130" t="s">
        <v>642</v>
      </c>
      <c r="R130" t="s">
        <v>4547</v>
      </c>
      <c r="S130" t="s">
        <v>4548</v>
      </c>
      <c r="T130" t="s">
        <v>4546</v>
      </c>
    </row>
    <row r="131" spans="1:20" x14ac:dyDescent="0.25">
      <c r="A131" t="s">
        <v>240</v>
      </c>
      <c r="B131" t="s">
        <v>246</v>
      </c>
      <c r="C131">
        <v>139</v>
      </c>
      <c r="D131">
        <v>3</v>
      </c>
      <c r="E131" t="s">
        <v>4544</v>
      </c>
      <c r="F131">
        <v>1000</v>
      </c>
      <c r="G131">
        <v>0</v>
      </c>
      <c r="H131" t="s">
        <v>637</v>
      </c>
      <c r="I131" t="s">
        <v>4545</v>
      </c>
      <c r="J131" t="s">
        <v>767</v>
      </c>
      <c r="K131" t="s">
        <v>639</v>
      </c>
      <c r="L131" t="s">
        <v>640</v>
      </c>
      <c r="M131" t="s">
        <v>4546</v>
      </c>
      <c r="N131" t="s">
        <v>639</v>
      </c>
      <c r="O131" t="s">
        <v>641</v>
      </c>
      <c r="P131" t="s">
        <v>5</v>
      </c>
      <c r="Q131" t="s">
        <v>642</v>
      </c>
      <c r="R131" t="s">
        <v>4547</v>
      </c>
      <c r="S131" t="s">
        <v>4548</v>
      </c>
      <c r="T131" t="s">
        <v>4546</v>
      </c>
    </row>
    <row r="132" spans="1:20" x14ac:dyDescent="0.25">
      <c r="A132" t="s">
        <v>239</v>
      </c>
      <c r="B132" t="s">
        <v>245</v>
      </c>
      <c r="C132">
        <v>139</v>
      </c>
      <c r="D132">
        <v>3</v>
      </c>
      <c r="E132" t="s">
        <v>4544</v>
      </c>
      <c r="F132">
        <v>1000</v>
      </c>
      <c r="G132">
        <v>0</v>
      </c>
      <c r="H132" t="s">
        <v>637</v>
      </c>
      <c r="I132" t="s">
        <v>4545</v>
      </c>
      <c r="J132" t="s">
        <v>767</v>
      </c>
      <c r="K132" t="s">
        <v>639</v>
      </c>
      <c r="L132" t="s">
        <v>640</v>
      </c>
      <c r="M132" t="s">
        <v>4546</v>
      </c>
      <c r="N132" t="s">
        <v>639</v>
      </c>
      <c r="O132" t="s">
        <v>641</v>
      </c>
      <c r="P132" t="s">
        <v>5</v>
      </c>
      <c r="Q132" t="s">
        <v>642</v>
      </c>
      <c r="R132" t="s">
        <v>4547</v>
      </c>
      <c r="S132" t="s">
        <v>4548</v>
      </c>
      <c r="T132" t="s">
        <v>4546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4549</v>
      </c>
      <c r="F133">
        <v>100</v>
      </c>
      <c r="G133">
        <v>0</v>
      </c>
      <c r="H133" t="s">
        <v>637</v>
      </c>
      <c r="I133" t="s">
        <v>4550</v>
      </c>
      <c r="J133" t="s">
        <v>798</v>
      </c>
      <c r="K133" t="s">
        <v>639</v>
      </c>
      <c r="L133" t="s">
        <v>640</v>
      </c>
      <c r="M133" t="s">
        <v>4551</v>
      </c>
      <c r="N133" t="s">
        <v>639</v>
      </c>
      <c r="O133" t="s">
        <v>641</v>
      </c>
      <c r="P133" t="s">
        <v>5</v>
      </c>
      <c r="Q133" t="s">
        <v>642</v>
      </c>
      <c r="R133" t="s">
        <v>4552</v>
      </c>
      <c r="S133" t="s">
        <v>4553</v>
      </c>
      <c r="T133" t="s">
        <v>4551</v>
      </c>
    </row>
    <row r="134" spans="1:20" x14ac:dyDescent="0.25">
      <c r="A134" t="s">
        <v>239</v>
      </c>
      <c r="B134" t="s">
        <v>245</v>
      </c>
      <c r="C134">
        <v>159</v>
      </c>
      <c r="D134">
        <v>1</v>
      </c>
      <c r="E134" t="s">
        <v>4554</v>
      </c>
      <c r="F134">
        <v>129</v>
      </c>
      <c r="G134">
        <v>0</v>
      </c>
      <c r="H134" t="s">
        <v>637</v>
      </c>
      <c r="I134" t="s">
        <v>4555</v>
      </c>
      <c r="J134" t="s">
        <v>754</v>
      </c>
      <c r="K134" t="s">
        <v>639</v>
      </c>
      <c r="L134" t="s">
        <v>640</v>
      </c>
      <c r="M134" t="s">
        <v>4551</v>
      </c>
      <c r="N134" t="s">
        <v>639</v>
      </c>
      <c r="O134" t="s">
        <v>647</v>
      </c>
      <c r="P134" t="s">
        <v>5</v>
      </c>
      <c r="Q134" t="s">
        <v>648</v>
      </c>
      <c r="R134" t="s">
        <v>640</v>
      </c>
      <c r="S134" t="s">
        <v>4556</v>
      </c>
      <c r="T134" t="s">
        <v>4551</v>
      </c>
    </row>
    <row r="135" spans="1:20" x14ac:dyDescent="0.25">
      <c r="A135" t="s">
        <v>147</v>
      </c>
      <c r="B135" t="s">
        <v>148</v>
      </c>
      <c r="C135">
        <v>40</v>
      </c>
      <c r="D135">
        <v>10</v>
      </c>
      <c r="E135" t="s">
        <v>4557</v>
      </c>
      <c r="F135">
        <v>500</v>
      </c>
      <c r="G135">
        <v>0</v>
      </c>
      <c r="H135" t="s">
        <v>637</v>
      </c>
      <c r="I135" t="s">
        <v>4545</v>
      </c>
      <c r="J135" t="s">
        <v>767</v>
      </c>
      <c r="K135" t="s">
        <v>639</v>
      </c>
      <c r="L135" t="s">
        <v>640</v>
      </c>
      <c r="M135" t="s">
        <v>4558</v>
      </c>
      <c r="N135" t="s">
        <v>639</v>
      </c>
      <c r="O135" t="s">
        <v>641</v>
      </c>
      <c r="P135" t="s">
        <v>5</v>
      </c>
      <c r="Q135" t="s">
        <v>642</v>
      </c>
      <c r="R135" t="s">
        <v>4559</v>
      </c>
      <c r="S135" t="s">
        <v>4560</v>
      </c>
      <c r="T135" t="s">
        <v>4558</v>
      </c>
    </row>
    <row r="136" spans="1:20" x14ac:dyDescent="0.25">
      <c r="A136" t="s">
        <v>239</v>
      </c>
      <c r="B136" t="s">
        <v>245</v>
      </c>
      <c r="C136">
        <v>159</v>
      </c>
      <c r="D136">
        <v>1</v>
      </c>
      <c r="E136" t="s">
        <v>4557</v>
      </c>
      <c r="F136">
        <v>500</v>
      </c>
      <c r="G136">
        <v>0</v>
      </c>
      <c r="H136" t="s">
        <v>637</v>
      </c>
      <c r="I136" t="s">
        <v>4545</v>
      </c>
      <c r="J136" t="s">
        <v>767</v>
      </c>
      <c r="K136" t="s">
        <v>639</v>
      </c>
      <c r="L136" t="s">
        <v>640</v>
      </c>
      <c r="M136" t="s">
        <v>4558</v>
      </c>
      <c r="N136" t="s">
        <v>639</v>
      </c>
      <c r="O136" t="s">
        <v>641</v>
      </c>
      <c r="P136" t="s">
        <v>5</v>
      </c>
      <c r="Q136" t="s">
        <v>642</v>
      </c>
      <c r="R136" t="s">
        <v>4559</v>
      </c>
      <c r="S136" t="s">
        <v>4560</v>
      </c>
      <c r="T136" t="s">
        <v>4558</v>
      </c>
    </row>
    <row r="137" spans="1:20" x14ac:dyDescent="0.25">
      <c r="A137" t="s">
        <v>516</v>
      </c>
      <c r="B137" t="s">
        <v>120</v>
      </c>
      <c r="C137">
        <v>71</v>
      </c>
      <c r="D137">
        <v>1</v>
      </c>
      <c r="E137" t="s">
        <v>4561</v>
      </c>
      <c r="F137">
        <v>138</v>
      </c>
      <c r="G137">
        <v>67</v>
      </c>
      <c r="H137" t="s">
        <v>649</v>
      </c>
      <c r="I137" t="s">
        <v>4562</v>
      </c>
      <c r="J137" t="s">
        <v>4563</v>
      </c>
      <c r="K137" t="s">
        <v>4564</v>
      </c>
      <c r="L137" t="s">
        <v>4089</v>
      </c>
      <c r="M137" t="s">
        <v>4565</v>
      </c>
      <c r="N137" t="s">
        <v>639</v>
      </c>
      <c r="O137" t="s">
        <v>651</v>
      </c>
      <c r="P137" t="s">
        <v>26</v>
      </c>
      <c r="Q137" t="s">
        <v>652</v>
      </c>
      <c r="R137" t="s">
        <v>640</v>
      </c>
      <c r="S137" t="s">
        <v>4566</v>
      </c>
      <c r="T137" t="s">
        <v>4565</v>
      </c>
    </row>
    <row r="138" spans="1:20" x14ac:dyDescent="0.25">
      <c r="A138" t="s">
        <v>22</v>
      </c>
      <c r="B138" t="s">
        <v>27</v>
      </c>
      <c r="C138">
        <v>80</v>
      </c>
      <c r="D138">
        <v>1</v>
      </c>
      <c r="E138" t="s">
        <v>4567</v>
      </c>
      <c r="F138">
        <v>80</v>
      </c>
      <c r="G138">
        <v>0</v>
      </c>
      <c r="H138" t="s">
        <v>649</v>
      </c>
      <c r="I138" t="s">
        <v>4568</v>
      </c>
      <c r="J138" t="s">
        <v>4569</v>
      </c>
      <c r="K138" t="s">
        <v>4570</v>
      </c>
      <c r="L138" t="s">
        <v>4571</v>
      </c>
      <c r="M138" t="s">
        <v>4572</v>
      </c>
      <c r="N138" t="s">
        <v>639</v>
      </c>
      <c r="O138" t="s">
        <v>651</v>
      </c>
      <c r="P138" t="s">
        <v>26</v>
      </c>
      <c r="Q138" t="s">
        <v>652</v>
      </c>
      <c r="R138" t="s">
        <v>640</v>
      </c>
      <c r="S138" t="s">
        <v>4573</v>
      </c>
      <c r="T138" t="s">
        <v>4572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4574</v>
      </c>
      <c r="F139">
        <v>200</v>
      </c>
      <c r="G139">
        <v>0</v>
      </c>
      <c r="H139" t="s">
        <v>637</v>
      </c>
      <c r="I139" t="s">
        <v>4575</v>
      </c>
      <c r="J139" t="s">
        <v>685</v>
      </c>
      <c r="K139" t="s">
        <v>639</v>
      </c>
      <c r="L139" t="s">
        <v>640</v>
      </c>
      <c r="M139" t="s">
        <v>4576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4577</v>
      </c>
      <c r="T139" t="s">
        <v>4576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4578</v>
      </c>
      <c r="F140">
        <v>200</v>
      </c>
      <c r="G140">
        <v>0</v>
      </c>
      <c r="H140" t="s">
        <v>637</v>
      </c>
      <c r="I140" t="s">
        <v>4579</v>
      </c>
      <c r="J140" t="s">
        <v>663</v>
      </c>
      <c r="K140" t="s">
        <v>639</v>
      </c>
      <c r="L140" t="s">
        <v>640</v>
      </c>
      <c r="M140" t="s">
        <v>4576</v>
      </c>
      <c r="N140" t="s">
        <v>639</v>
      </c>
      <c r="O140" t="s">
        <v>660</v>
      </c>
      <c r="P140" t="s">
        <v>5</v>
      </c>
      <c r="Q140" t="s">
        <v>642</v>
      </c>
      <c r="R140" t="s">
        <v>640</v>
      </c>
      <c r="S140" t="s">
        <v>4580</v>
      </c>
      <c r="T140" t="s">
        <v>4576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4581</v>
      </c>
      <c r="F141">
        <v>200</v>
      </c>
      <c r="G141">
        <v>0</v>
      </c>
      <c r="H141" t="s">
        <v>637</v>
      </c>
      <c r="I141" t="s">
        <v>4582</v>
      </c>
      <c r="J141" t="s">
        <v>734</v>
      </c>
      <c r="K141" t="s">
        <v>639</v>
      </c>
      <c r="L141" t="s">
        <v>640</v>
      </c>
      <c r="M141" t="s">
        <v>4583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4584</v>
      </c>
      <c r="T141" t="s">
        <v>4583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4585</v>
      </c>
      <c r="F142">
        <v>200</v>
      </c>
      <c r="G142">
        <v>0</v>
      </c>
      <c r="H142" t="s">
        <v>637</v>
      </c>
      <c r="I142" t="s">
        <v>4586</v>
      </c>
      <c r="J142" t="s">
        <v>739</v>
      </c>
      <c r="K142" t="s">
        <v>639</v>
      </c>
      <c r="L142" t="s">
        <v>640</v>
      </c>
      <c r="M142" t="s">
        <v>4587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4588</v>
      </c>
      <c r="T142" t="s">
        <v>4587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4589</v>
      </c>
      <c r="F143">
        <v>100</v>
      </c>
      <c r="G143">
        <v>0</v>
      </c>
      <c r="H143" t="s">
        <v>637</v>
      </c>
      <c r="I143" t="s">
        <v>4590</v>
      </c>
      <c r="J143" t="s">
        <v>658</v>
      </c>
      <c r="K143" t="s">
        <v>639</v>
      </c>
      <c r="L143" t="s">
        <v>640</v>
      </c>
      <c r="M143" t="s">
        <v>4591</v>
      </c>
      <c r="N143" t="s">
        <v>639</v>
      </c>
      <c r="O143" t="s">
        <v>647</v>
      </c>
      <c r="P143" t="s">
        <v>5</v>
      </c>
      <c r="Q143" t="s">
        <v>648</v>
      </c>
      <c r="R143" t="s">
        <v>640</v>
      </c>
      <c r="S143" t="s">
        <v>4592</v>
      </c>
      <c r="T143" t="s">
        <v>4593</v>
      </c>
    </row>
    <row r="144" spans="1:20" x14ac:dyDescent="0.25">
      <c r="A144" t="s">
        <v>239</v>
      </c>
      <c r="B144" t="s">
        <v>245</v>
      </c>
      <c r="C144">
        <v>159</v>
      </c>
      <c r="D144">
        <v>1</v>
      </c>
      <c r="E144" t="s">
        <v>4594</v>
      </c>
      <c r="F144">
        <v>129</v>
      </c>
      <c r="G144">
        <v>0</v>
      </c>
      <c r="H144" t="s">
        <v>637</v>
      </c>
      <c r="I144" t="s">
        <v>4595</v>
      </c>
      <c r="J144" t="s">
        <v>726</v>
      </c>
      <c r="K144" t="s">
        <v>639</v>
      </c>
      <c r="L144" t="s">
        <v>640</v>
      </c>
      <c r="M144" t="s">
        <v>4596</v>
      </c>
      <c r="N144" t="s">
        <v>639</v>
      </c>
      <c r="O144" t="s">
        <v>647</v>
      </c>
      <c r="P144" t="s">
        <v>5</v>
      </c>
      <c r="Q144" t="s">
        <v>648</v>
      </c>
      <c r="R144" t="s">
        <v>640</v>
      </c>
      <c r="S144" t="s">
        <v>4597</v>
      </c>
      <c r="T144" t="s">
        <v>4598</v>
      </c>
    </row>
    <row r="145" spans="1:20" x14ac:dyDescent="0.25">
      <c r="A145" t="s">
        <v>241</v>
      </c>
      <c r="B145" t="s">
        <v>247</v>
      </c>
      <c r="C145">
        <v>159</v>
      </c>
      <c r="D145">
        <v>1</v>
      </c>
      <c r="E145" t="s">
        <v>4599</v>
      </c>
      <c r="F145">
        <v>100</v>
      </c>
      <c r="G145">
        <v>0</v>
      </c>
      <c r="H145" t="s">
        <v>637</v>
      </c>
      <c r="I145" t="s">
        <v>4600</v>
      </c>
      <c r="J145" t="s">
        <v>683</v>
      </c>
      <c r="K145" t="s">
        <v>639</v>
      </c>
      <c r="L145" t="s">
        <v>640</v>
      </c>
      <c r="M145" t="s">
        <v>4601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4602</v>
      </c>
      <c r="T145" t="s">
        <v>4603</v>
      </c>
    </row>
    <row r="146" spans="1:20" x14ac:dyDescent="0.25">
      <c r="A146" t="s">
        <v>601</v>
      </c>
      <c r="B146" t="s">
        <v>602</v>
      </c>
      <c r="C146">
        <v>159</v>
      </c>
      <c r="D146">
        <v>1</v>
      </c>
      <c r="E146" t="s">
        <v>4604</v>
      </c>
      <c r="F146">
        <v>115</v>
      </c>
      <c r="G146">
        <v>15</v>
      </c>
      <c r="H146" t="s">
        <v>637</v>
      </c>
      <c r="I146" t="s">
        <v>4605</v>
      </c>
      <c r="J146" t="s">
        <v>750</v>
      </c>
      <c r="K146" t="s">
        <v>639</v>
      </c>
      <c r="L146" t="s">
        <v>640</v>
      </c>
      <c r="M146" t="s">
        <v>4606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4607</v>
      </c>
      <c r="T146" t="s">
        <v>4606</v>
      </c>
    </row>
    <row r="147" spans="1:20" x14ac:dyDescent="0.25">
      <c r="A147" t="s">
        <v>239</v>
      </c>
      <c r="B147" t="s">
        <v>245</v>
      </c>
      <c r="C147">
        <v>159</v>
      </c>
      <c r="D147">
        <v>2</v>
      </c>
      <c r="E147" t="s">
        <v>4608</v>
      </c>
      <c r="F147">
        <v>200</v>
      </c>
      <c r="G147">
        <v>0</v>
      </c>
      <c r="H147" t="s">
        <v>637</v>
      </c>
      <c r="I147" t="s">
        <v>1108</v>
      </c>
      <c r="J147" t="s">
        <v>645</v>
      </c>
      <c r="K147" t="s">
        <v>639</v>
      </c>
      <c r="L147" t="s">
        <v>640</v>
      </c>
      <c r="M147" t="s">
        <v>4609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4610</v>
      </c>
      <c r="T147" t="s">
        <v>4609</v>
      </c>
    </row>
    <row r="148" spans="1:20" x14ac:dyDescent="0.25">
      <c r="A148" t="s">
        <v>241</v>
      </c>
      <c r="B148" t="s">
        <v>247</v>
      </c>
      <c r="C148">
        <v>159</v>
      </c>
      <c r="D148">
        <v>2</v>
      </c>
      <c r="E148" t="s">
        <v>4611</v>
      </c>
      <c r="F148">
        <v>200</v>
      </c>
      <c r="G148">
        <v>0</v>
      </c>
      <c r="H148" t="s">
        <v>637</v>
      </c>
      <c r="I148" t="s">
        <v>1108</v>
      </c>
      <c r="J148" t="s">
        <v>645</v>
      </c>
      <c r="K148" t="s">
        <v>639</v>
      </c>
      <c r="L148" t="s">
        <v>640</v>
      </c>
      <c r="M148" t="s">
        <v>4609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4612</v>
      </c>
      <c r="T148" t="s">
        <v>4609</v>
      </c>
    </row>
    <row r="149" spans="1:20" x14ac:dyDescent="0.25">
      <c r="A149" t="s">
        <v>239</v>
      </c>
      <c r="B149" t="s">
        <v>245</v>
      </c>
      <c r="C149">
        <v>159</v>
      </c>
      <c r="D149">
        <v>1</v>
      </c>
      <c r="E149" t="s">
        <v>4613</v>
      </c>
      <c r="F149">
        <v>100</v>
      </c>
      <c r="G149">
        <v>0</v>
      </c>
      <c r="H149" t="s">
        <v>637</v>
      </c>
      <c r="I149" t="s">
        <v>4614</v>
      </c>
      <c r="J149" t="s">
        <v>664</v>
      </c>
      <c r="K149" t="s">
        <v>639</v>
      </c>
      <c r="L149" t="s">
        <v>640</v>
      </c>
      <c r="M149" t="s">
        <v>4615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4616</v>
      </c>
      <c r="T149" t="s">
        <v>4617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4618</v>
      </c>
      <c r="F150">
        <v>100</v>
      </c>
      <c r="G150">
        <v>0</v>
      </c>
      <c r="H150" t="s">
        <v>637</v>
      </c>
      <c r="I150" t="s">
        <v>4619</v>
      </c>
      <c r="J150" t="s">
        <v>794</v>
      </c>
      <c r="K150" t="s">
        <v>639</v>
      </c>
      <c r="L150" t="s">
        <v>640</v>
      </c>
      <c r="M150" t="s">
        <v>4620</v>
      </c>
      <c r="N150" t="s">
        <v>639</v>
      </c>
      <c r="O150" t="s">
        <v>647</v>
      </c>
      <c r="P150" t="s">
        <v>5</v>
      </c>
      <c r="Q150" t="s">
        <v>648</v>
      </c>
      <c r="R150" t="s">
        <v>640</v>
      </c>
      <c r="S150" t="s">
        <v>4621</v>
      </c>
      <c r="T150" t="s">
        <v>4620</v>
      </c>
    </row>
    <row r="151" spans="1:20" x14ac:dyDescent="0.25">
      <c r="A151" t="s">
        <v>239</v>
      </c>
      <c r="B151" t="s">
        <v>245</v>
      </c>
      <c r="C151">
        <v>159</v>
      </c>
      <c r="D151">
        <v>1</v>
      </c>
      <c r="E151" t="s">
        <v>4622</v>
      </c>
      <c r="F151">
        <v>100</v>
      </c>
      <c r="G151">
        <v>0</v>
      </c>
      <c r="H151" t="s">
        <v>637</v>
      </c>
      <c r="I151" t="s">
        <v>4623</v>
      </c>
      <c r="J151" t="s">
        <v>707</v>
      </c>
      <c r="K151" t="s">
        <v>639</v>
      </c>
      <c r="L151" t="s">
        <v>640</v>
      </c>
      <c r="M151" t="s">
        <v>4624</v>
      </c>
      <c r="N151" t="s">
        <v>639</v>
      </c>
      <c r="O151" t="s">
        <v>647</v>
      </c>
      <c r="P151" t="s">
        <v>5</v>
      </c>
      <c r="Q151" t="s">
        <v>648</v>
      </c>
      <c r="R151" t="s">
        <v>640</v>
      </c>
      <c r="S151" t="s">
        <v>4625</v>
      </c>
      <c r="T151" t="s">
        <v>4626</v>
      </c>
    </row>
    <row r="152" spans="1:20" x14ac:dyDescent="0.25">
      <c r="A152" t="s">
        <v>22</v>
      </c>
      <c r="B152" t="s">
        <v>27</v>
      </c>
      <c r="C152">
        <v>66.333333333333329</v>
      </c>
      <c r="D152">
        <v>3</v>
      </c>
      <c r="E152" t="s">
        <v>4627</v>
      </c>
      <c r="F152">
        <v>250</v>
      </c>
      <c r="G152">
        <v>0</v>
      </c>
      <c r="H152" t="s">
        <v>637</v>
      </c>
      <c r="I152" t="s">
        <v>4628</v>
      </c>
      <c r="J152" t="s">
        <v>674</v>
      </c>
      <c r="K152" t="s">
        <v>639</v>
      </c>
      <c r="L152" t="s">
        <v>640</v>
      </c>
      <c r="M152" t="s">
        <v>4629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4630</v>
      </c>
      <c r="T152" t="s">
        <v>4631</v>
      </c>
    </row>
    <row r="153" spans="1:20" x14ac:dyDescent="0.25">
      <c r="A153" t="s">
        <v>18</v>
      </c>
      <c r="B153" t="s">
        <v>19</v>
      </c>
      <c r="C153">
        <v>66.666666666666671</v>
      </c>
      <c r="D153">
        <v>3</v>
      </c>
      <c r="E153" t="s">
        <v>4632</v>
      </c>
      <c r="F153">
        <v>129</v>
      </c>
      <c r="G153">
        <v>0</v>
      </c>
      <c r="H153" t="s">
        <v>649</v>
      </c>
      <c r="I153" t="s">
        <v>4633</v>
      </c>
      <c r="J153" t="s">
        <v>4634</v>
      </c>
      <c r="K153" t="s">
        <v>761</v>
      </c>
      <c r="L153" t="s">
        <v>825</v>
      </c>
      <c r="M153" t="s">
        <v>4635</v>
      </c>
      <c r="N153" t="s">
        <v>639</v>
      </c>
      <c r="O153" t="s">
        <v>651</v>
      </c>
      <c r="P153" t="s">
        <v>26</v>
      </c>
      <c r="Q153" t="s">
        <v>652</v>
      </c>
      <c r="R153" t="s">
        <v>640</v>
      </c>
      <c r="S153" t="s">
        <v>4636</v>
      </c>
      <c r="T153" t="s">
        <v>4637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4638</v>
      </c>
      <c r="F154">
        <v>129</v>
      </c>
      <c r="G154">
        <v>0</v>
      </c>
      <c r="H154" t="s">
        <v>637</v>
      </c>
      <c r="I154" t="s">
        <v>4639</v>
      </c>
      <c r="J154" t="s">
        <v>685</v>
      </c>
      <c r="K154" t="s">
        <v>639</v>
      </c>
      <c r="L154" t="s">
        <v>640</v>
      </c>
      <c r="M154" t="s">
        <v>4640</v>
      </c>
      <c r="N154" t="s">
        <v>639</v>
      </c>
      <c r="O154" t="s">
        <v>647</v>
      </c>
      <c r="P154" t="s">
        <v>5</v>
      </c>
      <c r="Q154" t="s">
        <v>648</v>
      </c>
      <c r="R154" t="s">
        <v>640</v>
      </c>
      <c r="S154" t="s">
        <v>4641</v>
      </c>
      <c r="T154" t="s">
        <v>4640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4642</v>
      </c>
      <c r="F155">
        <v>200</v>
      </c>
      <c r="G155">
        <v>0</v>
      </c>
      <c r="H155" t="s">
        <v>637</v>
      </c>
      <c r="I155" t="s">
        <v>4643</v>
      </c>
      <c r="J155" t="s">
        <v>726</v>
      </c>
      <c r="K155" t="s">
        <v>639</v>
      </c>
      <c r="L155" t="s">
        <v>640</v>
      </c>
      <c r="M155" t="s">
        <v>4644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4645</v>
      </c>
      <c r="T155" t="s">
        <v>4644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4646</v>
      </c>
      <c r="F156">
        <v>100</v>
      </c>
      <c r="G156">
        <v>0</v>
      </c>
      <c r="H156" t="s">
        <v>637</v>
      </c>
      <c r="I156" t="s">
        <v>4647</v>
      </c>
      <c r="J156" t="s">
        <v>664</v>
      </c>
      <c r="K156" t="s">
        <v>639</v>
      </c>
      <c r="L156" t="s">
        <v>640</v>
      </c>
      <c r="M156" t="s">
        <v>4648</v>
      </c>
      <c r="N156" t="s">
        <v>639</v>
      </c>
      <c r="O156" t="s">
        <v>647</v>
      </c>
      <c r="P156" t="s">
        <v>5</v>
      </c>
      <c r="Q156" t="s">
        <v>648</v>
      </c>
      <c r="R156" t="s">
        <v>640</v>
      </c>
      <c r="S156" t="s">
        <v>4649</v>
      </c>
      <c r="T156" t="s">
        <v>4648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4650</v>
      </c>
      <c r="F157">
        <v>114</v>
      </c>
      <c r="G157">
        <v>14</v>
      </c>
      <c r="H157" t="s">
        <v>637</v>
      </c>
      <c r="I157" t="s">
        <v>4651</v>
      </c>
      <c r="J157" t="s">
        <v>659</v>
      </c>
      <c r="K157" t="s">
        <v>639</v>
      </c>
      <c r="L157" t="s">
        <v>640</v>
      </c>
      <c r="M157" t="s">
        <v>4652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4653</v>
      </c>
      <c r="T157" t="s">
        <v>4652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4654</v>
      </c>
      <c r="F158">
        <v>100</v>
      </c>
      <c r="G158">
        <v>0</v>
      </c>
      <c r="H158" t="s">
        <v>637</v>
      </c>
      <c r="I158" t="s">
        <v>4655</v>
      </c>
      <c r="J158" t="s">
        <v>638</v>
      </c>
      <c r="K158" t="s">
        <v>639</v>
      </c>
      <c r="L158" t="s">
        <v>640</v>
      </c>
      <c r="M158" t="s">
        <v>4656</v>
      </c>
      <c r="N158" t="s">
        <v>639</v>
      </c>
      <c r="O158" t="s">
        <v>647</v>
      </c>
      <c r="P158" t="s">
        <v>5</v>
      </c>
      <c r="Q158" t="s">
        <v>648</v>
      </c>
      <c r="R158" t="s">
        <v>640</v>
      </c>
      <c r="S158" t="s">
        <v>4657</v>
      </c>
      <c r="T158" t="s">
        <v>4656</v>
      </c>
    </row>
    <row r="159" spans="1:20" x14ac:dyDescent="0.25">
      <c r="A159" t="s">
        <v>240</v>
      </c>
      <c r="B159" t="s">
        <v>246</v>
      </c>
      <c r="C159">
        <v>109</v>
      </c>
      <c r="D159">
        <v>1</v>
      </c>
      <c r="E159" t="s">
        <v>4658</v>
      </c>
      <c r="F159">
        <v>268</v>
      </c>
      <c r="G159">
        <v>50</v>
      </c>
      <c r="H159" t="s">
        <v>751</v>
      </c>
      <c r="I159" t="s">
        <v>4659</v>
      </c>
      <c r="J159" t="s">
        <v>4660</v>
      </c>
      <c r="K159" t="s">
        <v>4661</v>
      </c>
      <c r="L159" t="s">
        <v>4662</v>
      </c>
      <c r="M159" t="s">
        <v>4663</v>
      </c>
      <c r="N159" t="s">
        <v>752</v>
      </c>
      <c r="O159" t="s">
        <v>753</v>
      </c>
      <c r="P159" t="s">
        <v>744</v>
      </c>
      <c r="Q159" t="s">
        <v>745</v>
      </c>
      <c r="R159" t="s">
        <v>640</v>
      </c>
      <c r="S159" t="s">
        <v>639</v>
      </c>
      <c r="T159" t="s">
        <v>4663</v>
      </c>
    </row>
    <row r="160" spans="1:20" x14ac:dyDescent="0.25">
      <c r="A160" t="s">
        <v>239</v>
      </c>
      <c r="B160" t="s">
        <v>245</v>
      </c>
      <c r="C160">
        <v>109</v>
      </c>
      <c r="D160">
        <v>1</v>
      </c>
      <c r="E160" t="s">
        <v>4658</v>
      </c>
      <c r="F160">
        <v>268</v>
      </c>
      <c r="G160">
        <v>50</v>
      </c>
      <c r="H160" t="s">
        <v>751</v>
      </c>
      <c r="I160" t="s">
        <v>4659</v>
      </c>
      <c r="J160" t="s">
        <v>4660</v>
      </c>
      <c r="K160" t="s">
        <v>4661</v>
      </c>
      <c r="L160" t="s">
        <v>4662</v>
      </c>
      <c r="M160" t="s">
        <v>4663</v>
      </c>
      <c r="N160" t="s">
        <v>752</v>
      </c>
      <c r="O160" t="s">
        <v>753</v>
      </c>
      <c r="P160" t="s">
        <v>744</v>
      </c>
      <c r="Q160" t="s">
        <v>745</v>
      </c>
      <c r="R160" t="s">
        <v>640</v>
      </c>
      <c r="S160" t="s">
        <v>639</v>
      </c>
      <c r="T160" t="s">
        <v>4663</v>
      </c>
    </row>
    <row r="161" spans="1:20" x14ac:dyDescent="0.25">
      <c r="A161" t="s">
        <v>601</v>
      </c>
      <c r="B161" t="s">
        <v>602</v>
      </c>
      <c r="C161">
        <v>139</v>
      </c>
      <c r="D161">
        <v>1</v>
      </c>
      <c r="E161" t="s">
        <v>4664</v>
      </c>
      <c r="F161">
        <v>430</v>
      </c>
      <c r="G161">
        <v>0</v>
      </c>
      <c r="H161" t="s">
        <v>751</v>
      </c>
      <c r="I161" t="s">
        <v>4665</v>
      </c>
      <c r="J161" t="s">
        <v>4666</v>
      </c>
      <c r="K161" t="s">
        <v>4667</v>
      </c>
      <c r="L161" t="s">
        <v>4668</v>
      </c>
      <c r="M161" t="s">
        <v>4669</v>
      </c>
      <c r="N161" t="s">
        <v>752</v>
      </c>
      <c r="O161" t="s">
        <v>753</v>
      </c>
      <c r="P161" t="s">
        <v>744</v>
      </c>
      <c r="Q161" t="s">
        <v>745</v>
      </c>
      <c r="R161" t="s">
        <v>640</v>
      </c>
      <c r="S161" t="s">
        <v>4670</v>
      </c>
      <c r="T161" t="s">
        <v>4671</v>
      </c>
    </row>
    <row r="162" spans="1:20" x14ac:dyDescent="0.25">
      <c r="A162" t="s">
        <v>241</v>
      </c>
      <c r="B162" t="s">
        <v>247</v>
      </c>
      <c r="C162">
        <v>139</v>
      </c>
      <c r="D162">
        <v>1</v>
      </c>
      <c r="E162" t="s">
        <v>4664</v>
      </c>
      <c r="F162">
        <v>430</v>
      </c>
      <c r="G162">
        <v>0</v>
      </c>
      <c r="H162" t="s">
        <v>751</v>
      </c>
      <c r="I162" t="s">
        <v>4665</v>
      </c>
      <c r="J162" t="s">
        <v>4666</v>
      </c>
      <c r="K162" t="s">
        <v>4667</v>
      </c>
      <c r="L162" t="s">
        <v>4668</v>
      </c>
      <c r="M162" t="s">
        <v>4669</v>
      </c>
      <c r="N162" t="s">
        <v>752</v>
      </c>
      <c r="O162" t="s">
        <v>753</v>
      </c>
      <c r="P162" t="s">
        <v>744</v>
      </c>
      <c r="Q162" t="s">
        <v>745</v>
      </c>
      <c r="R162" t="s">
        <v>640</v>
      </c>
      <c r="S162" t="s">
        <v>4670</v>
      </c>
      <c r="T162" t="s">
        <v>4671</v>
      </c>
    </row>
    <row r="163" spans="1:20" x14ac:dyDescent="0.25">
      <c r="A163" t="s">
        <v>240</v>
      </c>
      <c r="B163" t="s">
        <v>246</v>
      </c>
      <c r="C163">
        <v>139</v>
      </c>
      <c r="D163">
        <v>1</v>
      </c>
      <c r="E163" t="s">
        <v>4664</v>
      </c>
      <c r="F163">
        <v>430</v>
      </c>
      <c r="G163">
        <v>0</v>
      </c>
      <c r="H163" t="s">
        <v>751</v>
      </c>
      <c r="I163" t="s">
        <v>4665</v>
      </c>
      <c r="J163" t="s">
        <v>4666</v>
      </c>
      <c r="K163" t="s">
        <v>4667</v>
      </c>
      <c r="L163" t="s">
        <v>4668</v>
      </c>
      <c r="M163" t="s">
        <v>4669</v>
      </c>
      <c r="N163" t="s">
        <v>752</v>
      </c>
      <c r="O163" t="s">
        <v>753</v>
      </c>
      <c r="P163" t="s">
        <v>744</v>
      </c>
      <c r="Q163" t="s">
        <v>745</v>
      </c>
      <c r="R163" t="s">
        <v>640</v>
      </c>
      <c r="S163" t="s">
        <v>4670</v>
      </c>
      <c r="T163" t="s">
        <v>4671</v>
      </c>
    </row>
    <row r="164" spans="1:20" x14ac:dyDescent="0.25">
      <c r="A164" t="s">
        <v>239</v>
      </c>
      <c r="B164" t="s">
        <v>245</v>
      </c>
      <c r="C164">
        <v>139</v>
      </c>
      <c r="D164">
        <v>1</v>
      </c>
      <c r="E164" t="s">
        <v>4664</v>
      </c>
      <c r="F164">
        <v>430</v>
      </c>
      <c r="G164">
        <v>0</v>
      </c>
      <c r="H164" t="s">
        <v>751</v>
      </c>
      <c r="I164" t="s">
        <v>4665</v>
      </c>
      <c r="J164" t="s">
        <v>4666</v>
      </c>
      <c r="K164" t="s">
        <v>4667</v>
      </c>
      <c r="L164" t="s">
        <v>4668</v>
      </c>
      <c r="M164" t="s">
        <v>4669</v>
      </c>
      <c r="N164" t="s">
        <v>752</v>
      </c>
      <c r="O164" t="s">
        <v>753</v>
      </c>
      <c r="P164" t="s">
        <v>744</v>
      </c>
      <c r="Q164" t="s">
        <v>745</v>
      </c>
      <c r="R164" t="s">
        <v>640</v>
      </c>
      <c r="S164" t="s">
        <v>4670</v>
      </c>
      <c r="T164" t="s">
        <v>4671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4672</v>
      </c>
      <c r="F165">
        <v>0</v>
      </c>
      <c r="G165">
        <v>0</v>
      </c>
      <c r="H165" t="s">
        <v>637</v>
      </c>
      <c r="I165" t="s">
        <v>4673</v>
      </c>
      <c r="J165" t="s">
        <v>681</v>
      </c>
      <c r="K165" t="s">
        <v>639</v>
      </c>
      <c r="L165" t="s">
        <v>640</v>
      </c>
      <c r="M165" t="s">
        <v>4674</v>
      </c>
      <c r="N165" t="s">
        <v>639</v>
      </c>
      <c r="O165" t="s">
        <v>647</v>
      </c>
      <c r="P165" t="s">
        <v>5</v>
      </c>
      <c r="Q165" t="s">
        <v>648</v>
      </c>
      <c r="R165" t="s">
        <v>640</v>
      </c>
      <c r="S165" t="s">
        <v>4675</v>
      </c>
      <c r="T165" t="s">
        <v>4674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4676</v>
      </c>
      <c r="F166">
        <v>277</v>
      </c>
      <c r="G166">
        <v>0</v>
      </c>
      <c r="H166" t="s">
        <v>649</v>
      </c>
      <c r="I166" t="s">
        <v>4677</v>
      </c>
      <c r="J166" t="s">
        <v>4678</v>
      </c>
      <c r="K166" t="s">
        <v>4679</v>
      </c>
      <c r="L166" t="s">
        <v>868</v>
      </c>
      <c r="M166" t="s">
        <v>4680</v>
      </c>
      <c r="N166" t="s">
        <v>639</v>
      </c>
      <c r="O166" t="s">
        <v>651</v>
      </c>
      <c r="P166" t="s">
        <v>26</v>
      </c>
      <c r="Q166" t="s">
        <v>652</v>
      </c>
      <c r="R166" t="s">
        <v>640</v>
      </c>
      <c r="S166" t="s">
        <v>4681</v>
      </c>
      <c r="T166" t="s">
        <v>4680</v>
      </c>
    </row>
    <row r="167" spans="1:20" x14ac:dyDescent="0.25">
      <c r="A167" t="s">
        <v>18</v>
      </c>
      <c r="B167" t="s">
        <v>19</v>
      </c>
      <c r="C167">
        <v>66.666666666666671</v>
      </c>
      <c r="D167">
        <v>3</v>
      </c>
      <c r="E167" t="s">
        <v>4676</v>
      </c>
      <c r="F167">
        <v>277</v>
      </c>
      <c r="G167">
        <v>0</v>
      </c>
      <c r="H167" t="s">
        <v>649</v>
      </c>
      <c r="I167" t="s">
        <v>4677</v>
      </c>
      <c r="J167" t="s">
        <v>4678</v>
      </c>
      <c r="K167" t="s">
        <v>4679</v>
      </c>
      <c r="L167" t="s">
        <v>868</v>
      </c>
      <c r="M167" t="s">
        <v>4680</v>
      </c>
      <c r="N167" t="s">
        <v>639</v>
      </c>
      <c r="O167" t="s">
        <v>651</v>
      </c>
      <c r="P167" t="s">
        <v>26</v>
      </c>
      <c r="Q167" t="s">
        <v>652</v>
      </c>
      <c r="R167" t="s">
        <v>640</v>
      </c>
      <c r="S167" t="s">
        <v>4681</v>
      </c>
      <c r="T167" t="s">
        <v>4680</v>
      </c>
    </row>
    <row r="168" spans="1:20" x14ac:dyDescent="0.25">
      <c r="A168" t="s">
        <v>147</v>
      </c>
      <c r="B168" t="s">
        <v>148</v>
      </c>
      <c r="C168">
        <v>50</v>
      </c>
      <c r="D168">
        <v>12</v>
      </c>
      <c r="E168" t="s">
        <v>4682</v>
      </c>
      <c r="F168">
        <v>400</v>
      </c>
      <c r="G168">
        <v>0</v>
      </c>
      <c r="H168" t="s">
        <v>637</v>
      </c>
      <c r="I168" t="s">
        <v>3500</v>
      </c>
      <c r="J168" t="s">
        <v>685</v>
      </c>
      <c r="K168" t="s">
        <v>639</v>
      </c>
      <c r="L168" t="s">
        <v>640</v>
      </c>
      <c r="M168" t="s">
        <v>4683</v>
      </c>
      <c r="N168" t="s">
        <v>639</v>
      </c>
      <c r="O168" t="s">
        <v>641</v>
      </c>
      <c r="P168" t="s">
        <v>5</v>
      </c>
      <c r="Q168" t="s">
        <v>642</v>
      </c>
      <c r="R168" t="s">
        <v>640</v>
      </c>
      <c r="S168" t="s">
        <v>4684</v>
      </c>
      <c r="T168" t="s">
        <v>4683</v>
      </c>
    </row>
    <row r="169" spans="1:20" x14ac:dyDescent="0.25">
      <c r="A169" t="s">
        <v>601</v>
      </c>
      <c r="B169" t="s">
        <v>602</v>
      </c>
      <c r="C169">
        <v>119</v>
      </c>
      <c r="D169">
        <v>1</v>
      </c>
      <c r="E169" t="s">
        <v>4685</v>
      </c>
      <c r="F169">
        <v>569</v>
      </c>
      <c r="G169">
        <v>10</v>
      </c>
      <c r="H169" t="s">
        <v>649</v>
      </c>
      <c r="I169" t="s">
        <v>4686</v>
      </c>
      <c r="J169" t="s">
        <v>4687</v>
      </c>
      <c r="K169" t="s">
        <v>4688</v>
      </c>
      <c r="L169" t="s">
        <v>4689</v>
      </c>
      <c r="M169" t="s">
        <v>4690</v>
      </c>
      <c r="N169" t="s">
        <v>639</v>
      </c>
      <c r="O169" t="s">
        <v>651</v>
      </c>
      <c r="P169" t="s">
        <v>26</v>
      </c>
      <c r="Q169" t="s">
        <v>652</v>
      </c>
      <c r="R169" t="s">
        <v>640</v>
      </c>
      <c r="S169" t="s">
        <v>4691</v>
      </c>
      <c r="T169" t="s">
        <v>4690</v>
      </c>
    </row>
    <row r="170" spans="1:20" x14ac:dyDescent="0.25">
      <c r="A170" t="s">
        <v>241</v>
      </c>
      <c r="B170" t="s">
        <v>247</v>
      </c>
      <c r="C170">
        <v>119</v>
      </c>
      <c r="D170">
        <v>1</v>
      </c>
      <c r="E170" t="s">
        <v>4685</v>
      </c>
      <c r="F170">
        <v>569</v>
      </c>
      <c r="G170">
        <v>10</v>
      </c>
      <c r="H170" t="s">
        <v>649</v>
      </c>
      <c r="I170" t="s">
        <v>4686</v>
      </c>
      <c r="J170" t="s">
        <v>4687</v>
      </c>
      <c r="K170" t="s">
        <v>4688</v>
      </c>
      <c r="L170" t="s">
        <v>4689</v>
      </c>
      <c r="M170" t="s">
        <v>4690</v>
      </c>
      <c r="N170" t="s">
        <v>639</v>
      </c>
      <c r="O170" t="s">
        <v>651</v>
      </c>
      <c r="P170" t="s">
        <v>26</v>
      </c>
      <c r="Q170" t="s">
        <v>652</v>
      </c>
      <c r="R170" t="s">
        <v>640</v>
      </c>
      <c r="S170" t="s">
        <v>4691</v>
      </c>
      <c r="T170" t="s">
        <v>4690</v>
      </c>
    </row>
    <row r="171" spans="1:20" x14ac:dyDescent="0.25">
      <c r="A171" t="s">
        <v>240</v>
      </c>
      <c r="B171" t="s">
        <v>246</v>
      </c>
      <c r="C171">
        <v>119</v>
      </c>
      <c r="D171">
        <v>1</v>
      </c>
      <c r="E171" t="s">
        <v>4685</v>
      </c>
      <c r="F171">
        <v>569</v>
      </c>
      <c r="G171">
        <v>10</v>
      </c>
      <c r="H171" t="s">
        <v>649</v>
      </c>
      <c r="I171" t="s">
        <v>4686</v>
      </c>
      <c r="J171" t="s">
        <v>4687</v>
      </c>
      <c r="K171" t="s">
        <v>4688</v>
      </c>
      <c r="L171" t="s">
        <v>4689</v>
      </c>
      <c r="M171" t="s">
        <v>4690</v>
      </c>
      <c r="N171" t="s">
        <v>639</v>
      </c>
      <c r="O171" t="s">
        <v>651</v>
      </c>
      <c r="P171" t="s">
        <v>26</v>
      </c>
      <c r="Q171" t="s">
        <v>652</v>
      </c>
      <c r="R171" t="s">
        <v>640</v>
      </c>
      <c r="S171" t="s">
        <v>4691</v>
      </c>
      <c r="T171" t="s">
        <v>4690</v>
      </c>
    </row>
    <row r="172" spans="1:20" x14ac:dyDescent="0.25">
      <c r="A172" t="s">
        <v>239</v>
      </c>
      <c r="B172" t="s">
        <v>245</v>
      </c>
      <c r="C172">
        <v>120</v>
      </c>
      <c r="D172">
        <v>1</v>
      </c>
      <c r="E172" t="s">
        <v>4685</v>
      </c>
      <c r="F172">
        <v>569</v>
      </c>
      <c r="G172">
        <v>10</v>
      </c>
      <c r="H172" t="s">
        <v>649</v>
      </c>
      <c r="I172" t="s">
        <v>4686</v>
      </c>
      <c r="J172" t="s">
        <v>4687</v>
      </c>
      <c r="K172" t="s">
        <v>4688</v>
      </c>
      <c r="L172" t="s">
        <v>4689</v>
      </c>
      <c r="M172" t="s">
        <v>4690</v>
      </c>
      <c r="N172" t="s">
        <v>639</v>
      </c>
      <c r="O172" t="s">
        <v>651</v>
      </c>
      <c r="P172" t="s">
        <v>26</v>
      </c>
      <c r="Q172" t="s">
        <v>652</v>
      </c>
      <c r="R172" t="s">
        <v>640</v>
      </c>
      <c r="S172" t="s">
        <v>4691</v>
      </c>
      <c r="T172" t="s">
        <v>4690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4692</v>
      </c>
      <c r="F173">
        <v>100</v>
      </c>
      <c r="G173">
        <v>0</v>
      </c>
      <c r="H173" t="s">
        <v>637</v>
      </c>
      <c r="I173" t="s">
        <v>4693</v>
      </c>
      <c r="J173" t="s">
        <v>705</v>
      </c>
      <c r="K173" t="s">
        <v>639</v>
      </c>
      <c r="L173" t="s">
        <v>640</v>
      </c>
      <c r="M173" t="s">
        <v>4694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4695</v>
      </c>
      <c r="T173" t="s">
        <v>4696</v>
      </c>
    </row>
    <row r="174" spans="1:20" x14ac:dyDescent="0.25">
      <c r="A174" t="s">
        <v>22</v>
      </c>
      <c r="B174" t="s">
        <v>27</v>
      </c>
      <c r="C174">
        <v>66.333333333333329</v>
      </c>
      <c r="D174">
        <v>3</v>
      </c>
      <c r="E174" t="s">
        <v>4697</v>
      </c>
      <c r="F174">
        <v>240</v>
      </c>
      <c r="G174">
        <v>0</v>
      </c>
      <c r="H174" t="s">
        <v>649</v>
      </c>
      <c r="I174" t="s">
        <v>2192</v>
      </c>
      <c r="J174" t="s">
        <v>4698</v>
      </c>
      <c r="K174" t="s">
        <v>1024</v>
      </c>
      <c r="L174" t="s">
        <v>860</v>
      </c>
      <c r="M174" t="s">
        <v>4699</v>
      </c>
      <c r="N174" t="s">
        <v>639</v>
      </c>
      <c r="O174" t="s">
        <v>651</v>
      </c>
      <c r="P174" t="s">
        <v>26</v>
      </c>
      <c r="Q174" t="s">
        <v>652</v>
      </c>
      <c r="R174" t="s">
        <v>640</v>
      </c>
      <c r="S174" t="s">
        <v>4700</v>
      </c>
      <c r="T174" t="s">
        <v>4701</v>
      </c>
    </row>
    <row r="175" spans="1:20" x14ac:dyDescent="0.25">
      <c r="A175" t="s">
        <v>147</v>
      </c>
      <c r="B175" t="s">
        <v>148</v>
      </c>
      <c r="C175">
        <v>65</v>
      </c>
      <c r="D175">
        <v>9</v>
      </c>
      <c r="E175" t="s">
        <v>4702</v>
      </c>
      <c r="F175">
        <v>515</v>
      </c>
      <c r="G175">
        <v>0</v>
      </c>
      <c r="H175" t="s">
        <v>637</v>
      </c>
      <c r="I175" t="s">
        <v>4703</v>
      </c>
      <c r="J175" t="s">
        <v>664</v>
      </c>
      <c r="K175" t="s">
        <v>639</v>
      </c>
      <c r="L175" t="s">
        <v>640</v>
      </c>
      <c r="M175" t="s">
        <v>4701</v>
      </c>
      <c r="N175" t="s">
        <v>639</v>
      </c>
      <c r="O175" t="s">
        <v>647</v>
      </c>
      <c r="P175" t="s">
        <v>5</v>
      </c>
      <c r="Q175" t="s">
        <v>648</v>
      </c>
      <c r="R175" t="s">
        <v>640</v>
      </c>
      <c r="S175" t="s">
        <v>4704</v>
      </c>
      <c r="T175" t="s">
        <v>4701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4702</v>
      </c>
      <c r="F176">
        <v>515</v>
      </c>
      <c r="G176">
        <v>0</v>
      </c>
      <c r="H176" t="s">
        <v>637</v>
      </c>
      <c r="I176" t="s">
        <v>4703</v>
      </c>
      <c r="J176" t="s">
        <v>664</v>
      </c>
      <c r="K176" t="s">
        <v>639</v>
      </c>
      <c r="L176" t="s">
        <v>640</v>
      </c>
      <c r="M176" t="s">
        <v>4701</v>
      </c>
      <c r="N176" t="s">
        <v>639</v>
      </c>
      <c r="O176" t="s">
        <v>647</v>
      </c>
      <c r="P176" t="s">
        <v>5</v>
      </c>
      <c r="Q176" t="s">
        <v>648</v>
      </c>
      <c r="R176" t="s">
        <v>640</v>
      </c>
      <c r="S176" t="s">
        <v>4704</v>
      </c>
      <c r="T176" t="s">
        <v>4701</v>
      </c>
    </row>
    <row r="177" spans="1:20" x14ac:dyDescent="0.25">
      <c r="A177" t="s">
        <v>241</v>
      </c>
      <c r="B177" t="s">
        <v>247</v>
      </c>
      <c r="C177">
        <v>159</v>
      </c>
      <c r="D177">
        <v>1</v>
      </c>
      <c r="E177" t="s">
        <v>4705</v>
      </c>
      <c r="F177">
        <v>147</v>
      </c>
      <c r="G177">
        <v>18</v>
      </c>
      <c r="H177" t="s">
        <v>637</v>
      </c>
      <c r="I177" t="s">
        <v>4706</v>
      </c>
      <c r="J177" t="s">
        <v>697</v>
      </c>
      <c r="K177" t="s">
        <v>639</v>
      </c>
      <c r="L177" t="s">
        <v>640</v>
      </c>
      <c r="M177" t="s">
        <v>4707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4708</v>
      </c>
      <c r="T177" t="s">
        <v>4707</v>
      </c>
    </row>
    <row r="178" spans="1:20" x14ac:dyDescent="0.25">
      <c r="A178" t="s">
        <v>99</v>
      </c>
      <c r="B178" t="s">
        <v>100</v>
      </c>
      <c r="C178">
        <v>10</v>
      </c>
      <c r="D178">
        <v>50</v>
      </c>
      <c r="E178" t="s">
        <v>4709</v>
      </c>
      <c r="F178">
        <v>500</v>
      </c>
      <c r="G178">
        <v>0</v>
      </c>
      <c r="H178" t="s">
        <v>649</v>
      </c>
      <c r="I178" t="s">
        <v>4710</v>
      </c>
      <c r="J178" t="s">
        <v>4711</v>
      </c>
      <c r="K178" t="s">
        <v>971</v>
      </c>
      <c r="L178" t="s">
        <v>967</v>
      </c>
      <c r="M178" t="s">
        <v>4712</v>
      </c>
      <c r="N178" t="s">
        <v>639</v>
      </c>
      <c r="O178" t="s">
        <v>651</v>
      </c>
      <c r="P178" t="s">
        <v>26</v>
      </c>
      <c r="Q178" t="s">
        <v>652</v>
      </c>
      <c r="R178" t="s">
        <v>640</v>
      </c>
      <c r="S178" t="s">
        <v>4713</v>
      </c>
      <c r="T178" t="s">
        <v>4714</v>
      </c>
    </row>
    <row r="179" spans="1:20" x14ac:dyDescent="0.25">
      <c r="A179" t="s">
        <v>241</v>
      </c>
      <c r="B179" t="s">
        <v>742</v>
      </c>
      <c r="C179">
        <v>87.2</v>
      </c>
      <c r="D179">
        <v>1</v>
      </c>
      <c r="E179" t="s">
        <v>4715</v>
      </c>
      <c r="F179">
        <v>94.2</v>
      </c>
      <c r="G179">
        <v>7</v>
      </c>
      <c r="H179" t="s">
        <v>677</v>
      </c>
      <c r="I179" t="s">
        <v>4716</v>
      </c>
      <c r="J179" t="s">
        <v>4717</v>
      </c>
      <c r="K179" t="s">
        <v>4718</v>
      </c>
      <c r="L179" t="s">
        <v>4719</v>
      </c>
      <c r="M179" t="s">
        <v>4720</v>
      </c>
      <c r="N179" t="s">
        <v>639</v>
      </c>
      <c r="O179" t="s">
        <v>678</v>
      </c>
      <c r="P179" t="s">
        <v>23</v>
      </c>
      <c r="Q179" t="s">
        <v>679</v>
      </c>
      <c r="R179" t="s">
        <v>640</v>
      </c>
      <c r="S179" t="s">
        <v>4721</v>
      </c>
      <c r="T179" t="s">
        <v>4720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4722</v>
      </c>
      <c r="F180">
        <v>235</v>
      </c>
      <c r="G180">
        <v>35</v>
      </c>
      <c r="H180" t="s">
        <v>637</v>
      </c>
      <c r="I180" t="s">
        <v>4205</v>
      </c>
      <c r="J180" t="s">
        <v>653</v>
      </c>
      <c r="K180" t="s">
        <v>639</v>
      </c>
      <c r="L180" t="s">
        <v>640</v>
      </c>
      <c r="M180" t="s">
        <v>4723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4724</v>
      </c>
      <c r="T180" t="s">
        <v>4723</v>
      </c>
    </row>
    <row r="181" spans="1:20" x14ac:dyDescent="0.25">
      <c r="A181" t="s">
        <v>18</v>
      </c>
      <c r="B181" t="s">
        <v>19</v>
      </c>
      <c r="C181">
        <v>66.666666666666671</v>
      </c>
      <c r="D181">
        <v>3</v>
      </c>
      <c r="E181" t="s">
        <v>4725</v>
      </c>
      <c r="F181">
        <v>172.16</v>
      </c>
      <c r="G181">
        <v>29.66</v>
      </c>
      <c r="H181" t="s">
        <v>677</v>
      </c>
      <c r="I181" t="s">
        <v>4726</v>
      </c>
      <c r="J181" t="s">
        <v>4727</v>
      </c>
      <c r="K181" t="s">
        <v>895</v>
      </c>
      <c r="L181" t="s">
        <v>4728</v>
      </c>
      <c r="M181" t="s">
        <v>4729</v>
      </c>
      <c r="N181" t="s">
        <v>639</v>
      </c>
      <c r="O181" t="s">
        <v>678</v>
      </c>
      <c r="P181" t="s">
        <v>23</v>
      </c>
      <c r="Q181" t="s">
        <v>679</v>
      </c>
      <c r="R181" t="s">
        <v>640</v>
      </c>
      <c r="S181" t="s">
        <v>4730</v>
      </c>
      <c r="T181" t="s">
        <v>4729</v>
      </c>
    </row>
    <row r="182" spans="1:20" x14ac:dyDescent="0.25">
      <c r="A182" t="s">
        <v>241</v>
      </c>
      <c r="B182" t="s">
        <v>742</v>
      </c>
      <c r="C182">
        <v>87.2</v>
      </c>
      <c r="D182">
        <v>2</v>
      </c>
      <c r="E182" t="s">
        <v>4731</v>
      </c>
      <c r="F182">
        <v>181.9</v>
      </c>
      <c r="G182">
        <v>7.5</v>
      </c>
      <c r="H182" t="s">
        <v>677</v>
      </c>
      <c r="I182" t="s">
        <v>4732</v>
      </c>
      <c r="J182" t="s">
        <v>4733</v>
      </c>
      <c r="K182" t="s">
        <v>4718</v>
      </c>
      <c r="L182" t="s">
        <v>4734</v>
      </c>
      <c r="M182" t="s">
        <v>4735</v>
      </c>
      <c r="N182" t="s">
        <v>639</v>
      </c>
      <c r="O182" t="s">
        <v>678</v>
      </c>
      <c r="P182" t="s">
        <v>23</v>
      </c>
      <c r="Q182" t="s">
        <v>679</v>
      </c>
      <c r="R182" t="s">
        <v>640</v>
      </c>
      <c r="S182" t="s">
        <v>4736</v>
      </c>
      <c r="T182" t="s">
        <v>4735</v>
      </c>
    </row>
    <row r="183" spans="1:20" x14ac:dyDescent="0.25">
      <c r="A183" t="s">
        <v>241</v>
      </c>
      <c r="B183" t="s">
        <v>742</v>
      </c>
      <c r="C183">
        <v>87.2</v>
      </c>
      <c r="D183">
        <v>2</v>
      </c>
      <c r="E183" t="s">
        <v>4737</v>
      </c>
      <c r="F183">
        <v>181.9</v>
      </c>
      <c r="G183">
        <v>7.5</v>
      </c>
      <c r="H183" t="s">
        <v>677</v>
      </c>
      <c r="I183" t="s">
        <v>4732</v>
      </c>
      <c r="J183" t="s">
        <v>4733</v>
      </c>
      <c r="K183" t="s">
        <v>4718</v>
      </c>
      <c r="L183" t="s">
        <v>4734</v>
      </c>
      <c r="M183" t="s">
        <v>4738</v>
      </c>
      <c r="N183" t="s">
        <v>639</v>
      </c>
      <c r="O183" t="s">
        <v>678</v>
      </c>
      <c r="P183" t="s">
        <v>23</v>
      </c>
      <c r="Q183" t="s">
        <v>679</v>
      </c>
      <c r="R183" t="s">
        <v>640</v>
      </c>
      <c r="S183" t="s">
        <v>4739</v>
      </c>
      <c r="T183" t="s">
        <v>4740</v>
      </c>
    </row>
    <row r="184" spans="1:20" x14ac:dyDescent="0.25">
      <c r="A184" t="s">
        <v>22</v>
      </c>
      <c r="B184" t="s">
        <v>4741</v>
      </c>
      <c r="C184">
        <v>71.05</v>
      </c>
      <c r="D184">
        <v>2</v>
      </c>
      <c r="E184" t="s">
        <v>4742</v>
      </c>
      <c r="F184">
        <v>1077.8</v>
      </c>
      <c r="G184">
        <v>104</v>
      </c>
      <c r="H184" t="s">
        <v>649</v>
      </c>
      <c r="I184" t="s">
        <v>4743</v>
      </c>
      <c r="J184" t="s">
        <v>4744</v>
      </c>
      <c r="K184" t="s">
        <v>4745</v>
      </c>
      <c r="L184" t="s">
        <v>4746</v>
      </c>
      <c r="M184" t="s">
        <v>4747</v>
      </c>
      <c r="N184" t="s">
        <v>639</v>
      </c>
      <c r="O184" t="s">
        <v>678</v>
      </c>
      <c r="P184" t="s">
        <v>23</v>
      </c>
      <c r="Q184" t="s">
        <v>679</v>
      </c>
      <c r="R184" t="s">
        <v>640</v>
      </c>
      <c r="S184" t="s">
        <v>4748</v>
      </c>
      <c r="T184" t="s">
        <v>4747</v>
      </c>
    </row>
    <row r="185" spans="1:20" x14ac:dyDescent="0.25">
      <c r="A185" t="s">
        <v>18</v>
      </c>
      <c r="B185" t="s">
        <v>19</v>
      </c>
      <c r="C185">
        <v>33</v>
      </c>
      <c r="D185">
        <v>10</v>
      </c>
      <c r="E185" t="s">
        <v>4742</v>
      </c>
      <c r="F185">
        <v>1077.8</v>
      </c>
      <c r="G185">
        <v>104</v>
      </c>
      <c r="H185" t="s">
        <v>649</v>
      </c>
      <c r="I185" t="s">
        <v>4743</v>
      </c>
      <c r="J185" t="s">
        <v>4744</v>
      </c>
      <c r="K185" t="s">
        <v>4745</v>
      </c>
      <c r="L185" t="s">
        <v>4746</v>
      </c>
      <c r="M185" t="s">
        <v>4747</v>
      </c>
      <c r="N185" t="s">
        <v>639</v>
      </c>
      <c r="O185" t="s">
        <v>678</v>
      </c>
      <c r="P185" t="s">
        <v>23</v>
      </c>
      <c r="Q185" t="s">
        <v>679</v>
      </c>
      <c r="R185" t="s">
        <v>640</v>
      </c>
      <c r="S185" t="s">
        <v>4748</v>
      </c>
      <c r="T185" t="s">
        <v>4747</v>
      </c>
    </row>
    <row r="186" spans="1:20" x14ac:dyDescent="0.25">
      <c r="A186" t="s">
        <v>239</v>
      </c>
      <c r="B186" t="s">
        <v>2885</v>
      </c>
      <c r="C186">
        <v>91.12</v>
      </c>
      <c r="D186">
        <v>1</v>
      </c>
      <c r="E186" t="s">
        <v>4742</v>
      </c>
      <c r="F186">
        <v>1077.8</v>
      </c>
      <c r="G186">
        <v>104</v>
      </c>
      <c r="H186" t="s">
        <v>649</v>
      </c>
      <c r="I186" t="s">
        <v>4743</v>
      </c>
      <c r="J186" t="s">
        <v>4744</v>
      </c>
      <c r="K186" t="s">
        <v>4745</v>
      </c>
      <c r="L186" t="s">
        <v>4746</v>
      </c>
      <c r="M186" t="s">
        <v>4747</v>
      </c>
      <c r="N186" t="s">
        <v>639</v>
      </c>
      <c r="O186" t="s">
        <v>678</v>
      </c>
      <c r="P186" t="s">
        <v>23</v>
      </c>
      <c r="Q186" t="s">
        <v>679</v>
      </c>
      <c r="R186" t="s">
        <v>640</v>
      </c>
      <c r="S186" t="s">
        <v>4748</v>
      </c>
      <c r="T186" t="s">
        <v>4747</v>
      </c>
    </row>
    <row r="187" spans="1:20" x14ac:dyDescent="0.25">
      <c r="A187" t="s">
        <v>239</v>
      </c>
      <c r="B187" t="s">
        <v>2885</v>
      </c>
      <c r="C187">
        <v>91.11</v>
      </c>
      <c r="D187">
        <v>1</v>
      </c>
      <c r="E187" t="s">
        <v>4742</v>
      </c>
      <c r="F187">
        <v>1077.8</v>
      </c>
      <c r="G187">
        <v>104</v>
      </c>
      <c r="H187" t="s">
        <v>649</v>
      </c>
      <c r="I187" t="s">
        <v>4743</v>
      </c>
      <c r="J187" t="s">
        <v>4744</v>
      </c>
      <c r="K187" t="s">
        <v>4745</v>
      </c>
      <c r="L187" t="s">
        <v>4746</v>
      </c>
      <c r="M187" t="s">
        <v>4747</v>
      </c>
      <c r="N187" t="s">
        <v>639</v>
      </c>
      <c r="O187" t="s">
        <v>678</v>
      </c>
      <c r="P187" t="s">
        <v>23</v>
      </c>
      <c r="Q187" t="s">
        <v>679</v>
      </c>
      <c r="R187" t="s">
        <v>640</v>
      </c>
      <c r="S187" t="s">
        <v>4748</v>
      </c>
      <c r="T187" t="s">
        <v>4747</v>
      </c>
    </row>
    <row r="188" spans="1:20" x14ac:dyDescent="0.25">
      <c r="A188" t="s">
        <v>240</v>
      </c>
      <c r="B188" t="s">
        <v>2885</v>
      </c>
      <c r="C188">
        <v>91.11</v>
      </c>
      <c r="D188">
        <v>2</v>
      </c>
      <c r="E188" t="s">
        <v>4742</v>
      </c>
      <c r="F188">
        <v>1077.8</v>
      </c>
      <c r="G188">
        <v>104</v>
      </c>
      <c r="H188" t="s">
        <v>649</v>
      </c>
      <c r="I188" t="s">
        <v>4743</v>
      </c>
      <c r="J188" t="s">
        <v>4744</v>
      </c>
      <c r="K188" t="s">
        <v>4745</v>
      </c>
      <c r="L188" t="s">
        <v>4746</v>
      </c>
      <c r="M188" t="s">
        <v>4747</v>
      </c>
      <c r="N188" t="s">
        <v>639</v>
      </c>
      <c r="O188" t="s">
        <v>678</v>
      </c>
      <c r="P188" t="s">
        <v>23</v>
      </c>
      <c r="Q188" t="s">
        <v>679</v>
      </c>
      <c r="R188" t="s">
        <v>640</v>
      </c>
      <c r="S188" t="s">
        <v>4748</v>
      </c>
      <c r="T188" t="s">
        <v>4747</v>
      </c>
    </row>
    <row r="189" spans="1:20" x14ac:dyDescent="0.25">
      <c r="A189" t="s">
        <v>241</v>
      </c>
      <c r="B189" t="s">
        <v>2885</v>
      </c>
      <c r="C189">
        <v>91.11</v>
      </c>
      <c r="D189">
        <v>1</v>
      </c>
      <c r="E189" t="s">
        <v>4742</v>
      </c>
      <c r="F189">
        <v>1077.8</v>
      </c>
      <c r="G189">
        <v>104</v>
      </c>
      <c r="H189" t="s">
        <v>649</v>
      </c>
      <c r="I189" t="s">
        <v>4743</v>
      </c>
      <c r="J189" t="s">
        <v>4744</v>
      </c>
      <c r="K189" t="s">
        <v>4745</v>
      </c>
      <c r="L189" t="s">
        <v>4746</v>
      </c>
      <c r="M189" t="s">
        <v>4747</v>
      </c>
      <c r="N189" t="s">
        <v>639</v>
      </c>
      <c r="O189" t="s">
        <v>678</v>
      </c>
      <c r="P189" t="s">
        <v>23</v>
      </c>
      <c r="Q189" t="s">
        <v>679</v>
      </c>
      <c r="R189" t="s">
        <v>640</v>
      </c>
      <c r="S189" t="s">
        <v>4748</v>
      </c>
      <c r="T189" t="s">
        <v>4747</v>
      </c>
    </row>
    <row r="190" spans="1:20" x14ac:dyDescent="0.25">
      <c r="A190" t="s">
        <v>147</v>
      </c>
      <c r="B190" t="s">
        <v>148</v>
      </c>
      <c r="C190">
        <v>65</v>
      </c>
      <c r="D190">
        <v>9</v>
      </c>
      <c r="E190" t="s">
        <v>4749</v>
      </c>
      <c r="F190">
        <v>315</v>
      </c>
      <c r="G190">
        <v>0</v>
      </c>
      <c r="H190" t="s">
        <v>637</v>
      </c>
      <c r="I190" t="s">
        <v>4750</v>
      </c>
      <c r="J190" t="s">
        <v>674</v>
      </c>
      <c r="K190" t="s">
        <v>639</v>
      </c>
      <c r="L190" t="s">
        <v>640</v>
      </c>
      <c r="M190" t="s">
        <v>4751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4752</v>
      </c>
      <c r="T190" t="s">
        <v>4751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6</v>
      </c>
      <c r="E191" t="s">
        <v>4753</v>
      </c>
      <c r="F191">
        <v>200</v>
      </c>
      <c r="G191">
        <v>0</v>
      </c>
      <c r="H191" t="s">
        <v>637</v>
      </c>
      <c r="I191" t="s">
        <v>4754</v>
      </c>
      <c r="J191" t="s">
        <v>709</v>
      </c>
      <c r="K191" t="s">
        <v>639</v>
      </c>
      <c r="L191" t="s">
        <v>640</v>
      </c>
      <c r="M191" t="s">
        <v>4755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4756</v>
      </c>
      <c r="T191" t="s">
        <v>4757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4758</v>
      </c>
      <c r="F192">
        <v>100</v>
      </c>
      <c r="G192">
        <v>0</v>
      </c>
      <c r="H192" t="s">
        <v>637</v>
      </c>
      <c r="I192" t="s">
        <v>4759</v>
      </c>
      <c r="J192" t="s">
        <v>653</v>
      </c>
      <c r="K192" t="s">
        <v>639</v>
      </c>
      <c r="L192" t="s">
        <v>640</v>
      </c>
      <c r="M192" t="s">
        <v>4760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4761</v>
      </c>
      <c r="T192" t="s">
        <v>4760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4762</v>
      </c>
      <c r="F193">
        <v>100</v>
      </c>
      <c r="G193">
        <v>0</v>
      </c>
      <c r="H193" t="s">
        <v>637</v>
      </c>
      <c r="I193" t="s">
        <v>4763</v>
      </c>
      <c r="J193" t="s">
        <v>4764</v>
      </c>
      <c r="K193" t="s">
        <v>639</v>
      </c>
      <c r="L193" t="s">
        <v>640</v>
      </c>
      <c r="M193" t="s">
        <v>4765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4766</v>
      </c>
      <c r="T193" t="s">
        <v>4765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4767</v>
      </c>
      <c r="F194">
        <v>100</v>
      </c>
      <c r="G194">
        <v>0</v>
      </c>
      <c r="H194" t="s">
        <v>637</v>
      </c>
      <c r="I194" t="s">
        <v>4768</v>
      </c>
      <c r="J194" t="s">
        <v>734</v>
      </c>
      <c r="K194" t="s">
        <v>639</v>
      </c>
      <c r="L194" t="s">
        <v>640</v>
      </c>
      <c r="M194" t="s">
        <v>4769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4770</v>
      </c>
      <c r="T194" t="s">
        <v>4771</v>
      </c>
    </row>
    <row r="195" spans="1:20" x14ac:dyDescent="0.25">
      <c r="A195" t="s">
        <v>12</v>
      </c>
      <c r="B195" t="s">
        <v>13</v>
      </c>
      <c r="C195">
        <v>50</v>
      </c>
      <c r="D195">
        <v>5</v>
      </c>
      <c r="E195" t="s">
        <v>4772</v>
      </c>
      <c r="F195">
        <v>650</v>
      </c>
      <c r="G195">
        <v>0</v>
      </c>
      <c r="H195" t="s">
        <v>649</v>
      </c>
      <c r="I195" t="s">
        <v>4773</v>
      </c>
      <c r="J195" t="s">
        <v>4774</v>
      </c>
      <c r="K195" t="s">
        <v>4775</v>
      </c>
      <c r="L195" t="s">
        <v>4776</v>
      </c>
      <c r="M195" t="s">
        <v>4777</v>
      </c>
      <c r="N195" t="s">
        <v>639</v>
      </c>
      <c r="O195" t="s">
        <v>651</v>
      </c>
      <c r="P195" t="s">
        <v>26</v>
      </c>
      <c r="Q195" t="s">
        <v>652</v>
      </c>
      <c r="R195" t="s">
        <v>640</v>
      </c>
      <c r="S195" t="s">
        <v>4778</v>
      </c>
      <c r="T195" t="s">
        <v>4777</v>
      </c>
    </row>
    <row r="196" spans="1:20" x14ac:dyDescent="0.25">
      <c r="A196" t="s">
        <v>14</v>
      </c>
      <c r="B196" t="s">
        <v>15</v>
      </c>
      <c r="C196">
        <v>50</v>
      </c>
      <c r="D196">
        <v>5</v>
      </c>
      <c r="E196" t="s">
        <v>4772</v>
      </c>
      <c r="F196">
        <v>650</v>
      </c>
      <c r="G196">
        <v>0</v>
      </c>
      <c r="H196" t="s">
        <v>649</v>
      </c>
      <c r="I196" t="s">
        <v>4773</v>
      </c>
      <c r="J196" t="s">
        <v>4774</v>
      </c>
      <c r="K196" t="s">
        <v>4775</v>
      </c>
      <c r="L196" t="s">
        <v>4776</v>
      </c>
      <c r="M196" t="s">
        <v>4777</v>
      </c>
      <c r="N196" t="s">
        <v>639</v>
      </c>
      <c r="O196" t="s">
        <v>651</v>
      </c>
      <c r="P196" t="s">
        <v>26</v>
      </c>
      <c r="Q196" t="s">
        <v>652</v>
      </c>
      <c r="R196" t="s">
        <v>640</v>
      </c>
      <c r="S196" t="s">
        <v>4778</v>
      </c>
      <c r="T196" t="s">
        <v>4777</v>
      </c>
    </row>
    <row r="197" spans="1:20" x14ac:dyDescent="0.25">
      <c r="A197" t="s">
        <v>101</v>
      </c>
      <c r="B197" t="s">
        <v>74</v>
      </c>
      <c r="C197">
        <v>80</v>
      </c>
      <c r="D197">
        <v>1</v>
      </c>
      <c r="E197" t="s">
        <v>4772</v>
      </c>
      <c r="F197">
        <v>650</v>
      </c>
      <c r="G197">
        <v>0</v>
      </c>
      <c r="H197" t="s">
        <v>649</v>
      </c>
      <c r="I197" t="s">
        <v>4773</v>
      </c>
      <c r="J197" t="s">
        <v>4774</v>
      </c>
      <c r="K197" t="s">
        <v>4775</v>
      </c>
      <c r="L197" t="s">
        <v>4776</v>
      </c>
      <c r="M197" t="s">
        <v>4777</v>
      </c>
      <c r="N197" t="s">
        <v>639</v>
      </c>
      <c r="O197" t="s">
        <v>651</v>
      </c>
      <c r="P197" t="s">
        <v>26</v>
      </c>
      <c r="Q197" t="s">
        <v>652</v>
      </c>
      <c r="R197" t="s">
        <v>640</v>
      </c>
      <c r="S197" t="s">
        <v>4778</v>
      </c>
      <c r="T197" t="s">
        <v>4777</v>
      </c>
    </row>
    <row r="198" spans="1:20" x14ac:dyDescent="0.25">
      <c r="A198" t="s">
        <v>22</v>
      </c>
      <c r="B198" t="s">
        <v>27</v>
      </c>
      <c r="C198">
        <v>80</v>
      </c>
      <c r="D198">
        <v>1</v>
      </c>
      <c r="E198" t="s">
        <v>4772</v>
      </c>
      <c r="F198">
        <v>650</v>
      </c>
      <c r="G198">
        <v>0</v>
      </c>
      <c r="H198" t="s">
        <v>649</v>
      </c>
      <c r="I198" t="s">
        <v>4773</v>
      </c>
      <c r="J198" t="s">
        <v>4774</v>
      </c>
      <c r="K198" t="s">
        <v>4775</v>
      </c>
      <c r="L198" t="s">
        <v>4776</v>
      </c>
      <c r="M198" t="s">
        <v>4777</v>
      </c>
      <c r="N198" t="s">
        <v>639</v>
      </c>
      <c r="O198" t="s">
        <v>651</v>
      </c>
      <c r="P198" t="s">
        <v>26</v>
      </c>
      <c r="Q198" t="s">
        <v>652</v>
      </c>
      <c r="R198" t="s">
        <v>640</v>
      </c>
      <c r="S198" t="s">
        <v>4778</v>
      </c>
      <c r="T198" t="s">
        <v>4777</v>
      </c>
    </row>
    <row r="199" spans="1:20" x14ac:dyDescent="0.25">
      <c r="A199" t="s">
        <v>240</v>
      </c>
      <c r="B199" t="s">
        <v>246</v>
      </c>
      <c r="C199">
        <v>159</v>
      </c>
      <c r="D199">
        <v>1</v>
      </c>
      <c r="E199" t="s">
        <v>4779</v>
      </c>
      <c r="F199">
        <v>258</v>
      </c>
      <c r="G199">
        <v>0</v>
      </c>
      <c r="H199" t="s">
        <v>637</v>
      </c>
      <c r="I199" t="s">
        <v>4780</v>
      </c>
      <c r="J199" t="s">
        <v>655</v>
      </c>
      <c r="K199" t="s">
        <v>639</v>
      </c>
      <c r="L199" t="s">
        <v>640</v>
      </c>
      <c r="M199" t="s">
        <v>4781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4782</v>
      </c>
      <c r="T199" t="s">
        <v>4781</v>
      </c>
    </row>
    <row r="200" spans="1:20" x14ac:dyDescent="0.25">
      <c r="A200" t="s">
        <v>239</v>
      </c>
      <c r="B200" t="s">
        <v>245</v>
      </c>
      <c r="C200">
        <v>159</v>
      </c>
      <c r="D200">
        <v>1</v>
      </c>
      <c r="E200" t="s">
        <v>4779</v>
      </c>
      <c r="F200">
        <v>258</v>
      </c>
      <c r="G200">
        <v>0</v>
      </c>
      <c r="H200" t="s">
        <v>637</v>
      </c>
      <c r="I200" t="s">
        <v>4780</v>
      </c>
      <c r="J200" t="s">
        <v>655</v>
      </c>
      <c r="K200" t="s">
        <v>639</v>
      </c>
      <c r="L200" t="s">
        <v>640</v>
      </c>
      <c r="M200" t="s">
        <v>4781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4782</v>
      </c>
      <c r="T200" t="s">
        <v>4781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4783</v>
      </c>
      <c r="F201">
        <v>100</v>
      </c>
      <c r="G201">
        <v>0</v>
      </c>
      <c r="H201" t="s">
        <v>637</v>
      </c>
      <c r="I201" t="s">
        <v>4784</v>
      </c>
      <c r="J201" t="s">
        <v>750</v>
      </c>
      <c r="K201" t="s">
        <v>639</v>
      </c>
      <c r="L201" t="s">
        <v>640</v>
      </c>
      <c r="M201" t="s">
        <v>4785</v>
      </c>
      <c r="N201" t="s">
        <v>639</v>
      </c>
      <c r="O201" t="s">
        <v>647</v>
      </c>
      <c r="P201" t="s">
        <v>5</v>
      </c>
      <c r="Q201" t="s">
        <v>648</v>
      </c>
      <c r="R201" t="s">
        <v>640</v>
      </c>
      <c r="S201" t="s">
        <v>4786</v>
      </c>
      <c r="T201" t="s">
        <v>4787</v>
      </c>
    </row>
    <row r="202" spans="1:20" x14ac:dyDescent="0.25">
      <c r="A202" t="s">
        <v>240</v>
      </c>
      <c r="B202" t="s">
        <v>742</v>
      </c>
      <c r="C202">
        <v>43.72</v>
      </c>
      <c r="D202">
        <v>1</v>
      </c>
      <c r="E202" t="s">
        <v>4788</v>
      </c>
      <c r="F202">
        <v>51.22</v>
      </c>
      <c r="G202">
        <v>7.5</v>
      </c>
      <c r="H202" t="s">
        <v>677</v>
      </c>
      <c r="I202" t="s">
        <v>4789</v>
      </c>
      <c r="J202" t="s">
        <v>4790</v>
      </c>
      <c r="K202" t="s">
        <v>4791</v>
      </c>
      <c r="L202" t="s">
        <v>4792</v>
      </c>
      <c r="M202" t="s">
        <v>4793</v>
      </c>
      <c r="N202" t="s">
        <v>639</v>
      </c>
      <c r="O202" t="s">
        <v>678</v>
      </c>
      <c r="P202" t="s">
        <v>23</v>
      </c>
      <c r="Q202" t="s">
        <v>679</v>
      </c>
      <c r="R202" t="s">
        <v>640</v>
      </c>
      <c r="S202" t="s">
        <v>4794</v>
      </c>
      <c r="T202" t="s">
        <v>4793</v>
      </c>
    </row>
    <row r="203" spans="1:20" x14ac:dyDescent="0.25">
      <c r="A203" t="s">
        <v>22</v>
      </c>
      <c r="B203" t="s">
        <v>27</v>
      </c>
      <c r="C203">
        <v>120</v>
      </c>
      <c r="D203">
        <v>1</v>
      </c>
      <c r="E203" t="s">
        <v>4795</v>
      </c>
      <c r="F203">
        <v>100</v>
      </c>
      <c r="G203">
        <v>0</v>
      </c>
      <c r="H203" t="s">
        <v>637</v>
      </c>
      <c r="I203" t="s">
        <v>4796</v>
      </c>
      <c r="J203" t="s">
        <v>653</v>
      </c>
      <c r="K203" t="s">
        <v>639</v>
      </c>
      <c r="L203" t="s">
        <v>640</v>
      </c>
      <c r="M203" t="s">
        <v>4797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4798</v>
      </c>
      <c r="T203" t="s">
        <v>4797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4799</v>
      </c>
      <c r="F204">
        <v>919</v>
      </c>
      <c r="G204">
        <v>0</v>
      </c>
      <c r="H204" t="s">
        <v>649</v>
      </c>
      <c r="I204" t="s">
        <v>4800</v>
      </c>
      <c r="J204" t="s">
        <v>4801</v>
      </c>
      <c r="K204" t="s">
        <v>4802</v>
      </c>
      <c r="L204" t="s">
        <v>868</v>
      </c>
      <c r="M204" t="s">
        <v>4803</v>
      </c>
      <c r="N204" t="s">
        <v>639</v>
      </c>
      <c r="O204" t="s">
        <v>651</v>
      </c>
      <c r="P204" t="s">
        <v>26</v>
      </c>
      <c r="Q204" t="s">
        <v>652</v>
      </c>
      <c r="R204" t="s">
        <v>640</v>
      </c>
      <c r="S204" t="s">
        <v>4804</v>
      </c>
      <c r="T204" t="s">
        <v>4803</v>
      </c>
    </row>
    <row r="205" spans="1:20" x14ac:dyDescent="0.25">
      <c r="A205" t="s">
        <v>601</v>
      </c>
      <c r="B205" t="s">
        <v>602</v>
      </c>
      <c r="C205">
        <v>119</v>
      </c>
      <c r="D205">
        <v>1</v>
      </c>
      <c r="E205" t="s">
        <v>4799</v>
      </c>
      <c r="F205">
        <v>919</v>
      </c>
      <c r="G205">
        <v>0</v>
      </c>
      <c r="H205" t="s">
        <v>649</v>
      </c>
      <c r="I205" t="s">
        <v>4800</v>
      </c>
      <c r="J205" t="s">
        <v>4801</v>
      </c>
      <c r="K205" t="s">
        <v>4802</v>
      </c>
      <c r="L205" t="s">
        <v>868</v>
      </c>
      <c r="M205" t="s">
        <v>4803</v>
      </c>
      <c r="N205" t="s">
        <v>639</v>
      </c>
      <c r="O205" t="s">
        <v>651</v>
      </c>
      <c r="P205" t="s">
        <v>26</v>
      </c>
      <c r="Q205" t="s">
        <v>652</v>
      </c>
      <c r="R205" t="s">
        <v>640</v>
      </c>
      <c r="S205" t="s">
        <v>4804</v>
      </c>
      <c r="T205" t="s">
        <v>4803</v>
      </c>
    </row>
    <row r="206" spans="1:20" x14ac:dyDescent="0.25">
      <c r="A206" t="s">
        <v>241</v>
      </c>
      <c r="B206" t="s">
        <v>247</v>
      </c>
      <c r="C206">
        <v>119</v>
      </c>
      <c r="D206">
        <v>1</v>
      </c>
      <c r="E206" t="s">
        <v>4799</v>
      </c>
      <c r="F206">
        <v>919</v>
      </c>
      <c r="G206">
        <v>0</v>
      </c>
      <c r="H206" t="s">
        <v>649</v>
      </c>
      <c r="I206" t="s">
        <v>4800</v>
      </c>
      <c r="J206" t="s">
        <v>4801</v>
      </c>
      <c r="K206" t="s">
        <v>4802</v>
      </c>
      <c r="L206" t="s">
        <v>868</v>
      </c>
      <c r="M206" t="s">
        <v>4803</v>
      </c>
      <c r="N206" t="s">
        <v>639</v>
      </c>
      <c r="O206" t="s">
        <v>651</v>
      </c>
      <c r="P206" t="s">
        <v>26</v>
      </c>
      <c r="Q206" t="s">
        <v>652</v>
      </c>
      <c r="R206" t="s">
        <v>640</v>
      </c>
      <c r="S206" t="s">
        <v>4804</v>
      </c>
      <c r="T206" t="s">
        <v>4803</v>
      </c>
    </row>
    <row r="207" spans="1:20" x14ac:dyDescent="0.25">
      <c r="A207" t="s">
        <v>240</v>
      </c>
      <c r="B207" t="s">
        <v>246</v>
      </c>
      <c r="C207">
        <v>119</v>
      </c>
      <c r="D207">
        <v>1</v>
      </c>
      <c r="E207" t="s">
        <v>4799</v>
      </c>
      <c r="F207">
        <v>919</v>
      </c>
      <c r="G207">
        <v>0</v>
      </c>
      <c r="H207" t="s">
        <v>649</v>
      </c>
      <c r="I207" t="s">
        <v>4800</v>
      </c>
      <c r="J207" t="s">
        <v>4801</v>
      </c>
      <c r="K207" t="s">
        <v>4802</v>
      </c>
      <c r="L207" t="s">
        <v>868</v>
      </c>
      <c r="M207" t="s">
        <v>4803</v>
      </c>
      <c r="N207" t="s">
        <v>639</v>
      </c>
      <c r="O207" t="s">
        <v>651</v>
      </c>
      <c r="P207" t="s">
        <v>26</v>
      </c>
      <c r="Q207" t="s">
        <v>652</v>
      </c>
      <c r="R207" t="s">
        <v>640</v>
      </c>
      <c r="S207" t="s">
        <v>4804</v>
      </c>
      <c r="T207" t="s">
        <v>4803</v>
      </c>
    </row>
    <row r="208" spans="1:20" x14ac:dyDescent="0.25">
      <c r="A208" t="s">
        <v>239</v>
      </c>
      <c r="B208" t="s">
        <v>245</v>
      </c>
      <c r="C208">
        <v>120</v>
      </c>
      <c r="D208">
        <v>1</v>
      </c>
      <c r="E208" t="s">
        <v>4799</v>
      </c>
      <c r="F208">
        <v>919</v>
      </c>
      <c r="G208">
        <v>0</v>
      </c>
      <c r="H208" t="s">
        <v>649</v>
      </c>
      <c r="I208" t="s">
        <v>4800</v>
      </c>
      <c r="J208" t="s">
        <v>4801</v>
      </c>
      <c r="K208" t="s">
        <v>4802</v>
      </c>
      <c r="L208" t="s">
        <v>868</v>
      </c>
      <c r="M208" t="s">
        <v>4803</v>
      </c>
      <c r="N208" t="s">
        <v>639</v>
      </c>
      <c r="O208" t="s">
        <v>651</v>
      </c>
      <c r="P208" t="s">
        <v>26</v>
      </c>
      <c r="Q208" t="s">
        <v>652</v>
      </c>
      <c r="R208" t="s">
        <v>640</v>
      </c>
      <c r="S208" t="s">
        <v>4804</v>
      </c>
      <c r="T208" t="s">
        <v>4803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4805</v>
      </c>
      <c r="F209">
        <v>100</v>
      </c>
      <c r="G209">
        <v>0</v>
      </c>
      <c r="H209" t="s">
        <v>637</v>
      </c>
      <c r="I209" t="s">
        <v>4806</v>
      </c>
      <c r="J209" t="s">
        <v>646</v>
      </c>
      <c r="K209" t="s">
        <v>639</v>
      </c>
      <c r="L209" t="s">
        <v>640</v>
      </c>
      <c r="M209" t="s">
        <v>4803</v>
      </c>
      <c r="N209" t="s">
        <v>639</v>
      </c>
      <c r="O209" t="s">
        <v>647</v>
      </c>
      <c r="P209" t="s">
        <v>5</v>
      </c>
      <c r="Q209" t="s">
        <v>648</v>
      </c>
      <c r="R209" t="s">
        <v>640</v>
      </c>
      <c r="S209" t="s">
        <v>4807</v>
      </c>
      <c r="T209" t="s">
        <v>4803</v>
      </c>
    </row>
    <row r="210" spans="1:20" x14ac:dyDescent="0.25">
      <c r="A210" t="s">
        <v>18</v>
      </c>
      <c r="B210" t="s">
        <v>19</v>
      </c>
      <c r="C210">
        <v>33</v>
      </c>
      <c r="D210">
        <v>10</v>
      </c>
      <c r="E210" t="s">
        <v>4808</v>
      </c>
      <c r="F210">
        <v>958</v>
      </c>
      <c r="G210">
        <v>0</v>
      </c>
      <c r="H210" t="s">
        <v>649</v>
      </c>
      <c r="I210" t="s">
        <v>890</v>
      </c>
      <c r="J210" t="s">
        <v>4809</v>
      </c>
      <c r="K210" t="s">
        <v>4802</v>
      </c>
      <c r="L210" t="s">
        <v>801</v>
      </c>
      <c r="M210" t="s">
        <v>4810</v>
      </c>
      <c r="N210" t="s">
        <v>639</v>
      </c>
      <c r="O210" t="s">
        <v>651</v>
      </c>
      <c r="P210" t="s">
        <v>26</v>
      </c>
      <c r="Q210" t="s">
        <v>652</v>
      </c>
      <c r="R210" t="s">
        <v>640</v>
      </c>
      <c r="S210" t="s">
        <v>4811</v>
      </c>
      <c r="T210" t="s">
        <v>4812</v>
      </c>
    </row>
    <row r="211" spans="1:20" x14ac:dyDescent="0.25">
      <c r="A211" t="s">
        <v>601</v>
      </c>
      <c r="B211" t="s">
        <v>602</v>
      </c>
      <c r="C211">
        <v>119</v>
      </c>
      <c r="D211">
        <v>1</v>
      </c>
      <c r="E211" t="s">
        <v>4808</v>
      </c>
      <c r="F211">
        <v>958</v>
      </c>
      <c r="G211">
        <v>0</v>
      </c>
      <c r="H211" t="s">
        <v>649</v>
      </c>
      <c r="I211" t="s">
        <v>890</v>
      </c>
      <c r="J211" t="s">
        <v>4809</v>
      </c>
      <c r="K211" t="s">
        <v>4802</v>
      </c>
      <c r="L211" t="s">
        <v>801</v>
      </c>
      <c r="M211" t="s">
        <v>4810</v>
      </c>
      <c r="N211" t="s">
        <v>639</v>
      </c>
      <c r="O211" t="s">
        <v>651</v>
      </c>
      <c r="P211" t="s">
        <v>26</v>
      </c>
      <c r="Q211" t="s">
        <v>652</v>
      </c>
      <c r="R211" t="s">
        <v>640</v>
      </c>
      <c r="S211" t="s">
        <v>4811</v>
      </c>
      <c r="T211" t="s">
        <v>4812</v>
      </c>
    </row>
    <row r="212" spans="1:20" x14ac:dyDescent="0.25">
      <c r="A212" t="s">
        <v>241</v>
      </c>
      <c r="B212" t="s">
        <v>247</v>
      </c>
      <c r="C212">
        <v>119</v>
      </c>
      <c r="D212">
        <v>1</v>
      </c>
      <c r="E212" t="s">
        <v>4808</v>
      </c>
      <c r="F212">
        <v>958</v>
      </c>
      <c r="G212">
        <v>0</v>
      </c>
      <c r="H212" t="s">
        <v>649</v>
      </c>
      <c r="I212" t="s">
        <v>890</v>
      </c>
      <c r="J212" t="s">
        <v>4809</v>
      </c>
      <c r="K212" t="s">
        <v>4802</v>
      </c>
      <c r="L212" t="s">
        <v>801</v>
      </c>
      <c r="M212" t="s">
        <v>4810</v>
      </c>
      <c r="N212" t="s">
        <v>639</v>
      </c>
      <c r="O212" t="s">
        <v>651</v>
      </c>
      <c r="P212" t="s">
        <v>26</v>
      </c>
      <c r="Q212" t="s">
        <v>652</v>
      </c>
      <c r="R212" t="s">
        <v>640</v>
      </c>
      <c r="S212" t="s">
        <v>4811</v>
      </c>
      <c r="T212" t="s">
        <v>4812</v>
      </c>
    </row>
    <row r="213" spans="1:20" x14ac:dyDescent="0.25">
      <c r="A213" t="s">
        <v>240</v>
      </c>
      <c r="B213" t="s">
        <v>246</v>
      </c>
      <c r="C213">
        <v>119</v>
      </c>
      <c r="D213">
        <v>1</v>
      </c>
      <c r="E213" t="s">
        <v>4808</v>
      </c>
      <c r="F213">
        <v>958</v>
      </c>
      <c r="G213">
        <v>0</v>
      </c>
      <c r="H213" t="s">
        <v>649</v>
      </c>
      <c r="I213" t="s">
        <v>890</v>
      </c>
      <c r="J213" t="s">
        <v>4809</v>
      </c>
      <c r="K213" t="s">
        <v>4802</v>
      </c>
      <c r="L213" t="s">
        <v>801</v>
      </c>
      <c r="M213" t="s">
        <v>4810</v>
      </c>
      <c r="N213" t="s">
        <v>639</v>
      </c>
      <c r="O213" t="s">
        <v>651</v>
      </c>
      <c r="P213" t="s">
        <v>26</v>
      </c>
      <c r="Q213" t="s">
        <v>652</v>
      </c>
      <c r="R213" t="s">
        <v>640</v>
      </c>
      <c r="S213" t="s">
        <v>4811</v>
      </c>
      <c r="T213" t="s">
        <v>4812</v>
      </c>
    </row>
    <row r="214" spans="1:20" x14ac:dyDescent="0.25">
      <c r="A214" t="s">
        <v>239</v>
      </c>
      <c r="B214" t="s">
        <v>245</v>
      </c>
      <c r="C214">
        <v>120</v>
      </c>
      <c r="D214">
        <v>1</v>
      </c>
      <c r="E214" t="s">
        <v>4808</v>
      </c>
      <c r="F214">
        <v>958</v>
      </c>
      <c r="G214">
        <v>0</v>
      </c>
      <c r="H214" t="s">
        <v>649</v>
      </c>
      <c r="I214" t="s">
        <v>890</v>
      </c>
      <c r="J214" t="s">
        <v>4809</v>
      </c>
      <c r="K214" t="s">
        <v>4802</v>
      </c>
      <c r="L214" t="s">
        <v>801</v>
      </c>
      <c r="M214" t="s">
        <v>4810</v>
      </c>
      <c r="N214" t="s">
        <v>639</v>
      </c>
      <c r="O214" t="s">
        <v>651</v>
      </c>
      <c r="P214" t="s">
        <v>26</v>
      </c>
      <c r="Q214" t="s">
        <v>652</v>
      </c>
      <c r="R214" t="s">
        <v>640</v>
      </c>
      <c r="S214" t="s">
        <v>4811</v>
      </c>
      <c r="T214" t="s">
        <v>4812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4813</v>
      </c>
      <c r="F215">
        <v>100</v>
      </c>
      <c r="G215">
        <v>0</v>
      </c>
      <c r="H215" t="s">
        <v>637</v>
      </c>
      <c r="I215" t="s">
        <v>4814</v>
      </c>
      <c r="J215" t="s">
        <v>653</v>
      </c>
      <c r="K215" t="s">
        <v>639</v>
      </c>
      <c r="L215" t="s">
        <v>640</v>
      </c>
      <c r="M215" t="s">
        <v>4812</v>
      </c>
      <c r="N215" t="s">
        <v>639</v>
      </c>
      <c r="O215" t="s">
        <v>647</v>
      </c>
      <c r="P215" t="s">
        <v>5</v>
      </c>
      <c r="Q215" t="s">
        <v>648</v>
      </c>
      <c r="R215" t="s">
        <v>640</v>
      </c>
      <c r="S215" t="s">
        <v>4815</v>
      </c>
      <c r="T215" t="s">
        <v>4812</v>
      </c>
    </row>
    <row r="216" spans="1:20" x14ac:dyDescent="0.25">
      <c r="A216" t="s">
        <v>241</v>
      </c>
      <c r="B216" t="s">
        <v>247</v>
      </c>
      <c r="C216">
        <v>159</v>
      </c>
      <c r="D216">
        <v>2</v>
      </c>
      <c r="E216" t="s">
        <v>4816</v>
      </c>
      <c r="F216">
        <v>258</v>
      </c>
      <c r="G216">
        <v>0</v>
      </c>
      <c r="H216" t="s">
        <v>637</v>
      </c>
      <c r="I216" t="s">
        <v>4817</v>
      </c>
      <c r="J216" t="s">
        <v>719</v>
      </c>
      <c r="K216" t="s">
        <v>639</v>
      </c>
      <c r="L216" t="s">
        <v>640</v>
      </c>
      <c r="M216" t="s">
        <v>4818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4819</v>
      </c>
      <c r="T216" t="s">
        <v>4820</v>
      </c>
    </row>
    <row r="217" spans="1:20" x14ac:dyDescent="0.25">
      <c r="A217" t="s">
        <v>22</v>
      </c>
      <c r="B217" t="s">
        <v>213</v>
      </c>
      <c r="C217">
        <v>76</v>
      </c>
      <c r="D217">
        <v>1</v>
      </c>
      <c r="E217" t="s">
        <v>4821</v>
      </c>
      <c r="F217">
        <v>76</v>
      </c>
      <c r="G217">
        <v>0</v>
      </c>
      <c r="H217" t="s">
        <v>677</v>
      </c>
      <c r="I217" t="s">
        <v>4822</v>
      </c>
      <c r="J217" t="s">
        <v>4823</v>
      </c>
      <c r="K217" t="s">
        <v>4824</v>
      </c>
      <c r="L217" t="s">
        <v>4825</v>
      </c>
      <c r="M217" t="s">
        <v>4826</v>
      </c>
      <c r="N217" t="s">
        <v>639</v>
      </c>
      <c r="O217" t="s">
        <v>678</v>
      </c>
      <c r="P217" t="s">
        <v>23</v>
      </c>
      <c r="Q217" t="s">
        <v>679</v>
      </c>
      <c r="R217" t="s">
        <v>640</v>
      </c>
      <c r="S217" t="s">
        <v>4827</v>
      </c>
      <c r="T217" t="s">
        <v>4826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4828</v>
      </c>
      <c r="F218">
        <v>200</v>
      </c>
      <c r="G218">
        <v>0</v>
      </c>
      <c r="H218" t="s">
        <v>637</v>
      </c>
      <c r="I218" t="s">
        <v>4829</v>
      </c>
      <c r="J218" t="s">
        <v>664</v>
      </c>
      <c r="K218" t="s">
        <v>639</v>
      </c>
      <c r="L218" t="s">
        <v>640</v>
      </c>
      <c r="M218" t="s">
        <v>4830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4831</v>
      </c>
      <c r="T218" t="s">
        <v>4830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4832</v>
      </c>
      <c r="F219">
        <v>100</v>
      </c>
      <c r="G219">
        <v>0</v>
      </c>
      <c r="H219" t="s">
        <v>637</v>
      </c>
      <c r="I219" t="s">
        <v>4833</v>
      </c>
      <c r="J219" t="s">
        <v>715</v>
      </c>
      <c r="K219" t="s">
        <v>639</v>
      </c>
      <c r="L219" t="s">
        <v>640</v>
      </c>
      <c r="M219" t="s">
        <v>4834</v>
      </c>
      <c r="N219" t="s">
        <v>639</v>
      </c>
      <c r="O219" t="s">
        <v>647</v>
      </c>
      <c r="P219" t="s">
        <v>5</v>
      </c>
      <c r="Q219" t="s">
        <v>648</v>
      </c>
      <c r="R219" t="s">
        <v>640</v>
      </c>
      <c r="S219" t="s">
        <v>4835</v>
      </c>
      <c r="T219" t="s">
        <v>4830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228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197" sqref="U19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8.542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4836</v>
      </c>
      <c r="F2">
        <v>100</v>
      </c>
      <c r="G2">
        <v>0</v>
      </c>
      <c r="H2" t="s">
        <v>637</v>
      </c>
      <c r="I2" t="s">
        <v>4837</v>
      </c>
      <c r="J2" t="s">
        <v>657</v>
      </c>
      <c r="K2" t="s">
        <v>639</v>
      </c>
      <c r="L2" t="s">
        <v>640</v>
      </c>
      <c r="M2" t="s">
        <v>4838</v>
      </c>
      <c r="N2" t="s">
        <v>639</v>
      </c>
      <c r="O2" t="s">
        <v>647</v>
      </c>
      <c r="P2" t="s">
        <v>5</v>
      </c>
      <c r="Q2" t="s">
        <v>648</v>
      </c>
      <c r="R2" t="s">
        <v>640</v>
      </c>
      <c r="S2" t="s">
        <v>4839</v>
      </c>
      <c r="T2" t="s">
        <v>4838</v>
      </c>
      <c r="U2" s="50" t="s">
        <v>147</v>
      </c>
      <c r="V2">
        <v>366</v>
      </c>
    </row>
    <row r="3" spans="1:22" x14ac:dyDescent="0.25">
      <c r="A3" t="s">
        <v>72</v>
      </c>
      <c r="B3" t="s">
        <v>799</v>
      </c>
      <c r="C3">
        <v>93</v>
      </c>
      <c r="D3">
        <v>1</v>
      </c>
      <c r="E3" t="s">
        <v>4840</v>
      </c>
      <c r="F3">
        <v>93</v>
      </c>
      <c r="G3">
        <v>0</v>
      </c>
      <c r="H3" t="s">
        <v>649</v>
      </c>
      <c r="I3" t="s">
        <v>4841</v>
      </c>
      <c r="J3" t="s">
        <v>4842</v>
      </c>
      <c r="K3" t="s">
        <v>4843</v>
      </c>
      <c r="L3" t="s">
        <v>4844</v>
      </c>
      <c r="M3" t="s">
        <v>4845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4846</v>
      </c>
      <c r="T3" t="s">
        <v>4845</v>
      </c>
      <c r="U3" s="51" t="s">
        <v>148</v>
      </c>
      <c r="V3">
        <v>366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4847</v>
      </c>
      <c r="F4">
        <v>100</v>
      </c>
      <c r="G4">
        <v>0</v>
      </c>
      <c r="H4" t="s">
        <v>637</v>
      </c>
      <c r="I4" t="s">
        <v>4848</v>
      </c>
      <c r="J4" t="s">
        <v>655</v>
      </c>
      <c r="K4" t="s">
        <v>639</v>
      </c>
      <c r="L4" t="s">
        <v>640</v>
      </c>
      <c r="M4" t="s">
        <v>4849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4850</v>
      </c>
      <c r="T4" t="s">
        <v>4849</v>
      </c>
      <c r="U4" s="50" t="s">
        <v>99</v>
      </c>
      <c r="V4">
        <v>50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4851</v>
      </c>
      <c r="F5">
        <v>200</v>
      </c>
      <c r="G5">
        <v>0</v>
      </c>
      <c r="H5" t="s">
        <v>637</v>
      </c>
      <c r="I5" t="s">
        <v>4852</v>
      </c>
      <c r="J5" t="s">
        <v>653</v>
      </c>
      <c r="K5" t="s">
        <v>639</v>
      </c>
      <c r="L5" t="s">
        <v>640</v>
      </c>
      <c r="M5" t="s">
        <v>4853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4854</v>
      </c>
      <c r="T5" t="s">
        <v>4853</v>
      </c>
      <c r="U5" s="51" t="s">
        <v>100</v>
      </c>
      <c r="V5">
        <v>50</v>
      </c>
    </row>
    <row r="6" spans="1:22" x14ac:dyDescent="0.25">
      <c r="A6" t="s">
        <v>147</v>
      </c>
      <c r="B6" t="s">
        <v>148</v>
      </c>
      <c r="C6">
        <v>65</v>
      </c>
      <c r="D6">
        <v>9</v>
      </c>
      <c r="E6" t="s">
        <v>4855</v>
      </c>
      <c r="F6">
        <v>315</v>
      </c>
      <c r="G6">
        <v>0</v>
      </c>
      <c r="H6" t="s">
        <v>637</v>
      </c>
      <c r="I6" t="s">
        <v>4856</v>
      </c>
      <c r="J6" t="s">
        <v>645</v>
      </c>
      <c r="K6" t="s">
        <v>639</v>
      </c>
      <c r="L6" t="s">
        <v>640</v>
      </c>
      <c r="M6" t="s">
        <v>4857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4858</v>
      </c>
      <c r="T6" t="s">
        <v>4857</v>
      </c>
      <c r="U6" s="50" t="s">
        <v>22</v>
      </c>
      <c r="V6">
        <v>107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4859</v>
      </c>
      <c r="F7">
        <v>100</v>
      </c>
      <c r="G7">
        <v>0</v>
      </c>
      <c r="H7" t="s">
        <v>637</v>
      </c>
      <c r="I7" t="s">
        <v>970</v>
      </c>
      <c r="J7" t="s">
        <v>733</v>
      </c>
      <c r="K7" t="s">
        <v>639</v>
      </c>
      <c r="L7" t="s">
        <v>640</v>
      </c>
      <c r="M7" t="s">
        <v>4860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4861</v>
      </c>
      <c r="T7" t="s">
        <v>4860</v>
      </c>
      <c r="U7" s="51" t="s">
        <v>4741</v>
      </c>
      <c r="V7">
        <v>1</v>
      </c>
    </row>
    <row r="8" spans="1:22" x14ac:dyDescent="0.25">
      <c r="A8" t="s">
        <v>101</v>
      </c>
      <c r="B8" t="s">
        <v>74</v>
      </c>
      <c r="C8">
        <v>100</v>
      </c>
      <c r="D8">
        <v>10</v>
      </c>
      <c r="E8" t="s">
        <v>4862</v>
      </c>
      <c r="F8">
        <v>900</v>
      </c>
      <c r="G8">
        <v>0</v>
      </c>
      <c r="H8" t="s">
        <v>649</v>
      </c>
      <c r="I8" t="s">
        <v>4841</v>
      </c>
      <c r="J8" t="s">
        <v>4863</v>
      </c>
      <c r="K8" t="s">
        <v>4864</v>
      </c>
      <c r="L8" t="s">
        <v>4865</v>
      </c>
      <c r="M8" t="s">
        <v>4866</v>
      </c>
      <c r="N8" t="s">
        <v>639</v>
      </c>
      <c r="O8" t="s">
        <v>656</v>
      </c>
      <c r="P8" t="s">
        <v>26</v>
      </c>
      <c r="Q8" t="s">
        <v>652</v>
      </c>
      <c r="R8" t="s">
        <v>640</v>
      </c>
      <c r="S8" t="s">
        <v>4867</v>
      </c>
      <c r="T8" t="s">
        <v>4860</v>
      </c>
      <c r="U8" s="51" t="s">
        <v>213</v>
      </c>
      <c r="V8">
        <v>2</v>
      </c>
    </row>
    <row r="9" spans="1:22" x14ac:dyDescent="0.25">
      <c r="A9" t="s">
        <v>18</v>
      </c>
      <c r="B9" t="s">
        <v>19</v>
      </c>
      <c r="C9">
        <v>66.666666666666671</v>
      </c>
      <c r="D9">
        <v>3</v>
      </c>
      <c r="E9" t="s">
        <v>4868</v>
      </c>
      <c r="F9">
        <v>129</v>
      </c>
      <c r="G9">
        <v>0</v>
      </c>
      <c r="H9" t="s">
        <v>637</v>
      </c>
      <c r="I9" t="s">
        <v>4869</v>
      </c>
      <c r="J9" t="s">
        <v>653</v>
      </c>
      <c r="K9" t="s">
        <v>639</v>
      </c>
      <c r="L9" t="s">
        <v>640</v>
      </c>
      <c r="M9" t="s">
        <v>4860</v>
      </c>
      <c r="N9" t="s">
        <v>639</v>
      </c>
      <c r="O9" t="s">
        <v>647</v>
      </c>
      <c r="P9" t="s">
        <v>5</v>
      </c>
      <c r="Q9" t="s">
        <v>648</v>
      </c>
      <c r="R9" t="s">
        <v>640</v>
      </c>
      <c r="S9" t="s">
        <v>4870</v>
      </c>
      <c r="T9" t="s">
        <v>4860</v>
      </c>
      <c r="U9" s="51" t="s">
        <v>27</v>
      </c>
      <c r="V9">
        <v>104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4871</v>
      </c>
      <c r="F10">
        <v>200</v>
      </c>
      <c r="G10">
        <v>0</v>
      </c>
      <c r="H10" t="s">
        <v>637</v>
      </c>
      <c r="I10" t="s">
        <v>4872</v>
      </c>
      <c r="J10" t="s">
        <v>733</v>
      </c>
      <c r="K10" t="s">
        <v>639</v>
      </c>
      <c r="L10" t="s">
        <v>640</v>
      </c>
      <c r="M10" t="s">
        <v>4873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4874</v>
      </c>
      <c r="T10" t="s">
        <v>4873</v>
      </c>
      <c r="U10" s="50" t="s">
        <v>18</v>
      </c>
      <c r="V10">
        <v>38</v>
      </c>
    </row>
    <row r="11" spans="1:22" x14ac:dyDescent="0.25">
      <c r="A11" t="s">
        <v>239</v>
      </c>
      <c r="B11" t="s">
        <v>245</v>
      </c>
      <c r="C11">
        <v>159</v>
      </c>
      <c r="D11">
        <v>1</v>
      </c>
      <c r="E11" t="s">
        <v>4875</v>
      </c>
      <c r="F11">
        <v>129</v>
      </c>
      <c r="G11">
        <v>0</v>
      </c>
      <c r="H11" t="s">
        <v>637</v>
      </c>
      <c r="I11" t="s">
        <v>4876</v>
      </c>
      <c r="J11" t="s">
        <v>754</v>
      </c>
      <c r="K11" t="s">
        <v>639</v>
      </c>
      <c r="L11" t="s">
        <v>640</v>
      </c>
      <c r="M11" t="s">
        <v>4877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4878</v>
      </c>
      <c r="T11" t="s">
        <v>4877</v>
      </c>
      <c r="U11" s="51" t="s">
        <v>19</v>
      </c>
      <c r="V11">
        <v>38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4879</v>
      </c>
      <c r="F12">
        <v>100</v>
      </c>
      <c r="G12">
        <v>0</v>
      </c>
      <c r="H12" t="s">
        <v>637</v>
      </c>
      <c r="I12" t="s">
        <v>4880</v>
      </c>
      <c r="J12" t="s">
        <v>655</v>
      </c>
      <c r="K12" t="s">
        <v>639</v>
      </c>
      <c r="L12" t="s">
        <v>640</v>
      </c>
      <c r="M12" t="s">
        <v>4881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4882</v>
      </c>
      <c r="T12" t="s">
        <v>4881</v>
      </c>
      <c r="U12" s="50" t="s">
        <v>101</v>
      </c>
      <c r="V12">
        <v>18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4883</v>
      </c>
      <c r="F13">
        <v>200</v>
      </c>
      <c r="G13">
        <v>0</v>
      </c>
      <c r="H13" t="s">
        <v>637</v>
      </c>
      <c r="I13" t="s">
        <v>4884</v>
      </c>
      <c r="J13" t="s">
        <v>659</v>
      </c>
      <c r="K13" t="s">
        <v>639</v>
      </c>
      <c r="L13" t="s">
        <v>640</v>
      </c>
      <c r="M13" t="s">
        <v>4885</v>
      </c>
      <c r="N13" t="s">
        <v>639</v>
      </c>
      <c r="O13" t="s">
        <v>662</v>
      </c>
      <c r="P13" t="s">
        <v>5</v>
      </c>
      <c r="Q13" t="s">
        <v>648</v>
      </c>
      <c r="R13" t="s">
        <v>640</v>
      </c>
      <c r="S13" t="s">
        <v>4886</v>
      </c>
      <c r="T13" t="s">
        <v>4885</v>
      </c>
      <c r="U13" s="51" t="s">
        <v>74</v>
      </c>
      <c r="V13">
        <v>18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4887</v>
      </c>
      <c r="F14">
        <v>200</v>
      </c>
      <c r="G14">
        <v>0</v>
      </c>
      <c r="H14" t="s">
        <v>637</v>
      </c>
      <c r="I14" t="s">
        <v>4888</v>
      </c>
      <c r="J14" t="s">
        <v>653</v>
      </c>
      <c r="K14" t="s">
        <v>639</v>
      </c>
      <c r="L14" t="s">
        <v>640</v>
      </c>
      <c r="M14" t="s">
        <v>4889</v>
      </c>
      <c r="N14" t="s">
        <v>639</v>
      </c>
      <c r="O14" t="s">
        <v>647</v>
      </c>
      <c r="P14" t="s">
        <v>5</v>
      </c>
      <c r="Q14" t="s">
        <v>648</v>
      </c>
      <c r="R14" t="s">
        <v>640</v>
      </c>
      <c r="S14" t="s">
        <v>4890</v>
      </c>
      <c r="T14" t="s">
        <v>4889</v>
      </c>
      <c r="U14" s="50" t="s">
        <v>72</v>
      </c>
      <c r="V14">
        <v>7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4891</v>
      </c>
      <c r="F15">
        <v>200</v>
      </c>
      <c r="G15">
        <v>0</v>
      </c>
      <c r="H15" t="s">
        <v>637</v>
      </c>
      <c r="I15" t="s">
        <v>4892</v>
      </c>
      <c r="J15" t="s">
        <v>780</v>
      </c>
      <c r="K15" t="s">
        <v>639</v>
      </c>
      <c r="L15" t="s">
        <v>640</v>
      </c>
      <c r="M15" t="s">
        <v>4893</v>
      </c>
      <c r="N15" t="s">
        <v>639</v>
      </c>
      <c r="O15" t="s">
        <v>647</v>
      </c>
      <c r="P15" t="s">
        <v>5</v>
      </c>
      <c r="Q15" t="s">
        <v>648</v>
      </c>
      <c r="R15" t="s">
        <v>640</v>
      </c>
      <c r="S15" t="s">
        <v>4894</v>
      </c>
      <c r="T15" t="s">
        <v>4893</v>
      </c>
      <c r="U15" s="51" t="s">
        <v>108</v>
      </c>
      <c r="V15">
        <v>3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4895</v>
      </c>
      <c r="F16">
        <v>200</v>
      </c>
      <c r="G16">
        <v>0</v>
      </c>
      <c r="H16" t="s">
        <v>637</v>
      </c>
      <c r="I16" t="s">
        <v>4896</v>
      </c>
      <c r="J16" t="s">
        <v>659</v>
      </c>
      <c r="K16" t="s">
        <v>639</v>
      </c>
      <c r="L16" t="s">
        <v>640</v>
      </c>
      <c r="M16" t="s">
        <v>4897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4898</v>
      </c>
      <c r="T16" t="s">
        <v>4897</v>
      </c>
      <c r="U16" s="51" t="s">
        <v>799</v>
      </c>
      <c r="V16">
        <v>4</v>
      </c>
    </row>
    <row r="17" spans="1:22" x14ac:dyDescent="0.25">
      <c r="A17" t="s">
        <v>22</v>
      </c>
      <c r="B17" t="s">
        <v>27</v>
      </c>
      <c r="C17">
        <v>69.900000000000006</v>
      </c>
      <c r="D17">
        <v>10</v>
      </c>
      <c r="E17" t="s">
        <v>4899</v>
      </c>
      <c r="F17">
        <v>800</v>
      </c>
      <c r="G17">
        <v>0</v>
      </c>
      <c r="H17" t="s">
        <v>649</v>
      </c>
      <c r="I17" t="s">
        <v>4900</v>
      </c>
      <c r="J17" t="s">
        <v>4901</v>
      </c>
      <c r="K17" t="s">
        <v>4902</v>
      </c>
      <c r="L17" t="s">
        <v>4903</v>
      </c>
      <c r="M17" t="s">
        <v>4904</v>
      </c>
      <c r="N17" t="s">
        <v>639</v>
      </c>
      <c r="O17" t="s">
        <v>656</v>
      </c>
      <c r="P17" t="s">
        <v>26</v>
      </c>
      <c r="Q17" t="s">
        <v>652</v>
      </c>
      <c r="R17" t="s">
        <v>640</v>
      </c>
      <c r="S17" t="s">
        <v>4905</v>
      </c>
      <c r="T17" t="s">
        <v>4906</v>
      </c>
      <c r="U17" s="50" t="s">
        <v>14</v>
      </c>
      <c r="V17">
        <v>3</v>
      </c>
    </row>
    <row r="18" spans="1:22" x14ac:dyDescent="0.25">
      <c r="A18" t="s">
        <v>241</v>
      </c>
      <c r="B18" t="s">
        <v>742</v>
      </c>
      <c r="C18">
        <v>87.2</v>
      </c>
      <c r="D18">
        <v>2</v>
      </c>
      <c r="E18" t="s">
        <v>4907</v>
      </c>
      <c r="F18">
        <v>174.4</v>
      </c>
      <c r="G18">
        <v>0</v>
      </c>
      <c r="H18" t="s">
        <v>677</v>
      </c>
      <c r="I18" t="s">
        <v>4908</v>
      </c>
      <c r="J18" t="s">
        <v>4909</v>
      </c>
      <c r="K18" t="s">
        <v>4910</v>
      </c>
      <c r="L18" t="s">
        <v>4911</v>
      </c>
      <c r="M18" t="s">
        <v>4912</v>
      </c>
      <c r="N18" t="s">
        <v>639</v>
      </c>
      <c r="O18" t="s">
        <v>678</v>
      </c>
      <c r="P18" t="s">
        <v>23</v>
      </c>
      <c r="Q18" t="s">
        <v>679</v>
      </c>
      <c r="R18" t="s">
        <v>640</v>
      </c>
      <c r="S18" t="s">
        <v>4913</v>
      </c>
      <c r="T18" t="s">
        <v>4912</v>
      </c>
      <c r="U18" s="51" t="s">
        <v>15</v>
      </c>
      <c r="V18">
        <v>3</v>
      </c>
    </row>
    <row r="19" spans="1:22" x14ac:dyDescent="0.25">
      <c r="A19" t="s">
        <v>22</v>
      </c>
      <c r="B19" t="s">
        <v>27</v>
      </c>
      <c r="C19">
        <v>80</v>
      </c>
      <c r="D19">
        <v>1</v>
      </c>
      <c r="E19" t="s">
        <v>4914</v>
      </c>
      <c r="F19">
        <v>80</v>
      </c>
      <c r="G19">
        <v>0</v>
      </c>
      <c r="H19" t="s">
        <v>649</v>
      </c>
      <c r="I19" t="s">
        <v>4915</v>
      </c>
      <c r="J19" t="s">
        <v>4916</v>
      </c>
      <c r="K19" t="s">
        <v>4917</v>
      </c>
      <c r="L19" t="s">
        <v>883</v>
      </c>
      <c r="M19" t="s">
        <v>4918</v>
      </c>
      <c r="N19" t="s">
        <v>639</v>
      </c>
      <c r="O19" t="s">
        <v>656</v>
      </c>
      <c r="P19" t="s">
        <v>26</v>
      </c>
      <c r="Q19" t="s">
        <v>652</v>
      </c>
      <c r="R19" t="s">
        <v>640</v>
      </c>
      <c r="S19" t="s">
        <v>4919</v>
      </c>
      <c r="T19" t="s">
        <v>4920</v>
      </c>
      <c r="U19" s="50" t="s">
        <v>239</v>
      </c>
      <c r="V19">
        <v>26</v>
      </c>
    </row>
    <row r="20" spans="1:22" x14ac:dyDescent="0.25">
      <c r="A20" t="s">
        <v>22</v>
      </c>
      <c r="B20" t="s">
        <v>27</v>
      </c>
      <c r="C20">
        <v>66.333333333333329</v>
      </c>
      <c r="D20">
        <v>3</v>
      </c>
      <c r="E20" t="s">
        <v>4921</v>
      </c>
      <c r="F20">
        <v>250</v>
      </c>
      <c r="G20">
        <v>0</v>
      </c>
      <c r="H20" t="s">
        <v>637</v>
      </c>
      <c r="I20" t="s">
        <v>4922</v>
      </c>
      <c r="J20" t="s">
        <v>654</v>
      </c>
      <c r="K20" t="s">
        <v>639</v>
      </c>
      <c r="L20" t="s">
        <v>640</v>
      </c>
      <c r="M20" t="s">
        <v>4923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4924</v>
      </c>
      <c r="T20" t="s">
        <v>4923</v>
      </c>
      <c r="U20" s="51" t="s">
        <v>245</v>
      </c>
      <c r="V20">
        <v>25</v>
      </c>
    </row>
    <row r="21" spans="1:22" x14ac:dyDescent="0.25">
      <c r="A21" t="s">
        <v>240</v>
      </c>
      <c r="B21" t="s">
        <v>246</v>
      </c>
      <c r="C21">
        <v>139</v>
      </c>
      <c r="D21">
        <v>1</v>
      </c>
      <c r="E21" t="s">
        <v>4925</v>
      </c>
      <c r="F21">
        <v>139</v>
      </c>
      <c r="G21">
        <v>0</v>
      </c>
      <c r="H21" t="s">
        <v>649</v>
      </c>
      <c r="I21" t="s">
        <v>4773</v>
      </c>
      <c r="J21" t="s">
        <v>4926</v>
      </c>
      <c r="K21" t="s">
        <v>4927</v>
      </c>
      <c r="L21" t="s">
        <v>4089</v>
      </c>
      <c r="M21" t="s">
        <v>4923</v>
      </c>
      <c r="N21" t="s">
        <v>639</v>
      </c>
      <c r="O21" t="s">
        <v>651</v>
      </c>
      <c r="P21" t="s">
        <v>26</v>
      </c>
      <c r="Q21" t="s">
        <v>652</v>
      </c>
      <c r="R21" t="s">
        <v>640</v>
      </c>
      <c r="S21" t="s">
        <v>4928</v>
      </c>
      <c r="T21" t="s">
        <v>4923</v>
      </c>
      <c r="U21" s="51" t="s">
        <v>742</v>
      </c>
      <c r="V21">
        <v>1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4929</v>
      </c>
      <c r="F22">
        <v>101</v>
      </c>
      <c r="G22">
        <v>1</v>
      </c>
      <c r="H22" t="s">
        <v>637</v>
      </c>
      <c r="I22" t="s">
        <v>4930</v>
      </c>
      <c r="J22" t="s">
        <v>675</v>
      </c>
      <c r="K22" t="s">
        <v>639</v>
      </c>
      <c r="L22" t="s">
        <v>640</v>
      </c>
      <c r="M22" t="s">
        <v>4931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4932</v>
      </c>
      <c r="T22" t="s">
        <v>4931</v>
      </c>
      <c r="U22" s="50" t="s">
        <v>240</v>
      </c>
      <c r="V22">
        <v>20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4933</v>
      </c>
      <c r="F23">
        <v>200</v>
      </c>
      <c r="G23">
        <v>0</v>
      </c>
      <c r="H23" t="s">
        <v>637</v>
      </c>
      <c r="I23" t="s">
        <v>4934</v>
      </c>
      <c r="J23" t="s">
        <v>646</v>
      </c>
      <c r="K23" t="s">
        <v>639</v>
      </c>
      <c r="L23" t="s">
        <v>640</v>
      </c>
      <c r="M23" t="s">
        <v>4935</v>
      </c>
      <c r="N23" t="s">
        <v>639</v>
      </c>
      <c r="O23" t="s">
        <v>647</v>
      </c>
      <c r="P23" t="s">
        <v>5</v>
      </c>
      <c r="Q23" t="s">
        <v>648</v>
      </c>
      <c r="R23" t="s">
        <v>640</v>
      </c>
      <c r="S23" t="s">
        <v>4936</v>
      </c>
      <c r="T23" t="s">
        <v>4935</v>
      </c>
      <c r="U23" s="51" t="s">
        <v>246</v>
      </c>
      <c r="V23">
        <v>20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4937</v>
      </c>
      <c r="F24">
        <v>200</v>
      </c>
      <c r="G24">
        <v>0</v>
      </c>
      <c r="H24" t="s">
        <v>637</v>
      </c>
      <c r="I24" t="s">
        <v>4938</v>
      </c>
      <c r="J24" t="s">
        <v>864</v>
      </c>
      <c r="K24" t="s">
        <v>639</v>
      </c>
      <c r="L24" t="s">
        <v>640</v>
      </c>
      <c r="M24" t="s">
        <v>4939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4940</v>
      </c>
      <c r="T24" t="s">
        <v>4939</v>
      </c>
      <c r="U24" s="50" t="s">
        <v>241</v>
      </c>
      <c r="V24">
        <v>20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4941</v>
      </c>
      <c r="F25">
        <v>200</v>
      </c>
      <c r="G25">
        <v>0</v>
      </c>
      <c r="H25" t="s">
        <v>637</v>
      </c>
      <c r="I25" t="s">
        <v>4942</v>
      </c>
      <c r="J25" t="s">
        <v>655</v>
      </c>
      <c r="K25" t="s">
        <v>639</v>
      </c>
      <c r="L25" t="s">
        <v>640</v>
      </c>
      <c r="M25" t="s">
        <v>4943</v>
      </c>
      <c r="N25" t="s">
        <v>639</v>
      </c>
      <c r="O25" t="s">
        <v>662</v>
      </c>
      <c r="P25" t="s">
        <v>5</v>
      </c>
      <c r="Q25" t="s">
        <v>648</v>
      </c>
      <c r="R25" t="s">
        <v>640</v>
      </c>
      <c r="S25" t="s">
        <v>4944</v>
      </c>
      <c r="T25" t="s">
        <v>4945</v>
      </c>
      <c r="U25" s="51" t="s">
        <v>247</v>
      </c>
      <c r="V25">
        <v>15</v>
      </c>
    </row>
    <row r="26" spans="1:22" x14ac:dyDescent="0.25">
      <c r="A26" t="s">
        <v>22</v>
      </c>
      <c r="B26" t="s">
        <v>27</v>
      </c>
      <c r="C26">
        <v>80</v>
      </c>
      <c r="D26">
        <v>2</v>
      </c>
      <c r="E26" t="s">
        <v>4946</v>
      </c>
      <c r="F26">
        <v>160</v>
      </c>
      <c r="G26">
        <v>0</v>
      </c>
      <c r="H26" t="s">
        <v>649</v>
      </c>
      <c r="I26" t="s">
        <v>4947</v>
      </c>
      <c r="J26" t="s">
        <v>4948</v>
      </c>
      <c r="K26" t="s">
        <v>4570</v>
      </c>
      <c r="L26" t="s">
        <v>896</v>
      </c>
      <c r="M26" t="s">
        <v>4949</v>
      </c>
      <c r="N26" t="s">
        <v>639</v>
      </c>
      <c r="O26" t="s">
        <v>656</v>
      </c>
      <c r="P26" t="s">
        <v>26</v>
      </c>
      <c r="Q26" t="s">
        <v>652</v>
      </c>
      <c r="R26" t="s">
        <v>640</v>
      </c>
      <c r="S26" t="s">
        <v>4950</v>
      </c>
      <c r="T26" t="s">
        <v>4951</v>
      </c>
      <c r="U26" s="51" t="s">
        <v>742</v>
      </c>
      <c r="V26">
        <v>5</v>
      </c>
    </row>
    <row r="27" spans="1:22" x14ac:dyDescent="0.25">
      <c r="A27" t="s">
        <v>22</v>
      </c>
      <c r="B27" t="s">
        <v>27</v>
      </c>
      <c r="C27">
        <v>80</v>
      </c>
      <c r="D27">
        <v>3</v>
      </c>
      <c r="E27" t="s">
        <v>4952</v>
      </c>
      <c r="F27">
        <v>240</v>
      </c>
      <c r="G27">
        <v>0</v>
      </c>
      <c r="H27" t="s">
        <v>649</v>
      </c>
      <c r="I27" t="s">
        <v>4947</v>
      </c>
      <c r="J27" t="s">
        <v>4948</v>
      </c>
      <c r="K27" t="s">
        <v>4570</v>
      </c>
      <c r="L27" t="s">
        <v>896</v>
      </c>
      <c r="M27" t="s">
        <v>4951</v>
      </c>
      <c r="N27" t="s">
        <v>639</v>
      </c>
      <c r="O27" t="s">
        <v>656</v>
      </c>
      <c r="P27" t="s">
        <v>26</v>
      </c>
      <c r="Q27" t="s">
        <v>652</v>
      </c>
      <c r="R27" t="s">
        <v>640</v>
      </c>
      <c r="S27" t="s">
        <v>4953</v>
      </c>
      <c r="T27" t="s">
        <v>4951</v>
      </c>
      <c r="U27" s="50" t="s">
        <v>601</v>
      </c>
      <c r="V27">
        <v>17</v>
      </c>
    </row>
    <row r="28" spans="1:22" x14ac:dyDescent="0.25">
      <c r="A28" t="s">
        <v>99</v>
      </c>
      <c r="B28" t="s">
        <v>100</v>
      </c>
      <c r="C28">
        <v>10</v>
      </c>
      <c r="D28">
        <v>20</v>
      </c>
      <c r="E28" t="s">
        <v>4954</v>
      </c>
      <c r="F28">
        <v>222</v>
      </c>
      <c r="G28">
        <v>0</v>
      </c>
      <c r="H28" t="s">
        <v>649</v>
      </c>
      <c r="I28" t="s">
        <v>1090</v>
      </c>
      <c r="J28" t="s">
        <v>4955</v>
      </c>
      <c r="K28" t="s">
        <v>4956</v>
      </c>
      <c r="L28" t="s">
        <v>4957</v>
      </c>
      <c r="M28" t="s">
        <v>4958</v>
      </c>
      <c r="N28" t="s">
        <v>639</v>
      </c>
      <c r="O28" t="s">
        <v>656</v>
      </c>
      <c r="P28" t="s">
        <v>26</v>
      </c>
      <c r="Q28" t="s">
        <v>652</v>
      </c>
      <c r="R28" t="s">
        <v>640</v>
      </c>
      <c r="S28" t="s">
        <v>4959</v>
      </c>
      <c r="T28" t="s">
        <v>4958</v>
      </c>
      <c r="U28" s="51" t="s">
        <v>602</v>
      </c>
      <c r="V28">
        <v>15</v>
      </c>
    </row>
    <row r="29" spans="1:22" x14ac:dyDescent="0.25">
      <c r="A29" t="s">
        <v>22</v>
      </c>
      <c r="B29" t="s">
        <v>27</v>
      </c>
      <c r="C29">
        <v>80</v>
      </c>
      <c r="D29">
        <v>3</v>
      </c>
      <c r="E29" t="s">
        <v>4960</v>
      </c>
      <c r="F29">
        <v>240</v>
      </c>
      <c r="G29">
        <v>0</v>
      </c>
      <c r="H29" t="s">
        <v>649</v>
      </c>
      <c r="I29" t="s">
        <v>4947</v>
      </c>
      <c r="J29" t="s">
        <v>4948</v>
      </c>
      <c r="K29" t="s">
        <v>4570</v>
      </c>
      <c r="L29" t="s">
        <v>896</v>
      </c>
      <c r="M29" t="s">
        <v>4961</v>
      </c>
      <c r="N29" t="s">
        <v>639</v>
      </c>
      <c r="O29" t="s">
        <v>656</v>
      </c>
      <c r="P29" t="s">
        <v>26</v>
      </c>
      <c r="Q29" t="s">
        <v>652</v>
      </c>
      <c r="R29" t="s">
        <v>640</v>
      </c>
      <c r="S29" t="s">
        <v>4962</v>
      </c>
      <c r="T29" t="s">
        <v>4961</v>
      </c>
      <c r="U29" s="51" t="s">
        <v>742</v>
      </c>
      <c r="V29">
        <v>2</v>
      </c>
    </row>
    <row r="30" spans="1:22" x14ac:dyDescent="0.25">
      <c r="A30" t="s">
        <v>22</v>
      </c>
      <c r="B30" t="s">
        <v>27</v>
      </c>
      <c r="C30">
        <v>80</v>
      </c>
      <c r="D30">
        <v>3</v>
      </c>
      <c r="E30" t="s">
        <v>4963</v>
      </c>
      <c r="F30">
        <v>240</v>
      </c>
      <c r="G30">
        <v>0</v>
      </c>
      <c r="H30" t="s">
        <v>649</v>
      </c>
      <c r="I30" t="s">
        <v>4947</v>
      </c>
      <c r="J30" t="s">
        <v>4948</v>
      </c>
      <c r="K30" t="s">
        <v>4570</v>
      </c>
      <c r="L30" t="s">
        <v>896</v>
      </c>
      <c r="M30" t="s">
        <v>4961</v>
      </c>
      <c r="N30" t="s">
        <v>639</v>
      </c>
      <c r="O30" t="s">
        <v>656</v>
      </c>
      <c r="P30" t="s">
        <v>26</v>
      </c>
      <c r="Q30" t="s">
        <v>652</v>
      </c>
      <c r="R30" t="s">
        <v>640</v>
      </c>
      <c r="S30" t="s">
        <v>4964</v>
      </c>
      <c r="T30" t="s">
        <v>4965</v>
      </c>
      <c r="U30" s="50" t="s">
        <v>77</v>
      </c>
      <c r="V30">
        <v>14</v>
      </c>
    </row>
    <row r="31" spans="1:22" x14ac:dyDescent="0.25">
      <c r="A31" t="s">
        <v>22</v>
      </c>
      <c r="B31" t="s">
        <v>213</v>
      </c>
      <c r="C31">
        <v>68</v>
      </c>
      <c r="D31">
        <v>1</v>
      </c>
      <c r="E31" t="s">
        <v>4966</v>
      </c>
      <c r="F31">
        <v>80</v>
      </c>
      <c r="G31">
        <v>12</v>
      </c>
      <c r="H31" t="s">
        <v>677</v>
      </c>
      <c r="I31" t="s">
        <v>4967</v>
      </c>
      <c r="J31" t="s">
        <v>4968</v>
      </c>
      <c r="K31" t="s">
        <v>4969</v>
      </c>
      <c r="L31" t="s">
        <v>4970</v>
      </c>
      <c r="M31" t="s">
        <v>4965</v>
      </c>
      <c r="N31" t="s">
        <v>639</v>
      </c>
      <c r="O31" t="s">
        <v>678</v>
      </c>
      <c r="P31" t="s">
        <v>23</v>
      </c>
      <c r="Q31" t="s">
        <v>679</v>
      </c>
      <c r="R31" t="s">
        <v>640</v>
      </c>
      <c r="S31" t="s">
        <v>4971</v>
      </c>
      <c r="T31" t="s">
        <v>4965</v>
      </c>
      <c r="U31" s="51" t="s">
        <v>78</v>
      </c>
      <c r="V31">
        <v>14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4972</v>
      </c>
      <c r="F32">
        <v>200</v>
      </c>
      <c r="G32">
        <v>0</v>
      </c>
      <c r="H32" t="s">
        <v>637</v>
      </c>
      <c r="I32" t="s">
        <v>4973</v>
      </c>
      <c r="J32" t="s">
        <v>704</v>
      </c>
      <c r="K32" t="s">
        <v>639</v>
      </c>
      <c r="L32" t="s">
        <v>640</v>
      </c>
      <c r="M32" t="s">
        <v>4965</v>
      </c>
      <c r="N32" t="s">
        <v>639</v>
      </c>
      <c r="O32" t="s">
        <v>647</v>
      </c>
      <c r="P32" t="s">
        <v>5</v>
      </c>
      <c r="Q32" t="s">
        <v>648</v>
      </c>
      <c r="R32" t="s">
        <v>640</v>
      </c>
      <c r="S32" t="s">
        <v>4974</v>
      </c>
      <c r="T32" t="s">
        <v>4975</v>
      </c>
      <c r="U32" s="50" t="s">
        <v>5123</v>
      </c>
      <c r="V32">
        <v>1</v>
      </c>
    </row>
    <row r="33" spans="1:22" x14ac:dyDescent="0.25">
      <c r="A33" t="s">
        <v>239</v>
      </c>
      <c r="B33" t="s">
        <v>742</v>
      </c>
      <c r="C33">
        <v>87.2</v>
      </c>
      <c r="D33">
        <v>1</v>
      </c>
      <c r="E33" t="s">
        <v>4976</v>
      </c>
      <c r="F33">
        <v>96.7</v>
      </c>
      <c r="G33">
        <v>9.5</v>
      </c>
      <c r="H33" t="s">
        <v>677</v>
      </c>
      <c r="I33" t="s">
        <v>4977</v>
      </c>
      <c r="J33" t="s">
        <v>4978</v>
      </c>
      <c r="K33" t="s">
        <v>4979</v>
      </c>
      <c r="L33" t="s">
        <v>4980</v>
      </c>
      <c r="M33" t="s">
        <v>4981</v>
      </c>
      <c r="N33" t="s">
        <v>639</v>
      </c>
      <c r="O33" t="s">
        <v>678</v>
      </c>
      <c r="P33" t="s">
        <v>23</v>
      </c>
      <c r="Q33" t="s">
        <v>679</v>
      </c>
      <c r="R33" t="s">
        <v>640</v>
      </c>
      <c r="S33" t="s">
        <v>4982</v>
      </c>
      <c r="T33" t="s">
        <v>4981</v>
      </c>
      <c r="U33" s="51" t="s">
        <v>5124</v>
      </c>
      <c r="V33">
        <v>1</v>
      </c>
    </row>
    <row r="34" spans="1:22" x14ac:dyDescent="0.25">
      <c r="A34" t="s">
        <v>601</v>
      </c>
      <c r="B34" t="s">
        <v>602</v>
      </c>
      <c r="C34">
        <v>139</v>
      </c>
      <c r="D34">
        <v>1</v>
      </c>
      <c r="E34" t="s">
        <v>4983</v>
      </c>
      <c r="F34">
        <v>453.6</v>
      </c>
      <c r="G34">
        <v>65</v>
      </c>
      <c r="H34" t="s">
        <v>649</v>
      </c>
      <c r="I34" t="s">
        <v>4977</v>
      </c>
      <c r="J34" t="s">
        <v>4978</v>
      </c>
      <c r="K34" t="s">
        <v>4979</v>
      </c>
      <c r="L34" t="s">
        <v>4980</v>
      </c>
      <c r="M34" t="s">
        <v>4984</v>
      </c>
      <c r="N34" t="s">
        <v>639</v>
      </c>
      <c r="O34" t="s">
        <v>678</v>
      </c>
      <c r="P34" t="s">
        <v>23</v>
      </c>
      <c r="Q34" t="s">
        <v>679</v>
      </c>
      <c r="R34" t="s">
        <v>640</v>
      </c>
      <c r="S34" t="s">
        <v>4985</v>
      </c>
      <c r="T34" t="s">
        <v>4984</v>
      </c>
      <c r="U34" s="50" t="s">
        <v>516</v>
      </c>
      <c r="V34">
        <v>3</v>
      </c>
    </row>
    <row r="35" spans="1:22" x14ac:dyDescent="0.25">
      <c r="A35" t="s">
        <v>241</v>
      </c>
      <c r="B35" t="s">
        <v>247</v>
      </c>
      <c r="C35">
        <v>139</v>
      </c>
      <c r="D35">
        <v>1</v>
      </c>
      <c r="E35" t="s">
        <v>4983</v>
      </c>
      <c r="F35">
        <v>453.6</v>
      </c>
      <c r="G35">
        <v>65</v>
      </c>
      <c r="H35" t="s">
        <v>649</v>
      </c>
      <c r="I35" t="s">
        <v>4977</v>
      </c>
      <c r="J35" t="s">
        <v>4978</v>
      </c>
      <c r="K35" t="s">
        <v>4979</v>
      </c>
      <c r="L35" t="s">
        <v>4980</v>
      </c>
      <c r="M35" t="s">
        <v>4984</v>
      </c>
      <c r="N35" t="s">
        <v>639</v>
      </c>
      <c r="O35" t="s">
        <v>678</v>
      </c>
      <c r="P35" t="s">
        <v>23</v>
      </c>
      <c r="Q35" t="s">
        <v>679</v>
      </c>
      <c r="R35" t="s">
        <v>640</v>
      </c>
      <c r="S35" t="s">
        <v>4985</v>
      </c>
      <c r="T35" t="s">
        <v>4984</v>
      </c>
      <c r="U35" s="51" t="s">
        <v>120</v>
      </c>
      <c r="V35">
        <v>3</v>
      </c>
    </row>
    <row r="36" spans="1:22" x14ac:dyDescent="0.25">
      <c r="A36" t="s">
        <v>240</v>
      </c>
      <c r="B36" t="s">
        <v>246</v>
      </c>
      <c r="C36">
        <v>139</v>
      </c>
      <c r="D36">
        <v>1</v>
      </c>
      <c r="E36" t="s">
        <v>4983</v>
      </c>
      <c r="F36">
        <v>453.6</v>
      </c>
      <c r="G36">
        <v>65</v>
      </c>
      <c r="H36" t="s">
        <v>649</v>
      </c>
      <c r="I36" t="s">
        <v>4977</v>
      </c>
      <c r="J36" t="s">
        <v>4978</v>
      </c>
      <c r="K36" t="s">
        <v>4979</v>
      </c>
      <c r="L36" t="s">
        <v>4980</v>
      </c>
      <c r="M36" t="s">
        <v>4984</v>
      </c>
      <c r="N36" t="s">
        <v>639</v>
      </c>
      <c r="O36" t="s">
        <v>678</v>
      </c>
      <c r="P36" t="s">
        <v>23</v>
      </c>
      <c r="Q36" t="s">
        <v>679</v>
      </c>
      <c r="R36" t="s">
        <v>640</v>
      </c>
      <c r="S36" t="s">
        <v>4985</v>
      </c>
      <c r="T36" t="s">
        <v>4984</v>
      </c>
      <c r="U36" s="50" t="s">
        <v>822</v>
      </c>
      <c r="V36">
        <v>690</v>
      </c>
    </row>
    <row r="37" spans="1:22" x14ac:dyDescent="0.25">
      <c r="A37" t="s">
        <v>239</v>
      </c>
      <c r="B37" t="s">
        <v>245</v>
      </c>
      <c r="C37">
        <v>139</v>
      </c>
      <c r="D37">
        <v>1</v>
      </c>
      <c r="E37" t="s">
        <v>4983</v>
      </c>
      <c r="F37">
        <v>453.6</v>
      </c>
      <c r="G37">
        <v>65</v>
      </c>
      <c r="H37" t="s">
        <v>649</v>
      </c>
      <c r="I37" t="s">
        <v>4977</v>
      </c>
      <c r="J37" t="s">
        <v>4978</v>
      </c>
      <c r="K37" t="s">
        <v>4979</v>
      </c>
      <c r="L37" t="s">
        <v>4980</v>
      </c>
      <c r="M37" t="s">
        <v>4984</v>
      </c>
      <c r="N37" t="s">
        <v>639</v>
      </c>
      <c r="O37" t="s">
        <v>678</v>
      </c>
      <c r="P37" t="s">
        <v>23</v>
      </c>
      <c r="Q37" t="s">
        <v>679</v>
      </c>
      <c r="R37" t="s">
        <v>640</v>
      </c>
      <c r="S37" t="s">
        <v>4985</v>
      </c>
      <c r="T37" t="s">
        <v>4984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4986</v>
      </c>
      <c r="F38">
        <v>200</v>
      </c>
      <c r="G38">
        <v>0</v>
      </c>
      <c r="H38" t="s">
        <v>637</v>
      </c>
      <c r="I38" t="s">
        <v>4987</v>
      </c>
      <c r="J38" t="s">
        <v>780</v>
      </c>
      <c r="K38" t="s">
        <v>639</v>
      </c>
      <c r="L38" t="s">
        <v>640</v>
      </c>
      <c r="M38" t="s">
        <v>4988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4989</v>
      </c>
      <c r="T38" t="s">
        <v>4990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4991</v>
      </c>
      <c r="F39">
        <v>200</v>
      </c>
      <c r="G39">
        <v>0</v>
      </c>
      <c r="H39" t="s">
        <v>637</v>
      </c>
      <c r="I39" t="s">
        <v>4992</v>
      </c>
      <c r="J39" t="s">
        <v>4993</v>
      </c>
      <c r="K39" t="s">
        <v>639</v>
      </c>
      <c r="L39" t="s">
        <v>640</v>
      </c>
      <c r="M39" t="s">
        <v>4994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4995</v>
      </c>
      <c r="T39" t="s">
        <v>4994</v>
      </c>
    </row>
    <row r="40" spans="1:22" x14ac:dyDescent="0.25">
      <c r="A40" t="s">
        <v>240</v>
      </c>
      <c r="B40" t="s">
        <v>246</v>
      </c>
      <c r="C40">
        <v>159</v>
      </c>
      <c r="D40">
        <v>2</v>
      </c>
      <c r="E40" t="s">
        <v>4996</v>
      </c>
      <c r="F40">
        <v>258</v>
      </c>
      <c r="G40">
        <v>0</v>
      </c>
      <c r="H40" t="s">
        <v>637</v>
      </c>
      <c r="I40" t="s">
        <v>4997</v>
      </c>
      <c r="J40" t="s">
        <v>697</v>
      </c>
      <c r="K40" t="s">
        <v>639</v>
      </c>
      <c r="L40" t="s">
        <v>640</v>
      </c>
      <c r="M40" t="s">
        <v>4998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4999</v>
      </c>
      <c r="T40" t="s">
        <v>4998</v>
      </c>
    </row>
    <row r="41" spans="1:22" x14ac:dyDescent="0.25">
      <c r="A41" t="s">
        <v>239</v>
      </c>
      <c r="B41" t="s">
        <v>245</v>
      </c>
      <c r="C41">
        <v>159</v>
      </c>
      <c r="D41">
        <v>2</v>
      </c>
      <c r="E41" t="s">
        <v>5000</v>
      </c>
      <c r="F41">
        <v>258</v>
      </c>
      <c r="G41">
        <v>0</v>
      </c>
      <c r="H41" t="s">
        <v>637</v>
      </c>
      <c r="I41" t="s">
        <v>760</v>
      </c>
      <c r="J41" t="s">
        <v>646</v>
      </c>
      <c r="K41" t="s">
        <v>639</v>
      </c>
      <c r="L41" t="s">
        <v>640</v>
      </c>
      <c r="M41" t="s">
        <v>5001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5002</v>
      </c>
      <c r="T41" t="s">
        <v>5001</v>
      </c>
    </row>
    <row r="42" spans="1:22" x14ac:dyDescent="0.25">
      <c r="A42" t="s">
        <v>22</v>
      </c>
      <c r="B42" t="s">
        <v>27</v>
      </c>
      <c r="C42">
        <v>120</v>
      </c>
      <c r="D42">
        <v>2</v>
      </c>
      <c r="E42" t="s">
        <v>5003</v>
      </c>
      <c r="F42">
        <v>200</v>
      </c>
      <c r="G42">
        <v>0</v>
      </c>
      <c r="H42" t="s">
        <v>637</v>
      </c>
      <c r="I42" t="s">
        <v>5004</v>
      </c>
      <c r="J42" t="s">
        <v>659</v>
      </c>
      <c r="K42" t="s">
        <v>639</v>
      </c>
      <c r="L42" t="s">
        <v>640</v>
      </c>
      <c r="M42" t="s">
        <v>5005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5006</v>
      </c>
      <c r="T42" t="s">
        <v>5007</v>
      </c>
    </row>
    <row r="43" spans="1:22" x14ac:dyDescent="0.25">
      <c r="A43" t="s">
        <v>601</v>
      </c>
      <c r="B43" t="s">
        <v>602</v>
      </c>
      <c r="C43">
        <v>139</v>
      </c>
      <c r="D43">
        <v>1</v>
      </c>
      <c r="E43" t="s">
        <v>5008</v>
      </c>
      <c r="F43">
        <v>499</v>
      </c>
      <c r="G43">
        <v>0</v>
      </c>
      <c r="H43" t="s">
        <v>637</v>
      </c>
      <c r="I43" t="s">
        <v>5009</v>
      </c>
      <c r="J43" t="s">
        <v>884</v>
      </c>
      <c r="K43" t="s">
        <v>639</v>
      </c>
      <c r="L43" t="s">
        <v>640</v>
      </c>
      <c r="M43" t="s">
        <v>5005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5010</v>
      </c>
      <c r="T43" t="s">
        <v>5005</v>
      </c>
    </row>
    <row r="44" spans="1:22" x14ac:dyDescent="0.25">
      <c r="A44" t="s">
        <v>241</v>
      </c>
      <c r="B44" t="s">
        <v>247</v>
      </c>
      <c r="C44">
        <v>139</v>
      </c>
      <c r="D44">
        <v>1</v>
      </c>
      <c r="E44" t="s">
        <v>5008</v>
      </c>
      <c r="F44">
        <v>499</v>
      </c>
      <c r="G44">
        <v>0</v>
      </c>
      <c r="H44" t="s">
        <v>637</v>
      </c>
      <c r="I44" t="s">
        <v>5009</v>
      </c>
      <c r="J44" t="s">
        <v>884</v>
      </c>
      <c r="K44" t="s">
        <v>639</v>
      </c>
      <c r="L44" t="s">
        <v>640</v>
      </c>
      <c r="M44" t="s">
        <v>5005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5010</v>
      </c>
      <c r="T44" t="s">
        <v>5005</v>
      </c>
    </row>
    <row r="45" spans="1:22" x14ac:dyDescent="0.25">
      <c r="A45" t="s">
        <v>240</v>
      </c>
      <c r="B45" t="s">
        <v>246</v>
      </c>
      <c r="C45">
        <v>139</v>
      </c>
      <c r="D45">
        <v>1</v>
      </c>
      <c r="E45" t="s">
        <v>5008</v>
      </c>
      <c r="F45">
        <v>499</v>
      </c>
      <c r="G45">
        <v>0</v>
      </c>
      <c r="H45" t="s">
        <v>637</v>
      </c>
      <c r="I45" t="s">
        <v>5009</v>
      </c>
      <c r="J45" t="s">
        <v>884</v>
      </c>
      <c r="K45" t="s">
        <v>639</v>
      </c>
      <c r="L45" t="s">
        <v>640</v>
      </c>
      <c r="M45" t="s">
        <v>5005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5010</v>
      </c>
      <c r="T45" t="s">
        <v>5005</v>
      </c>
    </row>
    <row r="46" spans="1:22" x14ac:dyDescent="0.25">
      <c r="A46" t="s">
        <v>239</v>
      </c>
      <c r="B46" t="s">
        <v>245</v>
      </c>
      <c r="C46">
        <v>139</v>
      </c>
      <c r="D46">
        <v>1</v>
      </c>
      <c r="E46" t="s">
        <v>5008</v>
      </c>
      <c r="F46">
        <v>499</v>
      </c>
      <c r="G46">
        <v>0</v>
      </c>
      <c r="H46" t="s">
        <v>637</v>
      </c>
      <c r="I46" t="s">
        <v>5009</v>
      </c>
      <c r="J46" t="s">
        <v>884</v>
      </c>
      <c r="K46" t="s">
        <v>639</v>
      </c>
      <c r="L46" t="s">
        <v>640</v>
      </c>
      <c r="M46" t="s">
        <v>5005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5010</v>
      </c>
      <c r="T46" t="s">
        <v>5005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5011</v>
      </c>
      <c r="F47">
        <v>200</v>
      </c>
      <c r="G47">
        <v>0</v>
      </c>
      <c r="H47" t="s">
        <v>637</v>
      </c>
      <c r="I47" t="s">
        <v>5012</v>
      </c>
      <c r="J47" t="s">
        <v>707</v>
      </c>
      <c r="K47" t="s">
        <v>639</v>
      </c>
      <c r="L47" t="s">
        <v>640</v>
      </c>
      <c r="M47" t="s">
        <v>5013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5014</v>
      </c>
      <c r="T47" t="s">
        <v>5013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5015</v>
      </c>
      <c r="F48">
        <v>200</v>
      </c>
      <c r="G48">
        <v>0</v>
      </c>
      <c r="H48" t="s">
        <v>637</v>
      </c>
      <c r="I48" t="s">
        <v>5016</v>
      </c>
      <c r="J48" t="s">
        <v>653</v>
      </c>
      <c r="K48" t="s">
        <v>639</v>
      </c>
      <c r="L48" t="s">
        <v>640</v>
      </c>
      <c r="M48" t="s">
        <v>5017</v>
      </c>
      <c r="N48" t="s">
        <v>639</v>
      </c>
      <c r="O48" t="s">
        <v>641</v>
      </c>
      <c r="P48" t="s">
        <v>5</v>
      </c>
      <c r="Q48" t="s">
        <v>642</v>
      </c>
      <c r="R48" t="s">
        <v>640</v>
      </c>
      <c r="S48" t="s">
        <v>5018</v>
      </c>
      <c r="T48" t="s">
        <v>5017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5019</v>
      </c>
      <c r="F49">
        <v>100</v>
      </c>
      <c r="G49">
        <v>0</v>
      </c>
      <c r="H49" t="s">
        <v>637</v>
      </c>
      <c r="I49" t="s">
        <v>5020</v>
      </c>
      <c r="J49" t="s">
        <v>706</v>
      </c>
      <c r="K49" t="s">
        <v>639</v>
      </c>
      <c r="L49" t="s">
        <v>640</v>
      </c>
      <c r="M49" t="s">
        <v>5021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5022</v>
      </c>
      <c r="T49" t="s">
        <v>5021</v>
      </c>
    </row>
    <row r="50" spans="1:20" x14ac:dyDescent="0.25">
      <c r="A50" t="s">
        <v>72</v>
      </c>
      <c r="B50" t="s">
        <v>108</v>
      </c>
      <c r="C50">
        <v>66</v>
      </c>
      <c r="D50">
        <v>1</v>
      </c>
      <c r="E50" t="s">
        <v>5023</v>
      </c>
      <c r="F50">
        <v>249</v>
      </c>
      <c r="G50">
        <v>0</v>
      </c>
      <c r="H50" t="s">
        <v>649</v>
      </c>
      <c r="I50" t="s">
        <v>5024</v>
      </c>
      <c r="J50" t="s">
        <v>5025</v>
      </c>
      <c r="K50" t="s">
        <v>886</v>
      </c>
      <c r="L50" t="s">
        <v>5026</v>
      </c>
      <c r="M50" t="s">
        <v>5027</v>
      </c>
      <c r="N50" t="s">
        <v>639</v>
      </c>
      <c r="O50" t="s">
        <v>651</v>
      </c>
      <c r="P50" t="s">
        <v>26</v>
      </c>
      <c r="Q50" t="s">
        <v>652</v>
      </c>
      <c r="R50" t="s">
        <v>640</v>
      </c>
      <c r="S50" t="s">
        <v>5028</v>
      </c>
      <c r="T50" t="s">
        <v>5027</v>
      </c>
    </row>
    <row r="51" spans="1:20" x14ac:dyDescent="0.25">
      <c r="A51" t="s">
        <v>101</v>
      </c>
      <c r="B51" t="s">
        <v>74</v>
      </c>
      <c r="C51">
        <v>66</v>
      </c>
      <c r="D51">
        <v>1</v>
      </c>
      <c r="E51" t="s">
        <v>5023</v>
      </c>
      <c r="F51">
        <v>249</v>
      </c>
      <c r="G51">
        <v>0</v>
      </c>
      <c r="H51" t="s">
        <v>649</v>
      </c>
      <c r="I51" t="s">
        <v>5024</v>
      </c>
      <c r="J51" t="s">
        <v>5025</v>
      </c>
      <c r="K51" t="s">
        <v>886</v>
      </c>
      <c r="L51" t="s">
        <v>5026</v>
      </c>
      <c r="M51" t="s">
        <v>5027</v>
      </c>
      <c r="N51" t="s">
        <v>639</v>
      </c>
      <c r="O51" t="s">
        <v>651</v>
      </c>
      <c r="P51" t="s">
        <v>26</v>
      </c>
      <c r="Q51" t="s">
        <v>652</v>
      </c>
      <c r="R51" t="s">
        <v>640</v>
      </c>
      <c r="S51" t="s">
        <v>5028</v>
      </c>
      <c r="T51" t="s">
        <v>5027</v>
      </c>
    </row>
    <row r="52" spans="1:20" x14ac:dyDescent="0.25">
      <c r="A52" t="s">
        <v>22</v>
      </c>
      <c r="B52" t="s">
        <v>27</v>
      </c>
      <c r="C52">
        <v>67</v>
      </c>
      <c r="D52">
        <v>1</v>
      </c>
      <c r="E52" t="s">
        <v>5023</v>
      </c>
      <c r="F52">
        <v>249</v>
      </c>
      <c r="G52">
        <v>0</v>
      </c>
      <c r="H52" t="s">
        <v>649</v>
      </c>
      <c r="I52" t="s">
        <v>5024</v>
      </c>
      <c r="J52" t="s">
        <v>5025</v>
      </c>
      <c r="K52" t="s">
        <v>886</v>
      </c>
      <c r="L52" t="s">
        <v>5026</v>
      </c>
      <c r="M52" t="s">
        <v>5027</v>
      </c>
      <c r="N52" t="s">
        <v>639</v>
      </c>
      <c r="O52" t="s">
        <v>651</v>
      </c>
      <c r="P52" t="s">
        <v>26</v>
      </c>
      <c r="Q52" t="s">
        <v>652</v>
      </c>
      <c r="R52" t="s">
        <v>640</v>
      </c>
      <c r="S52" t="s">
        <v>5028</v>
      </c>
      <c r="T52" t="s">
        <v>5027</v>
      </c>
    </row>
    <row r="53" spans="1:20" x14ac:dyDescent="0.25">
      <c r="A53" t="s">
        <v>601</v>
      </c>
      <c r="B53" t="s">
        <v>602</v>
      </c>
      <c r="C53">
        <v>159</v>
      </c>
      <c r="D53">
        <v>1</v>
      </c>
      <c r="E53" t="s">
        <v>5029</v>
      </c>
      <c r="F53">
        <v>258</v>
      </c>
      <c r="G53">
        <v>0</v>
      </c>
      <c r="H53" t="s">
        <v>637</v>
      </c>
      <c r="I53" t="s">
        <v>5030</v>
      </c>
      <c r="J53" t="s">
        <v>713</v>
      </c>
      <c r="K53" t="s">
        <v>639</v>
      </c>
      <c r="L53" t="s">
        <v>640</v>
      </c>
      <c r="M53" t="s">
        <v>5031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5032</v>
      </c>
      <c r="T53" t="s">
        <v>5031</v>
      </c>
    </row>
    <row r="54" spans="1:20" x14ac:dyDescent="0.25">
      <c r="A54" t="s">
        <v>240</v>
      </c>
      <c r="B54" t="s">
        <v>246</v>
      </c>
      <c r="C54">
        <v>159</v>
      </c>
      <c r="D54">
        <v>1</v>
      </c>
      <c r="E54" t="s">
        <v>5029</v>
      </c>
      <c r="F54">
        <v>258</v>
      </c>
      <c r="G54">
        <v>0</v>
      </c>
      <c r="H54" t="s">
        <v>637</v>
      </c>
      <c r="I54" t="s">
        <v>5030</v>
      </c>
      <c r="J54" t="s">
        <v>713</v>
      </c>
      <c r="K54" t="s">
        <v>639</v>
      </c>
      <c r="L54" t="s">
        <v>640</v>
      </c>
      <c r="M54" t="s">
        <v>5031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5032</v>
      </c>
      <c r="T54" t="s">
        <v>5031</v>
      </c>
    </row>
    <row r="55" spans="1:20" x14ac:dyDescent="0.25">
      <c r="A55" t="s">
        <v>601</v>
      </c>
      <c r="B55" t="s">
        <v>602</v>
      </c>
      <c r="C55">
        <v>159</v>
      </c>
      <c r="D55">
        <v>1</v>
      </c>
      <c r="E55" t="s">
        <v>5033</v>
      </c>
      <c r="F55">
        <v>129</v>
      </c>
      <c r="G55">
        <v>0</v>
      </c>
      <c r="H55" t="s">
        <v>637</v>
      </c>
      <c r="I55" t="s">
        <v>5034</v>
      </c>
      <c r="J55" t="s">
        <v>638</v>
      </c>
      <c r="K55" t="s">
        <v>639</v>
      </c>
      <c r="L55" t="s">
        <v>640</v>
      </c>
      <c r="M55" t="s">
        <v>5035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5036</v>
      </c>
      <c r="T55" t="s">
        <v>5037</v>
      </c>
    </row>
    <row r="56" spans="1:20" x14ac:dyDescent="0.25">
      <c r="A56" t="s">
        <v>22</v>
      </c>
      <c r="B56" t="s">
        <v>27</v>
      </c>
      <c r="C56">
        <v>80</v>
      </c>
      <c r="D56">
        <v>2</v>
      </c>
      <c r="E56" t="s">
        <v>5038</v>
      </c>
      <c r="F56">
        <v>160</v>
      </c>
      <c r="G56">
        <v>0</v>
      </c>
      <c r="H56" t="s">
        <v>649</v>
      </c>
      <c r="I56" t="s">
        <v>5039</v>
      </c>
      <c r="J56" t="s">
        <v>5040</v>
      </c>
      <c r="K56" t="s">
        <v>5041</v>
      </c>
      <c r="L56" t="s">
        <v>5042</v>
      </c>
      <c r="M56" t="s">
        <v>4990</v>
      </c>
      <c r="N56" t="s">
        <v>639</v>
      </c>
      <c r="O56" t="s">
        <v>656</v>
      </c>
      <c r="P56" t="s">
        <v>26</v>
      </c>
      <c r="Q56" t="s">
        <v>652</v>
      </c>
      <c r="R56" t="s">
        <v>640</v>
      </c>
      <c r="S56" t="s">
        <v>5043</v>
      </c>
      <c r="T56" t="s">
        <v>5035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5044</v>
      </c>
      <c r="F57">
        <v>101</v>
      </c>
      <c r="G57">
        <v>1</v>
      </c>
      <c r="H57" t="s">
        <v>637</v>
      </c>
      <c r="I57" t="s">
        <v>5045</v>
      </c>
      <c r="J57" t="s">
        <v>664</v>
      </c>
      <c r="K57" t="s">
        <v>639</v>
      </c>
      <c r="L57" t="s">
        <v>640</v>
      </c>
      <c r="M57" t="s">
        <v>5046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5047</v>
      </c>
      <c r="T57" t="s">
        <v>5046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5048</v>
      </c>
      <c r="F58">
        <v>200</v>
      </c>
      <c r="G58">
        <v>0</v>
      </c>
      <c r="H58" t="s">
        <v>637</v>
      </c>
      <c r="I58" t="s">
        <v>5049</v>
      </c>
      <c r="J58" t="s">
        <v>653</v>
      </c>
      <c r="K58" t="s">
        <v>639</v>
      </c>
      <c r="L58" t="s">
        <v>640</v>
      </c>
      <c r="M58" t="s">
        <v>5050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5051</v>
      </c>
      <c r="T58" t="s">
        <v>5050</v>
      </c>
    </row>
    <row r="59" spans="1:20" x14ac:dyDescent="0.25">
      <c r="A59" t="s">
        <v>22</v>
      </c>
      <c r="B59" t="s">
        <v>27</v>
      </c>
      <c r="C59">
        <v>120</v>
      </c>
      <c r="D59">
        <v>1</v>
      </c>
      <c r="E59" t="s">
        <v>5052</v>
      </c>
      <c r="F59">
        <v>100</v>
      </c>
      <c r="G59">
        <v>0</v>
      </c>
      <c r="H59" t="s">
        <v>637</v>
      </c>
      <c r="I59" t="s">
        <v>5053</v>
      </c>
      <c r="J59" t="s">
        <v>675</v>
      </c>
      <c r="K59" t="s">
        <v>639</v>
      </c>
      <c r="L59" t="s">
        <v>640</v>
      </c>
      <c r="M59" t="s">
        <v>5054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5055</v>
      </c>
      <c r="T59" t="s">
        <v>5054</v>
      </c>
    </row>
    <row r="60" spans="1:20" x14ac:dyDescent="0.25">
      <c r="A60" t="s">
        <v>77</v>
      </c>
      <c r="B60" t="s">
        <v>78</v>
      </c>
      <c r="C60">
        <v>27.5</v>
      </c>
      <c r="D60">
        <v>4</v>
      </c>
      <c r="E60" t="s">
        <v>5056</v>
      </c>
      <c r="F60">
        <v>165</v>
      </c>
      <c r="G60">
        <v>0</v>
      </c>
      <c r="H60" t="s">
        <v>649</v>
      </c>
      <c r="I60" t="s">
        <v>665</v>
      </c>
      <c r="J60" t="s">
        <v>666</v>
      </c>
      <c r="K60" t="s">
        <v>667</v>
      </c>
      <c r="L60" t="s">
        <v>668</v>
      </c>
      <c r="M60" t="s">
        <v>5057</v>
      </c>
      <c r="N60" t="s">
        <v>639</v>
      </c>
      <c r="O60" t="s">
        <v>656</v>
      </c>
      <c r="P60" t="s">
        <v>26</v>
      </c>
      <c r="Q60" t="s">
        <v>652</v>
      </c>
      <c r="R60" t="s">
        <v>640</v>
      </c>
      <c r="S60" t="s">
        <v>5058</v>
      </c>
      <c r="T60" t="s">
        <v>5059</v>
      </c>
    </row>
    <row r="61" spans="1:20" x14ac:dyDescent="0.25">
      <c r="A61" t="s">
        <v>14</v>
      </c>
      <c r="B61" t="s">
        <v>15</v>
      </c>
      <c r="C61">
        <v>59</v>
      </c>
      <c r="D61">
        <v>1</v>
      </c>
      <c r="E61" t="s">
        <v>5060</v>
      </c>
      <c r="F61">
        <v>59</v>
      </c>
      <c r="G61">
        <v>0</v>
      </c>
      <c r="H61" t="s">
        <v>649</v>
      </c>
      <c r="I61" t="s">
        <v>5061</v>
      </c>
      <c r="J61" t="s">
        <v>5062</v>
      </c>
      <c r="K61" t="s">
        <v>5063</v>
      </c>
      <c r="L61" t="s">
        <v>818</v>
      </c>
      <c r="M61" t="s">
        <v>5064</v>
      </c>
      <c r="N61" t="s">
        <v>639</v>
      </c>
      <c r="O61" t="s">
        <v>651</v>
      </c>
      <c r="P61" t="s">
        <v>26</v>
      </c>
      <c r="Q61" t="s">
        <v>652</v>
      </c>
      <c r="R61" t="s">
        <v>640</v>
      </c>
      <c r="S61" t="s">
        <v>5065</v>
      </c>
      <c r="T61" t="s">
        <v>5066</v>
      </c>
    </row>
    <row r="62" spans="1:20" x14ac:dyDescent="0.25">
      <c r="A62" t="s">
        <v>241</v>
      </c>
      <c r="B62" t="s">
        <v>247</v>
      </c>
      <c r="C62">
        <v>162</v>
      </c>
      <c r="D62">
        <v>1</v>
      </c>
      <c r="E62" t="s">
        <v>5067</v>
      </c>
      <c r="F62">
        <v>269</v>
      </c>
      <c r="G62">
        <v>0</v>
      </c>
      <c r="H62" t="s">
        <v>649</v>
      </c>
      <c r="I62" t="s">
        <v>5068</v>
      </c>
      <c r="J62" t="s">
        <v>5069</v>
      </c>
      <c r="K62" t="s">
        <v>5070</v>
      </c>
      <c r="L62" t="s">
        <v>4776</v>
      </c>
      <c r="M62" t="s">
        <v>5071</v>
      </c>
      <c r="N62" t="s">
        <v>639</v>
      </c>
      <c r="O62" t="s">
        <v>651</v>
      </c>
      <c r="P62" t="s">
        <v>26</v>
      </c>
      <c r="Q62" t="s">
        <v>652</v>
      </c>
      <c r="R62" t="s">
        <v>640</v>
      </c>
      <c r="S62" t="s">
        <v>5072</v>
      </c>
      <c r="T62" t="s">
        <v>5071</v>
      </c>
    </row>
    <row r="63" spans="1:20" x14ac:dyDescent="0.25">
      <c r="A63" t="s">
        <v>101</v>
      </c>
      <c r="B63" t="s">
        <v>74</v>
      </c>
      <c r="C63">
        <v>117</v>
      </c>
      <c r="D63">
        <v>1</v>
      </c>
      <c r="E63" t="s">
        <v>5067</v>
      </c>
      <c r="F63">
        <v>269</v>
      </c>
      <c r="G63">
        <v>0</v>
      </c>
      <c r="H63" t="s">
        <v>649</v>
      </c>
      <c r="I63" t="s">
        <v>5068</v>
      </c>
      <c r="J63" t="s">
        <v>5069</v>
      </c>
      <c r="K63" t="s">
        <v>5070</v>
      </c>
      <c r="L63" t="s">
        <v>4776</v>
      </c>
      <c r="M63" t="s">
        <v>5071</v>
      </c>
      <c r="N63" t="s">
        <v>639</v>
      </c>
      <c r="O63" t="s">
        <v>651</v>
      </c>
      <c r="P63" t="s">
        <v>26</v>
      </c>
      <c r="Q63" t="s">
        <v>652</v>
      </c>
      <c r="R63" t="s">
        <v>640</v>
      </c>
      <c r="S63" t="s">
        <v>5072</v>
      </c>
      <c r="T63" t="s">
        <v>5071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5073</v>
      </c>
      <c r="F64">
        <v>100</v>
      </c>
      <c r="G64">
        <v>0</v>
      </c>
      <c r="H64" t="s">
        <v>637</v>
      </c>
      <c r="I64" t="s">
        <v>5074</v>
      </c>
      <c r="J64" t="s">
        <v>653</v>
      </c>
      <c r="K64" t="s">
        <v>639</v>
      </c>
      <c r="L64" t="s">
        <v>640</v>
      </c>
      <c r="M64" t="s">
        <v>5075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5076</v>
      </c>
      <c r="T64" t="s">
        <v>5075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5077</v>
      </c>
      <c r="F65">
        <v>200</v>
      </c>
      <c r="G65">
        <v>0</v>
      </c>
      <c r="H65" t="s">
        <v>637</v>
      </c>
      <c r="I65" t="s">
        <v>4575</v>
      </c>
      <c r="J65" t="s">
        <v>685</v>
      </c>
      <c r="K65" t="s">
        <v>639</v>
      </c>
      <c r="L65" t="s">
        <v>640</v>
      </c>
      <c r="M65" t="s">
        <v>5078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5079</v>
      </c>
      <c r="T65" t="s">
        <v>5078</v>
      </c>
    </row>
    <row r="66" spans="1:20" x14ac:dyDescent="0.25">
      <c r="A66" t="s">
        <v>18</v>
      </c>
      <c r="B66" t="s">
        <v>19</v>
      </c>
      <c r="C66">
        <v>58</v>
      </c>
      <c r="D66">
        <v>1</v>
      </c>
      <c r="E66" t="s">
        <v>5080</v>
      </c>
      <c r="F66">
        <v>138</v>
      </c>
      <c r="G66">
        <v>0</v>
      </c>
      <c r="H66" t="s">
        <v>649</v>
      </c>
      <c r="I66" t="s">
        <v>5081</v>
      </c>
      <c r="J66" t="s">
        <v>5082</v>
      </c>
      <c r="K66" t="s">
        <v>759</v>
      </c>
      <c r="L66" t="s">
        <v>1067</v>
      </c>
      <c r="M66" t="s">
        <v>5083</v>
      </c>
      <c r="N66" t="s">
        <v>639</v>
      </c>
      <c r="O66" t="s">
        <v>651</v>
      </c>
      <c r="P66" t="s">
        <v>26</v>
      </c>
      <c r="Q66" t="s">
        <v>652</v>
      </c>
      <c r="R66" t="s">
        <v>640</v>
      </c>
      <c r="S66" t="s">
        <v>5084</v>
      </c>
      <c r="T66" t="s">
        <v>5085</v>
      </c>
    </row>
    <row r="67" spans="1:20" x14ac:dyDescent="0.25">
      <c r="A67" t="s">
        <v>22</v>
      </c>
      <c r="B67" t="s">
        <v>27</v>
      </c>
      <c r="C67">
        <v>80</v>
      </c>
      <c r="D67">
        <v>1</v>
      </c>
      <c r="E67" t="s">
        <v>5080</v>
      </c>
      <c r="F67">
        <v>138</v>
      </c>
      <c r="G67">
        <v>0</v>
      </c>
      <c r="H67" t="s">
        <v>649</v>
      </c>
      <c r="I67" t="s">
        <v>5081</v>
      </c>
      <c r="J67" t="s">
        <v>5082</v>
      </c>
      <c r="K67" t="s">
        <v>759</v>
      </c>
      <c r="L67" t="s">
        <v>1067</v>
      </c>
      <c r="M67" t="s">
        <v>5083</v>
      </c>
      <c r="N67" t="s">
        <v>639</v>
      </c>
      <c r="O67" t="s">
        <v>651</v>
      </c>
      <c r="P67" t="s">
        <v>26</v>
      </c>
      <c r="Q67" t="s">
        <v>652</v>
      </c>
      <c r="R67" t="s">
        <v>640</v>
      </c>
      <c r="S67" t="s">
        <v>5084</v>
      </c>
      <c r="T67" t="s">
        <v>5085</v>
      </c>
    </row>
    <row r="68" spans="1:20" x14ac:dyDescent="0.25">
      <c r="A68" t="s">
        <v>239</v>
      </c>
      <c r="B68" t="s">
        <v>245</v>
      </c>
      <c r="C68">
        <v>159</v>
      </c>
      <c r="D68">
        <v>1</v>
      </c>
      <c r="E68" t="s">
        <v>5086</v>
      </c>
      <c r="F68">
        <v>129</v>
      </c>
      <c r="G68">
        <v>0</v>
      </c>
      <c r="H68" t="s">
        <v>637</v>
      </c>
      <c r="I68" t="s">
        <v>5087</v>
      </c>
      <c r="J68" t="s">
        <v>746</v>
      </c>
      <c r="K68" t="s">
        <v>639</v>
      </c>
      <c r="L68" t="s">
        <v>640</v>
      </c>
      <c r="M68" t="s">
        <v>5088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5089</v>
      </c>
      <c r="T68" t="s">
        <v>5088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5090</v>
      </c>
      <c r="F69">
        <v>100</v>
      </c>
      <c r="G69">
        <v>0</v>
      </c>
      <c r="H69" t="s">
        <v>637</v>
      </c>
      <c r="I69" t="s">
        <v>5091</v>
      </c>
      <c r="J69" t="s">
        <v>653</v>
      </c>
      <c r="K69" t="s">
        <v>639</v>
      </c>
      <c r="L69" t="s">
        <v>640</v>
      </c>
      <c r="M69" t="s">
        <v>5092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5093</v>
      </c>
      <c r="T69" t="s">
        <v>5092</v>
      </c>
    </row>
    <row r="70" spans="1:20" x14ac:dyDescent="0.25">
      <c r="A70" t="s">
        <v>241</v>
      </c>
      <c r="B70" t="s">
        <v>742</v>
      </c>
      <c r="C70">
        <v>87.2</v>
      </c>
      <c r="D70">
        <v>1</v>
      </c>
      <c r="E70" t="s">
        <v>5094</v>
      </c>
      <c r="F70">
        <v>94.2</v>
      </c>
      <c r="G70">
        <v>7</v>
      </c>
      <c r="H70" t="s">
        <v>677</v>
      </c>
      <c r="I70" t="s">
        <v>5095</v>
      </c>
      <c r="J70" t="s">
        <v>5096</v>
      </c>
      <c r="K70" t="s">
        <v>763</v>
      </c>
      <c r="L70" t="s">
        <v>5097</v>
      </c>
      <c r="M70" t="s">
        <v>5098</v>
      </c>
      <c r="N70" t="s">
        <v>639</v>
      </c>
      <c r="O70" t="s">
        <v>678</v>
      </c>
      <c r="P70" t="s">
        <v>23</v>
      </c>
      <c r="Q70" t="s">
        <v>679</v>
      </c>
      <c r="R70" t="s">
        <v>640</v>
      </c>
      <c r="S70" t="s">
        <v>5099</v>
      </c>
      <c r="T70" t="s">
        <v>5098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5100</v>
      </c>
      <c r="F71">
        <v>100</v>
      </c>
      <c r="G71">
        <v>0</v>
      </c>
      <c r="H71" t="s">
        <v>637</v>
      </c>
      <c r="I71" t="s">
        <v>5101</v>
      </c>
      <c r="J71" t="s">
        <v>659</v>
      </c>
      <c r="K71" t="s">
        <v>639</v>
      </c>
      <c r="L71" t="s">
        <v>640</v>
      </c>
      <c r="M71" t="s">
        <v>5102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5103</v>
      </c>
      <c r="T71" t="s">
        <v>5102</v>
      </c>
    </row>
    <row r="72" spans="1:20" x14ac:dyDescent="0.25">
      <c r="A72" t="s">
        <v>101</v>
      </c>
      <c r="B72" t="s">
        <v>74</v>
      </c>
      <c r="C72">
        <v>99</v>
      </c>
      <c r="D72">
        <v>1</v>
      </c>
      <c r="E72" t="s">
        <v>5104</v>
      </c>
      <c r="F72">
        <v>99</v>
      </c>
      <c r="G72">
        <v>0</v>
      </c>
      <c r="H72" t="s">
        <v>649</v>
      </c>
      <c r="I72" t="s">
        <v>831</v>
      </c>
      <c r="J72" t="s">
        <v>5105</v>
      </c>
      <c r="K72" t="s">
        <v>5106</v>
      </c>
      <c r="L72" t="s">
        <v>4076</v>
      </c>
      <c r="M72" t="s">
        <v>5107</v>
      </c>
      <c r="N72" t="s">
        <v>639</v>
      </c>
      <c r="O72" t="s">
        <v>651</v>
      </c>
      <c r="P72" t="s">
        <v>26</v>
      </c>
      <c r="Q72" t="s">
        <v>652</v>
      </c>
      <c r="R72" t="s">
        <v>640</v>
      </c>
      <c r="S72" t="s">
        <v>5108</v>
      </c>
      <c r="T72" t="s">
        <v>5107</v>
      </c>
    </row>
    <row r="73" spans="1:20" x14ac:dyDescent="0.25">
      <c r="A73" t="s">
        <v>22</v>
      </c>
      <c r="B73" t="s">
        <v>27</v>
      </c>
      <c r="C73">
        <v>80</v>
      </c>
      <c r="D73">
        <v>1</v>
      </c>
      <c r="E73" t="s">
        <v>5109</v>
      </c>
      <c r="F73">
        <v>80</v>
      </c>
      <c r="G73">
        <v>0</v>
      </c>
      <c r="H73" t="s">
        <v>649</v>
      </c>
      <c r="I73" t="s">
        <v>5110</v>
      </c>
      <c r="J73" t="s">
        <v>5111</v>
      </c>
      <c r="K73" t="s">
        <v>5112</v>
      </c>
      <c r="L73" t="s">
        <v>4273</v>
      </c>
      <c r="M73" t="s">
        <v>5113</v>
      </c>
      <c r="N73" t="s">
        <v>639</v>
      </c>
      <c r="O73" t="s">
        <v>651</v>
      </c>
      <c r="P73" t="s">
        <v>26</v>
      </c>
      <c r="Q73" t="s">
        <v>652</v>
      </c>
      <c r="R73" t="s">
        <v>640</v>
      </c>
      <c r="S73" t="s">
        <v>5114</v>
      </c>
      <c r="T73" t="s">
        <v>5113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5115</v>
      </c>
      <c r="F74">
        <v>100</v>
      </c>
      <c r="G74">
        <v>0</v>
      </c>
      <c r="H74" t="s">
        <v>637</v>
      </c>
      <c r="I74" t="s">
        <v>5116</v>
      </c>
      <c r="J74" t="s">
        <v>762</v>
      </c>
      <c r="K74" t="s">
        <v>639</v>
      </c>
      <c r="L74" t="s">
        <v>640</v>
      </c>
      <c r="M74" t="s">
        <v>5117</v>
      </c>
      <c r="N74" t="s">
        <v>639</v>
      </c>
      <c r="O74" t="s">
        <v>647</v>
      </c>
      <c r="P74" t="s">
        <v>5</v>
      </c>
      <c r="Q74" t="s">
        <v>648</v>
      </c>
      <c r="R74" t="s">
        <v>640</v>
      </c>
      <c r="S74" t="s">
        <v>5118</v>
      </c>
      <c r="T74" t="s">
        <v>5117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6</v>
      </c>
      <c r="E75" t="s">
        <v>5119</v>
      </c>
      <c r="F75">
        <v>200</v>
      </c>
      <c r="G75">
        <v>0</v>
      </c>
      <c r="H75" t="s">
        <v>637</v>
      </c>
      <c r="I75" t="s">
        <v>5120</v>
      </c>
      <c r="J75" t="s">
        <v>705</v>
      </c>
      <c r="K75" t="s">
        <v>639</v>
      </c>
      <c r="L75" t="s">
        <v>640</v>
      </c>
      <c r="M75" t="s">
        <v>5121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5122</v>
      </c>
      <c r="T75" t="s">
        <v>5121</v>
      </c>
    </row>
    <row r="76" spans="1:20" x14ac:dyDescent="0.25">
      <c r="A76" t="s">
        <v>5123</v>
      </c>
      <c r="B76" t="s">
        <v>5124</v>
      </c>
      <c r="C76">
        <v>1290</v>
      </c>
      <c r="D76">
        <v>1</v>
      </c>
      <c r="E76" t="s">
        <v>5125</v>
      </c>
      <c r="F76">
        <v>1290</v>
      </c>
      <c r="G76">
        <v>0</v>
      </c>
      <c r="H76" t="s">
        <v>649</v>
      </c>
      <c r="I76" t="s">
        <v>1132</v>
      </c>
      <c r="J76" t="s">
        <v>5126</v>
      </c>
      <c r="K76" t="s">
        <v>5127</v>
      </c>
      <c r="L76" t="s">
        <v>915</v>
      </c>
      <c r="M76" t="s">
        <v>5128</v>
      </c>
      <c r="N76" t="s">
        <v>639</v>
      </c>
      <c r="O76" t="s">
        <v>651</v>
      </c>
      <c r="P76" t="s">
        <v>26</v>
      </c>
      <c r="Q76" t="s">
        <v>652</v>
      </c>
      <c r="R76" t="s">
        <v>640</v>
      </c>
      <c r="S76" t="s">
        <v>5129</v>
      </c>
      <c r="T76" t="s">
        <v>5128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6</v>
      </c>
      <c r="E77" t="s">
        <v>5130</v>
      </c>
      <c r="F77">
        <v>200</v>
      </c>
      <c r="G77">
        <v>0</v>
      </c>
      <c r="H77" t="s">
        <v>637</v>
      </c>
      <c r="I77" t="s">
        <v>5131</v>
      </c>
      <c r="J77" t="s">
        <v>699</v>
      </c>
      <c r="K77" t="s">
        <v>639</v>
      </c>
      <c r="L77" t="s">
        <v>640</v>
      </c>
      <c r="M77" t="s">
        <v>5132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5133</v>
      </c>
      <c r="T77" t="s">
        <v>5132</v>
      </c>
    </row>
    <row r="78" spans="1:20" x14ac:dyDescent="0.25">
      <c r="A78" t="s">
        <v>22</v>
      </c>
      <c r="B78" t="s">
        <v>27</v>
      </c>
      <c r="C78">
        <v>80</v>
      </c>
      <c r="D78">
        <v>1</v>
      </c>
      <c r="E78" t="s">
        <v>5134</v>
      </c>
      <c r="F78">
        <v>80</v>
      </c>
      <c r="G78">
        <v>0</v>
      </c>
      <c r="H78" t="s">
        <v>649</v>
      </c>
      <c r="I78" t="s">
        <v>5135</v>
      </c>
      <c r="J78" t="s">
        <v>5136</v>
      </c>
      <c r="K78" t="s">
        <v>4718</v>
      </c>
      <c r="L78" t="s">
        <v>901</v>
      </c>
      <c r="M78" t="s">
        <v>5137</v>
      </c>
      <c r="N78" t="s">
        <v>639</v>
      </c>
      <c r="O78" t="s">
        <v>651</v>
      </c>
      <c r="P78" t="s">
        <v>26</v>
      </c>
      <c r="Q78" t="s">
        <v>652</v>
      </c>
      <c r="R78" t="s">
        <v>640</v>
      </c>
      <c r="S78" t="s">
        <v>5138</v>
      </c>
      <c r="T78" t="s">
        <v>5139</v>
      </c>
    </row>
    <row r="79" spans="1:20" x14ac:dyDescent="0.25">
      <c r="A79" t="s">
        <v>601</v>
      </c>
      <c r="B79" t="s">
        <v>602</v>
      </c>
      <c r="C79">
        <v>119</v>
      </c>
      <c r="D79">
        <v>1</v>
      </c>
      <c r="E79" t="s">
        <v>5140</v>
      </c>
      <c r="F79">
        <v>559</v>
      </c>
      <c r="G79">
        <v>0</v>
      </c>
      <c r="H79" t="s">
        <v>649</v>
      </c>
      <c r="I79" t="s">
        <v>5110</v>
      </c>
      <c r="J79" t="s">
        <v>5141</v>
      </c>
      <c r="K79" t="s">
        <v>1099</v>
      </c>
      <c r="L79" t="s">
        <v>891</v>
      </c>
      <c r="M79" t="s">
        <v>5142</v>
      </c>
      <c r="N79" t="s">
        <v>639</v>
      </c>
      <c r="O79" t="s">
        <v>651</v>
      </c>
      <c r="P79" t="s">
        <v>26</v>
      </c>
      <c r="Q79" t="s">
        <v>652</v>
      </c>
      <c r="R79" t="s">
        <v>640</v>
      </c>
      <c r="S79" t="s">
        <v>5143</v>
      </c>
      <c r="T79" t="s">
        <v>5144</v>
      </c>
    </row>
    <row r="80" spans="1:20" x14ac:dyDescent="0.25">
      <c r="A80" t="s">
        <v>241</v>
      </c>
      <c r="B80" t="s">
        <v>247</v>
      </c>
      <c r="C80">
        <v>119</v>
      </c>
      <c r="D80">
        <v>1</v>
      </c>
      <c r="E80" t="s">
        <v>5140</v>
      </c>
      <c r="F80">
        <v>559</v>
      </c>
      <c r="G80">
        <v>0</v>
      </c>
      <c r="H80" t="s">
        <v>649</v>
      </c>
      <c r="I80" t="s">
        <v>5110</v>
      </c>
      <c r="J80" t="s">
        <v>5141</v>
      </c>
      <c r="K80" t="s">
        <v>1099</v>
      </c>
      <c r="L80" t="s">
        <v>891</v>
      </c>
      <c r="M80" t="s">
        <v>5142</v>
      </c>
      <c r="N80" t="s">
        <v>639</v>
      </c>
      <c r="O80" t="s">
        <v>651</v>
      </c>
      <c r="P80" t="s">
        <v>26</v>
      </c>
      <c r="Q80" t="s">
        <v>652</v>
      </c>
      <c r="R80" t="s">
        <v>640</v>
      </c>
      <c r="S80" t="s">
        <v>5143</v>
      </c>
      <c r="T80" t="s">
        <v>5144</v>
      </c>
    </row>
    <row r="81" spans="1:20" x14ac:dyDescent="0.25">
      <c r="A81" t="s">
        <v>240</v>
      </c>
      <c r="B81" t="s">
        <v>246</v>
      </c>
      <c r="C81">
        <v>119</v>
      </c>
      <c r="D81">
        <v>1</v>
      </c>
      <c r="E81" t="s">
        <v>5140</v>
      </c>
      <c r="F81">
        <v>559</v>
      </c>
      <c r="G81">
        <v>0</v>
      </c>
      <c r="H81" t="s">
        <v>649</v>
      </c>
      <c r="I81" t="s">
        <v>5110</v>
      </c>
      <c r="J81" t="s">
        <v>5141</v>
      </c>
      <c r="K81" t="s">
        <v>1099</v>
      </c>
      <c r="L81" t="s">
        <v>891</v>
      </c>
      <c r="M81" t="s">
        <v>5142</v>
      </c>
      <c r="N81" t="s">
        <v>639</v>
      </c>
      <c r="O81" t="s">
        <v>651</v>
      </c>
      <c r="P81" t="s">
        <v>26</v>
      </c>
      <c r="Q81" t="s">
        <v>652</v>
      </c>
      <c r="R81" t="s">
        <v>640</v>
      </c>
      <c r="S81" t="s">
        <v>5143</v>
      </c>
      <c r="T81" t="s">
        <v>5144</v>
      </c>
    </row>
    <row r="82" spans="1:20" x14ac:dyDescent="0.25">
      <c r="A82" t="s">
        <v>239</v>
      </c>
      <c r="B82" t="s">
        <v>245</v>
      </c>
      <c r="C82">
        <v>120</v>
      </c>
      <c r="D82">
        <v>1</v>
      </c>
      <c r="E82" t="s">
        <v>5140</v>
      </c>
      <c r="F82">
        <v>559</v>
      </c>
      <c r="G82">
        <v>0</v>
      </c>
      <c r="H82" t="s">
        <v>649</v>
      </c>
      <c r="I82" t="s">
        <v>5110</v>
      </c>
      <c r="J82" t="s">
        <v>5141</v>
      </c>
      <c r="K82" t="s">
        <v>1099</v>
      </c>
      <c r="L82" t="s">
        <v>891</v>
      </c>
      <c r="M82" t="s">
        <v>5142</v>
      </c>
      <c r="N82" t="s">
        <v>639</v>
      </c>
      <c r="O82" t="s">
        <v>651</v>
      </c>
      <c r="P82" t="s">
        <v>26</v>
      </c>
      <c r="Q82" t="s">
        <v>652</v>
      </c>
      <c r="R82" t="s">
        <v>640</v>
      </c>
      <c r="S82" t="s">
        <v>5143</v>
      </c>
      <c r="T82" t="s">
        <v>5144</v>
      </c>
    </row>
    <row r="83" spans="1:20" x14ac:dyDescent="0.25">
      <c r="A83" t="s">
        <v>241</v>
      </c>
      <c r="B83" t="s">
        <v>247</v>
      </c>
      <c r="C83">
        <v>139</v>
      </c>
      <c r="D83">
        <v>1</v>
      </c>
      <c r="E83" t="s">
        <v>5145</v>
      </c>
      <c r="F83">
        <v>215</v>
      </c>
      <c r="G83">
        <v>0</v>
      </c>
      <c r="H83" t="s">
        <v>751</v>
      </c>
      <c r="I83" t="s">
        <v>5146</v>
      </c>
      <c r="J83" t="s">
        <v>5147</v>
      </c>
      <c r="K83" t="s">
        <v>5148</v>
      </c>
      <c r="L83" t="s">
        <v>5149</v>
      </c>
      <c r="M83" t="s">
        <v>5150</v>
      </c>
      <c r="N83" t="s">
        <v>1010</v>
      </c>
      <c r="O83" t="s">
        <v>753</v>
      </c>
      <c r="P83" t="s">
        <v>744</v>
      </c>
      <c r="Q83" t="s">
        <v>745</v>
      </c>
      <c r="R83" t="s">
        <v>640</v>
      </c>
      <c r="S83" t="s">
        <v>5151</v>
      </c>
      <c r="T83" t="s">
        <v>5150</v>
      </c>
    </row>
    <row r="84" spans="1:20" x14ac:dyDescent="0.25">
      <c r="A84" t="s">
        <v>239</v>
      </c>
      <c r="B84" t="s">
        <v>245</v>
      </c>
      <c r="C84">
        <v>139</v>
      </c>
      <c r="D84">
        <v>1</v>
      </c>
      <c r="E84" t="s">
        <v>5145</v>
      </c>
      <c r="F84">
        <v>215</v>
      </c>
      <c r="G84">
        <v>0</v>
      </c>
      <c r="H84" t="s">
        <v>751</v>
      </c>
      <c r="I84" t="s">
        <v>5146</v>
      </c>
      <c r="J84" t="s">
        <v>5147</v>
      </c>
      <c r="K84" t="s">
        <v>5148</v>
      </c>
      <c r="L84" t="s">
        <v>5149</v>
      </c>
      <c r="M84" t="s">
        <v>5150</v>
      </c>
      <c r="N84" t="s">
        <v>1010</v>
      </c>
      <c r="O84" t="s">
        <v>753</v>
      </c>
      <c r="P84" t="s">
        <v>744</v>
      </c>
      <c r="Q84" t="s">
        <v>745</v>
      </c>
      <c r="R84" t="s">
        <v>640</v>
      </c>
      <c r="S84" t="s">
        <v>5151</v>
      </c>
      <c r="T84" t="s">
        <v>5150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5152</v>
      </c>
      <c r="F85">
        <v>200</v>
      </c>
      <c r="G85">
        <v>0</v>
      </c>
      <c r="H85" t="s">
        <v>637</v>
      </c>
      <c r="I85" t="s">
        <v>5153</v>
      </c>
      <c r="J85" t="s">
        <v>794</v>
      </c>
      <c r="K85" t="s">
        <v>639</v>
      </c>
      <c r="L85" t="s">
        <v>640</v>
      </c>
      <c r="M85" t="s">
        <v>5154</v>
      </c>
      <c r="N85" t="s">
        <v>639</v>
      </c>
      <c r="O85" t="s">
        <v>647</v>
      </c>
      <c r="P85" t="s">
        <v>5</v>
      </c>
      <c r="Q85" t="s">
        <v>648</v>
      </c>
      <c r="R85" t="s">
        <v>640</v>
      </c>
      <c r="S85" t="s">
        <v>5155</v>
      </c>
      <c r="T85" t="s">
        <v>5154</v>
      </c>
    </row>
    <row r="86" spans="1:20" x14ac:dyDescent="0.25">
      <c r="A86" t="s">
        <v>147</v>
      </c>
      <c r="B86" t="s">
        <v>148</v>
      </c>
      <c r="C86">
        <v>65</v>
      </c>
      <c r="D86">
        <v>1</v>
      </c>
      <c r="E86" t="s">
        <v>5156</v>
      </c>
      <c r="F86">
        <v>59</v>
      </c>
      <c r="G86">
        <v>0</v>
      </c>
      <c r="H86" t="s">
        <v>637</v>
      </c>
      <c r="I86" t="s">
        <v>5157</v>
      </c>
      <c r="J86" t="s">
        <v>686</v>
      </c>
      <c r="K86" t="s">
        <v>639</v>
      </c>
      <c r="L86" t="s">
        <v>640</v>
      </c>
      <c r="M86" t="s">
        <v>5158</v>
      </c>
      <c r="N86" t="s">
        <v>639</v>
      </c>
      <c r="O86" t="s">
        <v>647</v>
      </c>
      <c r="P86" t="s">
        <v>5</v>
      </c>
      <c r="Q86" t="s">
        <v>648</v>
      </c>
      <c r="R86" t="s">
        <v>640</v>
      </c>
      <c r="S86" t="s">
        <v>5159</v>
      </c>
      <c r="T86" t="s">
        <v>5158</v>
      </c>
    </row>
    <row r="87" spans="1:20" x14ac:dyDescent="0.25">
      <c r="A87" t="s">
        <v>241</v>
      </c>
      <c r="B87" t="s">
        <v>247</v>
      </c>
      <c r="C87">
        <v>159</v>
      </c>
      <c r="D87">
        <v>1</v>
      </c>
      <c r="E87" t="s">
        <v>5160</v>
      </c>
      <c r="F87">
        <v>167</v>
      </c>
      <c r="G87">
        <v>38</v>
      </c>
      <c r="H87" t="s">
        <v>637</v>
      </c>
      <c r="I87" t="s">
        <v>5161</v>
      </c>
      <c r="J87" t="s">
        <v>644</v>
      </c>
      <c r="K87" t="s">
        <v>639</v>
      </c>
      <c r="L87" t="s">
        <v>640</v>
      </c>
      <c r="M87" t="s">
        <v>5162</v>
      </c>
      <c r="N87" t="s">
        <v>639</v>
      </c>
      <c r="O87" t="s">
        <v>647</v>
      </c>
      <c r="P87" t="s">
        <v>5</v>
      </c>
      <c r="Q87" t="s">
        <v>648</v>
      </c>
      <c r="R87" t="s">
        <v>640</v>
      </c>
      <c r="S87" t="s">
        <v>5163</v>
      </c>
      <c r="T87" t="s">
        <v>5162</v>
      </c>
    </row>
    <row r="88" spans="1:20" x14ac:dyDescent="0.25">
      <c r="A88" t="s">
        <v>147</v>
      </c>
      <c r="B88" t="s">
        <v>148</v>
      </c>
      <c r="C88">
        <v>65</v>
      </c>
      <c r="D88">
        <v>1</v>
      </c>
      <c r="E88" t="s">
        <v>5164</v>
      </c>
      <c r="F88">
        <v>35</v>
      </c>
      <c r="G88">
        <v>0</v>
      </c>
      <c r="H88" t="s">
        <v>637</v>
      </c>
      <c r="I88" t="s">
        <v>5165</v>
      </c>
      <c r="J88" t="s">
        <v>653</v>
      </c>
      <c r="K88" t="s">
        <v>639</v>
      </c>
      <c r="L88" t="s">
        <v>640</v>
      </c>
      <c r="M88" t="s">
        <v>5166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5167</v>
      </c>
      <c r="T88" t="s">
        <v>5166</v>
      </c>
    </row>
    <row r="89" spans="1:20" x14ac:dyDescent="0.25">
      <c r="A89" t="s">
        <v>240</v>
      </c>
      <c r="B89" t="s">
        <v>246</v>
      </c>
      <c r="C89">
        <v>139</v>
      </c>
      <c r="D89">
        <v>1</v>
      </c>
      <c r="E89" t="s">
        <v>5168</v>
      </c>
      <c r="F89">
        <v>288</v>
      </c>
      <c r="G89">
        <v>10</v>
      </c>
      <c r="H89" t="s">
        <v>649</v>
      </c>
      <c r="I89" t="s">
        <v>5169</v>
      </c>
      <c r="J89" t="s">
        <v>5170</v>
      </c>
      <c r="K89" t="s">
        <v>5171</v>
      </c>
      <c r="L89" t="s">
        <v>5172</v>
      </c>
      <c r="M89" t="s">
        <v>5173</v>
      </c>
      <c r="N89" t="s">
        <v>639</v>
      </c>
      <c r="O89" t="s">
        <v>651</v>
      </c>
      <c r="P89" t="s">
        <v>26</v>
      </c>
      <c r="Q89" t="s">
        <v>652</v>
      </c>
      <c r="R89" t="s">
        <v>640</v>
      </c>
      <c r="S89" t="s">
        <v>5174</v>
      </c>
      <c r="T89" t="s">
        <v>5175</v>
      </c>
    </row>
    <row r="90" spans="1:20" x14ac:dyDescent="0.25">
      <c r="A90" t="s">
        <v>239</v>
      </c>
      <c r="B90" t="s">
        <v>245</v>
      </c>
      <c r="C90">
        <v>139</v>
      </c>
      <c r="D90">
        <v>1</v>
      </c>
      <c r="E90" t="s">
        <v>5168</v>
      </c>
      <c r="F90">
        <v>288</v>
      </c>
      <c r="G90">
        <v>10</v>
      </c>
      <c r="H90" t="s">
        <v>649</v>
      </c>
      <c r="I90" t="s">
        <v>5169</v>
      </c>
      <c r="J90" t="s">
        <v>5170</v>
      </c>
      <c r="K90" t="s">
        <v>5171</v>
      </c>
      <c r="L90" t="s">
        <v>5172</v>
      </c>
      <c r="M90" t="s">
        <v>5173</v>
      </c>
      <c r="N90" t="s">
        <v>639</v>
      </c>
      <c r="O90" t="s">
        <v>651</v>
      </c>
      <c r="P90" t="s">
        <v>26</v>
      </c>
      <c r="Q90" t="s">
        <v>652</v>
      </c>
      <c r="R90" t="s">
        <v>640</v>
      </c>
      <c r="S90" t="s">
        <v>5174</v>
      </c>
      <c r="T90" t="s">
        <v>5175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5176</v>
      </c>
      <c r="F91">
        <v>429</v>
      </c>
      <c r="G91">
        <v>0</v>
      </c>
      <c r="H91" t="s">
        <v>637</v>
      </c>
      <c r="I91" t="s">
        <v>5177</v>
      </c>
      <c r="J91" t="s">
        <v>692</v>
      </c>
      <c r="K91" t="s">
        <v>639</v>
      </c>
      <c r="L91" t="s">
        <v>640</v>
      </c>
      <c r="M91" t="s">
        <v>5178</v>
      </c>
      <c r="N91" t="s">
        <v>639</v>
      </c>
      <c r="O91" t="s">
        <v>647</v>
      </c>
      <c r="P91" t="s">
        <v>5</v>
      </c>
      <c r="Q91" t="s">
        <v>648</v>
      </c>
      <c r="R91" t="s">
        <v>640</v>
      </c>
      <c r="S91" t="s">
        <v>5179</v>
      </c>
      <c r="T91" t="s">
        <v>5180</v>
      </c>
    </row>
    <row r="92" spans="1:20" x14ac:dyDescent="0.25">
      <c r="A92" t="s">
        <v>22</v>
      </c>
      <c r="B92" t="s">
        <v>27</v>
      </c>
      <c r="C92">
        <v>120</v>
      </c>
      <c r="D92">
        <v>1</v>
      </c>
      <c r="E92" t="s">
        <v>5176</v>
      </c>
      <c r="F92">
        <v>429</v>
      </c>
      <c r="G92">
        <v>0</v>
      </c>
      <c r="H92" t="s">
        <v>637</v>
      </c>
      <c r="I92" t="s">
        <v>5177</v>
      </c>
      <c r="J92" t="s">
        <v>692</v>
      </c>
      <c r="K92" t="s">
        <v>639</v>
      </c>
      <c r="L92" t="s">
        <v>640</v>
      </c>
      <c r="M92" t="s">
        <v>5178</v>
      </c>
      <c r="N92" t="s">
        <v>639</v>
      </c>
      <c r="O92" t="s">
        <v>647</v>
      </c>
      <c r="P92" t="s">
        <v>5</v>
      </c>
      <c r="Q92" t="s">
        <v>648</v>
      </c>
      <c r="R92" t="s">
        <v>640</v>
      </c>
      <c r="S92" t="s">
        <v>5179</v>
      </c>
      <c r="T92" t="s">
        <v>5180</v>
      </c>
    </row>
    <row r="93" spans="1:20" x14ac:dyDescent="0.25">
      <c r="A93" t="s">
        <v>239</v>
      </c>
      <c r="B93" t="s">
        <v>245</v>
      </c>
      <c r="C93">
        <v>159</v>
      </c>
      <c r="D93">
        <v>1</v>
      </c>
      <c r="E93" t="s">
        <v>5176</v>
      </c>
      <c r="F93">
        <v>429</v>
      </c>
      <c r="G93">
        <v>0</v>
      </c>
      <c r="H93" t="s">
        <v>637</v>
      </c>
      <c r="I93" t="s">
        <v>5177</v>
      </c>
      <c r="J93" t="s">
        <v>692</v>
      </c>
      <c r="K93" t="s">
        <v>639</v>
      </c>
      <c r="L93" t="s">
        <v>640</v>
      </c>
      <c r="M93" t="s">
        <v>5178</v>
      </c>
      <c r="N93" t="s">
        <v>639</v>
      </c>
      <c r="O93" t="s">
        <v>647</v>
      </c>
      <c r="P93" t="s">
        <v>5</v>
      </c>
      <c r="Q93" t="s">
        <v>648</v>
      </c>
      <c r="R93" t="s">
        <v>640</v>
      </c>
      <c r="S93" t="s">
        <v>5179</v>
      </c>
      <c r="T93" t="s">
        <v>5180</v>
      </c>
    </row>
    <row r="94" spans="1:20" x14ac:dyDescent="0.25">
      <c r="A94" t="s">
        <v>239</v>
      </c>
      <c r="B94" t="s">
        <v>245</v>
      </c>
      <c r="C94">
        <v>159</v>
      </c>
      <c r="D94">
        <v>1</v>
      </c>
      <c r="E94" t="s">
        <v>5181</v>
      </c>
      <c r="F94">
        <v>129</v>
      </c>
      <c r="G94">
        <v>0</v>
      </c>
      <c r="H94" t="s">
        <v>637</v>
      </c>
      <c r="I94" t="s">
        <v>5182</v>
      </c>
      <c r="J94" t="s">
        <v>654</v>
      </c>
      <c r="K94" t="s">
        <v>639</v>
      </c>
      <c r="L94" t="s">
        <v>640</v>
      </c>
      <c r="M94" t="s">
        <v>5183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5184</v>
      </c>
      <c r="T94" t="s">
        <v>5183</v>
      </c>
    </row>
    <row r="95" spans="1:20" x14ac:dyDescent="0.25">
      <c r="A95" t="s">
        <v>239</v>
      </c>
      <c r="B95" t="s">
        <v>245</v>
      </c>
      <c r="C95">
        <v>159</v>
      </c>
      <c r="D95">
        <v>1</v>
      </c>
      <c r="E95" t="s">
        <v>5185</v>
      </c>
      <c r="F95">
        <v>129</v>
      </c>
      <c r="G95">
        <v>0</v>
      </c>
      <c r="H95" t="s">
        <v>637</v>
      </c>
      <c r="I95" t="s">
        <v>5186</v>
      </c>
      <c r="J95" t="s">
        <v>653</v>
      </c>
      <c r="K95" t="s">
        <v>639</v>
      </c>
      <c r="L95" t="s">
        <v>640</v>
      </c>
      <c r="M95" t="s">
        <v>5187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5188</v>
      </c>
      <c r="T95" t="s">
        <v>5187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5189</v>
      </c>
      <c r="F96">
        <v>100</v>
      </c>
      <c r="G96">
        <v>0</v>
      </c>
      <c r="H96" t="s">
        <v>637</v>
      </c>
      <c r="I96" t="s">
        <v>5190</v>
      </c>
      <c r="J96" t="s">
        <v>697</v>
      </c>
      <c r="K96" t="s">
        <v>639</v>
      </c>
      <c r="L96" t="s">
        <v>640</v>
      </c>
      <c r="M96" t="s">
        <v>5191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5192</v>
      </c>
      <c r="T96" t="s">
        <v>5187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5193</v>
      </c>
      <c r="F97">
        <v>200</v>
      </c>
      <c r="G97">
        <v>0</v>
      </c>
      <c r="H97" t="s">
        <v>637</v>
      </c>
      <c r="I97" t="s">
        <v>5194</v>
      </c>
      <c r="J97" t="s">
        <v>664</v>
      </c>
      <c r="K97" t="s">
        <v>639</v>
      </c>
      <c r="L97" t="s">
        <v>640</v>
      </c>
      <c r="M97" t="s">
        <v>5195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5196</v>
      </c>
      <c r="T97" t="s">
        <v>5195</v>
      </c>
    </row>
    <row r="98" spans="1:20" x14ac:dyDescent="0.25">
      <c r="A98" t="s">
        <v>22</v>
      </c>
      <c r="B98" t="s">
        <v>4741</v>
      </c>
      <c r="C98">
        <v>76.5</v>
      </c>
      <c r="D98">
        <v>1</v>
      </c>
      <c r="E98" t="s">
        <v>5197</v>
      </c>
      <c r="F98">
        <v>106</v>
      </c>
      <c r="G98">
        <v>29.5</v>
      </c>
      <c r="H98" t="s">
        <v>649</v>
      </c>
      <c r="I98" t="s">
        <v>5198</v>
      </c>
      <c r="J98" t="s">
        <v>5199</v>
      </c>
      <c r="K98" t="s">
        <v>5200</v>
      </c>
      <c r="L98" t="s">
        <v>5201</v>
      </c>
      <c r="M98" t="s">
        <v>5202</v>
      </c>
      <c r="N98" t="s">
        <v>639</v>
      </c>
      <c r="O98" t="s">
        <v>678</v>
      </c>
      <c r="P98" t="s">
        <v>23</v>
      </c>
      <c r="Q98" t="s">
        <v>679</v>
      </c>
      <c r="R98" t="s">
        <v>640</v>
      </c>
      <c r="S98" t="s">
        <v>5203</v>
      </c>
      <c r="T98" t="s">
        <v>5202</v>
      </c>
    </row>
    <row r="99" spans="1:20" x14ac:dyDescent="0.25">
      <c r="A99" t="s">
        <v>22</v>
      </c>
      <c r="B99" t="s">
        <v>27</v>
      </c>
      <c r="C99">
        <v>120</v>
      </c>
      <c r="D99">
        <v>1</v>
      </c>
      <c r="E99" t="s">
        <v>5204</v>
      </c>
      <c r="F99">
        <v>100</v>
      </c>
      <c r="G99">
        <v>0</v>
      </c>
      <c r="H99" t="s">
        <v>637</v>
      </c>
      <c r="I99" t="s">
        <v>5205</v>
      </c>
      <c r="J99" t="s">
        <v>653</v>
      </c>
      <c r="K99" t="s">
        <v>639</v>
      </c>
      <c r="L99" t="s">
        <v>640</v>
      </c>
      <c r="M99" t="s">
        <v>5206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5207</v>
      </c>
      <c r="T99" t="s">
        <v>5206</v>
      </c>
    </row>
    <row r="100" spans="1:20" x14ac:dyDescent="0.25">
      <c r="A100" t="s">
        <v>601</v>
      </c>
      <c r="B100" t="s">
        <v>602</v>
      </c>
      <c r="C100">
        <v>109</v>
      </c>
      <c r="D100">
        <v>1</v>
      </c>
      <c r="E100" t="s">
        <v>5208</v>
      </c>
      <c r="F100">
        <v>268</v>
      </c>
      <c r="G100">
        <v>50</v>
      </c>
      <c r="H100" t="s">
        <v>751</v>
      </c>
      <c r="I100" t="s">
        <v>5209</v>
      </c>
      <c r="J100" t="s">
        <v>5210</v>
      </c>
      <c r="K100" t="s">
        <v>5211</v>
      </c>
      <c r="L100" t="s">
        <v>5212</v>
      </c>
      <c r="M100" t="s">
        <v>5213</v>
      </c>
      <c r="N100" t="s">
        <v>1010</v>
      </c>
      <c r="O100" t="s">
        <v>743</v>
      </c>
      <c r="P100" t="s">
        <v>744</v>
      </c>
      <c r="Q100" t="s">
        <v>745</v>
      </c>
      <c r="R100" t="s">
        <v>640</v>
      </c>
      <c r="S100" t="s">
        <v>5214</v>
      </c>
      <c r="T100" t="s">
        <v>5215</v>
      </c>
    </row>
    <row r="101" spans="1:20" x14ac:dyDescent="0.25">
      <c r="A101" t="s">
        <v>240</v>
      </c>
      <c r="B101" t="s">
        <v>246</v>
      </c>
      <c r="C101">
        <v>109</v>
      </c>
      <c r="D101">
        <v>1</v>
      </c>
      <c r="E101" t="s">
        <v>5208</v>
      </c>
      <c r="F101">
        <v>268</v>
      </c>
      <c r="G101">
        <v>50</v>
      </c>
      <c r="H101" t="s">
        <v>751</v>
      </c>
      <c r="I101" t="s">
        <v>5209</v>
      </c>
      <c r="J101" t="s">
        <v>5210</v>
      </c>
      <c r="K101" t="s">
        <v>5211</v>
      </c>
      <c r="L101" t="s">
        <v>5212</v>
      </c>
      <c r="M101" t="s">
        <v>5213</v>
      </c>
      <c r="N101" t="s">
        <v>1010</v>
      </c>
      <c r="O101" t="s">
        <v>743</v>
      </c>
      <c r="P101" t="s">
        <v>744</v>
      </c>
      <c r="Q101" t="s">
        <v>745</v>
      </c>
      <c r="R101" t="s">
        <v>640</v>
      </c>
      <c r="S101" t="s">
        <v>5214</v>
      </c>
      <c r="T101" t="s">
        <v>5215</v>
      </c>
    </row>
    <row r="102" spans="1:20" x14ac:dyDescent="0.25">
      <c r="A102" t="s">
        <v>72</v>
      </c>
      <c r="B102" t="s">
        <v>108</v>
      </c>
      <c r="C102">
        <v>66</v>
      </c>
      <c r="D102">
        <v>1</v>
      </c>
      <c r="E102" t="s">
        <v>5216</v>
      </c>
      <c r="F102">
        <v>249</v>
      </c>
      <c r="G102">
        <v>0</v>
      </c>
      <c r="H102" t="s">
        <v>649</v>
      </c>
      <c r="I102" t="s">
        <v>5217</v>
      </c>
      <c r="J102" t="s">
        <v>5218</v>
      </c>
      <c r="K102" t="s">
        <v>986</v>
      </c>
      <c r="L102" t="s">
        <v>1023</v>
      </c>
      <c r="M102" t="s">
        <v>5219</v>
      </c>
      <c r="N102" t="s">
        <v>639</v>
      </c>
      <c r="O102" t="s">
        <v>651</v>
      </c>
      <c r="P102" t="s">
        <v>26</v>
      </c>
      <c r="Q102" t="s">
        <v>652</v>
      </c>
      <c r="R102" t="s">
        <v>640</v>
      </c>
      <c r="S102" t="s">
        <v>5220</v>
      </c>
      <c r="T102" t="s">
        <v>5219</v>
      </c>
    </row>
    <row r="103" spans="1:20" x14ac:dyDescent="0.25">
      <c r="A103" t="s">
        <v>101</v>
      </c>
      <c r="B103" t="s">
        <v>74</v>
      </c>
      <c r="C103">
        <v>66</v>
      </c>
      <c r="D103">
        <v>1</v>
      </c>
      <c r="E103" t="s">
        <v>5216</v>
      </c>
      <c r="F103">
        <v>249</v>
      </c>
      <c r="G103">
        <v>0</v>
      </c>
      <c r="H103" t="s">
        <v>649</v>
      </c>
      <c r="I103" t="s">
        <v>5217</v>
      </c>
      <c r="J103" t="s">
        <v>5218</v>
      </c>
      <c r="K103" t="s">
        <v>986</v>
      </c>
      <c r="L103" t="s">
        <v>1023</v>
      </c>
      <c r="M103" t="s">
        <v>5219</v>
      </c>
      <c r="N103" t="s">
        <v>639</v>
      </c>
      <c r="O103" t="s">
        <v>651</v>
      </c>
      <c r="P103" t="s">
        <v>26</v>
      </c>
      <c r="Q103" t="s">
        <v>652</v>
      </c>
      <c r="R103" t="s">
        <v>640</v>
      </c>
      <c r="S103" t="s">
        <v>5220</v>
      </c>
      <c r="T103" t="s">
        <v>5219</v>
      </c>
    </row>
    <row r="104" spans="1:20" x14ac:dyDescent="0.25">
      <c r="A104" t="s">
        <v>22</v>
      </c>
      <c r="B104" t="s">
        <v>27</v>
      </c>
      <c r="C104">
        <v>67</v>
      </c>
      <c r="D104">
        <v>1</v>
      </c>
      <c r="E104" t="s">
        <v>5216</v>
      </c>
      <c r="F104">
        <v>249</v>
      </c>
      <c r="G104">
        <v>0</v>
      </c>
      <c r="H104" t="s">
        <v>649</v>
      </c>
      <c r="I104" t="s">
        <v>5217</v>
      </c>
      <c r="J104" t="s">
        <v>5218</v>
      </c>
      <c r="K104" t="s">
        <v>986</v>
      </c>
      <c r="L104" t="s">
        <v>1023</v>
      </c>
      <c r="M104" t="s">
        <v>5219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5220</v>
      </c>
      <c r="T104" t="s">
        <v>5219</v>
      </c>
    </row>
    <row r="105" spans="1:20" x14ac:dyDescent="0.25">
      <c r="A105" t="s">
        <v>239</v>
      </c>
      <c r="B105" t="s">
        <v>245</v>
      </c>
      <c r="C105">
        <v>159</v>
      </c>
      <c r="D105">
        <v>1</v>
      </c>
      <c r="E105" t="s">
        <v>5221</v>
      </c>
      <c r="F105">
        <v>129</v>
      </c>
      <c r="G105">
        <v>0</v>
      </c>
      <c r="H105" t="s">
        <v>637</v>
      </c>
      <c r="I105" t="s">
        <v>5222</v>
      </c>
      <c r="J105" t="s">
        <v>663</v>
      </c>
      <c r="K105" t="s">
        <v>639</v>
      </c>
      <c r="L105" t="s">
        <v>640</v>
      </c>
      <c r="M105" t="s">
        <v>5213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5223</v>
      </c>
      <c r="T105" t="s">
        <v>5224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5225</v>
      </c>
      <c r="F106">
        <v>100</v>
      </c>
      <c r="G106">
        <v>0</v>
      </c>
      <c r="H106" t="s">
        <v>637</v>
      </c>
      <c r="I106" t="s">
        <v>5226</v>
      </c>
      <c r="J106" t="s">
        <v>676</v>
      </c>
      <c r="K106" t="s">
        <v>639</v>
      </c>
      <c r="L106" t="s">
        <v>640</v>
      </c>
      <c r="M106" t="s">
        <v>5213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5227</v>
      </c>
      <c r="T106" t="s">
        <v>5224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5228</v>
      </c>
      <c r="F107">
        <v>200</v>
      </c>
      <c r="G107">
        <v>0</v>
      </c>
      <c r="H107" t="s">
        <v>637</v>
      </c>
      <c r="I107" t="s">
        <v>5229</v>
      </c>
      <c r="J107" t="s">
        <v>746</v>
      </c>
      <c r="K107" t="s">
        <v>639</v>
      </c>
      <c r="L107" t="s">
        <v>640</v>
      </c>
      <c r="M107" t="s">
        <v>5230</v>
      </c>
      <c r="N107" t="s">
        <v>639</v>
      </c>
      <c r="O107" t="s">
        <v>647</v>
      </c>
      <c r="P107" t="s">
        <v>5</v>
      </c>
      <c r="Q107" t="s">
        <v>648</v>
      </c>
      <c r="R107" t="s">
        <v>640</v>
      </c>
      <c r="S107" t="s">
        <v>5231</v>
      </c>
      <c r="T107" t="s">
        <v>5213</v>
      </c>
    </row>
    <row r="108" spans="1:20" x14ac:dyDescent="0.25">
      <c r="A108" t="s">
        <v>101</v>
      </c>
      <c r="B108" t="s">
        <v>74</v>
      </c>
      <c r="C108">
        <v>120</v>
      </c>
      <c r="D108">
        <v>1</v>
      </c>
      <c r="E108" t="s">
        <v>5228</v>
      </c>
      <c r="F108">
        <v>200</v>
      </c>
      <c r="G108">
        <v>0</v>
      </c>
      <c r="H108" t="s">
        <v>637</v>
      </c>
      <c r="I108" t="s">
        <v>5229</v>
      </c>
      <c r="J108" t="s">
        <v>746</v>
      </c>
      <c r="K108" t="s">
        <v>639</v>
      </c>
      <c r="L108" t="s">
        <v>640</v>
      </c>
      <c r="M108" t="s">
        <v>5230</v>
      </c>
      <c r="N108" t="s">
        <v>639</v>
      </c>
      <c r="O108" t="s">
        <v>647</v>
      </c>
      <c r="P108" t="s">
        <v>5</v>
      </c>
      <c r="Q108" t="s">
        <v>648</v>
      </c>
      <c r="R108" t="s">
        <v>640</v>
      </c>
      <c r="S108" t="s">
        <v>5231</v>
      </c>
      <c r="T108" t="s">
        <v>5213</v>
      </c>
    </row>
    <row r="109" spans="1:20" x14ac:dyDescent="0.25">
      <c r="A109" t="s">
        <v>240</v>
      </c>
      <c r="B109" t="s">
        <v>246</v>
      </c>
      <c r="C109">
        <v>139</v>
      </c>
      <c r="D109">
        <v>1</v>
      </c>
      <c r="E109" t="s">
        <v>5232</v>
      </c>
      <c r="F109">
        <v>215</v>
      </c>
      <c r="G109">
        <v>0</v>
      </c>
      <c r="H109" t="s">
        <v>751</v>
      </c>
      <c r="I109" t="s">
        <v>5233</v>
      </c>
      <c r="J109" t="s">
        <v>5234</v>
      </c>
      <c r="K109" t="s">
        <v>790</v>
      </c>
      <c r="L109" t="s">
        <v>5235</v>
      </c>
      <c r="M109" t="s">
        <v>5236</v>
      </c>
      <c r="N109" t="s">
        <v>1010</v>
      </c>
      <c r="O109" t="s">
        <v>743</v>
      </c>
      <c r="P109" t="s">
        <v>744</v>
      </c>
      <c r="Q109" t="s">
        <v>745</v>
      </c>
      <c r="R109" t="s">
        <v>640</v>
      </c>
      <c r="S109" t="s">
        <v>5237</v>
      </c>
      <c r="T109" t="s">
        <v>5238</v>
      </c>
    </row>
    <row r="110" spans="1:20" x14ac:dyDescent="0.25">
      <c r="A110" t="s">
        <v>239</v>
      </c>
      <c r="B110" t="s">
        <v>245</v>
      </c>
      <c r="C110">
        <v>139</v>
      </c>
      <c r="D110">
        <v>1</v>
      </c>
      <c r="E110" t="s">
        <v>5232</v>
      </c>
      <c r="F110">
        <v>215</v>
      </c>
      <c r="G110">
        <v>0</v>
      </c>
      <c r="H110" t="s">
        <v>751</v>
      </c>
      <c r="I110" t="s">
        <v>5233</v>
      </c>
      <c r="J110" t="s">
        <v>5234</v>
      </c>
      <c r="K110" t="s">
        <v>790</v>
      </c>
      <c r="L110" t="s">
        <v>5235</v>
      </c>
      <c r="M110" t="s">
        <v>5236</v>
      </c>
      <c r="N110" t="s">
        <v>1010</v>
      </c>
      <c r="O110" t="s">
        <v>743</v>
      </c>
      <c r="P110" t="s">
        <v>744</v>
      </c>
      <c r="Q110" t="s">
        <v>745</v>
      </c>
      <c r="R110" t="s">
        <v>640</v>
      </c>
      <c r="S110" t="s">
        <v>5237</v>
      </c>
      <c r="T110" t="s">
        <v>5238</v>
      </c>
    </row>
    <row r="111" spans="1:20" x14ac:dyDescent="0.25">
      <c r="A111" t="s">
        <v>601</v>
      </c>
      <c r="B111" t="s">
        <v>602</v>
      </c>
      <c r="C111">
        <v>139</v>
      </c>
      <c r="D111">
        <v>2</v>
      </c>
      <c r="E111" t="s">
        <v>5239</v>
      </c>
      <c r="F111">
        <v>645</v>
      </c>
      <c r="G111">
        <v>0</v>
      </c>
      <c r="H111" t="s">
        <v>751</v>
      </c>
      <c r="I111" t="s">
        <v>5240</v>
      </c>
      <c r="J111" t="s">
        <v>5241</v>
      </c>
      <c r="K111" t="s">
        <v>5242</v>
      </c>
      <c r="L111" t="s">
        <v>5243</v>
      </c>
      <c r="M111" t="s">
        <v>5244</v>
      </c>
      <c r="N111" t="s">
        <v>1010</v>
      </c>
      <c r="O111" t="s">
        <v>753</v>
      </c>
      <c r="P111" t="s">
        <v>744</v>
      </c>
      <c r="Q111" t="s">
        <v>745</v>
      </c>
      <c r="R111" t="s">
        <v>640</v>
      </c>
      <c r="S111" t="s">
        <v>5245</v>
      </c>
      <c r="T111" t="s">
        <v>5244</v>
      </c>
    </row>
    <row r="112" spans="1:20" x14ac:dyDescent="0.25">
      <c r="A112" t="s">
        <v>241</v>
      </c>
      <c r="B112" t="s">
        <v>247</v>
      </c>
      <c r="C112">
        <v>139</v>
      </c>
      <c r="D112">
        <v>2</v>
      </c>
      <c r="E112" t="s">
        <v>5239</v>
      </c>
      <c r="F112">
        <v>645</v>
      </c>
      <c r="G112">
        <v>0</v>
      </c>
      <c r="H112" t="s">
        <v>751</v>
      </c>
      <c r="I112" t="s">
        <v>5240</v>
      </c>
      <c r="J112" t="s">
        <v>5241</v>
      </c>
      <c r="K112" t="s">
        <v>5242</v>
      </c>
      <c r="L112" t="s">
        <v>5243</v>
      </c>
      <c r="M112" t="s">
        <v>5244</v>
      </c>
      <c r="N112" t="s">
        <v>1010</v>
      </c>
      <c r="O112" t="s">
        <v>753</v>
      </c>
      <c r="P112" t="s">
        <v>744</v>
      </c>
      <c r="Q112" t="s">
        <v>745</v>
      </c>
      <c r="R112" t="s">
        <v>640</v>
      </c>
      <c r="S112" t="s">
        <v>5245</v>
      </c>
      <c r="T112" t="s">
        <v>5244</v>
      </c>
    </row>
    <row r="113" spans="1:20" x14ac:dyDescent="0.25">
      <c r="A113" t="s">
        <v>240</v>
      </c>
      <c r="B113" t="s">
        <v>246</v>
      </c>
      <c r="C113">
        <v>139</v>
      </c>
      <c r="D113">
        <v>2</v>
      </c>
      <c r="E113" t="s">
        <v>5239</v>
      </c>
      <c r="F113">
        <v>645</v>
      </c>
      <c r="G113">
        <v>0</v>
      </c>
      <c r="H113" t="s">
        <v>751</v>
      </c>
      <c r="I113" t="s">
        <v>5240</v>
      </c>
      <c r="J113" t="s">
        <v>5241</v>
      </c>
      <c r="K113" t="s">
        <v>5242</v>
      </c>
      <c r="L113" t="s">
        <v>5243</v>
      </c>
      <c r="M113" t="s">
        <v>5244</v>
      </c>
      <c r="N113" t="s">
        <v>1010</v>
      </c>
      <c r="O113" t="s">
        <v>753</v>
      </c>
      <c r="P113" t="s">
        <v>744</v>
      </c>
      <c r="Q113" t="s">
        <v>745</v>
      </c>
      <c r="R113" t="s">
        <v>640</v>
      </c>
      <c r="S113" t="s">
        <v>5245</v>
      </c>
      <c r="T113" t="s">
        <v>5244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5246</v>
      </c>
      <c r="F114">
        <v>100</v>
      </c>
      <c r="G114">
        <v>0</v>
      </c>
      <c r="H114" t="s">
        <v>637</v>
      </c>
      <c r="I114" t="s">
        <v>5247</v>
      </c>
      <c r="J114" t="s">
        <v>695</v>
      </c>
      <c r="K114" t="s">
        <v>639</v>
      </c>
      <c r="L114" t="s">
        <v>640</v>
      </c>
      <c r="M114" t="s">
        <v>5248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5249</v>
      </c>
      <c r="T114" t="s">
        <v>5248</v>
      </c>
    </row>
    <row r="115" spans="1:20" x14ac:dyDescent="0.25">
      <c r="A115" t="s">
        <v>601</v>
      </c>
      <c r="B115" t="s">
        <v>602</v>
      </c>
      <c r="C115">
        <v>0</v>
      </c>
      <c r="D115">
        <v>1</v>
      </c>
      <c r="E115" t="s">
        <v>5250</v>
      </c>
      <c r="F115">
        <v>0</v>
      </c>
      <c r="G115">
        <v>0</v>
      </c>
      <c r="H115" t="s">
        <v>649</v>
      </c>
      <c r="I115" t="s">
        <v>5251</v>
      </c>
      <c r="J115" t="s">
        <v>5252</v>
      </c>
      <c r="K115" t="s">
        <v>5253</v>
      </c>
      <c r="L115" t="s">
        <v>5254</v>
      </c>
      <c r="M115" t="s">
        <v>5248</v>
      </c>
      <c r="N115" t="s">
        <v>1010</v>
      </c>
      <c r="O115" t="s">
        <v>743</v>
      </c>
      <c r="P115" t="s">
        <v>5255</v>
      </c>
      <c r="Q115" t="s">
        <v>745</v>
      </c>
      <c r="R115" t="s">
        <v>5256</v>
      </c>
      <c r="S115" t="s">
        <v>5257</v>
      </c>
      <c r="T115" t="s">
        <v>5248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5258</v>
      </c>
      <c r="F116">
        <v>100</v>
      </c>
      <c r="G116">
        <v>0</v>
      </c>
      <c r="H116" t="s">
        <v>637</v>
      </c>
      <c r="I116" t="s">
        <v>5259</v>
      </c>
      <c r="J116" t="s">
        <v>657</v>
      </c>
      <c r="K116" t="s">
        <v>639</v>
      </c>
      <c r="L116" t="s">
        <v>640</v>
      </c>
      <c r="M116" t="s">
        <v>5260</v>
      </c>
      <c r="N116" t="s">
        <v>639</v>
      </c>
      <c r="O116" t="s">
        <v>641</v>
      </c>
      <c r="P116" t="s">
        <v>5</v>
      </c>
      <c r="Q116" t="s">
        <v>642</v>
      </c>
      <c r="R116" t="s">
        <v>640</v>
      </c>
      <c r="S116" t="s">
        <v>5261</v>
      </c>
      <c r="T116" t="s">
        <v>5260</v>
      </c>
    </row>
    <row r="117" spans="1:20" x14ac:dyDescent="0.25">
      <c r="A117" t="s">
        <v>22</v>
      </c>
      <c r="B117" t="s">
        <v>27</v>
      </c>
      <c r="C117">
        <v>120</v>
      </c>
      <c r="D117">
        <v>5</v>
      </c>
      <c r="E117" t="s">
        <v>5262</v>
      </c>
      <c r="F117">
        <v>445</v>
      </c>
      <c r="G117">
        <v>0</v>
      </c>
      <c r="H117" t="s">
        <v>637</v>
      </c>
      <c r="I117" t="s">
        <v>5263</v>
      </c>
      <c r="J117" t="s">
        <v>654</v>
      </c>
      <c r="K117" t="s">
        <v>639</v>
      </c>
      <c r="L117" t="s">
        <v>640</v>
      </c>
      <c r="M117" t="s">
        <v>5264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5265</v>
      </c>
      <c r="T117" t="s">
        <v>5264</v>
      </c>
    </row>
    <row r="118" spans="1:20" x14ac:dyDescent="0.25">
      <c r="A118" t="s">
        <v>22</v>
      </c>
      <c r="B118" t="s">
        <v>27</v>
      </c>
      <c r="C118">
        <v>120</v>
      </c>
      <c r="D118">
        <v>1</v>
      </c>
      <c r="E118" t="s">
        <v>5266</v>
      </c>
      <c r="F118">
        <v>89</v>
      </c>
      <c r="G118">
        <v>0</v>
      </c>
      <c r="H118" t="s">
        <v>637</v>
      </c>
      <c r="I118" t="s">
        <v>5267</v>
      </c>
      <c r="J118" t="s">
        <v>676</v>
      </c>
      <c r="K118" t="s">
        <v>639</v>
      </c>
      <c r="L118" t="s">
        <v>640</v>
      </c>
      <c r="M118" t="s">
        <v>5264</v>
      </c>
      <c r="N118" t="s">
        <v>639</v>
      </c>
      <c r="O118" t="s">
        <v>647</v>
      </c>
      <c r="P118" t="s">
        <v>5</v>
      </c>
      <c r="Q118" t="s">
        <v>648</v>
      </c>
      <c r="R118" t="s">
        <v>640</v>
      </c>
      <c r="S118" t="s">
        <v>5268</v>
      </c>
      <c r="T118" t="s">
        <v>5264</v>
      </c>
    </row>
    <row r="119" spans="1:20" x14ac:dyDescent="0.25">
      <c r="A119" t="s">
        <v>601</v>
      </c>
      <c r="B119" t="s">
        <v>742</v>
      </c>
      <c r="C119">
        <v>101.71</v>
      </c>
      <c r="D119">
        <v>1</v>
      </c>
      <c r="E119" t="s">
        <v>5269</v>
      </c>
      <c r="F119">
        <v>210.92</v>
      </c>
      <c r="G119">
        <v>7.5</v>
      </c>
      <c r="H119" t="s">
        <v>677</v>
      </c>
      <c r="I119" t="s">
        <v>5270</v>
      </c>
      <c r="J119" t="s">
        <v>5271</v>
      </c>
      <c r="K119" t="s">
        <v>761</v>
      </c>
      <c r="L119" t="s">
        <v>5272</v>
      </c>
      <c r="M119" t="s">
        <v>5273</v>
      </c>
      <c r="N119" t="s">
        <v>639</v>
      </c>
      <c r="O119" t="s">
        <v>678</v>
      </c>
      <c r="P119" t="s">
        <v>23</v>
      </c>
      <c r="Q119" t="s">
        <v>679</v>
      </c>
      <c r="R119" t="s">
        <v>640</v>
      </c>
      <c r="S119" t="s">
        <v>5274</v>
      </c>
      <c r="T119" t="s">
        <v>5273</v>
      </c>
    </row>
    <row r="120" spans="1:20" x14ac:dyDescent="0.25">
      <c r="A120" t="s">
        <v>241</v>
      </c>
      <c r="B120" t="s">
        <v>742</v>
      </c>
      <c r="C120">
        <v>101.71</v>
      </c>
      <c r="D120">
        <v>1</v>
      </c>
      <c r="E120" t="s">
        <v>5269</v>
      </c>
      <c r="F120">
        <v>210.92</v>
      </c>
      <c r="G120">
        <v>7.5</v>
      </c>
      <c r="H120" t="s">
        <v>677</v>
      </c>
      <c r="I120" t="s">
        <v>5270</v>
      </c>
      <c r="J120" t="s">
        <v>5271</v>
      </c>
      <c r="K120" t="s">
        <v>761</v>
      </c>
      <c r="L120" t="s">
        <v>5272</v>
      </c>
      <c r="M120" t="s">
        <v>5273</v>
      </c>
      <c r="N120" t="s">
        <v>639</v>
      </c>
      <c r="O120" t="s">
        <v>678</v>
      </c>
      <c r="P120" t="s">
        <v>23</v>
      </c>
      <c r="Q120" t="s">
        <v>679</v>
      </c>
      <c r="R120" t="s">
        <v>640</v>
      </c>
      <c r="S120" t="s">
        <v>5274</v>
      </c>
      <c r="T120" t="s">
        <v>5273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5275</v>
      </c>
      <c r="F121">
        <v>100</v>
      </c>
      <c r="G121">
        <v>0</v>
      </c>
      <c r="H121" t="s">
        <v>637</v>
      </c>
      <c r="I121" t="s">
        <v>5276</v>
      </c>
      <c r="J121" t="s">
        <v>728</v>
      </c>
      <c r="K121" t="s">
        <v>639</v>
      </c>
      <c r="L121" t="s">
        <v>640</v>
      </c>
      <c r="M121" t="s">
        <v>5277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5278</v>
      </c>
      <c r="T121" t="s">
        <v>5277</v>
      </c>
    </row>
    <row r="122" spans="1:20" x14ac:dyDescent="0.25">
      <c r="A122" t="s">
        <v>22</v>
      </c>
      <c r="B122" t="s">
        <v>27</v>
      </c>
      <c r="C122">
        <v>80</v>
      </c>
      <c r="D122">
        <v>2</v>
      </c>
      <c r="E122" t="s">
        <v>5279</v>
      </c>
      <c r="F122">
        <v>160</v>
      </c>
      <c r="G122">
        <v>0</v>
      </c>
      <c r="H122" t="s">
        <v>649</v>
      </c>
      <c r="I122" t="s">
        <v>1021</v>
      </c>
      <c r="J122" t="s">
        <v>5280</v>
      </c>
      <c r="K122" t="s">
        <v>5281</v>
      </c>
      <c r="L122" t="s">
        <v>811</v>
      </c>
      <c r="M122" t="s">
        <v>5277</v>
      </c>
      <c r="N122" t="s">
        <v>639</v>
      </c>
      <c r="O122" t="s">
        <v>651</v>
      </c>
      <c r="P122" t="s">
        <v>26</v>
      </c>
      <c r="Q122" t="s">
        <v>652</v>
      </c>
      <c r="R122" t="s">
        <v>640</v>
      </c>
      <c r="S122" t="s">
        <v>5282</v>
      </c>
      <c r="T122" t="s">
        <v>5277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5283</v>
      </c>
      <c r="F123">
        <v>208</v>
      </c>
      <c r="G123">
        <v>8</v>
      </c>
      <c r="H123" t="s">
        <v>637</v>
      </c>
      <c r="I123" t="s">
        <v>5263</v>
      </c>
      <c r="J123" t="s">
        <v>654</v>
      </c>
      <c r="K123" t="s">
        <v>639</v>
      </c>
      <c r="L123" t="s">
        <v>640</v>
      </c>
      <c r="M123" t="s">
        <v>5284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5285</v>
      </c>
      <c r="T123" t="s">
        <v>5284</v>
      </c>
    </row>
    <row r="124" spans="1:20" x14ac:dyDescent="0.25">
      <c r="A124" t="s">
        <v>22</v>
      </c>
      <c r="B124" t="s">
        <v>213</v>
      </c>
      <c r="C124">
        <v>76.5</v>
      </c>
      <c r="D124">
        <v>1</v>
      </c>
      <c r="E124" t="s">
        <v>5286</v>
      </c>
      <c r="F124">
        <v>83.5</v>
      </c>
      <c r="G124">
        <v>7</v>
      </c>
      <c r="H124" t="s">
        <v>677</v>
      </c>
      <c r="I124" t="s">
        <v>5287</v>
      </c>
      <c r="J124" t="s">
        <v>5288</v>
      </c>
      <c r="K124" t="s">
        <v>5289</v>
      </c>
      <c r="L124" t="s">
        <v>5290</v>
      </c>
      <c r="M124" t="s">
        <v>5291</v>
      </c>
      <c r="N124" t="s">
        <v>639</v>
      </c>
      <c r="O124" t="s">
        <v>678</v>
      </c>
      <c r="P124" t="s">
        <v>23</v>
      </c>
      <c r="Q124" t="s">
        <v>679</v>
      </c>
      <c r="R124" t="s">
        <v>640</v>
      </c>
      <c r="S124" t="s">
        <v>5292</v>
      </c>
      <c r="T124" t="s">
        <v>5291</v>
      </c>
    </row>
    <row r="125" spans="1:20" x14ac:dyDescent="0.25">
      <c r="A125" t="s">
        <v>601</v>
      </c>
      <c r="B125" t="s">
        <v>602</v>
      </c>
      <c r="C125">
        <v>109</v>
      </c>
      <c r="D125">
        <v>1</v>
      </c>
      <c r="E125" t="s">
        <v>5293</v>
      </c>
      <c r="F125">
        <v>486</v>
      </c>
      <c r="G125">
        <v>50</v>
      </c>
      <c r="H125" t="s">
        <v>751</v>
      </c>
      <c r="I125" t="s">
        <v>5294</v>
      </c>
      <c r="J125" t="s">
        <v>5295</v>
      </c>
      <c r="K125" t="s">
        <v>5296</v>
      </c>
      <c r="L125" t="s">
        <v>5297</v>
      </c>
      <c r="M125" t="s">
        <v>5298</v>
      </c>
      <c r="N125" t="s">
        <v>1010</v>
      </c>
      <c r="O125" t="s">
        <v>753</v>
      </c>
      <c r="P125" t="s">
        <v>744</v>
      </c>
      <c r="Q125" t="s">
        <v>745</v>
      </c>
      <c r="R125" t="s">
        <v>640</v>
      </c>
      <c r="S125" t="s">
        <v>5299</v>
      </c>
      <c r="T125" t="s">
        <v>5300</v>
      </c>
    </row>
    <row r="126" spans="1:20" x14ac:dyDescent="0.25">
      <c r="A126" t="s">
        <v>241</v>
      </c>
      <c r="B126" t="s">
        <v>247</v>
      </c>
      <c r="C126">
        <v>109</v>
      </c>
      <c r="D126">
        <v>1</v>
      </c>
      <c r="E126" t="s">
        <v>5293</v>
      </c>
      <c r="F126">
        <v>486</v>
      </c>
      <c r="G126">
        <v>50</v>
      </c>
      <c r="H126" t="s">
        <v>751</v>
      </c>
      <c r="I126" t="s">
        <v>5294</v>
      </c>
      <c r="J126" t="s">
        <v>5295</v>
      </c>
      <c r="K126" t="s">
        <v>5296</v>
      </c>
      <c r="L126" t="s">
        <v>5297</v>
      </c>
      <c r="M126" t="s">
        <v>5298</v>
      </c>
      <c r="N126" t="s">
        <v>1010</v>
      </c>
      <c r="O126" t="s">
        <v>753</v>
      </c>
      <c r="P126" t="s">
        <v>744</v>
      </c>
      <c r="Q126" t="s">
        <v>745</v>
      </c>
      <c r="R126" t="s">
        <v>640</v>
      </c>
      <c r="S126" t="s">
        <v>5299</v>
      </c>
      <c r="T126" t="s">
        <v>5300</v>
      </c>
    </row>
    <row r="127" spans="1:20" x14ac:dyDescent="0.25">
      <c r="A127" t="s">
        <v>240</v>
      </c>
      <c r="B127" t="s">
        <v>246</v>
      </c>
      <c r="C127">
        <v>109</v>
      </c>
      <c r="D127">
        <v>1</v>
      </c>
      <c r="E127" t="s">
        <v>5293</v>
      </c>
      <c r="F127">
        <v>486</v>
      </c>
      <c r="G127">
        <v>50</v>
      </c>
      <c r="H127" t="s">
        <v>751</v>
      </c>
      <c r="I127" t="s">
        <v>5294</v>
      </c>
      <c r="J127" t="s">
        <v>5295</v>
      </c>
      <c r="K127" t="s">
        <v>5296</v>
      </c>
      <c r="L127" t="s">
        <v>5297</v>
      </c>
      <c r="M127" t="s">
        <v>5298</v>
      </c>
      <c r="N127" t="s">
        <v>1010</v>
      </c>
      <c r="O127" t="s">
        <v>753</v>
      </c>
      <c r="P127" t="s">
        <v>744</v>
      </c>
      <c r="Q127" t="s">
        <v>745</v>
      </c>
      <c r="R127" t="s">
        <v>640</v>
      </c>
      <c r="S127" t="s">
        <v>5299</v>
      </c>
      <c r="T127" t="s">
        <v>5300</v>
      </c>
    </row>
    <row r="128" spans="1:20" x14ac:dyDescent="0.25">
      <c r="A128" t="s">
        <v>239</v>
      </c>
      <c r="B128" t="s">
        <v>245</v>
      </c>
      <c r="C128">
        <v>109</v>
      </c>
      <c r="D128">
        <v>1</v>
      </c>
      <c r="E128" t="s">
        <v>5293</v>
      </c>
      <c r="F128">
        <v>486</v>
      </c>
      <c r="G128">
        <v>50</v>
      </c>
      <c r="H128" t="s">
        <v>751</v>
      </c>
      <c r="I128" t="s">
        <v>5294</v>
      </c>
      <c r="J128" t="s">
        <v>5295</v>
      </c>
      <c r="K128" t="s">
        <v>5296</v>
      </c>
      <c r="L128" t="s">
        <v>5297</v>
      </c>
      <c r="M128" t="s">
        <v>5298</v>
      </c>
      <c r="N128" t="s">
        <v>1010</v>
      </c>
      <c r="O128" t="s">
        <v>753</v>
      </c>
      <c r="P128" t="s">
        <v>744</v>
      </c>
      <c r="Q128" t="s">
        <v>745</v>
      </c>
      <c r="R128" t="s">
        <v>640</v>
      </c>
      <c r="S128" t="s">
        <v>5299</v>
      </c>
      <c r="T128" t="s">
        <v>5300</v>
      </c>
    </row>
    <row r="129" spans="1:20" x14ac:dyDescent="0.25">
      <c r="A129" t="s">
        <v>22</v>
      </c>
      <c r="B129" t="s">
        <v>27</v>
      </c>
      <c r="C129">
        <v>100</v>
      </c>
      <c r="D129">
        <v>5</v>
      </c>
      <c r="E129" t="s">
        <v>5301</v>
      </c>
      <c r="F129">
        <v>500</v>
      </c>
      <c r="G129">
        <v>0</v>
      </c>
      <c r="H129" t="s">
        <v>649</v>
      </c>
      <c r="I129" t="s">
        <v>5302</v>
      </c>
      <c r="J129" t="s">
        <v>5303</v>
      </c>
      <c r="K129" t="s">
        <v>5304</v>
      </c>
      <c r="L129" t="s">
        <v>5305</v>
      </c>
      <c r="M129" t="s">
        <v>5306</v>
      </c>
      <c r="N129" t="s">
        <v>1010</v>
      </c>
      <c r="O129" t="s">
        <v>743</v>
      </c>
      <c r="P129" t="s">
        <v>5255</v>
      </c>
      <c r="Q129" t="s">
        <v>745</v>
      </c>
      <c r="R129" t="s">
        <v>5307</v>
      </c>
      <c r="S129" t="s">
        <v>5308</v>
      </c>
      <c r="T129" t="s">
        <v>5309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5310</v>
      </c>
      <c r="F130">
        <v>100</v>
      </c>
      <c r="G130">
        <v>0</v>
      </c>
      <c r="H130" t="s">
        <v>637</v>
      </c>
      <c r="I130" t="s">
        <v>5311</v>
      </c>
      <c r="J130" t="s">
        <v>735</v>
      </c>
      <c r="K130" t="s">
        <v>639</v>
      </c>
      <c r="L130" t="s">
        <v>640</v>
      </c>
      <c r="M130" t="s">
        <v>5312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5313</v>
      </c>
      <c r="T130" t="s">
        <v>5312</v>
      </c>
    </row>
    <row r="131" spans="1:20" x14ac:dyDescent="0.25">
      <c r="A131" t="s">
        <v>239</v>
      </c>
      <c r="B131" t="s">
        <v>245</v>
      </c>
      <c r="C131">
        <v>139</v>
      </c>
      <c r="D131">
        <v>1</v>
      </c>
      <c r="E131" t="s">
        <v>5314</v>
      </c>
      <c r="F131">
        <v>215</v>
      </c>
      <c r="G131">
        <v>0</v>
      </c>
      <c r="H131" t="s">
        <v>751</v>
      </c>
      <c r="I131" t="s">
        <v>5315</v>
      </c>
      <c r="J131" t="s">
        <v>5316</v>
      </c>
      <c r="K131" t="s">
        <v>5317</v>
      </c>
      <c r="L131" t="s">
        <v>5318</v>
      </c>
      <c r="M131" t="s">
        <v>5319</v>
      </c>
      <c r="N131" t="s">
        <v>1010</v>
      </c>
      <c r="O131" t="s">
        <v>753</v>
      </c>
      <c r="P131" t="s">
        <v>744</v>
      </c>
      <c r="Q131" t="s">
        <v>745</v>
      </c>
      <c r="R131" t="s">
        <v>640</v>
      </c>
      <c r="S131" t="s">
        <v>5320</v>
      </c>
      <c r="T131" t="s">
        <v>5321</v>
      </c>
    </row>
    <row r="132" spans="1:20" x14ac:dyDescent="0.25">
      <c r="A132" t="s">
        <v>241</v>
      </c>
      <c r="B132" t="s">
        <v>247</v>
      </c>
      <c r="C132">
        <v>139</v>
      </c>
      <c r="D132">
        <v>1</v>
      </c>
      <c r="E132" t="s">
        <v>5314</v>
      </c>
      <c r="F132">
        <v>215</v>
      </c>
      <c r="G132">
        <v>0</v>
      </c>
      <c r="H132" t="s">
        <v>751</v>
      </c>
      <c r="I132" t="s">
        <v>5315</v>
      </c>
      <c r="J132" t="s">
        <v>5316</v>
      </c>
      <c r="K132" t="s">
        <v>5317</v>
      </c>
      <c r="L132" t="s">
        <v>5318</v>
      </c>
      <c r="M132" t="s">
        <v>5319</v>
      </c>
      <c r="N132" t="s">
        <v>1010</v>
      </c>
      <c r="O132" t="s">
        <v>753</v>
      </c>
      <c r="P132" t="s">
        <v>744</v>
      </c>
      <c r="Q132" t="s">
        <v>745</v>
      </c>
      <c r="R132" t="s">
        <v>640</v>
      </c>
      <c r="S132" t="s">
        <v>5320</v>
      </c>
      <c r="T132" t="s">
        <v>5321</v>
      </c>
    </row>
    <row r="133" spans="1:20" x14ac:dyDescent="0.25">
      <c r="A133" t="s">
        <v>147</v>
      </c>
      <c r="B133" t="s">
        <v>148</v>
      </c>
      <c r="C133">
        <v>65</v>
      </c>
      <c r="D133">
        <v>1</v>
      </c>
      <c r="E133" t="s">
        <v>5322</v>
      </c>
      <c r="F133">
        <v>329</v>
      </c>
      <c r="G133">
        <v>0</v>
      </c>
      <c r="H133" t="s">
        <v>751</v>
      </c>
      <c r="I133" t="s">
        <v>5323</v>
      </c>
      <c r="J133" t="s">
        <v>5324</v>
      </c>
      <c r="K133" t="s">
        <v>5325</v>
      </c>
      <c r="L133" t="s">
        <v>5326</v>
      </c>
      <c r="M133" t="s">
        <v>5321</v>
      </c>
      <c r="N133" t="s">
        <v>1010</v>
      </c>
      <c r="O133" t="s">
        <v>743</v>
      </c>
      <c r="P133" t="s">
        <v>744</v>
      </c>
      <c r="Q133" t="s">
        <v>745</v>
      </c>
      <c r="R133" t="s">
        <v>640</v>
      </c>
      <c r="S133" t="s">
        <v>5327</v>
      </c>
      <c r="T133" t="s">
        <v>5328</v>
      </c>
    </row>
    <row r="134" spans="1:20" x14ac:dyDescent="0.25">
      <c r="A134" t="s">
        <v>241</v>
      </c>
      <c r="B134" t="s">
        <v>247</v>
      </c>
      <c r="C134">
        <v>139</v>
      </c>
      <c r="D134">
        <v>2</v>
      </c>
      <c r="E134" t="s">
        <v>5322</v>
      </c>
      <c r="F134">
        <v>329</v>
      </c>
      <c r="G134">
        <v>0</v>
      </c>
      <c r="H134" t="s">
        <v>751</v>
      </c>
      <c r="I134" t="s">
        <v>5323</v>
      </c>
      <c r="J134" t="s">
        <v>5324</v>
      </c>
      <c r="K134" t="s">
        <v>5325</v>
      </c>
      <c r="L134" t="s">
        <v>5326</v>
      </c>
      <c r="M134" t="s">
        <v>5321</v>
      </c>
      <c r="N134" t="s">
        <v>1010</v>
      </c>
      <c r="O134" t="s">
        <v>743</v>
      </c>
      <c r="P134" t="s">
        <v>744</v>
      </c>
      <c r="Q134" t="s">
        <v>745</v>
      </c>
      <c r="R134" t="s">
        <v>640</v>
      </c>
      <c r="S134" t="s">
        <v>5327</v>
      </c>
      <c r="T134" t="s">
        <v>5328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5329</v>
      </c>
      <c r="F135">
        <v>200</v>
      </c>
      <c r="G135">
        <v>0</v>
      </c>
      <c r="H135" t="s">
        <v>637</v>
      </c>
      <c r="I135" t="s">
        <v>5330</v>
      </c>
      <c r="J135" t="s">
        <v>691</v>
      </c>
      <c r="K135" t="s">
        <v>639</v>
      </c>
      <c r="L135" t="s">
        <v>640</v>
      </c>
      <c r="M135" t="s">
        <v>5328</v>
      </c>
      <c r="N135" t="s">
        <v>639</v>
      </c>
      <c r="O135" t="s">
        <v>647</v>
      </c>
      <c r="P135" t="s">
        <v>5</v>
      </c>
      <c r="Q135" t="s">
        <v>648</v>
      </c>
      <c r="R135" t="s">
        <v>640</v>
      </c>
      <c r="S135" t="s">
        <v>5331</v>
      </c>
      <c r="T135" t="s">
        <v>5328</v>
      </c>
    </row>
    <row r="136" spans="1:20" x14ac:dyDescent="0.25">
      <c r="A136" t="s">
        <v>240</v>
      </c>
      <c r="B136" t="s">
        <v>246</v>
      </c>
      <c r="C136">
        <v>139</v>
      </c>
      <c r="D136">
        <v>1</v>
      </c>
      <c r="E136" t="s">
        <v>5332</v>
      </c>
      <c r="F136">
        <v>215</v>
      </c>
      <c r="G136">
        <v>0</v>
      </c>
      <c r="H136" t="s">
        <v>751</v>
      </c>
      <c r="I136" t="s">
        <v>5333</v>
      </c>
      <c r="J136" t="s">
        <v>5334</v>
      </c>
      <c r="K136" t="s">
        <v>730</v>
      </c>
      <c r="L136" t="s">
        <v>5335</v>
      </c>
      <c r="M136" t="s">
        <v>5336</v>
      </c>
      <c r="N136" t="s">
        <v>1010</v>
      </c>
      <c r="O136" t="s">
        <v>753</v>
      </c>
      <c r="P136" t="s">
        <v>744</v>
      </c>
      <c r="Q136" t="s">
        <v>745</v>
      </c>
      <c r="R136" t="s">
        <v>640</v>
      </c>
      <c r="S136" t="s">
        <v>5337</v>
      </c>
      <c r="T136" t="s">
        <v>5338</v>
      </c>
    </row>
    <row r="137" spans="1:20" x14ac:dyDescent="0.25">
      <c r="A137" t="s">
        <v>239</v>
      </c>
      <c r="B137" t="s">
        <v>245</v>
      </c>
      <c r="C137">
        <v>139</v>
      </c>
      <c r="D137">
        <v>1</v>
      </c>
      <c r="E137" t="s">
        <v>5332</v>
      </c>
      <c r="F137">
        <v>215</v>
      </c>
      <c r="G137">
        <v>0</v>
      </c>
      <c r="H137" t="s">
        <v>751</v>
      </c>
      <c r="I137" t="s">
        <v>5333</v>
      </c>
      <c r="J137" t="s">
        <v>5334</v>
      </c>
      <c r="K137" t="s">
        <v>730</v>
      </c>
      <c r="L137" t="s">
        <v>5335</v>
      </c>
      <c r="M137" t="s">
        <v>5336</v>
      </c>
      <c r="N137" t="s">
        <v>1010</v>
      </c>
      <c r="O137" t="s">
        <v>753</v>
      </c>
      <c r="P137" t="s">
        <v>744</v>
      </c>
      <c r="Q137" t="s">
        <v>745</v>
      </c>
      <c r="R137" t="s">
        <v>640</v>
      </c>
      <c r="S137" t="s">
        <v>5337</v>
      </c>
      <c r="T137" t="s">
        <v>5338</v>
      </c>
    </row>
    <row r="138" spans="1:20" x14ac:dyDescent="0.25">
      <c r="A138" t="s">
        <v>601</v>
      </c>
      <c r="B138" t="s">
        <v>602</v>
      </c>
      <c r="C138">
        <v>109</v>
      </c>
      <c r="D138">
        <v>1</v>
      </c>
      <c r="E138" t="s">
        <v>5339</v>
      </c>
      <c r="F138">
        <v>486</v>
      </c>
      <c r="G138">
        <v>50</v>
      </c>
      <c r="H138" t="s">
        <v>751</v>
      </c>
      <c r="I138" t="s">
        <v>5340</v>
      </c>
      <c r="J138" t="s">
        <v>5341</v>
      </c>
      <c r="K138" t="s">
        <v>5342</v>
      </c>
      <c r="L138" t="s">
        <v>5343</v>
      </c>
      <c r="M138" t="s">
        <v>5338</v>
      </c>
      <c r="N138" t="s">
        <v>1010</v>
      </c>
      <c r="O138" t="s">
        <v>753</v>
      </c>
      <c r="P138" t="s">
        <v>744</v>
      </c>
      <c r="Q138" t="s">
        <v>745</v>
      </c>
      <c r="R138" t="s">
        <v>640</v>
      </c>
      <c r="S138" t="s">
        <v>5344</v>
      </c>
      <c r="T138" t="s">
        <v>5345</v>
      </c>
    </row>
    <row r="139" spans="1:20" x14ac:dyDescent="0.25">
      <c r="A139" t="s">
        <v>241</v>
      </c>
      <c r="B139" t="s">
        <v>247</v>
      </c>
      <c r="C139">
        <v>109</v>
      </c>
      <c r="D139">
        <v>1</v>
      </c>
      <c r="E139" t="s">
        <v>5339</v>
      </c>
      <c r="F139">
        <v>486</v>
      </c>
      <c r="G139">
        <v>50</v>
      </c>
      <c r="H139" t="s">
        <v>751</v>
      </c>
      <c r="I139" t="s">
        <v>5340</v>
      </c>
      <c r="J139" t="s">
        <v>5341</v>
      </c>
      <c r="K139" t="s">
        <v>5342</v>
      </c>
      <c r="L139" t="s">
        <v>5343</v>
      </c>
      <c r="M139" t="s">
        <v>5338</v>
      </c>
      <c r="N139" t="s">
        <v>1010</v>
      </c>
      <c r="O139" t="s">
        <v>753</v>
      </c>
      <c r="P139" t="s">
        <v>744</v>
      </c>
      <c r="Q139" t="s">
        <v>745</v>
      </c>
      <c r="R139" t="s">
        <v>640</v>
      </c>
      <c r="S139" t="s">
        <v>5344</v>
      </c>
      <c r="T139" t="s">
        <v>5345</v>
      </c>
    </row>
    <row r="140" spans="1:20" x14ac:dyDescent="0.25">
      <c r="A140" t="s">
        <v>240</v>
      </c>
      <c r="B140" t="s">
        <v>246</v>
      </c>
      <c r="C140">
        <v>109</v>
      </c>
      <c r="D140">
        <v>1</v>
      </c>
      <c r="E140" t="s">
        <v>5339</v>
      </c>
      <c r="F140">
        <v>486</v>
      </c>
      <c r="G140">
        <v>50</v>
      </c>
      <c r="H140" t="s">
        <v>751</v>
      </c>
      <c r="I140" t="s">
        <v>5340</v>
      </c>
      <c r="J140" t="s">
        <v>5341</v>
      </c>
      <c r="K140" t="s">
        <v>5342</v>
      </c>
      <c r="L140" t="s">
        <v>5343</v>
      </c>
      <c r="M140" t="s">
        <v>5338</v>
      </c>
      <c r="N140" t="s">
        <v>1010</v>
      </c>
      <c r="O140" t="s">
        <v>753</v>
      </c>
      <c r="P140" t="s">
        <v>744</v>
      </c>
      <c r="Q140" t="s">
        <v>745</v>
      </c>
      <c r="R140" t="s">
        <v>640</v>
      </c>
      <c r="S140" t="s">
        <v>5344</v>
      </c>
      <c r="T140" t="s">
        <v>5345</v>
      </c>
    </row>
    <row r="141" spans="1:20" x14ac:dyDescent="0.25">
      <c r="A141" t="s">
        <v>239</v>
      </c>
      <c r="B141" t="s">
        <v>245</v>
      </c>
      <c r="C141">
        <v>109</v>
      </c>
      <c r="D141">
        <v>1</v>
      </c>
      <c r="E141" t="s">
        <v>5339</v>
      </c>
      <c r="F141">
        <v>486</v>
      </c>
      <c r="G141">
        <v>50</v>
      </c>
      <c r="H141" t="s">
        <v>751</v>
      </c>
      <c r="I141" t="s">
        <v>5340</v>
      </c>
      <c r="J141" t="s">
        <v>5341</v>
      </c>
      <c r="K141" t="s">
        <v>5342</v>
      </c>
      <c r="L141" t="s">
        <v>5343</v>
      </c>
      <c r="M141" t="s">
        <v>5338</v>
      </c>
      <c r="N141" t="s">
        <v>1010</v>
      </c>
      <c r="O141" t="s">
        <v>753</v>
      </c>
      <c r="P141" t="s">
        <v>744</v>
      </c>
      <c r="Q141" t="s">
        <v>745</v>
      </c>
      <c r="R141" t="s">
        <v>640</v>
      </c>
      <c r="S141" t="s">
        <v>5344</v>
      </c>
      <c r="T141" t="s">
        <v>5345</v>
      </c>
    </row>
    <row r="142" spans="1:20" x14ac:dyDescent="0.25">
      <c r="A142" t="s">
        <v>240</v>
      </c>
      <c r="B142" t="s">
        <v>246</v>
      </c>
      <c r="C142">
        <v>139</v>
      </c>
      <c r="D142">
        <v>1</v>
      </c>
      <c r="E142" t="s">
        <v>5346</v>
      </c>
      <c r="F142">
        <v>215</v>
      </c>
      <c r="G142">
        <v>0</v>
      </c>
      <c r="H142" t="s">
        <v>751</v>
      </c>
      <c r="I142" t="s">
        <v>5347</v>
      </c>
      <c r="J142" t="s">
        <v>5348</v>
      </c>
      <c r="K142" t="s">
        <v>1035</v>
      </c>
      <c r="L142" t="s">
        <v>5349</v>
      </c>
      <c r="M142" t="s">
        <v>5350</v>
      </c>
      <c r="N142" t="s">
        <v>1010</v>
      </c>
      <c r="O142" t="s">
        <v>743</v>
      </c>
      <c r="P142" t="s">
        <v>744</v>
      </c>
      <c r="Q142" t="s">
        <v>745</v>
      </c>
      <c r="R142" t="s">
        <v>640</v>
      </c>
      <c r="S142" t="s">
        <v>5351</v>
      </c>
      <c r="T142" t="s">
        <v>5352</v>
      </c>
    </row>
    <row r="143" spans="1:20" x14ac:dyDescent="0.25">
      <c r="A143" t="s">
        <v>239</v>
      </c>
      <c r="B143" t="s">
        <v>245</v>
      </c>
      <c r="C143">
        <v>139</v>
      </c>
      <c r="D143">
        <v>1</v>
      </c>
      <c r="E143" t="s">
        <v>5346</v>
      </c>
      <c r="F143">
        <v>215</v>
      </c>
      <c r="G143">
        <v>0</v>
      </c>
      <c r="H143" t="s">
        <v>751</v>
      </c>
      <c r="I143" t="s">
        <v>5347</v>
      </c>
      <c r="J143" t="s">
        <v>5348</v>
      </c>
      <c r="K143" t="s">
        <v>1035</v>
      </c>
      <c r="L143" t="s">
        <v>5349</v>
      </c>
      <c r="M143" t="s">
        <v>5350</v>
      </c>
      <c r="N143" t="s">
        <v>1010</v>
      </c>
      <c r="O143" t="s">
        <v>743</v>
      </c>
      <c r="P143" t="s">
        <v>744</v>
      </c>
      <c r="Q143" t="s">
        <v>745</v>
      </c>
      <c r="R143" t="s">
        <v>640</v>
      </c>
      <c r="S143" t="s">
        <v>5351</v>
      </c>
      <c r="T143" t="s">
        <v>5352</v>
      </c>
    </row>
    <row r="144" spans="1:20" x14ac:dyDescent="0.25">
      <c r="A144" t="s">
        <v>241</v>
      </c>
      <c r="B144" t="s">
        <v>247</v>
      </c>
      <c r="C144">
        <v>139</v>
      </c>
      <c r="D144">
        <v>1</v>
      </c>
      <c r="E144" t="s">
        <v>5353</v>
      </c>
      <c r="F144">
        <v>215</v>
      </c>
      <c r="G144">
        <v>0</v>
      </c>
      <c r="H144" t="s">
        <v>751</v>
      </c>
      <c r="I144" t="s">
        <v>5354</v>
      </c>
      <c r="J144" t="s">
        <v>5355</v>
      </c>
      <c r="K144" t="s">
        <v>902</v>
      </c>
      <c r="L144" t="s">
        <v>5356</v>
      </c>
      <c r="M144" t="s">
        <v>5357</v>
      </c>
      <c r="N144" t="s">
        <v>1010</v>
      </c>
      <c r="O144" t="s">
        <v>743</v>
      </c>
      <c r="P144" t="s">
        <v>744</v>
      </c>
      <c r="Q144" t="s">
        <v>745</v>
      </c>
      <c r="R144" t="s">
        <v>640</v>
      </c>
      <c r="S144" t="s">
        <v>5358</v>
      </c>
      <c r="T144" t="s">
        <v>5359</v>
      </c>
    </row>
    <row r="145" spans="1:20" x14ac:dyDescent="0.25">
      <c r="A145" t="s">
        <v>239</v>
      </c>
      <c r="B145" t="s">
        <v>245</v>
      </c>
      <c r="C145">
        <v>139</v>
      </c>
      <c r="D145">
        <v>1</v>
      </c>
      <c r="E145" t="s">
        <v>5353</v>
      </c>
      <c r="F145">
        <v>215</v>
      </c>
      <c r="G145">
        <v>0</v>
      </c>
      <c r="H145" t="s">
        <v>751</v>
      </c>
      <c r="I145" t="s">
        <v>5354</v>
      </c>
      <c r="J145" t="s">
        <v>5355</v>
      </c>
      <c r="K145" t="s">
        <v>902</v>
      </c>
      <c r="L145" t="s">
        <v>5356</v>
      </c>
      <c r="M145" t="s">
        <v>5357</v>
      </c>
      <c r="N145" t="s">
        <v>1010</v>
      </c>
      <c r="O145" t="s">
        <v>743</v>
      </c>
      <c r="P145" t="s">
        <v>744</v>
      </c>
      <c r="Q145" t="s">
        <v>745</v>
      </c>
      <c r="R145" t="s">
        <v>640</v>
      </c>
      <c r="S145" t="s">
        <v>5358</v>
      </c>
      <c r="T145" t="s">
        <v>5359</v>
      </c>
    </row>
    <row r="146" spans="1:20" x14ac:dyDescent="0.25">
      <c r="A146" t="s">
        <v>239</v>
      </c>
      <c r="B146" t="s">
        <v>245</v>
      </c>
      <c r="C146">
        <v>159</v>
      </c>
      <c r="D146">
        <v>2</v>
      </c>
      <c r="E146" t="s">
        <v>5360</v>
      </c>
      <c r="F146">
        <v>258</v>
      </c>
      <c r="G146">
        <v>0</v>
      </c>
      <c r="H146" t="s">
        <v>637</v>
      </c>
      <c r="I146" t="s">
        <v>5361</v>
      </c>
      <c r="J146" t="s">
        <v>687</v>
      </c>
      <c r="K146" t="s">
        <v>639</v>
      </c>
      <c r="L146" t="s">
        <v>640</v>
      </c>
      <c r="M146" t="s">
        <v>5362</v>
      </c>
      <c r="N146" t="s">
        <v>639</v>
      </c>
      <c r="O146" t="s">
        <v>647</v>
      </c>
      <c r="P146" t="s">
        <v>5</v>
      </c>
      <c r="Q146" t="s">
        <v>648</v>
      </c>
      <c r="R146" t="s">
        <v>640</v>
      </c>
      <c r="S146" t="s">
        <v>5363</v>
      </c>
      <c r="T146" t="s">
        <v>5362</v>
      </c>
    </row>
    <row r="147" spans="1:20" x14ac:dyDescent="0.25">
      <c r="A147" t="s">
        <v>147</v>
      </c>
      <c r="B147" t="s">
        <v>148</v>
      </c>
      <c r="C147">
        <v>65</v>
      </c>
      <c r="D147">
        <v>1</v>
      </c>
      <c r="E147" t="s">
        <v>5364</v>
      </c>
      <c r="F147">
        <v>329</v>
      </c>
      <c r="G147">
        <v>0</v>
      </c>
      <c r="H147" t="s">
        <v>751</v>
      </c>
      <c r="I147" t="s">
        <v>5365</v>
      </c>
      <c r="J147" t="s">
        <v>5366</v>
      </c>
      <c r="K147" t="s">
        <v>5367</v>
      </c>
      <c r="L147" t="s">
        <v>5368</v>
      </c>
      <c r="M147" t="s">
        <v>5369</v>
      </c>
      <c r="N147" t="s">
        <v>1010</v>
      </c>
      <c r="O147" t="s">
        <v>753</v>
      </c>
      <c r="P147" t="s">
        <v>744</v>
      </c>
      <c r="Q147" t="s">
        <v>745</v>
      </c>
      <c r="R147" t="s">
        <v>640</v>
      </c>
      <c r="S147" t="s">
        <v>5370</v>
      </c>
      <c r="T147" t="s">
        <v>5371</v>
      </c>
    </row>
    <row r="148" spans="1:20" x14ac:dyDescent="0.25">
      <c r="A148" t="s">
        <v>241</v>
      </c>
      <c r="B148" t="s">
        <v>247</v>
      </c>
      <c r="C148">
        <v>139</v>
      </c>
      <c r="D148">
        <v>1</v>
      </c>
      <c r="E148" t="s">
        <v>5364</v>
      </c>
      <c r="F148">
        <v>329</v>
      </c>
      <c r="G148">
        <v>0</v>
      </c>
      <c r="H148" t="s">
        <v>751</v>
      </c>
      <c r="I148" t="s">
        <v>5365</v>
      </c>
      <c r="J148" t="s">
        <v>5366</v>
      </c>
      <c r="K148" t="s">
        <v>5367</v>
      </c>
      <c r="L148" t="s">
        <v>5368</v>
      </c>
      <c r="M148" t="s">
        <v>5369</v>
      </c>
      <c r="N148" t="s">
        <v>1010</v>
      </c>
      <c r="O148" t="s">
        <v>753</v>
      </c>
      <c r="P148" t="s">
        <v>744</v>
      </c>
      <c r="Q148" t="s">
        <v>745</v>
      </c>
      <c r="R148" t="s">
        <v>640</v>
      </c>
      <c r="S148" t="s">
        <v>5370</v>
      </c>
      <c r="T148" t="s">
        <v>5371</v>
      </c>
    </row>
    <row r="149" spans="1:20" x14ac:dyDescent="0.25">
      <c r="A149" t="s">
        <v>240</v>
      </c>
      <c r="B149" t="s">
        <v>246</v>
      </c>
      <c r="C149">
        <v>139</v>
      </c>
      <c r="D149">
        <v>1</v>
      </c>
      <c r="E149" t="s">
        <v>5364</v>
      </c>
      <c r="F149">
        <v>329</v>
      </c>
      <c r="G149">
        <v>0</v>
      </c>
      <c r="H149" t="s">
        <v>751</v>
      </c>
      <c r="I149" t="s">
        <v>5365</v>
      </c>
      <c r="J149" t="s">
        <v>5366</v>
      </c>
      <c r="K149" t="s">
        <v>5367</v>
      </c>
      <c r="L149" t="s">
        <v>5368</v>
      </c>
      <c r="M149" t="s">
        <v>5369</v>
      </c>
      <c r="N149" t="s">
        <v>1010</v>
      </c>
      <c r="O149" t="s">
        <v>753</v>
      </c>
      <c r="P149" t="s">
        <v>744</v>
      </c>
      <c r="Q149" t="s">
        <v>745</v>
      </c>
      <c r="R149" t="s">
        <v>640</v>
      </c>
      <c r="S149" t="s">
        <v>5370</v>
      </c>
      <c r="T149" t="s">
        <v>5371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5372</v>
      </c>
      <c r="F150">
        <v>200</v>
      </c>
      <c r="G150">
        <v>0</v>
      </c>
      <c r="H150" t="s">
        <v>637</v>
      </c>
      <c r="I150" t="s">
        <v>5373</v>
      </c>
      <c r="J150" t="s">
        <v>659</v>
      </c>
      <c r="K150" t="s">
        <v>639</v>
      </c>
      <c r="L150" t="s">
        <v>640</v>
      </c>
      <c r="M150" t="s">
        <v>5374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5375</v>
      </c>
      <c r="T150" t="s">
        <v>5374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5376</v>
      </c>
      <c r="F151">
        <v>129</v>
      </c>
      <c r="G151">
        <v>0</v>
      </c>
      <c r="H151" t="s">
        <v>637</v>
      </c>
      <c r="I151" t="s">
        <v>2951</v>
      </c>
      <c r="J151" t="s">
        <v>654</v>
      </c>
      <c r="K151" t="s">
        <v>639</v>
      </c>
      <c r="L151" t="s">
        <v>640</v>
      </c>
      <c r="M151" t="s">
        <v>5377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5378</v>
      </c>
      <c r="T151" t="s">
        <v>5377</v>
      </c>
    </row>
    <row r="152" spans="1:20" x14ac:dyDescent="0.25">
      <c r="A152" t="s">
        <v>516</v>
      </c>
      <c r="B152" t="s">
        <v>120</v>
      </c>
      <c r="C152">
        <v>75</v>
      </c>
      <c r="D152">
        <v>2</v>
      </c>
      <c r="E152" t="s">
        <v>5379</v>
      </c>
      <c r="F152">
        <v>170</v>
      </c>
      <c r="G152">
        <v>20</v>
      </c>
      <c r="H152" t="s">
        <v>649</v>
      </c>
      <c r="I152" t="s">
        <v>5380</v>
      </c>
      <c r="J152" t="s">
        <v>5381</v>
      </c>
      <c r="K152" t="s">
        <v>5382</v>
      </c>
      <c r="L152" t="s">
        <v>4689</v>
      </c>
      <c r="M152" t="s">
        <v>5383</v>
      </c>
      <c r="N152" t="s">
        <v>639</v>
      </c>
      <c r="O152" t="s">
        <v>651</v>
      </c>
      <c r="P152" t="s">
        <v>26</v>
      </c>
      <c r="Q152" t="s">
        <v>652</v>
      </c>
      <c r="R152" t="s">
        <v>640</v>
      </c>
      <c r="S152" t="s">
        <v>5384</v>
      </c>
      <c r="T152" t="s">
        <v>5383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5385</v>
      </c>
      <c r="F153">
        <v>100</v>
      </c>
      <c r="G153">
        <v>0</v>
      </c>
      <c r="H153" t="s">
        <v>637</v>
      </c>
      <c r="I153" t="s">
        <v>5386</v>
      </c>
      <c r="J153" t="s">
        <v>663</v>
      </c>
      <c r="K153" t="s">
        <v>639</v>
      </c>
      <c r="L153" t="s">
        <v>640</v>
      </c>
      <c r="M153" t="s">
        <v>5387</v>
      </c>
      <c r="N153" t="s">
        <v>639</v>
      </c>
      <c r="O153" t="s">
        <v>660</v>
      </c>
      <c r="P153" t="s">
        <v>5</v>
      </c>
      <c r="Q153" t="s">
        <v>642</v>
      </c>
      <c r="R153" t="s">
        <v>640</v>
      </c>
      <c r="S153" t="s">
        <v>5388</v>
      </c>
      <c r="T153" t="s">
        <v>5387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5389</v>
      </c>
      <c r="F154">
        <v>129</v>
      </c>
      <c r="G154">
        <v>0</v>
      </c>
      <c r="H154" t="s">
        <v>637</v>
      </c>
      <c r="I154" t="s">
        <v>5390</v>
      </c>
      <c r="J154" t="s">
        <v>655</v>
      </c>
      <c r="K154" t="s">
        <v>639</v>
      </c>
      <c r="L154" t="s">
        <v>640</v>
      </c>
      <c r="M154" t="s">
        <v>5391</v>
      </c>
      <c r="N154" t="s">
        <v>639</v>
      </c>
      <c r="O154" t="s">
        <v>660</v>
      </c>
      <c r="P154" t="s">
        <v>5</v>
      </c>
      <c r="Q154" t="s">
        <v>642</v>
      </c>
      <c r="R154" t="s">
        <v>640</v>
      </c>
      <c r="S154" t="s">
        <v>5392</v>
      </c>
      <c r="T154" t="s">
        <v>5391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5393</v>
      </c>
      <c r="F155">
        <v>100</v>
      </c>
      <c r="G155">
        <v>0</v>
      </c>
      <c r="H155" t="s">
        <v>637</v>
      </c>
      <c r="I155" t="s">
        <v>5394</v>
      </c>
      <c r="J155" t="s">
        <v>698</v>
      </c>
      <c r="K155" t="s">
        <v>639</v>
      </c>
      <c r="L155" t="s">
        <v>640</v>
      </c>
      <c r="M155" t="s">
        <v>5395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5396</v>
      </c>
      <c r="T155" t="s">
        <v>5395</v>
      </c>
    </row>
    <row r="156" spans="1:20" x14ac:dyDescent="0.25">
      <c r="A156" t="s">
        <v>72</v>
      </c>
      <c r="B156" t="s">
        <v>799</v>
      </c>
      <c r="C156">
        <v>93</v>
      </c>
      <c r="D156">
        <v>1</v>
      </c>
      <c r="E156" t="s">
        <v>5397</v>
      </c>
      <c r="F156">
        <v>93</v>
      </c>
      <c r="G156">
        <v>0</v>
      </c>
      <c r="H156" t="s">
        <v>649</v>
      </c>
      <c r="I156" t="s">
        <v>5398</v>
      </c>
      <c r="J156" t="s">
        <v>5399</v>
      </c>
      <c r="K156" t="s">
        <v>5400</v>
      </c>
      <c r="L156" t="s">
        <v>4076</v>
      </c>
      <c r="M156" t="s">
        <v>5401</v>
      </c>
      <c r="N156" t="s">
        <v>639</v>
      </c>
      <c r="O156" t="s">
        <v>651</v>
      </c>
      <c r="P156" t="s">
        <v>26</v>
      </c>
      <c r="Q156" t="s">
        <v>652</v>
      </c>
      <c r="R156" t="s">
        <v>640</v>
      </c>
      <c r="S156" t="s">
        <v>5402</v>
      </c>
      <c r="T156" t="s">
        <v>5403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5404</v>
      </c>
      <c r="F157">
        <v>100</v>
      </c>
      <c r="G157">
        <v>0</v>
      </c>
      <c r="H157" t="s">
        <v>637</v>
      </c>
      <c r="I157" t="s">
        <v>5405</v>
      </c>
      <c r="J157" t="s">
        <v>697</v>
      </c>
      <c r="K157" t="s">
        <v>639</v>
      </c>
      <c r="L157" t="s">
        <v>640</v>
      </c>
      <c r="M157" t="s">
        <v>5406</v>
      </c>
      <c r="N157" t="s">
        <v>639</v>
      </c>
      <c r="O157" t="s">
        <v>647</v>
      </c>
      <c r="P157" t="s">
        <v>5</v>
      </c>
      <c r="Q157" t="s">
        <v>648</v>
      </c>
      <c r="R157" t="s">
        <v>640</v>
      </c>
      <c r="S157" t="s">
        <v>5407</v>
      </c>
      <c r="T157" t="s">
        <v>5406</v>
      </c>
    </row>
    <row r="158" spans="1:20" x14ac:dyDescent="0.25">
      <c r="A158" t="s">
        <v>239</v>
      </c>
      <c r="B158" t="s">
        <v>245</v>
      </c>
      <c r="C158">
        <v>159</v>
      </c>
      <c r="D158">
        <v>1</v>
      </c>
      <c r="E158" t="s">
        <v>5408</v>
      </c>
      <c r="F158">
        <v>100</v>
      </c>
      <c r="G158">
        <v>0</v>
      </c>
      <c r="H158" t="s">
        <v>637</v>
      </c>
      <c r="I158" t="s">
        <v>5409</v>
      </c>
      <c r="J158" t="s">
        <v>704</v>
      </c>
      <c r="K158" t="s">
        <v>639</v>
      </c>
      <c r="L158" t="s">
        <v>640</v>
      </c>
      <c r="M158" t="s">
        <v>5410</v>
      </c>
      <c r="N158" t="s">
        <v>639</v>
      </c>
      <c r="O158" t="s">
        <v>647</v>
      </c>
      <c r="P158" t="s">
        <v>5</v>
      </c>
      <c r="Q158" t="s">
        <v>648</v>
      </c>
      <c r="R158" t="s">
        <v>640</v>
      </c>
      <c r="S158" t="s">
        <v>5411</v>
      </c>
      <c r="T158" t="s">
        <v>5410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5412</v>
      </c>
      <c r="F159">
        <v>200</v>
      </c>
      <c r="G159">
        <v>0</v>
      </c>
      <c r="H159" t="s">
        <v>637</v>
      </c>
      <c r="I159" t="s">
        <v>5413</v>
      </c>
      <c r="J159" t="s">
        <v>682</v>
      </c>
      <c r="K159" t="s">
        <v>639</v>
      </c>
      <c r="L159" t="s">
        <v>640</v>
      </c>
      <c r="M159" t="s">
        <v>5414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5415</v>
      </c>
      <c r="T159" t="s">
        <v>5414</v>
      </c>
    </row>
    <row r="160" spans="1:20" x14ac:dyDescent="0.25">
      <c r="A160" t="s">
        <v>240</v>
      </c>
      <c r="B160" t="s">
        <v>246</v>
      </c>
      <c r="C160">
        <v>139</v>
      </c>
      <c r="D160">
        <v>1</v>
      </c>
      <c r="E160" t="s">
        <v>5416</v>
      </c>
      <c r="F160">
        <v>215</v>
      </c>
      <c r="G160">
        <v>0</v>
      </c>
      <c r="H160" t="s">
        <v>751</v>
      </c>
      <c r="I160" t="s">
        <v>5417</v>
      </c>
      <c r="J160" t="s">
        <v>5418</v>
      </c>
      <c r="K160" t="s">
        <v>5382</v>
      </c>
      <c r="L160" t="s">
        <v>5419</v>
      </c>
      <c r="M160" t="s">
        <v>5420</v>
      </c>
      <c r="N160" t="s">
        <v>1010</v>
      </c>
      <c r="O160" t="s">
        <v>753</v>
      </c>
      <c r="P160" t="s">
        <v>744</v>
      </c>
      <c r="Q160" t="s">
        <v>745</v>
      </c>
      <c r="R160" t="s">
        <v>640</v>
      </c>
      <c r="S160" t="s">
        <v>5421</v>
      </c>
      <c r="T160" t="s">
        <v>5422</v>
      </c>
    </row>
    <row r="161" spans="1:20" x14ac:dyDescent="0.25">
      <c r="A161" t="s">
        <v>239</v>
      </c>
      <c r="B161" t="s">
        <v>245</v>
      </c>
      <c r="C161">
        <v>139</v>
      </c>
      <c r="D161">
        <v>1</v>
      </c>
      <c r="E161" t="s">
        <v>5416</v>
      </c>
      <c r="F161">
        <v>215</v>
      </c>
      <c r="G161">
        <v>0</v>
      </c>
      <c r="H161" t="s">
        <v>751</v>
      </c>
      <c r="I161" t="s">
        <v>5417</v>
      </c>
      <c r="J161" t="s">
        <v>5418</v>
      </c>
      <c r="K161" t="s">
        <v>5382</v>
      </c>
      <c r="L161" t="s">
        <v>5419</v>
      </c>
      <c r="M161" t="s">
        <v>5420</v>
      </c>
      <c r="N161" t="s">
        <v>1010</v>
      </c>
      <c r="O161" t="s">
        <v>753</v>
      </c>
      <c r="P161" t="s">
        <v>744</v>
      </c>
      <c r="Q161" t="s">
        <v>745</v>
      </c>
      <c r="R161" t="s">
        <v>640</v>
      </c>
      <c r="S161" t="s">
        <v>5421</v>
      </c>
      <c r="T161" t="s">
        <v>5422</v>
      </c>
    </row>
    <row r="162" spans="1:20" x14ac:dyDescent="0.25">
      <c r="A162" t="s">
        <v>77</v>
      </c>
      <c r="B162" t="s">
        <v>78</v>
      </c>
      <c r="C162">
        <v>27.5</v>
      </c>
      <c r="D162">
        <v>4</v>
      </c>
      <c r="E162" t="s">
        <v>5423</v>
      </c>
      <c r="F162">
        <v>165</v>
      </c>
      <c r="G162">
        <v>0</v>
      </c>
      <c r="H162" t="s">
        <v>649</v>
      </c>
      <c r="I162" t="s">
        <v>5424</v>
      </c>
      <c r="J162" t="s">
        <v>5425</v>
      </c>
      <c r="K162" t="s">
        <v>863</v>
      </c>
      <c r="L162" t="s">
        <v>827</v>
      </c>
      <c r="M162" t="s">
        <v>5426</v>
      </c>
      <c r="N162" t="s">
        <v>639</v>
      </c>
      <c r="O162" t="s">
        <v>651</v>
      </c>
      <c r="P162" t="s">
        <v>26</v>
      </c>
      <c r="Q162" t="s">
        <v>652</v>
      </c>
      <c r="R162" t="s">
        <v>640</v>
      </c>
      <c r="S162" t="s">
        <v>5427</v>
      </c>
      <c r="T162" t="s">
        <v>5428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5429</v>
      </c>
      <c r="F163">
        <v>200</v>
      </c>
      <c r="G163">
        <v>0</v>
      </c>
      <c r="H163" t="s">
        <v>637</v>
      </c>
      <c r="I163" t="s">
        <v>5430</v>
      </c>
      <c r="J163" t="s">
        <v>5431</v>
      </c>
      <c r="K163" t="s">
        <v>639</v>
      </c>
      <c r="L163" t="s">
        <v>640</v>
      </c>
      <c r="M163" t="s">
        <v>5432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5433</v>
      </c>
      <c r="T163" t="s">
        <v>5432</v>
      </c>
    </row>
    <row r="164" spans="1:20" x14ac:dyDescent="0.25">
      <c r="A164" t="s">
        <v>22</v>
      </c>
      <c r="B164" t="s">
        <v>27</v>
      </c>
      <c r="C164">
        <v>120</v>
      </c>
      <c r="D164">
        <v>1</v>
      </c>
      <c r="E164" t="s">
        <v>5434</v>
      </c>
      <c r="F164">
        <v>100</v>
      </c>
      <c r="G164">
        <v>0</v>
      </c>
      <c r="H164" t="s">
        <v>637</v>
      </c>
      <c r="I164" t="s">
        <v>5435</v>
      </c>
      <c r="J164" t="s">
        <v>645</v>
      </c>
      <c r="K164" t="s">
        <v>639</v>
      </c>
      <c r="L164" t="s">
        <v>640</v>
      </c>
      <c r="M164" t="s">
        <v>5436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5437</v>
      </c>
      <c r="T164" t="s">
        <v>5436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5438</v>
      </c>
      <c r="F165">
        <v>100</v>
      </c>
      <c r="G165">
        <v>0</v>
      </c>
      <c r="H165" t="s">
        <v>637</v>
      </c>
      <c r="I165" t="s">
        <v>5439</v>
      </c>
      <c r="J165" t="s">
        <v>771</v>
      </c>
      <c r="K165" t="s">
        <v>639</v>
      </c>
      <c r="L165" t="s">
        <v>640</v>
      </c>
      <c r="M165" t="s">
        <v>5440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5441</v>
      </c>
      <c r="T165" t="s">
        <v>5440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6</v>
      </c>
      <c r="E166" t="s">
        <v>5442</v>
      </c>
      <c r="F166">
        <v>200</v>
      </c>
      <c r="G166">
        <v>0</v>
      </c>
      <c r="H166" t="s">
        <v>637</v>
      </c>
      <c r="I166" t="s">
        <v>5443</v>
      </c>
      <c r="J166" t="s">
        <v>692</v>
      </c>
      <c r="K166" t="s">
        <v>639</v>
      </c>
      <c r="L166" t="s">
        <v>640</v>
      </c>
      <c r="M166" t="s">
        <v>5444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5445</v>
      </c>
      <c r="T166" t="s">
        <v>5444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5446</v>
      </c>
      <c r="F167">
        <v>200</v>
      </c>
      <c r="G167">
        <v>0</v>
      </c>
      <c r="H167" t="s">
        <v>637</v>
      </c>
      <c r="I167" t="s">
        <v>5447</v>
      </c>
      <c r="J167" t="s">
        <v>663</v>
      </c>
      <c r="K167" t="s">
        <v>639</v>
      </c>
      <c r="L167" t="s">
        <v>640</v>
      </c>
      <c r="M167" t="s">
        <v>5448</v>
      </c>
      <c r="N167" t="s">
        <v>639</v>
      </c>
      <c r="O167" t="s">
        <v>660</v>
      </c>
      <c r="P167" t="s">
        <v>5</v>
      </c>
      <c r="Q167" t="s">
        <v>642</v>
      </c>
      <c r="R167" t="s">
        <v>640</v>
      </c>
      <c r="S167" t="s">
        <v>5449</v>
      </c>
      <c r="T167" t="s">
        <v>5448</v>
      </c>
    </row>
    <row r="168" spans="1:20" x14ac:dyDescent="0.25">
      <c r="A168" t="s">
        <v>601</v>
      </c>
      <c r="B168" t="s">
        <v>602</v>
      </c>
      <c r="C168">
        <v>159</v>
      </c>
      <c r="D168">
        <v>1</v>
      </c>
      <c r="E168" t="s">
        <v>5450</v>
      </c>
      <c r="F168">
        <v>387</v>
      </c>
      <c r="G168">
        <v>0</v>
      </c>
      <c r="H168" t="s">
        <v>637</v>
      </c>
      <c r="I168" t="s">
        <v>5451</v>
      </c>
      <c r="J168" t="s">
        <v>644</v>
      </c>
      <c r="K168" t="s">
        <v>639</v>
      </c>
      <c r="L168" t="s">
        <v>640</v>
      </c>
      <c r="M168" t="s">
        <v>5452</v>
      </c>
      <c r="N168" t="s">
        <v>639</v>
      </c>
      <c r="O168" t="s">
        <v>641</v>
      </c>
      <c r="P168" t="s">
        <v>5</v>
      </c>
      <c r="Q168" t="s">
        <v>642</v>
      </c>
      <c r="R168" t="s">
        <v>640</v>
      </c>
      <c r="S168" t="s">
        <v>5453</v>
      </c>
      <c r="T168" t="s">
        <v>5452</v>
      </c>
    </row>
    <row r="169" spans="1:20" x14ac:dyDescent="0.25">
      <c r="A169" t="s">
        <v>240</v>
      </c>
      <c r="B169" t="s">
        <v>246</v>
      </c>
      <c r="C169">
        <v>159</v>
      </c>
      <c r="D169">
        <v>1</v>
      </c>
      <c r="E169" t="s">
        <v>5450</v>
      </c>
      <c r="F169">
        <v>387</v>
      </c>
      <c r="G169">
        <v>0</v>
      </c>
      <c r="H169" t="s">
        <v>637</v>
      </c>
      <c r="I169" t="s">
        <v>5451</v>
      </c>
      <c r="J169" t="s">
        <v>644</v>
      </c>
      <c r="K169" t="s">
        <v>639</v>
      </c>
      <c r="L169" t="s">
        <v>640</v>
      </c>
      <c r="M169" t="s">
        <v>5452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5453</v>
      </c>
      <c r="T169" t="s">
        <v>5452</v>
      </c>
    </row>
    <row r="170" spans="1:20" x14ac:dyDescent="0.25">
      <c r="A170" t="s">
        <v>239</v>
      </c>
      <c r="B170" t="s">
        <v>245</v>
      </c>
      <c r="C170">
        <v>159</v>
      </c>
      <c r="D170">
        <v>1</v>
      </c>
      <c r="E170" t="s">
        <v>5450</v>
      </c>
      <c r="F170">
        <v>387</v>
      </c>
      <c r="G170">
        <v>0</v>
      </c>
      <c r="H170" t="s">
        <v>637</v>
      </c>
      <c r="I170" t="s">
        <v>5451</v>
      </c>
      <c r="J170" t="s">
        <v>644</v>
      </c>
      <c r="K170" t="s">
        <v>639</v>
      </c>
      <c r="L170" t="s">
        <v>640</v>
      </c>
      <c r="M170" t="s">
        <v>5452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5453</v>
      </c>
      <c r="T170" t="s">
        <v>5452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6</v>
      </c>
      <c r="E171" t="s">
        <v>5454</v>
      </c>
      <c r="F171">
        <v>200</v>
      </c>
      <c r="G171">
        <v>0</v>
      </c>
      <c r="H171" t="s">
        <v>637</v>
      </c>
      <c r="I171" t="s">
        <v>5455</v>
      </c>
      <c r="J171" t="s">
        <v>646</v>
      </c>
      <c r="K171" t="s">
        <v>639</v>
      </c>
      <c r="L171" t="s">
        <v>640</v>
      </c>
      <c r="M171" t="s">
        <v>5452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5456</v>
      </c>
      <c r="T171" t="s">
        <v>5452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5457</v>
      </c>
      <c r="F172">
        <v>200</v>
      </c>
      <c r="G172">
        <v>0</v>
      </c>
      <c r="H172" t="s">
        <v>637</v>
      </c>
      <c r="I172" t="s">
        <v>5458</v>
      </c>
      <c r="J172" t="s">
        <v>664</v>
      </c>
      <c r="K172" t="s">
        <v>639</v>
      </c>
      <c r="L172" t="s">
        <v>640</v>
      </c>
      <c r="M172" t="s">
        <v>5459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5460</v>
      </c>
      <c r="T172" t="s">
        <v>5459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5461</v>
      </c>
      <c r="F173">
        <v>377</v>
      </c>
      <c r="G173">
        <v>0</v>
      </c>
      <c r="H173" t="s">
        <v>649</v>
      </c>
      <c r="I173" t="s">
        <v>5462</v>
      </c>
      <c r="J173" t="s">
        <v>5463</v>
      </c>
      <c r="K173" t="s">
        <v>5464</v>
      </c>
      <c r="L173" t="s">
        <v>840</v>
      </c>
      <c r="M173" t="s">
        <v>5465</v>
      </c>
      <c r="N173" t="s">
        <v>639</v>
      </c>
      <c r="O173" t="s">
        <v>651</v>
      </c>
      <c r="P173" t="s">
        <v>26</v>
      </c>
      <c r="Q173" t="s">
        <v>652</v>
      </c>
      <c r="R173" t="s">
        <v>640</v>
      </c>
      <c r="S173" t="s">
        <v>5466</v>
      </c>
      <c r="T173" t="s">
        <v>5465</v>
      </c>
    </row>
    <row r="174" spans="1:20" x14ac:dyDescent="0.25">
      <c r="A174" t="s">
        <v>18</v>
      </c>
      <c r="B174" t="s">
        <v>19</v>
      </c>
      <c r="C174">
        <v>66.666666666666671</v>
      </c>
      <c r="D174">
        <v>3</v>
      </c>
      <c r="E174" t="s">
        <v>5461</v>
      </c>
      <c r="F174">
        <v>377</v>
      </c>
      <c r="G174">
        <v>0</v>
      </c>
      <c r="H174" t="s">
        <v>649</v>
      </c>
      <c r="I174" t="s">
        <v>5462</v>
      </c>
      <c r="J174" t="s">
        <v>5463</v>
      </c>
      <c r="K174" t="s">
        <v>5464</v>
      </c>
      <c r="L174" t="s">
        <v>840</v>
      </c>
      <c r="M174" t="s">
        <v>5465</v>
      </c>
      <c r="N174" t="s">
        <v>639</v>
      </c>
      <c r="O174" t="s">
        <v>651</v>
      </c>
      <c r="P174" t="s">
        <v>26</v>
      </c>
      <c r="Q174" t="s">
        <v>652</v>
      </c>
      <c r="R174" t="s">
        <v>640</v>
      </c>
      <c r="S174" t="s">
        <v>5466</v>
      </c>
      <c r="T174" t="s">
        <v>5465</v>
      </c>
    </row>
    <row r="175" spans="1:20" x14ac:dyDescent="0.25">
      <c r="A175" t="s">
        <v>22</v>
      </c>
      <c r="B175" t="s">
        <v>27</v>
      </c>
      <c r="C175">
        <v>99</v>
      </c>
      <c r="D175">
        <v>1</v>
      </c>
      <c r="E175" t="s">
        <v>5461</v>
      </c>
      <c r="F175">
        <v>377</v>
      </c>
      <c r="G175">
        <v>0</v>
      </c>
      <c r="H175" t="s">
        <v>649</v>
      </c>
      <c r="I175" t="s">
        <v>5462</v>
      </c>
      <c r="J175" t="s">
        <v>5463</v>
      </c>
      <c r="K175" t="s">
        <v>5464</v>
      </c>
      <c r="L175" t="s">
        <v>840</v>
      </c>
      <c r="M175" t="s">
        <v>5465</v>
      </c>
      <c r="N175" t="s">
        <v>639</v>
      </c>
      <c r="O175" t="s">
        <v>651</v>
      </c>
      <c r="P175" t="s">
        <v>26</v>
      </c>
      <c r="Q175" t="s">
        <v>652</v>
      </c>
      <c r="R175" t="s">
        <v>640</v>
      </c>
      <c r="S175" t="s">
        <v>5466</v>
      </c>
      <c r="T175" t="s">
        <v>5465</v>
      </c>
    </row>
    <row r="176" spans="1:20" x14ac:dyDescent="0.25">
      <c r="A176" t="s">
        <v>147</v>
      </c>
      <c r="B176" t="s">
        <v>148</v>
      </c>
      <c r="C176">
        <v>33.333333333333336</v>
      </c>
      <c r="D176">
        <v>3</v>
      </c>
      <c r="E176" t="s">
        <v>5467</v>
      </c>
      <c r="F176">
        <v>100</v>
      </c>
      <c r="G176">
        <v>0</v>
      </c>
      <c r="H176" t="s">
        <v>637</v>
      </c>
      <c r="I176" t="s">
        <v>5468</v>
      </c>
      <c r="J176" t="s">
        <v>792</v>
      </c>
      <c r="K176" t="s">
        <v>639</v>
      </c>
      <c r="L176" t="s">
        <v>640</v>
      </c>
      <c r="M176" t="s">
        <v>5469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5470</v>
      </c>
      <c r="T176" t="s">
        <v>5465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5471</v>
      </c>
      <c r="F177">
        <v>207</v>
      </c>
      <c r="G177">
        <v>7</v>
      </c>
      <c r="H177" t="s">
        <v>637</v>
      </c>
      <c r="I177" t="s">
        <v>5472</v>
      </c>
      <c r="J177" t="s">
        <v>659</v>
      </c>
      <c r="K177" t="s">
        <v>639</v>
      </c>
      <c r="L177" t="s">
        <v>640</v>
      </c>
      <c r="M177" t="s">
        <v>5473</v>
      </c>
      <c r="N177" t="s">
        <v>639</v>
      </c>
      <c r="O177" t="s">
        <v>647</v>
      </c>
      <c r="P177" t="s">
        <v>5</v>
      </c>
      <c r="Q177" t="s">
        <v>648</v>
      </c>
      <c r="R177" t="s">
        <v>640</v>
      </c>
      <c r="S177" t="s">
        <v>5474</v>
      </c>
      <c r="T177" t="s">
        <v>5475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5476</v>
      </c>
      <c r="F178">
        <v>200</v>
      </c>
      <c r="G178">
        <v>0</v>
      </c>
      <c r="H178" t="s">
        <v>637</v>
      </c>
      <c r="I178" t="s">
        <v>3311</v>
      </c>
      <c r="J178" t="s">
        <v>722</v>
      </c>
      <c r="K178" t="s">
        <v>639</v>
      </c>
      <c r="L178" t="s">
        <v>640</v>
      </c>
      <c r="M178" t="s">
        <v>5477</v>
      </c>
      <c r="N178" t="s">
        <v>639</v>
      </c>
      <c r="O178" t="s">
        <v>641</v>
      </c>
      <c r="P178" t="s">
        <v>5</v>
      </c>
      <c r="Q178" t="s">
        <v>642</v>
      </c>
      <c r="R178" t="s">
        <v>640</v>
      </c>
      <c r="S178" t="s">
        <v>5478</v>
      </c>
      <c r="T178" t="s">
        <v>5477</v>
      </c>
    </row>
    <row r="179" spans="1:20" x14ac:dyDescent="0.25">
      <c r="A179" t="s">
        <v>147</v>
      </c>
      <c r="B179" t="s">
        <v>148</v>
      </c>
      <c r="C179">
        <v>37.5</v>
      </c>
      <c r="D179">
        <v>4</v>
      </c>
      <c r="E179" t="s">
        <v>5479</v>
      </c>
      <c r="F179">
        <v>140</v>
      </c>
      <c r="G179">
        <v>0</v>
      </c>
      <c r="H179" t="s">
        <v>661</v>
      </c>
      <c r="I179" t="s">
        <v>5480</v>
      </c>
      <c r="J179" t="s">
        <v>687</v>
      </c>
      <c r="K179" t="s">
        <v>639</v>
      </c>
      <c r="L179" t="s">
        <v>640</v>
      </c>
      <c r="M179" t="s">
        <v>5481</v>
      </c>
      <c r="N179" t="s">
        <v>639</v>
      </c>
      <c r="O179" t="s">
        <v>641</v>
      </c>
      <c r="P179" t="s">
        <v>5</v>
      </c>
      <c r="Q179" t="s">
        <v>642</v>
      </c>
      <c r="R179" t="s">
        <v>640</v>
      </c>
      <c r="S179" t="s">
        <v>5482</v>
      </c>
      <c r="T179" t="s">
        <v>5483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5484</v>
      </c>
      <c r="F180">
        <v>200</v>
      </c>
      <c r="G180">
        <v>0</v>
      </c>
      <c r="H180" t="s">
        <v>637</v>
      </c>
      <c r="I180" t="s">
        <v>1445</v>
      </c>
      <c r="J180" t="s">
        <v>762</v>
      </c>
      <c r="K180" t="s">
        <v>639</v>
      </c>
      <c r="L180" t="s">
        <v>640</v>
      </c>
      <c r="M180" t="s">
        <v>5485</v>
      </c>
      <c r="N180" t="s">
        <v>639</v>
      </c>
      <c r="O180" t="s">
        <v>647</v>
      </c>
      <c r="P180" t="s">
        <v>5</v>
      </c>
      <c r="Q180" t="s">
        <v>648</v>
      </c>
      <c r="R180" t="s">
        <v>5486</v>
      </c>
      <c r="S180" t="s">
        <v>5487</v>
      </c>
      <c r="T180" t="s">
        <v>5485</v>
      </c>
    </row>
    <row r="181" spans="1:20" x14ac:dyDescent="0.25">
      <c r="A181" t="s">
        <v>601</v>
      </c>
      <c r="B181" t="s">
        <v>602</v>
      </c>
      <c r="C181">
        <v>159</v>
      </c>
      <c r="D181">
        <v>1</v>
      </c>
      <c r="E181" t="s">
        <v>5488</v>
      </c>
      <c r="F181">
        <v>129</v>
      </c>
      <c r="G181">
        <v>0</v>
      </c>
      <c r="H181" t="s">
        <v>637</v>
      </c>
      <c r="I181" t="s">
        <v>5489</v>
      </c>
      <c r="J181" t="s">
        <v>638</v>
      </c>
      <c r="K181" t="s">
        <v>639</v>
      </c>
      <c r="L181" t="s">
        <v>640</v>
      </c>
      <c r="M181" t="s">
        <v>5490</v>
      </c>
      <c r="N181" t="s">
        <v>639</v>
      </c>
      <c r="O181" t="s">
        <v>647</v>
      </c>
      <c r="P181" t="s">
        <v>5</v>
      </c>
      <c r="Q181" t="s">
        <v>648</v>
      </c>
      <c r="R181" t="s">
        <v>640</v>
      </c>
      <c r="S181" t="s">
        <v>5491</v>
      </c>
      <c r="T181" t="s">
        <v>5490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5492</v>
      </c>
      <c r="F182">
        <v>229</v>
      </c>
      <c r="G182">
        <v>0</v>
      </c>
      <c r="H182" t="s">
        <v>637</v>
      </c>
      <c r="I182" t="s">
        <v>5493</v>
      </c>
      <c r="J182" t="s">
        <v>689</v>
      </c>
      <c r="K182" t="s">
        <v>639</v>
      </c>
      <c r="L182" t="s">
        <v>640</v>
      </c>
      <c r="M182" t="s">
        <v>5494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5495</v>
      </c>
      <c r="T182" t="s">
        <v>5496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3</v>
      </c>
      <c r="E183" t="s">
        <v>5492</v>
      </c>
      <c r="F183">
        <v>229</v>
      </c>
      <c r="G183">
        <v>0</v>
      </c>
      <c r="H183" t="s">
        <v>637</v>
      </c>
      <c r="I183" t="s">
        <v>5493</v>
      </c>
      <c r="J183" t="s">
        <v>689</v>
      </c>
      <c r="K183" t="s">
        <v>639</v>
      </c>
      <c r="L183" t="s">
        <v>640</v>
      </c>
      <c r="M183" t="s">
        <v>5494</v>
      </c>
      <c r="N183" t="s">
        <v>639</v>
      </c>
      <c r="O183" t="s">
        <v>647</v>
      </c>
      <c r="P183" t="s">
        <v>5</v>
      </c>
      <c r="Q183" t="s">
        <v>648</v>
      </c>
      <c r="R183" t="s">
        <v>640</v>
      </c>
      <c r="S183" t="s">
        <v>5495</v>
      </c>
      <c r="T183" t="s">
        <v>5496</v>
      </c>
    </row>
    <row r="184" spans="1:20" x14ac:dyDescent="0.25">
      <c r="A184" t="s">
        <v>22</v>
      </c>
      <c r="B184" t="s">
        <v>27</v>
      </c>
      <c r="C184">
        <v>120</v>
      </c>
      <c r="D184">
        <v>2</v>
      </c>
      <c r="E184" t="s">
        <v>5497</v>
      </c>
      <c r="F184">
        <v>200</v>
      </c>
      <c r="G184">
        <v>0</v>
      </c>
      <c r="H184" t="s">
        <v>637</v>
      </c>
      <c r="I184" t="s">
        <v>5498</v>
      </c>
      <c r="J184" t="s">
        <v>690</v>
      </c>
      <c r="K184" t="s">
        <v>639</v>
      </c>
      <c r="L184" t="s">
        <v>640</v>
      </c>
      <c r="M184" t="s">
        <v>5499</v>
      </c>
      <c r="N184" t="s">
        <v>639</v>
      </c>
      <c r="O184" t="s">
        <v>641</v>
      </c>
      <c r="P184" t="s">
        <v>5</v>
      </c>
      <c r="Q184" t="s">
        <v>642</v>
      </c>
      <c r="R184" t="s">
        <v>640</v>
      </c>
      <c r="S184" t="s">
        <v>5500</v>
      </c>
      <c r="T184" t="s">
        <v>5499</v>
      </c>
    </row>
    <row r="185" spans="1:20" x14ac:dyDescent="0.25">
      <c r="A185" t="s">
        <v>77</v>
      </c>
      <c r="B185" t="s">
        <v>78</v>
      </c>
      <c r="C185">
        <v>33.333333333333336</v>
      </c>
      <c r="D185">
        <v>3</v>
      </c>
      <c r="E185" t="s">
        <v>5501</v>
      </c>
      <c r="F185">
        <v>135</v>
      </c>
      <c r="G185">
        <v>0</v>
      </c>
      <c r="H185" t="s">
        <v>637</v>
      </c>
      <c r="I185" t="s">
        <v>5502</v>
      </c>
      <c r="J185" t="s">
        <v>688</v>
      </c>
      <c r="K185" t="s">
        <v>639</v>
      </c>
      <c r="L185" t="s">
        <v>640</v>
      </c>
      <c r="M185" t="s">
        <v>5503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5504</v>
      </c>
      <c r="T185" t="s">
        <v>5503</v>
      </c>
    </row>
    <row r="186" spans="1:20" x14ac:dyDescent="0.25">
      <c r="A186" t="s">
        <v>601</v>
      </c>
      <c r="B186" t="s">
        <v>742</v>
      </c>
      <c r="C186">
        <v>87.2</v>
      </c>
      <c r="D186">
        <v>1</v>
      </c>
      <c r="E186" t="s">
        <v>5505</v>
      </c>
      <c r="F186">
        <v>94.7</v>
      </c>
      <c r="G186">
        <v>7.5</v>
      </c>
      <c r="H186" t="s">
        <v>677</v>
      </c>
      <c r="I186" t="s">
        <v>5506</v>
      </c>
      <c r="J186" t="s">
        <v>5507</v>
      </c>
      <c r="K186" t="s">
        <v>5508</v>
      </c>
      <c r="L186" t="s">
        <v>5509</v>
      </c>
      <c r="M186" t="s">
        <v>5510</v>
      </c>
      <c r="N186" t="s">
        <v>639</v>
      </c>
      <c r="O186" t="s">
        <v>678</v>
      </c>
      <c r="P186" t="s">
        <v>23</v>
      </c>
      <c r="Q186" t="s">
        <v>679</v>
      </c>
      <c r="R186" t="s">
        <v>640</v>
      </c>
      <c r="S186" t="s">
        <v>5511</v>
      </c>
      <c r="T186" t="s">
        <v>5512</v>
      </c>
    </row>
    <row r="187" spans="1:20" x14ac:dyDescent="0.25">
      <c r="A187" t="s">
        <v>77</v>
      </c>
      <c r="B187" t="s">
        <v>78</v>
      </c>
      <c r="C187">
        <v>33.333333333333336</v>
      </c>
      <c r="D187">
        <v>3</v>
      </c>
      <c r="E187" t="s">
        <v>5513</v>
      </c>
      <c r="F187">
        <v>135</v>
      </c>
      <c r="G187">
        <v>0</v>
      </c>
      <c r="H187" t="s">
        <v>637</v>
      </c>
      <c r="I187" t="s">
        <v>5514</v>
      </c>
      <c r="J187" t="s">
        <v>646</v>
      </c>
      <c r="K187" t="s">
        <v>639</v>
      </c>
      <c r="L187" t="s">
        <v>640</v>
      </c>
      <c r="M187" t="s">
        <v>5515</v>
      </c>
      <c r="N187" t="s">
        <v>639</v>
      </c>
      <c r="O187" t="s">
        <v>647</v>
      </c>
      <c r="P187" t="s">
        <v>5</v>
      </c>
      <c r="Q187" t="s">
        <v>648</v>
      </c>
      <c r="R187" t="s">
        <v>640</v>
      </c>
      <c r="S187" t="s">
        <v>5516</v>
      </c>
      <c r="T187" t="s">
        <v>5517</v>
      </c>
    </row>
    <row r="188" spans="1:20" x14ac:dyDescent="0.25">
      <c r="A188" t="s">
        <v>18</v>
      </c>
      <c r="B188" t="s">
        <v>19</v>
      </c>
      <c r="C188">
        <v>66.666666666666671</v>
      </c>
      <c r="D188">
        <v>3</v>
      </c>
      <c r="E188" t="s">
        <v>5518</v>
      </c>
      <c r="F188">
        <v>129</v>
      </c>
      <c r="G188">
        <v>0</v>
      </c>
      <c r="H188" t="s">
        <v>637</v>
      </c>
      <c r="I188" t="s">
        <v>5519</v>
      </c>
      <c r="J188" t="s">
        <v>689</v>
      </c>
      <c r="K188" t="s">
        <v>639</v>
      </c>
      <c r="L188" t="s">
        <v>640</v>
      </c>
      <c r="M188" t="s">
        <v>5517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5520</v>
      </c>
      <c r="T188" t="s">
        <v>5517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5521</v>
      </c>
      <c r="F189">
        <v>100</v>
      </c>
      <c r="G189">
        <v>0</v>
      </c>
      <c r="H189" t="s">
        <v>637</v>
      </c>
      <c r="I189" t="s">
        <v>5522</v>
      </c>
      <c r="J189" t="s">
        <v>664</v>
      </c>
      <c r="K189" t="s">
        <v>639</v>
      </c>
      <c r="L189" t="s">
        <v>640</v>
      </c>
      <c r="M189" t="s">
        <v>5523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5524</v>
      </c>
      <c r="T189" t="s">
        <v>5523</v>
      </c>
    </row>
    <row r="190" spans="1:20" x14ac:dyDescent="0.25">
      <c r="A190" t="s">
        <v>72</v>
      </c>
      <c r="B190" t="s">
        <v>108</v>
      </c>
      <c r="C190">
        <v>66</v>
      </c>
      <c r="D190">
        <v>1</v>
      </c>
      <c r="E190" t="s">
        <v>5525</v>
      </c>
      <c r="F190">
        <v>287</v>
      </c>
      <c r="G190">
        <v>38</v>
      </c>
      <c r="H190" t="s">
        <v>649</v>
      </c>
      <c r="I190" t="s">
        <v>839</v>
      </c>
      <c r="J190" t="s">
        <v>5526</v>
      </c>
      <c r="K190" t="s">
        <v>5527</v>
      </c>
      <c r="L190" t="s">
        <v>4865</v>
      </c>
      <c r="M190" t="s">
        <v>5494</v>
      </c>
      <c r="N190" t="s">
        <v>639</v>
      </c>
      <c r="O190" t="s">
        <v>651</v>
      </c>
      <c r="P190" t="s">
        <v>26</v>
      </c>
      <c r="Q190" t="s">
        <v>652</v>
      </c>
      <c r="R190" t="s">
        <v>640</v>
      </c>
      <c r="S190" t="s">
        <v>5528</v>
      </c>
      <c r="T190" t="s">
        <v>5529</v>
      </c>
    </row>
    <row r="191" spans="1:20" x14ac:dyDescent="0.25">
      <c r="A191" t="s">
        <v>101</v>
      </c>
      <c r="B191" t="s">
        <v>74</v>
      </c>
      <c r="C191">
        <v>66</v>
      </c>
      <c r="D191">
        <v>1</v>
      </c>
      <c r="E191" t="s">
        <v>5525</v>
      </c>
      <c r="F191">
        <v>287</v>
      </c>
      <c r="G191">
        <v>38</v>
      </c>
      <c r="H191" t="s">
        <v>649</v>
      </c>
      <c r="I191" t="s">
        <v>839</v>
      </c>
      <c r="J191" t="s">
        <v>5526</v>
      </c>
      <c r="K191" t="s">
        <v>5527</v>
      </c>
      <c r="L191" t="s">
        <v>4865</v>
      </c>
      <c r="M191" t="s">
        <v>5494</v>
      </c>
      <c r="N191" t="s">
        <v>639</v>
      </c>
      <c r="O191" t="s">
        <v>651</v>
      </c>
      <c r="P191" t="s">
        <v>26</v>
      </c>
      <c r="Q191" t="s">
        <v>652</v>
      </c>
      <c r="R191" t="s">
        <v>640</v>
      </c>
      <c r="S191" t="s">
        <v>5528</v>
      </c>
      <c r="T191" t="s">
        <v>5529</v>
      </c>
    </row>
    <row r="192" spans="1:20" x14ac:dyDescent="0.25">
      <c r="A192" t="s">
        <v>22</v>
      </c>
      <c r="B192" t="s">
        <v>27</v>
      </c>
      <c r="C192">
        <v>67</v>
      </c>
      <c r="D192">
        <v>1</v>
      </c>
      <c r="E192" t="s">
        <v>5525</v>
      </c>
      <c r="F192">
        <v>287</v>
      </c>
      <c r="G192">
        <v>38</v>
      </c>
      <c r="H192" t="s">
        <v>649</v>
      </c>
      <c r="I192" t="s">
        <v>839</v>
      </c>
      <c r="J192" t="s">
        <v>5526</v>
      </c>
      <c r="K192" t="s">
        <v>5527</v>
      </c>
      <c r="L192" t="s">
        <v>4865</v>
      </c>
      <c r="M192" t="s">
        <v>5494</v>
      </c>
      <c r="N192" t="s">
        <v>639</v>
      </c>
      <c r="O192" t="s">
        <v>651</v>
      </c>
      <c r="P192" t="s">
        <v>26</v>
      </c>
      <c r="Q192" t="s">
        <v>652</v>
      </c>
      <c r="R192" t="s">
        <v>640</v>
      </c>
      <c r="S192" t="s">
        <v>5528</v>
      </c>
      <c r="T192" t="s">
        <v>5529</v>
      </c>
    </row>
    <row r="193" spans="1:20" x14ac:dyDescent="0.25">
      <c r="A193" t="s">
        <v>72</v>
      </c>
      <c r="B193" t="s">
        <v>799</v>
      </c>
      <c r="C193">
        <v>93</v>
      </c>
      <c r="D193">
        <v>2</v>
      </c>
      <c r="E193" t="s">
        <v>5530</v>
      </c>
      <c r="F193">
        <v>186</v>
      </c>
      <c r="G193">
        <v>0</v>
      </c>
      <c r="H193" t="s">
        <v>649</v>
      </c>
      <c r="I193" t="s">
        <v>4633</v>
      </c>
      <c r="J193" t="s">
        <v>5531</v>
      </c>
      <c r="K193" t="s">
        <v>5532</v>
      </c>
      <c r="L193" t="s">
        <v>5533</v>
      </c>
      <c r="M193" t="s">
        <v>5534</v>
      </c>
      <c r="N193" t="s">
        <v>639</v>
      </c>
      <c r="O193" t="s">
        <v>651</v>
      </c>
      <c r="P193" t="s">
        <v>26</v>
      </c>
      <c r="Q193" t="s">
        <v>652</v>
      </c>
      <c r="R193" t="s">
        <v>640</v>
      </c>
      <c r="S193" t="s">
        <v>5535</v>
      </c>
      <c r="T193" t="s">
        <v>5534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6</v>
      </c>
      <c r="E194" t="s">
        <v>5536</v>
      </c>
      <c r="F194">
        <v>200</v>
      </c>
      <c r="G194">
        <v>0</v>
      </c>
      <c r="H194" t="s">
        <v>637</v>
      </c>
      <c r="I194" t="s">
        <v>1407</v>
      </c>
      <c r="J194" t="s">
        <v>690</v>
      </c>
      <c r="K194" t="s">
        <v>639</v>
      </c>
      <c r="L194" t="s">
        <v>640</v>
      </c>
      <c r="M194" t="s">
        <v>5537</v>
      </c>
      <c r="N194" t="s">
        <v>639</v>
      </c>
      <c r="O194" t="s">
        <v>641</v>
      </c>
      <c r="P194" t="s">
        <v>5</v>
      </c>
      <c r="Q194" t="s">
        <v>642</v>
      </c>
      <c r="R194" t="s">
        <v>5538</v>
      </c>
      <c r="S194" t="s">
        <v>5539</v>
      </c>
      <c r="T194" t="s">
        <v>5537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5540</v>
      </c>
      <c r="F195">
        <v>100</v>
      </c>
      <c r="G195">
        <v>0</v>
      </c>
      <c r="H195" t="s">
        <v>637</v>
      </c>
      <c r="I195" t="s">
        <v>5541</v>
      </c>
      <c r="J195" t="s">
        <v>734</v>
      </c>
      <c r="K195" t="s">
        <v>639</v>
      </c>
      <c r="L195" t="s">
        <v>640</v>
      </c>
      <c r="M195" t="s">
        <v>5542</v>
      </c>
      <c r="N195" t="s">
        <v>639</v>
      </c>
      <c r="O195" t="s">
        <v>647</v>
      </c>
      <c r="P195" t="s">
        <v>5</v>
      </c>
      <c r="Q195" t="s">
        <v>648</v>
      </c>
      <c r="R195" t="s">
        <v>640</v>
      </c>
      <c r="S195" t="s">
        <v>5543</v>
      </c>
      <c r="T195" t="s">
        <v>5542</v>
      </c>
    </row>
    <row r="196" spans="1:20" x14ac:dyDescent="0.25">
      <c r="A196" t="s">
        <v>22</v>
      </c>
      <c r="B196" t="s">
        <v>27</v>
      </c>
      <c r="C196">
        <v>69.900000000000006</v>
      </c>
      <c r="D196">
        <v>40</v>
      </c>
      <c r="E196" t="s">
        <v>5544</v>
      </c>
      <c r="F196">
        <v>3242</v>
      </c>
      <c r="G196">
        <v>42</v>
      </c>
      <c r="H196" t="s">
        <v>649</v>
      </c>
      <c r="I196" t="s">
        <v>831</v>
      </c>
      <c r="J196" t="s">
        <v>832</v>
      </c>
      <c r="K196" t="s">
        <v>833</v>
      </c>
      <c r="L196" t="s">
        <v>834</v>
      </c>
      <c r="M196" t="s">
        <v>5545</v>
      </c>
      <c r="N196" t="s">
        <v>639</v>
      </c>
      <c r="O196" t="s">
        <v>835</v>
      </c>
      <c r="P196" t="s">
        <v>26</v>
      </c>
      <c r="Q196" t="s">
        <v>652</v>
      </c>
      <c r="R196" t="s">
        <v>640</v>
      </c>
      <c r="S196" t="s">
        <v>5546</v>
      </c>
      <c r="T196" t="s">
        <v>5547</v>
      </c>
    </row>
    <row r="197" spans="1:20" x14ac:dyDescent="0.25">
      <c r="A197" t="s">
        <v>601</v>
      </c>
      <c r="B197" t="s">
        <v>602</v>
      </c>
      <c r="C197">
        <v>0</v>
      </c>
      <c r="D197">
        <v>1</v>
      </c>
      <c r="E197" t="s">
        <v>5548</v>
      </c>
      <c r="F197">
        <v>0</v>
      </c>
      <c r="G197">
        <v>0</v>
      </c>
      <c r="H197" t="s">
        <v>637</v>
      </c>
      <c r="I197" t="s">
        <v>5549</v>
      </c>
      <c r="J197" t="s">
        <v>698</v>
      </c>
      <c r="K197" t="s">
        <v>639</v>
      </c>
      <c r="L197" t="s">
        <v>640</v>
      </c>
      <c r="M197" t="s">
        <v>5550</v>
      </c>
      <c r="N197" t="s">
        <v>639</v>
      </c>
      <c r="O197" t="s">
        <v>647</v>
      </c>
      <c r="P197" t="s">
        <v>5</v>
      </c>
      <c r="Q197" t="s">
        <v>648</v>
      </c>
      <c r="R197" t="s">
        <v>640</v>
      </c>
      <c r="S197" t="s">
        <v>5551</v>
      </c>
      <c r="T197" t="s">
        <v>5550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5552</v>
      </c>
      <c r="F198">
        <v>100</v>
      </c>
      <c r="G198">
        <v>0</v>
      </c>
      <c r="H198" t="s">
        <v>637</v>
      </c>
      <c r="I198" t="s">
        <v>5553</v>
      </c>
      <c r="J198" t="s">
        <v>654</v>
      </c>
      <c r="K198" t="s">
        <v>639</v>
      </c>
      <c r="L198" t="s">
        <v>640</v>
      </c>
      <c r="M198" t="s">
        <v>5554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5555</v>
      </c>
      <c r="T198" t="s">
        <v>5550</v>
      </c>
    </row>
    <row r="199" spans="1:20" x14ac:dyDescent="0.25">
      <c r="A199" t="s">
        <v>601</v>
      </c>
      <c r="B199" t="s">
        <v>602</v>
      </c>
      <c r="C199">
        <v>159</v>
      </c>
      <c r="D199">
        <v>1</v>
      </c>
      <c r="E199" t="s">
        <v>5556</v>
      </c>
      <c r="F199">
        <v>129</v>
      </c>
      <c r="G199">
        <v>0</v>
      </c>
      <c r="H199" t="s">
        <v>637</v>
      </c>
      <c r="I199" t="s">
        <v>5557</v>
      </c>
      <c r="J199" t="s">
        <v>674</v>
      </c>
      <c r="K199" t="s">
        <v>639</v>
      </c>
      <c r="L199" t="s">
        <v>640</v>
      </c>
      <c r="M199" t="s">
        <v>5554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5558</v>
      </c>
      <c r="T199" t="s">
        <v>5554</v>
      </c>
    </row>
    <row r="200" spans="1:20" x14ac:dyDescent="0.25">
      <c r="A200" t="s">
        <v>22</v>
      </c>
      <c r="B200" t="s">
        <v>27</v>
      </c>
      <c r="C200">
        <v>120</v>
      </c>
      <c r="D200">
        <v>5</v>
      </c>
      <c r="E200" t="s">
        <v>5559</v>
      </c>
      <c r="F200">
        <v>500</v>
      </c>
      <c r="G200">
        <v>0</v>
      </c>
      <c r="H200" t="s">
        <v>637</v>
      </c>
      <c r="I200" t="s">
        <v>5560</v>
      </c>
      <c r="J200" t="s">
        <v>727</v>
      </c>
      <c r="K200" t="s">
        <v>639</v>
      </c>
      <c r="L200" t="s">
        <v>640</v>
      </c>
      <c r="M200" t="s">
        <v>5554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5561</v>
      </c>
      <c r="T200" t="s">
        <v>5554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5562</v>
      </c>
      <c r="F201">
        <v>0</v>
      </c>
      <c r="G201">
        <v>0</v>
      </c>
      <c r="H201" t="s">
        <v>637</v>
      </c>
      <c r="I201" t="s">
        <v>5563</v>
      </c>
      <c r="J201" t="s">
        <v>721</v>
      </c>
      <c r="K201" t="s">
        <v>639</v>
      </c>
      <c r="L201" t="s">
        <v>640</v>
      </c>
      <c r="M201" t="s">
        <v>5564</v>
      </c>
      <c r="N201" t="s">
        <v>639</v>
      </c>
      <c r="O201" t="s">
        <v>647</v>
      </c>
      <c r="P201" t="s">
        <v>5</v>
      </c>
      <c r="Q201" t="s">
        <v>648</v>
      </c>
      <c r="R201" t="s">
        <v>640</v>
      </c>
      <c r="S201" t="s">
        <v>5565</v>
      </c>
      <c r="T201" t="s">
        <v>5564</v>
      </c>
    </row>
    <row r="202" spans="1:20" x14ac:dyDescent="0.25">
      <c r="A202" t="s">
        <v>240</v>
      </c>
      <c r="B202" t="s">
        <v>246</v>
      </c>
      <c r="C202">
        <v>0</v>
      </c>
      <c r="D202">
        <v>1</v>
      </c>
      <c r="E202" t="s">
        <v>5562</v>
      </c>
      <c r="F202">
        <v>0</v>
      </c>
      <c r="G202">
        <v>0</v>
      </c>
      <c r="H202" t="s">
        <v>637</v>
      </c>
      <c r="I202" t="s">
        <v>5563</v>
      </c>
      <c r="J202" t="s">
        <v>721</v>
      </c>
      <c r="K202" t="s">
        <v>639</v>
      </c>
      <c r="L202" t="s">
        <v>640</v>
      </c>
      <c r="M202" t="s">
        <v>5564</v>
      </c>
      <c r="N202" t="s">
        <v>639</v>
      </c>
      <c r="O202" t="s">
        <v>647</v>
      </c>
      <c r="P202" t="s">
        <v>5</v>
      </c>
      <c r="Q202" t="s">
        <v>648</v>
      </c>
      <c r="R202" t="s">
        <v>640</v>
      </c>
      <c r="S202" t="s">
        <v>5565</v>
      </c>
      <c r="T202" t="s">
        <v>5564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5566</v>
      </c>
      <c r="F203">
        <v>0</v>
      </c>
      <c r="G203">
        <v>0</v>
      </c>
      <c r="H203" t="s">
        <v>637</v>
      </c>
      <c r="I203" t="s">
        <v>5567</v>
      </c>
      <c r="J203" t="s">
        <v>4098</v>
      </c>
      <c r="K203" t="s">
        <v>639</v>
      </c>
      <c r="L203" t="s">
        <v>640</v>
      </c>
      <c r="M203" t="s">
        <v>5568</v>
      </c>
      <c r="N203" t="s">
        <v>639</v>
      </c>
      <c r="O203" t="s">
        <v>647</v>
      </c>
      <c r="P203" t="s">
        <v>5</v>
      </c>
      <c r="Q203" t="s">
        <v>648</v>
      </c>
      <c r="R203" t="s">
        <v>640</v>
      </c>
      <c r="S203" t="s">
        <v>5569</v>
      </c>
      <c r="T203" t="s">
        <v>5568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5570</v>
      </c>
      <c r="F204">
        <v>200</v>
      </c>
      <c r="G204">
        <v>0</v>
      </c>
      <c r="H204" t="s">
        <v>637</v>
      </c>
      <c r="I204" t="s">
        <v>5571</v>
      </c>
      <c r="J204" t="s">
        <v>646</v>
      </c>
      <c r="K204" t="s">
        <v>639</v>
      </c>
      <c r="L204" t="s">
        <v>640</v>
      </c>
      <c r="M204" t="s">
        <v>5572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5573</v>
      </c>
      <c r="T204" t="s">
        <v>5572</v>
      </c>
    </row>
    <row r="205" spans="1:20" x14ac:dyDescent="0.25">
      <c r="A205" t="s">
        <v>22</v>
      </c>
      <c r="B205" t="s">
        <v>27</v>
      </c>
      <c r="C205">
        <v>66.333333333333329</v>
      </c>
      <c r="D205">
        <v>3</v>
      </c>
      <c r="E205" t="s">
        <v>5574</v>
      </c>
      <c r="F205">
        <v>220</v>
      </c>
      <c r="G205">
        <v>0</v>
      </c>
      <c r="H205" t="s">
        <v>661</v>
      </c>
      <c r="I205" t="s">
        <v>5575</v>
      </c>
      <c r="J205" t="s">
        <v>727</v>
      </c>
      <c r="K205" t="s">
        <v>639</v>
      </c>
      <c r="L205" t="s">
        <v>640</v>
      </c>
      <c r="M205" t="s">
        <v>5576</v>
      </c>
      <c r="N205" t="s">
        <v>639</v>
      </c>
      <c r="O205" t="s">
        <v>647</v>
      </c>
      <c r="P205" t="s">
        <v>5</v>
      </c>
      <c r="Q205" t="s">
        <v>648</v>
      </c>
      <c r="R205" t="s">
        <v>640</v>
      </c>
      <c r="S205" t="s">
        <v>5577</v>
      </c>
      <c r="T205" t="s">
        <v>5576</v>
      </c>
    </row>
    <row r="206" spans="1:20" x14ac:dyDescent="0.25">
      <c r="A206" t="s">
        <v>22</v>
      </c>
      <c r="B206" t="s">
        <v>27</v>
      </c>
      <c r="C206">
        <v>120</v>
      </c>
      <c r="D206">
        <v>1</v>
      </c>
      <c r="E206" t="s">
        <v>5578</v>
      </c>
      <c r="F206">
        <v>100</v>
      </c>
      <c r="G206">
        <v>0</v>
      </c>
      <c r="H206" t="s">
        <v>637</v>
      </c>
      <c r="I206" t="s">
        <v>5579</v>
      </c>
      <c r="J206" t="s">
        <v>750</v>
      </c>
      <c r="K206" t="s">
        <v>639</v>
      </c>
      <c r="L206" t="s">
        <v>640</v>
      </c>
      <c r="M206" t="s">
        <v>5580</v>
      </c>
      <c r="N206" t="s">
        <v>639</v>
      </c>
      <c r="O206" t="s">
        <v>647</v>
      </c>
      <c r="P206" t="s">
        <v>5</v>
      </c>
      <c r="Q206" t="s">
        <v>648</v>
      </c>
      <c r="R206" t="s">
        <v>640</v>
      </c>
      <c r="S206" t="s">
        <v>5581</v>
      </c>
      <c r="T206" t="s">
        <v>5580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5582</v>
      </c>
      <c r="F207">
        <v>100</v>
      </c>
      <c r="G207">
        <v>0</v>
      </c>
      <c r="H207" t="s">
        <v>637</v>
      </c>
      <c r="I207" t="s">
        <v>5583</v>
      </c>
      <c r="J207" t="s">
        <v>663</v>
      </c>
      <c r="K207" t="s">
        <v>639</v>
      </c>
      <c r="L207" t="s">
        <v>640</v>
      </c>
      <c r="M207" t="s">
        <v>5584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5585</v>
      </c>
      <c r="T207" t="s">
        <v>5584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5586</v>
      </c>
      <c r="F208">
        <v>200</v>
      </c>
      <c r="G208">
        <v>0</v>
      </c>
      <c r="H208" t="s">
        <v>637</v>
      </c>
      <c r="I208" t="s">
        <v>5587</v>
      </c>
      <c r="J208" t="s">
        <v>663</v>
      </c>
      <c r="K208" t="s">
        <v>639</v>
      </c>
      <c r="L208" t="s">
        <v>640</v>
      </c>
      <c r="M208" t="s">
        <v>5588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5589</v>
      </c>
      <c r="T208" t="s">
        <v>5588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5590</v>
      </c>
      <c r="F209">
        <v>101</v>
      </c>
      <c r="G209">
        <v>1</v>
      </c>
      <c r="H209" t="s">
        <v>637</v>
      </c>
      <c r="I209" t="s">
        <v>5591</v>
      </c>
      <c r="J209" t="s">
        <v>670</v>
      </c>
      <c r="K209" t="s">
        <v>639</v>
      </c>
      <c r="L209" t="s">
        <v>640</v>
      </c>
      <c r="M209" t="s">
        <v>5592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5593</v>
      </c>
      <c r="T209" t="s">
        <v>5588</v>
      </c>
    </row>
    <row r="210" spans="1:20" x14ac:dyDescent="0.25">
      <c r="A210" t="s">
        <v>99</v>
      </c>
      <c r="B210" t="s">
        <v>100</v>
      </c>
      <c r="C210">
        <v>10</v>
      </c>
      <c r="D210">
        <v>10</v>
      </c>
      <c r="E210" t="s">
        <v>5594</v>
      </c>
      <c r="F210">
        <v>100</v>
      </c>
      <c r="G210">
        <v>0</v>
      </c>
      <c r="H210" t="s">
        <v>637</v>
      </c>
      <c r="I210" t="s">
        <v>5595</v>
      </c>
      <c r="J210" t="s">
        <v>689</v>
      </c>
      <c r="K210" t="s">
        <v>639</v>
      </c>
      <c r="L210" t="s">
        <v>640</v>
      </c>
      <c r="M210" t="s">
        <v>5596</v>
      </c>
      <c r="N210" t="s">
        <v>639</v>
      </c>
      <c r="O210" t="s">
        <v>647</v>
      </c>
      <c r="P210" t="s">
        <v>5</v>
      </c>
      <c r="Q210" t="s">
        <v>648</v>
      </c>
      <c r="R210" t="s">
        <v>640</v>
      </c>
      <c r="S210" t="s">
        <v>5597</v>
      </c>
      <c r="T210" t="s">
        <v>5596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5598</v>
      </c>
      <c r="F211">
        <v>100</v>
      </c>
      <c r="G211">
        <v>0</v>
      </c>
      <c r="H211" t="s">
        <v>637</v>
      </c>
      <c r="I211" t="s">
        <v>5599</v>
      </c>
      <c r="J211" t="s">
        <v>655</v>
      </c>
      <c r="K211" t="s">
        <v>639</v>
      </c>
      <c r="L211" t="s">
        <v>640</v>
      </c>
      <c r="M211" t="s">
        <v>5600</v>
      </c>
      <c r="N211" t="s">
        <v>639</v>
      </c>
      <c r="O211" t="s">
        <v>641</v>
      </c>
      <c r="P211" t="s">
        <v>5</v>
      </c>
      <c r="Q211" t="s">
        <v>642</v>
      </c>
      <c r="R211" t="s">
        <v>640</v>
      </c>
      <c r="S211" t="s">
        <v>5601</v>
      </c>
      <c r="T211" t="s">
        <v>5600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5602</v>
      </c>
      <c r="F212">
        <v>100</v>
      </c>
      <c r="G212">
        <v>0</v>
      </c>
      <c r="H212" t="s">
        <v>637</v>
      </c>
      <c r="I212" t="s">
        <v>5603</v>
      </c>
      <c r="J212" t="s">
        <v>697</v>
      </c>
      <c r="K212" t="s">
        <v>639</v>
      </c>
      <c r="L212" t="s">
        <v>640</v>
      </c>
      <c r="M212" t="s">
        <v>5604</v>
      </c>
      <c r="N212" t="s">
        <v>639</v>
      </c>
      <c r="O212" t="s">
        <v>641</v>
      </c>
      <c r="P212" t="s">
        <v>5</v>
      </c>
      <c r="Q212" t="s">
        <v>642</v>
      </c>
      <c r="R212" t="s">
        <v>640</v>
      </c>
      <c r="S212" t="s">
        <v>5605</v>
      </c>
      <c r="T212" t="s">
        <v>5604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5606</v>
      </c>
      <c r="F213">
        <v>200</v>
      </c>
      <c r="G213">
        <v>0</v>
      </c>
      <c r="H213" t="s">
        <v>637</v>
      </c>
      <c r="I213" t="s">
        <v>5607</v>
      </c>
      <c r="J213" t="s">
        <v>698</v>
      </c>
      <c r="K213" t="s">
        <v>639</v>
      </c>
      <c r="L213" t="s">
        <v>640</v>
      </c>
      <c r="M213" t="s">
        <v>5608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5609</v>
      </c>
      <c r="T213" t="s">
        <v>5608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6</v>
      </c>
      <c r="E214" t="s">
        <v>5610</v>
      </c>
      <c r="F214">
        <v>200</v>
      </c>
      <c r="G214">
        <v>0</v>
      </c>
      <c r="H214" t="s">
        <v>637</v>
      </c>
      <c r="I214" t="s">
        <v>5611</v>
      </c>
      <c r="J214" t="s">
        <v>659</v>
      </c>
      <c r="K214" t="s">
        <v>639</v>
      </c>
      <c r="L214" t="s">
        <v>640</v>
      </c>
      <c r="M214" t="s">
        <v>5612</v>
      </c>
      <c r="N214" t="s">
        <v>639</v>
      </c>
      <c r="O214" t="s">
        <v>647</v>
      </c>
      <c r="P214" t="s">
        <v>5</v>
      </c>
      <c r="Q214" t="s">
        <v>648</v>
      </c>
      <c r="R214" t="s">
        <v>640</v>
      </c>
      <c r="S214" t="s">
        <v>5613</v>
      </c>
      <c r="T214" t="s">
        <v>5612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6</v>
      </c>
      <c r="E215" t="s">
        <v>5614</v>
      </c>
      <c r="F215">
        <v>200</v>
      </c>
      <c r="G215">
        <v>0</v>
      </c>
      <c r="H215" t="s">
        <v>637</v>
      </c>
      <c r="I215" t="s">
        <v>5615</v>
      </c>
      <c r="J215" t="s">
        <v>654</v>
      </c>
      <c r="K215" t="s">
        <v>639</v>
      </c>
      <c r="L215" t="s">
        <v>640</v>
      </c>
      <c r="M215" t="s">
        <v>5616</v>
      </c>
      <c r="N215" t="s">
        <v>639</v>
      </c>
      <c r="O215" t="s">
        <v>647</v>
      </c>
      <c r="P215" t="s">
        <v>5</v>
      </c>
      <c r="Q215" t="s">
        <v>648</v>
      </c>
      <c r="R215" t="s">
        <v>640</v>
      </c>
      <c r="S215" t="s">
        <v>5617</v>
      </c>
      <c r="T215" t="s">
        <v>5616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5618</v>
      </c>
      <c r="F216">
        <v>100</v>
      </c>
      <c r="G216">
        <v>0</v>
      </c>
      <c r="H216" t="s">
        <v>637</v>
      </c>
      <c r="I216" t="s">
        <v>5619</v>
      </c>
      <c r="J216" t="s">
        <v>861</v>
      </c>
      <c r="K216" t="s">
        <v>639</v>
      </c>
      <c r="L216" t="s">
        <v>640</v>
      </c>
      <c r="M216" t="s">
        <v>5620</v>
      </c>
      <c r="N216" t="s">
        <v>639</v>
      </c>
      <c r="O216" t="s">
        <v>647</v>
      </c>
      <c r="P216" t="s">
        <v>5</v>
      </c>
      <c r="Q216" t="s">
        <v>648</v>
      </c>
      <c r="R216" t="s">
        <v>640</v>
      </c>
      <c r="S216" t="s">
        <v>5621</v>
      </c>
      <c r="T216" t="s">
        <v>5620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5622</v>
      </c>
      <c r="F217">
        <v>228</v>
      </c>
      <c r="G217">
        <v>0</v>
      </c>
      <c r="H217" t="s">
        <v>649</v>
      </c>
      <c r="I217" t="s">
        <v>5623</v>
      </c>
      <c r="J217" t="s">
        <v>5624</v>
      </c>
      <c r="K217" t="s">
        <v>2377</v>
      </c>
      <c r="L217" t="s">
        <v>791</v>
      </c>
      <c r="M217" t="s">
        <v>5620</v>
      </c>
      <c r="N217" t="s">
        <v>639</v>
      </c>
      <c r="O217" t="s">
        <v>651</v>
      </c>
      <c r="P217" t="s">
        <v>26</v>
      </c>
      <c r="Q217" t="s">
        <v>652</v>
      </c>
      <c r="R217" t="s">
        <v>640</v>
      </c>
      <c r="S217" t="s">
        <v>5625</v>
      </c>
      <c r="T217" t="s">
        <v>5626</v>
      </c>
    </row>
    <row r="218" spans="1:20" x14ac:dyDescent="0.25">
      <c r="A218" t="s">
        <v>101</v>
      </c>
      <c r="B218" t="s">
        <v>74</v>
      </c>
      <c r="C218">
        <v>99</v>
      </c>
      <c r="D218">
        <v>1</v>
      </c>
      <c r="E218" t="s">
        <v>5622</v>
      </c>
      <c r="F218">
        <v>228</v>
      </c>
      <c r="G218">
        <v>0</v>
      </c>
      <c r="H218" t="s">
        <v>649</v>
      </c>
      <c r="I218" t="s">
        <v>5623</v>
      </c>
      <c r="J218" t="s">
        <v>5624</v>
      </c>
      <c r="K218" t="s">
        <v>2377</v>
      </c>
      <c r="L218" t="s">
        <v>791</v>
      </c>
      <c r="M218" t="s">
        <v>5620</v>
      </c>
      <c r="N218" t="s">
        <v>639</v>
      </c>
      <c r="O218" t="s">
        <v>651</v>
      </c>
      <c r="P218" t="s">
        <v>26</v>
      </c>
      <c r="Q218" t="s">
        <v>652</v>
      </c>
      <c r="R218" t="s">
        <v>640</v>
      </c>
      <c r="S218" t="s">
        <v>5625</v>
      </c>
      <c r="T218" t="s">
        <v>5626</v>
      </c>
    </row>
    <row r="219" spans="1:20" x14ac:dyDescent="0.25">
      <c r="A219" t="s">
        <v>516</v>
      </c>
      <c r="B219" t="s">
        <v>120</v>
      </c>
      <c r="C219">
        <v>75</v>
      </c>
      <c r="D219">
        <v>1</v>
      </c>
      <c r="E219" t="s">
        <v>5627</v>
      </c>
      <c r="F219">
        <v>112</v>
      </c>
      <c r="G219">
        <v>37</v>
      </c>
      <c r="H219" t="s">
        <v>649</v>
      </c>
      <c r="I219" t="s">
        <v>4086</v>
      </c>
      <c r="J219" t="s">
        <v>5628</v>
      </c>
      <c r="K219" t="s">
        <v>5629</v>
      </c>
      <c r="L219" t="s">
        <v>891</v>
      </c>
      <c r="M219" t="s">
        <v>5630</v>
      </c>
      <c r="N219" t="s">
        <v>639</v>
      </c>
      <c r="O219" t="s">
        <v>651</v>
      </c>
      <c r="P219" t="s">
        <v>26</v>
      </c>
      <c r="Q219" t="s">
        <v>652</v>
      </c>
      <c r="R219" t="s">
        <v>640</v>
      </c>
      <c r="S219" t="s">
        <v>5631</v>
      </c>
      <c r="T219" t="s">
        <v>5630</v>
      </c>
    </row>
    <row r="220" spans="1:20" x14ac:dyDescent="0.25">
      <c r="A220" t="s">
        <v>18</v>
      </c>
      <c r="B220" t="s">
        <v>19</v>
      </c>
      <c r="C220">
        <v>66.666666666666671</v>
      </c>
      <c r="D220">
        <v>3</v>
      </c>
      <c r="E220" t="s">
        <v>5632</v>
      </c>
      <c r="F220">
        <v>135.5</v>
      </c>
      <c r="G220">
        <v>8</v>
      </c>
      <c r="H220" t="s">
        <v>677</v>
      </c>
      <c r="I220" t="s">
        <v>5633</v>
      </c>
      <c r="J220" t="s">
        <v>5634</v>
      </c>
      <c r="K220" t="s">
        <v>1078</v>
      </c>
      <c r="L220" t="s">
        <v>5635</v>
      </c>
      <c r="M220" t="s">
        <v>5636</v>
      </c>
      <c r="N220" t="s">
        <v>639</v>
      </c>
      <c r="O220" t="s">
        <v>678</v>
      </c>
      <c r="P220" t="s">
        <v>23</v>
      </c>
      <c r="Q220" t="s">
        <v>679</v>
      </c>
      <c r="R220" t="s">
        <v>640</v>
      </c>
      <c r="S220" t="s">
        <v>5637</v>
      </c>
      <c r="T220" t="s">
        <v>5638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5639</v>
      </c>
      <c r="F221">
        <v>100</v>
      </c>
      <c r="G221">
        <v>0</v>
      </c>
      <c r="H221" t="s">
        <v>637</v>
      </c>
      <c r="I221" t="s">
        <v>5640</v>
      </c>
      <c r="J221" t="s">
        <v>653</v>
      </c>
      <c r="K221" t="s">
        <v>639</v>
      </c>
      <c r="L221" t="s">
        <v>640</v>
      </c>
      <c r="M221" t="s">
        <v>5641</v>
      </c>
      <c r="N221" t="s">
        <v>639</v>
      </c>
      <c r="O221" t="s">
        <v>647</v>
      </c>
      <c r="P221" t="s">
        <v>5</v>
      </c>
      <c r="Q221" t="s">
        <v>648</v>
      </c>
      <c r="R221" t="s">
        <v>640</v>
      </c>
      <c r="S221" t="s">
        <v>5642</v>
      </c>
      <c r="T221" t="s">
        <v>5643</v>
      </c>
    </row>
    <row r="222" spans="1:20" x14ac:dyDescent="0.25">
      <c r="A222" t="s">
        <v>18</v>
      </c>
      <c r="B222" t="s">
        <v>19</v>
      </c>
      <c r="C222">
        <v>33</v>
      </c>
      <c r="D222">
        <v>10</v>
      </c>
      <c r="E222" t="s">
        <v>5644</v>
      </c>
      <c r="F222">
        <v>399</v>
      </c>
      <c r="G222">
        <v>0</v>
      </c>
      <c r="H222" t="s">
        <v>637</v>
      </c>
      <c r="I222" t="s">
        <v>5645</v>
      </c>
      <c r="J222" t="s">
        <v>653</v>
      </c>
      <c r="K222" t="s">
        <v>639</v>
      </c>
      <c r="L222" t="s">
        <v>640</v>
      </c>
      <c r="M222" t="s">
        <v>5646</v>
      </c>
      <c r="N222" t="s">
        <v>639</v>
      </c>
      <c r="O222" t="s">
        <v>641</v>
      </c>
      <c r="P222" t="s">
        <v>5</v>
      </c>
      <c r="Q222" t="s">
        <v>642</v>
      </c>
      <c r="R222" t="s">
        <v>640</v>
      </c>
      <c r="S222" t="s">
        <v>5647</v>
      </c>
      <c r="T222" t="s">
        <v>5646</v>
      </c>
    </row>
    <row r="223" spans="1:20" x14ac:dyDescent="0.25">
      <c r="A223" t="s">
        <v>241</v>
      </c>
      <c r="B223" t="s">
        <v>742</v>
      </c>
      <c r="C223">
        <v>87.2</v>
      </c>
      <c r="D223">
        <v>1</v>
      </c>
      <c r="E223" t="s">
        <v>5648</v>
      </c>
      <c r="F223">
        <v>94.7</v>
      </c>
      <c r="G223">
        <v>7.5</v>
      </c>
      <c r="H223" t="s">
        <v>677</v>
      </c>
      <c r="I223" t="s">
        <v>5649</v>
      </c>
      <c r="J223" t="s">
        <v>5650</v>
      </c>
      <c r="K223" t="s">
        <v>813</v>
      </c>
      <c r="L223" t="s">
        <v>5651</v>
      </c>
      <c r="M223" t="s">
        <v>5652</v>
      </c>
      <c r="N223" t="s">
        <v>639</v>
      </c>
      <c r="O223" t="s">
        <v>678</v>
      </c>
      <c r="P223" t="s">
        <v>23</v>
      </c>
      <c r="Q223" t="s">
        <v>679</v>
      </c>
      <c r="R223" t="s">
        <v>640</v>
      </c>
      <c r="S223" t="s">
        <v>5653</v>
      </c>
      <c r="T223" t="s">
        <v>5652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5654</v>
      </c>
      <c r="F224">
        <v>100</v>
      </c>
      <c r="G224">
        <v>0</v>
      </c>
      <c r="H224" t="s">
        <v>637</v>
      </c>
      <c r="I224" t="s">
        <v>5655</v>
      </c>
      <c r="J224" t="s">
        <v>664</v>
      </c>
      <c r="K224" t="s">
        <v>639</v>
      </c>
      <c r="L224" t="s">
        <v>640</v>
      </c>
      <c r="M224" t="s">
        <v>5656</v>
      </c>
      <c r="N224" t="s">
        <v>639</v>
      </c>
      <c r="O224" t="s">
        <v>647</v>
      </c>
      <c r="P224" t="s">
        <v>5</v>
      </c>
      <c r="Q224" t="s">
        <v>648</v>
      </c>
      <c r="R224" t="s">
        <v>640</v>
      </c>
      <c r="S224" t="s">
        <v>5657</v>
      </c>
      <c r="T224" t="s">
        <v>5656</v>
      </c>
    </row>
    <row r="225" spans="1:20" x14ac:dyDescent="0.25">
      <c r="A225" t="s">
        <v>147</v>
      </c>
      <c r="B225" t="s">
        <v>148</v>
      </c>
      <c r="C225">
        <v>65</v>
      </c>
      <c r="D225">
        <v>1</v>
      </c>
      <c r="E225" t="s">
        <v>5658</v>
      </c>
      <c r="F225">
        <v>159</v>
      </c>
      <c r="G225">
        <v>0</v>
      </c>
      <c r="H225" t="s">
        <v>637</v>
      </c>
      <c r="I225" t="s">
        <v>5659</v>
      </c>
      <c r="J225" t="s">
        <v>681</v>
      </c>
      <c r="K225" t="s">
        <v>639</v>
      </c>
      <c r="L225" t="s">
        <v>640</v>
      </c>
      <c r="M225" t="s">
        <v>5660</v>
      </c>
      <c r="N225" t="s">
        <v>639</v>
      </c>
      <c r="O225" t="s">
        <v>647</v>
      </c>
      <c r="P225" t="s">
        <v>5</v>
      </c>
      <c r="Q225" t="s">
        <v>648</v>
      </c>
      <c r="R225" t="s">
        <v>640</v>
      </c>
      <c r="S225" t="s">
        <v>5661</v>
      </c>
      <c r="T225" t="s">
        <v>5662</v>
      </c>
    </row>
    <row r="226" spans="1:20" x14ac:dyDescent="0.25">
      <c r="A226" t="s">
        <v>101</v>
      </c>
      <c r="B226" t="s">
        <v>74</v>
      </c>
      <c r="C226">
        <v>120</v>
      </c>
      <c r="D226">
        <v>1</v>
      </c>
      <c r="E226" t="s">
        <v>5658</v>
      </c>
      <c r="F226">
        <v>159</v>
      </c>
      <c r="G226">
        <v>0</v>
      </c>
      <c r="H226" t="s">
        <v>637</v>
      </c>
      <c r="I226" t="s">
        <v>5659</v>
      </c>
      <c r="J226" t="s">
        <v>681</v>
      </c>
      <c r="K226" t="s">
        <v>639</v>
      </c>
      <c r="L226" t="s">
        <v>640</v>
      </c>
      <c r="M226" t="s">
        <v>5660</v>
      </c>
      <c r="N226" t="s">
        <v>639</v>
      </c>
      <c r="O226" t="s">
        <v>647</v>
      </c>
      <c r="P226" t="s">
        <v>5</v>
      </c>
      <c r="Q226" t="s">
        <v>648</v>
      </c>
      <c r="R226" t="s">
        <v>640</v>
      </c>
      <c r="S226" t="s">
        <v>5661</v>
      </c>
      <c r="T226" t="s">
        <v>5662</v>
      </c>
    </row>
    <row r="227" spans="1:20" x14ac:dyDescent="0.25">
      <c r="A227" t="s">
        <v>99</v>
      </c>
      <c r="B227" t="s">
        <v>100</v>
      </c>
      <c r="C227">
        <v>10</v>
      </c>
      <c r="D227">
        <v>20</v>
      </c>
      <c r="E227" t="s">
        <v>5663</v>
      </c>
      <c r="F227">
        <v>340</v>
      </c>
      <c r="G227">
        <v>0</v>
      </c>
      <c r="H227" t="s">
        <v>649</v>
      </c>
      <c r="I227" t="s">
        <v>948</v>
      </c>
      <c r="J227" t="s">
        <v>5664</v>
      </c>
      <c r="K227" t="s">
        <v>5665</v>
      </c>
      <c r="L227" t="s">
        <v>5666</v>
      </c>
      <c r="M227" t="s">
        <v>5667</v>
      </c>
      <c r="N227" t="s">
        <v>639</v>
      </c>
      <c r="O227" t="s">
        <v>651</v>
      </c>
      <c r="P227" t="s">
        <v>26</v>
      </c>
      <c r="Q227" t="s">
        <v>652</v>
      </c>
      <c r="R227" t="s">
        <v>640</v>
      </c>
      <c r="S227" t="s">
        <v>5668</v>
      </c>
      <c r="T227" t="s">
        <v>5667</v>
      </c>
    </row>
    <row r="228" spans="1:20" x14ac:dyDescent="0.25">
      <c r="A228" t="s">
        <v>14</v>
      </c>
      <c r="B228" t="s">
        <v>15</v>
      </c>
      <c r="C228">
        <v>59</v>
      </c>
      <c r="D228">
        <v>2</v>
      </c>
      <c r="E228" t="s">
        <v>5663</v>
      </c>
      <c r="F228">
        <v>340</v>
      </c>
      <c r="G228">
        <v>0</v>
      </c>
      <c r="H228" t="s">
        <v>649</v>
      </c>
      <c r="I228" t="s">
        <v>948</v>
      </c>
      <c r="J228" t="s">
        <v>5664</v>
      </c>
      <c r="K228" t="s">
        <v>5665</v>
      </c>
      <c r="L228" t="s">
        <v>5666</v>
      </c>
      <c r="M228" t="s">
        <v>5667</v>
      </c>
      <c r="N228" t="s">
        <v>639</v>
      </c>
      <c r="O228" t="s">
        <v>651</v>
      </c>
      <c r="P228" t="s">
        <v>26</v>
      </c>
      <c r="Q228" t="s">
        <v>652</v>
      </c>
      <c r="R228" t="s">
        <v>640</v>
      </c>
      <c r="S228" t="s">
        <v>5668</v>
      </c>
      <c r="T228" t="s">
        <v>5667</v>
      </c>
    </row>
  </sheetData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233"/>
  <sheetViews>
    <sheetView zoomScale="70" zoomScaleNormal="70" workbookViewId="0">
      <pane xSplit="2" ySplit="1" topLeftCell="R193" activePane="bottomRight" state="frozen"/>
      <selection sqref="A1:XFD1048576"/>
      <selection pane="topRight" sqref="A1:XFD1048576"/>
      <selection pane="bottomLeft" sqref="A1:XFD1048576"/>
      <selection pane="bottomRight" activeCell="U205" sqref="U20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77</v>
      </c>
      <c r="B2" t="s">
        <v>78</v>
      </c>
      <c r="C2">
        <v>49</v>
      </c>
      <c r="D2">
        <v>1</v>
      </c>
      <c r="E2" t="s">
        <v>5669</v>
      </c>
      <c r="F2">
        <v>49</v>
      </c>
      <c r="G2">
        <v>0</v>
      </c>
      <c r="H2" t="s">
        <v>649</v>
      </c>
      <c r="I2" t="s">
        <v>839</v>
      </c>
      <c r="J2" t="s">
        <v>5670</v>
      </c>
      <c r="K2" t="s">
        <v>4956</v>
      </c>
      <c r="L2" t="s">
        <v>1071</v>
      </c>
      <c r="M2" t="s">
        <v>5671</v>
      </c>
      <c r="N2" t="s">
        <v>639</v>
      </c>
      <c r="O2" t="s">
        <v>656</v>
      </c>
      <c r="P2" t="s">
        <v>26</v>
      </c>
      <c r="Q2" t="s">
        <v>652</v>
      </c>
      <c r="R2" t="s">
        <v>640</v>
      </c>
      <c r="S2" t="s">
        <v>5672</v>
      </c>
      <c r="T2" t="s">
        <v>5671</v>
      </c>
      <c r="U2" s="50" t="s">
        <v>147</v>
      </c>
      <c r="V2">
        <v>311</v>
      </c>
    </row>
    <row r="3" spans="1:22" x14ac:dyDescent="0.25">
      <c r="A3" t="s">
        <v>22</v>
      </c>
      <c r="B3" t="s">
        <v>27</v>
      </c>
      <c r="C3">
        <v>80</v>
      </c>
      <c r="D3">
        <v>3</v>
      </c>
      <c r="E3" t="s">
        <v>5673</v>
      </c>
      <c r="F3">
        <v>240</v>
      </c>
      <c r="G3">
        <v>0</v>
      </c>
      <c r="H3" t="s">
        <v>649</v>
      </c>
      <c r="I3" t="s">
        <v>4086</v>
      </c>
      <c r="J3" t="s">
        <v>5674</v>
      </c>
      <c r="K3" t="s">
        <v>902</v>
      </c>
      <c r="L3" t="s">
        <v>1151</v>
      </c>
      <c r="M3" t="s">
        <v>5675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5676</v>
      </c>
      <c r="T3" t="s">
        <v>5677</v>
      </c>
      <c r="U3" s="51" t="s">
        <v>148</v>
      </c>
      <c r="V3">
        <v>311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5678</v>
      </c>
      <c r="F4">
        <v>200</v>
      </c>
      <c r="G4">
        <v>0</v>
      </c>
      <c r="H4" t="s">
        <v>637</v>
      </c>
      <c r="I4" t="s">
        <v>5679</v>
      </c>
      <c r="J4" t="s">
        <v>658</v>
      </c>
      <c r="K4" t="s">
        <v>639</v>
      </c>
      <c r="L4" t="s">
        <v>640</v>
      </c>
      <c r="M4" t="s">
        <v>5680</v>
      </c>
      <c r="N4" t="s">
        <v>639</v>
      </c>
      <c r="O4" t="s">
        <v>647</v>
      </c>
      <c r="P4" t="s">
        <v>5</v>
      </c>
      <c r="Q4" t="s">
        <v>648</v>
      </c>
      <c r="R4" t="s">
        <v>640</v>
      </c>
      <c r="S4" t="s">
        <v>5681</v>
      </c>
      <c r="T4" t="s">
        <v>5680</v>
      </c>
      <c r="U4" s="50" t="s">
        <v>99</v>
      </c>
      <c r="V4">
        <v>140</v>
      </c>
    </row>
    <row r="5" spans="1:22" x14ac:dyDescent="0.25">
      <c r="A5" t="s">
        <v>240</v>
      </c>
      <c r="B5" t="s">
        <v>742</v>
      </c>
      <c r="C5">
        <v>62.2</v>
      </c>
      <c r="D5">
        <v>2</v>
      </c>
      <c r="E5" t="s">
        <v>5682</v>
      </c>
      <c r="F5">
        <v>133.9</v>
      </c>
      <c r="G5">
        <v>9.5</v>
      </c>
      <c r="H5" t="s">
        <v>677</v>
      </c>
      <c r="I5" t="s">
        <v>5683</v>
      </c>
      <c r="J5" t="s">
        <v>5684</v>
      </c>
      <c r="K5" t="s">
        <v>809</v>
      </c>
      <c r="L5" t="s">
        <v>5685</v>
      </c>
      <c r="M5" t="s">
        <v>5686</v>
      </c>
      <c r="N5" t="s">
        <v>639</v>
      </c>
      <c r="O5" t="s">
        <v>678</v>
      </c>
      <c r="P5" t="s">
        <v>23</v>
      </c>
      <c r="Q5" t="s">
        <v>679</v>
      </c>
      <c r="R5" t="s">
        <v>640</v>
      </c>
      <c r="S5" t="s">
        <v>5687</v>
      </c>
      <c r="T5" t="s">
        <v>5686</v>
      </c>
      <c r="U5" s="51" t="s">
        <v>100</v>
      </c>
      <c r="V5">
        <v>140</v>
      </c>
    </row>
    <row r="6" spans="1:22" x14ac:dyDescent="0.25">
      <c r="A6" t="s">
        <v>101</v>
      </c>
      <c r="B6" t="s">
        <v>931</v>
      </c>
      <c r="C6">
        <v>64</v>
      </c>
      <c r="D6">
        <v>1</v>
      </c>
      <c r="E6" t="s">
        <v>5688</v>
      </c>
      <c r="F6">
        <v>74</v>
      </c>
      <c r="G6">
        <v>10</v>
      </c>
      <c r="H6" t="s">
        <v>694</v>
      </c>
      <c r="I6" t="s">
        <v>5689</v>
      </c>
      <c r="J6" t="s">
        <v>5690</v>
      </c>
      <c r="K6" t="s">
        <v>5691</v>
      </c>
      <c r="L6" t="s">
        <v>5692</v>
      </c>
      <c r="M6" t="s">
        <v>5693</v>
      </c>
      <c r="N6" t="s">
        <v>639</v>
      </c>
      <c r="O6" t="s">
        <v>678</v>
      </c>
      <c r="P6" t="s">
        <v>23</v>
      </c>
      <c r="Q6" t="s">
        <v>679</v>
      </c>
      <c r="R6" t="s">
        <v>640</v>
      </c>
      <c r="S6" t="s">
        <v>5694</v>
      </c>
      <c r="T6" t="s">
        <v>5693</v>
      </c>
      <c r="U6" s="50" t="s">
        <v>22</v>
      </c>
      <c r="V6">
        <v>56</v>
      </c>
    </row>
    <row r="7" spans="1:22" x14ac:dyDescent="0.25">
      <c r="A7" t="s">
        <v>14</v>
      </c>
      <c r="B7" t="s">
        <v>15</v>
      </c>
      <c r="C7">
        <v>59</v>
      </c>
      <c r="D7">
        <v>1</v>
      </c>
      <c r="E7" t="s">
        <v>5695</v>
      </c>
      <c r="F7">
        <v>219</v>
      </c>
      <c r="G7">
        <v>0</v>
      </c>
      <c r="H7" t="s">
        <v>649</v>
      </c>
      <c r="I7" t="s">
        <v>5696</v>
      </c>
      <c r="J7" t="s">
        <v>5697</v>
      </c>
      <c r="K7" t="s">
        <v>5698</v>
      </c>
      <c r="L7" t="s">
        <v>786</v>
      </c>
      <c r="M7" t="s">
        <v>5699</v>
      </c>
      <c r="N7" t="s">
        <v>639</v>
      </c>
      <c r="O7" t="s">
        <v>656</v>
      </c>
      <c r="P7" t="s">
        <v>26</v>
      </c>
      <c r="Q7" t="s">
        <v>652</v>
      </c>
      <c r="R7" t="s">
        <v>640</v>
      </c>
      <c r="S7" t="s">
        <v>5700</v>
      </c>
      <c r="T7" t="s">
        <v>5701</v>
      </c>
      <c r="U7" s="51" t="s">
        <v>213</v>
      </c>
      <c r="V7">
        <v>2</v>
      </c>
    </row>
    <row r="8" spans="1:22" x14ac:dyDescent="0.25">
      <c r="A8" t="s">
        <v>22</v>
      </c>
      <c r="B8" t="s">
        <v>27</v>
      </c>
      <c r="C8">
        <v>80</v>
      </c>
      <c r="D8">
        <v>2</v>
      </c>
      <c r="E8" t="s">
        <v>5695</v>
      </c>
      <c r="F8">
        <v>219</v>
      </c>
      <c r="G8">
        <v>0</v>
      </c>
      <c r="H8" t="s">
        <v>649</v>
      </c>
      <c r="I8" t="s">
        <v>5696</v>
      </c>
      <c r="J8" t="s">
        <v>5697</v>
      </c>
      <c r="K8" t="s">
        <v>5698</v>
      </c>
      <c r="L8" t="s">
        <v>786</v>
      </c>
      <c r="M8" t="s">
        <v>5699</v>
      </c>
      <c r="N8" t="s">
        <v>639</v>
      </c>
      <c r="O8" t="s">
        <v>656</v>
      </c>
      <c r="P8" t="s">
        <v>26</v>
      </c>
      <c r="Q8" t="s">
        <v>652</v>
      </c>
      <c r="R8" t="s">
        <v>640</v>
      </c>
      <c r="S8" t="s">
        <v>5700</v>
      </c>
      <c r="T8" t="s">
        <v>5701</v>
      </c>
      <c r="U8" s="51" t="s">
        <v>27</v>
      </c>
      <c r="V8">
        <v>54</v>
      </c>
    </row>
    <row r="9" spans="1:22" x14ac:dyDescent="0.25">
      <c r="A9" t="s">
        <v>22</v>
      </c>
      <c r="B9" t="s">
        <v>27</v>
      </c>
      <c r="C9">
        <v>80</v>
      </c>
      <c r="D9">
        <v>3</v>
      </c>
      <c r="E9" t="s">
        <v>5702</v>
      </c>
      <c r="F9">
        <v>240</v>
      </c>
      <c r="G9">
        <v>0</v>
      </c>
      <c r="H9" t="s">
        <v>649</v>
      </c>
      <c r="I9" t="s">
        <v>5696</v>
      </c>
      <c r="J9" t="s">
        <v>5703</v>
      </c>
      <c r="K9" t="s">
        <v>978</v>
      </c>
      <c r="L9" t="s">
        <v>915</v>
      </c>
      <c r="M9" t="s">
        <v>5704</v>
      </c>
      <c r="N9" t="s">
        <v>639</v>
      </c>
      <c r="O9" t="s">
        <v>651</v>
      </c>
      <c r="P9" t="s">
        <v>26</v>
      </c>
      <c r="Q9" t="s">
        <v>652</v>
      </c>
      <c r="R9" t="s">
        <v>640</v>
      </c>
      <c r="S9" t="s">
        <v>5705</v>
      </c>
      <c r="T9" t="s">
        <v>5704</v>
      </c>
      <c r="U9" s="50" t="s">
        <v>18</v>
      </c>
      <c r="V9">
        <v>91</v>
      </c>
    </row>
    <row r="10" spans="1:22" x14ac:dyDescent="0.25">
      <c r="A10" t="s">
        <v>601</v>
      </c>
      <c r="B10" t="s">
        <v>602</v>
      </c>
      <c r="C10">
        <v>159</v>
      </c>
      <c r="D10">
        <v>2</v>
      </c>
      <c r="E10" t="s">
        <v>5706</v>
      </c>
      <c r="F10">
        <v>198</v>
      </c>
      <c r="G10">
        <v>0</v>
      </c>
      <c r="H10" t="s">
        <v>637</v>
      </c>
      <c r="I10" t="s">
        <v>5707</v>
      </c>
      <c r="J10" t="s">
        <v>659</v>
      </c>
      <c r="K10" t="s">
        <v>639</v>
      </c>
      <c r="L10" t="s">
        <v>640</v>
      </c>
      <c r="M10" t="s">
        <v>5708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5709</v>
      </c>
      <c r="T10" t="s">
        <v>5708</v>
      </c>
      <c r="U10" s="51" t="s">
        <v>19</v>
      </c>
      <c r="V10">
        <v>91</v>
      </c>
    </row>
    <row r="11" spans="1:22" x14ac:dyDescent="0.25">
      <c r="A11" t="s">
        <v>601</v>
      </c>
      <c r="B11" t="s">
        <v>602</v>
      </c>
      <c r="C11">
        <v>159</v>
      </c>
      <c r="D11">
        <v>5</v>
      </c>
      <c r="E11" t="s">
        <v>5710</v>
      </c>
      <c r="F11">
        <v>495</v>
      </c>
      <c r="G11">
        <v>0</v>
      </c>
      <c r="H11" t="s">
        <v>637</v>
      </c>
      <c r="I11" t="s">
        <v>5711</v>
      </c>
      <c r="J11" t="s">
        <v>697</v>
      </c>
      <c r="K11" t="s">
        <v>639</v>
      </c>
      <c r="L11" t="s">
        <v>640</v>
      </c>
      <c r="M11" t="s">
        <v>5712</v>
      </c>
      <c r="N11" t="s">
        <v>639</v>
      </c>
      <c r="O11" t="s">
        <v>647</v>
      </c>
      <c r="P11" t="s">
        <v>5</v>
      </c>
      <c r="Q11" t="s">
        <v>648</v>
      </c>
      <c r="R11" t="s">
        <v>5713</v>
      </c>
      <c r="S11" t="s">
        <v>5714</v>
      </c>
      <c r="T11" t="s">
        <v>5712</v>
      </c>
      <c r="U11" s="50" t="s">
        <v>101</v>
      </c>
      <c r="V11">
        <v>5</v>
      </c>
    </row>
    <row r="12" spans="1:22" x14ac:dyDescent="0.25">
      <c r="A12" t="s">
        <v>601</v>
      </c>
      <c r="B12" t="s">
        <v>602</v>
      </c>
      <c r="C12">
        <v>159</v>
      </c>
      <c r="D12">
        <v>10</v>
      </c>
      <c r="E12" t="s">
        <v>5715</v>
      </c>
      <c r="F12">
        <v>990</v>
      </c>
      <c r="G12">
        <v>0</v>
      </c>
      <c r="H12" t="s">
        <v>637</v>
      </c>
      <c r="I12" t="s">
        <v>5711</v>
      </c>
      <c r="J12" t="s">
        <v>697</v>
      </c>
      <c r="K12" t="s">
        <v>639</v>
      </c>
      <c r="L12" t="s">
        <v>640</v>
      </c>
      <c r="M12" t="s">
        <v>5716</v>
      </c>
      <c r="N12" t="s">
        <v>639</v>
      </c>
      <c r="O12" t="s">
        <v>647</v>
      </c>
      <c r="P12" t="s">
        <v>5</v>
      </c>
      <c r="Q12" t="s">
        <v>648</v>
      </c>
      <c r="R12" t="s">
        <v>5717</v>
      </c>
      <c r="S12" t="s">
        <v>5718</v>
      </c>
      <c r="T12" t="s">
        <v>5716</v>
      </c>
      <c r="U12" s="51" t="s">
        <v>931</v>
      </c>
      <c r="V12">
        <v>1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5719</v>
      </c>
      <c r="F13">
        <v>200</v>
      </c>
      <c r="G13">
        <v>0</v>
      </c>
      <c r="H13" t="s">
        <v>637</v>
      </c>
      <c r="I13" t="s">
        <v>1517</v>
      </c>
      <c r="J13" t="s">
        <v>653</v>
      </c>
      <c r="K13" t="s">
        <v>639</v>
      </c>
      <c r="L13" t="s">
        <v>640</v>
      </c>
      <c r="M13" t="s">
        <v>5716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5720</v>
      </c>
      <c r="T13" t="s">
        <v>5716</v>
      </c>
      <c r="U13" s="51" t="s">
        <v>74</v>
      </c>
      <c r="V13">
        <v>4</v>
      </c>
    </row>
    <row r="14" spans="1:22" x14ac:dyDescent="0.25">
      <c r="A14" t="s">
        <v>18</v>
      </c>
      <c r="B14" t="s">
        <v>19</v>
      </c>
      <c r="C14">
        <v>33</v>
      </c>
      <c r="D14">
        <v>10</v>
      </c>
      <c r="E14" t="s">
        <v>5721</v>
      </c>
      <c r="F14">
        <v>1077</v>
      </c>
      <c r="G14">
        <v>0</v>
      </c>
      <c r="H14" t="s">
        <v>649</v>
      </c>
      <c r="I14" t="s">
        <v>831</v>
      </c>
      <c r="J14" t="s">
        <v>5722</v>
      </c>
      <c r="K14" t="s">
        <v>1115</v>
      </c>
      <c r="L14" t="s">
        <v>773</v>
      </c>
      <c r="M14" t="s">
        <v>5723</v>
      </c>
      <c r="N14" t="s">
        <v>639</v>
      </c>
      <c r="O14" t="s">
        <v>656</v>
      </c>
      <c r="P14" t="s">
        <v>26</v>
      </c>
      <c r="Q14" t="s">
        <v>652</v>
      </c>
      <c r="R14" t="s">
        <v>640</v>
      </c>
      <c r="S14" t="s">
        <v>5724</v>
      </c>
      <c r="T14" t="s">
        <v>5725</v>
      </c>
      <c r="U14" s="50" t="s">
        <v>72</v>
      </c>
      <c r="V14">
        <v>5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5721</v>
      </c>
      <c r="F15">
        <v>1077</v>
      </c>
      <c r="G15">
        <v>0</v>
      </c>
      <c r="H15" t="s">
        <v>649</v>
      </c>
      <c r="I15" t="s">
        <v>831</v>
      </c>
      <c r="J15" t="s">
        <v>5722</v>
      </c>
      <c r="K15" t="s">
        <v>1115</v>
      </c>
      <c r="L15" t="s">
        <v>773</v>
      </c>
      <c r="M15" t="s">
        <v>5723</v>
      </c>
      <c r="N15" t="s">
        <v>639</v>
      </c>
      <c r="O15" t="s">
        <v>656</v>
      </c>
      <c r="P15" t="s">
        <v>26</v>
      </c>
      <c r="Q15" t="s">
        <v>652</v>
      </c>
      <c r="R15" t="s">
        <v>640</v>
      </c>
      <c r="S15" t="s">
        <v>5724</v>
      </c>
      <c r="T15" t="s">
        <v>5725</v>
      </c>
      <c r="U15" s="51" t="s">
        <v>108</v>
      </c>
      <c r="V15">
        <v>2</v>
      </c>
    </row>
    <row r="16" spans="1:22" x14ac:dyDescent="0.25">
      <c r="A16" t="s">
        <v>22</v>
      </c>
      <c r="B16" t="s">
        <v>27</v>
      </c>
      <c r="C16">
        <v>66.333333333333329</v>
      </c>
      <c r="D16">
        <v>3</v>
      </c>
      <c r="E16" t="s">
        <v>5721</v>
      </c>
      <c r="F16">
        <v>1077</v>
      </c>
      <c r="G16">
        <v>0</v>
      </c>
      <c r="H16" t="s">
        <v>649</v>
      </c>
      <c r="I16" t="s">
        <v>831</v>
      </c>
      <c r="J16" t="s">
        <v>5722</v>
      </c>
      <c r="K16" t="s">
        <v>1115</v>
      </c>
      <c r="L16" t="s">
        <v>773</v>
      </c>
      <c r="M16" t="s">
        <v>5723</v>
      </c>
      <c r="N16" t="s">
        <v>639</v>
      </c>
      <c r="O16" t="s">
        <v>656</v>
      </c>
      <c r="P16" t="s">
        <v>26</v>
      </c>
      <c r="Q16" t="s">
        <v>652</v>
      </c>
      <c r="R16" t="s">
        <v>640</v>
      </c>
      <c r="S16" t="s">
        <v>5724</v>
      </c>
      <c r="T16" t="s">
        <v>5725</v>
      </c>
      <c r="U16" s="51" t="s">
        <v>799</v>
      </c>
      <c r="V16">
        <v>3</v>
      </c>
    </row>
    <row r="17" spans="1:22" x14ac:dyDescent="0.25">
      <c r="A17" t="s">
        <v>72</v>
      </c>
      <c r="B17" t="s">
        <v>799</v>
      </c>
      <c r="C17">
        <v>93</v>
      </c>
      <c r="D17">
        <v>3</v>
      </c>
      <c r="E17" t="s">
        <v>5721</v>
      </c>
      <c r="F17">
        <v>1077</v>
      </c>
      <c r="G17">
        <v>0</v>
      </c>
      <c r="H17" t="s">
        <v>649</v>
      </c>
      <c r="I17" t="s">
        <v>831</v>
      </c>
      <c r="J17" t="s">
        <v>5722</v>
      </c>
      <c r="K17" t="s">
        <v>1115</v>
      </c>
      <c r="L17" t="s">
        <v>773</v>
      </c>
      <c r="M17" t="s">
        <v>5723</v>
      </c>
      <c r="N17" t="s">
        <v>639</v>
      </c>
      <c r="O17" t="s">
        <v>656</v>
      </c>
      <c r="P17" t="s">
        <v>26</v>
      </c>
      <c r="Q17" t="s">
        <v>652</v>
      </c>
      <c r="R17" t="s">
        <v>640</v>
      </c>
      <c r="S17" t="s">
        <v>5724</v>
      </c>
      <c r="T17" t="s">
        <v>5725</v>
      </c>
      <c r="U17" s="50" t="s">
        <v>14</v>
      </c>
      <c r="V17">
        <v>1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5726</v>
      </c>
      <c r="F18">
        <v>100</v>
      </c>
      <c r="G18">
        <v>0</v>
      </c>
      <c r="H18" t="s">
        <v>637</v>
      </c>
      <c r="I18" t="s">
        <v>5727</v>
      </c>
      <c r="J18" t="s">
        <v>669</v>
      </c>
      <c r="K18" t="s">
        <v>639</v>
      </c>
      <c r="L18" t="s">
        <v>640</v>
      </c>
      <c r="M18" t="s">
        <v>5725</v>
      </c>
      <c r="N18" t="s">
        <v>639</v>
      </c>
      <c r="O18" t="s">
        <v>647</v>
      </c>
      <c r="P18" t="s">
        <v>5</v>
      </c>
      <c r="Q18" t="s">
        <v>648</v>
      </c>
      <c r="R18" t="s">
        <v>640</v>
      </c>
      <c r="S18" t="s">
        <v>5728</v>
      </c>
      <c r="T18" t="s">
        <v>5725</v>
      </c>
      <c r="U18" s="51" t="s">
        <v>15</v>
      </c>
      <c r="V18">
        <v>1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6</v>
      </c>
      <c r="E19" t="s">
        <v>5729</v>
      </c>
      <c r="F19">
        <v>298</v>
      </c>
      <c r="G19">
        <v>0</v>
      </c>
      <c r="H19" t="s">
        <v>649</v>
      </c>
      <c r="I19" t="s">
        <v>5730</v>
      </c>
      <c r="J19" t="s">
        <v>5731</v>
      </c>
      <c r="K19" t="s">
        <v>1033</v>
      </c>
      <c r="L19" t="s">
        <v>1023</v>
      </c>
      <c r="M19" t="s">
        <v>5732</v>
      </c>
      <c r="N19" t="s">
        <v>639</v>
      </c>
      <c r="O19" t="s">
        <v>651</v>
      </c>
      <c r="P19" t="s">
        <v>26</v>
      </c>
      <c r="Q19" t="s">
        <v>652</v>
      </c>
      <c r="R19" t="s">
        <v>640</v>
      </c>
      <c r="S19" t="s">
        <v>5733</v>
      </c>
      <c r="T19" t="s">
        <v>5734</v>
      </c>
      <c r="U19" s="50" t="s">
        <v>239</v>
      </c>
      <c r="V19">
        <v>40</v>
      </c>
    </row>
    <row r="20" spans="1:22" x14ac:dyDescent="0.25">
      <c r="A20" t="s">
        <v>22</v>
      </c>
      <c r="B20" t="s">
        <v>27</v>
      </c>
      <c r="C20">
        <v>69.900000000000006</v>
      </c>
      <c r="D20">
        <v>10</v>
      </c>
      <c r="E20" t="s">
        <v>5735</v>
      </c>
      <c r="F20">
        <v>800</v>
      </c>
      <c r="G20">
        <v>0</v>
      </c>
      <c r="H20" t="s">
        <v>649</v>
      </c>
      <c r="I20" t="s">
        <v>5736</v>
      </c>
      <c r="J20" t="s">
        <v>5737</v>
      </c>
      <c r="K20" t="s">
        <v>5738</v>
      </c>
      <c r="L20" t="s">
        <v>731</v>
      </c>
      <c r="M20" t="s">
        <v>5739</v>
      </c>
      <c r="N20" t="s">
        <v>639</v>
      </c>
      <c r="O20" t="s">
        <v>651</v>
      </c>
      <c r="P20" t="s">
        <v>26</v>
      </c>
      <c r="Q20" t="s">
        <v>652</v>
      </c>
      <c r="R20" t="s">
        <v>640</v>
      </c>
      <c r="S20" t="s">
        <v>5740</v>
      </c>
      <c r="T20" t="s">
        <v>5741</v>
      </c>
      <c r="U20" s="51" t="s">
        <v>245</v>
      </c>
      <c r="V20">
        <v>37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5742</v>
      </c>
      <c r="F21">
        <v>110</v>
      </c>
      <c r="G21">
        <v>10</v>
      </c>
      <c r="H21" t="s">
        <v>637</v>
      </c>
      <c r="I21" t="s">
        <v>5743</v>
      </c>
      <c r="J21" t="s">
        <v>683</v>
      </c>
      <c r="K21" t="s">
        <v>639</v>
      </c>
      <c r="L21" t="s">
        <v>640</v>
      </c>
      <c r="M21" t="s">
        <v>5744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5745</v>
      </c>
      <c r="T21" t="s">
        <v>5744</v>
      </c>
      <c r="U21" s="51" t="s">
        <v>742</v>
      </c>
      <c r="V21">
        <v>3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5746</v>
      </c>
      <c r="F22">
        <v>200</v>
      </c>
      <c r="G22">
        <v>0</v>
      </c>
      <c r="H22" t="s">
        <v>637</v>
      </c>
      <c r="I22" t="s">
        <v>5747</v>
      </c>
      <c r="J22" t="s">
        <v>659</v>
      </c>
      <c r="K22" t="s">
        <v>639</v>
      </c>
      <c r="L22" t="s">
        <v>640</v>
      </c>
      <c r="M22" t="s">
        <v>5748</v>
      </c>
      <c r="N22" t="s">
        <v>639</v>
      </c>
      <c r="O22" t="s">
        <v>660</v>
      </c>
      <c r="P22" t="s">
        <v>5</v>
      </c>
      <c r="Q22" t="s">
        <v>642</v>
      </c>
      <c r="R22" t="s">
        <v>640</v>
      </c>
      <c r="S22" t="s">
        <v>5749</v>
      </c>
      <c r="T22" t="s">
        <v>5750</v>
      </c>
      <c r="U22" s="50" t="s">
        <v>240</v>
      </c>
      <c r="V22">
        <v>36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5751</v>
      </c>
      <c r="F23">
        <v>110</v>
      </c>
      <c r="G23">
        <v>10</v>
      </c>
      <c r="H23" t="s">
        <v>637</v>
      </c>
      <c r="I23" t="s">
        <v>5752</v>
      </c>
      <c r="J23" t="s">
        <v>721</v>
      </c>
      <c r="K23" t="s">
        <v>639</v>
      </c>
      <c r="L23" t="s">
        <v>640</v>
      </c>
      <c r="M23" t="s">
        <v>5753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5754</v>
      </c>
      <c r="T23" t="s">
        <v>5755</v>
      </c>
      <c r="U23" s="51" t="s">
        <v>246</v>
      </c>
      <c r="V23">
        <v>30</v>
      </c>
    </row>
    <row r="24" spans="1:22" x14ac:dyDescent="0.25">
      <c r="A24" t="s">
        <v>22</v>
      </c>
      <c r="B24" t="s">
        <v>27</v>
      </c>
      <c r="C24">
        <v>80</v>
      </c>
      <c r="D24">
        <v>1</v>
      </c>
      <c r="E24" t="s">
        <v>5756</v>
      </c>
      <c r="F24">
        <v>80</v>
      </c>
      <c r="G24">
        <v>0</v>
      </c>
      <c r="H24" t="s">
        <v>649</v>
      </c>
      <c r="I24" t="s">
        <v>5757</v>
      </c>
      <c r="J24" t="s">
        <v>5758</v>
      </c>
      <c r="K24" t="s">
        <v>813</v>
      </c>
      <c r="L24" t="s">
        <v>791</v>
      </c>
      <c r="M24" t="s">
        <v>5759</v>
      </c>
      <c r="N24" t="s">
        <v>639</v>
      </c>
      <c r="O24" t="s">
        <v>651</v>
      </c>
      <c r="P24" t="s">
        <v>26</v>
      </c>
      <c r="Q24" t="s">
        <v>652</v>
      </c>
      <c r="R24" t="s">
        <v>640</v>
      </c>
      <c r="S24" t="s">
        <v>5760</v>
      </c>
      <c r="T24" t="s">
        <v>5759</v>
      </c>
      <c r="U24" s="51" t="s">
        <v>2885</v>
      </c>
      <c r="V24">
        <v>2</v>
      </c>
    </row>
    <row r="25" spans="1:22" x14ac:dyDescent="0.25">
      <c r="A25" t="s">
        <v>22</v>
      </c>
      <c r="B25" t="s">
        <v>27</v>
      </c>
      <c r="C25">
        <v>80</v>
      </c>
      <c r="D25">
        <v>1</v>
      </c>
      <c r="E25" t="s">
        <v>5761</v>
      </c>
      <c r="F25">
        <v>80</v>
      </c>
      <c r="G25">
        <v>0</v>
      </c>
      <c r="H25" t="s">
        <v>649</v>
      </c>
      <c r="I25" t="s">
        <v>5762</v>
      </c>
      <c r="J25" t="s">
        <v>5763</v>
      </c>
      <c r="K25" t="s">
        <v>5764</v>
      </c>
      <c r="L25" t="s">
        <v>906</v>
      </c>
      <c r="M25" t="s">
        <v>5765</v>
      </c>
      <c r="N25" t="s">
        <v>639</v>
      </c>
      <c r="O25" t="s">
        <v>651</v>
      </c>
      <c r="P25" t="s">
        <v>26</v>
      </c>
      <c r="Q25" t="s">
        <v>652</v>
      </c>
      <c r="R25" t="s">
        <v>640</v>
      </c>
      <c r="S25" t="s">
        <v>5766</v>
      </c>
      <c r="T25" t="s">
        <v>5765</v>
      </c>
      <c r="U25" s="51" t="s">
        <v>742</v>
      </c>
      <c r="V25">
        <v>4</v>
      </c>
    </row>
    <row r="26" spans="1:22" x14ac:dyDescent="0.25">
      <c r="A26" t="s">
        <v>22</v>
      </c>
      <c r="B26" t="s">
        <v>27</v>
      </c>
      <c r="C26">
        <v>116</v>
      </c>
      <c r="D26">
        <v>1</v>
      </c>
      <c r="E26" t="s">
        <v>5767</v>
      </c>
      <c r="F26">
        <v>269</v>
      </c>
      <c r="G26">
        <v>0</v>
      </c>
      <c r="H26" t="s">
        <v>649</v>
      </c>
      <c r="I26" t="s">
        <v>824</v>
      </c>
      <c r="J26" t="s">
        <v>5768</v>
      </c>
      <c r="K26" t="s">
        <v>5769</v>
      </c>
      <c r="L26" t="s">
        <v>901</v>
      </c>
      <c r="M26" t="s">
        <v>5770</v>
      </c>
      <c r="N26" t="s">
        <v>639</v>
      </c>
      <c r="O26" t="s">
        <v>651</v>
      </c>
      <c r="P26" t="s">
        <v>26</v>
      </c>
      <c r="Q26" t="s">
        <v>652</v>
      </c>
      <c r="R26" t="s">
        <v>640</v>
      </c>
      <c r="S26" t="s">
        <v>5771</v>
      </c>
      <c r="T26" t="s">
        <v>5772</v>
      </c>
      <c r="U26" s="50" t="s">
        <v>241</v>
      </c>
      <c r="V26">
        <v>22</v>
      </c>
    </row>
    <row r="27" spans="1:22" x14ac:dyDescent="0.25">
      <c r="A27" t="s">
        <v>239</v>
      </c>
      <c r="B27" t="s">
        <v>245</v>
      </c>
      <c r="C27">
        <v>163</v>
      </c>
      <c r="D27">
        <v>1</v>
      </c>
      <c r="E27" t="s">
        <v>5767</v>
      </c>
      <c r="F27">
        <v>269</v>
      </c>
      <c r="G27">
        <v>0</v>
      </c>
      <c r="H27" t="s">
        <v>649</v>
      </c>
      <c r="I27" t="s">
        <v>824</v>
      </c>
      <c r="J27" t="s">
        <v>5768</v>
      </c>
      <c r="K27" t="s">
        <v>5769</v>
      </c>
      <c r="L27" t="s">
        <v>901</v>
      </c>
      <c r="M27" t="s">
        <v>5770</v>
      </c>
      <c r="N27" t="s">
        <v>639</v>
      </c>
      <c r="O27" t="s">
        <v>651</v>
      </c>
      <c r="P27" t="s">
        <v>26</v>
      </c>
      <c r="Q27" t="s">
        <v>652</v>
      </c>
      <c r="R27" t="s">
        <v>640</v>
      </c>
      <c r="S27" t="s">
        <v>5771</v>
      </c>
      <c r="T27" t="s">
        <v>5772</v>
      </c>
      <c r="U27" s="51" t="s">
        <v>247</v>
      </c>
      <c r="V27">
        <v>17</v>
      </c>
    </row>
    <row r="28" spans="1:22" x14ac:dyDescent="0.25">
      <c r="A28" t="s">
        <v>516</v>
      </c>
      <c r="B28" t="s">
        <v>120</v>
      </c>
      <c r="C28">
        <v>75</v>
      </c>
      <c r="D28">
        <v>2</v>
      </c>
      <c r="E28" t="s">
        <v>5773</v>
      </c>
      <c r="F28">
        <v>266</v>
      </c>
      <c r="G28">
        <v>116</v>
      </c>
      <c r="H28" t="s">
        <v>649</v>
      </c>
      <c r="I28" t="s">
        <v>1019</v>
      </c>
      <c r="J28" t="s">
        <v>5774</v>
      </c>
      <c r="K28" t="s">
        <v>1033</v>
      </c>
      <c r="L28" t="s">
        <v>773</v>
      </c>
      <c r="M28" t="s">
        <v>5775</v>
      </c>
      <c r="N28" t="s">
        <v>639</v>
      </c>
      <c r="O28" t="s">
        <v>651</v>
      </c>
      <c r="P28" t="s">
        <v>26</v>
      </c>
      <c r="Q28" t="s">
        <v>652</v>
      </c>
      <c r="R28" t="s">
        <v>640</v>
      </c>
      <c r="S28" t="s">
        <v>5776</v>
      </c>
      <c r="T28" t="s">
        <v>5775</v>
      </c>
      <c r="U28" s="51" t="s">
        <v>2885</v>
      </c>
      <c r="V28">
        <v>1</v>
      </c>
    </row>
    <row r="29" spans="1:22" x14ac:dyDescent="0.25">
      <c r="A29" t="s">
        <v>72</v>
      </c>
      <c r="B29" t="s">
        <v>108</v>
      </c>
      <c r="C29">
        <v>66</v>
      </c>
      <c r="D29">
        <v>1</v>
      </c>
      <c r="E29" t="s">
        <v>5777</v>
      </c>
      <c r="F29">
        <v>249</v>
      </c>
      <c r="G29">
        <v>0</v>
      </c>
      <c r="H29" t="s">
        <v>649</v>
      </c>
      <c r="I29" t="s">
        <v>1110</v>
      </c>
      <c r="J29" t="s">
        <v>5778</v>
      </c>
      <c r="K29" t="s">
        <v>1000</v>
      </c>
      <c r="L29" t="s">
        <v>894</v>
      </c>
      <c r="M29" t="s">
        <v>5779</v>
      </c>
      <c r="N29" t="s">
        <v>639</v>
      </c>
      <c r="O29" t="s">
        <v>651</v>
      </c>
      <c r="P29" t="s">
        <v>26</v>
      </c>
      <c r="Q29" t="s">
        <v>652</v>
      </c>
      <c r="R29" t="s">
        <v>640</v>
      </c>
      <c r="S29" t="s">
        <v>5780</v>
      </c>
      <c r="T29" t="s">
        <v>5779</v>
      </c>
      <c r="U29" s="51" t="s">
        <v>742</v>
      </c>
      <c r="V29">
        <v>4</v>
      </c>
    </row>
    <row r="30" spans="1:22" x14ac:dyDescent="0.25">
      <c r="A30" t="s">
        <v>101</v>
      </c>
      <c r="B30" t="s">
        <v>74</v>
      </c>
      <c r="C30">
        <v>66</v>
      </c>
      <c r="D30">
        <v>1</v>
      </c>
      <c r="E30" t="s">
        <v>5777</v>
      </c>
      <c r="F30">
        <v>249</v>
      </c>
      <c r="G30">
        <v>0</v>
      </c>
      <c r="H30" t="s">
        <v>649</v>
      </c>
      <c r="I30" t="s">
        <v>1110</v>
      </c>
      <c r="J30" t="s">
        <v>5778</v>
      </c>
      <c r="K30" t="s">
        <v>1000</v>
      </c>
      <c r="L30" t="s">
        <v>894</v>
      </c>
      <c r="M30" t="s">
        <v>5779</v>
      </c>
      <c r="N30" t="s">
        <v>639</v>
      </c>
      <c r="O30" t="s">
        <v>651</v>
      </c>
      <c r="P30" t="s">
        <v>26</v>
      </c>
      <c r="Q30" t="s">
        <v>652</v>
      </c>
      <c r="R30" t="s">
        <v>640</v>
      </c>
      <c r="S30" t="s">
        <v>5780</v>
      </c>
      <c r="T30" t="s">
        <v>5779</v>
      </c>
      <c r="U30" s="50" t="s">
        <v>601</v>
      </c>
      <c r="V30">
        <v>38</v>
      </c>
    </row>
    <row r="31" spans="1:22" x14ac:dyDescent="0.25">
      <c r="A31" t="s">
        <v>22</v>
      </c>
      <c r="B31" t="s">
        <v>27</v>
      </c>
      <c r="C31">
        <v>67</v>
      </c>
      <c r="D31">
        <v>1</v>
      </c>
      <c r="E31" t="s">
        <v>5777</v>
      </c>
      <c r="F31">
        <v>249</v>
      </c>
      <c r="G31">
        <v>0</v>
      </c>
      <c r="H31" t="s">
        <v>649</v>
      </c>
      <c r="I31" t="s">
        <v>1110</v>
      </c>
      <c r="J31" t="s">
        <v>5778</v>
      </c>
      <c r="K31" t="s">
        <v>1000</v>
      </c>
      <c r="L31" t="s">
        <v>894</v>
      </c>
      <c r="M31" t="s">
        <v>5779</v>
      </c>
      <c r="N31" t="s">
        <v>639</v>
      </c>
      <c r="O31" t="s">
        <v>651</v>
      </c>
      <c r="P31" t="s">
        <v>26</v>
      </c>
      <c r="Q31" t="s">
        <v>652</v>
      </c>
      <c r="R31" t="s">
        <v>640</v>
      </c>
      <c r="S31" t="s">
        <v>5780</v>
      </c>
      <c r="T31" t="s">
        <v>5779</v>
      </c>
      <c r="U31" s="51" t="s">
        <v>602</v>
      </c>
      <c r="V31">
        <v>34</v>
      </c>
    </row>
    <row r="32" spans="1:22" x14ac:dyDescent="0.25">
      <c r="A32" t="s">
        <v>99</v>
      </c>
      <c r="B32" t="s">
        <v>100</v>
      </c>
      <c r="C32">
        <v>10</v>
      </c>
      <c r="D32">
        <v>100</v>
      </c>
      <c r="E32" t="s">
        <v>5781</v>
      </c>
      <c r="F32">
        <v>1000</v>
      </c>
      <c r="G32">
        <v>0</v>
      </c>
      <c r="H32" t="s">
        <v>649</v>
      </c>
      <c r="I32" t="s">
        <v>5782</v>
      </c>
      <c r="J32" t="s">
        <v>5783</v>
      </c>
      <c r="K32" t="s">
        <v>5281</v>
      </c>
      <c r="L32" t="s">
        <v>5784</v>
      </c>
      <c r="M32" t="s">
        <v>5785</v>
      </c>
      <c r="N32" t="s">
        <v>639</v>
      </c>
      <c r="O32" t="s">
        <v>651</v>
      </c>
      <c r="P32" t="s">
        <v>26</v>
      </c>
      <c r="Q32" t="s">
        <v>652</v>
      </c>
      <c r="R32" t="s">
        <v>640</v>
      </c>
      <c r="S32" t="s">
        <v>5786</v>
      </c>
      <c r="T32" t="s">
        <v>5785</v>
      </c>
      <c r="U32" s="51" t="s">
        <v>2885</v>
      </c>
      <c r="V32">
        <v>1</v>
      </c>
    </row>
    <row r="33" spans="1:22" x14ac:dyDescent="0.25">
      <c r="A33" t="s">
        <v>22</v>
      </c>
      <c r="B33" t="s">
        <v>27</v>
      </c>
      <c r="C33">
        <v>99</v>
      </c>
      <c r="D33">
        <v>1</v>
      </c>
      <c r="E33" t="s">
        <v>5787</v>
      </c>
      <c r="F33">
        <v>99</v>
      </c>
      <c r="G33">
        <v>0</v>
      </c>
      <c r="H33" t="s">
        <v>649</v>
      </c>
      <c r="I33" t="s">
        <v>5788</v>
      </c>
      <c r="J33" t="s">
        <v>5789</v>
      </c>
      <c r="K33" t="s">
        <v>5790</v>
      </c>
      <c r="L33" t="s">
        <v>1023</v>
      </c>
      <c r="M33" t="s">
        <v>5791</v>
      </c>
      <c r="N33" t="s">
        <v>639</v>
      </c>
      <c r="O33" t="s">
        <v>651</v>
      </c>
      <c r="P33" t="s">
        <v>26</v>
      </c>
      <c r="Q33" t="s">
        <v>652</v>
      </c>
      <c r="R33" t="s">
        <v>640</v>
      </c>
      <c r="S33" t="s">
        <v>5792</v>
      </c>
      <c r="T33" t="s">
        <v>5791</v>
      </c>
      <c r="U33" s="51" t="s">
        <v>742</v>
      </c>
      <c r="V33">
        <v>3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5793</v>
      </c>
      <c r="F34">
        <v>200</v>
      </c>
      <c r="G34">
        <v>0</v>
      </c>
      <c r="H34" t="s">
        <v>637</v>
      </c>
      <c r="I34" t="s">
        <v>5794</v>
      </c>
      <c r="J34" t="s">
        <v>646</v>
      </c>
      <c r="K34" t="s">
        <v>639</v>
      </c>
      <c r="L34" t="s">
        <v>640</v>
      </c>
      <c r="M34" t="s">
        <v>5795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5796</v>
      </c>
      <c r="T34" t="s">
        <v>5795</v>
      </c>
      <c r="U34" s="50" t="s">
        <v>3</v>
      </c>
      <c r="V34">
        <v>9</v>
      </c>
    </row>
    <row r="35" spans="1:22" x14ac:dyDescent="0.25">
      <c r="A35" t="s">
        <v>241</v>
      </c>
      <c r="B35" t="s">
        <v>247</v>
      </c>
      <c r="C35">
        <v>159</v>
      </c>
      <c r="D35">
        <v>1</v>
      </c>
      <c r="E35" t="s">
        <v>5797</v>
      </c>
      <c r="F35">
        <v>258</v>
      </c>
      <c r="G35">
        <v>0</v>
      </c>
      <c r="H35" t="s">
        <v>637</v>
      </c>
      <c r="I35" t="s">
        <v>5798</v>
      </c>
      <c r="J35" t="s">
        <v>683</v>
      </c>
      <c r="K35" t="s">
        <v>639</v>
      </c>
      <c r="L35" t="s">
        <v>640</v>
      </c>
      <c r="M35" t="s">
        <v>5799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5800</v>
      </c>
      <c r="T35" t="s">
        <v>5799</v>
      </c>
      <c r="U35" s="51" t="s">
        <v>4</v>
      </c>
      <c r="V35">
        <v>9</v>
      </c>
    </row>
    <row r="36" spans="1:22" x14ac:dyDescent="0.25">
      <c r="A36" t="s">
        <v>240</v>
      </c>
      <c r="B36" t="s">
        <v>246</v>
      </c>
      <c r="C36">
        <v>159</v>
      </c>
      <c r="D36">
        <v>1</v>
      </c>
      <c r="E36" t="s">
        <v>5797</v>
      </c>
      <c r="F36">
        <v>258</v>
      </c>
      <c r="G36">
        <v>0</v>
      </c>
      <c r="H36" t="s">
        <v>637</v>
      </c>
      <c r="I36" t="s">
        <v>5798</v>
      </c>
      <c r="J36" t="s">
        <v>683</v>
      </c>
      <c r="K36" t="s">
        <v>639</v>
      </c>
      <c r="L36" t="s">
        <v>640</v>
      </c>
      <c r="M36" t="s">
        <v>5799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5800</v>
      </c>
      <c r="T36" t="s">
        <v>5799</v>
      </c>
      <c r="U36" s="50" t="s">
        <v>77</v>
      </c>
      <c r="V36">
        <v>5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5801</v>
      </c>
      <c r="F37">
        <v>135</v>
      </c>
      <c r="G37">
        <v>35</v>
      </c>
      <c r="H37" t="s">
        <v>637</v>
      </c>
      <c r="I37" t="s">
        <v>5802</v>
      </c>
      <c r="J37" t="s">
        <v>653</v>
      </c>
      <c r="K37" t="s">
        <v>639</v>
      </c>
      <c r="L37" t="s">
        <v>640</v>
      </c>
      <c r="M37" t="s">
        <v>5803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5804</v>
      </c>
      <c r="T37" t="s">
        <v>5803</v>
      </c>
      <c r="U37" s="51" t="s">
        <v>78</v>
      </c>
      <c r="V37">
        <v>5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5805</v>
      </c>
      <c r="F38">
        <v>100</v>
      </c>
      <c r="G38">
        <v>0</v>
      </c>
      <c r="H38" t="s">
        <v>637</v>
      </c>
      <c r="I38" t="s">
        <v>5806</v>
      </c>
      <c r="J38" t="s">
        <v>741</v>
      </c>
      <c r="K38" t="s">
        <v>639</v>
      </c>
      <c r="L38" t="s">
        <v>640</v>
      </c>
      <c r="M38" t="s">
        <v>5807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5808</v>
      </c>
      <c r="T38" t="s">
        <v>5807</v>
      </c>
      <c r="U38" s="50" t="s">
        <v>516</v>
      </c>
      <c r="V38">
        <v>7</v>
      </c>
    </row>
    <row r="39" spans="1:22" x14ac:dyDescent="0.25">
      <c r="A39" t="s">
        <v>601</v>
      </c>
      <c r="B39" t="s">
        <v>742</v>
      </c>
      <c r="C39">
        <v>72.2</v>
      </c>
      <c r="D39">
        <v>1</v>
      </c>
      <c r="E39" t="s">
        <v>5809</v>
      </c>
      <c r="F39">
        <v>151.4</v>
      </c>
      <c r="G39">
        <v>7</v>
      </c>
      <c r="H39" t="s">
        <v>677</v>
      </c>
      <c r="I39" t="s">
        <v>5810</v>
      </c>
      <c r="J39" t="s">
        <v>5811</v>
      </c>
      <c r="K39" t="s">
        <v>5812</v>
      </c>
      <c r="L39" t="s">
        <v>5813</v>
      </c>
      <c r="M39" t="s">
        <v>5814</v>
      </c>
      <c r="N39" t="s">
        <v>639</v>
      </c>
      <c r="O39" t="s">
        <v>678</v>
      </c>
      <c r="P39" t="s">
        <v>23</v>
      </c>
      <c r="Q39" t="s">
        <v>679</v>
      </c>
      <c r="R39" t="s">
        <v>640</v>
      </c>
      <c r="S39" t="s">
        <v>5815</v>
      </c>
      <c r="T39" t="s">
        <v>5814</v>
      </c>
      <c r="U39" s="51" t="s">
        <v>120</v>
      </c>
      <c r="V39">
        <v>7</v>
      </c>
    </row>
    <row r="40" spans="1:22" x14ac:dyDescent="0.25">
      <c r="A40" t="s">
        <v>241</v>
      </c>
      <c r="B40" t="s">
        <v>742</v>
      </c>
      <c r="C40">
        <v>72.2</v>
      </c>
      <c r="D40">
        <v>1</v>
      </c>
      <c r="E40" t="s">
        <v>5809</v>
      </c>
      <c r="F40">
        <v>151.4</v>
      </c>
      <c r="G40">
        <v>7</v>
      </c>
      <c r="H40" t="s">
        <v>677</v>
      </c>
      <c r="I40" t="s">
        <v>5810</v>
      </c>
      <c r="J40" t="s">
        <v>5811</v>
      </c>
      <c r="K40" t="s">
        <v>5812</v>
      </c>
      <c r="L40" t="s">
        <v>5813</v>
      </c>
      <c r="M40" t="s">
        <v>5814</v>
      </c>
      <c r="N40" t="s">
        <v>639</v>
      </c>
      <c r="O40" t="s">
        <v>678</v>
      </c>
      <c r="P40" t="s">
        <v>23</v>
      </c>
      <c r="Q40" t="s">
        <v>679</v>
      </c>
      <c r="R40" t="s">
        <v>640</v>
      </c>
      <c r="S40" t="s">
        <v>5815</v>
      </c>
      <c r="T40" t="s">
        <v>5814</v>
      </c>
      <c r="U40" s="50" t="s">
        <v>822</v>
      </c>
      <c r="V40">
        <v>766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5816</v>
      </c>
      <c r="F41">
        <v>100</v>
      </c>
      <c r="G41">
        <v>0</v>
      </c>
      <c r="H41" t="s">
        <v>637</v>
      </c>
      <c r="I41" t="s">
        <v>5817</v>
      </c>
      <c r="J41" t="s">
        <v>741</v>
      </c>
      <c r="K41" t="s">
        <v>639</v>
      </c>
      <c r="L41" t="s">
        <v>640</v>
      </c>
      <c r="M41" t="s">
        <v>5818</v>
      </c>
      <c r="N41" t="s">
        <v>639</v>
      </c>
      <c r="O41" t="s">
        <v>647</v>
      </c>
      <c r="P41" t="s">
        <v>5</v>
      </c>
      <c r="Q41" t="s">
        <v>648</v>
      </c>
      <c r="R41" t="s">
        <v>640</v>
      </c>
      <c r="S41" t="s">
        <v>5819</v>
      </c>
      <c r="T41" t="s">
        <v>5818</v>
      </c>
    </row>
    <row r="42" spans="1:22" x14ac:dyDescent="0.25">
      <c r="A42" t="s">
        <v>516</v>
      </c>
      <c r="B42" t="s">
        <v>120</v>
      </c>
      <c r="C42">
        <v>75</v>
      </c>
      <c r="D42">
        <v>1</v>
      </c>
      <c r="E42" t="s">
        <v>5820</v>
      </c>
      <c r="F42">
        <v>142</v>
      </c>
      <c r="G42">
        <v>67</v>
      </c>
      <c r="H42" t="s">
        <v>649</v>
      </c>
      <c r="I42" t="s">
        <v>5821</v>
      </c>
      <c r="J42" t="s">
        <v>5822</v>
      </c>
      <c r="K42" t="s">
        <v>5823</v>
      </c>
      <c r="L42" t="s">
        <v>5824</v>
      </c>
      <c r="M42" t="s">
        <v>5825</v>
      </c>
      <c r="N42" t="s">
        <v>639</v>
      </c>
      <c r="O42" t="s">
        <v>651</v>
      </c>
      <c r="P42" t="s">
        <v>26</v>
      </c>
      <c r="Q42" t="s">
        <v>652</v>
      </c>
      <c r="R42" t="s">
        <v>640</v>
      </c>
      <c r="S42" t="s">
        <v>5826</v>
      </c>
      <c r="T42" t="s">
        <v>5825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5827</v>
      </c>
      <c r="F43">
        <v>100</v>
      </c>
      <c r="G43">
        <v>0</v>
      </c>
      <c r="H43" t="s">
        <v>637</v>
      </c>
      <c r="I43" t="s">
        <v>5828</v>
      </c>
      <c r="J43" t="s">
        <v>653</v>
      </c>
      <c r="K43" t="s">
        <v>639</v>
      </c>
      <c r="L43" t="s">
        <v>640</v>
      </c>
      <c r="M43" t="s">
        <v>5829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5830</v>
      </c>
      <c r="T43" t="s">
        <v>5829</v>
      </c>
    </row>
    <row r="44" spans="1:22" x14ac:dyDescent="0.25">
      <c r="A44" t="s">
        <v>240</v>
      </c>
      <c r="B44" t="s">
        <v>742</v>
      </c>
      <c r="C44">
        <v>44.84</v>
      </c>
      <c r="D44">
        <v>2</v>
      </c>
      <c r="E44" t="s">
        <v>5831</v>
      </c>
      <c r="F44">
        <v>96.68</v>
      </c>
      <c r="G44">
        <v>7</v>
      </c>
      <c r="H44" t="s">
        <v>677</v>
      </c>
      <c r="I44" t="s">
        <v>5832</v>
      </c>
      <c r="J44" t="s">
        <v>5833</v>
      </c>
      <c r="K44" t="s">
        <v>903</v>
      </c>
      <c r="L44" t="s">
        <v>5834</v>
      </c>
      <c r="M44" t="s">
        <v>5835</v>
      </c>
      <c r="N44" t="s">
        <v>639</v>
      </c>
      <c r="O44" t="s">
        <v>678</v>
      </c>
      <c r="P44" t="s">
        <v>23</v>
      </c>
      <c r="Q44" t="s">
        <v>679</v>
      </c>
      <c r="R44" t="s">
        <v>640</v>
      </c>
      <c r="S44" t="s">
        <v>5836</v>
      </c>
      <c r="T44" t="s">
        <v>5835</v>
      </c>
    </row>
    <row r="45" spans="1:22" x14ac:dyDescent="0.25">
      <c r="A45" t="s">
        <v>239</v>
      </c>
      <c r="B45" t="s">
        <v>245</v>
      </c>
      <c r="C45">
        <v>159</v>
      </c>
      <c r="D45">
        <v>1</v>
      </c>
      <c r="E45" t="s">
        <v>5837</v>
      </c>
      <c r="F45">
        <v>129</v>
      </c>
      <c r="G45">
        <v>0</v>
      </c>
      <c r="H45" t="s">
        <v>637</v>
      </c>
      <c r="I45" t="s">
        <v>5838</v>
      </c>
      <c r="J45" t="s">
        <v>638</v>
      </c>
      <c r="K45" t="s">
        <v>639</v>
      </c>
      <c r="L45" t="s">
        <v>640</v>
      </c>
      <c r="M45" t="s">
        <v>5839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5840</v>
      </c>
      <c r="T45" t="s">
        <v>5839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5841</v>
      </c>
      <c r="F46">
        <v>100</v>
      </c>
      <c r="G46">
        <v>0</v>
      </c>
      <c r="H46" t="s">
        <v>637</v>
      </c>
      <c r="I46" t="s">
        <v>5842</v>
      </c>
      <c r="J46" t="s">
        <v>792</v>
      </c>
      <c r="K46" t="s">
        <v>639</v>
      </c>
      <c r="L46" t="s">
        <v>640</v>
      </c>
      <c r="M46" t="s">
        <v>5843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5844</v>
      </c>
      <c r="T46" t="s">
        <v>5843</v>
      </c>
    </row>
    <row r="47" spans="1:22" x14ac:dyDescent="0.25">
      <c r="A47" t="s">
        <v>239</v>
      </c>
      <c r="B47" t="s">
        <v>245</v>
      </c>
      <c r="C47">
        <v>159</v>
      </c>
      <c r="D47">
        <v>1</v>
      </c>
      <c r="E47" t="s">
        <v>5845</v>
      </c>
      <c r="F47">
        <v>129</v>
      </c>
      <c r="G47">
        <v>0</v>
      </c>
      <c r="H47" t="s">
        <v>637</v>
      </c>
      <c r="I47" t="s">
        <v>5846</v>
      </c>
      <c r="J47" t="s">
        <v>653</v>
      </c>
      <c r="K47" t="s">
        <v>639</v>
      </c>
      <c r="L47" t="s">
        <v>640</v>
      </c>
      <c r="M47" t="s">
        <v>5847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5848</v>
      </c>
      <c r="T47" t="s">
        <v>5847</v>
      </c>
    </row>
    <row r="48" spans="1:22" x14ac:dyDescent="0.25">
      <c r="A48" t="s">
        <v>22</v>
      </c>
      <c r="B48" t="s">
        <v>213</v>
      </c>
      <c r="C48">
        <v>63.85</v>
      </c>
      <c r="D48">
        <v>1</v>
      </c>
      <c r="E48" t="s">
        <v>5849</v>
      </c>
      <c r="F48">
        <v>70.849999999999994</v>
      </c>
      <c r="G48">
        <v>7</v>
      </c>
      <c r="H48" t="s">
        <v>677</v>
      </c>
      <c r="I48" t="s">
        <v>5850</v>
      </c>
      <c r="J48" t="s">
        <v>5851</v>
      </c>
      <c r="K48" t="s">
        <v>877</v>
      </c>
      <c r="L48" t="s">
        <v>5852</v>
      </c>
      <c r="M48" t="s">
        <v>5853</v>
      </c>
      <c r="N48" t="s">
        <v>639</v>
      </c>
      <c r="O48" t="s">
        <v>678</v>
      </c>
      <c r="P48" t="s">
        <v>23</v>
      </c>
      <c r="Q48" t="s">
        <v>679</v>
      </c>
      <c r="R48" t="s">
        <v>640</v>
      </c>
      <c r="S48" t="s">
        <v>5854</v>
      </c>
      <c r="T48" t="s">
        <v>5853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5855</v>
      </c>
      <c r="F49">
        <v>100</v>
      </c>
      <c r="G49">
        <v>0</v>
      </c>
      <c r="H49" t="s">
        <v>637</v>
      </c>
      <c r="I49" t="s">
        <v>5856</v>
      </c>
      <c r="J49" t="s">
        <v>771</v>
      </c>
      <c r="K49" t="s">
        <v>639</v>
      </c>
      <c r="L49" t="s">
        <v>640</v>
      </c>
      <c r="M49" t="s">
        <v>5857</v>
      </c>
      <c r="N49" t="s">
        <v>639</v>
      </c>
      <c r="O49" t="s">
        <v>647</v>
      </c>
      <c r="P49" t="s">
        <v>5</v>
      </c>
      <c r="Q49" t="s">
        <v>648</v>
      </c>
      <c r="R49" t="s">
        <v>640</v>
      </c>
      <c r="S49" t="s">
        <v>5858</v>
      </c>
      <c r="T49" t="s">
        <v>5857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5859</v>
      </c>
      <c r="F50">
        <v>100</v>
      </c>
      <c r="G50">
        <v>0</v>
      </c>
      <c r="H50" t="s">
        <v>637</v>
      </c>
      <c r="I50" t="s">
        <v>5860</v>
      </c>
      <c r="J50" t="s">
        <v>653</v>
      </c>
      <c r="K50" t="s">
        <v>639</v>
      </c>
      <c r="L50" t="s">
        <v>640</v>
      </c>
      <c r="M50" t="s">
        <v>5861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5862</v>
      </c>
      <c r="T50" t="s">
        <v>5861</v>
      </c>
    </row>
    <row r="51" spans="1:20" x14ac:dyDescent="0.25">
      <c r="A51" t="s">
        <v>601</v>
      </c>
      <c r="B51" t="s">
        <v>602</v>
      </c>
      <c r="C51">
        <v>159</v>
      </c>
      <c r="D51">
        <v>1</v>
      </c>
      <c r="E51" t="s">
        <v>5863</v>
      </c>
      <c r="F51">
        <v>99</v>
      </c>
      <c r="G51">
        <v>0</v>
      </c>
      <c r="H51" t="s">
        <v>637</v>
      </c>
      <c r="I51" t="s">
        <v>5864</v>
      </c>
      <c r="J51" t="s">
        <v>717</v>
      </c>
      <c r="K51" t="s">
        <v>639</v>
      </c>
      <c r="L51" t="s">
        <v>640</v>
      </c>
      <c r="M51" t="s">
        <v>5865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5866</v>
      </c>
      <c r="T51" t="s">
        <v>5865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5867</v>
      </c>
      <c r="F52">
        <v>100</v>
      </c>
      <c r="G52">
        <v>0</v>
      </c>
      <c r="H52" t="s">
        <v>637</v>
      </c>
      <c r="I52" t="s">
        <v>5868</v>
      </c>
      <c r="J52" t="s">
        <v>697</v>
      </c>
      <c r="K52" t="s">
        <v>639</v>
      </c>
      <c r="L52" t="s">
        <v>640</v>
      </c>
      <c r="M52" t="s">
        <v>5869</v>
      </c>
      <c r="N52" t="s">
        <v>639</v>
      </c>
      <c r="O52" t="s">
        <v>647</v>
      </c>
      <c r="P52" t="s">
        <v>5</v>
      </c>
      <c r="Q52" t="s">
        <v>648</v>
      </c>
      <c r="R52" t="s">
        <v>640</v>
      </c>
      <c r="S52" t="s">
        <v>5870</v>
      </c>
      <c r="T52" t="s">
        <v>5869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5871</v>
      </c>
      <c r="F53">
        <v>100</v>
      </c>
      <c r="G53">
        <v>0</v>
      </c>
      <c r="H53" t="s">
        <v>637</v>
      </c>
      <c r="I53" t="s">
        <v>5872</v>
      </c>
      <c r="J53" t="s">
        <v>705</v>
      </c>
      <c r="K53" t="s">
        <v>639</v>
      </c>
      <c r="L53" t="s">
        <v>640</v>
      </c>
      <c r="M53" t="s">
        <v>5873</v>
      </c>
      <c r="N53" t="s">
        <v>639</v>
      </c>
      <c r="O53" t="s">
        <v>647</v>
      </c>
      <c r="P53" t="s">
        <v>5</v>
      </c>
      <c r="Q53" t="s">
        <v>648</v>
      </c>
      <c r="R53" t="s">
        <v>640</v>
      </c>
      <c r="S53" t="s">
        <v>5874</v>
      </c>
      <c r="T53" t="s">
        <v>5873</v>
      </c>
    </row>
    <row r="54" spans="1:20" x14ac:dyDescent="0.25">
      <c r="A54" t="s">
        <v>22</v>
      </c>
      <c r="B54" t="s">
        <v>27</v>
      </c>
      <c r="C54">
        <v>69.900000000000006</v>
      </c>
      <c r="D54">
        <v>10</v>
      </c>
      <c r="E54" t="s">
        <v>5875</v>
      </c>
      <c r="F54">
        <v>855</v>
      </c>
      <c r="G54">
        <v>55</v>
      </c>
      <c r="H54" t="s">
        <v>649</v>
      </c>
      <c r="I54" t="s">
        <v>5110</v>
      </c>
      <c r="J54" t="s">
        <v>5876</v>
      </c>
      <c r="K54" t="s">
        <v>5877</v>
      </c>
      <c r="L54" t="s">
        <v>825</v>
      </c>
      <c r="M54" t="s">
        <v>5878</v>
      </c>
      <c r="N54" t="s">
        <v>639</v>
      </c>
      <c r="O54" t="s">
        <v>651</v>
      </c>
      <c r="P54" t="s">
        <v>26</v>
      </c>
      <c r="Q54" t="s">
        <v>652</v>
      </c>
      <c r="R54" t="s">
        <v>640</v>
      </c>
      <c r="S54" t="s">
        <v>5879</v>
      </c>
      <c r="T54" t="s">
        <v>5880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6</v>
      </c>
      <c r="E55" t="s">
        <v>5881</v>
      </c>
      <c r="F55">
        <v>200</v>
      </c>
      <c r="G55">
        <v>0</v>
      </c>
      <c r="H55" t="s">
        <v>637</v>
      </c>
      <c r="I55" t="s">
        <v>5882</v>
      </c>
      <c r="J55" t="s">
        <v>720</v>
      </c>
      <c r="K55" t="s">
        <v>639</v>
      </c>
      <c r="L55" t="s">
        <v>640</v>
      </c>
      <c r="M55" t="s">
        <v>5883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5884</v>
      </c>
      <c r="T55" t="s">
        <v>5883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5885</v>
      </c>
      <c r="F56">
        <v>100</v>
      </c>
      <c r="G56">
        <v>0</v>
      </c>
      <c r="H56" t="s">
        <v>637</v>
      </c>
      <c r="I56" t="s">
        <v>5886</v>
      </c>
      <c r="J56" t="s">
        <v>644</v>
      </c>
      <c r="K56" t="s">
        <v>639</v>
      </c>
      <c r="L56" t="s">
        <v>640</v>
      </c>
      <c r="M56" t="s">
        <v>5887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5888</v>
      </c>
      <c r="T56" t="s">
        <v>5887</v>
      </c>
    </row>
    <row r="57" spans="1:20" x14ac:dyDescent="0.25">
      <c r="A57" t="s">
        <v>601</v>
      </c>
      <c r="B57" t="s">
        <v>602</v>
      </c>
      <c r="C57">
        <v>109</v>
      </c>
      <c r="D57">
        <v>1</v>
      </c>
      <c r="E57" t="s">
        <v>5889</v>
      </c>
      <c r="F57">
        <v>268</v>
      </c>
      <c r="G57">
        <v>50</v>
      </c>
      <c r="H57" t="s">
        <v>751</v>
      </c>
      <c r="I57" t="s">
        <v>5890</v>
      </c>
      <c r="J57" t="s">
        <v>5891</v>
      </c>
      <c r="K57" t="s">
        <v>5892</v>
      </c>
      <c r="L57" t="s">
        <v>5893</v>
      </c>
      <c r="M57" t="s">
        <v>5894</v>
      </c>
      <c r="N57" t="s">
        <v>752</v>
      </c>
      <c r="O57" t="s">
        <v>743</v>
      </c>
      <c r="P57" t="s">
        <v>744</v>
      </c>
      <c r="Q57" t="s">
        <v>745</v>
      </c>
      <c r="R57" t="s">
        <v>640</v>
      </c>
      <c r="S57" t="s">
        <v>5895</v>
      </c>
      <c r="T57" t="s">
        <v>5896</v>
      </c>
    </row>
    <row r="58" spans="1:20" x14ac:dyDescent="0.25">
      <c r="A58" t="s">
        <v>241</v>
      </c>
      <c r="B58" t="s">
        <v>247</v>
      </c>
      <c r="C58">
        <v>109</v>
      </c>
      <c r="D58">
        <v>1</v>
      </c>
      <c r="E58" t="s">
        <v>5889</v>
      </c>
      <c r="F58">
        <v>268</v>
      </c>
      <c r="G58">
        <v>50</v>
      </c>
      <c r="H58" t="s">
        <v>751</v>
      </c>
      <c r="I58" t="s">
        <v>5890</v>
      </c>
      <c r="J58" t="s">
        <v>5891</v>
      </c>
      <c r="K58" t="s">
        <v>5892</v>
      </c>
      <c r="L58" t="s">
        <v>5893</v>
      </c>
      <c r="M58" t="s">
        <v>5894</v>
      </c>
      <c r="N58" t="s">
        <v>752</v>
      </c>
      <c r="O58" t="s">
        <v>743</v>
      </c>
      <c r="P58" t="s">
        <v>744</v>
      </c>
      <c r="Q58" t="s">
        <v>745</v>
      </c>
      <c r="R58" t="s">
        <v>640</v>
      </c>
      <c r="S58" t="s">
        <v>5895</v>
      </c>
      <c r="T58" t="s">
        <v>5896</v>
      </c>
    </row>
    <row r="59" spans="1:20" x14ac:dyDescent="0.25">
      <c r="A59" t="s">
        <v>601</v>
      </c>
      <c r="B59" t="s">
        <v>602</v>
      </c>
      <c r="C59">
        <v>139</v>
      </c>
      <c r="D59">
        <v>1</v>
      </c>
      <c r="E59" t="s">
        <v>5897</v>
      </c>
      <c r="F59">
        <v>215</v>
      </c>
      <c r="G59">
        <v>0</v>
      </c>
      <c r="H59" t="s">
        <v>751</v>
      </c>
      <c r="I59" t="s">
        <v>5898</v>
      </c>
      <c r="J59" t="s">
        <v>5899</v>
      </c>
      <c r="K59" t="s">
        <v>800</v>
      </c>
      <c r="L59" t="s">
        <v>5900</v>
      </c>
      <c r="M59" t="s">
        <v>5901</v>
      </c>
      <c r="N59" t="s">
        <v>752</v>
      </c>
      <c r="O59" t="s">
        <v>743</v>
      </c>
      <c r="P59" t="s">
        <v>744</v>
      </c>
      <c r="Q59" t="s">
        <v>745</v>
      </c>
      <c r="R59" t="s">
        <v>640</v>
      </c>
      <c r="S59" t="s">
        <v>5902</v>
      </c>
      <c r="T59" t="s">
        <v>5903</v>
      </c>
    </row>
    <row r="60" spans="1:20" x14ac:dyDescent="0.25">
      <c r="A60" t="s">
        <v>240</v>
      </c>
      <c r="B60" t="s">
        <v>246</v>
      </c>
      <c r="C60">
        <v>139</v>
      </c>
      <c r="D60">
        <v>1</v>
      </c>
      <c r="E60" t="s">
        <v>5897</v>
      </c>
      <c r="F60">
        <v>215</v>
      </c>
      <c r="G60">
        <v>0</v>
      </c>
      <c r="H60" t="s">
        <v>751</v>
      </c>
      <c r="I60" t="s">
        <v>5898</v>
      </c>
      <c r="J60" t="s">
        <v>5899</v>
      </c>
      <c r="K60" t="s">
        <v>800</v>
      </c>
      <c r="L60" t="s">
        <v>5900</v>
      </c>
      <c r="M60" t="s">
        <v>5901</v>
      </c>
      <c r="N60" t="s">
        <v>752</v>
      </c>
      <c r="O60" t="s">
        <v>743</v>
      </c>
      <c r="P60" t="s">
        <v>744</v>
      </c>
      <c r="Q60" t="s">
        <v>745</v>
      </c>
      <c r="R60" t="s">
        <v>640</v>
      </c>
      <c r="S60" t="s">
        <v>5902</v>
      </c>
      <c r="T60" t="s">
        <v>5903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6</v>
      </c>
      <c r="E61" t="s">
        <v>5904</v>
      </c>
      <c r="F61">
        <v>200</v>
      </c>
      <c r="G61">
        <v>0</v>
      </c>
      <c r="H61" t="s">
        <v>637</v>
      </c>
      <c r="I61" t="s">
        <v>5905</v>
      </c>
      <c r="J61" t="s">
        <v>727</v>
      </c>
      <c r="K61" t="s">
        <v>639</v>
      </c>
      <c r="L61" t="s">
        <v>640</v>
      </c>
      <c r="M61" t="s">
        <v>5906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5907</v>
      </c>
      <c r="T61" t="s">
        <v>5906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5908</v>
      </c>
      <c r="F62">
        <v>100</v>
      </c>
      <c r="G62">
        <v>0</v>
      </c>
      <c r="H62" t="s">
        <v>637</v>
      </c>
      <c r="I62" t="s">
        <v>5909</v>
      </c>
      <c r="J62" t="s">
        <v>727</v>
      </c>
      <c r="K62" t="s">
        <v>639</v>
      </c>
      <c r="L62" t="s">
        <v>640</v>
      </c>
      <c r="M62" t="s">
        <v>5910</v>
      </c>
      <c r="N62" t="s">
        <v>639</v>
      </c>
      <c r="O62" t="s">
        <v>647</v>
      </c>
      <c r="P62" t="s">
        <v>5</v>
      </c>
      <c r="Q62" t="s">
        <v>648</v>
      </c>
      <c r="R62" t="s">
        <v>640</v>
      </c>
      <c r="S62" t="s">
        <v>5911</v>
      </c>
      <c r="T62" t="s">
        <v>5912</v>
      </c>
    </row>
    <row r="63" spans="1:20" x14ac:dyDescent="0.25">
      <c r="A63" t="s">
        <v>18</v>
      </c>
      <c r="B63" t="s">
        <v>19</v>
      </c>
      <c r="C63">
        <v>66.666666666666671</v>
      </c>
      <c r="D63">
        <v>3</v>
      </c>
      <c r="E63" t="s">
        <v>5913</v>
      </c>
      <c r="F63">
        <v>129</v>
      </c>
      <c r="G63">
        <v>0</v>
      </c>
      <c r="H63" t="s">
        <v>637</v>
      </c>
      <c r="I63" t="s">
        <v>5914</v>
      </c>
      <c r="J63" t="s">
        <v>670</v>
      </c>
      <c r="K63" t="s">
        <v>639</v>
      </c>
      <c r="L63" t="s">
        <v>640</v>
      </c>
      <c r="M63" t="s">
        <v>5915</v>
      </c>
      <c r="N63" t="s">
        <v>639</v>
      </c>
      <c r="O63" t="s">
        <v>641</v>
      </c>
      <c r="P63" t="s">
        <v>5</v>
      </c>
      <c r="Q63" t="s">
        <v>642</v>
      </c>
      <c r="R63" t="s">
        <v>640</v>
      </c>
      <c r="S63" t="s">
        <v>5916</v>
      </c>
      <c r="T63" t="s">
        <v>5915</v>
      </c>
    </row>
    <row r="64" spans="1:20" x14ac:dyDescent="0.25">
      <c r="A64" t="s">
        <v>18</v>
      </c>
      <c r="B64" t="s">
        <v>19</v>
      </c>
      <c r="C64">
        <v>66.666666666666671</v>
      </c>
      <c r="D64">
        <v>3</v>
      </c>
      <c r="E64" t="s">
        <v>5917</v>
      </c>
      <c r="F64">
        <v>100</v>
      </c>
      <c r="G64">
        <v>0</v>
      </c>
      <c r="H64" t="s">
        <v>637</v>
      </c>
      <c r="I64" t="s">
        <v>5918</v>
      </c>
      <c r="J64" t="s">
        <v>685</v>
      </c>
      <c r="K64" t="s">
        <v>639</v>
      </c>
      <c r="L64" t="s">
        <v>640</v>
      </c>
      <c r="M64" t="s">
        <v>5915</v>
      </c>
      <c r="N64" t="s">
        <v>639</v>
      </c>
      <c r="O64" t="s">
        <v>647</v>
      </c>
      <c r="P64" t="s">
        <v>5</v>
      </c>
      <c r="Q64" t="s">
        <v>648</v>
      </c>
      <c r="R64" t="s">
        <v>640</v>
      </c>
      <c r="S64" t="s">
        <v>5919</v>
      </c>
      <c r="T64" t="s">
        <v>5915</v>
      </c>
    </row>
    <row r="65" spans="1:20" x14ac:dyDescent="0.25">
      <c r="A65" t="s">
        <v>601</v>
      </c>
      <c r="B65" t="s">
        <v>602</v>
      </c>
      <c r="C65">
        <v>159</v>
      </c>
      <c r="D65">
        <v>1</v>
      </c>
      <c r="E65" t="s">
        <v>5920</v>
      </c>
      <c r="F65">
        <v>99</v>
      </c>
      <c r="G65">
        <v>0</v>
      </c>
      <c r="H65" t="s">
        <v>637</v>
      </c>
      <c r="I65" t="s">
        <v>5921</v>
      </c>
      <c r="J65" t="s">
        <v>4228</v>
      </c>
      <c r="K65" t="s">
        <v>639</v>
      </c>
      <c r="L65" t="s">
        <v>640</v>
      </c>
      <c r="M65" t="s">
        <v>5922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5923</v>
      </c>
      <c r="T65" t="s">
        <v>5924</v>
      </c>
    </row>
    <row r="66" spans="1:20" x14ac:dyDescent="0.25">
      <c r="A66" t="s">
        <v>147</v>
      </c>
      <c r="B66" t="s">
        <v>148</v>
      </c>
      <c r="C66">
        <v>65</v>
      </c>
      <c r="D66">
        <v>1</v>
      </c>
      <c r="E66" t="s">
        <v>5925</v>
      </c>
      <c r="F66">
        <v>59</v>
      </c>
      <c r="G66">
        <v>0</v>
      </c>
      <c r="H66" t="s">
        <v>637</v>
      </c>
      <c r="I66" t="s">
        <v>5926</v>
      </c>
      <c r="J66" t="s">
        <v>698</v>
      </c>
      <c r="K66" t="s">
        <v>639</v>
      </c>
      <c r="L66" t="s">
        <v>640</v>
      </c>
      <c r="M66" t="s">
        <v>5924</v>
      </c>
      <c r="N66" t="s">
        <v>639</v>
      </c>
      <c r="O66" t="s">
        <v>647</v>
      </c>
      <c r="P66" t="s">
        <v>5</v>
      </c>
      <c r="Q66" t="s">
        <v>648</v>
      </c>
      <c r="R66" t="s">
        <v>5927</v>
      </c>
      <c r="S66" t="s">
        <v>5928</v>
      </c>
      <c r="T66" t="s">
        <v>5929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6</v>
      </c>
      <c r="E67" t="s">
        <v>5930</v>
      </c>
      <c r="F67">
        <v>200</v>
      </c>
      <c r="G67">
        <v>0</v>
      </c>
      <c r="H67" t="s">
        <v>637</v>
      </c>
      <c r="I67" t="s">
        <v>5931</v>
      </c>
      <c r="J67" t="s">
        <v>687</v>
      </c>
      <c r="K67" t="s">
        <v>639</v>
      </c>
      <c r="L67" t="s">
        <v>640</v>
      </c>
      <c r="M67" t="s">
        <v>5932</v>
      </c>
      <c r="N67" t="s">
        <v>639</v>
      </c>
      <c r="O67" t="s">
        <v>647</v>
      </c>
      <c r="P67" t="s">
        <v>5</v>
      </c>
      <c r="Q67" t="s">
        <v>648</v>
      </c>
      <c r="R67" t="s">
        <v>5933</v>
      </c>
      <c r="S67" t="s">
        <v>5934</v>
      </c>
      <c r="T67" t="s">
        <v>5932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5935</v>
      </c>
      <c r="F68">
        <v>100</v>
      </c>
      <c r="G68">
        <v>0</v>
      </c>
      <c r="H68" t="s">
        <v>637</v>
      </c>
      <c r="I68" t="s">
        <v>5936</v>
      </c>
      <c r="J68" t="s">
        <v>653</v>
      </c>
      <c r="K68" t="s">
        <v>639</v>
      </c>
      <c r="L68" t="s">
        <v>640</v>
      </c>
      <c r="M68" t="s">
        <v>5937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5938</v>
      </c>
      <c r="T68" t="s">
        <v>5937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5939</v>
      </c>
      <c r="F69">
        <v>100</v>
      </c>
      <c r="G69">
        <v>0</v>
      </c>
      <c r="H69" t="s">
        <v>637</v>
      </c>
      <c r="I69" t="s">
        <v>5940</v>
      </c>
      <c r="J69" t="s">
        <v>750</v>
      </c>
      <c r="K69" t="s">
        <v>639</v>
      </c>
      <c r="L69" t="s">
        <v>640</v>
      </c>
      <c r="M69" t="s">
        <v>5941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5942</v>
      </c>
      <c r="T69" t="s">
        <v>5941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5943</v>
      </c>
      <c r="F70">
        <v>100</v>
      </c>
      <c r="G70">
        <v>0</v>
      </c>
      <c r="H70" t="s">
        <v>637</v>
      </c>
      <c r="I70" t="s">
        <v>5944</v>
      </c>
      <c r="J70" t="s">
        <v>646</v>
      </c>
      <c r="K70" t="s">
        <v>639</v>
      </c>
      <c r="L70" t="s">
        <v>640</v>
      </c>
      <c r="M70" t="s">
        <v>5945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5946</v>
      </c>
      <c r="T70" t="s">
        <v>5945</v>
      </c>
    </row>
    <row r="71" spans="1:20" x14ac:dyDescent="0.25">
      <c r="A71" t="s">
        <v>18</v>
      </c>
      <c r="B71" t="s">
        <v>19</v>
      </c>
      <c r="C71">
        <v>66.666666666666671</v>
      </c>
      <c r="D71">
        <v>3</v>
      </c>
      <c r="E71" t="s">
        <v>5947</v>
      </c>
      <c r="F71">
        <v>100</v>
      </c>
      <c r="G71">
        <v>0</v>
      </c>
      <c r="H71" t="s">
        <v>637</v>
      </c>
      <c r="I71" t="s">
        <v>5948</v>
      </c>
      <c r="J71" t="s">
        <v>713</v>
      </c>
      <c r="K71" t="s">
        <v>639</v>
      </c>
      <c r="L71" t="s">
        <v>640</v>
      </c>
      <c r="M71" t="s">
        <v>5949</v>
      </c>
      <c r="N71" t="s">
        <v>639</v>
      </c>
      <c r="O71" t="s">
        <v>647</v>
      </c>
      <c r="P71" t="s">
        <v>5</v>
      </c>
      <c r="Q71" t="s">
        <v>648</v>
      </c>
      <c r="R71" t="s">
        <v>640</v>
      </c>
      <c r="S71" t="s">
        <v>5950</v>
      </c>
      <c r="T71" t="s">
        <v>5949</v>
      </c>
    </row>
    <row r="72" spans="1:20" x14ac:dyDescent="0.25">
      <c r="A72" t="s">
        <v>18</v>
      </c>
      <c r="B72" t="s">
        <v>19</v>
      </c>
      <c r="C72">
        <v>66.666666666666671</v>
      </c>
      <c r="D72">
        <v>15</v>
      </c>
      <c r="E72" t="s">
        <v>5951</v>
      </c>
      <c r="F72">
        <v>700</v>
      </c>
      <c r="G72">
        <v>0</v>
      </c>
      <c r="H72" t="s">
        <v>637</v>
      </c>
      <c r="I72" t="s">
        <v>1113</v>
      </c>
      <c r="J72" t="s">
        <v>653</v>
      </c>
      <c r="K72" t="s">
        <v>639</v>
      </c>
      <c r="L72" t="s">
        <v>640</v>
      </c>
      <c r="M72" t="s">
        <v>5952</v>
      </c>
      <c r="N72" t="s">
        <v>639</v>
      </c>
      <c r="O72" t="s">
        <v>660</v>
      </c>
      <c r="P72" t="s">
        <v>5</v>
      </c>
      <c r="Q72" t="s">
        <v>642</v>
      </c>
      <c r="R72" t="s">
        <v>640</v>
      </c>
      <c r="S72" t="s">
        <v>5953</v>
      </c>
      <c r="T72" t="s">
        <v>5952</v>
      </c>
    </row>
    <row r="73" spans="1:20" x14ac:dyDescent="0.25">
      <c r="A73" t="s">
        <v>18</v>
      </c>
      <c r="B73" t="s">
        <v>19</v>
      </c>
      <c r="C73">
        <v>66.666666666666671</v>
      </c>
      <c r="D73">
        <v>6</v>
      </c>
      <c r="E73" t="s">
        <v>5951</v>
      </c>
      <c r="F73">
        <v>700</v>
      </c>
      <c r="G73">
        <v>0</v>
      </c>
      <c r="H73" t="s">
        <v>637</v>
      </c>
      <c r="I73" t="s">
        <v>1113</v>
      </c>
      <c r="J73" t="s">
        <v>653</v>
      </c>
      <c r="K73" t="s">
        <v>639</v>
      </c>
      <c r="L73" t="s">
        <v>640</v>
      </c>
      <c r="M73" t="s">
        <v>5952</v>
      </c>
      <c r="N73" t="s">
        <v>639</v>
      </c>
      <c r="O73" t="s">
        <v>660</v>
      </c>
      <c r="P73" t="s">
        <v>5</v>
      </c>
      <c r="Q73" t="s">
        <v>642</v>
      </c>
      <c r="R73" t="s">
        <v>640</v>
      </c>
      <c r="S73" t="s">
        <v>5953</v>
      </c>
      <c r="T73" t="s">
        <v>5952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5954</v>
      </c>
      <c r="F74">
        <v>100</v>
      </c>
      <c r="G74">
        <v>0</v>
      </c>
      <c r="H74" t="s">
        <v>637</v>
      </c>
      <c r="I74" t="s">
        <v>5955</v>
      </c>
      <c r="J74" t="s">
        <v>728</v>
      </c>
      <c r="K74" t="s">
        <v>639</v>
      </c>
      <c r="L74" t="s">
        <v>640</v>
      </c>
      <c r="M74" t="s">
        <v>5956</v>
      </c>
      <c r="N74" t="s">
        <v>639</v>
      </c>
      <c r="O74" t="s">
        <v>647</v>
      </c>
      <c r="P74" t="s">
        <v>5</v>
      </c>
      <c r="Q74" t="s">
        <v>648</v>
      </c>
      <c r="R74" t="s">
        <v>640</v>
      </c>
      <c r="S74" t="s">
        <v>5957</v>
      </c>
      <c r="T74" t="s">
        <v>5956</v>
      </c>
    </row>
    <row r="75" spans="1:20" x14ac:dyDescent="0.25">
      <c r="A75" t="s">
        <v>601</v>
      </c>
      <c r="B75" t="s">
        <v>602</v>
      </c>
      <c r="C75">
        <v>159</v>
      </c>
      <c r="D75">
        <v>1</v>
      </c>
      <c r="E75" t="s">
        <v>5958</v>
      </c>
      <c r="F75">
        <v>99</v>
      </c>
      <c r="G75">
        <v>0</v>
      </c>
      <c r="H75" t="s">
        <v>637</v>
      </c>
      <c r="I75" t="s">
        <v>5959</v>
      </c>
      <c r="J75" t="s">
        <v>710</v>
      </c>
      <c r="K75" t="s">
        <v>639</v>
      </c>
      <c r="L75" t="s">
        <v>640</v>
      </c>
      <c r="M75" t="s">
        <v>5960</v>
      </c>
      <c r="N75" t="s">
        <v>639</v>
      </c>
      <c r="O75" t="s">
        <v>660</v>
      </c>
      <c r="P75" t="s">
        <v>5</v>
      </c>
      <c r="Q75" t="s">
        <v>642</v>
      </c>
      <c r="R75" t="s">
        <v>640</v>
      </c>
      <c r="S75" t="s">
        <v>5961</v>
      </c>
      <c r="T75" t="s">
        <v>5960</v>
      </c>
    </row>
    <row r="76" spans="1:20" x14ac:dyDescent="0.25">
      <c r="A76" t="s">
        <v>22</v>
      </c>
      <c r="B76" t="s">
        <v>27</v>
      </c>
      <c r="C76">
        <v>120</v>
      </c>
      <c r="D76">
        <v>1</v>
      </c>
      <c r="E76" t="s">
        <v>5962</v>
      </c>
      <c r="F76">
        <v>100</v>
      </c>
      <c r="G76">
        <v>0</v>
      </c>
      <c r="H76" t="s">
        <v>637</v>
      </c>
      <c r="I76" t="s">
        <v>5963</v>
      </c>
      <c r="J76" t="s">
        <v>780</v>
      </c>
      <c r="K76" t="s">
        <v>639</v>
      </c>
      <c r="L76" t="s">
        <v>640</v>
      </c>
      <c r="M76" t="s">
        <v>5964</v>
      </c>
      <c r="N76" t="s">
        <v>639</v>
      </c>
      <c r="O76" t="s">
        <v>647</v>
      </c>
      <c r="P76" t="s">
        <v>5</v>
      </c>
      <c r="Q76" t="s">
        <v>648</v>
      </c>
      <c r="R76" t="s">
        <v>640</v>
      </c>
      <c r="S76" t="s">
        <v>5965</v>
      </c>
      <c r="T76" t="s">
        <v>5964</v>
      </c>
    </row>
    <row r="77" spans="1:20" x14ac:dyDescent="0.25">
      <c r="A77" t="s">
        <v>239</v>
      </c>
      <c r="B77" t="s">
        <v>245</v>
      </c>
      <c r="C77">
        <v>159</v>
      </c>
      <c r="D77">
        <v>2</v>
      </c>
      <c r="E77" t="s">
        <v>5966</v>
      </c>
      <c r="F77">
        <v>188</v>
      </c>
      <c r="G77">
        <v>0</v>
      </c>
      <c r="H77" t="s">
        <v>637</v>
      </c>
      <c r="I77" t="s">
        <v>5967</v>
      </c>
      <c r="J77" t="s">
        <v>707</v>
      </c>
      <c r="K77" t="s">
        <v>639</v>
      </c>
      <c r="L77" t="s">
        <v>640</v>
      </c>
      <c r="M77" t="s">
        <v>5968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5969</v>
      </c>
      <c r="T77" t="s">
        <v>5968</v>
      </c>
    </row>
    <row r="78" spans="1:20" x14ac:dyDescent="0.25">
      <c r="A78" t="s">
        <v>241</v>
      </c>
      <c r="B78" t="s">
        <v>247</v>
      </c>
      <c r="C78">
        <v>139</v>
      </c>
      <c r="D78">
        <v>1</v>
      </c>
      <c r="E78" t="s">
        <v>5970</v>
      </c>
      <c r="F78">
        <v>215</v>
      </c>
      <c r="G78">
        <v>0</v>
      </c>
      <c r="H78" t="s">
        <v>751</v>
      </c>
      <c r="I78" t="s">
        <v>5971</v>
      </c>
      <c r="J78" t="s">
        <v>5972</v>
      </c>
      <c r="K78" t="s">
        <v>5973</v>
      </c>
      <c r="L78" t="s">
        <v>5974</v>
      </c>
      <c r="M78" t="s">
        <v>5968</v>
      </c>
      <c r="N78" t="s">
        <v>752</v>
      </c>
      <c r="O78" t="s">
        <v>753</v>
      </c>
      <c r="P78" t="s">
        <v>744</v>
      </c>
      <c r="Q78" t="s">
        <v>745</v>
      </c>
      <c r="R78" t="s">
        <v>640</v>
      </c>
      <c r="S78" t="s">
        <v>5975</v>
      </c>
      <c r="T78" t="s">
        <v>5968</v>
      </c>
    </row>
    <row r="79" spans="1:20" x14ac:dyDescent="0.25">
      <c r="A79" t="s">
        <v>239</v>
      </c>
      <c r="B79" t="s">
        <v>245</v>
      </c>
      <c r="C79">
        <v>139</v>
      </c>
      <c r="D79">
        <v>1</v>
      </c>
      <c r="E79" t="s">
        <v>5970</v>
      </c>
      <c r="F79">
        <v>215</v>
      </c>
      <c r="G79">
        <v>0</v>
      </c>
      <c r="H79" t="s">
        <v>751</v>
      </c>
      <c r="I79" t="s">
        <v>5971</v>
      </c>
      <c r="J79" t="s">
        <v>5972</v>
      </c>
      <c r="K79" t="s">
        <v>5973</v>
      </c>
      <c r="L79" t="s">
        <v>5974</v>
      </c>
      <c r="M79" t="s">
        <v>5968</v>
      </c>
      <c r="N79" t="s">
        <v>752</v>
      </c>
      <c r="O79" t="s">
        <v>753</v>
      </c>
      <c r="P79" t="s">
        <v>744</v>
      </c>
      <c r="Q79" t="s">
        <v>745</v>
      </c>
      <c r="R79" t="s">
        <v>640</v>
      </c>
      <c r="S79" t="s">
        <v>5975</v>
      </c>
      <c r="T79" t="s">
        <v>5968</v>
      </c>
    </row>
    <row r="80" spans="1:20" x14ac:dyDescent="0.25">
      <c r="A80" t="s">
        <v>240</v>
      </c>
      <c r="B80" t="s">
        <v>246</v>
      </c>
      <c r="C80">
        <v>139</v>
      </c>
      <c r="D80">
        <v>1</v>
      </c>
      <c r="E80" t="s">
        <v>5976</v>
      </c>
      <c r="F80">
        <v>215</v>
      </c>
      <c r="G80">
        <v>0</v>
      </c>
      <c r="H80" t="s">
        <v>751</v>
      </c>
      <c r="I80" t="s">
        <v>5977</v>
      </c>
      <c r="J80" t="s">
        <v>5978</v>
      </c>
      <c r="K80" t="s">
        <v>5979</v>
      </c>
      <c r="L80" t="s">
        <v>5980</v>
      </c>
      <c r="M80" t="s">
        <v>5981</v>
      </c>
      <c r="N80" t="s">
        <v>752</v>
      </c>
      <c r="O80" t="s">
        <v>753</v>
      </c>
      <c r="P80" t="s">
        <v>744</v>
      </c>
      <c r="Q80" t="s">
        <v>745</v>
      </c>
      <c r="R80" t="s">
        <v>640</v>
      </c>
      <c r="S80" t="s">
        <v>5982</v>
      </c>
      <c r="T80" t="s">
        <v>5981</v>
      </c>
    </row>
    <row r="81" spans="1:20" x14ac:dyDescent="0.25">
      <c r="A81" t="s">
        <v>239</v>
      </c>
      <c r="B81" t="s">
        <v>245</v>
      </c>
      <c r="C81">
        <v>139</v>
      </c>
      <c r="D81">
        <v>1</v>
      </c>
      <c r="E81" t="s">
        <v>5976</v>
      </c>
      <c r="F81">
        <v>215</v>
      </c>
      <c r="G81">
        <v>0</v>
      </c>
      <c r="H81" t="s">
        <v>751</v>
      </c>
      <c r="I81" t="s">
        <v>5977</v>
      </c>
      <c r="J81" t="s">
        <v>5978</v>
      </c>
      <c r="K81" t="s">
        <v>5979</v>
      </c>
      <c r="L81" t="s">
        <v>5980</v>
      </c>
      <c r="M81" t="s">
        <v>5981</v>
      </c>
      <c r="N81" t="s">
        <v>752</v>
      </c>
      <c r="O81" t="s">
        <v>753</v>
      </c>
      <c r="P81" t="s">
        <v>744</v>
      </c>
      <c r="Q81" t="s">
        <v>745</v>
      </c>
      <c r="R81" t="s">
        <v>640</v>
      </c>
      <c r="S81" t="s">
        <v>5982</v>
      </c>
      <c r="T81" t="s">
        <v>5981</v>
      </c>
    </row>
    <row r="82" spans="1:20" x14ac:dyDescent="0.25">
      <c r="A82" t="s">
        <v>22</v>
      </c>
      <c r="B82" t="s">
        <v>27</v>
      </c>
      <c r="C82">
        <v>120</v>
      </c>
      <c r="D82">
        <v>2</v>
      </c>
      <c r="E82" t="s">
        <v>5983</v>
      </c>
      <c r="F82">
        <v>200</v>
      </c>
      <c r="G82">
        <v>0</v>
      </c>
      <c r="H82" t="s">
        <v>637</v>
      </c>
      <c r="I82" t="s">
        <v>5984</v>
      </c>
      <c r="J82" t="s">
        <v>726</v>
      </c>
      <c r="K82" t="s">
        <v>639</v>
      </c>
      <c r="L82" t="s">
        <v>640</v>
      </c>
      <c r="M82" t="s">
        <v>5981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5985</v>
      </c>
      <c r="T82" t="s">
        <v>5981</v>
      </c>
    </row>
    <row r="83" spans="1:20" x14ac:dyDescent="0.25">
      <c r="A83" t="s">
        <v>18</v>
      </c>
      <c r="B83" t="s">
        <v>19</v>
      </c>
      <c r="C83">
        <v>51</v>
      </c>
      <c r="D83">
        <v>1</v>
      </c>
      <c r="E83" t="s">
        <v>5986</v>
      </c>
      <c r="F83">
        <v>329</v>
      </c>
      <c r="G83">
        <v>0</v>
      </c>
      <c r="H83" t="s">
        <v>751</v>
      </c>
      <c r="I83" t="s">
        <v>5987</v>
      </c>
      <c r="J83" t="s">
        <v>5988</v>
      </c>
      <c r="K83" t="s">
        <v>1105</v>
      </c>
      <c r="L83" t="s">
        <v>5989</v>
      </c>
      <c r="M83" t="s">
        <v>5990</v>
      </c>
      <c r="N83" t="s">
        <v>752</v>
      </c>
      <c r="O83" t="s">
        <v>743</v>
      </c>
      <c r="P83" t="s">
        <v>744</v>
      </c>
      <c r="Q83" t="s">
        <v>745</v>
      </c>
      <c r="R83" t="s">
        <v>640</v>
      </c>
      <c r="S83" t="s">
        <v>5991</v>
      </c>
      <c r="T83" t="s">
        <v>5992</v>
      </c>
    </row>
    <row r="84" spans="1:20" x14ac:dyDescent="0.25">
      <c r="A84" t="s">
        <v>241</v>
      </c>
      <c r="B84" t="s">
        <v>247</v>
      </c>
      <c r="C84">
        <v>139</v>
      </c>
      <c r="D84">
        <v>2</v>
      </c>
      <c r="E84" t="s">
        <v>5986</v>
      </c>
      <c r="F84">
        <v>329</v>
      </c>
      <c r="G84">
        <v>0</v>
      </c>
      <c r="H84" t="s">
        <v>751</v>
      </c>
      <c r="I84" t="s">
        <v>5987</v>
      </c>
      <c r="J84" t="s">
        <v>5988</v>
      </c>
      <c r="K84" t="s">
        <v>1105</v>
      </c>
      <c r="L84" t="s">
        <v>5989</v>
      </c>
      <c r="M84" t="s">
        <v>5990</v>
      </c>
      <c r="N84" t="s">
        <v>752</v>
      </c>
      <c r="O84" t="s">
        <v>743</v>
      </c>
      <c r="P84" t="s">
        <v>744</v>
      </c>
      <c r="Q84" t="s">
        <v>745</v>
      </c>
      <c r="R84" t="s">
        <v>640</v>
      </c>
      <c r="S84" t="s">
        <v>5991</v>
      </c>
      <c r="T84" t="s">
        <v>5992</v>
      </c>
    </row>
    <row r="85" spans="1:20" x14ac:dyDescent="0.25">
      <c r="A85" t="s">
        <v>239</v>
      </c>
      <c r="B85" t="s">
        <v>245</v>
      </c>
      <c r="C85">
        <v>139</v>
      </c>
      <c r="D85">
        <v>1</v>
      </c>
      <c r="E85" t="s">
        <v>5993</v>
      </c>
      <c r="F85">
        <v>139</v>
      </c>
      <c r="G85">
        <v>0</v>
      </c>
      <c r="H85" t="s">
        <v>649</v>
      </c>
      <c r="I85" t="s">
        <v>5994</v>
      </c>
      <c r="J85" t="s">
        <v>5995</v>
      </c>
      <c r="K85" t="s">
        <v>671</v>
      </c>
      <c r="L85" t="s">
        <v>5996</v>
      </c>
      <c r="M85" t="s">
        <v>5997</v>
      </c>
      <c r="N85" t="s">
        <v>639</v>
      </c>
      <c r="O85" t="s">
        <v>651</v>
      </c>
      <c r="P85" t="s">
        <v>26</v>
      </c>
      <c r="Q85" t="s">
        <v>652</v>
      </c>
      <c r="R85" t="s">
        <v>640</v>
      </c>
      <c r="S85" t="s">
        <v>5998</v>
      </c>
      <c r="T85" t="s">
        <v>5997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5999</v>
      </c>
      <c r="F86">
        <v>100</v>
      </c>
      <c r="G86">
        <v>0</v>
      </c>
      <c r="H86" t="s">
        <v>637</v>
      </c>
      <c r="I86" t="s">
        <v>6000</v>
      </c>
      <c r="J86" t="s">
        <v>713</v>
      </c>
      <c r="K86" t="s">
        <v>639</v>
      </c>
      <c r="L86" t="s">
        <v>640</v>
      </c>
      <c r="M86" t="s">
        <v>6001</v>
      </c>
      <c r="N86" t="s">
        <v>639</v>
      </c>
      <c r="O86" t="s">
        <v>647</v>
      </c>
      <c r="P86" t="s">
        <v>5</v>
      </c>
      <c r="Q86" t="s">
        <v>648</v>
      </c>
      <c r="R86" t="s">
        <v>640</v>
      </c>
      <c r="S86" t="s">
        <v>6002</v>
      </c>
      <c r="T86" t="s">
        <v>6003</v>
      </c>
    </row>
    <row r="87" spans="1:20" x14ac:dyDescent="0.25">
      <c r="A87" t="s">
        <v>147</v>
      </c>
      <c r="B87" t="s">
        <v>148</v>
      </c>
      <c r="C87">
        <v>65</v>
      </c>
      <c r="D87">
        <v>1</v>
      </c>
      <c r="E87" t="s">
        <v>6004</v>
      </c>
      <c r="F87">
        <v>35</v>
      </c>
      <c r="G87">
        <v>0</v>
      </c>
      <c r="H87" t="s">
        <v>637</v>
      </c>
      <c r="I87" t="s">
        <v>6005</v>
      </c>
      <c r="J87" t="s">
        <v>720</v>
      </c>
      <c r="K87" t="s">
        <v>639</v>
      </c>
      <c r="L87" t="s">
        <v>640</v>
      </c>
      <c r="M87" t="s">
        <v>6006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6007</v>
      </c>
      <c r="T87" t="s">
        <v>6006</v>
      </c>
    </row>
    <row r="88" spans="1:20" x14ac:dyDescent="0.25">
      <c r="A88" t="s">
        <v>147</v>
      </c>
      <c r="B88" t="s">
        <v>148</v>
      </c>
      <c r="C88">
        <v>65</v>
      </c>
      <c r="D88">
        <v>1</v>
      </c>
      <c r="E88" t="s">
        <v>6008</v>
      </c>
      <c r="F88">
        <v>94</v>
      </c>
      <c r="G88">
        <v>35</v>
      </c>
      <c r="H88" t="s">
        <v>637</v>
      </c>
      <c r="I88" t="s">
        <v>6009</v>
      </c>
      <c r="J88" t="s">
        <v>653</v>
      </c>
      <c r="K88" t="s">
        <v>639</v>
      </c>
      <c r="L88" t="s">
        <v>640</v>
      </c>
      <c r="M88" t="s">
        <v>6010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6011</v>
      </c>
      <c r="T88" t="s">
        <v>6010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6012</v>
      </c>
      <c r="F89">
        <v>100</v>
      </c>
      <c r="G89">
        <v>0</v>
      </c>
      <c r="H89" t="s">
        <v>637</v>
      </c>
      <c r="I89" t="s">
        <v>6013</v>
      </c>
      <c r="J89" t="s">
        <v>655</v>
      </c>
      <c r="K89" t="s">
        <v>639</v>
      </c>
      <c r="L89" t="s">
        <v>640</v>
      </c>
      <c r="M89" t="s">
        <v>6014</v>
      </c>
      <c r="N89" t="s">
        <v>639</v>
      </c>
      <c r="O89" t="s">
        <v>660</v>
      </c>
      <c r="P89" t="s">
        <v>5</v>
      </c>
      <c r="Q89" t="s">
        <v>642</v>
      </c>
      <c r="R89" t="s">
        <v>640</v>
      </c>
      <c r="S89" t="s">
        <v>6015</v>
      </c>
      <c r="T89" t="s">
        <v>6014</v>
      </c>
    </row>
    <row r="90" spans="1:20" x14ac:dyDescent="0.25">
      <c r="A90" t="s">
        <v>147</v>
      </c>
      <c r="B90" t="s">
        <v>148</v>
      </c>
      <c r="C90">
        <v>65</v>
      </c>
      <c r="D90">
        <v>2</v>
      </c>
      <c r="E90" t="s">
        <v>6016</v>
      </c>
      <c r="F90">
        <v>70</v>
      </c>
      <c r="G90">
        <v>0</v>
      </c>
      <c r="H90" t="s">
        <v>637</v>
      </c>
      <c r="I90" t="s">
        <v>803</v>
      </c>
      <c r="J90" t="s">
        <v>720</v>
      </c>
      <c r="K90" t="s">
        <v>639</v>
      </c>
      <c r="L90" t="s">
        <v>640</v>
      </c>
      <c r="M90" t="s">
        <v>6014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6017</v>
      </c>
      <c r="T90" t="s">
        <v>6014</v>
      </c>
    </row>
    <row r="91" spans="1:20" x14ac:dyDescent="0.25">
      <c r="A91" t="s">
        <v>22</v>
      </c>
      <c r="B91" t="s">
        <v>27</v>
      </c>
      <c r="C91">
        <v>120</v>
      </c>
      <c r="D91">
        <v>1</v>
      </c>
      <c r="E91" t="s">
        <v>6018</v>
      </c>
      <c r="F91">
        <v>100</v>
      </c>
      <c r="G91">
        <v>0</v>
      </c>
      <c r="H91" t="s">
        <v>637</v>
      </c>
      <c r="I91" t="s">
        <v>6019</v>
      </c>
      <c r="J91" t="s">
        <v>653</v>
      </c>
      <c r="K91" t="s">
        <v>639</v>
      </c>
      <c r="L91" t="s">
        <v>640</v>
      </c>
      <c r="M91" t="s">
        <v>6020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6021</v>
      </c>
      <c r="T91" t="s">
        <v>6020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6022</v>
      </c>
      <c r="F92">
        <v>100</v>
      </c>
      <c r="G92">
        <v>0</v>
      </c>
      <c r="H92" t="s">
        <v>637</v>
      </c>
      <c r="I92" t="s">
        <v>1107</v>
      </c>
      <c r="J92" t="s">
        <v>774</v>
      </c>
      <c r="K92" t="s">
        <v>639</v>
      </c>
      <c r="L92" t="s">
        <v>640</v>
      </c>
      <c r="M92" t="s">
        <v>6023</v>
      </c>
      <c r="N92" t="s">
        <v>639</v>
      </c>
      <c r="O92" t="s">
        <v>647</v>
      </c>
      <c r="P92" t="s">
        <v>5</v>
      </c>
      <c r="Q92" t="s">
        <v>648</v>
      </c>
      <c r="R92" t="s">
        <v>640</v>
      </c>
      <c r="S92" t="s">
        <v>6024</v>
      </c>
      <c r="T92" t="s">
        <v>6023</v>
      </c>
    </row>
    <row r="93" spans="1:20" x14ac:dyDescent="0.25">
      <c r="A93" t="s">
        <v>22</v>
      </c>
      <c r="B93" t="s">
        <v>213</v>
      </c>
      <c r="C93">
        <v>64</v>
      </c>
      <c r="D93">
        <v>1</v>
      </c>
      <c r="E93" t="s">
        <v>6025</v>
      </c>
      <c r="F93">
        <v>71</v>
      </c>
      <c r="G93">
        <v>7</v>
      </c>
      <c r="H93" t="s">
        <v>677</v>
      </c>
      <c r="I93" t="s">
        <v>6026</v>
      </c>
      <c r="J93" t="s">
        <v>6027</v>
      </c>
      <c r="K93" t="s">
        <v>730</v>
      </c>
      <c r="L93" t="s">
        <v>6028</v>
      </c>
      <c r="M93" t="s">
        <v>6029</v>
      </c>
      <c r="N93" t="s">
        <v>639</v>
      </c>
      <c r="O93" t="s">
        <v>678</v>
      </c>
      <c r="P93" t="s">
        <v>23</v>
      </c>
      <c r="Q93" t="s">
        <v>679</v>
      </c>
      <c r="R93" t="s">
        <v>640</v>
      </c>
      <c r="S93" t="s">
        <v>6030</v>
      </c>
      <c r="T93" t="s">
        <v>6029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6031</v>
      </c>
      <c r="F94">
        <v>200</v>
      </c>
      <c r="G94">
        <v>0</v>
      </c>
      <c r="H94" t="s">
        <v>637</v>
      </c>
      <c r="I94" t="s">
        <v>6032</v>
      </c>
      <c r="J94" t="s">
        <v>780</v>
      </c>
      <c r="K94" t="s">
        <v>639</v>
      </c>
      <c r="L94" t="s">
        <v>640</v>
      </c>
      <c r="M94" t="s">
        <v>6033</v>
      </c>
      <c r="N94" t="s">
        <v>639</v>
      </c>
      <c r="O94" t="s">
        <v>647</v>
      </c>
      <c r="P94" t="s">
        <v>5</v>
      </c>
      <c r="Q94" t="s">
        <v>648</v>
      </c>
      <c r="R94" t="s">
        <v>640</v>
      </c>
      <c r="S94" t="s">
        <v>6034</v>
      </c>
      <c r="T94" t="s">
        <v>6035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6036</v>
      </c>
      <c r="F95">
        <v>200</v>
      </c>
      <c r="G95">
        <v>0</v>
      </c>
      <c r="H95" t="s">
        <v>637</v>
      </c>
      <c r="I95" t="s">
        <v>6037</v>
      </c>
      <c r="J95" t="s">
        <v>728</v>
      </c>
      <c r="K95" t="s">
        <v>639</v>
      </c>
      <c r="L95" t="s">
        <v>640</v>
      </c>
      <c r="M95" t="s">
        <v>6038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6039</v>
      </c>
      <c r="T95" t="s">
        <v>6038</v>
      </c>
    </row>
    <row r="96" spans="1:20" x14ac:dyDescent="0.25">
      <c r="A96" t="s">
        <v>239</v>
      </c>
      <c r="B96" t="s">
        <v>245</v>
      </c>
      <c r="C96">
        <v>159</v>
      </c>
      <c r="D96">
        <v>1</v>
      </c>
      <c r="E96" t="s">
        <v>6040</v>
      </c>
      <c r="F96">
        <v>303</v>
      </c>
      <c r="G96">
        <v>0</v>
      </c>
      <c r="H96" t="s">
        <v>637</v>
      </c>
      <c r="I96" t="s">
        <v>6041</v>
      </c>
      <c r="J96" t="s">
        <v>653</v>
      </c>
      <c r="K96" t="s">
        <v>639</v>
      </c>
      <c r="L96" t="s">
        <v>640</v>
      </c>
      <c r="M96" t="s">
        <v>6042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6043</v>
      </c>
      <c r="T96" t="s">
        <v>6042</v>
      </c>
    </row>
    <row r="97" spans="1:20" x14ac:dyDescent="0.25">
      <c r="A97" t="s">
        <v>241</v>
      </c>
      <c r="B97" t="s">
        <v>247</v>
      </c>
      <c r="C97">
        <v>159</v>
      </c>
      <c r="D97">
        <v>1</v>
      </c>
      <c r="E97" t="s">
        <v>6040</v>
      </c>
      <c r="F97">
        <v>303</v>
      </c>
      <c r="G97">
        <v>0</v>
      </c>
      <c r="H97" t="s">
        <v>637</v>
      </c>
      <c r="I97" t="s">
        <v>6041</v>
      </c>
      <c r="J97" t="s">
        <v>653</v>
      </c>
      <c r="K97" t="s">
        <v>639</v>
      </c>
      <c r="L97" t="s">
        <v>640</v>
      </c>
      <c r="M97" t="s">
        <v>6042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6043</v>
      </c>
      <c r="T97" t="s">
        <v>6042</v>
      </c>
    </row>
    <row r="98" spans="1:20" x14ac:dyDescent="0.25">
      <c r="A98" t="s">
        <v>601</v>
      </c>
      <c r="B98" t="s">
        <v>602</v>
      </c>
      <c r="C98">
        <v>159</v>
      </c>
      <c r="D98">
        <v>1</v>
      </c>
      <c r="E98" t="s">
        <v>6040</v>
      </c>
      <c r="F98">
        <v>303</v>
      </c>
      <c r="G98">
        <v>0</v>
      </c>
      <c r="H98" t="s">
        <v>637</v>
      </c>
      <c r="I98" t="s">
        <v>6041</v>
      </c>
      <c r="J98" t="s">
        <v>653</v>
      </c>
      <c r="K98" t="s">
        <v>639</v>
      </c>
      <c r="L98" t="s">
        <v>640</v>
      </c>
      <c r="M98" t="s">
        <v>6042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6043</v>
      </c>
      <c r="T98" t="s">
        <v>6042</v>
      </c>
    </row>
    <row r="99" spans="1:20" x14ac:dyDescent="0.25">
      <c r="A99" t="s">
        <v>240</v>
      </c>
      <c r="B99" t="s">
        <v>246</v>
      </c>
      <c r="C99">
        <v>159</v>
      </c>
      <c r="D99">
        <v>5</v>
      </c>
      <c r="E99" t="s">
        <v>6044</v>
      </c>
      <c r="F99">
        <v>475</v>
      </c>
      <c r="G99">
        <v>0</v>
      </c>
      <c r="H99" t="s">
        <v>637</v>
      </c>
      <c r="I99" t="s">
        <v>1108</v>
      </c>
      <c r="J99" t="s">
        <v>645</v>
      </c>
      <c r="K99" t="s">
        <v>639</v>
      </c>
      <c r="L99" t="s">
        <v>640</v>
      </c>
      <c r="M99" t="s">
        <v>6045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6046</v>
      </c>
      <c r="T99" t="s">
        <v>6045</v>
      </c>
    </row>
    <row r="100" spans="1:20" x14ac:dyDescent="0.25">
      <c r="A100" t="s">
        <v>239</v>
      </c>
      <c r="B100" t="s">
        <v>245</v>
      </c>
      <c r="C100">
        <v>159</v>
      </c>
      <c r="D100">
        <v>5</v>
      </c>
      <c r="E100" t="s">
        <v>6047</v>
      </c>
      <c r="F100">
        <v>475</v>
      </c>
      <c r="G100">
        <v>0</v>
      </c>
      <c r="H100" t="s">
        <v>637</v>
      </c>
      <c r="I100" t="s">
        <v>1108</v>
      </c>
      <c r="J100" t="s">
        <v>645</v>
      </c>
      <c r="K100" t="s">
        <v>639</v>
      </c>
      <c r="L100" t="s">
        <v>640</v>
      </c>
      <c r="M100" t="s">
        <v>6045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6048</v>
      </c>
      <c r="T100" t="s">
        <v>6045</v>
      </c>
    </row>
    <row r="101" spans="1:20" x14ac:dyDescent="0.25">
      <c r="A101" t="s">
        <v>240</v>
      </c>
      <c r="B101" t="s">
        <v>246</v>
      </c>
      <c r="C101">
        <v>159</v>
      </c>
      <c r="D101">
        <v>2</v>
      </c>
      <c r="E101" t="s">
        <v>6049</v>
      </c>
      <c r="F101">
        <v>387</v>
      </c>
      <c r="G101">
        <v>0</v>
      </c>
      <c r="H101" t="s">
        <v>637</v>
      </c>
      <c r="I101" t="s">
        <v>1108</v>
      </c>
      <c r="J101" t="s">
        <v>645</v>
      </c>
      <c r="K101" t="s">
        <v>639</v>
      </c>
      <c r="L101" t="s">
        <v>640</v>
      </c>
      <c r="M101" t="s">
        <v>6050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6051</v>
      </c>
      <c r="T101" t="s">
        <v>6052</v>
      </c>
    </row>
    <row r="102" spans="1:20" x14ac:dyDescent="0.25">
      <c r="A102" t="s">
        <v>240</v>
      </c>
      <c r="B102" t="s">
        <v>246</v>
      </c>
      <c r="C102">
        <v>159</v>
      </c>
      <c r="D102">
        <v>1</v>
      </c>
      <c r="E102" t="s">
        <v>6049</v>
      </c>
      <c r="F102">
        <v>387</v>
      </c>
      <c r="G102">
        <v>0</v>
      </c>
      <c r="H102" t="s">
        <v>637</v>
      </c>
      <c r="I102" t="s">
        <v>1108</v>
      </c>
      <c r="J102" t="s">
        <v>645</v>
      </c>
      <c r="K102" t="s">
        <v>639</v>
      </c>
      <c r="L102" t="s">
        <v>640</v>
      </c>
      <c r="M102" t="s">
        <v>6050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6051</v>
      </c>
      <c r="T102" t="s">
        <v>6052</v>
      </c>
    </row>
    <row r="103" spans="1:20" x14ac:dyDescent="0.25">
      <c r="A103" t="s">
        <v>601</v>
      </c>
      <c r="B103" t="s">
        <v>602</v>
      </c>
      <c r="C103">
        <v>159</v>
      </c>
      <c r="D103">
        <v>1</v>
      </c>
      <c r="E103" t="s">
        <v>6053</v>
      </c>
      <c r="F103">
        <v>99</v>
      </c>
      <c r="G103">
        <v>0</v>
      </c>
      <c r="H103" t="s">
        <v>637</v>
      </c>
      <c r="I103" t="s">
        <v>6054</v>
      </c>
      <c r="J103" t="s">
        <v>722</v>
      </c>
      <c r="K103" t="s">
        <v>639</v>
      </c>
      <c r="L103" t="s">
        <v>640</v>
      </c>
      <c r="M103" t="s">
        <v>6055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6056</v>
      </c>
      <c r="T103" t="s">
        <v>6057</v>
      </c>
    </row>
    <row r="104" spans="1:20" x14ac:dyDescent="0.25">
      <c r="A104" t="s">
        <v>239</v>
      </c>
      <c r="B104" t="s">
        <v>245</v>
      </c>
      <c r="C104">
        <v>159</v>
      </c>
      <c r="D104">
        <v>1</v>
      </c>
      <c r="E104" t="s">
        <v>6058</v>
      </c>
      <c r="F104">
        <v>387</v>
      </c>
      <c r="G104">
        <v>0</v>
      </c>
      <c r="H104" t="s">
        <v>637</v>
      </c>
      <c r="I104" t="s">
        <v>6059</v>
      </c>
      <c r="J104" t="s">
        <v>664</v>
      </c>
      <c r="K104" t="s">
        <v>639</v>
      </c>
      <c r="L104" t="s">
        <v>640</v>
      </c>
      <c r="M104" t="s">
        <v>6055</v>
      </c>
      <c r="N104" t="s">
        <v>639</v>
      </c>
      <c r="O104" t="s">
        <v>647</v>
      </c>
      <c r="P104" t="s">
        <v>5</v>
      </c>
      <c r="Q104" t="s">
        <v>648</v>
      </c>
      <c r="R104" t="s">
        <v>640</v>
      </c>
      <c r="S104" t="s">
        <v>6060</v>
      </c>
      <c r="T104" t="s">
        <v>6057</v>
      </c>
    </row>
    <row r="105" spans="1:20" x14ac:dyDescent="0.25">
      <c r="A105" t="s">
        <v>239</v>
      </c>
      <c r="B105" t="s">
        <v>245</v>
      </c>
      <c r="C105">
        <v>159</v>
      </c>
      <c r="D105">
        <v>2</v>
      </c>
      <c r="E105" t="s">
        <v>6058</v>
      </c>
      <c r="F105">
        <v>387</v>
      </c>
      <c r="G105">
        <v>0</v>
      </c>
      <c r="H105" t="s">
        <v>637</v>
      </c>
      <c r="I105" t="s">
        <v>6059</v>
      </c>
      <c r="J105" t="s">
        <v>664</v>
      </c>
      <c r="K105" t="s">
        <v>639</v>
      </c>
      <c r="L105" t="s">
        <v>640</v>
      </c>
      <c r="M105" t="s">
        <v>6055</v>
      </c>
      <c r="N105" t="s">
        <v>639</v>
      </c>
      <c r="O105" t="s">
        <v>647</v>
      </c>
      <c r="P105" t="s">
        <v>5</v>
      </c>
      <c r="Q105" t="s">
        <v>648</v>
      </c>
      <c r="R105" t="s">
        <v>640</v>
      </c>
      <c r="S105" t="s">
        <v>6060</v>
      </c>
      <c r="T105" t="s">
        <v>6057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6061</v>
      </c>
      <c r="F106">
        <v>100</v>
      </c>
      <c r="G106">
        <v>0</v>
      </c>
      <c r="H106" t="s">
        <v>637</v>
      </c>
      <c r="I106" t="s">
        <v>6062</v>
      </c>
      <c r="J106" t="s">
        <v>645</v>
      </c>
      <c r="K106" t="s">
        <v>639</v>
      </c>
      <c r="L106" t="s">
        <v>640</v>
      </c>
      <c r="M106" t="s">
        <v>6063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6064</v>
      </c>
      <c r="T106" t="s">
        <v>6057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6065</v>
      </c>
      <c r="F107">
        <v>200</v>
      </c>
      <c r="G107">
        <v>0</v>
      </c>
      <c r="H107" t="s">
        <v>637</v>
      </c>
      <c r="I107" t="s">
        <v>6066</v>
      </c>
      <c r="J107" t="s">
        <v>646</v>
      </c>
      <c r="K107" t="s">
        <v>639</v>
      </c>
      <c r="L107" t="s">
        <v>640</v>
      </c>
      <c r="M107" t="s">
        <v>6067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6068</v>
      </c>
      <c r="T107" t="s">
        <v>6069</v>
      </c>
    </row>
    <row r="108" spans="1:20" x14ac:dyDescent="0.25">
      <c r="A108" t="s">
        <v>240</v>
      </c>
      <c r="B108" t="s">
        <v>246</v>
      </c>
      <c r="C108">
        <v>159</v>
      </c>
      <c r="D108">
        <v>10</v>
      </c>
      <c r="E108" t="s">
        <v>6070</v>
      </c>
      <c r="F108">
        <v>1090</v>
      </c>
      <c r="G108">
        <v>0</v>
      </c>
      <c r="H108" t="s">
        <v>637</v>
      </c>
      <c r="I108" t="s">
        <v>1108</v>
      </c>
      <c r="J108" t="s">
        <v>645</v>
      </c>
      <c r="K108" t="s">
        <v>639</v>
      </c>
      <c r="L108" t="s">
        <v>640</v>
      </c>
      <c r="M108" t="s">
        <v>6071</v>
      </c>
      <c r="N108" t="s">
        <v>639</v>
      </c>
      <c r="O108" t="s">
        <v>641</v>
      </c>
      <c r="P108" t="s">
        <v>5</v>
      </c>
      <c r="Q108" t="s">
        <v>642</v>
      </c>
      <c r="R108" t="s">
        <v>640</v>
      </c>
      <c r="S108" t="s">
        <v>6072</v>
      </c>
      <c r="T108" t="s">
        <v>6050</v>
      </c>
    </row>
    <row r="109" spans="1:20" x14ac:dyDescent="0.25">
      <c r="A109" t="s">
        <v>239</v>
      </c>
      <c r="B109" t="s">
        <v>245</v>
      </c>
      <c r="C109">
        <v>159</v>
      </c>
      <c r="D109">
        <v>5</v>
      </c>
      <c r="E109" t="s">
        <v>6073</v>
      </c>
      <c r="F109">
        <v>545</v>
      </c>
      <c r="G109">
        <v>0</v>
      </c>
      <c r="H109" t="s">
        <v>637</v>
      </c>
      <c r="I109" t="s">
        <v>1108</v>
      </c>
      <c r="J109" t="s">
        <v>645</v>
      </c>
      <c r="K109" t="s">
        <v>639</v>
      </c>
      <c r="L109" t="s">
        <v>640</v>
      </c>
      <c r="M109" t="s">
        <v>6074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6075</v>
      </c>
      <c r="T109" t="s">
        <v>6067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6076</v>
      </c>
      <c r="F110">
        <v>200</v>
      </c>
      <c r="G110">
        <v>0</v>
      </c>
      <c r="H110" t="s">
        <v>637</v>
      </c>
      <c r="I110" t="s">
        <v>6077</v>
      </c>
      <c r="J110" t="s">
        <v>727</v>
      </c>
      <c r="K110" t="s">
        <v>639</v>
      </c>
      <c r="L110" t="s">
        <v>640</v>
      </c>
      <c r="M110" t="s">
        <v>6078</v>
      </c>
      <c r="N110" t="s">
        <v>639</v>
      </c>
      <c r="O110" t="s">
        <v>647</v>
      </c>
      <c r="P110" t="s">
        <v>5</v>
      </c>
      <c r="Q110" t="s">
        <v>648</v>
      </c>
      <c r="R110" t="s">
        <v>6079</v>
      </c>
      <c r="S110" t="s">
        <v>6080</v>
      </c>
      <c r="T110" t="s">
        <v>6067</v>
      </c>
    </row>
    <row r="111" spans="1:20" x14ac:dyDescent="0.25">
      <c r="A111" t="s">
        <v>516</v>
      </c>
      <c r="B111" t="s">
        <v>120</v>
      </c>
      <c r="C111">
        <v>75</v>
      </c>
      <c r="D111">
        <v>1</v>
      </c>
      <c r="E111" t="s">
        <v>6081</v>
      </c>
      <c r="F111">
        <v>142</v>
      </c>
      <c r="G111">
        <v>67</v>
      </c>
      <c r="H111" t="s">
        <v>649</v>
      </c>
      <c r="I111" t="s">
        <v>6082</v>
      </c>
      <c r="J111" t="s">
        <v>6083</v>
      </c>
      <c r="K111" t="s">
        <v>978</v>
      </c>
      <c r="L111" t="s">
        <v>1067</v>
      </c>
      <c r="M111" t="s">
        <v>6084</v>
      </c>
      <c r="N111" t="s">
        <v>639</v>
      </c>
      <c r="O111" t="s">
        <v>651</v>
      </c>
      <c r="P111" t="s">
        <v>26</v>
      </c>
      <c r="Q111" t="s">
        <v>652</v>
      </c>
      <c r="R111" t="s">
        <v>640</v>
      </c>
      <c r="S111" t="s">
        <v>6085</v>
      </c>
      <c r="T111" t="s">
        <v>6086</v>
      </c>
    </row>
    <row r="112" spans="1:20" x14ac:dyDescent="0.25">
      <c r="A112" t="s">
        <v>72</v>
      </c>
      <c r="B112" t="s">
        <v>108</v>
      </c>
      <c r="C112">
        <v>66</v>
      </c>
      <c r="D112">
        <v>1</v>
      </c>
      <c r="E112" t="s">
        <v>6087</v>
      </c>
      <c r="F112">
        <v>249</v>
      </c>
      <c r="G112">
        <v>0</v>
      </c>
      <c r="H112" t="s">
        <v>649</v>
      </c>
      <c r="I112" t="s">
        <v>6088</v>
      </c>
      <c r="J112" t="s">
        <v>6089</v>
      </c>
      <c r="K112" t="s">
        <v>6090</v>
      </c>
      <c r="L112" t="s">
        <v>786</v>
      </c>
      <c r="M112" t="s">
        <v>6091</v>
      </c>
      <c r="N112" t="s">
        <v>639</v>
      </c>
      <c r="O112" t="s">
        <v>651</v>
      </c>
      <c r="P112" t="s">
        <v>26</v>
      </c>
      <c r="Q112" t="s">
        <v>652</v>
      </c>
      <c r="R112" t="s">
        <v>640</v>
      </c>
      <c r="S112" t="s">
        <v>6092</v>
      </c>
      <c r="T112" t="s">
        <v>6091</v>
      </c>
    </row>
    <row r="113" spans="1:20" x14ac:dyDescent="0.25">
      <c r="A113" t="s">
        <v>101</v>
      </c>
      <c r="B113" t="s">
        <v>74</v>
      </c>
      <c r="C113">
        <v>66</v>
      </c>
      <c r="D113">
        <v>1</v>
      </c>
      <c r="E113" t="s">
        <v>6087</v>
      </c>
      <c r="F113">
        <v>249</v>
      </c>
      <c r="G113">
        <v>0</v>
      </c>
      <c r="H113" t="s">
        <v>649</v>
      </c>
      <c r="I113" t="s">
        <v>6088</v>
      </c>
      <c r="J113" t="s">
        <v>6089</v>
      </c>
      <c r="K113" t="s">
        <v>6090</v>
      </c>
      <c r="L113" t="s">
        <v>786</v>
      </c>
      <c r="M113" t="s">
        <v>6091</v>
      </c>
      <c r="N113" t="s">
        <v>639</v>
      </c>
      <c r="O113" t="s">
        <v>651</v>
      </c>
      <c r="P113" t="s">
        <v>26</v>
      </c>
      <c r="Q113" t="s">
        <v>652</v>
      </c>
      <c r="R113" t="s">
        <v>640</v>
      </c>
      <c r="S113" t="s">
        <v>6092</v>
      </c>
      <c r="T113" t="s">
        <v>6091</v>
      </c>
    </row>
    <row r="114" spans="1:20" x14ac:dyDescent="0.25">
      <c r="A114" t="s">
        <v>22</v>
      </c>
      <c r="B114" t="s">
        <v>27</v>
      </c>
      <c r="C114">
        <v>67</v>
      </c>
      <c r="D114">
        <v>1</v>
      </c>
      <c r="E114" t="s">
        <v>6087</v>
      </c>
      <c r="F114">
        <v>249</v>
      </c>
      <c r="G114">
        <v>0</v>
      </c>
      <c r="H114" t="s">
        <v>649</v>
      </c>
      <c r="I114" t="s">
        <v>6088</v>
      </c>
      <c r="J114" t="s">
        <v>6089</v>
      </c>
      <c r="K114" t="s">
        <v>6090</v>
      </c>
      <c r="L114" t="s">
        <v>786</v>
      </c>
      <c r="M114" t="s">
        <v>6091</v>
      </c>
      <c r="N114" t="s">
        <v>639</v>
      </c>
      <c r="O114" t="s">
        <v>651</v>
      </c>
      <c r="P114" t="s">
        <v>26</v>
      </c>
      <c r="Q114" t="s">
        <v>652</v>
      </c>
      <c r="R114" t="s">
        <v>640</v>
      </c>
      <c r="S114" t="s">
        <v>6092</v>
      </c>
      <c r="T114" t="s">
        <v>6091</v>
      </c>
    </row>
    <row r="115" spans="1:20" x14ac:dyDescent="0.25">
      <c r="A115" t="s">
        <v>239</v>
      </c>
      <c r="B115" t="s">
        <v>245</v>
      </c>
      <c r="C115">
        <v>139</v>
      </c>
      <c r="D115">
        <v>2</v>
      </c>
      <c r="E115" t="s">
        <v>6093</v>
      </c>
      <c r="F115">
        <v>215</v>
      </c>
      <c r="G115">
        <v>0</v>
      </c>
      <c r="H115" t="s">
        <v>751</v>
      </c>
      <c r="I115" t="s">
        <v>6094</v>
      </c>
      <c r="J115" t="s">
        <v>6095</v>
      </c>
      <c r="K115" t="s">
        <v>800</v>
      </c>
      <c r="L115" t="s">
        <v>6096</v>
      </c>
      <c r="M115" t="s">
        <v>6097</v>
      </c>
      <c r="N115" t="s">
        <v>1010</v>
      </c>
      <c r="O115" t="s">
        <v>743</v>
      </c>
      <c r="P115" t="s">
        <v>744</v>
      </c>
      <c r="Q115" t="s">
        <v>745</v>
      </c>
      <c r="R115" t="s">
        <v>640</v>
      </c>
      <c r="S115" t="s">
        <v>6098</v>
      </c>
      <c r="T115" t="s">
        <v>6099</v>
      </c>
    </row>
    <row r="116" spans="1:20" x14ac:dyDescent="0.25">
      <c r="A116" t="s">
        <v>601</v>
      </c>
      <c r="B116" t="s">
        <v>602</v>
      </c>
      <c r="C116">
        <v>119</v>
      </c>
      <c r="D116">
        <v>1</v>
      </c>
      <c r="E116" t="s">
        <v>6100</v>
      </c>
      <c r="F116">
        <v>559</v>
      </c>
      <c r="G116">
        <v>0</v>
      </c>
      <c r="H116" t="s">
        <v>649</v>
      </c>
      <c r="I116" t="s">
        <v>736</v>
      </c>
      <c r="J116" t="s">
        <v>6101</v>
      </c>
      <c r="K116" t="s">
        <v>730</v>
      </c>
      <c r="L116" t="s">
        <v>842</v>
      </c>
      <c r="M116" t="s">
        <v>6102</v>
      </c>
      <c r="N116" t="s">
        <v>639</v>
      </c>
      <c r="O116" t="s">
        <v>656</v>
      </c>
      <c r="P116" t="s">
        <v>26</v>
      </c>
      <c r="Q116" t="s">
        <v>652</v>
      </c>
      <c r="R116" t="s">
        <v>640</v>
      </c>
      <c r="S116" t="s">
        <v>6103</v>
      </c>
      <c r="T116" t="s">
        <v>6102</v>
      </c>
    </row>
    <row r="117" spans="1:20" x14ac:dyDescent="0.25">
      <c r="A117" t="s">
        <v>241</v>
      </c>
      <c r="B117" t="s">
        <v>247</v>
      </c>
      <c r="C117">
        <v>119</v>
      </c>
      <c r="D117">
        <v>1</v>
      </c>
      <c r="E117" t="s">
        <v>6100</v>
      </c>
      <c r="F117">
        <v>559</v>
      </c>
      <c r="G117">
        <v>0</v>
      </c>
      <c r="H117" t="s">
        <v>649</v>
      </c>
      <c r="I117" t="s">
        <v>736</v>
      </c>
      <c r="J117" t="s">
        <v>6101</v>
      </c>
      <c r="K117" t="s">
        <v>730</v>
      </c>
      <c r="L117" t="s">
        <v>842</v>
      </c>
      <c r="M117" t="s">
        <v>6102</v>
      </c>
      <c r="N117" t="s">
        <v>639</v>
      </c>
      <c r="O117" t="s">
        <v>656</v>
      </c>
      <c r="P117" t="s">
        <v>26</v>
      </c>
      <c r="Q117" t="s">
        <v>652</v>
      </c>
      <c r="R117" t="s">
        <v>640</v>
      </c>
      <c r="S117" t="s">
        <v>6103</v>
      </c>
      <c r="T117" t="s">
        <v>6102</v>
      </c>
    </row>
    <row r="118" spans="1:20" x14ac:dyDescent="0.25">
      <c r="A118" t="s">
        <v>240</v>
      </c>
      <c r="B118" t="s">
        <v>246</v>
      </c>
      <c r="C118">
        <v>119</v>
      </c>
      <c r="D118">
        <v>1</v>
      </c>
      <c r="E118" t="s">
        <v>6100</v>
      </c>
      <c r="F118">
        <v>559</v>
      </c>
      <c r="G118">
        <v>0</v>
      </c>
      <c r="H118" t="s">
        <v>649</v>
      </c>
      <c r="I118" t="s">
        <v>736</v>
      </c>
      <c r="J118" t="s">
        <v>6101</v>
      </c>
      <c r="K118" t="s">
        <v>730</v>
      </c>
      <c r="L118" t="s">
        <v>842</v>
      </c>
      <c r="M118" t="s">
        <v>6102</v>
      </c>
      <c r="N118" t="s">
        <v>639</v>
      </c>
      <c r="O118" t="s">
        <v>656</v>
      </c>
      <c r="P118" t="s">
        <v>26</v>
      </c>
      <c r="Q118" t="s">
        <v>652</v>
      </c>
      <c r="R118" t="s">
        <v>640</v>
      </c>
      <c r="S118" t="s">
        <v>6103</v>
      </c>
      <c r="T118" t="s">
        <v>6102</v>
      </c>
    </row>
    <row r="119" spans="1:20" x14ac:dyDescent="0.25">
      <c r="A119" t="s">
        <v>239</v>
      </c>
      <c r="B119" t="s">
        <v>245</v>
      </c>
      <c r="C119">
        <v>120</v>
      </c>
      <c r="D119">
        <v>1</v>
      </c>
      <c r="E119" t="s">
        <v>6100</v>
      </c>
      <c r="F119">
        <v>559</v>
      </c>
      <c r="G119">
        <v>0</v>
      </c>
      <c r="H119" t="s">
        <v>649</v>
      </c>
      <c r="I119" t="s">
        <v>736</v>
      </c>
      <c r="J119" t="s">
        <v>6101</v>
      </c>
      <c r="K119" t="s">
        <v>730</v>
      </c>
      <c r="L119" t="s">
        <v>842</v>
      </c>
      <c r="M119" t="s">
        <v>6102</v>
      </c>
      <c r="N119" t="s">
        <v>639</v>
      </c>
      <c r="O119" t="s">
        <v>656</v>
      </c>
      <c r="P119" t="s">
        <v>26</v>
      </c>
      <c r="Q119" t="s">
        <v>652</v>
      </c>
      <c r="R119" t="s">
        <v>640</v>
      </c>
      <c r="S119" t="s">
        <v>6103</v>
      </c>
      <c r="T119" t="s">
        <v>6102</v>
      </c>
    </row>
    <row r="120" spans="1:20" x14ac:dyDescent="0.25">
      <c r="A120" t="s">
        <v>22</v>
      </c>
      <c r="B120" t="s">
        <v>27</v>
      </c>
      <c r="C120">
        <v>80</v>
      </c>
      <c r="D120">
        <v>1</v>
      </c>
      <c r="E120" t="s">
        <v>6100</v>
      </c>
      <c r="F120">
        <v>80</v>
      </c>
      <c r="G120">
        <v>0</v>
      </c>
      <c r="H120" t="s">
        <v>649</v>
      </c>
      <c r="I120" t="s">
        <v>6104</v>
      </c>
      <c r="J120" t="s">
        <v>6105</v>
      </c>
      <c r="K120" t="s">
        <v>6106</v>
      </c>
      <c r="L120" t="s">
        <v>791</v>
      </c>
      <c r="M120" t="s">
        <v>6107</v>
      </c>
      <c r="N120" t="s">
        <v>639</v>
      </c>
      <c r="O120" t="s">
        <v>651</v>
      </c>
      <c r="P120" t="s">
        <v>26</v>
      </c>
      <c r="Q120" t="s">
        <v>652</v>
      </c>
      <c r="R120" t="s">
        <v>640</v>
      </c>
      <c r="S120" t="s">
        <v>6108</v>
      </c>
      <c r="T120" t="s">
        <v>6102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6109</v>
      </c>
      <c r="F121">
        <v>129</v>
      </c>
      <c r="G121">
        <v>0</v>
      </c>
      <c r="H121" t="s">
        <v>637</v>
      </c>
      <c r="I121" t="s">
        <v>6110</v>
      </c>
      <c r="J121" t="s">
        <v>644</v>
      </c>
      <c r="K121" t="s">
        <v>639</v>
      </c>
      <c r="L121" t="s">
        <v>640</v>
      </c>
      <c r="M121" t="s">
        <v>6111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6112</v>
      </c>
      <c r="T121" t="s">
        <v>6111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6113</v>
      </c>
      <c r="F122">
        <v>110</v>
      </c>
      <c r="G122">
        <v>10</v>
      </c>
      <c r="H122" t="s">
        <v>637</v>
      </c>
      <c r="I122" t="s">
        <v>6114</v>
      </c>
      <c r="J122" t="s">
        <v>698</v>
      </c>
      <c r="K122" t="s">
        <v>639</v>
      </c>
      <c r="L122" t="s">
        <v>640</v>
      </c>
      <c r="M122" t="s">
        <v>6115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6116</v>
      </c>
      <c r="T122" t="s">
        <v>6115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6117</v>
      </c>
      <c r="F123">
        <v>101</v>
      </c>
      <c r="G123">
        <v>1</v>
      </c>
      <c r="H123" t="s">
        <v>637</v>
      </c>
      <c r="I123" t="s">
        <v>6118</v>
      </c>
      <c r="J123" t="s">
        <v>719</v>
      </c>
      <c r="K123" t="s">
        <v>639</v>
      </c>
      <c r="L123" t="s">
        <v>640</v>
      </c>
      <c r="M123" t="s">
        <v>6115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6119</v>
      </c>
      <c r="T123" t="s">
        <v>6115</v>
      </c>
    </row>
    <row r="124" spans="1:20" x14ac:dyDescent="0.25">
      <c r="A124" t="s">
        <v>147</v>
      </c>
      <c r="B124" t="s">
        <v>148</v>
      </c>
      <c r="C124">
        <v>40</v>
      </c>
      <c r="D124">
        <v>10</v>
      </c>
      <c r="E124" t="s">
        <v>6120</v>
      </c>
      <c r="F124">
        <v>400</v>
      </c>
      <c r="G124">
        <v>0</v>
      </c>
      <c r="H124" t="s">
        <v>637</v>
      </c>
      <c r="I124" t="s">
        <v>5009</v>
      </c>
      <c r="J124" t="s">
        <v>884</v>
      </c>
      <c r="K124" t="s">
        <v>639</v>
      </c>
      <c r="L124" t="s">
        <v>640</v>
      </c>
      <c r="M124" t="s">
        <v>6121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6122</v>
      </c>
      <c r="T124" t="s">
        <v>6121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6123</v>
      </c>
      <c r="F125">
        <v>149</v>
      </c>
      <c r="G125">
        <v>0</v>
      </c>
      <c r="H125" t="s">
        <v>649</v>
      </c>
      <c r="I125" t="s">
        <v>6124</v>
      </c>
      <c r="J125" t="s">
        <v>6125</v>
      </c>
      <c r="K125" t="s">
        <v>6126</v>
      </c>
      <c r="L125" t="s">
        <v>880</v>
      </c>
      <c r="M125" t="s">
        <v>6127</v>
      </c>
      <c r="N125" t="s">
        <v>639</v>
      </c>
      <c r="O125" t="s">
        <v>651</v>
      </c>
      <c r="P125" t="s">
        <v>26</v>
      </c>
      <c r="Q125" t="s">
        <v>652</v>
      </c>
      <c r="R125" t="s">
        <v>640</v>
      </c>
      <c r="S125" t="s">
        <v>6128</v>
      </c>
      <c r="T125" t="s">
        <v>6129</v>
      </c>
    </row>
    <row r="126" spans="1:20" x14ac:dyDescent="0.25">
      <c r="A126" t="s">
        <v>601</v>
      </c>
      <c r="B126" t="s">
        <v>602</v>
      </c>
      <c r="C126">
        <v>109</v>
      </c>
      <c r="D126">
        <v>1</v>
      </c>
      <c r="E126" t="s">
        <v>6130</v>
      </c>
      <c r="F126">
        <v>486</v>
      </c>
      <c r="G126">
        <v>50</v>
      </c>
      <c r="H126" t="s">
        <v>751</v>
      </c>
      <c r="I126" t="s">
        <v>6131</v>
      </c>
      <c r="J126" t="s">
        <v>6132</v>
      </c>
      <c r="K126" t="s">
        <v>978</v>
      </c>
      <c r="L126" t="s">
        <v>6133</v>
      </c>
      <c r="M126" t="s">
        <v>6134</v>
      </c>
      <c r="N126" t="s">
        <v>1010</v>
      </c>
      <c r="O126" t="s">
        <v>753</v>
      </c>
      <c r="P126" t="s">
        <v>744</v>
      </c>
      <c r="Q126" t="s">
        <v>745</v>
      </c>
      <c r="R126" t="s">
        <v>640</v>
      </c>
      <c r="S126" t="s">
        <v>6135</v>
      </c>
      <c r="T126" t="s">
        <v>6136</v>
      </c>
    </row>
    <row r="127" spans="1:20" x14ac:dyDescent="0.25">
      <c r="A127" t="s">
        <v>241</v>
      </c>
      <c r="B127" t="s">
        <v>247</v>
      </c>
      <c r="C127">
        <v>109</v>
      </c>
      <c r="D127">
        <v>1</v>
      </c>
      <c r="E127" t="s">
        <v>6130</v>
      </c>
      <c r="F127">
        <v>486</v>
      </c>
      <c r="G127">
        <v>50</v>
      </c>
      <c r="H127" t="s">
        <v>751</v>
      </c>
      <c r="I127" t="s">
        <v>6131</v>
      </c>
      <c r="J127" t="s">
        <v>6132</v>
      </c>
      <c r="K127" t="s">
        <v>978</v>
      </c>
      <c r="L127" t="s">
        <v>6133</v>
      </c>
      <c r="M127" t="s">
        <v>6134</v>
      </c>
      <c r="N127" t="s">
        <v>1010</v>
      </c>
      <c r="O127" t="s">
        <v>753</v>
      </c>
      <c r="P127" t="s">
        <v>744</v>
      </c>
      <c r="Q127" t="s">
        <v>745</v>
      </c>
      <c r="R127" t="s">
        <v>640</v>
      </c>
      <c r="S127" t="s">
        <v>6135</v>
      </c>
      <c r="T127" t="s">
        <v>6136</v>
      </c>
    </row>
    <row r="128" spans="1:20" x14ac:dyDescent="0.25">
      <c r="A128" t="s">
        <v>240</v>
      </c>
      <c r="B128" t="s">
        <v>246</v>
      </c>
      <c r="C128">
        <v>109</v>
      </c>
      <c r="D128">
        <v>1</v>
      </c>
      <c r="E128" t="s">
        <v>6130</v>
      </c>
      <c r="F128">
        <v>486</v>
      </c>
      <c r="G128">
        <v>50</v>
      </c>
      <c r="H128" t="s">
        <v>751</v>
      </c>
      <c r="I128" t="s">
        <v>6131</v>
      </c>
      <c r="J128" t="s">
        <v>6132</v>
      </c>
      <c r="K128" t="s">
        <v>978</v>
      </c>
      <c r="L128" t="s">
        <v>6133</v>
      </c>
      <c r="M128" t="s">
        <v>6134</v>
      </c>
      <c r="N128" t="s">
        <v>1010</v>
      </c>
      <c r="O128" t="s">
        <v>753</v>
      </c>
      <c r="P128" t="s">
        <v>744</v>
      </c>
      <c r="Q128" t="s">
        <v>745</v>
      </c>
      <c r="R128" t="s">
        <v>640</v>
      </c>
      <c r="S128" t="s">
        <v>6135</v>
      </c>
      <c r="T128" t="s">
        <v>6136</v>
      </c>
    </row>
    <row r="129" spans="1:20" x14ac:dyDescent="0.25">
      <c r="A129" t="s">
        <v>239</v>
      </c>
      <c r="B129" t="s">
        <v>245</v>
      </c>
      <c r="C129">
        <v>109</v>
      </c>
      <c r="D129">
        <v>1</v>
      </c>
      <c r="E129" t="s">
        <v>6130</v>
      </c>
      <c r="F129">
        <v>486</v>
      </c>
      <c r="G129">
        <v>50</v>
      </c>
      <c r="H129" t="s">
        <v>751</v>
      </c>
      <c r="I129" t="s">
        <v>6131</v>
      </c>
      <c r="J129" t="s">
        <v>6132</v>
      </c>
      <c r="K129" t="s">
        <v>978</v>
      </c>
      <c r="L129" t="s">
        <v>6133</v>
      </c>
      <c r="M129" t="s">
        <v>6134</v>
      </c>
      <c r="N129" t="s">
        <v>1010</v>
      </c>
      <c r="O129" t="s">
        <v>753</v>
      </c>
      <c r="P129" t="s">
        <v>744</v>
      </c>
      <c r="Q129" t="s">
        <v>745</v>
      </c>
      <c r="R129" t="s">
        <v>640</v>
      </c>
      <c r="S129" t="s">
        <v>6135</v>
      </c>
      <c r="T129" t="s">
        <v>6136</v>
      </c>
    </row>
    <row r="130" spans="1:20" x14ac:dyDescent="0.25">
      <c r="A130" t="s">
        <v>601</v>
      </c>
      <c r="B130" t="s">
        <v>602</v>
      </c>
      <c r="C130">
        <v>159</v>
      </c>
      <c r="D130">
        <v>1</v>
      </c>
      <c r="E130" t="s">
        <v>6137</v>
      </c>
      <c r="F130">
        <v>99</v>
      </c>
      <c r="G130">
        <v>0</v>
      </c>
      <c r="H130" t="s">
        <v>637</v>
      </c>
      <c r="I130" t="s">
        <v>6138</v>
      </c>
      <c r="J130" t="s">
        <v>741</v>
      </c>
      <c r="K130" t="s">
        <v>639</v>
      </c>
      <c r="L130" t="s">
        <v>640</v>
      </c>
      <c r="M130" t="s">
        <v>6136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6139</v>
      </c>
      <c r="T130" t="s">
        <v>6136</v>
      </c>
    </row>
    <row r="131" spans="1:20" x14ac:dyDescent="0.25">
      <c r="A131" t="s">
        <v>18</v>
      </c>
      <c r="B131" t="s">
        <v>19</v>
      </c>
      <c r="C131">
        <v>33</v>
      </c>
      <c r="D131">
        <v>20</v>
      </c>
      <c r="E131" t="s">
        <v>6140</v>
      </c>
      <c r="F131">
        <v>798</v>
      </c>
      <c r="G131">
        <v>0</v>
      </c>
      <c r="H131" t="s">
        <v>637</v>
      </c>
      <c r="I131" t="s">
        <v>6141</v>
      </c>
      <c r="J131" t="s">
        <v>741</v>
      </c>
      <c r="K131" t="s">
        <v>639</v>
      </c>
      <c r="L131" t="s">
        <v>640</v>
      </c>
      <c r="M131" t="s">
        <v>6142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6143</v>
      </c>
      <c r="T131" t="s">
        <v>6142</v>
      </c>
    </row>
    <row r="132" spans="1:20" x14ac:dyDescent="0.25">
      <c r="A132" t="s">
        <v>240</v>
      </c>
      <c r="B132" t="s">
        <v>246</v>
      </c>
      <c r="C132">
        <v>109</v>
      </c>
      <c r="D132">
        <v>1</v>
      </c>
      <c r="E132" t="s">
        <v>6144</v>
      </c>
      <c r="F132">
        <v>377</v>
      </c>
      <c r="G132">
        <v>50</v>
      </c>
      <c r="H132" t="s">
        <v>751</v>
      </c>
      <c r="I132" t="s">
        <v>6145</v>
      </c>
      <c r="J132" t="s">
        <v>6146</v>
      </c>
      <c r="K132" t="s">
        <v>978</v>
      </c>
      <c r="L132" t="s">
        <v>6147</v>
      </c>
      <c r="M132" t="s">
        <v>6148</v>
      </c>
      <c r="N132" t="s">
        <v>1010</v>
      </c>
      <c r="O132" t="s">
        <v>743</v>
      </c>
      <c r="P132" t="s">
        <v>744</v>
      </c>
      <c r="Q132" t="s">
        <v>745</v>
      </c>
      <c r="R132" t="s">
        <v>640</v>
      </c>
      <c r="S132" t="s">
        <v>6149</v>
      </c>
      <c r="T132" t="s">
        <v>6142</v>
      </c>
    </row>
    <row r="133" spans="1:20" x14ac:dyDescent="0.25">
      <c r="A133" t="s">
        <v>601</v>
      </c>
      <c r="B133" t="s">
        <v>602</v>
      </c>
      <c r="C133">
        <v>109</v>
      </c>
      <c r="D133">
        <v>1</v>
      </c>
      <c r="E133" t="s">
        <v>6144</v>
      </c>
      <c r="F133">
        <v>377</v>
      </c>
      <c r="G133">
        <v>50</v>
      </c>
      <c r="H133" t="s">
        <v>751</v>
      </c>
      <c r="I133" t="s">
        <v>6145</v>
      </c>
      <c r="J133" t="s">
        <v>6146</v>
      </c>
      <c r="K133" t="s">
        <v>978</v>
      </c>
      <c r="L133" t="s">
        <v>6147</v>
      </c>
      <c r="M133" t="s">
        <v>6148</v>
      </c>
      <c r="N133" t="s">
        <v>1010</v>
      </c>
      <c r="O133" t="s">
        <v>743</v>
      </c>
      <c r="P133" t="s">
        <v>744</v>
      </c>
      <c r="Q133" t="s">
        <v>745</v>
      </c>
      <c r="R133" t="s">
        <v>640</v>
      </c>
      <c r="S133" t="s">
        <v>6149</v>
      </c>
      <c r="T133" t="s">
        <v>6142</v>
      </c>
    </row>
    <row r="134" spans="1:20" x14ac:dyDescent="0.25">
      <c r="A134" t="s">
        <v>241</v>
      </c>
      <c r="B134" t="s">
        <v>247</v>
      </c>
      <c r="C134">
        <v>109</v>
      </c>
      <c r="D134">
        <v>1</v>
      </c>
      <c r="E134" t="s">
        <v>6144</v>
      </c>
      <c r="F134">
        <v>377</v>
      </c>
      <c r="G134">
        <v>50</v>
      </c>
      <c r="H134" t="s">
        <v>751</v>
      </c>
      <c r="I134" t="s">
        <v>6145</v>
      </c>
      <c r="J134" t="s">
        <v>6146</v>
      </c>
      <c r="K134" t="s">
        <v>978</v>
      </c>
      <c r="L134" t="s">
        <v>6147</v>
      </c>
      <c r="M134" t="s">
        <v>6148</v>
      </c>
      <c r="N134" t="s">
        <v>1010</v>
      </c>
      <c r="O134" t="s">
        <v>743</v>
      </c>
      <c r="P134" t="s">
        <v>744</v>
      </c>
      <c r="Q134" t="s">
        <v>745</v>
      </c>
      <c r="R134" t="s">
        <v>640</v>
      </c>
      <c r="S134" t="s">
        <v>6149</v>
      </c>
      <c r="T134" t="s">
        <v>6142</v>
      </c>
    </row>
    <row r="135" spans="1:20" x14ac:dyDescent="0.25">
      <c r="A135" t="s">
        <v>601</v>
      </c>
      <c r="B135" t="s">
        <v>602</v>
      </c>
      <c r="C135">
        <v>109</v>
      </c>
      <c r="D135">
        <v>1</v>
      </c>
      <c r="E135" t="s">
        <v>6150</v>
      </c>
      <c r="F135">
        <v>486</v>
      </c>
      <c r="G135">
        <v>50</v>
      </c>
      <c r="H135" t="s">
        <v>751</v>
      </c>
      <c r="I135" t="s">
        <v>6151</v>
      </c>
      <c r="J135" t="s">
        <v>6152</v>
      </c>
      <c r="K135" t="s">
        <v>6153</v>
      </c>
      <c r="L135" t="s">
        <v>6154</v>
      </c>
      <c r="M135" t="s">
        <v>6155</v>
      </c>
      <c r="N135" t="s">
        <v>1010</v>
      </c>
      <c r="O135" t="s">
        <v>753</v>
      </c>
      <c r="P135" t="s">
        <v>744</v>
      </c>
      <c r="Q135" t="s">
        <v>745</v>
      </c>
      <c r="R135" t="s">
        <v>640</v>
      </c>
      <c r="S135" t="s">
        <v>6156</v>
      </c>
      <c r="T135" t="s">
        <v>6155</v>
      </c>
    </row>
    <row r="136" spans="1:20" x14ac:dyDescent="0.25">
      <c r="A136" t="s">
        <v>241</v>
      </c>
      <c r="B136" t="s">
        <v>247</v>
      </c>
      <c r="C136">
        <v>109</v>
      </c>
      <c r="D136">
        <v>1</v>
      </c>
      <c r="E136" t="s">
        <v>6150</v>
      </c>
      <c r="F136">
        <v>486</v>
      </c>
      <c r="G136">
        <v>50</v>
      </c>
      <c r="H136" t="s">
        <v>751</v>
      </c>
      <c r="I136" t="s">
        <v>6151</v>
      </c>
      <c r="J136" t="s">
        <v>6152</v>
      </c>
      <c r="K136" t="s">
        <v>6153</v>
      </c>
      <c r="L136" t="s">
        <v>6154</v>
      </c>
      <c r="M136" t="s">
        <v>6155</v>
      </c>
      <c r="N136" t="s">
        <v>1010</v>
      </c>
      <c r="O136" t="s">
        <v>753</v>
      </c>
      <c r="P136" t="s">
        <v>744</v>
      </c>
      <c r="Q136" t="s">
        <v>745</v>
      </c>
      <c r="R136" t="s">
        <v>640</v>
      </c>
      <c r="S136" t="s">
        <v>6156</v>
      </c>
      <c r="T136" t="s">
        <v>6155</v>
      </c>
    </row>
    <row r="137" spans="1:20" x14ac:dyDescent="0.25">
      <c r="A137" t="s">
        <v>240</v>
      </c>
      <c r="B137" t="s">
        <v>246</v>
      </c>
      <c r="C137">
        <v>109</v>
      </c>
      <c r="D137">
        <v>1</v>
      </c>
      <c r="E137" t="s">
        <v>6150</v>
      </c>
      <c r="F137">
        <v>486</v>
      </c>
      <c r="G137">
        <v>50</v>
      </c>
      <c r="H137" t="s">
        <v>751</v>
      </c>
      <c r="I137" t="s">
        <v>6151</v>
      </c>
      <c r="J137" t="s">
        <v>6152</v>
      </c>
      <c r="K137" t="s">
        <v>6153</v>
      </c>
      <c r="L137" t="s">
        <v>6154</v>
      </c>
      <c r="M137" t="s">
        <v>6155</v>
      </c>
      <c r="N137" t="s">
        <v>1010</v>
      </c>
      <c r="O137" t="s">
        <v>753</v>
      </c>
      <c r="P137" t="s">
        <v>744</v>
      </c>
      <c r="Q137" t="s">
        <v>745</v>
      </c>
      <c r="R137" t="s">
        <v>640</v>
      </c>
      <c r="S137" t="s">
        <v>6156</v>
      </c>
      <c r="T137" t="s">
        <v>6155</v>
      </c>
    </row>
    <row r="138" spans="1:20" x14ac:dyDescent="0.25">
      <c r="A138" t="s">
        <v>239</v>
      </c>
      <c r="B138" t="s">
        <v>245</v>
      </c>
      <c r="C138">
        <v>109</v>
      </c>
      <c r="D138">
        <v>1</v>
      </c>
      <c r="E138" t="s">
        <v>6150</v>
      </c>
      <c r="F138">
        <v>486</v>
      </c>
      <c r="G138">
        <v>50</v>
      </c>
      <c r="H138" t="s">
        <v>751</v>
      </c>
      <c r="I138" t="s">
        <v>6151</v>
      </c>
      <c r="J138" t="s">
        <v>6152</v>
      </c>
      <c r="K138" t="s">
        <v>6153</v>
      </c>
      <c r="L138" t="s">
        <v>6154</v>
      </c>
      <c r="M138" t="s">
        <v>6155</v>
      </c>
      <c r="N138" t="s">
        <v>1010</v>
      </c>
      <c r="O138" t="s">
        <v>753</v>
      </c>
      <c r="P138" t="s">
        <v>744</v>
      </c>
      <c r="Q138" t="s">
        <v>745</v>
      </c>
      <c r="R138" t="s">
        <v>640</v>
      </c>
      <c r="S138" t="s">
        <v>6156</v>
      </c>
      <c r="T138" t="s">
        <v>6155</v>
      </c>
    </row>
    <row r="139" spans="1:20" x14ac:dyDescent="0.25">
      <c r="A139" t="s">
        <v>99</v>
      </c>
      <c r="B139" t="s">
        <v>100</v>
      </c>
      <c r="C139">
        <v>10</v>
      </c>
      <c r="D139">
        <v>40</v>
      </c>
      <c r="E139" t="s">
        <v>6157</v>
      </c>
      <c r="F139">
        <v>677</v>
      </c>
      <c r="G139">
        <v>77</v>
      </c>
      <c r="H139" t="s">
        <v>649</v>
      </c>
      <c r="I139" t="s">
        <v>6158</v>
      </c>
      <c r="J139" t="s">
        <v>6159</v>
      </c>
      <c r="K139" t="s">
        <v>6160</v>
      </c>
      <c r="L139" t="s">
        <v>940</v>
      </c>
      <c r="M139" t="s">
        <v>6121</v>
      </c>
      <c r="N139" t="s">
        <v>639</v>
      </c>
      <c r="O139" t="s">
        <v>651</v>
      </c>
      <c r="P139" t="s">
        <v>26</v>
      </c>
      <c r="Q139" t="s">
        <v>652</v>
      </c>
      <c r="R139" t="s">
        <v>640</v>
      </c>
      <c r="S139" t="s">
        <v>6161</v>
      </c>
      <c r="T139" t="s">
        <v>6162</v>
      </c>
    </row>
    <row r="140" spans="1:20" x14ac:dyDescent="0.25">
      <c r="A140" t="s">
        <v>77</v>
      </c>
      <c r="B140" t="s">
        <v>78</v>
      </c>
      <c r="C140">
        <v>27.5</v>
      </c>
      <c r="D140">
        <v>4</v>
      </c>
      <c r="E140" t="s">
        <v>6163</v>
      </c>
      <c r="F140">
        <v>165</v>
      </c>
      <c r="G140">
        <v>0</v>
      </c>
      <c r="H140" t="s">
        <v>649</v>
      </c>
      <c r="I140" t="s">
        <v>2904</v>
      </c>
      <c r="J140" t="s">
        <v>6164</v>
      </c>
      <c r="K140" t="s">
        <v>6165</v>
      </c>
      <c r="L140" t="s">
        <v>842</v>
      </c>
      <c r="M140" t="s">
        <v>6166</v>
      </c>
      <c r="N140" t="s">
        <v>639</v>
      </c>
      <c r="O140" t="s">
        <v>651</v>
      </c>
      <c r="P140" t="s">
        <v>26</v>
      </c>
      <c r="Q140" t="s">
        <v>652</v>
      </c>
      <c r="R140" t="s">
        <v>640</v>
      </c>
      <c r="S140" t="s">
        <v>6167</v>
      </c>
      <c r="T140" t="s">
        <v>6168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6169</v>
      </c>
      <c r="F141">
        <v>200</v>
      </c>
      <c r="G141">
        <v>0</v>
      </c>
      <c r="H141" t="s">
        <v>637</v>
      </c>
      <c r="I141" t="s">
        <v>5194</v>
      </c>
      <c r="J141" t="s">
        <v>664</v>
      </c>
      <c r="K141" t="s">
        <v>639</v>
      </c>
      <c r="L141" t="s">
        <v>640</v>
      </c>
      <c r="M141" t="s">
        <v>6170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6171</v>
      </c>
      <c r="T141" t="s">
        <v>6170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6172</v>
      </c>
      <c r="F142">
        <v>129</v>
      </c>
      <c r="G142">
        <v>0</v>
      </c>
      <c r="H142" t="s">
        <v>637</v>
      </c>
      <c r="I142" t="s">
        <v>6173</v>
      </c>
      <c r="J142" t="s">
        <v>685</v>
      </c>
      <c r="K142" t="s">
        <v>639</v>
      </c>
      <c r="L142" t="s">
        <v>640</v>
      </c>
      <c r="M142" t="s">
        <v>6174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6175</v>
      </c>
      <c r="T142" t="s">
        <v>6174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6176</v>
      </c>
      <c r="F143">
        <v>100</v>
      </c>
      <c r="G143">
        <v>0</v>
      </c>
      <c r="H143" t="s">
        <v>637</v>
      </c>
      <c r="I143" t="s">
        <v>6177</v>
      </c>
      <c r="J143" t="s">
        <v>698</v>
      </c>
      <c r="K143" t="s">
        <v>639</v>
      </c>
      <c r="L143" t="s">
        <v>640</v>
      </c>
      <c r="M143" t="s">
        <v>6178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6179</v>
      </c>
      <c r="T143" t="s">
        <v>6180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6181</v>
      </c>
      <c r="F144">
        <v>100</v>
      </c>
      <c r="G144">
        <v>0</v>
      </c>
      <c r="H144" t="s">
        <v>637</v>
      </c>
      <c r="I144" t="s">
        <v>805</v>
      </c>
      <c r="J144" t="s">
        <v>722</v>
      </c>
      <c r="K144" t="s">
        <v>639</v>
      </c>
      <c r="L144" t="s">
        <v>640</v>
      </c>
      <c r="M144" t="s">
        <v>6182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6183</v>
      </c>
      <c r="T144" t="s">
        <v>6184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6185</v>
      </c>
      <c r="F145">
        <v>238</v>
      </c>
      <c r="G145">
        <v>38</v>
      </c>
      <c r="H145" t="s">
        <v>637</v>
      </c>
      <c r="I145" t="s">
        <v>6186</v>
      </c>
      <c r="J145" t="s">
        <v>6187</v>
      </c>
      <c r="K145" t="s">
        <v>639</v>
      </c>
      <c r="L145" t="s">
        <v>640</v>
      </c>
      <c r="M145" t="s">
        <v>6188</v>
      </c>
      <c r="N145" t="s">
        <v>639</v>
      </c>
      <c r="O145" t="s">
        <v>647</v>
      </c>
      <c r="P145" t="s">
        <v>5</v>
      </c>
      <c r="Q145" t="s">
        <v>648</v>
      </c>
      <c r="R145" t="s">
        <v>6189</v>
      </c>
      <c r="S145" t="s">
        <v>6190</v>
      </c>
      <c r="T145" t="s">
        <v>6188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6191</v>
      </c>
      <c r="F146">
        <v>200</v>
      </c>
      <c r="G146">
        <v>0</v>
      </c>
      <c r="H146" t="s">
        <v>637</v>
      </c>
      <c r="I146" t="s">
        <v>6192</v>
      </c>
      <c r="J146" t="s">
        <v>6193</v>
      </c>
      <c r="K146" t="s">
        <v>639</v>
      </c>
      <c r="L146" t="s">
        <v>640</v>
      </c>
      <c r="M146" t="s">
        <v>6194</v>
      </c>
      <c r="N146" t="s">
        <v>639</v>
      </c>
      <c r="O146" t="s">
        <v>660</v>
      </c>
      <c r="P146" t="s">
        <v>5</v>
      </c>
      <c r="Q146" t="s">
        <v>642</v>
      </c>
      <c r="R146" t="s">
        <v>640</v>
      </c>
      <c r="S146" t="s">
        <v>6195</v>
      </c>
      <c r="T146" t="s">
        <v>6194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6196</v>
      </c>
      <c r="F147">
        <v>200</v>
      </c>
      <c r="G147">
        <v>0</v>
      </c>
      <c r="H147" t="s">
        <v>637</v>
      </c>
      <c r="I147" t="s">
        <v>6197</v>
      </c>
      <c r="J147" t="s">
        <v>653</v>
      </c>
      <c r="K147" t="s">
        <v>639</v>
      </c>
      <c r="L147" t="s">
        <v>640</v>
      </c>
      <c r="M147" t="s">
        <v>6198</v>
      </c>
      <c r="N147" t="s">
        <v>639</v>
      </c>
      <c r="O147" t="s">
        <v>647</v>
      </c>
      <c r="P147" t="s">
        <v>5</v>
      </c>
      <c r="Q147" t="s">
        <v>648</v>
      </c>
      <c r="R147" t="s">
        <v>640</v>
      </c>
      <c r="S147" t="s">
        <v>6199</v>
      </c>
      <c r="T147" t="s">
        <v>6198</v>
      </c>
    </row>
    <row r="148" spans="1:20" x14ac:dyDescent="0.25">
      <c r="A148" t="s">
        <v>601</v>
      </c>
      <c r="B148" t="s">
        <v>602</v>
      </c>
      <c r="C148">
        <v>159</v>
      </c>
      <c r="D148">
        <v>1</v>
      </c>
      <c r="E148" t="s">
        <v>6200</v>
      </c>
      <c r="F148">
        <v>99</v>
      </c>
      <c r="G148">
        <v>0</v>
      </c>
      <c r="H148" t="s">
        <v>637</v>
      </c>
      <c r="I148" t="s">
        <v>6201</v>
      </c>
      <c r="J148" t="s">
        <v>664</v>
      </c>
      <c r="K148" t="s">
        <v>639</v>
      </c>
      <c r="L148" t="s">
        <v>640</v>
      </c>
      <c r="M148" t="s">
        <v>6202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6203</v>
      </c>
      <c r="T148" t="s">
        <v>6202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6204</v>
      </c>
      <c r="F149">
        <v>118</v>
      </c>
      <c r="G149">
        <v>18</v>
      </c>
      <c r="H149" t="s">
        <v>637</v>
      </c>
      <c r="I149" t="s">
        <v>6205</v>
      </c>
      <c r="J149" t="s">
        <v>695</v>
      </c>
      <c r="K149" t="s">
        <v>639</v>
      </c>
      <c r="L149" t="s">
        <v>640</v>
      </c>
      <c r="M149" t="s">
        <v>6206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6207</v>
      </c>
      <c r="T149" t="s">
        <v>6206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6208</v>
      </c>
      <c r="F150">
        <v>100</v>
      </c>
      <c r="G150">
        <v>0</v>
      </c>
      <c r="H150" t="s">
        <v>637</v>
      </c>
      <c r="I150" t="s">
        <v>6209</v>
      </c>
      <c r="J150" t="s">
        <v>653</v>
      </c>
      <c r="K150" t="s">
        <v>639</v>
      </c>
      <c r="L150" t="s">
        <v>640</v>
      </c>
      <c r="M150" t="s">
        <v>6210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6211</v>
      </c>
      <c r="T150" t="s">
        <v>6210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6</v>
      </c>
      <c r="E151" t="s">
        <v>6212</v>
      </c>
      <c r="F151">
        <v>200</v>
      </c>
      <c r="G151">
        <v>0</v>
      </c>
      <c r="H151" t="s">
        <v>637</v>
      </c>
      <c r="I151" t="s">
        <v>6213</v>
      </c>
      <c r="J151" t="s">
        <v>697</v>
      </c>
      <c r="K151" t="s">
        <v>639</v>
      </c>
      <c r="L151" t="s">
        <v>640</v>
      </c>
      <c r="M151" t="s">
        <v>6210</v>
      </c>
      <c r="N151" t="s">
        <v>639</v>
      </c>
      <c r="O151" t="s">
        <v>647</v>
      </c>
      <c r="P151" t="s">
        <v>5</v>
      </c>
      <c r="Q151" t="s">
        <v>648</v>
      </c>
      <c r="R151" t="s">
        <v>640</v>
      </c>
      <c r="S151" t="s">
        <v>6214</v>
      </c>
      <c r="T151" t="s">
        <v>6210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6215</v>
      </c>
      <c r="F152">
        <v>110</v>
      </c>
      <c r="G152">
        <v>10</v>
      </c>
      <c r="H152" t="s">
        <v>637</v>
      </c>
      <c r="I152" t="s">
        <v>6205</v>
      </c>
      <c r="J152" t="s">
        <v>695</v>
      </c>
      <c r="K152" t="s">
        <v>639</v>
      </c>
      <c r="L152" t="s">
        <v>640</v>
      </c>
      <c r="M152" t="s">
        <v>6216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6217</v>
      </c>
      <c r="T152" t="s">
        <v>6216</v>
      </c>
    </row>
    <row r="153" spans="1:20" x14ac:dyDescent="0.25">
      <c r="A153" t="s">
        <v>22</v>
      </c>
      <c r="B153" t="s">
        <v>27</v>
      </c>
      <c r="C153">
        <v>120</v>
      </c>
      <c r="D153">
        <v>1</v>
      </c>
      <c r="E153" t="s">
        <v>6218</v>
      </c>
      <c r="F153">
        <v>89</v>
      </c>
      <c r="G153">
        <v>0</v>
      </c>
      <c r="H153" t="s">
        <v>637</v>
      </c>
      <c r="I153" t="s">
        <v>6209</v>
      </c>
      <c r="J153" t="s">
        <v>653</v>
      </c>
      <c r="K153" t="s">
        <v>639</v>
      </c>
      <c r="L153" t="s">
        <v>640</v>
      </c>
      <c r="M153" t="s">
        <v>6219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6220</v>
      </c>
      <c r="T153" t="s">
        <v>6221</v>
      </c>
    </row>
    <row r="154" spans="1:20" x14ac:dyDescent="0.25">
      <c r="A154" t="s">
        <v>240</v>
      </c>
      <c r="B154" t="s">
        <v>246</v>
      </c>
      <c r="C154">
        <v>159</v>
      </c>
      <c r="D154">
        <v>1</v>
      </c>
      <c r="E154" t="s">
        <v>6222</v>
      </c>
      <c r="F154">
        <v>129</v>
      </c>
      <c r="G154">
        <v>0</v>
      </c>
      <c r="H154" t="s">
        <v>637</v>
      </c>
      <c r="I154" t="s">
        <v>6223</v>
      </c>
      <c r="J154" t="s">
        <v>701</v>
      </c>
      <c r="K154" t="s">
        <v>639</v>
      </c>
      <c r="L154" t="s">
        <v>640</v>
      </c>
      <c r="M154" t="s">
        <v>6219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6224</v>
      </c>
      <c r="T154" t="s">
        <v>6219</v>
      </c>
    </row>
    <row r="155" spans="1:20" x14ac:dyDescent="0.25">
      <c r="A155" t="s">
        <v>241</v>
      </c>
      <c r="B155" t="s">
        <v>742</v>
      </c>
      <c r="C155">
        <v>72.2</v>
      </c>
      <c r="D155">
        <v>1</v>
      </c>
      <c r="E155" t="s">
        <v>6225</v>
      </c>
      <c r="F155">
        <v>151.4</v>
      </c>
      <c r="G155">
        <v>7</v>
      </c>
      <c r="H155" t="s">
        <v>677</v>
      </c>
      <c r="I155" t="s">
        <v>6226</v>
      </c>
      <c r="J155" t="s">
        <v>6227</v>
      </c>
      <c r="K155" t="s">
        <v>6228</v>
      </c>
      <c r="L155" t="s">
        <v>6229</v>
      </c>
      <c r="M155" t="s">
        <v>6230</v>
      </c>
      <c r="N155" t="s">
        <v>639</v>
      </c>
      <c r="O155" t="s">
        <v>678</v>
      </c>
      <c r="P155" t="s">
        <v>23</v>
      </c>
      <c r="Q155" t="s">
        <v>679</v>
      </c>
      <c r="R155" t="s">
        <v>640</v>
      </c>
      <c r="S155" t="s">
        <v>6231</v>
      </c>
      <c r="T155" t="s">
        <v>6230</v>
      </c>
    </row>
    <row r="156" spans="1:20" x14ac:dyDescent="0.25">
      <c r="A156" t="s">
        <v>601</v>
      </c>
      <c r="B156" t="s">
        <v>742</v>
      </c>
      <c r="C156">
        <v>72.2</v>
      </c>
      <c r="D156">
        <v>1</v>
      </c>
      <c r="E156" t="s">
        <v>6225</v>
      </c>
      <c r="F156">
        <v>151.4</v>
      </c>
      <c r="G156">
        <v>7</v>
      </c>
      <c r="H156" t="s">
        <v>677</v>
      </c>
      <c r="I156" t="s">
        <v>6226</v>
      </c>
      <c r="J156" t="s">
        <v>6227</v>
      </c>
      <c r="K156" t="s">
        <v>6228</v>
      </c>
      <c r="L156" t="s">
        <v>6229</v>
      </c>
      <c r="M156" t="s">
        <v>6230</v>
      </c>
      <c r="N156" t="s">
        <v>639</v>
      </c>
      <c r="O156" t="s">
        <v>678</v>
      </c>
      <c r="P156" t="s">
        <v>23</v>
      </c>
      <c r="Q156" t="s">
        <v>679</v>
      </c>
      <c r="R156" t="s">
        <v>640</v>
      </c>
      <c r="S156" t="s">
        <v>6231</v>
      </c>
      <c r="T156" t="s">
        <v>6230</v>
      </c>
    </row>
    <row r="157" spans="1:20" x14ac:dyDescent="0.25">
      <c r="A157" t="s">
        <v>241</v>
      </c>
      <c r="B157" t="s">
        <v>247</v>
      </c>
      <c r="C157">
        <v>159</v>
      </c>
      <c r="D157">
        <v>1</v>
      </c>
      <c r="E157" t="s">
        <v>6232</v>
      </c>
      <c r="F157">
        <v>258</v>
      </c>
      <c r="G157">
        <v>0</v>
      </c>
      <c r="H157" t="s">
        <v>637</v>
      </c>
      <c r="I157" t="s">
        <v>6233</v>
      </c>
      <c r="J157" t="s">
        <v>735</v>
      </c>
      <c r="K157" t="s">
        <v>639</v>
      </c>
      <c r="L157" t="s">
        <v>640</v>
      </c>
      <c r="M157" t="s">
        <v>6234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6235</v>
      </c>
      <c r="T157" t="s">
        <v>6236</v>
      </c>
    </row>
    <row r="158" spans="1:20" x14ac:dyDescent="0.25">
      <c r="A158" t="s">
        <v>239</v>
      </c>
      <c r="B158" t="s">
        <v>245</v>
      </c>
      <c r="C158">
        <v>159</v>
      </c>
      <c r="D158">
        <v>1</v>
      </c>
      <c r="E158" t="s">
        <v>6232</v>
      </c>
      <c r="F158">
        <v>258</v>
      </c>
      <c r="G158">
        <v>0</v>
      </c>
      <c r="H158" t="s">
        <v>637</v>
      </c>
      <c r="I158" t="s">
        <v>6233</v>
      </c>
      <c r="J158" t="s">
        <v>735</v>
      </c>
      <c r="K158" t="s">
        <v>639</v>
      </c>
      <c r="L158" t="s">
        <v>640</v>
      </c>
      <c r="M158" t="s">
        <v>6234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6235</v>
      </c>
      <c r="T158" t="s">
        <v>6236</v>
      </c>
    </row>
    <row r="159" spans="1:20" x14ac:dyDescent="0.25">
      <c r="A159" t="s">
        <v>22</v>
      </c>
      <c r="B159" t="s">
        <v>27</v>
      </c>
      <c r="C159">
        <v>120</v>
      </c>
      <c r="D159">
        <v>1</v>
      </c>
      <c r="E159" t="s">
        <v>6237</v>
      </c>
      <c r="F159">
        <v>189</v>
      </c>
      <c r="G159">
        <v>0</v>
      </c>
      <c r="H159" t="s">
        <v>637</v>
      </c>
      <c r="I159" t="s">
        <v>6238</v>
      </c>
      <c r="J159" t="s">
        <v>767</v>
      </c>
      <c r="K159" t="s">
        <v>639</v>
      </c>
      <c r="L159" t="s">
        <v>640</v>
      </c>
      <c r="M159" t="s">
        <v>6239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6240</v>
      </c>
      <c r="T159" t="s">
        <v>6239</v>
      </c>
    </row>
    <row r="160" spans="1:20" x14ac:dyDescent="0.25">
      <c r="A160" t="s">
        <v>101</v>
      </c>
      <c r="B160" t="s">
        <v>74</v>
      </c>
      <c r="C160">
        <v>120</v>
      </c>
      <c r="D160">
        <v>1</v>
      </c>
      <c r="E160" t="s">
        <v>6237</v>
      </c>
      <c r="F160">
        <v>189</v>
      </c>
      <c r="G160">
        <v>0</v>
      </c>
      <c r="H160" t="s">
        <v>637</v>
      </c>
      <c r="I160" t="s">
        <v>6238</v>
      </c>
      <c r="J160" t="s">
        <v>767</v>
      </c>
      <c r="K160" t="s">
        <v>639</v>
      </c>
      <c r="L160" t="s">
        <v>640</v>
      </c>
      <c r="M160" t="s">
        <v>6239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6240</v>
      </c>
      <c r="T160" t="s">
        <v>6239</v>
      </c>
    </row>
    <row r="161" spans="1:20" x14ac:dyDescent="0.25">
      <c r="A161" t="s">
        <v>147</v>
      </c>
      <c r="B161" t="s">
        <v>148</v>
      </c>
      <c r="C161">
        <v>50</v>
      </c>
      <c r="D161">
        <v>12</v>
      </c>
      <c r="E161" t="s">
        <v>6241</v>
      </c>
      <c r="F161">
        <v>400</v>
      </c>
      <c r="G161">
        <v>0</v>
      </c>
      <c r="H161" t="s">
        <v>637</v>
      </c>
      <c r="I161" t="s">
        <v>6242</v>
      </c>
      <c r="J161" t="s">
        <v>6243</v>
      </c>
      <c r="K161" t="s">
        <v>639</v>
      </c>
      <c r="L161" t="s">
        <v>640</v>
      </c>
      <c r="M161" t="s">
        <v>6244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6245</v>
      </c>
      <c r="T161" t="s">
        <v>6244</v>
      </c>
    </row>
    <row r="162" spans="1:20" x14ac:dyDescent="0.25">
      <c r="A162" t="s">
        <v>239</v>
      </c>
      <c r="B162" t="s">
        <v>245</v>
      </c>
      <c r="C162">
        <v>159</v>
      </c>
      <c r="D162">
        <v>1</v>
      </c>
      <c r="E162" t="s">
        <v>6246</v>
      </c>
      <c r="F162">
        <v>109</v>
      </c>
      <c r="G162">
        <v>0</v>
      </c>
      <c r="H162" t="s">
        <v>637</v>
      </c>
      <c r="I162" t="s">
        <v>6247</v>
      </c>
      <c r="J162" t="s">
        <v>697</v>
      </c>
      <c r="K162" t="s">
        <v>639</v>
      </c>
      <c r="L162" t="s">
        <v>640</v>
      </c>
      <c r="M162" t="s">
        <v>6248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6249</v>
      </c>
      <c r="T162" t="s">
        <v>6248</v>
      </c>
    </row>
    <row r="163" spans="1:20" x14ac:dyDescent="0.25">
      <c r="A163" t="s">
        <v>22</v>
      </c>
      <c r="B163" t="s">
        <v>27</v>
      </c>
      <c r="C163">
        <v>80</v>
      </c>
      <c r="D163">
        <v>1</v>
      </c>
      <c r="E163" t="s">
        <v>6250</v>
      </c>
      <c r="F163">
        <v>80</v>
      </c>
      <c r="G163">
        <v>0</v>
      </c>
      <c r="H163" t="s">
        <v>649</v>
      </c>
      <c r="I163" t="s">
        <v>6251</v>
      </c>
      <c r="J163" t="s">
        <v>6252</v>
      </c>
      <c r="K163" t="s">
        <v>6253</v>
      </c>
      <c r="L163" t="s">
        <v>731</v>
      </c>
      <c r="M163" t="s">
        <v>6254</v>
      </c>
      <c r="N163" t="s">
        <v>639</v>
      </c>
      <c r="O163" t="s">
        <v>651</v>
      </c>
      <c r="P163" t="s">
        <v>26</v>
      </c>
      <c r="Q163" t="s">
        <v>652</v>
      </c>
      <c r="R163" t="s">
        <v>640</v>
      </c>
      <c r="S163" t="s">
        <v>6255</v>
      </c>
      <c r="T163" t="s">
        <v>6256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6257</v>
      </c>
      <c r="F164">
        <v>100</v>
      </c>
      <c r="G164">
        <v>0</v>
      </c>
      <c r="H164" t="s">
        <v>637</v>
      </c>
      <c r="I164" t="s">
        <v>696</v>
      </c>
      <c r="J164" t="s">
        <v>659</v>
      </c>
      <c r="K164" t="s">
        <v>639</v>
      </c>
      <c r="L164" t="s">
        <v>640</v>
      </c>
      <c r="M164" t="s">
        <v>6258</v>
      </c>
      <c r="N164" t="s">
        <v>639</v>
      </c>
      <c r="O164" t="s">
        <v>647</v>
      </c>
      <c r="P164" t="s">
        <v>5</v>
      </c>
      <c r="Q164" t="s">
        <v>648</v>
      </c>
      <c r="R164" t="s">
        <v>640</v>
      </c>
      <c r="S164" t="s">
        <v>6259</v>
      </c>
      <c r="T164" t="s">
        <v>6258</v>
      </c>
    </row>
    <row r="165" spans="1:20" x14ac:dyDescent="0.25">
      <c r="A165" t="s">
        <v>239</v>
      </c>
      <c r="B165" t="s">
        <v>245</v>
      </c>
      <c r="C165">
        <v>162</v>
      </c>
      <c r="D165">
        <v>1</v>
      </c>
      <c r="E165" t="s">
        <v>6260</v>
      </c>
      <c r="F165">
        <v>229</v>
      </c>
      <c r="G165">
        <v>0</v>
      </c>
      <c r="H165" t="s">
        <v>637</v>
      </c>
      <c r="I165" t="s">
        <v>6261</v>
      </c>
      <c r="J165" t="s">
        <v>6262</v>
      </c>
      <c r="K165" t="s">
        <v>639</v>
      </c>
      <c r="L165" t="s">
        <v>640</v>
      </c>
      <c r="M165" t="s">
        <v>6263</v>
      </c>
      <c r="N165" t="s">
        <v>639</v>
      </c>
      <c r="O165" t="s">
        <v>647</v>
      </c>
      <c r="P165" t="s">
        <v>5</v>
      </c>
      <c r="Q165" t="s">
        <v>648</v>
      </c>
      <c r="R165" t="s">
        <v>640</v>
      </c>
      <c r="S165" t="s">
        <v>6264</v>
      </c>
      <c r="T165" t="s">
        <v>6263</v>
      </c>
    </row>
    <row r="166" spans="1:20" x14ac:dyDescent="0.25">
      <c r="A166" t="s">
        <v>101</v>
      </c>
      <c r="B166" t="s">
        <v>74</v>
      </c>
      <c r="C166">
        <v>117</v>
      </c>
      <c r="D166">
        <v>1</v>
      </c>
      <c r="E166" t="s">
        <v>6260</v>
      </c>
      <c r="F166">
        <v>229</v>
      </c>
      <c r="G166">
        <v>0</v>
      </c>
      <c r="H166" t="s">
        <v>637</v>
      </c>
      <c r="I166" t="s">
        <v>6261</v>
      </c>
      <c r="J166" t="s">
        <v>6262</v>
      </c>
      <c r="K166" t="s">
        <v>639</v>
      </c>
      <c r="L166" t="s">
        <v>640</v>
      </c>
      <c r="M166" t="s">
        <v>6263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6264</v>
      </c>
      <c r="T166" t="s">
        <v>6263</v>
      </c>
    </row>
    <row r="167" spans="1:20" x14ac:dyDescent="0.25">
      <c r="A167" t="s">
        <v>601</v>
      </c>
      <c r="B167" t="s">
        <v>602</v>
      </c>
      <c r="C167">
        <v>119</v>
      </c>
      <c r="D167">
        <v>1</v>
      </c>
      <c r="E167" t="s">
        <v>6265</v>
      </c>
      <c r="F167">
        <v>559</v>
      </c>
      <c r="G167">
        <v>0</v>
      </c>
      <c r="H167" t="s">
        <v>649</v>
      </c>
      <c r="I167" t="s">
        <v>6266</v>
      </c>
      <c r="J167" t="s">
        <v>6267</v>
      </c>
      <c r="K167" t="s">
        <v>806</v>
      </c>
      <c r="L167" t="s">
        <v>906</v>
      </c>
      <c r="M167" t="s">
        <v>6268</v>
      </c>
      <c r="N167" t="s">
        <v>639</v>
      </c>
      <c r="O167" t="s">
        <v>656</v>
      </c>
      <c r="P167" t="s">
        <v>26</v>
      </c>
      <c r="Q167" t="s">
        <v>652</v>
      </c>
      <c r="R167" t="s">
        <v>640</v>
      </c>
      <c r="S167" t="s">
        <v>6269</v>
      </c>
      <c r="T167" t="s">
        <v>6268</v>
      </c>
    </row>
    <row r="168" spans="1:20" x14ac:dyDescent="0.25">
      <c r="A168" t="s">
        <v>241</v>
      </c>
      <c r="B168" t="s">
        <v>247</v>
      </c>
      <c r="C168">
        <v>119</v>
      </c>
      <c r="D168">
        <v>1</v>
      </c>
      <c r="E168" t="s">
        <v>6265</v>
      </c>
      <c r="F168">
        <v>559</v>
      </c>
      <c r="G168">
        <v>0</v>
      </c>
      <c r="H168" t="s">
        <v>649</v>
      </c>
      <c r="I168" t="s">
        <v>6266</v>
      </c>
      <c r="J168" t="s">
        <v>6267</v>
      </c>
      <c r="K168" t="s">
        <v>806</v>
      </c>
      <c r="L168" t="s">
        <v>906</v>
      </c>
      <c r="M168" t="s">
        <v>6268</v>
      </c>
      <c r="N168" t="s">
        <v>639</v>
      </c>
      <c r="O168" t="s">
        <v>656</v>
      </c>
      <c r="P168" t="s">
        <v>26</v>
      </c>
      <c r="Q168" t="s">
        <v>652</v>
      </c>
      <c r="R168" t="s">
        <v>640</v>
      </c>
      <c r="S168" t="s">
        <v>6269</v>
      </c>
      <c r="T168" t="s">
        <v>6268</v>
      </c>
    </row>
    <row r="169" spans="1:20" x14ac:dyDescent="0.25">
      <c r="A169" t="s">
        <v>240</v>
      </c>
      <c r="B169" t="s">
        <v>246</v>
      </c>
      <c r="C169">
        <v>119</v>
      </c>
      <c r="D169">
        <v>1</v>
      </c>
      <c r="E169" t="s">
        <v>6265</v>
      </c>
      <c r="F169">
        <v>559</v>
      </c>
      <c r="G169">
        <v>0</v>
      </c>
      <c r="H169" t="s">
        <v>649</v>
      </c>
      <c r="I169" t="s">
        <v>6266</v>
      </c>
      <c r="J169" t="s">
        <v>6267</v>
      </c>
      <c r="K169" t="s">
        <v>806</v>
      </c>
      <c r="L169" t="s">
        <v>906</v>
      </c>
      <c r="M169" t="s">
        <v>6268</v>
      </c>
      <c r="N169" t="s">
        <v>639</v>
      </c>
      <c r="O169" t="s">
        <v>656</v>
      </c>
      <c r="P169" t="s">
        <v>26</v>
      </c>
      <c r="Q169" t="s">
        <v>652</v>
      </c>
      <c r="R169" t="s">
        <v>640</v>
      </c>
      <c r="S169" t="s">
        <v>6269</v>
      </c>
      <c r="T169" t="s">
        <v>6268</v>
      </c>
    </row>
    <row r="170" spans="1:20" x14ac:dyDescent="0.25">
      <c r="A170" t="s">
        <v>239</v>
      </c>
      <c r="B170" t="s">
        <v>245</v>
      </c>
      <c r="C170">
        <v>120</v>
      </c>
      <c r="D170">
        <v>1</v>
      </c>
      <c r="E170" t="s">
        <v>6265</v>
      </c>
      <c r="F170">
        <v>559</v>
      </c>
      <c r="G170">
        <v>0</v>
      </c>
      <c r="H170" t="s">
        <v>649</v>
      </c>
      <c r="I170" t="s">
        <v>6266</v>
      </c>
      <c r="J170" t="s">
        <v>6267</v>
      </c>
      <c r="K170" t="s">
        <v>806</v>
      </c>
      <c r="L170" t="s">
        <v>906</v>
      </c>
      <c r="M170" t="s">
        <v>6268</v>
      </c>
      <c r="N170" t="s">
        <v>639</v>
      </c>
      <c r="O170" t="s">
        <v>656</v>
      </c>
      <c r="P170" t="s">
        <v>26</v>
      </c>
      <c r="Q170" t="s">
        <v>652</v>
      </c>
      <c r="R170" t="s">
        <v>640</v>
      </c>
      <c r="S170" t="s">
        <v>6269</v>
      </c>
      <c r="T170" t="s">
        <v>6268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6270</v>
      </c>
      <c r="F171">
        <v>107</v>
      </c>
      <c r="G171">
        <v>7</v>
      </c>
      <c r="H171" t="s">
        <v>637</v>
      </c>
      <c r="I171" t="s">
        <v>6271</v>
      </c>
      <c r="J171" t="s">
        <v>653</v>
      </c>
      <c r="K171" t="s">
        <v>639</v>
      </c>
      <c r="L171" t="s">
        <v>640</v>
      </c>
      <c r="M171" t="s">
        <v>6272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6273</v>
      </c>
      <c r="T171" t="s">
        <v>6272</v>
      </c>
    </row>
    <row r="172" spans="1:20" x14ac:dyDescent="0.25">
      <c r="A172" t="s">
        <v>22</v>
      </c>
      <c r="B172" t="s">
        <v>27</v>
      </c>
      <c r="C172">
        <v>120</v>
      </c>
      <c r="D172">
        <v>1</v>
      </c>
      <c r="E172" t="s">
        <v>6274</v>
      </c>
      <c r="F172">
        <v>100</v>
      </c>
      <c r="G172">
        <v>0</v>
      </c>
      <c r="H172" t="s">
        <v>637</v>
      </c>
      <c r="I172" t="s">
        <v>6275</v>
      </c>
      <c r="J172" t="s">
        <v>683</v>
      </c>
      <c r="K172" t="s">
        <v>639</v>
      </c>
      <c r="L172" t="s">
        <v>640</v>
      </c>
      <c r="M172" t="s">
        <v>6276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6277</v>
      </c>
      <c r="T172" t="s">
        <v>6276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6278</v>
      </c>
      <c r="F173">
        <v>200</v>
      </c>
      <c r="G173">
        <v>0</v>
      </c>
      <c r="H173" t="s">
        <v>637</v>
      </c>
      <c r="I173" t="s">
        <v>6279</v>
      </c>
      <c r="J173" t="s">
        <v>699</v>
      </c>
      <c r="K173" t="s">
        <v>639</v>
      </c>
      <c r="L173" t="s">
        <v>640</v>
      </c>
      <c r="M173" t="s">
        <v>6280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6281</v>
      </c>
      <c r="T173" t="s">
        <v>6280</v>
      </c>
    </row>
    <row r="174" spans="1:20" x14ac:dyDescent="0.25">
      <c r="A174" t="s">
        <v>147</v>
      </c>
      <c r="B174" t="s">
        <v>148</v>
      </c>
      <c r="C174">
        <v>40</v>
      </c>
      <c r="D174">
        <v>10</v>
      </c>
      <c r="E174" t="s">
        <v>6282</v>
      </c>
      <c r="F174">
        <v>330</v>
      </c>
      <c r="G174">
        <v>0</v>
      </c>
      <c r="H174" t="s">
        <v>637</v>
      </c>
      <c r="I174" t="s">
        <v>6283</v>
      </c>
      <c r="J174" t="s">
        <v>794</v>
      </c>
      <c r="K174" t="s">
        <v>639</v>
      </c>
      <c r="L174" t="s">
        <v>640</v>
      </c>
      <c r="M174" t="s">
        <v>6284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6285</v>
      </c>
      <c r="T174" t="s">
        <v>6284</v>
      </c>
    </row>
    <row r="175" spans="1:20" x14ac:dyDescent="0.25">
      <c r="A175" t="s">
        <v>241</v>
      </c>
      <c r="B175" t="s">
        <v>247</v>
      </c>
      <c r="C175">
        <v>159</v>
      </c>
      <c r="D175">
        <v>1</v>
      </c>
      <c r="E175" t="s">
        <v>6286</v>
      </c>
      <c r="F175">
        <v>387</v>
      </c>
      <c r="G175">
        <v>0</v>
      </c>
      <c r="H175" t="s">
        <v>637</v>
      </c>
      <c r="I175" t="s">
        <v>6041</v>
      </c>
      <c r="J175" t="s">
        <v>653</v>
      </c>
      <c r="K175" t="s">
        <v>639</v>
      </c>
      <c r="L175" t="s">
        <v>640</v>
      </c>
      <c r="M175" t="s">
        <v>6284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6287</v>
      </c>
      <c r="T175" t="s">
        <v>6284</v>
      </c>
    </row>
    <row r="176" spans="1:20" x14ac:dyDescent="0.25">
      <c r="A176" t="s">
        <v>601</v>
      </c>
      <c r="B176" t="s">
        <v>602</v>
      </c>
      <c r="C176">
        <v>159</v>
      </c>
      <c r="D176">
        <v>1</v>
      </c>
      <c r="E176" t="s">
        <v>6286</v>
      </c>
      <c r="F176">
        <v>387</v>
      </c>
      <c r="G176">
        <v>0</v>
      </c>
      <c r="H176" t="s">
        <v>637</v>
      </c>
      <c r="I176" t="s">
        <v>6041</v>
      </c>
      <c r="J176" t="s">
        <v>653</v>
      </c>
      <c r="K176" t="s">
        <v>639</v>
      </c>
      <c r="L176" t="s">
        <v>640</v>
      </c>
      <c r="M176" t="s">
        <v>6284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6287</v>
      </c>
      <c r="T176" t="s">
        <v>6284</v>
      </c>
    </row>
    <row r="177" spans="1:20" x14ac:dyDescent="0.25">
      <c r="A177" t="s">
        <v>239</v>
      </c>
      <c r="B177" t="s">
        <v>245</v>
      </c>
      <c r="C177">
        <v>159</v>
      </c>
      <c r="D177">
        <v>1</v>
      </c>
      <c r="E177" t="s">
        <v>6286</v>
      </c>
      <c r="F177">
        <v>387</v>
      </c>
      <c r="G177">
        <v>0</v>
      </c>
      <c r="H177" t="s">
        <v>637</v>
      </c>
      <c r="I177" t="s">
        <v>6041</v>
      </c>
      <c r="J177" t="s">
        <v>653</v>
      </c>
      <c r="K177" t="s">
        <v>639</v>
      </c>
      <c r="L177" t="s">
        <v>640</v>
      </c>
      <c r="M177" t="s">
        <v>6284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6287</v>
      </c>
      <c r="T177" t="s">
        <v>6284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6288</v>
      </c>
      <c r="F178">
        <v>167</v>
      </c>
      <c r="G178">
        <v>38</v>
      </c>
      <c r="H178" t="s">
        <v>649</v>
      </c>
      <c r="I178" t="s">
        <v>6289</v>
      </c>
      <c r="J178" t="s">
        <v>6290</v>
      </c>
      <c r="K178" t="s">
        <v>924</v>
      </c>
      <c r="L178" t="s">
        <v>680</v>
      </c>
      <c r="M178" t="s">
        <v>6291</v>
      </c>
      <c r="N178" t="s">
        <v>639</v>
      </c>
      <c r="O178" t="s">
        <v>651</v>
      </c>
      <c r="P178" t="s">
        <v>26</v>
      </c>
      <c r="Q178" t="s">
        <v>652</v>
      </c>
      <c r="R178" t="s">
        <v>640</v>
      </c>
      <c r="S178" t="s">
        <v>6292</v>
      </c>
      <c r="T178" t="s">
        <v>6293</v>
      </c>
    </row>
    <row r="179" spans="1:20" x14ac:dyDescent="0.25">
      <c r="A179" t="s">
        <v>241</v>
      </c>
      <c r="B179" t="s">
        <v>247</v>
      </c>
      <c r="C179">
        <v>0</v>
      </c>
      <c r="D179">
        <v>1</v>
      </c>
      <c r="E179" t="s">
        <v>6294</v>
      </c>
      <c r="F179">
        <v>0</v>
      </c>
      <c r="G179">
        <v>0</v>
      </c>
      <c r="H179" t="s">
        <v>637</v>
      </c>
      <c r="I179" t="s">
        <v>6295</v>
      </c>
      <c r="J179" t="s">
        <v>864</v>
      </c>
      <c r="K179" t="s">
        <v>639</v>
      </c>
      <c r="L179" t="s">
        <v>640</v>
      </c>
      <c r="M179" t="s">
        <v>6293</v>
      </c>
      <c r="N179" t="s">
        <v>639</v>
      </c>
      <c r="O179" t="s">
        <v>647</v>
      </c>
      <c r="P179" t="s">
        <v>5</v>
      </c>
      <c r="Q179" t="s">
        <v>648</v>
      </c>
      <c r="R179" t="s">
        <v>640</v>
      </c>
      <c r="S179" t="s">
        <v>6296</v>
      </c>
      <c r="T179" t="s">
        <v>6293</v>
      </c>
    </row>
    <row r="180" spans="1:20" x14ac:dyDescent="0.25">
      <c r="A180" t="s">
        <v>240</v>
      </c>
      <c r="B180" t="s">
        <v>246</v>
      </c>
      <c r="C180">
        <v>0</v>
      </c>
      <c r="D180">
        <v>1</v>
      </c>
      <c r="E180" t="s">
        <v>6297</v>
      </c>
      <c r="F180">
        <v>0</v>
      </c>
      <c r="G180">
        <v>0</v>
      </c>
      <c r="H180" t="s">
        <v>637</v>
      </c>
      <c r="I180" t="s">
        <v>6298</v>
      </c>
      <c r="J180" t="s">
        <v>653</v>
      </c>
      <c r="K180" t="s">
        <v>639</v>
      </c>
      <c r="L180" t="s">
        <v>640</v>
      </c>
      <c r="M180" t="s">
        <v>6299</v>
      </c>
      <c r="N180" t="s">
        <v>639</v>
      </c>
      <c r="O180" t="s">
        <v>647</v>
      </c>
      <c r="P180" t="s">
        <v>5</v>
      </c>
      <c r="Q180" t="s">
        <v>648</v>
      </c>
      <c r="R180" t="s">
        <v>640</v>
      </c>
      <c r="S180" t="s">
        <v>6300</v>
      </c>
      <c r="T180" t="s">
        <v>6299</v>
      </c>
    </row>
    <row r="181" spans="1:20" x14ac:dyDescent="0.25">
      <c r="A181" t="s">
        <v>239</v>
      </c>
      <c r="B181" t="s">
        <v>245</v>
      </c>
      <c r="C181">
        <v>0</v>
      </c>
      <c r="D181">
        <v>1</v>
      </c>
      <c r="E181" t="s">
        <v>6301</v>
      </c>
      <c r="F181">
        <v>0</v>
      </c>
      <c r="G181">
        <v>0</v>
      </c>
      <c r="H181" t="s">
        <v>637</v>
      </c>
      <c r="I181" t="s">
        <v>6302</v>
      </c>
      <c r="J181" t="s">
        <v>726</v>
      </c>
      <c r="K181" t="s">
        <v>639</v>
      </c>
      <c r="L181" t="s">
        <v>640</v>
      </c>
      <c r="M181" t="s">
        <v>6303</v>
      </c>
      <c r="N181" t="s">
        <v>639</v>
      </c>
      <c r="O181" t="s">
        <v>647</v>
      </c>
      <c r="P181" t="s">
        <v>5</v>
      </c>
      <c r="Q181" t="s">
        <v>648</v>
      </c>
      <c r="R181" t="s">
        <v>640</v>
      </c>
      <c r="S181" t="s">
        <v>6304</v>
      </c>
      <c r="T181" t="s">
        <v>6303</v>
      </c>
    </row>
    <row r="182" spans="1:20" x14ac:dyDescent="0.25">
      <c r="A182" t="s">
        <v>239</v>
      </c>
      <c r="B182" t="s">
        <v>245</v>
      </c>
      <c r="C182">
        <v>0</v>
      </c>
      <c r="D182">
        <v>1</v>
      </c>
      <c r="E182" t="s">
        <v>6305</v>
      </c>
      <c r="F182">
        <v>0</v>
      </c>
      <c r="G182">
        <v>0</v>
      </c>
      <c r="H182" t="s">
        <v>637</v>
      </c>
      <c r="I182" t="s">
        <v>6306</v>
      </c>
      <c r="J182" t="s">
        <v>726</v>
      </c>
      <c r="K182" t="s">
        <v>639</v>
      </c>
      <c r="L182" t="s">
        <v>640</v>
      </c>
      <c r="M182" t="s">
        <v>6307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6308</v>
      </c>
      <c r="T182" t="s">
        <v>6307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6309</v>
      </c>
      <c r="F183">
        <v>200</v>
      </c>
      <c r="G183">
        <v>0</v>
      </c>
      <c r="H183" t="s">
        <v>637</v>
      </c>
      <c r="I183" t="s">
        <v>6310</v>
      </c>
      <c r="J183" t="s">
        <v>653</v>
      </c>
      <c r="K183" t="s">
        <v>639</v>
      </c>
      <c r="L183" t="s">
        <v>640</v>
      </c>
      <c r="M183" t="s">
        <v>6311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6312</v>
      </c>
      <c r="T183" t="s">
        <v>6313</v>
      </c>
    </row>
    <row r="184" spans="1:20" x14ac:dyDescent="0.25">
      <c r="A184" t="s">
        <v>241</v>
      </c>
      <c r="B184" t="s">
        <v>247</v>
      </c>
      <c r="C184">
        <v>162</v>
      </c>
      <c r="D184">
        <v>1</v>
      </c>
      <c r="E184" t="s">
        <v>6314</v>
      </c>
      <c r="F184">
        <v>0</v>
      </c>
      <c r="G184">
        <v>0</v>
      </c>
      <c r="H184" t="s">
        <v>637</v>
      </c>
      <c r="I184" t="s">
        <v>6315</v>
      </c>
      <c r="J184" t="s">
        <v>6316</v>
      </c>
      <c r="K184" t="s">
        <v>639</v>
      </c>
      <c r="L184" t="s">
        <v>640</v>
      </c>
      <c r="M184" t="s">
        <v>6311</v>
      </c>
      <c r="N184" t="s">
        <v>639</v>
      </c>
      <c r="O184" t="s">
        <v>647</v>
      </c>
      <c r="P184" t="s">
        <v>5</v>
      </c>
      <c r="Q184" t="s">
        <v>648</v>
      </c>
      <c r="R184" t="s">
        <v>640</v>
      </c>
      <c r="S184" t="s">
        <v>6317</v>
      </c>
      <c r="T184" t="s">
        <v>6311</v>
      </c>
    </row>
    <row r="185" spans="1:20" x14ac:dyDescent="0.25">
      <c r="A185" t="s">
        <v>22</v>
      </c>
      <c r="B185" t="s">
        <v>27</v>
      </c>
      <c r="C185">
        <v>117</v>
      </c>
      <c r="D185">
        <v>1</v>
      </c>
      <c r="E185" t="s">
        <v>6314</v>
      </c>
      <c r="F185">
        <v>0</v>
      </c>
      <c r="G185">
        <v>0</v>
      </c>
      <c r="H185" t="s">
        <v>637</v>
      </c>
      <c r="I185" t="s">
        <v>6315</v>
      </c>
      <c r="J185" t="s">
        <v>6316</v>
      </c>
      <c r="K185" t="s">
        <v>639</v>
      </c>
      <c r="L185" t="s">
        <v>640</v>
      </c>
      <c r="M185" t="s">
        <v>6311</v>
      </c>
      <c r="N185" t="s">
        <v>639</v>
      </c>
      <c r="O185" t="s">
        <v>647</v>
      </c>
      <c r="P185" t="s">
        <v>5</v>
      </c>
      <c r="Q185" t="s">
        <v>648</v>
      </c>
      <c r="R185" t="s">
        <v>640</v>
      </c>
      <c r="S185" t="s">
        <v>6317</v>
      </c>
      <c r="T185" t="s">
        <v>6311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6318</v>
      </c>
      <c r="F186">
        <v>100</v>
      </c>
      <c r="G186">
        <v>0</v>
      </c>
      <c r="H186" t="s">
        <v>637</v>
      </c>
      <c r="I186" t="s">
        <v>1093</v>
      </c>
      <c r="J186" t="s">
        <v>719</v>
      </c>
      <c r="K186" t="s">
        <v>639</v>
      </c>
      <c r="L186" t="s">
        <v>640</v>
      </c>
      <c r="M186" t="s">
        <v>6319</v>
      </c>
      <c r="N186" t="s">
        <v>639</v>
      </c>
      <c r="O186" t="s">
        <v>641</v>
      </c>
      <c r="P186" t="s">
        <v>5</v>
      </c>
      <c r="Q186" t="s">
        <v>642</v>
      </c>
      <c r="R186" t="s">
        <v>6320</v>
      </c>
      <c r="S186" t="s">
        <v>6321</v>
      </c>
      <c r="T186" t="s">
        <v>6322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6323</v>
      </c>
      <c r="F187">
        <v>100</v>
      </c>
      <c r="G187">
        <v>0</v>
      </c>
      <c r="H187" t="s">
        <v>637</v>
      </c>
      <c r="I187" t="s">
        <v>1168</v>
      </c>
      <c r="J187" t="s">
        <v>674</v>
      </c>
      <c r="K187" t="s">
        <v>639</v>
      </c>
      <c r="L187" t="s">
        <v>640</v>
      </c>
      <c r="M187" t="s">
        <v>6324</v>
      </c>
      <c r="N187" t="s">
        <v>639</v>
      </c>
      <c r="O187" t="s">
        <v>647</v>
      </c>
      <c r="P187" t="s">
        <v>5</v>
      </c>
      <c r="Q187" t="s">
        <v>648</v>
      </c>
      <c r="R187" t="s">
        <v>6325</v>
      </c>
      <c r="S187" t="s">
        <v>6326</v>
      </c>
      <c r="T187" t="s">
        <v>6324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6327</v>
      </c>
      <c r="F188">
        <v>100</v>
      </c>
      <c r="G188">
        <v>0</v>
      </c>
      <c r="H188" t="s">
        <v>637</v>
      </c>
      <c r="I188" t="s">
        <v>6328</v>
      </c>
      <c r="J188" t="s">
        <v>659</v>
      </c>
      <c r="K188" t="s">
        <v>639</v>
      </c>
      <c r="L188" t="s">
        <v>640</v>
      </c>
      <c r="M188" t="s">
        <v>6329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6330</v>
      </c>
      <c r="T188" t="s">
        <v>6329</v>
      </c>
    </row>
    <row r="189" spans="1:20" x14ac:dyDescent="0.25">
      <c r="A189" t="s">
        <v>601</v>
      </c>
      <c r="B189" t="s">
        <v>602</v>
      </c>
      <c r="C189">
        <v>139</v>
      </c>
      <c r="D189">
        <v>1</v>
      </c>
      <c r="E189" t="s">
        <v>6331</v>
      </c>
      <c r="F189">
        <v>499</v>
      </c>
      <c r="G189">
        <v>0</v>
      </c>
      <c r="H189" t="s">
        <v>637</v>
      </c>
      <c r="I189" t="s">
        <v>6332</v>
      </c>
      <c r="J189" t="s">
        <v>708</v>
      </c>
      <c r="K189" t="s">
        <v>639</v>
      </c>
      <c r="L189" t="s">
        <v>640</v>
      </c>
      <c r="M189" t="s">
        <v>6333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6334</v>
      </c>
      <c r="T189" t="s">
        <v>6333</v>
      </c>
    </row>
    <row r="190" spans="1:20" x14ac:dyDescent="0.25">
      <c r="A190" t="s">
        <v>241</v>
      </c>
      <c r="B190" t="s">
        <v>247</v>
      </c>
      <c r="C190">
        <v>139</v>
      </c>
      <c r="D190">
        <v>1</v>
      </c>
      <c r="E190" t="s">
        <v>6331</v>
      </c>
      <c r="F190">
        <v>499</v>
      </c>
      <c r="G190">
        <v>0</v>
      </c>
      <c r="H190" t="s">
        <v>637</v>
      </c>
      <c r="I190" t="s">
        <v>6332</v>
      </c>
      <c r="J190" t="s">
        <v>708</v>
      </c>
      <c r="K190" t="s">
        <v>639</v>
      </c>
      <c r="L190" t="s">
        <v>640</v>
      </c>
      <c r="M190" t="s">
        <v>6333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6334</v>
      </c>
      <c r="T190" t="s">
        <v>6333</v>
      </c>
    </row>
    <row r="191" spans="1:20" x14ac:dyDescent="0.25">
      <c r="A191" t="s">
        <v>240</v>
      </c>
      <c r="B191" t="s">
        <v>246</v>
      </c>
      <c r="C191">
        <v>139</v>
      </c>
      <c r="D191">
        <v>1</v>
      </c>
      <c r="E191" t="s">
        <v>6331</v>
      </c>
      <c r="F191">
        <v>499</v>
      </c>
      <c r="G191">
        <v>0</v>
      </c>
      <c r="H191" t="s">
        <v>637</v>
      </c>
      <c r="I191" t="s">
        <v>6332</v>
      </c>
      <c r="J191" t="s">
        <v>708</v>
      </c>
      <c r="K191" t="s">
        <v>639</v>
      </c>
      <c r="L191" t="s">
        <v>640</v>
      </c>
      <c r="M191" t="s">
        <v>6333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6334</v>
      </c>
      <c r="T191" t="s">
        <v>6333</v>
      </c>
    </row>
    <row r="192" spans="1:20" x14ac:dyDescent="0.25">
      <c r="A192" t="s">
        <v>239</v>
      </c>
      <c r="B192" t="s">
        <v>245</v>
      </c>
      <c r="C192">
        <v>139</v>
      </c>
      <c r="D192">
        <v>1</v>
      </c>
      <c r="E192" t="s">
        <v>6331</v>
      </c>
      <c r="F192">
        <v>499</v>
      </c>
      <c r="G192">
        <v>0</v>
      </c>
      <c r="H192" t="s">
        <v>637</v>
      </c>
      <c r="I192" t="s">
        <v>6332</v>
      </c>
      <c r="J192" t="s">
        <v>708</v>
      </c>
      <c r="K192" t="s">
        <v>639</v>
      </c>
      <c r="L192" t="s">
        <v>640</v>
      </c>
      <c r="M192" t="s">
        <v>6333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6334</v>
      </c>
      <c r="T192" t="s">
        <v>6333</v>
      </c>
    </row>
    <row r="193" spans="1:20" x14ac:dyDescent="0.25">
      <c r="A193" t="s">
        <v>147</v>
      </c>
      <c r="B193" t="s">
        <v>148</v>
      </c>
      <c r="C193">
        <v>65</v>
      </c>
      <c r="D193">
        <v>1</v>
      </c>
      <c r="E193" t="s">
        <v>6335</v>
      </c>
      <c r="F193">
        <v>59</v>
      </c>
      <c r="G193">
        <v>0</v>
      </c>
      <c r="H193" t="s">
        <v>637</v>
      </c>
      <c r="I193" t="s">
        <v>6336</v>
      </c>
      <c r="J193" t="s">
        <v>654</v>
      </c>
      <c r="K193" t="s">
        <v>639</v>
      </c>
      <c r="L193" t="s">
        <v>640</v>
      </c>
      <c r="M193" t="s">
        <v>6337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6338</v>
      </c>
      <c r="T193" t="s">
        <v>6337</v>
      </c>
    </row>
    <row r="194" spans="1:20" x14ac:dyDescent="0.25">
      <c r="A194" t="s">
        <v>3</v>
      </c>
      <c r="B194" t="s">
        <v>4</v>
      </c>
      <c r="C194">
        <v>33.333333333333336</v>
      </c>
      <c r="D194">
        <v>3</v>
      </c>
      <c r="E194" t="s">
        <v>6339</v>
      </c>
      <c r="F194">
        <v>109</v>
      </c>
      <c r="G194">
        <v>0</v>
      </c>
      <c r="H194" t="s">
        <v>637</v>
      </c>
      <c r="I194" t="s">
        <v>6340</v>
      </c>
      <c r="J194" t="s">
        <v>653</v>
      </c>
      <c r="K194" t="s">
        <v>639</v>
      </c>
      <c r="L194" t="s">
        <v>640</v>
      </c>
      <c r="M194" t="s">
        <v>6341</v>
      </c>
      <c r="N194" t="s">
        <v>639</v>
      </c>
      <c r="O194" t="s">
        <v>647</v>
      </c>
      <c r="P194" t="s">
        <v>5</v>
      </c>
      <c r="Q194" t="s">
        <v>648</v>
      </c>
      <c r="R194" t="s">
        <v>640</v>
      </c>
      <c r="S194" t="s">
        <v>6342</v>
      </c>
      <c r="T194" t="s">
        <v>6341</v>
      </c>
    </row>
    <row r="195" spans="1:20" x14ac:dyDescent="0.25">
      <c r="A195" t="s">
        <v>516</v>
      </c>
      <c r="B195" t="s">
        <v>120</v>
      </c>
      <c r="C195">
        <v>75</v>
      </c>
      <c r="D195">
        <v>1</v>
      </c>
      <c r="E195" t="s">
        <v>6343</v>
      </c>
      <c r="F195">
        <v>80</v>
      </c>
      <c r="G195">
        <v>5</v>
      </c>
      <c r="H195" t="s">
        <v>649</v>
      </c>
      <c r="I195" t="s">
        <v>942</v>
      </c>
      <c r="J195" t="s">
        <v>6344</v>
      </c>
      <c r="K195" t="s">
        <v>6345</v>
      </c>
      <c r="L195" t="s">
        <v>893</v>
      </c>
      <c r="M195" t="s">
        <v>6346</v>
      </c>
      <c r="N195" t="s">
        <v>639</v>
      </c>
      <c r="O195" t="s">
        <v>651</v>
      </c>
      <c r="P195" t="s">
        <v>26</v>
      </c>
      <c r="Q195" t="s">
        <v>652</v>
      </c>
      <c r="R195" t="s">
        <v>640</v>
      </c>
      <c r="S195" t="s">
        <v>6347</v>
      </c>
      <c r="T195" t="s">
        <v>6348</v>
      </c>
    </row>
    <row r="196" spans="1:20" x14ac:dyDescent="0.25">
      <c r="A196" t="s">
        <v>3</v>
      </c>
      <c r="B196" t="s">
        <v>4</v>
      </c>
      <c r="C196">
        <v>33.333333333333336</v>
      </c>
      <c r="D196">
        <v>3</v>
      </c>
      <c r="E196" t="s">
        <v>6349</v>
      </c>
      <c r="F196">
        <v>109</v>
      </c>
      <c r="G196">
        <v>0</v>
      </c>
      <c r="H196" t="s">
        <v>637</v>
      </c>
      <c r="I196" t="s">
        <v>6350</v>
      </c>
      <c r="J196" t="s">
        <v>698</v>
      </c>
      <c r="K196" t="s">
        <v>639</v>
      </c>
      <c r="L196" t="s">
        <v>640</v>
      </c>
      <c r="M196" t="s">
        <v>6341</v>
      </c>
      <c r="N196" t="s">
        <v>639</v>
      </c>
      <c r="O196" t="s">
        <v>647</v>
      </c>
      <c r="P196" t="s">
        <v>5</v>
      </c>
      <c r="Q196" t="s">
        <v>648</v>
      </c>
      <c r="R196" t="s">
        <v>640</v>
      </c>
      <c r="S196" t="s">
        <v>6351</v>
      </c>
      <c r="T196" t="s">
        <v>6348</v>
      </c>
    </row>
    <row r="197" spans="1:20" x14ac:dyDescent="0.25">
      <c r="A197" t="s">
        <v>3</v>
      </c>
      <c r="B197" t="s">
        <v>4</v>
      </c>
      <c r="C197">
        <v>33.333333333333336</v>
      </c>
      <c r="D197">
        <v>3</v>
      </c>
      <c r="E197" t="s">
        <v>6352</v>
      </c>
      <c r="F197">
        <v>109</v>
      </c>
      <c r="G197">
        <v>0</v>
      </c>
      <c r="H197" t="s">
        <v>637</v>
      </c>
      <c r="I197" t="s">
        <v>6353</v>
      </c>
      <c r="J197" t="s">
        <v>659</v>
      </c>
      <c r="K197" t="s">
        <v>639</v>
      </c>
      <c r="L197" t="s">
        <v>640</v>
      </c>
      <c r="M197" t="s">
        <v>6354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6355</v>
      </c>
      <c r="T197" t="s">
        <v>6354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6356</v>
      </c>
      <c r="F198">
        <v>100</v>
      </c>
      <c r="G198">
        <v>0</v>
      </c>
      <c r="H198" t="s">
        <v>637</v>
      </c>
      <c r="I198" t="s">
        <v>6357</v>
      </c>
      <c r="J198" t="s">
        <v>698</v>
      </c>
      <c r="K198" t="s">
        <v>639</v>
      </c>
      <c r="L198" t="s">
        <v>640</v>
      </c>
      <c r="M198" t="s">
        <v>6358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6359</v>
      </c>
      <c r="T198" t="s">
        <v>6354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6360</v>
      </c>
      <c r="F199">
        <v>100</v>
      </c>
      <c r="G199">
        <v>0</v>
      </c>
      <c r="H199" t="s">
        <v>637</v>
      </c>
      <c r="I199" t="s">
        <v>6361</v>
      </c>
      <c r="J199" t="s">
        <v>683</v>
      </c>
      <c r="K199" t="s">
        <v>639</v>
      </c>
      <c r="L199" t="s">
        <v>640</v>
      </c>
      <c r="M199" t="s">
        <v>6362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6363</v>
      </c>
      <c r="T199" t="s">
        <v>6362</v>
      </c>
    </row>
    <row r="200" spans="1:20" x14ac:dyDescent="0.25">
      <c r="A200" t="s">
        <v>147</v>
      </c>
      <c r="B200" t="s">
        <v>148</v>
      </c>
      <c r="C200">
        <v>65</v>
      </c>
      <c r="D200">
        <v>3</v>
      </c>
      <c r="E200" t="s">
        <v>6364</v>
      </c>
      <c r="F200">
        <v>105</v>
      </c>
      <c r="G200">
        <v>0</v>
      </c>
      <c r="H200" t="s">
        <v>637</v>
      </c>
      <c r="I200" t="s">
        <v>6365</v>
      </c>
      <c r="J200" t="s">
        <v>699</v>
      </c>
      <c r="K200" t="s">
        <v>639</v>
      </c>
      <c r="L200" t="s">
        <v>640</v>
      </c>
      <c r="M200" t="s">
        <v>6366</v>
      </c>
      <c r="N200" t="s">
        <v>639</v>
      </c>
      <c r="O200" t="s">
        <v>647</v>
      </c>
      <c r="P200" t="s">
        <v>5</v>
      </c>
      <c r="Q200" t="s">
        <v>648</v>
      </c>
      <c r="R200" t="s">
        <v>6367</v>
      </c>
      <c r="S200" t="s">
        <v>6368</v>
      </c>
      <c r="T200" t="s">
        <v>6366</v>
      </c>
    </row>
    <row r="201" spans="1:20" x14ac:dyDescent="0.25">
      <c r="A201" t="s">
        <v>147</v>
      </c>
      <c r="B201" t="s">
        <v>148</v>
      </c>
      <c r="C201">
        <v>65</v>
      </c>
      <c r="D201">
        <v>2</v>
      </c>
      <c r="E201" t="s">
        <v>6369</v>
      </c>
      <c r="F201">
        <v>70</v>
      </c>
      <c r="G201">
        <v>0</v>
      </c>
      <c r="H201" t="s">
        <v>637</v>
      </c>
      <c r="I201" t="s">
        <v>6370</v>
      </c>
      <c r="J201" t="s">
        <v>664</v>
      </c>
      <c r="K201" t="s">
        <v>639</v>
      </c>
      <c r="L201" t="s">
        <v>640</v>
      </c>
      <c r="M201" t="s">
        <v>6371</v>
      </c>
      <c r="N201" t="s">
        <v>639</v>
      </c>
      <c r="O201" t="s">
        <v>641</v>
      </c>
      <c r="P201" t="s">
        <v>5</v>
      </c>
      <c r="Q201" t="s">
        <v>642</v>
      </c>
      <c r="R201" t="s">
        <v>6372</v>
      </c>
      <c r="S201" t="s">
        <v>6373</v>
      </c>
      <c r="T201" t="s">
        <v>6371</v>
      </c>
    </row>
    <row r="202" spans="1:20" x14ac:dyDescent="0.25">
      <c r="A202" t="s">
        <v>147</v>
      </c>
      <c r="B202" t="s">
        <v>148</v>
      </c>
      <c r="C202">
        <v>65</v>
      </c>
      <c r="D202">
        <v>1</v>
      </c>
      <c r="E202" t="s">
        <v>6374</v>
      </c>
      <c r="F202">
        <v>35</v>
      </c>
      <c r="G202">
        <v>0</v>
      </c>
      <c r="H202" t="s">
        <v>637</v>
      </c>
      <c r="I202" t="s">
        <v>6375</v>
      </c>
      <c r="J202" t="s">
        <v>713</v>
      </c>
      <c r="K202" t="s">
        <v>639</v>
      </c>
      <c r="L202" t="s">
        <v>640</v>
      </c>
      <c r="M202" t="s">
        <v>6376</v>
      </c>
      <c r="N202" t="s">
        <v>639</v>
      </c>
      <c r="O202" t="s">
        <v>647</v>
      </c>
      <c r="P202" t="s">
        <v>5</v>
      </c>
      <c r="Q202" t="s">
        <v>648</v>
      </c>
      <c r="R202" t="s">
        <v>640</v>
      </c>
      <c r="S202" t="s">
        <v>6377</v>
      </c>
      <c r="T202" t="s">
        <v>6378</v>
      </c>
    </row>
    <row r="203" spans="1:20" x14ac:dyDescent="0.25">
      <c r="A203" t="s">
        <v>147</v>
      </c>
      <c r="B203" t="s">
        <v>148</v>
      </c>
      <c r="C203">
        <v>65</v>
      </c>
      <c r="D203">
        <v>3</v>
      </c>
      <c r="E203" t="s">
        <v>6379</v>
      </c>
      <c r="F203">
        <v>105</v>
      </c>
      <c r="G203">
        <v>0</v>
      </c>
      <c r="H203" t="s">
        <v>637</v>
      </c>
      <c r="I203" t="s">
        <v>6380</v>
      </c>
      <c r="J203" t="s">
        <v>726</v>
      </c>
      <c r="K203" t="s">
        <v>639</v>
      </c>
      <c r="L203" t="s">
        <v>640</v>
      </c>
      <c r="M203" t="s">
        <v>6378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6381</v>
      </c>
      <c r="T203" t="s">
        <v>6378</v>
      </c>
    </row>
    <row r="204" spans="1:20" x14ac:dyDescent="0.25">
      <c r="A204" t="s">
        <v>516</v>
      </c>
      <c r="B204" t="s">
        <v>120</v>
      </c>
      <c r="C204">
        <v>75</v>
      </c>
      <c r="D204">
        <v>1</v>
      </c>
      <c r="E204" t="s">
        <v>6382</v>
      </c>
      <c r="F204">
        <v>112</v>
      </c>
      <c r="G204">
        <v>37</v>
      </c>
      <c r="H204" t="s">
        <v>649</v>
      </c>
      <c r="I204" t="s">
        <v>1130</v>
      </c>
      <c r="J204" t="s">
        <v>6383</v>
      </c>
      <c r="K204" t="s">
        <v>1131</v>
      </c>
      <c r="L204" t="s">
        <v>5026</v>
      </c>
      <c r="M204" t="s">
        <v>6348</v>
      </c>
      <c r="N204" t="s">
        <v>639</v>
      </c>
      <c r="O204" t="s">
        <v>656</v>
      </c>
      <c r="P204" t="s">
        <v>26</v>
      </c>
      <c r="Q204" t="s">
        <v>652</v>
      </c>
      <c r="R204" t="s">
        <v>640</v>
      </c>
      <c r="S204" t="s">
        <v>6384</v>
      </c>
      <c r="T204" t="s">
        <v>6385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6</v>
      </c>
      <c r="E205" t="s">
        <v>6386</v>
      </c>
      <c r="F205">
        <v>200</v>
      </c>
      <c r="G205">
        <v>0</v>
      </c>
      <c r="H205" t="s">
        <v>637</v>
      </c>
      <c r="I205" t="s">
        <v>6387</v>
      </c>
      <c r="J205" t="s">
        <v>643</v>
      </c>
      <c r="K205" t="s">
        <v>639</v>
      </c>
      <c r="L205" t="s">
        <v>640</v>
      </c>
      <c r="M205" t="s">
        <v>6388</v>
      </c>
      <c r="N205" t="s">
        <v>639</v>
      </c>
      <c r="O205" t="s">
        <v>641</v>
      </c>
      <c r="P205" t="s">
        <v>5</v>
      </c>
      <c r="Q205" t="s">
        <v>642</v>
      </c>
      <c r="R205" t="s">
        <v>6389</v>
      </c>
      <c r="S205" t="s">
        <v>6390</v>
      </c>
      <c r="T205" t="s">
        <v>6388</v>
      </c>
    </row>
    <row r="206" spans="1:20" x14ac:dyDescent="0.25">
      <c r="A206" t="s">
        <v>239</v>
      </c>
      <c r="B206" t="s">
        <v>742</v>
      </c>
      <c r="C206">
        <v>87.2</v>
      </c>
      <c r="D206">
        <v>1</v>
      </c>
      <c r="E206" t="s">
        <v>6391</v>
      </c>
      <c r="F206">
        <v>199.25</v>
      </c>
      <c r="G206">
        <v>8.5</v>
      </c>
      <c r="H206" t="s">
        <v>677</v>
      </c>
      <c r="I206" t="s">
        <v>2857</v>
      </c>
      <c r="J206" t="s">
        <v>2858</v>
      </c>
      <c r="K206" t="s">
        <v>976</v>
      </c>
      <c r="L206" t="s">
        <v>2859</v>
      </c>
      <c r="M206" t="s">
        <v>6388</v>
      </c>
      <c r="N206" t="s">
        <v>639</v>
      </c>
      <c r="O206" t="s">
        <v>678</v>
      </c>
      <c r="P206" t="s">
        <v>23</v>
      </c>
      <c r="Q206" t="s">
        <v>679</v>
      </c>
      <c r="R206" t="s">
        <v>640</v>
      </c>
      <c r="S206" t="s">
        <v>6392</v>
      </c>
      <c r="T206" t="s">
        <v>6388</v>
      </c>
    </row>
    <row r="207" spans="1:20" x14ac:dyDescent="0.25">
      <c r="A207" t="s">
        <v>241</v>
      </c>
      <c r="B207" t="s">
        <v>742</v>
      </c>
      <c r="C207">
        <v>103.55</v>
      </c>
      <c r="D207">
        <v>1</v>
      </c>
      <c r="E207" t="s">
        <v>6391</v>
      </c>
      <c r="F207">
        <v>199.25</v>
      </c>
      <c r="G207">
        <v>8.5</v>
      </c>
      <c r="H207" t="s">
        <v>677</v>
      </c>
      <c r="I207" t="s">
        <v>2857</v>
      </c>
      <c r="J207" t="s">
        <v>2858</v>
      </c>
      <c r="K207" t="s">
        <v>976</v>
      </c>
      <c r="L207" t="s">
        <v>2859</v>
      </c>
      <c r="M207" t="s">
        <v>6388</v>
      </c>
      <c r="N207" t="s">
        <v>639</v>
      </c>
      <c r="O207" t="s">
        <v>678</v>
      </c>
      <c r="P207" t="s">
        <v>23</v>
      </c>
      <c r="Q207" t="s">
        <v>679</v>
      </c>
      <c r="R207" t="s">
        <v>640</v>
      </c>
      <c r="S207" t="s">
        <v>6392</v>
      </c>
      <c r="T207" t="s">
        <v>6388</v>
      </c>
    </row>
    <row r="208" spans="1:20" x14ac:dyDescent="0.25">
      <c r="A208" t="s">
        <v>239</v>
      </c>
      <c r="B208" t="s">
        <v>245</v>
      </c>
      <c r="C208">
        <v>139</v>
      </c>
      <c r="D208">
        <v>2</v>
      </c>
      <c r="E208" t="s">
        <v>6393</v>
      </c>
      <c r="F208">
        <v>278</v>
      </c>
      <c r="G208">
        <v>0</v>
      </c>
      <c r="H208" t="s">
        <v>649</v>
      </c>
      <c r="I208" t="s">
        <v>6394</v>
      </c>
      <c r="J208" t="s">
        <v>6395</v>
      </c>
      <c r="K208" t="s">
        <v>6396</v>
      </c>
      <c r="L208" t="s">
        <v>773</v>
      </c>
      <c r="M208" t="s">
        <v>6397</v>
      </c>
      <c r="N208" t="s">
        <v>639</v>
      </c>
      <c r="O208" t="s">
        <v>651</v>
      </c>
      <c r="P208" t="s">
        <v>26</v>
      </c>
      <c r="Q208" t="s">
        <v>652</v>
      </c>
      <c r="R208" t="s">
        <v>640</v>
      </c>
      <c r="S208" t="s">
        <v>6398</v>
      </c>
      <c r="T208" t="s">
        <v>6397</v>
      </c>
    </row>
    <row r="209" spans="1:20" x14ac:dyDescent="0.25">
      <c r="A209" t="s">
        <v>239</v>
      </c>
      <c r="B209" t="s">
        <v>742</v>
      </c>
      <c r="C209">
        <v>87.2</v>
      </c>
      <c r="D209">
        <v>1</v>
      </c>
      <c r="E209" t="s">
        <v>6399</v>
      </c>
      <c r="F209">
        <v>95.2</v>
      </c>
      <c r="G209">
        <v>8</v>
      </c>
      <c r="H209" t="s">
        <v>677</v>
      </c>
      <c r="I209" t="s">
        <v>6400</v>
      </c>
      <c r="J209" t="s">
        <v>6401</v>
      </c>
      <c r="K209" t="s">
        <v>1016</v>
      </c>
      <c r="L209" t="s">
        <v>6402</v>
      </c>
      <c r="M209" t="s">
        <v>6403</v>
      </c>
      <c r="N209" t="s">
        <v>639</v>
      </c>
      <c r="O209" t="s">
        <v>678</v>
      </c>
      <c r="P209" t="s">
        <v>23</v>
      </c>
      <c r="Q209" t="s">
        <v>679</v>
      </c>
      <c r="R209" t="s">
        <v>640</v>
      </c>
      <c r="S209" t="s">
        <v>6404</v>
      </c>
      <c r="T209" t="s">
        <v>6403</v>
      </c>
    </row>
    <row r="210" spans="1:20" x14ac:dyDescent="0.25">
      <c r="A210" t="s">
        <v>22</v>
      </c>
      <c r="B210" t="s">
        <v>27</v>
      </c>
      <c r="C210">
        <v>80</v>
      </c>
      <c r="D210">
        <v>1</v>
      </c>
      <c r="E210" t="s">
        <v>6405</v>
      </c>
      <c r="F210">
        <v>80</v>
      </c>
      <c r="G210">
        <v>0</v>
      </c>
      <c r="H210" t="s">
        <v>649</v>
      </c>
      <c r="I210" t="s">
        <v>6406</v>
      </c>
      <c r="J210" t="s">
        <v>6407</v>
      </c>
      <c r="K210" t="s">
        <v>5508</v>
      </c>
      <c r="L210" t="s">
        <v>848</v>
      </c>
      <c r="M210" t="s">
        <v>6408</v>
      </c>
      <c r="N210" t="s">
        <v>639</v>
      </c>
      <c r="O210" t="s">
        <v>651</v>
      </c>
      <c r="P210" t="s">
        <v>26</v>
      </c>
      <c r="Q210" t="s">
        <v>652</v>
      </c>
      <c r="R210" t="s">
        <v>640</v>
      </c>
      <c r="S210" t="s">
        <v>6409</v>
      </c>
      <c r="T210" t="s">
        <v>6408</v>
      </c>
    </row>
    <row r="211" spans="1:20" x14ac:dyDescent="0.25">
      <c r="A211" t="s">
        <v>601</v>
      </c>
      <c r="B211" t="s">
        <v>602</v>
      </c>
      <c r="C211">
        <v>139</v>
      </c>
      <c r="D211">
        <v>1</v>
      </c>
      <c r="E211" t="s">
        <v>6410</v>
      </c>
      <c r="F211">
        <v>139</v>
      </c>
      <c r="G211">
        <v>0</v>
      </c>
      <c r="H211" t="s">
        <v>649</v>
      </c>
      <c r="I211" t="s">
        <v>6394</v>
      </c>
      <c r="J211" t="s">
        <v>6395</v>
      </c>
      <c r="K211" t="s">
        <v>6396</v>
      </c>
      <c r="L211" t="s">
        <v>773</v>
      </c>
      <c r="M211" t="s">
        <v>6411</v>
      </c>
      <c r="N211" t="s">
        <v>639</v>
      </c>
      <c r="O211" t="s">
        <v>651</v>
      </c>
      <c r="P211" t="s">
        <v>26</v>
      </c>
      <c r="Q211" t="s">
        <v>652</v>
      </c>
      <c r="R211" t="s">
        <v>640</v>
      </c>
      <c r="S211" t="s">
        <v>6412</v>
      </c>
      <c r="T211" t="s">
        <v>6411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6413</v>
      </c>
      <c r="F212">
        <v>200</v>
      </c>
      <c r="G212">
        <v>0</v>
      </c>
      <c r="H212" t="s">
        <v>637</v>
      </c>
      <c r="I212" t="s">
        <v>6414</v>
      </c>
      <c r="J212" t="s">
        <v>756</v>
      </c>
      <c r="K212" t="s">
        <v>639</v>
      </c>
      <c r="L212" t="s">
        <v>640</v>
      </c>
      <c r="M212" t="s">
        <v>6415</v>
      </c>
      <c r="N212" t="s">
        <v>639</v>
      </c>
      <c r="O212" t="s">
        <v>647</v>
      </c>
      <c r="P212" t="s">
        <v>5</v>
      </c>
      <c r="Q212" t="s">
        <v>648</v>
      </c>
      <c r="R212" t="s">
        <v>640</v>
      </c>
      <c r="S212" t="s">
        <v>6416</v>
      </c>
      <c r="T212" t="s">
        <v>6415</v>
      </c>
    </row>
    <row r="213" spans="1:20" x14ac:dyDescent="0.25">
      <c r="A213" t="s">
        <v>241</v>
      </c>
      <c r="B213" t="s">
        <v>742</v>
      </c>
      <c r="C213">
        <v>86.35</v>
      </c>
      <c r="D213">
        <v>1</v>
      </c>
      <c r="E213" t="s">
        <v>6417</v>
      </c>
      <c r="F213">
        <v>179.7</v>
      </c>
      <c r="G213">
        <v>7</v>
      </c>
      <c r="H213" t="s">
        <v>677</v>
      </c>
      <c r="I213" t="s">
        <v>6418</v>
      </c>
      <c r="J213" t="s">
        <v>6419</v>
      </c>
      <c r="K213" t="s">
        <v>6420</v>
      </c>
      <c r="L213" t="s">
        <v>6421</v>
      </c>
      <c r="M213" t="s">
        <v>6422</v>
      </c>
      <c r="N213" t="s">
        <v>639</v>
      </c>
      <c r="O213" t="s">
        <v>678</v>
      </c>
      <c r="P213" t="s">
        <v>23</v>
      </c>
      <c r="Q213" t="s">
        <v>679</v>
      </c>
      <c r="R213" t="s">
        <v>640</v>
      </c>
      <c r="S213" t="s">
        <v>6423</v>
      </c>
      <c r="T213" t="s">
        <v>6424</v>
      </c>
    </row>
    <row r="214" spans="1:20" x14ac:dyDescent="0.25">
      <c r="A214" t="s">
        <v>601</v>
      </c>
      <c r="B214" t="s">
        <v>742</v>
      </c>
      <c r="C214">
        <v>86.35</v>
      </c>
      <c r="D214">
        <v>1</v>
      </c>
      <c r="E214" t="s">
        <v>6417</v>
      </c>
      <c r="F214">
        <v>179.7</v>
      </c>
      <c r="G214">
        <v>7</v>
      </c>
      <c r="H214" t="s">
        <v>677</v>
      </c>
      <c r="I214" t="s">
        <v>6418</v>
      </c>
      <c r="J214" t="s">
        <v>6419</v>
      </c>
      <c r="K214" t="s">
        <v>6420</v>
      </c>
      <c r="L214" t="s">
        <v>6421</v>
      </c>
      <c r="M214" t="s">
        <v>6422</v>
      </c>
      <c r="N214" t="s">
        <v>639</v>
      </c>
      <c r="O214" t="s">
        <v>678</v>
      </c>
      <c r="P214" t="s">
        <v>23</v>
      </c>
      <c r="Q214" t="s">
        <v>679</v>
      </c>
      <c r="R214" t="s">
        <v>640</v>
      </c>
      <c r="S214" t="s">
        <v>6423</v>
      </c>
      <c r="T214" t="s">
        <v>6424</v>
      </c>
    </row>
    <row r="215" spans="1:20" x14ac:dyDescent="0.25">
      <c r="A215" t="s">
        <v>147</v>
      </c>
      <c r="B215" t="s">
        <v>148</v>
      </c>
      <c r="C215">
        <v>50</v>
      </c>
      <c r="D215">
        <v>6</v>
      </c>
      <c r="E215" t="s">
        <v>6425</v>
      </c>
      <c r="F215">
        <v>200</v>
      </c>
      <c r="G215">
        <v>0</v>
      </c>
      <c r="H215" t="s">
        <v>637</v>
      </c>
      <c r="I215" t="s">
        <v>6426</v>
      </c>
      <c r="J215" t="s">
        <v>686</v>
      </c>
      <c r="K215" t="s">
        <v>639</v>
      </c>
      <c r="L215" t="s">
        <v>640</v>
      </c>
      <c r="M215" t="s">
        <v>6427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6428</v>
      </c>
      <c r="T215" t="s">
        <v>6427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6429</v>
      </c>
      <c r="F216">
        <v>200</v>
      </c>
      <c r="G216">
        <v>0</v>
      </c>
      <c r="H216" t="s">
        <v>637</v>
      </c>
      <c r="I216" t="s">
        <v>6430</v>
      </c>
      <c r="J216" t="s">
        <v>728</v>
      </c>
      <c r="K216" t="s">
        <v>639</v>
      </c>
      <c r="L216" t="s">
        <v>640</v>
      </c>
      <c r="M216" t="s">
        <v>6431</v>
      </c>
      <c r="N216" t="s">
        <v>639</v>
      </c>
      <c r="O216" t="s">
        <v>647</v>
      </c>
      <c r="P216" t="s">
        <v>5</v>
      </c>
      <c r="Q216" t="s">
        <v>648</v>
      </c>
      <c r="R216" t="s">
        <v>640</v>
      </c>
      <c r="S216" t="s">
        <v>6432</v>
      </c>
      <c r="T216" t="s">
        <v>6433</v>
      </c>
    </row>
    <row r="217" spans="1:20" x14ac:dyDescent="0.25">
      <c r="A217" t="s">
        <v>22</v>
      </c>
      <c r="B217" t="s">
        <v>27</v>
      </c>
      <c r="C217">
        <v>80</v>
      </c>
      <c r="D217">
        <v>3</v>
      </c>
      <c r="E217" t="s">
        <v>6434</v>
      </c>
      <c r="F217">
        <v>240</v>
      </c>
      <c r="G217">
        <v>0</v>
      </c>
      <c r="H217" t="s">
        <v>649</v>
      </c>
      <c r="I217" t="s">
        <v>1110</v>
      </c>
      <c r="J217" t="s">
        <v>6435</v>
      </c>
      <c r="K217" t="s">
        <v>6436</v>
      </c>
      <c r="L217" t="s">
        <v>860</v>
      </c>
      <c r="M217" t="s">
        <v>6437</v>
      </c>
      <c r="N217" t="s">
        <v>639</v>
      </c>
      <c r="O217" t="s">
        <v>651</v>
      </c>
      <c r="P217" t="s">
        <v>26</v>
      </c>
      <c r="Q217" t="s">
        <v>652</v>
      </c>
      <c r="R217" t="s">
        <v>640</v>
      </c>
      <c r="S217" t="s">
        <v>6438</v>
      </c>
      <c r="T217" t="s">
        <v>6439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6440</v>
      </c>
      <c r="F218">
        <v>209</v>
      </c>
      <c r="G218">
        <v>9</v>
      </c>
      <c r="H218" t="s">
        <v>637</v>
      </c>
      <c r="I218" t="s">
        <v>6441</v>
      </c>
      <c r="J218" t="s">
        <v>669</v>
      </c>
      <c r="K218" t="s">
        <v>639</v>
      </c>
      <c r="L218" t="s">
        <v>640</v>
      </c>
      <c r="M218" t="s">
        <v>6442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6443</v>
      </c>
      <c r="T218" t="s">
        <v>6442</v>
      </c>
    </row>
    <row r="219" spans="1:20" x14ac:dyDescent="0.25">
      <c r="A219" t="s">
        <v>147</v>
      </c>
      <c r="B219" t="s">
        <v>148</v>
      </c>
      <c r="C219">
        <v>50</v>
      </c>
      <c r="D219">
        <v>6</v>
      </c>
      <c r="E219" t="s">
        <v>6444</v>
      </c>
      <c r="F219">
        <v>200</v>
      </c>
      <c r="G219">
        <v>0</v>
      </c>
      <c r="H219" t="s">
        <v>637</v>
      </c>
      <c r="I219" t="s">
        <v>6445</v>
      </c>
      <c r="J219" t="s">
        <v>657</v>
      </c>
      <c r="K219" t="s">
        <v>639</v>
      </c>
      <c r="L219" t="s">
        <v>640</v>
      </c>
      <c r="M219" t="s">
        <v>6446</v>
      </c>
      <c r="N219" t="s">
        <v>639</v>
      </c>
      <c r="O219" t="s">
        <v>641</v>
      </c>
      <c r="P219" t="s">
        <v>5</v>
      </c>
      <c r="Q219" t="s">
        <v>642</v>
      </c>
      <c r="R219" t="s">
        <v>640</v>
      </c>
      <c r="S219" t="s">
        <v>6447</v>
      </c>
      <c r="T219" t="s">
        <v>6446</v>
      </c>
    </row>
    <row r="220" spans="1:20" x14ac:dyDescent="0.25">
      <c r="A220" t="s">
        <v>22</v>
      </c>
      <c r="B220" t="s">
        <v>27</v>
      </c>
      <c r="C220">
        <v>66.333333333333329</v>
      </c>
      <c r="D220">
        <v>3</v>
      </c>
      <c r="E220" t="s">
        <v>6448</v>
      </c>
      <c r="F220">
        <v>220</v>
      </c>
      <c r="G220">
        <v>0</v>
      </c>
      <c r="H220" t="s">
        <v>661</v>
      </c>
      <c r="I220" t="s">
        <v>6449</v>
      </c>
      <c r="J220" t="s">
        <v>747</v>
      </c>
      <c r="K220" t="s">
        <v>639</v>
      </c>
      <c r="L220" t="s">
        <v>640</v>
      </c>
      <c r="M220" t="s">
        <v>6450</v>
      </c>
      <c r="N220" t="s">
        <v>639</v>
      </c>
      <c r="O220" t="s">
        <v>647</v>
      </c>
      <c r="P220" t="s">
        <v>5</v>
      </c>
      <c r="Q220" t="s">
        <v>648</v>
      </c>
      <c r="R220" t="s">
        <v>640</v>
      </c>
      <c r="S220" t="s">
        <v>6451</v>
      </c>
      <c r="T220" t="s">
        <v>6450</v>
      </c>
    </row>
    <row r="221" spans="1:20" x14ac:dyDescent="0.25">
      <c r="A221" t="s">
        <v>240</v>
      </c>
      <c r="B221" t="s">
        <v>2885</v>
      </c>
      <c r="C221">
        <v>94</v>
      </c>
      <c r="D221">
        <v>2</v>
      </c>
      <c r="E221" t="s">
        <v>6452</v>
      </c>
      <c r="F221">
        <v>217</v>
      </c>
      <c r="G221">
        <v>29</v>
      </c>
      <c r="H221" t="s">
        <v>649</v>
      </c>
      <c r="I221" t="s">
        <v>6453</v>
      </c>
      <c r="J221" t="s">
        <v>6454</v>
      </c>
      <c r="K221" t="s">
        <v>812</v>
      </c>
      <c r="L221" t="s">
        <v>6455</v>
      </c>
      <c r="M221" t="s">
        <v>6456</v>
      </c>
      <c r="N221" t="s">
        <v>639</v>
      </c>
      <c r="O221" t="s">
        <v>678</v>
      </c>
      <c r="P221" t="s">
        <v>23</v>
      </c>
      <c r="Q221" t="s">
        <v>679</v>
      </c>
      <c r="R221" t="s">
        <v>640</v>
      </c>
      <c r="S221" t="s">
        <v>6457</v>
      </c>
      <c r="T221" t="s">
        <v>6456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6458</v>
      </c>
      <c r="F222">
        <v>100</v>
      </c>
      <c r="G222">
        <v>0</v>
      </c>
      <c r="H222" t="s">
        <v>637</v>
      </c>
      <c r="I222" t="s">
        <v>6459</v>
      </c>
      <c r="J222" t="s">
        <v>670</v>
      </c>
      <c r="K222" t="s">
        <v>639</v>
      </c>
      <c r="L222" t="s">
        <v>640</v>
      </c>
      <c r="M222" t="s">
        <v>6460</v>
      </c>
      <c r="N222" t="s">
        <v>639</v>
      </c>
      <c r="O222" t="s">
        <v>647</v>
      </c>
      <c r="P222" t="s">
        <v>5</v>
      </c>
      <c r="Q222" t="s">
        <v>648</v>
      </c>
      <c r="R222" t="s">
        <v>640</v>
      </c>
      <c r="S222" t="s">
        <v>6461</v>
      </c>
      <c r="T222" t="s">
        <v>6462</v>
      </c>
    </row>
    <row r="223" spans="1:20" x14ac:dyDescent="0.25">
      <c r="A223" t="s">
        <v>240</v>
      </c>
      <c r="B223" t="s">
        <v>246</v>
      </c>
      <c r="C223">
        <v>159</v>
      </c>
      <c r="D223">
        <v>1</v>
      </c>
      <c r="E223" t="s">
        <v>6463</v>
      </c>
      <c r="F223">
        <v>129</v>
      </c>
      <c r="G223">
        <v>0</v>
      </c>
      <c r="H223" t="s">
        <v>637</v>
      </c>
      <c r="I223" t="s">
        <v>6464</v>
      </c>
      <c r="J223" t="s">
        <v>638</v>
      </c>
      <c r="K223" t="s">
        <v>639</v>
      </c>
      <c r="L223" t="s">
        <v>640</v>
      </c>
      <c r="M223" t="s">
        <v>6465</v>
      </c>
      <c r="N223" t="s">
        <v>639</v>
      </c>
      <c r="O223" t="s">
        <v>641</v>
      </c>
      <c r="P223" t="s">
        <v>5</v>
      </c>
      <c r="Q223" t="s">
        <v>642</v>
      </c>
      <c r="R223" t="s">
        <v>640</v>
      </c>
      <c r="S223" t="s">
        <v>6466</v>
      </c>
      <c r="T223" t="s">
        <v>6467</v>
      </c>
    </row>
    <row r="224" spans="1:20" x14ac:dyDescent="0.25">
      <c r="A224" t="s">
        <v>241</v>
      </c>
      <c r="B224" t="s">
        <v>247</v>
      </c>
      <c r="C224">
        <v>159</v>
      </c>
      <c r="D224">
        <v>1</v>
      </c>
      <c r="E224" t="s">
        <v>6468</v>
      </c>
      <c r="F224">
        <v>129</v>
      </c>
      <c r="G224">
        <v>0</v>
      </c>
      <c r="H224" t="s">
        <v>637</v>
      </c>
      <c r="I224" t="s">
        <v>6464</v>
      </c>
      <c r="J224" t="s">
        <v>638</v>
      </c>
      <c r="K224" t="s">
        <v>639</v>
      </c>
      <c r="L224" t="s">
        <v>640</v>
      </c>
      <c r="M224" t="s">
        <v>6465</v>
      </c>
      <c r="N224" t="s">
        <v>639</v>
      </c>
      <c r="O224" t="s">
        <v>641</v>
      </c>
      <c r="P224" t="s">
        <v>5</v>
      </c>
      <c r="Q224" t="s">
        <v>642</v>
      </c>
      <c r="R224" t="s">
        <v>640</v>
      </c>
      <c r="S224" t="s">
        <v>6469</v>
      </c>
      <c r="T224" t="s">
        <v>6467</v>
      </c>
    </row>
    <row r="225" spans="1:20" x14ac:dyDescent="0.25">
      <c r="A225" t="s">
        <v>147</v>
      </c>
      <c r="B225" t="s">
        <v>148</v>
      </c>
      <c r="C225">
        <v>33.333333333333336</v>
      </c>
      <c r="D225">
        <v>3</v>
      </c>
      <c r="E225" t="s">
        <v>6470</v>
      </c>
      <c r="F225">
        <v>149</v>
      </c>
      <c r="G225">
        <v>0</v>
      </c>
      <c r="H225" t="s">
        <v>649</v>
      </c>
      <c r="I225" t="s">
        <v>6471</v>
      </c>
      <c r="J225" t="s">
        <v>6472</v>
      </c>
      <c r="K225" t="s">
        <v>6473</v>
      </c>
      <c r="L225" t="s">
        <v>6474</v>
      </c>
      <c r="M225" t="s">
        <v>6475</v>
      </c>
      <c r="N225" t="s">
        <v>639</v>
      </c>
      <c r="O225" t="s">
        <v>656</v>
      </c>
      <c r="P225" t="s">
        <v>26</v>
      </c>
      <c r="Q225" t="s">
        <v>652</v>
      </c>
      <c r="R225" t="s">
        <v>640</v>
      </c>
      <c r="S225" t="s">
        <v>6476</v>
      </c>
      <c r="T225" t="s">
        <v>6475</v>
      </c>
    </row>
    <row r="226" spans="1:20" x14ac:dyDescent="0.25">
      <c r="A226" t="s">
        <v>239</v>
      </c>
      <c r="B226" t="s">
        <v>742</v>
      </c>
      <c r="C226">
        <v>92.65</v>
      </c>
      <c r="D226">
        <v>1</v>
      </c>
      <c r="E226" t="s">
        <v>6477</v>
      </c>
      <c r="F226">
        <v>99.65</v>
      </c>
      <c r="G226">
        <v>7</v>
      </c>
      <c r="H226" t="s">
        <v>677</v>
      </c>
      <c r="I226" t="s">
        <v>6478</v>
      </c>
      <c r="J226" t="s">
        <v>6479</v>
      </c>
      <c r="K226" t="s">
        <v>978</v>
      </c>
      <c r="L226" t="s">
        <v>6480</v>
      </c>
      <c r="M226" t="s">
        <v>6481</v>
      </c>
      <c r="N226" t="s">
        <v>639</v>
      </c>
      <c r="O226" t="s">
        <v>678</v>
      </c>
      <c r="P226" t="s">
        <v>23</v>
      </c>
      <c r="Q226" t="s">
        <v>679</v>
      </c>
      <c r="R226" t="s">
        <v>640</v>
      </c>
      <c r="S226" t="s">
        <v>6482</v>
      </c>
      <c r="T226" t="s">
        <v>6483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6484</v>
      </c>
      <c r="F227">
        <v>200</v>
      </c>
      <c r="G227">
        <v>0</v>
      </c>
      <c r="H227" t="s">
        <v>637</v>
      </c>
      <c r="I227" t="s">
        <v>4247</v>
      </c>
      <c r="J227" t="s">
        <v>884</v>
      </c>
      <c r="K227" t="s">
        <v>639</v>
      </c>
      <c r="L227" t="s">
        <v>640</v>
      </c>
      <c r="M227" t="s">
        <v>6485</v>
      </c>
      <c r="N227" t="s">
        <v>639</v>
      </c>
      <c r="O227" t="s">
        <v>647</v>
      </c>
      <c r="P227" t="s">
        <v>5</v>
      </c>
      <c r="Q227" t="s">
        <v>648</v>
      </c>
      <c r="R227" t="s">
        <v>640</v>
      </c>
      <c r="S227" t="s">
        <v>6486</v>
      </c>
      <c r="T227" t="s">
        <v>6485</v>
      </c>
    </row>
    <row r="228" spans="1:20" x14ac:dyDescent="0.25">
      <c r="A228" t="s">
        <v>241</v>
      </c>
      <c r="B228" t="s">
        <v>2885</v>
      </c>
      <c r="C228">
        <v>103.55</v>
      </c>
      <c r="D228">
        <v>1</v>
      </c>
      <c r="E228" t="s">
        <v>6487</v>
      </c>
      <c r="F228">
        <v>222.1</v>
      </c>
      <c r="G228">
        <v>15</v>
      </c>
      <c r="H228" t="s">
        <v>649</v>
      </c>
      <c r="I228" t="s">
        <v>6488</v>
      </c>
      <c r="J228" t="s">
        <v>6489</v>
      </c>
      <c r="K228" t="s">
        <v>748</v>
      </c>
      <c r="L228" t="s">
        <v>6490</v>
      </c>
      <c r="M228" t="s">
        <v>6491</v>
      </c>
      <c r="N228" t="s">
        <v>639</v>
      </c>
      <c r="O228" t="s">
        <v>678</v>
      </c>
      <c r="P228" t="s">
        <v>23</v>
      </c>
      <c r="Q228" t="s">
        <v>679</v>
      </c>
      <c r="R228" t="s">
        <v>640</v>
      </c>
      <c r="S228" t="s">
        <v>6492</v>
      </c>
      <c r="T228" t="s">
        <v>6491</v>
      </c>
    </row>
    <row r="229" spans="1:20" x14ac:dyDescent="0.25">
      <c r="A229" t="s">
        <v>601</v>
      </c>
      <c r="B229" t="s">
        <v>2885</v>
      </c>
      <c r="C229">
        <v>103.55</v>
      </c>
      <c r="D229">
        <v>1</v>
      </c>
      <c r="E229" t="s">
        <v>6487</v>
      </c>
      <c r="F229">
        <v>222.1</v>
      </c>
      <c r="G229">
        <v>15</v>
      </c>
      <c r="H229" t="s">
        <v>649</v>
      </c>
      <c r="I229" t="s">
        <v>6488</v>
      </c>
      <c r="J229" t="s">
        <v>6489</v>
      </c>
      <c r="K229" t="s">
        <v>748</v>
      </c>
      <c r="L229" t="s">
        <v>6490</v>
      </c>
      <c r="M229" t="s">
        <v>6491</v>
      </c>
      <c r="N229" t="s">
        <v>639</v>
      </c>
      <c r="O229" t="s">
        <v>678</v>
      </c>
      <c r="P229" t="s">
        <v>23</v>
      </c>
      <c r="Q229" t="s">
        <v>679</v>
      </c>
      <c r="R229" t="s">
        <v>640</v>
      </c>
      <c r="S229" t="s">
        <v>6492</v>
      </c>
      <c r="T229" t="s">
        <v>6491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6493</v>
      </c>
      <c r="F230">
        <v>100</v>
      </c>
      <c r="G230">
        <v>0</v>
      </c>
      <c r="H230" t="s">
        <v>637</v>
      </c>
      <c r="I230" t="s">
        <v>6494</v>
      </c>
      <c r="J230" t="s">
        <v>646</v>
      </c>
      <c r="K230" t="s">
        <v>639</v>
      </c>
      <c r="L230" t="s">
        <v>640</v>
      </c>
      <c r="M230" t="s">
        <v>6495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6496</v>
      </c>
      <c r="T230" t="s">
        <v>6497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6498</v>
      </c>
      <c r="F231">
        <v>100</v>
      </c>
      <c r="G231">
        <v>0</v>
      </c>
      <c r="H231" t="s">
        <v>637</v>
      </c>
      <c r="I231" t="s">
        <v>6499</v>
      </c>
      <c r="J231" t="s">
        <v>692</v>
      </c>
      <c r="K231" t="s">
        <v>639</v>
      </c>
      <c r="L231" t="s">
        <v>640</v>
      </c>
      <c r="M231" t="s">
        <v>6500</v>
      </c>
      <c r="N231" t="s">
        <v>639</v>
      </c>
      <c r="O231" t="s">
        <v>641</v>
      </c>
      <c r="P231" t="s">
        <v>5</v>
      </c>
      <c r="Q231" t="s">
        <v>642</v>
      </c>
      <c r="R231" t="s">
        <v>640</v>
      </c>
      <c r="S231" t="s">
        <v>6501</v>
      </c>
      <c r="T231" t="s">
        <v>6500</v>
      </c>
    </row>
    <row r="232" spans="1:20" x14ac:dyDescent="0.25">
      <c r="A232" t="s">
        <v>18</v>
      </c>
      <c r="B232" t="s">
        <v>19</v>
      </c>
      <c r="C232">
        <v>66.666666666666671</v>
      </c>
      <c r="D232">
        <v>3</v>
      </c>
      <c r="E232" t="s">
        <v>6502</v>
      </c>
      <c r="F232">
        <v>129</v>
      </c>
      <c r="G232">
        <v>0</v>
      </c>
      <c r="H232" t="s">
        <v>637</v>
      </c>
      <c r="I232" t="s">
        <v>6503</v>
      </c>
      <c r="J232" t="s">
        <v>653</v>
      </c>
      <c r="K232" t="s">
        <v>639</v>
      </c>
      <c r="L232" t="s">
        <v>640</v>
      </c>
      <c r="M232" t="s">
        <v>6504</v>
      </c>
      <c r="N232" t="s">
        <v>639</v>
      </c>
      <c r="O232" t="s">
        <v>641</v>
      </c>
      <c r="P232" t="s">
        <v>5</v>
      </c>
      <c r="Q232" t="s">
        <v>642</v>
      </c>
      <c r="R232" t="s">
        <v>640</v>
      </c>
      <c r="S232" t="s">
        <v>6505</v>
      </c>
      <c r="T232" t="s">
        <v>6506</v>
      </c>
    </row>
    <row r="233" spans="1:20" x14ac:dyDescent="0.25">
      <c r="A233" t="s">
        <v>516</v>
      </c>
      <c r="B233" t="s">
        <v>120</v>
      </c>
      <c r="C233">
        <v>75</v>
      </c>
      <c r="D233">
        <v>1</v>
      </c>
      <c r="E233" t="s">
        <v>6507</v>
      </c>
      <c r="F233">
        <v>112</v>
      </c>
      <c r="G233">
        <v>37</v>
      </c>
      <c r="H233" t="s">
        <v>649</v>
      </c>
      <c r="I233" t="s">
        <v>6508</v>
      </c>
      <c r="J233" t="s">
        <v>6509</v>
      </c>
      <c r="K233" t="s">
        <v>787</v>
      </c>
      <c r="L233" t="s">
        <v>6510</v>
      </c>
      <c r="M233" t="s">
        <v>6511</v>
      </c>
      <c r="N233" t="s">
        <v>639</v>
      </c>
      <c r="O233" t="s">
        <v>651</v>
      </c>
      <c r="P233" t="s">
        <v>26</v>
      </c>
      <c r="Q233" t="s">
        <v>652</v>
      </c>
      <c r="R233" t="s">
        <v>640</v>
      </c>
      <c r="S233" t="s">
        <v>6512</v>
      </c>
      <c r="T233" t="s">
        <v>6513</v>
      </c>
    </row>
  </sheetData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255"/>
  <sheetViews>
    <sheetView zoomScale="55" zoomScaleNormal="55" workbookViewId="0">
      <pane xSplit="2" ySplit="1" topLeftCell="Q203" activePane="bottomRight" state="frozen"/>
      <selection sqref="A1:XFD1048576"/>
      <selection pane="topRight" sqref="A1:XFD1048576"/>
      <selection pane="bottomLeft" sqref="A1:XFD1048576"/>
      <selection pane="bottomRight" activeCell="U218" sqref="U21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0.26953125" bestFit="1" customWidth="1"/>
    <col min="22" max="22" width="15.453125" bestFit="1" customWidth="1"/>
    <col min="23" max="23" width="17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241</v>
      </c>
      <c r="B2" t="s">
        <v>247</v>
      </c>
      <c r="C2">
        <v>159</v>
      </c>
      <c r="D2">
        <v>1</v>
      </c>
      <c r="E2" t="s">
        <v>6514</v>
      </c>
      <c r="F2">
        <v>167</v>
      </c>
      <c r="G2">
        <v>38</v>
      </c>
      <c r="H2" t="s">
        <v>637</v>
      </c>
      <c r="I2" t="s">
        <v>6515</v>
      </c>
      <c r="J2" t="s">
        <v>646</v>
      </c>
      <c r="K2" t="s">
        <v>639</v>
      </c>
      <c r="L2" t="s">
        <v>640</v>
      </c>
      <c r="M2" t="s">
        <v>6516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6517</v>
      </c>
      <c r="T2" t="s">
        <v>6516</v>
      </c>
      <c r="U2" s="50" t="s">
        <v>147</v>
      </c>
      <c r="V2">
        <v>531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6518</v>
      </c>
      <c r="F3">
        <v>200</v>
      </c>
      <c r="G3">
        <v>0</v>
      </c>
      <c r="H3" t="s">
        <v>637</v>
      </c>
      <c r="I3" t="s">
        <v>6519</v>
      </c>
      <c r="J3" t="s">
        <v>655</v>
      </c>
      <c r="K3" t="s">
        <v>639</v>
      </c>
      <c r="L3" t="s">
        <v>640</v>
      </c>
      <c r="M3" t="s">
        <v>6520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6521</v>
      </c>
      <c r="T3" t="s">
        <v>6520</v>
      </c>
      <c r="U3" s="51" t="s">
        <v>148</v>
      </c>
      <c r="V3">
        <v>531</v>
      </c>
    </row>
    <row r="4" spans="1:22" x14ac:dyDescent="0.25">
      <c r="A4" t="s">
        <v>22</v>
      </c>
      <c r="B4" t="s">
        <v>27</v>
      </c>
      <c r="C4">
        <v>80</v>
      </c>
      <c r="D4">
        <v>1</v>
      </c>
      <c r="E4" t="s">
        <v>6522</v>
      </c>
      <c r="F4">
        <v>80</v>
      </c>
      <c r="G4">
        <v>0</v>
      </c>
      <c r="H4" t="s">
        <v>649</v>
      </c>
      <c r="I4" t="s">
        <v>841</v>
      </c>
      <c r="J4" t="s">
        <v>6523</v>
      </c>
      <c r="K4" t="s">
        <v>6524</v>
      </c>
      <c r="L4" t="s">
        <v>4776</v>
      </c>
      <c r="M4" t="s">
        <v>6525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6526</v>
      </c>
      <c r="T4" t="s">
        <v>6525</v>
      </c>
      <c r="U4" s="50" t="s">
        <v>22</v>
      </c>
      <c r="V4">
        <v>31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6527</v>
      </c>
      <c r="F5">
        <v>100</v>
      </c>
      <c r="G5">
        <v>0</v>
      </c>
      <c r="H5" t="s">
        <v>637</v>
      </c>
      <c r="I5" t="s">
        <v>6528</v>
      </c>
      <c r="J5" t="s">
        <v>733</v>
      </c>
      <c r="K5" t="s">
        <v>639</v>
      </c>
      <c r="L5" t="s">
        <v>640</v>
      </c>
      <c r="M5" t="s">
        <v>6529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6530</v>
      </c>
      <c r="T5" t="s">
        <v>6529</v>
      </c>
      <c r="U5" s="51" t="s">
        <v>213</v>
      </c>
      <c r="V5">
        <v>2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6531</v>
      </c>
      <c r="F6">
        <v>100</v>
      </c>
      <c r="G6">
        <v>0</v>
      </c>
      <c r="H6" t="s">
        <v>637</v>
      </c>
      <c r="I6" t="s">
        <v>6532</v>
      </c>
      <c r="J6" t="s">
        <v>646</v>
      </c>
      <c r="K6" t="s">
        <v>639</v>
      </c>
      <c r="L6" t="s">
        <v>640</v>
      </c>
      <c r="M6" t="s">
        <v>6533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6534</v>
      </c>
      <c r="T6" t="s">
        <v>6533</v>
      </c>
      <c r="U6" s="51" t="s">
        <v>27</v>
      </c>
      <c r="V6">
        <v>29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6535</v>
      </c>
      <c r="F7">
        <v>200</v>
      </c>
      <c r="G7">
        <v>0</v>
      </c>
      <c r="H7" t="s">
        <v>637</v>
      </c>
      <c r="I7" t="s">
        <v>6536</v>
      </c>
      <c r="J7" t="s">
        <v>6537</v>
      </c>
      <c r="K7" t="s">
        <v>639</v>
      </c>
      <c r="L7" t="s">
        <v>640</v>
      </c>
      <c r="M7" t="s">
        <v>6538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6539</v>
      </c>
      <c r="T7" t="s">
        <v>6538</v>
      </c>
      <c r="U7" s="50" t="s">
        <v>18</v>
      </c>
      <c r="V7">
        <v>62</v>
      </c>
    </row>
    <row r="8" spans="1:22" x14ac:dyDescent="0.25">
      <c r="A8" t="s">
        <v>601</v>
      </c>
      <c r="B8" t="s">
        <v>602</v>
      </c>
      <c r="C8">
        <v>139</v>
      </c>
      <c r="D8">
        <v>1</v>
      </c>
      <c r="E8" t="s">
        <v>6540</v>
      </c>
      <c r="F8">
        <v>499</v>
      </c>
      <c r="G8">
        <v>0</v>
      </c>
      <c r="H8" t="s">
        <v>637</v>
      </c>
      <c r="I8" t="s">
        <v>6541</v>
      </c>
      <c r="J8" t="s">
        <v>685</v>
      </c>
      <c r="K8" t="s">
        <v>639</v>
      </c>
      <c r="L8" t="s">
        <v>640</v>
      </c>
      <c r="M8" t="s">
        <v>6538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6542</v>
      </c>
      <c r="T8" t="s">
        <v>6538</v>
      </c>
      <c r="U8" s="51" t="s">
        <v>19</v>
      </c>
      <c r="V8">
        <v>62</v>
      </c>
    </row>
    <row r="9" spans="1:22" x14ac:dyDescent="0.25">
      <c r="A9" t="s">
        <v>241</v>
      </c>
      <c r="B9" t="s">
        <v>247</v>
      </c>
      <c r="C9">
        <v>139</v>
      </c>
      <c r="D9">
        <v>1</v>
      </c>
      <c r="E9" t="s">
        <v>6540</v>
      </c>
      <c r="F9">
        <v>499</v>
      </c>
      <c r="G9">
        <v>0</v>
      </c>
      <c r="H9" t="s">
        <v>637</v>
      </c>
      <c r="I9" t="s">
        <v>6541</v>
      </c>
      <c r="J9" t="s">
        <v>685</v>
      </c>
      <c r="K9" t="s">
        <v>639</v>
      </c>
      <c r="L9" t="s">
        <v>640</v>
      </c>
      <c r="M9" t="s">
        <v>6538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6542</v>
      </c>
      <c r="T9" t="s">
        <v>6538</v>
      </c>
      <c r="U9" s="50" t="s">
        <v>101</v>
      </c>
      <c r="V9">
        <v>7</v>
      </c>
    </row>
    <row r="10" spans="1:22" x14ac:dyDescent="0.25">
      <c r="A10" t="s">
        <v>240</v>
      </c>
      <c r="B10" t="s">
        <v>246</v>
      </c>
      <c r="C10">
        <v>139</v>
      </c>
      <c r="D10">
        <v>1</v>
      </c>
      <c r="E10" t="s">
        <v>6540</v>
      </c>
      <c r="F10">
        <v>499</v>
      </c>
      <c r="G10">
        <v>0</v>
      </c>
      <c r="H10" t="s">
        <v>637</v>
      </c>
      <c r="I10" t="s">
        <v>6541</v>
      </c>
      <c r="J10" t="s">
        <v>685</v>
      </c>
      <c r="K10" t="s">
        <v>639</v>
      </c>
      <c r="L10" t="s">
        <v>640</v>
      </c>
      <c r="M10" t="s">
        <v>6538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6542</v>
      </c>
      <c r="T10" t="s">
        <v>6538</v>
      </c>
      <c r="U10" s="51" t="s">
        <v>74</v>
      </c>
      <c r="V10">
        <v>7</v>
      </c>
    </row>
    <row r="11" spans="1:22" x14ac:dyDescent="0.25">
      <c r="A11" t="s">
        <v>239</v>
      </c>
      <c r="B11" t="s">
        <v>245</v>
      </c>
      <c r="C11">
        <v>139</v>
      </c>
      <c r="D11">
        <v>1</v>
      </c>
      <c r="E11" t="s">
        <v>6540</v>
      </c>
      <c r="F11">
        <v>499</v>
      </c>
      <c r="G11">
        <v>0</v>
      </c>
      <c r="H11" t="s">
        <v>637</v>
      </c>
      <c r="I11" t="s">
        <v>6541</v>
      </c>
      <c r="J11" t="s">
        <v>685</v>
      </c>
      <c r="K11" t="s">
        <v>639</v>
      </c>
      <c r="L11" t="s">
        <v>640</v>
      </c>
      <c r="M11" t="s">
        <v>6538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6542</v>
      </c>
      <c r="T11" t="s">
        <v>6538</v>
      </c>
      <c r="U11" s="50" t="s">
        <v>72</v>
      </c>
      <c r="V11">
        <v>6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6543</v>
      </c>
      <c r="F12">
        <v>100</v>
      </c>
      <c r="G12">
        <v>0</v>
      </c>
      <c r="H12" t="s">
        <v>637</v>
      </c>
      <c r="I12" t="s">
        <v>6544</v>
      </c>
      <c r="J12" t="s">
        <v>646</v>
      </c>
      <c r="K12" t="s">
        <v>639</v>
      </c>
      <c r="L12" t="s">
        <v>640</v>
      </c>
      <c r="M12" t="s">
        <v>6545</v>
      </c>
      <c r="N12" t="s">
        <v>639</v>
      </c>
      <c r="O12" t="s">
        <v>647</v>
      </c>
      <c r="P12" t="s">
        <v>5</v>
      </c>
      <c r="Q12" t="s">
        <v>648</v>
      </c>
      <c r="R12" t="s">
        <v>640</v>
      </c>
      <c r="S12" t="s">
        <v>6546</v>
      </c>
      <c r="T12" t="s">
        <v>6545</v>
      </c>
      <c r="U12" s="51" t="s">
        <v>108</v>
      </c>
      <c r="V12">
        <v>4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6547</v>
      </c>
      <c r="F13">
        <v>200</v>
      </c>
      <c r="G13">
        <v>0</v>
      </c>
      <c r="H13" t="s">
        <v>637</v>
      </c>
      <c r="I13" t="s">
        <v>6548</v>
      </c>
      <c r="J13" t="s">
        <v>697</v>
      </c>
      <c r="K13" t="s">
        <v>639</v>
      </c>
      <c r="L13" t="s">
        <v>640</v>
      </c>
      <c r="M13" t="s">
        <v>6545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6549</v>
      </c>
      <c r="T13" t="s">
        <v>6545</v>
      </c>
      <c r="U13" s="51" t="s">
        <v>799</v>
      </c>
      <c r="V13">
        <v>2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6550</v>
      </c>
      <c r="F14">
        <v>200</v>
      </c>
      <c r="G14">
        <v>0</v>
      </c>
      <c r="H14" t="s">
        <v>637</v>
      </c>
      <c r="I14" t="s">
        <v>6551</v>
      </c>
      <c r="J14" t="s">
        <v>653</v>
      </c>
      <c r="K14" t="s">
        <v>639</v>
      </c>
      <c r="L14" t="s">
        <v>640</v>
      </c>
      <c r="M14" t="s">
        <v>6552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6553</v>
      </c>
      <c r="T14" t="s">
        <v>6552</v>
      </c>
      <c r="U14" s="50" t="s">
        <v>12</v>
      </c>
      <c r="V14">
        <v>2</v>
      </c>
    </row>
    <row r="15" spans="1:22" x14ac:dyDescent="0.25">
      <c r="A15" t="s">
        <v>601</v>
      </c>
      <c r="B15" t="s">
        <v>742</v>
      </c>
      <c r="C15">
        <v>103.55</v>
      </c>
      <c r="D15">
        <v>1</v>
      </c>
      <c r="E15" t="s">
        <v>6554</v>
      </c>
      <c r="F15">
        <v>113.55</v>
      </c>
      <c r="G15">
        <v>10</v>
      </c>
      <c r="H15" t="s">
        <v>677</v>
      </c>
      <c r="I15" t="s">
        <v>6555</v>
      </c>
      <c r="J15" t="s">
        <v>6556</v>
      </c>
      <c r="K15" t="s">
        <v>813</v>
      </c>
      <c r="L15" t="s">
        <v>6557</v>
      </c>
      <c r="M15" t="s">
        <v>6552</v>
      </c>
      <c r="N15" t="s">
        <v>639</v>
      </c>
      <c r="O15" t="s">
        <v>678</v>
      </c>
      <c r="P15" t="s">
        <v>23</v>
      </c>
      <c r="Q15" t="s">
        <v>679</v>
      </c>
      <c r="R15" t="s">
        <v>640</v>
      </c>
      <c r="S15" t="s">
        <v>6558</v>
      </c>
      <c r="T15" t="s">
        <v>6559</v>
      </c>
      <c r="U15" s="51" t="s">
        <v>13</v>
      </c>
      <c r="V15">
        <v>2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6560</v>
      </c>
      <c r="F16">
        <v>100</v>
      </c>
      <c r="G16">
        <v>0</v>
      </c>
      <c r="H16" t="s">
        <v>637</v>
      </c>
      <c r="I16" t="s">
        <v>781</v>
      </c>
      <c r="J16" t="s">
        <v>653</v>
      </c>
      <c r="K16" t="s">
        <v>639</v>
      </c>
      <c r="L16" t="s">
        <v>640</v>
      </c>
      <c r="M16" t="s">
        <v>6561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6562</v>
      </c>
      <c r="T16" t="s">
        <v>6561</v>
      </c>
      <c r="U16" s="50" t="s">
        <v>14</v>
      </c>
      <c r="V16">
        <v>8</v>
      </c>
    </row>
    <row r="17" spans="1:22" x14ac:dyDescent="0.25">
      <c r="A17" t="s">
        <v>18</v>
      </c>
      <c r="B17" t="s">
        <v>19</v>
      </c>
      <c r="C17">
        <v>33</v>
      </c>
      <c r="D17">
        <v>10</v>
      </c>
      <c r="E17" t="s">
        <v>6563</v>
      </c>
      <c r="F17">
        <v>1109</v>
      </c>
      <c r="G17">
        <v>64</v>
      </c>
      <c r="H17" t="s">
        <v>649</v>
      </c>
      <c r="I17" t="s">
        <v>6564</v>
      </c>
      <c r="J17" t="s">
        <v>6565</v>
      </c>
      <c r="K17" t="s">
        <v>6566</v>
      </c>
      <c r="L17" t="s">
        <v>6567</v>
      </c>
      <c r="M17" t="s">
        <v>6568</v>
      </c>
      <c r="N17" t="s">
        <v>639</v>
      </c>
      <c r="O17" t="s">
        <v>678</v>
      </c>
      <c r="P17" t="s">
        <v>23</v>
      </c>
      <c r="Q17" t="s">
        <v>679</v>
      </c>
      <c r="R17" t="s">
        <v>640</v>
      </c>
      <c r="S17" t="s">
        <v>6569</v>
      </c>
      <c r="T17" t="s">
        <v>6568</v>
      </c>
      <c r="U17" s="51" t="s">
        <v>15</v>
      </c>
      <c r="V17">
        <v>8</v>
      </c>
    </row>
    <row r="18" spans="1:22" x14ac:dyDescent="0.25">
      <c r="A18" t="s">
        <v>18</v>
      </c>
      <c r="B18" t="s">
        <v>19</v>
      </c>
      <c r="C18">
        <v>33</v>
      </c>
      <c r="D18">
        <v>10</v>
      </c>
      <c r="E18" t="s">
        <v>6563</v>
      </c>
      <c r="F18">
        <v>1109</v>
      </c>
      <c r="G18">
        <v>64</v>
      </c>
      <c r="H18" t="s">
        <v>649</v>
      </c>
      <c r="I18" t="s">
        <v>6564</v>
      </c>
      <c r="J18" t="s">
        <v>6565</v>
      </c>
      <c r="K18" t="s">
        <v>6566</v>
      </c>
      <c r="L18" t="s">
        <v>6567</v>
      </c>
      <c r="M18" t="s">
        <v>6568</v>
      </c>
      <c r="N18" t="s">
        <v>639</v>
      </c>
      <c r="O18" t="s">
        <v>678</v>
      </c>
      <c r="P18" t="s">
        <v>23</v>
      </c>
      <c r="Q18" t="s">
        <v>679</v>
      </c>
      <c r="R18" t="s">
        <v>640</v>
      </c>
      <c r="S18" t="s">
        <v>6569</v>
      </c>
      <c r="T18" t="s">
        <v>6568</v>
      </c>
      <c r="U18" s="50" t="s">
        <v>10</v>
      </c>
      <c r="V18">
        <v>15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6570</v>
      </c>
      <c r="F19">
        <v>101</v>
      </c>
      <c r="G19">
        <v>1</v>
      </c>
      <c r="H19" t="s">
        <v>637</v>
      </c>
      <c r="I19" t="s">
        <v>6571</v>
      </c>
      <c r="J19" t="s">
        <v>720</v>
      </c>
      <c r="K19" t="s">
        <v>639</v>
      </c>
      <c r="L19" t="s">
        <v>640</v>
      </c>
      <c r="M19" t="s">
        <v>6572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6573</v>
      </c>
      <c r="T19" t="s">
        <v>6574</v>
      </c>
      <c r="U19" s="51" t="s">
        <v>11</v>
      </c>
      <c r="V19">
        <v>15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6575</v>
      </c>
      <c r="F20">
        <v>200</v>
      </c>
      <c r="G20">
        <v>0</v>
      </c>
      <c r="H20" t="s">
        <v>637</v>
      </c>
      <c r="I20" t="s">
        <v>6576</v>
      </c>
      <c r="J20" t="s">
        <v>657</v>
      </c>
      <c r="K20" t="s">
        <v>639</v>
      </c>
      <c r="L20" t="s">
        <v>640</v>
      </c>
      <c r="M20" t="s">
        <v>6572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6577</v>
      </c>
      <c r="T20" t="s">
        <v>6572</v>
      </c>
      <c r="U20" s="50" t="s">
        <v>239</v>
      </c>
      <c r="V20">
        <v>28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6</v>
      </c>
      <c r="E21" t="s">
        <v>6578</v>
      </c>
      <c r="F21">
        <v>200</v>
      </c>
      <c r="G21">
        <v>0</v>
      </c>
      <c r="H21" t="s">
        <v>637</v>
      </c>
      <c r="I21" t="s">
        <v>6579</v>
      </c>
      <c r="J21" t="s">
        <v>704</v>
      </c>
      <c r="K21" t="s">
        <v>639</v>
      </c>
      <c r="L21" t="s">
        <v>640</v>
      </c>
      <c r="M21" t="s">
        <v>6580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6581</v>
      </c>
      <c r="T21" t="s">
        <v>6580</v>
      </c>
      <c r="U21" s="51" t="s">
        <v>245</v>
      </c>
      <c r="V21">
        <v>24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6582</v>
      </c>
      <c r="F22">
        <v>100</v>
      </c>
      <c r="G22">
        <v>0</v>
      </c>
      <c r="H22" t="s">
        <v>637</v>
      </c>
      <c r="I22" t="s">
        <v>6583</v>
      </c>
      <c r="J22" t="s">
        <v>697</v>
      </c>
      <c r="K22" t="s">
        <v>639</v>
      </c>
      <c r="L22" t="s">
        <v>640</v>
      </c>
      <c r="M22" t="s">
        <v>6584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6585</v>
      </c>
      <c r="T22" t="s">
        <v>6584</v>
      </c>
      <c r="U22" s="51" t="s">
        <v>742</v>
      </c>
      <c r="V22">
        <v>4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6586</v>
      </c>
      <c r="F23">
        <v>100</v>
      </c>
      <c r="G23">
        <v>0</v>
      </c>
      <c r="H23" t="s">
        <v>637</v>
      </c>
      <c r="I23" t="s">
        <v>6587</v>
      </c>
      <c r="J23" t="s">
        <v>727</v>
      </c>
      <c r="K23" t="s">
        <v>639</v>
      </c>
      <c r="L23" t="s">
        <v>640</v>
      </c>
      <c r="M23" t="s">
        <v>6588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6589</v>
      </c>
      <c r="T23" t="s">
        <v>6588</v>
      </c>
      <c r="U23" s="50" t="s">
        <v>240</v>
      </c>
      <c r="V23">
        <v>26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6590</v>
      </c>
      <c r="F24">
        <v>129</v>
      </c>
      <c r="G24">
        <v>0</v>
      </c>
      <c r="H24" t="s">
        <v>637</v>
      </c>
      <c r="I24" t="s">
        <v>6591</v>
      </c>
      <c r="J24" t="s">
        <v>676</v>
      </c>
      <c r="K24" t="s">
        <v>639</v>
      </c>
      <c r="L24" t="s">
        <v>640</v>
      </c>
      <c r="M24" t="s">
        <v>6592</v>
      </c>
      <c r="N24" t="s">
        <v>639</v>
      </c>
      <c r="O24" t="s">
        <v>647</v>
      </c>
      <c r="P24" t="s">
        <v>5</v>
      </c>
      <c r="Q24" t="s">
        <v>648</v>
      </c>
      <c r="R24" t="s">
        <v>640</v>
      </c>
      <c r="S24" t="s">
        <v>6593</v>
      </c>
      <c r="T24" t="s">
        <v>6588</v>
      </c>
      <c r="U24" s="51" t="s">
        <v>246</v>
      </c>
      <c r="V24">
        <v>23</v>
      </c>
    </row>
    <row r="25" spans="1:22" x14ac:dyDescent="0.25">
      <c r="A25" t="s">
        <v>239</v>
      </c>
      <c r="B25" t="s">
        <v>245</v>
      </c>
      <c r="C25">
        <v>159</v>
      </c>
      <c r="D25">
        <v>2</v>
      </c>
      <c r="E25" t="s">
        <v>6594</v>
      </c>
      <c r="F25">
        <v>258</v>
      </c>
      <c r="G25">
        <v>0</v>
      </c>
      <c r="H25" t="s">
        <v>637</v>
      </c>
      <c r="I25" t="s">
        <v>6595</v>
      </c>
      <c r="J25" t="s">
        <v>685</v>
      </c>
      <c r="K25" t="s">
        <v>639</v>
      </c>
      <c r="L25" t="s">
        <v>640</v>
      </c>
      <c r="M25" t="s">
        <v>6596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6597</v>
      </c>
      <c r="T25" t="s">
        <v>6596</v>
      </c>
      <c r="U25" s="51" t="s">
        <v>2885</v>
      </c>
      <c r="V25">
        <v>1</v>
      </c>
    </row>
    <row r="26" spans="1:22" x14ac:dyDescent="0.25">
      <c r="A26" t="s">
        <v>22</v>
      </c>
      <c r="B26" t="s">
        <v>27</v>
      </c>
      <c r="C26">
        <v>80</v>
      </c>
      <c r="D26">
        <v>2</v>
      </c>
      <c r="E26" t="s">
        <v>6598</v>
      </c>
      <c r="F26">
        <v>160</v>
      </c>
      <c r="G26">
        <v>0</v>
      </c>
      <c r="H26" t="s">
        <v>649</v>
      </c>
      <c r="I26" t="s">
        <v>6599</v>
      </c>
      <c r="J26" t="s">
        <v>6600</v>
      </c>
      <c r="K26" t="s">
        <v>846</v>
      </c>
      <c r="L26" t="s">
        <v>4903</v>
      </c>
      <c r="M26" t="s">
        <v>6601</v>
      </c>
      <c r="N26" t="s">
        <v>639</v>
      </c>
      <c r="O26" t="s">
        <v>651</v>
      </c>
      <c r="P26" t="s">
        <v>26</v>
      </c>
      <c r="Q26" t="s">
        <v>652</v>
      </c>
      <c r="R26" t="s">
        <v>640</v>
      </c>
      <c r="S26" t="s">
        <v>6602</v>
      </c>
      <c r="T26" t="s">
        <v>6603</v>
      </c>
      <c r="U26" s="51" t="s">
        <v>742</v>
      </c>
      <c r="V26">
        <v>2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6604</v>
      </c>
      <c r="F27">
        <v>100</v>
      </c>
      <c r="G27">
        <v>0</v>
      </c>
      <c r="H27" t="s">
        <v>637</v>
      </c>
      <c r="I27" t="s">
        <v>6605</v>
      </c>
      <c r="J27" t="s">
        <v>653</v>
      </c>
      <c r="K27" t="s">
        <v>639</v>
      </c>
      <c r="L27" t="s">
        <v>640</v>
      </c>
      <c r="M27" t="s">
        <v>6606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6607</v>
      </c>
      <c r="T27" t="s">
        <v>6606</v>
      </c>
      <c r="U27" s="50" t="s">
        <v>241</v>
      </c>
      <c r="V27">
        <v>24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6608</v>
      </c>
      <c r="F28">
        <v>200</v>
      </c>
      <c r="G28">
        <v>0</v>
      </c>
      <c r="H28" t="s">
        <v>637</v>
      </c>
      <c r="I28" t="s">
        <v>6609</v>
      </c>
      <c r="J28" t="s">
        <v>669</v>
      </c>
      <c r="K28" t="s">
        <v>639</v>
      </c>
      <c r="L28" t="s">
        <v>640</v>
      </c>
      <c r="M28" t="s">
        <v>6606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6610</v>
      </c>
      <c r="T28" t="s">
        <v>6606</v>
      </c>
      <c r="U28" s="51" t="s">
        <v>247</v>
      </c>
      <c r="V28">
        <v>15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6611</v>
      </c>
      <c r="F29">
        <v>200</v>
      </c>
      <c r="G29">
        <v>0</v>
      </c>
      <c r="H29" t="s">
        <v>637</v>
      </c>
      <c r="I29" t="s">
        <v>6612</v>
      </c>
      <c r="J29" t="s">
        <v>727</v>
      </c>
      <c r="K29" t="s">
        <v>639</v>
      </c>
      <c r="L29" t="s">
        <v>640</v>
      </c>
      <c r="M29" t="s">
        <v>6613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6614</v>
      </c>
      <c r="T29" t="s">
        <v>6615</v>
      </c>
      <c r="U29" s="51" t="s">
        <v>2885</v>
      </c>
      <c r="V29">
        <v>2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6616</v>
      </c>
      <c r="F30">
        <v>100</v>
      </c>
      <c r="G30">
        <v>0</v>
      </c>
      <c r="H30" t="s">
        <v>637</v>
      </c>
      <c r="I30" t="s">
        <v>6617</v>
      </c>
      <c r="J30" t="s">
        <v>741</v>
      </c>
      <c r="K30" t="s">
        <v>639</v>
      </c>
      <c r="L30" t="s">
        <v>640</v>
      </c>
      <c r="M30" t="s">
        <v>6613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6618</v>
      </c>
      <c r="T30" t="s">
        <v>6615</v>
      </c>
      <c r="U30" s="51" t="s">
        <v>742</v>
      </c>
      <c r="V30">
        <v>7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6619</v>
      </c>
      <c r="F31">
        <v>200</v>
      </c>
      <c r="G31">
        <v>0</v>
      </c>
      <c r="H31" t="s">
        <v>637</v>
      </c>
      <c r="I31" t="s">
        <v>6620</v>
      </c>
      <c r="J31" t="s">
        <v>663</v>
      </c>
      <c r="K31" t="s">
        <v>639</v>
      </c>
      <c r="L31" t="s">
        <v>640</v>
      </c>
      <c r="M31" t="s">
        <v>6621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6622</v>
      </c>
      <c r="T31" t="s">
        <v>6621</v>
      </c>
      <c r="U31" s="50" t="s">
        <v>601</v>
      </c>
      <c r="V31">
        <v>16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6623</v>
      </c>
      <c r="F32">
        <v>100</v>
      </c>
      <c r="G32">
        <v>0</v>
      </c>
      <c r="H32" t="s">
        <v>637</v>
      </c>
      <c r="I32" t="s">
        <v>6624</v>
      </c>
      <c r="J32" t="s">
        <v>653</v>
      </c>
      <c r="K32" t="s">
        <v>639</v>
      </c>
      <c r="L32" t="s">
        <v>640</v>
      </c>
      <c r="M32" t="s">
        <v>6625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6626</v>
      </c>
      <c r="T32" t="s">
        <v>6625</v>
      </c>
      <c r="U32" s="51" t="s">
        <v>602</v>
      </c>
      <c r="V32">
        <v>14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6627</v>
      </c>
      <c r="F33">
        <v>135</v>
      </c>
      <c r="G33">
        <v>35</v>
      </c>
      <c r="H33" t="s">
        <v>637</v>
      </c>
      <c r="I33" t="s">
        <v>6628</v>
      </c>
      <c r="J33" t="s">
        <v>655</v>
      </c>
      <c r="K33" t="s">
        <v>639</v>
      </c>
      <c r="L33" t="s">
        <v>640</v>
      </c>
      <c r="M33" t="s">
        <v>6629</v>
      </c>
      <c r="N33" t="s">
        <v>639</v>
      </c>
      <c r="O33" t="s">
        <v>660</v>
      </c>
      <c r="P33" t="s">
        <v>5</v>
      </c>
      <c r="Q33" t="s">
        <v>642</v>
      </c>
      <c r="R33" t="s">
        <v>640</v>
      </c>
      <c r="S33" t="s">
        <v>6630</v>
      </c>
      <c r="T33" t="s">
        <v>6629</v>
      </c>
      <c r="U33" s="51" t="s">
        <v>742</v>
      </c>
      <c r="V33">
        <v>2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6631</v>
      </c>
      <c r="F34">
        <v>100</v>
      </c>
      <c r="G34">
        <v>0</v>
      </c>
      <c r="H34" t="s">
        <v>637</v>
      </c>
      <c r="I34" t="s">
        <v>6632</v>
      </c>
      <c r="J34" t="s">
        <v>659</v>
      </c>
      <c r="K34" t="s">
        <v>639</v>
      </c>
      <c r="L34" t="s">
        <v>640</v>
      </c>
      <c r="M34" t="s">
        <v>6633</v>
      </c>
      <c r="N34" t="s">
        <v>639</v>
      </c>
      <c r="O34" t="s">
        <v>662</v>
      </c>
      <c r="P34" t="s">
        <v>5</v>
      </c>
      <c r="Q34" t="s">
        <v>648</v>
      </c>
      <c r="R34" t="s">
        <v>640</v>
      </c>
      <c r="S34" t="s">
        <v>6634</v>
      </c>
      <c r="T34" t="s">
        <v>6633</v>
      </c>
      <c r="U34" s="50" t="s">
        <v>77</v>
      </c>
      <c r="V34">
        <v>21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6635</v>
      </c>
      <c r="F35">
        <v>110</v>
      </c>
      <c r="G35">
        <v>10</v>
      </c>
      <c r="H35" t="s">
        <v>637</v>
      </c>
      <c r="I35" t="s">
        <v>6636</v>
      </c>
      <c r="J35" t="s">
        <v>669</v>
      </c>
      <c r="K35" t="s">
        <v>639</v>
      </c>
      <c r="L35" t="s">
        <v>640</v>
      </c>
      <c r="M35" t="s">
        <v>6633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6637</v>
      </c>
      <c r="T35" t="s">
        <v>6633</v>
      </c>
      <c r="U35" s="51" t="s">
        <v>78</v>
      </c>
      <c r="V35">
        <v>21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6638</v>
      </c>
      <c r="F36">
        <v>100</v>
      </c>
      <c r="G36">
        <v>0</v>
      </c>
      <c r="H36" t="s">
        <v>637</v>
      </c>
      <c r="I36" t="s">
        <v>6639</v>
      </c>
      <c r="J36" t="s">
        <v>686</v>
      </c>
      <c r="K36" t="s">
        <v>639</v>
      </c>
      <c r="L36" t="s">
        <v>640</v>
      </c>
      <c r="M36" t="s">
        <v>6640</v>
      </c>
      <c r="N36" t="s">
        <v>639</v>
      </c>
      <c r="O36" t="s">
        <v>647</v>
      </c>
      <c r="P36" t="s">
        <v>5</v>
      </c>
      <c r="Q36" t="s">
        <v>648</v>
      </c>
      <c r="R36" t="s">
        <v>640</v>
      </c>
      <c r="S36" t="s">
        <v>6641</v>
      </c>
      <c r="T36" t="s">
        <v>6640</v>
      </c>
      <c r="U36" s="50" t="s">
        <v>116</v>
      </c>
      <c r="V36">
        <v>20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6642</v>
      </c>
      <c r="F37">
        <v>100</v>
      </c>
      <c r="G37">
        <v>0</v>
      </c>
      <c r="H37" t="s">
        <v>637</v>
      </c>
      <c r="I37" t="s">
        <v>6643</v>
      </c>
      <c r="J37" t="s">
        <v>719</v>
      </c>
      <c r="K37" t="s">
        <v>639</v>
      </c>
      <c r="L37" t="s">
        <v>640</v>
      </c>
      <c r="M37" t="s">
        <v>6644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6645</v>
      </c>
      <c r="T37" t="s">
        <v>6644</v>
      </c>
      <c r="U37" s="51" t="s">
        <v>117</v>
      </c>
      <c r="V37">
        <v>20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6646</v>
      </c>
      <c r="F38">
        <v>200</v>
      </c>
      <c r="G38">
        <v>0</v>
      </c>
      <c r="H38" t="s">
        <v>637</v>
      </c>
      <c r="I38" t="s">
        <v>6647</v>
      </c>
      <c r="J38" t="s">
        <v>780</v>
      </c>
      <c r="K38" t="s">
        <v>639</v>
      </c>
      <c r="L38" t="s">
        <v>640</v>
      </c>
      <c r="M38" t="s">
        <v>6629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6648</v>
      </c>
      <c r="T38" t="s">
        <v>6649</v>
      </c>
      <c r="U38" s="50" t="s">
        <v>516</v>
      </c>
      <c r="V38">
        <v>2</v>
      </c>
    </row>
    <row r="39" spans="1:22" x14ac:dyDescent="0.25">
      <c r="A39" t="s">
        <v>239</v>
      </c>
      <c r="B39" t="s">
        <v>742</v>
      </c>
      <c r="C39">
        <v>87.2</v>
      </c>
      <c r="D39">
        <v>1</v>
      </c>
      <c r="E39" t="s">
        <v>6650</v>
      </c>
      <c r="F39">
        <v>174.4</v>
      </c>
      <c r="G39">
        <v>0</v>
      </c>
      <c r="H39" t="s">
        <v>677</v>
      </c>
      <c r="I39" t="s">
        <v>6651</v>
      </c>
      <c r="J39" t="s">
        <v>6652</v>
      </c>
      <c r="K39" t="s">
        <v>812</v>
      </c>
      <c r="L39" t="s">
        <v>6653</v>
      </c>
      <c r="M39" t="s">
        <v>6654</v>
      </c>
      <c r="N39" t="s">
        <v>639</v>
      </c>
      <c r="O39" t="s">
        <v>678</v>
      </c>
      <c r="P39" t="s">
        <v>23</v>
      </c>
      <c r="Q39" t="s">
        <v>679</v>
      </c>
      <c r="R39" t="s">
        <v>640</v>
      </c>
      <c r="S39" t="s">
        <v>6655</v>
      </c>
      <c r="T39" t="s">
        <v>6654</v>
      </c>
      <c r="U39" s="51" t="s">
        <v>120</v>
      </c>
      <c r="V39">
        <v>2</v>
      </c>
    </row>
    <row r="40" spans="1:22" x14ac:dyDescent="0.25">
      <c r="A40" t="s">
        <v>241</v>
      </c>
      <c r="B40" t="s">
        <v>742</v>
      </c>
      <c r="C40">
        <v>87.2</v>
      </c>
      <c r="D40">
        <v>1</v>
      </c>
      <c r="E40" t="s">
        <v>6650</v>
      </c>
      <c r="F40">
        <v>174.4</v>
      </c>
      <c r="G40">
        <v>0</v>
      </c>
      <c r="H40" t="s">
        <v>677</v>
      </c>
      <c r="I40" t="s">
        <v>6651</v>
      </c>
      <c r="J40" t="s">
        <v>6652</v>
      </c>
      <c r="K40" t="s">
        <v>812</v>
      </c>
      <c r="L40" t="s">
        <v>6653</v>
      </c>
      <c r="M40" t="s">
        <v>6654</v>
      </c>
      <c r="N40" t="s">
        <v>639</v>
      </c>
      <c r="O40" t="s">
        <v>678</v>
      </c>
      <c r="P40" t="s">
        <v>23</v>
      </c>
      <c r="Q40" t="s">
        <v>679</v>
      </c>
      <c r="R40" t="s">
        <v>640</v>
      </c>
      <c r="S40" t="s">
        <v>6655</v>
      </c>
      <c r="T40" t="s">
        <v>6654</v>
      </c>
      <c r="U40" s="50" t="s">
        <v>2189</v>
      </c>
      <c r="V40">
        <v>1</v>
      </c>
    </row>
    <row r="41" spans="1:22" x14ac:dyDescent="0.25">
      <c r="A41" t="s">
        <v>12</v>
      </c>
      <c r="B41" t="s">
        <v>13</v>
      </c>
      <c r="C41">
        <v>54.5</v>
      </c>
      <c r="D41">
        <v>2</v>
      </c>
      <c r="E41" t="s">
        <v>6656</v>
      </c>
      <c r="F41">
        <v>185.1</v>
      </c>
      <c r="G41">
        <v>8</v>
      </c>
      <c r="H41" t="s">
        <v>677</v>
      </c>
      <c r="I41" t="s">
        <v>6657</v>
      </c>
      <c r="J41" t="s">
        <v>6658</v>
      </c>
      <c r="K41" t="s">
        <v>5304</v>
      </c>
      <c r="L41" t="s">
        <v>6659</v>
      </c>
      <c r="M41" t="s">
        <v>6660</v>
      </c>
      <c r="N41" t="s">
        <v>639</v>
      </c>
      <c r="O41" t="s">
        <v>678</v>
      </c>
      <c r="P41" t="s">
        <v>23</v>
      </c>
      <c r="Q41" t="s">
        <v>679</v>
      </c>
      <c r="R41" t="s">
        <v>640</v>
      </c>
      <c r="S41" t="s">
        <v>6661</v>
      </c>
      <c r="T41" t="s">
        <v>6660</v>
      </c>
      <c r="U41" s="51" t="s">
        <v>2190</v>
      </c>
      <c r="V41">
        <v>1</v>
      </c>
    </row>
    <row r="42" spans="1:22" x14ac:dyDescent="0.25">
      <c r="A42" t="s">
        <v>601</v>
      </c>
      <c r="B42" t="s">
        <v>742</v>
      </c>
      <c r="C42">
        <v>88.55</v>
      </c>
      <c r="D42">
        <v>1</v>
      </c>
      <c r="E42" t="s">
        <v>6656</v>
      </c>
      <c r="F42">
        <v>185.1</v>
      </c>
      <c r="G42">
        <v>8</v>
      </c>
      <c r="H42" t="s">
        <v>677</v>
      </c>
      <c r="I42" t="s">
        <v>6657</v>
      </c>
      <c r="J42" t="s">
        <v>6658</v>
      </c>
      <c r="K42" t="s">
        <v>5304</v>
      </c>
      <c r="L42" t="s">
        <v>6659</v>
      </c>
      <c r="M42" t="s">
        <v>6660</v>
      </c>
      <c r="N42" t="s">
        <v>639</v>
      </c>
      <c r="O42" t="s">
        <v>678</v>
      </c>
      <c r="P42" t="s">
        <v>23</v>
      </c>
      <c r="Q42" t="s">
        <v>679</v>
      </c>
      <c r="R42" t="s">
        <v>640</v>
      </c>
      <c r="S42" t="s">
        <v>6661</v>
      </c>
      <c r="T42" t="s">
        <v>6660</v>
      </c>
      <c r="U42" s="50" t="s">
        <v>822</v>
      </c>
      <c r="V42">
        <v>800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6662</v>
      </c>
      <c r="F43">
        <v>200</v>
      </c>
      <c r="G43">
        <v>0</v>
      </c>
      <c r="H43" t="s">
        <v>637</v>
      </c>
      <c r="I43" t="s">
        <v>6663</v>
      </c>
      <c r="J43" t="s">
        <v>653</v>
      </c>
      <c r="K43" t="s">
        <v>639</v>
      </c>
      <c r="L43" t="s">
        <v>640</v>
      </c>
      <c r="M43" t="s">
        <v>6664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6665</v>
      </c>
      <c r="T43" t="s">
        <v>6664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6666</v>
      </c>
      <c r="F44">
        <v>100</v>
      </c>
      <c r="G44">
        <v>0</v>
      </c>
      <c r="H44" t="s">
        <v>637</v>
      </c>
      <c r="I44" t="s">
        <v>6667</v>
      </c>
      <c r="J44" t="s">
        <v>767</v>
      </c>
      <c r="K44" t="s">
        <v>639</v>
      </c>
      <c r="L44" t="s">
        <v>640</v>
      </c>
      <c r="M44" t="s">
        <v>6668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6669</v>
      </c>
      <c r="T44" t="s">
        <v>6668</v>
      </c>
    </row>
    <row r="45" spans="1:22" x14ac:dyDescent="0.25">
      <c r="A45" t="s">
        <v>239</v>
      </c>
      <c r="B45" t="s">
        <v>245</v>
      </c>
      <c r="C45">
        <v>159</v>
      </c>
      <c r="D45">
        <v>1</v>
      </c>
      <c r="E45" t="s">
        <v>6670</v>
      </c>
      <c r="F45">
        <v>129</v>
      </c>
      <c r="G45">
        <v>0</v>
      </c>
      <c r="H45" t="s">
        <v>637</v>
      </c>
      <c r="I45" t="s">
        <v>6671</v>
      </c>
      <c r="J45" t="s">
        <v>756</v>
      </c>
      <c r="K45" t="s">
        <v>639</v>
      </c>
      <c r="L45" t="s">
        <v>640</v>
      </c>
      <c r="M45" t="s">
        <v>6672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6673</v>
      </c>
      <c r="T45" t="s">
        <v>6674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6675</v>
      </c>
      <c r="F46">
        <v>100</v>
      </c>
      <c r="G46">
        <v>0</v>
      </c>
      <c r="H46" t="s">
        <v>637</v>
      </c>
      <c r="I46" t="s">
        <v>6676</v>
      </c>
      <c r="J46" t="s">
        <v>673</v>
      </c>
      <c r="K46" t="s">
        <v>639</v>
      </c>
      <c r="L46" t="s">
        <v>640</v>
      </c>
      <c r="M46" t="s">
        <v>6677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6678</v>
      </c>
      <c r="T46" t="s">
        <v>6674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6679</v>
      </c>
      <c r="F47">
        <v>118</v>
      </c>
      <c r="G47">
        <v>18</v>
      </c>
      <c r="H47" t="s">
        <v>637</v>
      </c>
      <c r="I47" t="s">
        <v>6680</v>
      </c>
      <c r="J47" t="s">
        <v>698</v>
      </c>
      <c r="K47" t="s">
        <v>639</v>
      </c>
      <c r="L47" t="s">
        <v>640</v>
      </c>
      <c r="M47" t="s">
        <v>6681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6682</v>
      </c>
      <c r="T47" t="s">
        <v>6683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6684</v>
      </c>
      <c r="F48">
        <v>100</v>
      </c>
      <c r="G48">
        <v>0</v>
      </c>
      <c r="H48" t="s">
        <v>637</v>
      </c>
      <c r="I48" t="s">
        <v>6685</v>
      </c>
      <c r="J48" t="s">
        <v>685</v>
      </c>
      <c r="K48" t="s">
        <v>639</v>
      </c>
      <c r="L48" t="s">
        <v>640</v>
      </c>
      <c r="M48" t="s">
        <v>6686</v>
      </c>
      <c r="N48" t="s">
        <v>639</v>
      </c>
      <c r="O48" t="s">
        <v>641</v>
      </c>
      <c r="P48" t="s">
        <v>5</v>
      </c>
      <c r="Q48" t="s">
        <v>642</v>
      </c>
      <c r="R48" t="s">
        <v>640</v>
      </c>
      <c r="S48" t="s">
        <v>6687</v>
      </c>
      <c r="T48" t="s">
        <v>6688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6689</v>
      </c>
      <c r="F49">
        <v>100</v>
      </c>
      <c r="G49">
        <v>0</v>
      </c>
      <c r="H49" t="s">
        <v>637</v>
      </c>
      <c r="I49" t="s">
        <v>6690</v>
      </c>
      <c r="J49" t="s">
        <v>676</v>
      </c>
      <c r="K49" t="s">
        <v>639</v>
      </c>
      <c r="L49" t="s">
        <v>640</v>
      </c>
      <c r="M49" t="s">
        <v>6691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6692</v>
      </c>
      <c r="T49" t="s">
        <v>6693</v>
      </c>
    </row>
    <row r="50" spans="1:20" x14ac:dyDescent="0.25">
      <c r="A50" t="s">
        <v>239</v>
      </c>
      <c r="B50" t="s">
        <v>742</v>
      </c>
      <c r="C50">
        <v>83.47</v>
      </c>
      <c r="D50">
        <v>1</v>
      </c>
      <c r="E50" t="s">
        <v>6694</v>
      </c>
      <c r="F50">
        <v>276.41000000000003</v>
      </c>
      <c r="G50">
        <v>26</v>
      </c>
      <c r="H50" t="s">
        <v>677</v>
      </c>
      <c r="I50" t="s">
        <v>6695</v>
      </c>
      <c r="J50" t="s">
        <v>6696</v>
      </c>
      <c r="K50" t="s">
        <v>6697</v>
      </c>
      <c r="L50" t="s">
        <v>6698</v>
      </c>
      <c r="M50" t="s">
        <v>6699</v>
      </c>
      <c r="N50" t="s">
        <v>639</v>
      </c>
      <c r="O50" t="s">
        <v>678</v>
      </c>
      <c r="P50" t="s">
        <v>23</v>
      </c>
      <c r="Q50" t="s">
        <v>679</v>
      </c>
      <c r="R50" t="s">
        <v>640</v>
      </c>
      <c r="S50" t="s">
        <v>6700</v>
      </c>
      <c r="T50" t="s">
        <v>6699</v>
      </c>
    </row>
    <row r="51" spans="1:20" x14ac:dyDescent="0.25">
      <c r="A51" t="s">
        <v>241</v>
      </c>
      <c r="B51" t="s">
        <v>742</v>
      </c>
      <c r="C51">
        <v>83.48</v>
      </c>
      <c r="D51">
        <v>1</v>
      </c>
      <c r="E51" t="s">
        <v>6694</v>
      </c>
      <c r="F51">
        <v>276.41000000000003</v>
      </c>
      <c r="G51">
        <v>26</v>
      </c>
      <c r="H51" t="s">
        <v>677</v>
      </c>
      <c r="I51" t="s">
        <v>6695</v>
      </c>
      <c r="J51" t="s">
        <v>6696</v>
      </c>
      <c r="K51" t="s">
        <v>6697</v>
      </c>
      <c r="L51" t="s">
        <v>6698</v>
      </c>
      <c r="M51" t="s">
        <v>6699</v>
      </c>
      <c r="N51" t="s">
        <v>639</v>
      </c>
      <c r="O51" t="s">
        <v>678</v>
      </c>
      <c r="P51" t="s">
        <v>23</v>
      </c>
      <c r="Q51" t="s">
        <v>679</v>
      </c>
      <c r="R51" t="s">
        <v>640</v>
      </c>
      <c r="S51" t="s">
        <v>6700</v>
      </c>
      <c r="T51" t="s">
        <v>6699</v>
      </c>
    </row>
    <row r="52" spans="1:20" x14ac:dyDescent="0.25">
      <c r="A52" t="s">
        <v>240</v>
      </c>
      <c r="B52" t="s">
        <v>742</v>
      </c>
      <c r="C52">
        <v>83.46</v>
      </c>
      <c r="D52">
        <v>1</v>
      </c>
      <c r="E52" t="s">
        <v>6694</v>
      </c>
      <c r="F52">
        <v>276.41000000000003</v>
      </c>
      <c r="G52">
        <v>26</v>
      </c>
      <c r="H52" t="s">
        <v>677</v>
      </c>
      <c r="I52" t="s">
        <v>6695</v>
      </c>
      <c r="J52" t="s">
        <v>6696</v>
      </c>
      <c r="K52" t="s">
        <v>6697</v>
      </c>
      <c r="L52" t="s">
        <v>6698</v>
      </c>
      <c r="M52" t="s">
        <v>6699</v>
      </c>
      <c r="N52" t="s">
        <v>639</v>
      </c>
      <c r="O52" t="s">
        <v>678</v>
      </c>
      <c r="P52" t="s">
        <v>23</v>
      </c>
      <c r="Q52" t="s">
        <v>679</v>
      </c>
      <c r="R52" t="s">
        <v>640</v>
      </c>
      <c r="S52" t="s">
        <v>6700</v>
      </c>
      <c r="T52" t="s">
        <v>6699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6701</v>
      </c>
      <c r="F53">
        <v>107</v>
      </c>
      <c r="G53">
        <v>7</v>
      </c>
      <c r="H53" t="s">
        <v>637</v>
      </c>
      <c r="I53" t="s">
        <v>6702</v>
      </c>
      <c r="J53" t="s">
        <v>653</v>
      </c>
      <c r="K53" t="s">
        <v>639</v>
      </c>
      <c r="L53" t="s">
        <v>640</v>
      </c>
      <c r="M53" t="s">
        <v>6703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6704</v>
      </c>
      <c r="T53" t="s">
        <v>6703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6705</v>
      </c>
      <c r="F54">
        <v>101</v>
      </c>
      <c r="G54">
        <v>1</v>
      </c>
      <c r="H54" t="s">
        <v>637</v>
      </c>
      <c r="I54" t="s">
        <v>6706</v>
      </c>
      <c r="J54" t="s">
        <v>643</v>
      </c>
      <c r="K54" t="s">
        <v>639</v>
      </c>
      <c r="L54" t="s">
        <v>640</v>
      </c>
      <c r="M54" t="s">
        <v>6707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6708</v>
      </c>
      <c r="T54" t="s">
        <v>6707</v>
      </c>
    </row>
    <row r="55" spans="1:20" x14ac:dyDescent="0.25">
      <c r="A55" t="s">
        <v>147</v>
      </c>
      <c r="B55" t="s">
        <v>148</v>
      </c>
      <c r="C55">
        <v>50</v>
      </c>
      <c r="D55">
        <v>6</v>
      </c>
      <c r="E55" t="s">
        <v>6709</v>
      </c>
      <c r="F55">
        <v>200</v>
      </c>
      <c r="G55">
        <v>0</v>
      </c>
      <c r="H55" t="s">
        <v>637</v>
      </c>
      <c r="I55" t="s">
        <v>6710</v>
      </c>
      <c r="J55" t="s">
        <v>663</v>
      </c>
      <c r="K55" t="s">
        <v>639</v>
      </c>
      <c r="L55" t="s">
        <v>640</v>
      </c>
      <c r="M55" t="s">
        <v>6711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6712</v>
      </c>
      <c r="T55" t="s">
        <v>6711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6713</v>
      </c>
      <c r="F56">
        <v>100</v>
      </c>
      <c r="G56">
        <v>0</v>
      </c>
      <c r="H56" t="s">
        <v>637</v>
      </c>
      <c r="I56" t="s">
        <v>6714</v>
      </c>
      <c r="J56" t="s">
        <v>670</v>
      </c>
      <c r="K56" t="s">
        <v>639</v>
      </c>
      <c r="L56" t="s">
        <v>640</v>
      </c>
      <c r="M56" t="s">
        <v>6715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6716</v>
      </c>
      <c r="T56" t="s">
        <v>6715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6717</v>
      </c>
      <c r="F57">
        <v>100</v>
      </c>
      <c r="G57">
        <v>0</v>
      </c>
      <c r="H57" t="s">
        <v>637</v>
      </c>
      <c r="I57" t="s">
        <v>6718</v>
      </c>
      <c r="J57" t="s">
        <v>653</v>
      </c>
      <c r="K57" t="s">
        <v>639</v>
      </c>
      <c r="L57" t="s">
        <v>640</v>
      </c>
      <c r="M57" t="s">
        <v>6719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6720</v>
      </c>
      <c r="T57" t="s">
        <v>6719</v>
      </c>
    </row>
    <row r="58" spans="1:20" x14ac:dyDescent="0.25">
      <c r="A58" t="s">
        <v>239</v>
      </c>
      <c r="B58" t="s">
        <v>245</v>
      </c>
      <c r="C58">
        <v>159</v>
      </c>
      <c r="D58">
        <v>1</v>
      </c>
      <c r="E58" t="s">
        <v>6721</v>
      </c>
      <c r="F58">
        <v>162</v>
      </c>
      <c r="G58">
        <v>33</v>
      </c>
      <c r="H58" t="s">
        <v>637</v>
      </c>
      <c r="I58" t="s">
        <v>6722</v>
      </c>
      <c r="J58" t="s">
        <v>653</v>
      </c>
      <c r="K58" t="s">
        <v>639</v>
      </c>
      <c r="L58" t="s">
        <v>640</v>
      </c>
      <c r="M58" t="s">
        <v>6719</v>
      </c>
      <c r="N58" t="s">
        <v>639</v>
      </c>
      <c r="O58" t="s">
        <v>647</v>
      </c>
      <c r="P58" t="s">
        <v>5</v>
      </c>
      <c r="Q58" t="s">
        <v>648</v>
      </c>
      <c r="R58" t="s">
        <v>640</v>
      </c>
      <c r="S58" t="s">
        <v>6723</v>
      </c>
      <c r="T58" t="s">
        <v>6719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6724</v>
      </c>
      <c r="F59">
        <v>200</v>
      </c>
      <c r="G59">
        <v>0</v>
      </c>
      <c r="H59" t="s">
        <v>637</v>
      </c>
      <c r="I59" t="s">
        <v>6725</v>
      </c>
      <c r="J59" t="s">
        <v>653</v>
      </c>
      <c r="K59" t="s">
        <v>639</v>
      </c>
      <c r="L59" t="s">
        <v>640</v>
      </c>
      <c r="M59" t="s">
        <v>6726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6727</v>
      </c>
      <c r="T59" t="s">
        <v>6726</v>
      </c>
    </row>
    <row r="60" spans="1:20" x14ac:dyDescent="0.25">
      <c r="A60" t="s">
        <v>516</v>
      </c>
      <c r="B60" t="s">
        <v>120</v>
      </c>
      <c r="C60">
        <v>75</v>
      </c>
      <c r="D60">
        <v>1</v>
      </c>
      <c r="E60" t="s">
        <v>6728</v>
      </c>
      <c r="F60">
        <v>111</v>
      </c>
      <c r="G60">
        <v>36</v>
      </c>
      <c r="H60" t="s">
        <v>649</v>
      </c>
      <c r="I60" t="s">
        <v>6729</v>
      </c>
      <c r="J60" t="s">
        <v>6730</v>
      </c>
      <c r="K60" t="s">
        <v>6731</v>
      </c>
      <c r="L60" t="s">
        <v>818</v>
      </c>
      <c r="M60" t="s">
        <v>6672</v>
      </c>
      <c r="N60" t="s">
        <v>639</v>
      </c>
      <c r="O60" t="s">
        <v>651</v>
      </c>
      <c r="P60" t="s">
        <v>26</v>
      </c>
      <c r="Q60" t="s">
        <v>652</v>
      </c>
      <c r="R60" t="s">
        <v>640</v>
      </c>
      <c r="S60" t="s">
        <v>6732</v>
      </c>
      <c r="T60" t="s">
        <v>6733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6734</v>
      </c>
      <c r="F61">
        <v>100</v>
      </c>
      <c r="G61">
        <v>0</v>
      </c>
      <c r="H61" t="s">
        <v>637</v>
      </c>
      <c r="I61" t="s">
        <v>6735</v>
      </c>
      <c r="J61" t="s">
        <v>713</v>
      </c>
      <c r="K61" t="s">
        <v>639</v>
      </c>
      <c r="L61" t="s">
        <v>640</v>
      </c>
      <c r="M61" t="s">
        <v>6736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6737</v>
      </c>
      <c r="T61" t="s">
        <v>6736</v>
      </c>
    </row>
    <row r="62" spans="1:20" x14ac:dyDescent="0.25">
      <c r="A62" t="s">
        <v>601</v>
      </c>
      <c r="B62" t="s">
        <v>602</v>
      </c>
      <c r="C62">
        <v>139</v>
      </c>
      <c r="D62">
        <v>1</v>
      </c>
      <c r="E62" t="s">
        <v>6738</v>
      </c>
      <c r="F62">
        <v>499</v>
      </c>
      <c r="G62">
        <v>0</v>
      </c>
      <c r="H62" t="s">
        <v>637</v>
      </c>
      <c r="I62" t="s">
        <v>6739</v>
      </c>
      <c r="J62" t="s">
        <v>692</v>
      </c>
      <c r="K62" t="s">
        <v>639</v>
      </c>
      <c r="L62" t="s">
        <v>640</v>
      </c>
      <c r="M62" t="s">
        <v>6740</v>
      </c>
      <c r="N62" t="s">
        <v>639</v>
      </c>
      <c r="O62" t="s">
        <v>647</v>
      </c>
      <c r="P62" t="s">
        <v>5</v>
      </c>
      <c r="Q62" t="s">
        <v>648</v>
      </c>
      <c r="R62" t="s">
        <v>640</v>
      </c>
      <c r="S62" t="s">
        <v>6741</v>
      </c>
      <c r="T62" t="s">
        <v>6740</v>
      </c>
    </row>
    <row r="63" spans="1:20" x14ac:dyDescent="0.25">
      <c r="A63" t="s">
        <v>241</v>
      </c>
      <c r="B63" t="s">
        <v>247</v>
      </c>
      <c r="C63">
        <v>139</v>
      </c>
      <c r="D63">
        <v>1</v>
      </c>
      <c r="E63" t="s">
        <v>6738</v>
      </c>
      <c r="F63">
        <v>499</v>
      </c>
      <c r="G63">
        <v>0</v>
      </c>
      <c r="H63" t="s">
        <v>637</v>
      </c>
      <c r="I63" t="s">
        <v>6739</v>
      </c>
      <c r="J63" t="s">
        <v>692</v>
      </c>
      <c r="K63" t="s">
        <v>639</v>
      </c>
      <c r="L63" t="s">
        <v>640</v>
      </c>
      <c r="M63" t="s">
        <v>6740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6741</v>
      </c>
      <c r="T63" t="s">
        <v>6740</v>
      </c>
    </row>
    <row r="64" spans="1:20" x14ac:dyDescent="0.25">
      <c r="A64" t="s">
        <v>240</v>
      </c>
      <c r="B64" t="s">
        <v>246</v>
      </c>
      <c r="C64">
        <v>139</v>
      </c>
      <c r="D64">
        <v>1</v>
      </c>
      <c r="E64" t="s">
        <v>6738</v>
      </c>
      <c r="F64">
        <v>499</v>
      </c>
      <c r="G64">
        <v>0</v>
      </c>
      <c r="H64" t="s">
        <v>637</v>
      </c>
      <c r="I64" t="s">
        <v>6739</v>
      </c>
      <c r="J64" t="s">
        <v>692</v>
      </c>
      <c r="K64" t="s">
        <v>639</v>
      </c>
      <c r="L64" t="s">
        <v>640</v>
      </c>
      <c r="M64" t="s">
        <v>6740</v>
      </c>
      <c r="N64" t="s">
        <v>639</v>
      </c>
      <c r="O64" t="s">
        <v>647</v>
      </c>
      <c r="P64" t="s">
        <v>5</v>
      </c>
      <c r="Q64" t="s">
        <v>648</v>
      </c>
      <c r="R64" t="s">
        <v>640</v>
      </c>
      <c r="S64" t="s">
        <v>6741</v>
      </c>
      <c r="T64" t="s">
        <v>6740</v>
      </c>
    </row>
    <row r="65" spans="1:20" x14ac:dyDescent="0.25">
      <c r="A65" t="s">
        <v>239</v>
      </c>
      <c r="B65" t="s">
        <v>245</v>
      </c>
      <c r="C65">
        <v>139</v>
      </c>
      <c r="D65">
        <v>1</v>
      </c>
      <c r="E65" t="s">
        <v>6738</v>
      </c>
      <c r="F65">
        <v>499</v>
      </c>
      <c r="G65">
        <v>0</v>
      </c>
      <c r="H65" t="s">
        <v>637</v>
      </c>
      <c r="I65" t="s">
        <v>6739</v>
      </c>
      <c r="J65" t="s">
        <v>692</v>
      </c>
      <c r="K65" t="s">
        <v>639</v>
      </c>
      <c r="L65" t="s">
        <v>640</v>
      </c>
      <c r="M65" t="s">
        <v>6740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6741</v>
      </c>
      <c r="T65" t="s">
        <v>6740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6742</v>
      </c>
      <c r="F66">
        <v>200</v>
      </c>
      <c r="G66">
        <v>0</v>
      </c>
      <c r="H66" t="s">
        <v>637</v>
      </c>
      <c r="I66" t="s">
        <v>6743</v>
      </c>
      <c r="J66" t="s">
        <v>727</v>
      </c>
      <c r="K66" t="s">
        <v>639</v>
      </c>
      <c r="L66" t="s">
        <v>640</v>
      </c>
      <c r="M66" t="s">
        <v>6744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6745</v>
      </c>
      <c r="T66" t="s">
        <v>6744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6746</v>
      </c>
      <c r="F67">
        <v>110</v>
      </c>
      <c r="G67">
        <v>10</v>
      </c>
      <c r="H67" t="s">
        <v>637</v>
      </c>
      <c r="I67" t="s">
        <v>6747</v>
      </c>
      <c r="J67" t="s">
        <v>6748</v>
      </c>
      <c r="K67" t="s">
        <v>639</v>
      </c>
      <c r="L67" t="s">
        <v>640</v>
      </c>
      <c r="M67" t="s">
        <v>6749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6750</v>
      </c>
      <c r="T67" t="s">
        <v>6749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6751</v>
      </c>
      <c r="F68">
        <v>436</v>
      </c>
      <c r="G68">
        <v>0</v>
      </c>
      <c r="H68" t="s">
        <v>649</v>
      </c>
      <c r="I68" t="s">
        <v>6752</v>
      </c>
      <c r="J68" t="s">
        <v>6753</v>
      </c>
      <c r="K68" t="s">
        <v>6754</v>
      </c>
      <c r="L68" t="s">
        <v>6755</v>
      </c>
      <c r="M68" t="s">
        <v>6756</v>
      </c>
      <c r="N68" t="s">
        <v>639</v>
      </c>
      <c r="O68" t="s">
        <v>656</v>
      </c>
      <c r="P68" t="s">
        <v>26</v>
      </c>
      <c r="Q68" t="s">
        <v>652</v>
      </c>
      <c r="R68" t="s">
        <v>640</v>
      </c>
      <c r="S68" t="s">
        <v>6757</v>
      </c>
      <c r="T68" t="s">
        <v>6756</v>
      </c>
    </row>
    <row r="69" spans="1:20" x14ac:dyDescent="0.25">
      <c r="A69" t="s">
        <v>239</v>
      </c>
      <c r="B69" t="s">
        <v>245</v>
      </c>
      <c r="C69">
        <v>139</v>
      </c>
      <c r="D69">
        <v>1</v>
      </c>
      <c r="E69" t="s">
        <v>6751</v>
      </c>
      <c r="F69">
        <v>436</v>
      </c>
      <c r="G69">
        <v>0</v>
      </c>
      <c r="H69" t="s">
        <v>649</v>
      </c>
      <c r="I69" t="s">
        <v>6752</v>
      </c>
      <c r="J69" t="s">
        <v>6753</v>
      </c>
      <c r="K69" t="s">
        <v>6754</v>
      </c>
      <c r="L69" t="s">
        <v>6755</v>
      </c>
      <c r="M69" t="s">
        <v>6756</v>
      </c>
      <c r="N69" t="s">
        <v>639</v>
      </c>
      <c r="O69" t="s">
        <v>656</v>
      </c>
      <c r="P69" t="s">
        <v>26</v>
      </c>
      <c r="Q69" t="s">
        <v>652</v>
      </c>
      <c r="R69" t="s">
        <v>640</v>
      </c>
      <c r="S69" t="s">
        <v>6757</v>
      </c>
      <c r="T69" t="s">
        <v>6756</v>
      </c>
    </row>
    <row r="70" spans="1:20" x14ac:dyDescent="0.25">
      <c r="A70" t="s">
        <v>22</v>
      </c>
      <c r="B70" t="s">
        <v>27</v>
      </c>
      <c r="C70">
        <v>99</v>
      </c>
      <c r="D70">
        <v>1</v>
      </c>
      <c r="E70" t="s">
        <v>6751</v>
      </c>
      <c r="F70">
        <v>436</v>
      </c>
      <c r="G70">
        <v>0</v>
      </c>
      <c r="H70" t="s">
        <v>649</v>
      </c>
      <c r="I70" t="s">
        <v>6752</v>
      </c>
      <c r="J70" t="s">
        <v>6753</v>
      </c>
      <c r="K70" t="s">
        <v>6754</v>
      </c>
      <c r="L70" t="s">
        <v>6755</v>
      </c>
      <c r="M70" t="s">
        <v>6756</v>
      </c>
      <c r="N70" t="s">
        <v>639</v>
      </c>
      <c r="O70" t="s">
        <v>656</v>
      </c>
      <c r="P70" t="s">
        <v>26</v>
      </c>
      <c r="Q70" t="s">
        <v>652</v>
      </c>
      <c r="R70" t="s">
        <v>640</v>
      </c>
      <c r="S70" t="s">
        <v>6757</v>
      </c>
      <c r="T70" t="s">
        <v>6756</v>
      </c>
    </row>
    <row r="71" spans="1:20" x14ac:dyDescent="0.25">
      <c r="A71" t="s">
        <v>77</v>
      </c>
      <c r="B71" t="s">
        <v>78</v>
      </c>
      <c r="C71">
        <v>49</v>
      </c>
      <c r="D71">
        <v>1</v>
      </c>
      <c r="E71" t="s">
        <v>6751</v>
      </c>
      <c r="F71">
        <v>436</v>
      </c>
      <c r="G71">
        <v>0</v>
      </c>
      <c r="H71" t="s">
        <v>649</v>
      </c>
      <c r="I71" t="s">
        <v>6752</v>
      </c>
      <c r="J71" t="s">
        <v>6753</v>
      </c>
      <c r="K71" t="s">
        <v>6754</v>
      </c>
      <c r="L71" t="s">
        <v>6755</v>
      </c>
      <c r="M71" t="s">
        <v>6756</v>
      </c>
      <c r="N71" t="s">
        <v>639</v>
      </c>
      <c r="O71" t="s">
        <v>656</v>
      </c>
      <c r="P71" t="s">
        <v>26</v>
      </c>
      <c r="Q71" t="s">
        <v>652</v>
      </c>
      <c r="R71" t="s">
        <v>640</v>
      </c>
      <c r="S71" t="s">
        <v>6757</v>
      </c>
      <c r="T71" t="s">
        <v>6756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6758</v>
      </c>
      <c r="F72">
        <v>100</v>
      </c>
      <c r="G72">
        <v>0</v>
      </c>
      <c r="H72" t="s">
        <v>637</v>
      </c>
      <c r="I72" t="s">
        <v>4266</v>
      </c>
      <c r="J72" t="s">
        <v>657</v>
      </c>
      <c r="K72" t="s">
        <v>639</v>
      </c>
      <c r="L72" t="s">
        <v>640</v>
      </c>
      <c r="M72" t="s">
        <v>6759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6760</v>
      </c>
      <c r="T72" t="s">
        <v>6759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6761</v>
      </c>
      <c r="F73">
        <v>368</v>
      </c>
      <c r="G73">
        <v>0</v>
      </c>
      <c r="H73" t="s">
        <v>649</v>
      </c>
      <c r="I73" t="s">
        <v>925</v>
      </c>
      <c r="J73" t="s">
        <v>6762</v>
      </c>
      <c r="K73" t="s">
        <v>919</v>
      </c>
      <c r="L73" t="s">
        <v>6763</v>
      </c>
      <c r="M73" t="s">
        <v>6764</v>
      </c>
      <c r="N73" t="s">
        <v>639</v>
      </c>
      <c r="O73" t="s">
        <v>651</v>
      </c>
      <c r="P73" t="s">
        <v>26</v>
      </c>
      <c r="Q73" t="s">
        <v>652</v>
      </c>
      <c r="R73" t="s">
        <v>640</v>
      </c>
      <c r="S73" t="s">
        <v>6765</v>
      </c>
      <c r="T73" t="s">
        <v>6766</v>
      </c>
    </row>
    <row r="74" spans="1:20" x14ac:dyDescent="0.25">
      <c r="A74" t="s">
        <v>14</v>
      </c>
      <c r="B74" t="s">
        <v>15</v>
      </c>
      <c r="C74">
        <v>59</v>
      </c>
      <c r="D74">
        <v>1</v>
      </c>
      <c r="E74" t="s">
        <v>6761</v>
      </c>
      <c r="F74">
        <v>368</v>
      </c>
      <c r="G74">
        <v>0</v>
      </c>
      <c r="H74" t="s">
        <v>649</v>
      </c>
      <c r="I74" t="s">
        <v>925</v>
      </c>
      <c r="J74" t="s">
        <v>6762</v>
      </c>
      <c r="K74" t="s">
        <v>919</v>
      </c>
      <c r="L74" t="s">
        <v>6763</v>
      </c>
      <c r="M74" t="s">
        <v>6764</v>
      </c>
      <c r="N74" t="s">
        <v>639</v>
      </c>
      <c r="O74" t="s">
        <v>651</v>
      </c>
      <c r="P74" t="s">
        <v>26</v>
      </c>
      <c r="Q74" t="s">
        <v>652</v>
      </c>
      <c r="R74" t="s">
        <v>640</v>
      </c>
      <c r="S74" t="s">
        <v>6765</v>
      </c>
      <c r="T74" t="s">
        <v>6766</v>
      </c>
    </row>
    <row r="75" spans="1:20" x14ac:dyDescent="0.25">
      <c r="A75" t="s">
        <v>22</v>
      </c>
      <c r="B75" t="s">
        <v>27</v>
      </c>
      <c r="C75">
        <v>80</v>
      </c>
      <c r="D75">
        <v>2</v>
      </c>
      <c r="E75" t="s">
        <v>6761</v>
      </c>
      <c r="F75">
        <v>368</v>
      </c>
      <c r="G75">
        <v>0</v>
      </c>
      <c r="H75" t="s">
        <v>649</v>
      </c>
      <c r="I75" t="s">
        <v>925</v>
      </c>
      <c r="J75" t="s">
        <v>6762</v>
      </c>
      <c r="K75" t="s">
        <v>919</v>
      </c>
      <c r="L75" t="s">
        <v>6763</v>
      </c>
      <c r="M75" t="s">
        <v>6764</v>
      </c>
      <c r="N75" t="s">
        <v>639</v>
      </c>
      <c r="O75" t="s">
        <v>651</v>
      </c>
      <c r="P75" t="s">
        <v>26</v>
      </c>
      <c r="Q75" t="s">
        <v>652</v>
      </c>
      <c r="R75" t="s">
        <v>640</v>
      </c>
      <c r="S75" t="s">
        <v>6765</v>
      </c>
      <c r="T75" t="s">
        <v>6766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6767</v>
      </c>
      <c r="F76">
        <v>100</v>
      </c>
      <c r="G76">
        <v>0</v>
      </c>
      <c r="H76" t="s">
        <v>637</v>
      </c>
      <c r="I76" t="s">
        <v>6768</v>
      </c>
      <c r="J76" t="s">
        <v>693</v>
      </c>
      <c r="K76" t="s">
        <v>639</v>
      </c>
      <c r="L76" t="s">
        <v>640</v>
      </c>
      <c r="M76" t="s">
        <v>6769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6770</v>
      </c>
      <c r="T76" t="s">
        <v>6769</v>
      </c>
    </row>
    <row r="77" spans="1:20" x14ac:dyDescent="0.25">
      <c r="A77" t="s">
        <v>241</v>
      </c>
      <c r="B77" t="s">
        <v>247</v>
      </c>
      <c r="C77">
        <v>159</v>
      </c>
      <c r="D77">
        <v>1</v>
      </c>
      <c r="E77" t="s">
        <v>6771</v>
      </c>
      <c r="F77">
        <v>129</v>
      </c>
      <c r="G77">
        <v>0</v>
      </c>
      <c r="H77" t="s">
        <v>637</v>
      </c>
      <c r="I77" t="s">
        <v>6772</v>
      </c>
      <c r="J77" t="s">
        <v>720</v>
      </c>
      <c r="K77" t="s">
        <v>639</v>
      </c>
      <c r="L77" t="s">
        <v>640</v>
      </c>
      <c r="M77" t="s">
        <v>6773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6774</v>
      </c>
      <c r="T77" t="s">
        <v>6773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6775</v>
      </c>
      <c r="F78">
        <v>200</v>
      </c>
      <c r="G78">
        <v>0</v>
      </c>
      <c r="H78" t="s">
        <v>637</v>
      </c>
      <c r="I78" t="s">
        <v>6776</v>
      </c>
      <c r="J78" t="s">
        <v>740</v>
      </c>
      <c r="K78" t="s">
        <v>639</v>
      </c>
      <c r="L78" t="s">
        <v>640</v>
      </c>
      <c r="M78" t="s">
        <v>6777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6778</v>
      </c>
      <c r="T78" t="s">
        <v>6777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6779</v>
      </c>
      <c r="F79">
        <v>100</v>
      </c>
      <c r="G79">
        <v>0</v>
      </c>
      <c r="H79" t="s">
        <v>637</v>
      </c>
      <c r="I79" t="s">
        <v>6780</v>
      </c>
      <c r="J79" t="s">
        <v>722</v>
      </c>
      <c r="K79" t="s">
        <v>639</v>
      </c>
      <c r="L79" t="s">
        <v>640</v>
      </c>
      <c r="M79" t="s">
        <v>6781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6782</v>
      </c>
      <c r="T79" t="s">
        <v>6783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6784</v>
      </c>
      <c r="F80">
        <v>100</v>
      </c>
      <c r="G80">
        <v>0</v>
      </c>
      <c r="H80" t="s">
        <v>637</v>
      </c>
      <c r="I80" t="s">
        <v>6785</v>
      </c>
      <c r="J80" t="s">
        <v>646</v>
      </c>
      <c r="K80" t="s">
        <v>639</v>
      </c>
      <c r="L80" t="s">
        <v>640</v>
      </c>
      <c r="M80" t="s">
        <v>6786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6787</v>
      </c>
      <c r="T80" t="s">
        <v>6786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6788</v>
      </c>
      <c r="F81">
        <v>100</v>
      </c>
      <c r="G81">
        <v>0</v>
      </c>
      <c r="H81" t="s">
        <v>637</v>
      </c>
      <c r="I81" t="s">
        <v>6789</v>
      </c>
      <c r="J81" t="s">
        <v>757</v>
      </c>
      <c r="K81" t="s">
        <v>639</v>
      </c>
      <c r="L81" t="s">
        <v>640</v>
      </c>
      <c r="M81" t="s">
        <v>6790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6791</v>
      </c>
      <c r="T81" t="s">
        <v>6790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6792</v>
      </c>
      <c r="F82">
        <v>100</v>
      </c>
      <c r="G82">
        <v>0</v>
      </c>
      <c r="H82" t="s">
        <v>637</v>
      </c>
      <c r="I82" t="s">
        <v>6793</v>
      </c>
      <c r="J82" t="s">
        <v>653</v>
      </c>
      <c r="K82" t="s">
        <v>639</v>
      </c>
      <c r="L82" t="s">
        <v>640</v>
      </c>
      <c r="M82" t="s">
        <v>6790</v>
      </c>
      <c r="N82" t="s">
        <v>639</v>
      </c>
      <c r="O82" t="s">
        <v>647</v>
      </c>
      <c r="P82" t="s">
        <v>5</v>
      </c>
      <c r="Q82" t="s">
        <v>648</v>
      </c>
      <c r="R82" t="s">
        <v>640</v>
      </c>
      <c r="S82" t="s">
        <v>6794</v>
      </c>
      <c r="T82" t="s">
        <v>6790</v>
      </c>
    </row>
    <row r="83" spans="1:20" x14ac:dyDescent="0.25">
      <c r="A83" t="s">
        <v>147</v>
      </c>
      <c r="B83" t="s">
        <v>148</v>
      </c>
      <c r="C83">
        <v>65</v>
      </c>
      <c r="D83">
        <v>9</v>
      </c>
      <c r="E83" t="s">
        <v>6795</v>
      </c>
      <c r="F83">
        <v>315</v>
      </c>
      <c r="G83">
        <v>0</v>
      </c>
      <c r="H83" t="s">
        <v>637</v>
      </c>
      <c r="I83" t="s">
        <v>6796</v>
      </c>
      <c r="J83" t="s">
        <v>653</v>
      </c>
      <c r="K83" t="s">
        <v>639</v>
      </c>
      <c r="L83" t="s">
        <v>640</v>
      </c>
      <c r="M83" t="s">
        <v>6797</v>
      </c>
      <c r="N83" t="s">
        <v>639</v>
      </c>
      <c r="O83" t="s">
        <v>647</v>
      </c>
      <c r="P83" t="s">
        <v>5</v>
      </c>
      <c r="Q83" t="s">
        <v>648</v>
      </c>
      <c r="R83" t="s">
        <v>640</v>
      </c>
      <c r="S83" t="s">
        <v>6798</v>
      </c>
      <c r="T83" t="s">
        <v>6797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6799</v>
      </c>
      <c r="F84">
        <v>300</v>
      </c>
      <c r="G84">
        <v>0</v>
      </c>
      <c r="H84" t="s">
        <v>637</v>
      </c>
      <c r="I84" t="s">
        <v>6800</v>
      </c>
      <c r="J84" t="s">
        <v>638</v>
      </c>
      <c r="K84" t="s">
        <v>639</v>
      </c>
      <c r="L84" t="s">
        <v>640</v>
      </c>
      <c r="M84" t="s">
        <v>6801</v>
      </c>
      <c r="N84" t="s">
        <v>639</v>
      </c>
      <c r="O84" t="s">
        <v>647</v>
      </c>
      <c r="P84" t="s">
        <v>5</v>
      </c>
      <c r="Q84" t="s">
        <v>648</v>
      </c>
      <c r="R84" t="s">
        <v>640</v>
      </c>
      <c r="S84" t="s">
        <v>6802</v>
      </c>
      <c r="T84" t="s">
        <v>6801</v>
      </c>
    </row>
    <row r="85" spans="1:20" x14ac:dyDescent="0.25">
      <c r="A85" t="s">
        <v>22</v>
      </c>
      <c r="B85" t="s">
        <v>27</v>
      </c>
      <c r="C85">
        <v>120</v>
      </c>
      <c r="D85">
        <v>2</v>
      </c>
      <c r="E85" t="s">
        <v>6799</v>
      </c>
      <c r="F85">
        <v>300</v>
      </c>
      <c r="G85">
        <v>0</v>
      </c>
      <c r="H85" t="s">
        <v>637</v>
      </c>
      <c r="I85" t="s">
        <v>6800</v>
      </c>
      <c r="J85" t="s">
        <v>638</v>
      </c>
      <c r="K85" t="s">
        <v>639</v>
      </c>
      <c r="L85" t="s">
        <v>640</v>
      </c>
      <c r="M85" t="s">
        <v>6801</v>
      </c>
      <c r="N85" t="s">
        <v>639</v>
      </c>
      <c r="O85" t="s">
        <v>647</v>
      </c>
      <c r="P85" t="s">
        <v>5</v>
      </c>
      <c r="Q85" t="s">
        <v>648</v>
      </c>
      <c r="R85" t="s">
        <v>640</v>
      </c>
      <c r="S85" t="s">
        <v>6802</v>
      </c>
      <c r="T85" t="s">
        <v>6801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6803</v>
      </c>
      <c r="F86">
        <v>110</v>
      </c>
      <c r="G86">
        <v>10</v>
      </c>
      <c r="H86" t="s">
        <v>637</v>
      </c>
      <c r="I86" t="s">
        <v>6804</v>
      </c>
      <c r="J86" t="s">
        <v>698</v>
      </c>
      <c r="K86" t="s">
        <v>639</v>
      </c>
      <c r="L86" t="s">
        <v>640</v>
      </c>
      <c r="M86" t="s">
        <v>6805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6806</v>
      </c>
      <c r="T86" t="s">
        <v>6805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6807</v>
      </c>
      <c r="F87">
        <v>100</v>
      </c>
      <c r="G87">
        <v>0</v>
      </c>
      <c r="H87" t="s">
        <v>637</v>
      </c>
      <c r="I87" t="s">
        <v>6808</v>
      </c>
      <c r="J87" t="s">
        <v>683</v>
      </c>
      <c r="K87" t="s">
        <v>639</v>
      </c>
      <c r="L87" t="s">
        <v>640</v>
      </c>
      <c r="M87" t="s">
        <v>6809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6810</v>
      </c>
      <c r="T87" t="s">
        <v>6809</v>
      </c>
    </row>
    <row r="88" spans="1:20" x14ac:dyDescent="0.25">
      <c r="A88" t="s">
        <v>516</v>
      </c>
      <c r="B88" t="s">
        <v>120</v>
      </c>
      <c r="C88">
        <v>75</v>
      </c>
      <c r="D88">
        <v>1</v>
      </c>
      <c r="E88" t="s">
        <v>6811</v>
      </c>
      <c r="F88">
        <v>142</v>
      </c>
      <c r="G88">
        <v>67</v>
      </c>
      <c r="H88" t="s">
        <v>649</v>
      </c>
      <c r="I88" t="s">
        <v>6812</v>
      </c>
      <c r="J88" t="s">
        <v>6813</v>
      </c>
      <c r="K88" t="s">
        <v>6814</v>
      </c>
      <c r="L88" t="s">
        <v>4571</v>
      </c>
      <c r="M88" t="s">
        <v>6815</v>
      </c>
      <c r="N88" t="s">
        <v>639</v>
      </c>
      <c r="O88" t="s">
        <v>651</v>
      </c>
      <c r="P88" t="s">
        <v>26</v>
      </c>
      <c r="Q88" t="s">
        <v>652</v>
      </c>
      <c r="R88" t="s">
        <v>640</v>
      </c>
      <c r="S88" t="s">
        <v>6816</v>
      </c>
      <c r="T88" t="s">
        <v>6817</v>
      </c>
    </row>
    <row r="89" spans="1:20" x14ac:dyDescent="0.25">
      <c r="A89" t="s">
        <v>147</v>
      </c>
      <c r="B89" t="s">
        <v>148</v>
      </c>
      <c r="C89">
        <v>40</v>
      </c>
      <c r="D89">
        <v>10</v>
      </c>
      <c r="E89" t="s">
        <v>6818</v>
      </c>
      <c r="F89">
        <v>448</v>
      </c>
      <c r="G89">
        <v>48</v>
      </c>
      <c r="H89" t="s">
        <v>637</v>
      </c>
      <c r="I89" t="s">
        <v>6819</v>
      </c>
      <c r="J89" t="s">
        <v>732</v>
      </c>
      <c r="K89" t="s">
        <v>639</v>
      </c>
      <c r="L89" t="s">
        <v>640</v>
      </c>
      <c r="M89" t="s">
        <v>6820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6821</v>
      </c>
      <c r="T89" t="s">
        <v>6820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6822</v>
      </c>
      <c r="F90">
        <v>200</v>
      </c>
      <c r="G90">
        <v>0</v>
      </c>
      <c r="H90" t="s">
        <v>637</v>
      </c>
      <c r="I90" t="s">
        <v>6823</v>
      </c>
      <c r="J90" t="s">
        <v>638</v>
      </c>
      <c r="K90" t="s">
        <v>639</v>
      </c>
      <c r="L90" t="s">
        <v>640</v>
      </c>
      <c r="M90" t="s">
        <v>6824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6825</v>
      </c>
      <c r="T90" t="s">
        <v>6824</v>
      </c>
    </row>
    <row r="91" spans="1:20" x14ac:dyDescent="0.25">
      <c r="A91" t="s">
        <v>601</v>
      </c>
      <c r="B91" t="s">
        <v>602</v>
      </c>
      <c r="C91">
        <v>159</v>
      </c>
      <c r="D91">
        <v>1</v>
      </c>
      <c r="E91" t="s">
        <v>6826</v>
      </c>
      <c r="F91">
        <v>129</v>
      </c>
      <c r="G91">
        <v>0</v>
      </c>
      <c r="H91" t="s">
        <v>637</v>
      </c>
      <c r="I91" t="s">
        <v>6827</v>
      </c>
      <c r="J91" t="s">
        <v>719</v>
      </c>
      <c r="K91" t="s">
        <v>639</v>
      </c>
      <c r="L91" t="s">
        <v>640</v>
      </c>
      <c r="M91" t="s">
        <v>6828</v>
      </c>
      <c r="N91" t="s">
        <v>639</v>
      </c>
      <c r="O91" t="s">
        <v>647</v>
      </c>
      <c r="P91" t="s">
        <v>5</v>
      </c>
      <c r="Q91" t="s">
        <v>648</v>
      </c>
      <c r="R91" t="s">
        <v>640</v>
      </c>
      <c r="S91" t="s">
        <v>6829</v>
      </c>
      <c r="T91" t="s">
        <v>6828</v>
      </c>
    </row>
    <row r="92" spans="1:20" x14ac:dyDescent="0.25">
      <c r="A92" t="s">
        <v>2189</v>
      </c>
      <c r="B92" t="s">
        <v>2190</v>
      </c>
      <c r="C92">
        <v>1590</v>
      </c>
      <c r="D92">
        <v>1</v>
      </c>
      <c r="E92" t="s">
        <v>6830</v>
      </c>
      <c r="F92">
        <v>1590</v>
      </c>
      <c r="G92">
        <v>0</v>
      </c>
      <c r="H92" t="s">
        <v>649</v>
      </c>
      <c r="I92" t="s">
        <v>6831</v>
      </c>
      <c r="J92" t="s">
        <v>6832</v>
      </c>
      <c r="K92" t="s">
        <v>6833</v>
      </c>
      <c r="L92" t="s">
        <v>1023</v>
      </c>
      <c r="M92" t="s">
        <v>6834</v>
      </c>
      <c r="N92" t="s">
        <v>639</v>
      </c>
      <c r="O92" t="s">
        <v>651</v>
      </c>
      <c r="P92" t="s">
        <v>26</v>
      </c>
      <c r="Q92" t="s">
        <v>652</v>
      </c>
      <c r="R92" t="s">
        <v>640</v>
      </c>
      <c r="S92" t="s">
        <v>6835</v>
      </c>
      <c r="T92" t="s">
        <v>6834</v>
      </c>
    </row>
    <row r="93" spans="1:20" x14ac:dyDescent="0.25">
      <c r="A93" t="s">
        <v>601</v>
      </c>
      <c r="B93" t="s">
        <v>602</v>
      </c>
      <c r="C93">
        <v>139</v>
      </c>
      <c r="D93">
        <v>1</v>
      </c>
      <c r="E93" t="s">
        <v>6836</v>
      </c>
      <c r="F93">
        <v>654</v>
      </c>
      <c r="G93">
        <v>77</v>
      </c>
      <c r="H93" t="s">
        <v>649</v>
      </c>
      <c r="I93" t="s">
        <v>4677</v>
      </c>
      <c r="J93" t="s">
        <v>6837</v>
      </c>
      <c r="K93" t="s">
        <v>6838</v>
      </c>
      <c r="L93" t="s">
        <v>915</v>
      </c>
      <c r="M93" t="s">
        <v>6839</v>
      </c>
      <c r="N93" t="s">
        <v>639</v>
      </c>
      <c r="O93" t="s">
        <v>651</v>
      </c>
      <c r="P93" t="s">
        <v>26</v>
      </c>
      <c r="Q93" t="s">
        <v>652</v>
      </c>
      <c r="R93" t="s">
        <v>640</v>
      </c>
      <c r="S93" t="s">
        <v>6840</v>
      </c>
      <c r="T93" t="s">
        <v>6839</v>
      </c>
    </row>
    <row r="94" spans="1:20" x14ac:dyDescent="0.25">
      <c r="A94" t="s">
        <v>240</v>
      </c>
      <c r="B94" t="s">
        <v>246</v>
      </c>
      <c r="C94">
        <v>139</v>
      </c>
      <c r="D94">
        <v>1</v>
      </c>
      <c r="E94" t="s">
        <v>6836</v>
      </c>
      <c r="F94">
        <v>654</v>
      </c>
      <c r="G94">
        <v>77</v>
      </c>
      <c r="H94" t="s">
        <v>649</v>
      </c>
      <c r="I94" t="s">
        <v>4677</v>
      </c>
      <c r="J94" t="s">
        <v>6837</v>
      </c>
      <c r="K94" t="s">
        <v>6838</v>
      </c>
      <c r="L94" t="s">
        <v>915</v>
      </c>
      <c r="M94" t="s">
        <v>6839</v>
      </c>
      <c r="N94" t="s">
        <v>639</v>
      </c>
      <c r="O94" t="s">
        <v>651</v>
      </c>
      <c r="P94" t="s">
        <v>26</v>
      </c>
      <c r="Q94" t="s">
        <v>652</v>
      </c>
      <c r="R94" t="s">
        <v>640</v>
      </c>
      <c r="S94" t="s">
        <v>6840</v>
      </c>
      <c r="T94" t="s">
        <v>6839</v>
      </c>
    </row>
    <row r="95" spans="1:20" x14ac:dyDescent="0.25">
      <c r="A95" t="s">
        <v>239</v>
      </c>
      <c r="B95" t="s">
        <v>245</v>
      </c>
      <c r="C95">
        <v>139</v>
      </c>
      <c r="D95">
        <v>1</v>
      </c>
      <c r="E95" t="s">
        <v>6836</v>
      </c>
      <c r="F95">
        <v>654</v>
      </c>
      <c r="G95">
        <v>77</v>
      </c>
      <c r="H95" t="s">
        <v>649</v>
      </c>
      <c r="I95" t="s">
        <v>4677</v>
      </c>
      <c r="J95" t="s">
        <v>6837</v>
      </c>
      <c r="K95" t="s">
        <v>6838</v>
      </c>
      <c r="L95" t="s">
        <v>915</v>
      </c>
      <c r="M95" t="s">
        <v>6839</v>
      </c>
      <c r="N95" t="s">
        <v>639</v>
      </c>
      <c r="O95" t="s">
        <v>651</v>
      </c>
      <c r="P95" t="s">
        <v>26</v>
      </c>
      <c r="Q95" t="s">
        <v>652</v>
      </c>
      <c r="R95" t="s">
        <v>640</v>
      </c>
      <c r="S95" t="s">
        <v>6840</v>
      </c>
      <c r="T95" t="s">
        <v>6839</v>
      </c>
    </row>
    <row r="96" spans="1:20" x14ac:dyDescent="0.25">
      <c r="A96" t="s">
        <v>22</v>
      </c>
      <c r="B96" t="s">
        <v>27</v>
      </c>
      <c r="C96">
        <v>80</v>
      </c>
      <c r="D96">
        <v>2</v>
      </c>
      <c r="E96" t="s">
        <v>6836</v>
      </c>
      <c r="F96">
        <v>654</v>
      </c>
      <c r="G96">
        <v>77</v>
      </c>
      <c r="H96" t="s">
        <v>649</v>
      </c>
      <c r="I96" t="s">
        <v>4677</v>
      </c>
      <c r="J96" t="s">
        <v>6837</v>
      </c>
      <c r="K96" t="s">
        <v>6838</v>
      </c>
      <c r="L96" t="s">
        <v>915</v>
      </c>
      <c r="M96" t="s">
        <v>6839</v>
      </c>
      <c r="N96" t="s">
        <v>639</v>
      </c>
      <c r="O96" t="s">
        <v>651</v>
      </c>
      <c r="P96" t="s">
        <v>26</v>
      </c>
      <c r="Q96" t="s">
        <v>652</v>
      </c>
      <c r="R96" t="s">
        <v>640</v>
      </c>
      <c r="S96" t="s">
        <v>6840</v>
      </c>
      <c r="T96" t="s">
        <v>6839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6841</v>
      </c>
      <c r="F97">
        <v>200</v>
      </c>
      <c r="G97">
        <v>0</v>
      </c>
      <c r="H97" t="s">
        <v>637</v>
      </c>
      <c r="I97" t="s">
        <v>6842</v>
      </c>
      <c r="J97" t="s">
        <v>762</v>
      </c>
      <c r="K97" t="s">
        <v>639</v>
      </c>
      <c r="L97" t="s">
        <v>640</v>
      </c>
      <c r="M97" t="s">
        <v>6843</v>
      </c>
      <c r="N97" t="s">
        <v>639</v>
      </c>
      <c r="O97" t="s">
        <v>647</v>
      </c>
      <c r="P97" t="s">
        <v>5</v>
      </c>
      <c r="Q97" t="s">
        <v>648</v>
      </c>
      <c r="R97" t="s">
        <v>640</v>
      </c>
      <c r="S97" t="s">
        <v>6844</v>
      </c>
      <c r="T97" t="s">
        <v>6843</v>
      </c>
    </row>
    <row r="98" spans="1:20" x14ac:dyDescent="0.25">
      <c r="A98" t="s">
        <v>72</v>
      </c>
      <c r="B98" t="s">
        <v>108</v>
      </c>
      <c r="C98">
        <v>66</v>
      </c>
      <c r="D98">
        <v>1</v>
      </c>
      <c r="E98" t="s">
        <v>6845</v>
      </c>
      <c r="F98">
        <v>249</v>
      </c>
      <c r="G98">
        <v>0</v>
      </c>
      <c r="H98" t="s">
        <v>649</v>
      </c>
      <c r="I98" t="s">
        <v>907</v>
      </c>
      <c r="J98" t="s">
        <v>6846</v>
      </c>
      <c r="K98" t="s">
        <v>886</v>
      </c>
      <c r="L98" t="s">
        <v>1023</v>
      </c>
      <c r="M98" t="s">
        <v>6847</v>
      </c>
      <c r="N98" t="s">
        <v>639</v>
      </c>
      <c r="O98" t="s">
        <v>651</v>
      </c>
      <c r="P98" t="s">
        <v>26</v>
      </c>
      <c r="Q98" t="s">
        <v>652</v>
      </c>
      <c r="R98" t="s">
        <v>640</v>
      </c>
      <c r="S98" t="s">
        <v>6848</v>
      </c>
      <c r="T98" t="s">
        <v>6849</v>
      </c>
    </row>
    <row r="99" spans="1:20" x14ac:dyDescent="0.25">
      <c r="A99" t="s">
        <v>101</v>
      </c>
      <c r="B99" t="s">
        <v>74</v>
      </c>
      <c r="C99">
        <v>66</v>
      </c>
      <c r="D99">
        <v>1</v>
      </c>
      <c r="E99" t="s">
        <v>6845</v>
      </c>
      <c r="F99">
        <v>249</v>
      </c>
      <c r="G99">
        <v>0</v>
      </c>
      <c r="H99" t="s">
        <v>649</v>
      </c>
      <c r="I99" t="s">
        <v>907</v>
      </c>
      <c r="J99" t="s">
        <v>6846</v>
      </c>
      <c r="K99" t="s">
        <v>886</v>
      </c>
      <c r="L99" t="s">
        <v>1023</v>
      </c>
      <c r="M99" t="s">
        <v>6847</v>
      </c>
      <c r="N99" t="s">
        <v>639</v>
      </c>
      <c r="O99" t="s">
        <v>651</v>
      </c>
      <c r="P99" t="s">
        <v>26</v>
      </c>
      <c r="Q99" t="s">
        <v>652</v>
      </c>
      <c r="R99" t="s">
        <v>640</v>
      </c>
      <c r="S99" t="s">
        <v>6848</v>
      </c>
      <c r="T99" t="s">
        <v>6849</v>
      </c>
    </row>
    <row r="100" spans="1:20" x14ac:dyDescent="0.25">
      <c r="A100" t="s">
        <v>22</v>
      </c>
      <c r="B100" t="s">
        <v>27</v>
      </c>
      <c r="C100">
        <v>67</v>
      </c>
      <c r="D100">
        <v>1</v>
      </c>
      <c r="E100" t="s">
        <v>6845</v>
      </c>
      <c r="F100">
        <v>249</v>
      </c>
      <c r="G100">
        <v>0</v>
      </c>
      <c r="H100" t="s">
        <v>649</v>
      </c>
      <c r="I100" t="s">
        <v>907</v>
      </c>
      <c r="J100" t="s">
        <v>6846</v>
      </c>
      <c r="K100" t="s">
        <v>886</v>
      </c>
      <c r="L100" t="s">
        <v>1023</v>
      </c>
      <c r="M100" t="s">
        <v>6847</v>
      </c>
      <c r="N100" t="s">
        <v>639</v>
      </c>
      <c r="O100" t="s">
        <v>651</v>
      </c>
      <c r="P100" t="s">
        <v>26</v>
      </c>
      <c r="Q100" t="s">
        <v>652</v>
      </c>
      <c r="R100" t="s">
        <v>640</v>
      </c>
      <c r="S100" t="s">
        <v>6848</v>
      </c>
      <c r="T100" t="s">
        <v>6849</v>
      </c>
    </row>
    <row r="101" spans="1:20" x14ac:dyDescent="0.25">
      <c r="A101" t="s">
        <v>72</v>
      </c>
      <c r="B101" t="s">
        <v>108</v>
      </c>
      <c r="C101">
        <v>66.333333333333329</v>
      </c>
      <c r="D101">
        <v>3</v>
      </c>
      <c r="E101" t="s">
        <v>6850</v>
      </c>
      <c r="F101">
        <v>209</v>
      </c>
      <c r="G101">
        <v>0</v>
      </c>
      <c r="H101" t="s">
        <v>649</v>
      </c>
      <c r="I101" t="s">
        <v>907</v>
      </c>
      <c r="J101" t="s">
        <v>6846</v>
      </c>
      <c r="K101" t="s">
        <v>886</v>
      </c>
      <c r="L101" t="s">
        <v>1023</v>
      </c>
      <c r="M101" t="s">
        <v>6839</v>
      </c>
      <c r="N101" t="s">
        <v>639</v>
      </c>
      <c r="O101" t="s">
        <v>651</v>
      </c>
      <c r="P101" t="s">
        <v>26</v>
      </c>
      <c r="Q101" t="s">
        <v>652</v>
      </c>
      <c r="R101" t="s">
        <v>640</v>
      </c>
      <c r="S101" t="s">
        <v>6851</v>
      </c>
      <c r="T101" t="s">
        <v>6852</v>
      </c>
    </row>
    <row r="102" spans="1:20" x14ac:dyDescent="0.25">
      <c r="A102" t="s">
        <v>10</v>
      </c>
      <c r="B102" t="s">
        <v>11</v>
      </c>
      <c r="C102">
        <v>54.5</v>
      </c>
      <c r="D102">
        <v>2</v>
      </c>
      <c r="E102" t="s">
        <v>6853</v>
      </c>
      <c r="F102">
        <v>531.15</v>
      </c>
      <c r="G102">
        <v>64</v>
      </c>
      <c r="H102" t="s">
        <v>649</v>
      </c>
      <c r="I102" t="s">
        <v>6854</v>
      </c>
      <c r="J102" t="s">
        <v>6855</v>
      </c>
      <c r="K102" t="s">
        <v>6856</v>
      </c>
      <c r="L102" t="s">
        <v>6857</v>
      </c>
      <c r="M102" t="s">
        <v>6858</v>
      </c>
      <c r="N102" t="s">
        <v>639</v>
      </c>
      <c r="O102" t="s">
        <v>678</v>
      </c>
      <c r="P102" t="s">
        <v>23</v>
      </c>
      <c r="Q102" t="s">
        <v>679</v>
      </c>
      <c r="R102" t="s">
        <v>640</v>
      </c>
      <c r="S102" t="s">
        <v>6859</v>
      </c>
      <c r="T102" t="s">
        <v>6860</v>
      </c>
    </row>
    <row r="103" spans="1:20" x14ac:dyDescent="0.25">
      <c r="A103" t="s">
        <v>10</v>
      </c>
      <c r="B103" t="s">
        <v>11</v>
      </c>
      <c r="C103">
        <v>54.5</v>
      </c>
      <c r="D103">
        <v>2</v>
      </c>
      <c r="E103" t="s">
        <v>6853</v>
      </c>
      <c r="F103">
        <v>531.15</v>
      </c>
      <c r="G103">
        <v>64</v>
      </c>
      <c r="H103" t="s">
        <v>649</v>
      </c>
      <c r="I103" t="s">
        <v>6854</v>
      </c>
      <c r="J103" t="s">
        <v>6855</v>
      </c>
      <c r="K103" t="s">
        <v>6856</v>
      </c>
      <c r="L103" t="s">
        <v>6857</v>
      </c>
      <c r="M103" t="s">
        <v>6858</v>
      </c>
      <c r="N103" t="s">
        <v>639</v>
      </c>
      <c r="O103" t="s">
        <v>678</v>
      </c>
      <c r="P103" t="s">
        <v>23</v>
      </c>
      <c r="Q103" t="s">
        <v>679</v>
      </c>
      <c r="R103" t="s">
        <v>640</v>
      </c>
      <c r="S103" t="s">
        <v>6859</v>
      </c>
      <c r="T103" t="s">
        <v>6858</v>
      </c>
    </row>
    <row r="104" spans="1:20" x14ac:dyDescent="0.25">
      <c r="A104" t="s">
        <v>10</v>
      </c>
      <c r="B104" t="s">
        <v>11</v>
      </c>
      <c r="C104">
        <v>54.5</v>
      </c>
      <c r="D104">
        <v>2</v>
      </c>
      <c r="E104" t="s">
        <v>6853</v>
      </c>
      <c r="F104">
        <v>531.15</v>
      </c>
      <c r="G104">
        <v>64</v>
      </c>
      <c r="H104" t="s">
        <v>649</v>
      </c>
      <c r="I104" t="s">
        <v>6854</v>
      </c>
      <c r="J104" t="s">
        <v>6855</v>
      </c>
      <c r="K104" t="s">
        <v>6856</v>
      </c>
      <c r="L104" t="s">
        <v>6857</v>
      </c>
      <c r="M104" t="s">
        <v>6858</v>
      </c>
      <c r="N104" t="s">
        <v>639</v>
      </c>
      <c r="O104" t="s">
        <v>678</v>
      </c>
      <c r="P104" t="s">
        <v>23</v>
      </c>
      <c r="Q104" t="s">
        <v>679</v>
      </c>
      <c r="R104" t="s">
        <v>640</v>
      </c>
      <c r="S104" t="s">
        <v>6859</v>
      </c>
      <c r="T104" t="s">
        <v>6858</v>
      </c>
    </row>
    <row r="105" spans="1:20" x14ac:dyDescent="0.25">
      <c r="A105" t="s">
        <v>10</v>
      </c>
      <c r="B105" t="s">
        <v>11</v>
      </c>
      <c r="C105">
        <v>54.5</v>
      </c>
      <c r="D105">
        <v>2</v>
      </c>
      <c r="E105" t="s">
        <v>6853</v>
      </c>
      <c r="F105">
        <v>531.15</v>
      </c>
      <c r="G105">
        <v>64</v>
      </c>
      <c r="H105" t="s">
        <v>649</v>
      </c>
      <c r="I105" t="s">
        <v>6854</v>
      </c>
      <c r="J105" t="s">
        <v>6855</v>
      </c>
      <c r="K105" t="s">
        <v>6856</v>
      </c>
      <c r="L105" t="s">
        <v>6857</v>
      </c>
      <c r="M105" t="s">
        <v>6858</v>
      </c>
      <c r="N105" t="s">
        <v>639</v>
      </c>
      <c r="O105" t="s">
        <v>678</v>
      </c>
      <c r="P105" t="s">
        <v>23</v>
      </c>
      <c r="Q105" t="s">
        <v>679</v>
      </c>
      <c r="R105" t="s">
        <v>640</v>
      </c>
      <c r="S105" t="s">
        <v>6859</v>
      </c>
      <c r="T105" t="s">
        <v>6858</v>
      </c>
    </row>
    <row r="106" spans="1:20" x14ac:dyDescent="0.25">
      <c r="A106" t="s">
        <v>10</v>
      </c>
      <c r="B106" t="s">
        <v>11</v>
      </c>
      <c r="C106">
        <v>54.5</v>
      </c>
      <c r="D106">
        <v>2</v>
      </c>
      <c r="E106" t="s">
        <v>6853</v>
      </c>
      <c r="F106">
        <v>531.15</v>
      </c>
      <c r="G106">
        <v>64</v>
      </c>
      <c r="H106" t="s">
        <v>649</v>
      </c>
      <c r="I106" t="s">
        <v>6854</v>
      </c>
      <c r="J106" t="s">
        <v>6855</v>
      </c>
      <c r="K106" t="s">
        <v>6856</v>
      </c>
      <c r="L106" t="s">
        <v>6857</v>
      </c>
      <c r="M106" t="s">
        <v>6858</v>
      </c>
      <c r="N106" t="s">
        <v>639</v>
      </c>
      <c r="O106" t="s">
        <v>678</v>
      </c>
      <c r="P106" t="s">
        <v>23</v>
      </c>
      <c r="Q106" t="s">
        <v>679</v>
      </c>
      <c r="R106" t="s">
        <v>640</v>
      </c>
      <c r="S106" t="s">
        <v>6859</v>
      </c>
      <c r="T106" t="s">
        <v>6858</v>
      </c>
    </row>
    <row r="107" spans="1:20" x14ac:dyDescent="0.25">
      <c r="A107" t="s">
        <v>147</v>
      </c>
      <c r="B107" t="s">
        <v>148</v>
      </c>
      <c r="C107">
        <v>50</v>
      </c>
      <c r="D107">
        <v>12</v>
      </c>
      <c r="E107" t="s">
        <v>6861</v>
      </c>
      <c r="F107">
        <v>400</v>
      </c>
      <c r="G107">
        <v>0</v>
      </c>
      <c r="H107" t="s">
        <v>637</v>
      </c>
      <c r="I107" t="s">
        <v>6862</v>
      </c>
      <c r="J107" t="s">
        <v>798</v>
      </c>
      <c r="K107" t="s">
        <v>639</v>
      </c>
      <c r="L107" t="s">
        <v>640</v>
      </c>
      <c r="M107" t="s">
        <v>6863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6864</v>
      </c>
      <c r="T107" t="s">
        <v>6863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6865</v>
      </c>
      <c r="F108">
        <v>100</v>
      </c>
      <c r="G108">
        <v>0</v>
      </c>
      <c r="H108" t="s">
        <v>637</v>
      </c>
      <c r="I108" t="s">
        <v>6866</v>
      </c>
      <c r="J108" t="s">
        <v>682</v>
      </c>
      <c r="K108" t="s">
        <v>639</v>
      </c>
      <c r="L108" t="s">
        <v>640</v>
      </c>
      <c r="M108" t="s">
        <v>6867</v>
      </c>
      <c r="N108" t="s">
        <v>639</v>
      </c>
      <c r="O108" t="s">
        <v>641</v>
      </c>
      <c r="P108" t="s">
        <v>5</v>
      </c>
      <c r="Q108" t="s">
        <v>642</v>
      </c>
      <c r="R108" t="s">
        <v>6868</v>
      </c>
      <c r="S108" t="s">
        <v>6869</v>
      </c>
      <c r="T108" t="s">
        <v>6867</v>
      </c>
    </row>
    <row r="109" spans="1:20" x14ac:dyDescent="0.25">
      <c r="A109" t="s">
        <v>18</v>
      </c>
      <c r="B109" t="s">
        <v>19</v>
      </c>
      <c r="C109">
        <v>66.666666666666671</v>
      </c>
      <c r="D109">
        <v>3</v>
      </c>
      <c r="E109" t="s">
        <v>6870</v>
      </c>
      <c r="F109">
        <v>129</v>
      </c>
      <c r="G109">
        <v>0</v>
      </c>
      <c r="H109" t="s">
        <v>637</v>
      </c>
      <c r="I109" t="s">
        <v>6871</v>
      </c>
      <c r="J109" t="s">
        <v>653</v>
      </c>
      <c r="K109" t="s">
        <v>639</v>
      </c>
      <c r="L109" t="s">
        <v>640</v>
      </c>
      <c r="M109" t="s">
        <v>6872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6873</v>
      </c>
      <c r="T109" t="s">
        <v>6872</v>
      </c>
    </row>
    <row r="110" spans="1:20" x14ac:dyDescent="0.25">
      <c r="A110" t="s">
        <v>77</v>
      </c>
      <c r="B110" t="s">
        <v>78</v>
      </c>
      <c r="C110">
        <v>27.5</v>
      </c>
      <c r="D110">
        <v>4</v>
      </c>
      <c r="E110" t="s">
        <v>6874</v>
      </c>
      <c r="F110">
        <v>168</v>
      </c>
      <c r="G110">
        <v>3</v>
      </c>
      <c r="H110" t="s">
        <v>649</v>
      </c>
      <c r="I110" t="s">
        <v>6875</v>
      </c>
      <c r="J110" t="s">
        <v>6876</v>
      </c>
      <c r="K110" t="s">
        <v>6877</v>
      </c>
      <c r="L110" t="s">
        <v>960</v>
      </c>
      <c r="M110" t="s">
        <v>6878</v>
      </c>
      <c r="N110" t="s">
        <v>639</v>
      </c>
      <c r="O110" t="s">
        <v>651</v>
      </c>
      <c r="P110" t="s">
        <v>26</v>
      </c>
      <c r="Q110" t="s">
        <v>652</v>
      </c>
      <c r="R110" t="s">
        <v>640</v>
      </c>
      <c r="S110" t="s">
        <v>6879</v>
      </c>
      <c r="T110" t="s">
        <v>6872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6880</v>
      </c>
      <c r="F111">
        <v>129</v>
      </c>
      <c r="G111">
        <v>0</v>
      </c>
      <c r="H111" t="s">
        <v>637</v>
      </c>
      <c r="I111" t="s">
        <v>6881</v>
      </c>
      <c r="J111" t="s">
        <v>687</v>
      </c>
      <c r="K111" t="s">
        <v>639</v>
      </c>
      <c r="L111" t="s">
        <v>640</v>
      </c>
      <c r="M111" t="s">
        <v>6882</v>
      </c>
      <c r="N111" t="s">
        <v>639</v>
      </c>
      <c r="O111" t="s">
        <v>647</v>
      </c>
      <c r="P111" t="s">
        <v>5</v>
      </c>
      <c r="Q111" t="s">
        <v>648</v>
      </c>
      <c r="R111" t="s">
        <v>640</v>
      </c>
      <c r="S111" t="s">
        <v>6883</v>
      </c>
      <c r="T111" t="s">
        <v>6872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6884</v>
      </c>
      <c r="F112">
        <v>200</v>
      </c>
      <c r="G112">
        <v>0</v>
      </c>
      <c r="H112" t="s">
        <v>637</v>
      </c>
      <c r="I112" t="s">
        <v>6885</v>
      </c>
      <c r="J112" t="s">
        <v>728</v>
      </c>
      <c r="K112" t="s">
        <v>639</v>
      </c>
      <c r="L112" t="s">
        <v>640</v>
      </c>
      <c r="M112" t="s">
        <v>6886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6887</v>
      </c>
      <c r="T112" t="s">
        <v>6886</v>
      </c>
    </row>
    <row r="113" spans="1:20" x14ac:dyDescent="0.25">
      <c r="A113" t="s">
        <v>77</v>
      </c>
      <c r="B113" t="s">
        <v>78</v>
      </c>
      <c r="C113">
        <v>49</v>
      </c>
      <c r="D113">
        <v>1</v>
      </c>
      <c r="E113" t="s">
        <v>6888</v>
      </c>
      <c r="F113">
        <v>49</v>
      </c>
      <c r="G113">
        <v>0</v>
      </c>
      <c r="H113" t="s">
        <v>649</v>
      </c>
      <c r="I113" t="s">
        <v>6889</v>
      </c>
      <c r="J113" t="s">
        <v>6890</v>
      </c>
      <c r="K113" t="s">
        <v>6891</v>
      </c>
      <c r="L113" t="s">
        <v>5172</v>
      </c>
      <c r="M113" t="s">
        <v>6892</v>
      </c>
      <c r="N113" t="s">
        <v>639</v>
      </c>
      <c r="O113" t="s">
        <v>651</v>
      </c>
      <c r="P113" t="s">
        <v>26</v>
      </c>
      <c r="Q113" t="s">
        <v>652</v>
      </c>
      <c r="R113" t="s">
        <v>640</v>
      </c>
      <c r="S113" t="s">
        <v>6893</v>
      </c>
      <c r="T113" t="s">
        <v>6894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6895</v>
      </c>
      <c r="F114">
        <v>107</v>
      </c>
      <c r="G114">
        <v>7</v>
      </c>
      <c r="H114" t="s">
        <v>637</v>
      </c>
      <c r="I114" t="s">
        <v>6896</v>
      </c>
      <c r="J114" t="s">
        <v>653</v>
      </c>
      <c r="K114" t="s">
        <v>639</v>
      </c>
      <c r="L114" t="s">
        <v>640</v>
      </c>
      <c r="M114" t="s">
        <v>6897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6898</v>
      </c>
      <c r="T114" t="s">
        <v>6897</v>
      </c>
    </row>
    <row r="115" spans="1:20" x14ac:dyDescent="0.25">
      <c r="A115" t="s">
        <v>22</v>
      </c>
      <c r="B115" t="s">
        <v>27</v>
      </c>
      <c r="C115">
        <v>120</v>
      </c>
      <c r="D115">
        <v>1</v>
      </c>
      <c r="E115" t="s">
        <v>6899</v>
      </c>
      <c r="F115">
        <v>135</v>
      </c>
      <c r="G115">
        <v>35</v>
      </c>
      <c r="H115" t="s">
        <v>637</v>
      </c>
      <c r="I115" t="s">
        <v>6900</v>
      </c>
      <c r="J115" t="s">
        <v>655</v>
      </c>
      <c r="K115" t="s">
        <v>639</v>
      </c>
      <c r="L115" t="s">
        <v>640</v>
      </c>
      <c r="M115" t="s">
        <v>6901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6902</v>
      </c>
      <c r="T115" t="s">
        <v>6901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6903</v>
      </c>
      <c r="F116">
        <v>100</v>
      </c>
      <c r="G116">
        <v>0</v>
      </c>
      <c r="H116" t="s">
        <v>637</v>
      </c>
      <c r="I116" t="s">
        <v>6904</v>
      </c>
      <c r="J116" t="s">
        <v>698</v>
      </c>
      <c r="K116" t="s">
        <v>639</v>
      </c>
      <c r="L116" t="s">
        <v>640</v>
      </c>
      <c r="M116" t="s">
        <v>6905</v>
      </c>
      <c r="N116" t="s">
        <v>639</v>
      </c>
      <c r="O116" t="s">
        <v>641</v>
      </c>
      <c r="P116" t="s">
        <v>5</v>
      </c>
      <c r="Q116" t="s">
        <v>642</v>
      </c>
      <c r="R116" t="s">
        <v>640</v>
      </c>
      <c r="S116" t="s">
        <v>6906</v>
      </c>
      <c r="T116" t="s">
        <v>6905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6907</v>
      </c>
      <c r="F117">
        <v>100</v>
      </c>
      <c r="G117">
        <v>0</v>
      </c>
      <c r="H117" t="s">
        <v>637</v>
      </c>
      <c r="I117" t="s">
        <v>6908</v>
      </c>
      <c r="J117" t="s">
        <v>653</v>
      </c>
      <c r="K117" t="s">
        <v>639</v>
      </c>
      <c r="L117" t="s">
        <v>640</v>
      </c>
      <c r="M117" t="s">
        <v>6909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6910</v>
      </c>
      <c r="T117" t="s">
        <v>6909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6911</v>
      </c>
      <c r="F118">
        <v>200</v>
      </c>
      <c r="G118">
        <v>0</v>
      </c>
      <c r="H118" t="s">
        <v>637</v>
      </c>
      <c r="I118" t="s">
        <v>6912</v>
      </c>
      <c r="J118" t="s">
        <v>719</v>
      </c>
      <c r="K118" t="s">
        <v>639</v>
      </c>
      <c r="L118" t="s">
        <v>640</v>
      </c>
      <c r="M118" t="s">
        <v>6913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6914</v>
      </c>
      <c r="T118" t="s">
        <v>6913</v>
      </c>
    </row>
    <row r="119" spans="1:20" x14ac:dyDescent="0.25">
      <c r="A119" t="s">
        <v>22</v>
      </c>
      <c r="B119" t="s">
        <v>27</v>
      </c>
      <c r="C119">
        <v>66.333333333333329</v>
      </c>
      <c r="D119">
        <v>3</v>
      </c>
      <c r="E119" t="s">
        <v>6915</v>
      </c>
      <c r="F119">
        <v>250</v>
      </c>
      <c r="G119">
        <v>0</v>
      </c>
      <c r="H119" t="s">
        <v>637</v>
      </c>
      <c r="I119" t="s">
        <v>6916</v>
      </c>
      <c r="J119" t="s">
        <v>719</v>
      </c>
      <c r="K119" t="s">
        <v>639</v>
      </c>
      <c r="L119" t="s">
        <v>640</v>
      </c>
      <c r="M119" t="s">
        <v>6917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6918</v>
      </c>
      <c r="T119" t="s">
        <v>6917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6919</v>
      </c>
      <c r="F120">
        <v>100</v>
      </c>
      <c r="G120">
        <v>0</v>
      </c>
      <c r="H120" t="s">
        <v>637</v>
      </c>
      <c r="I120" t="s">
        <v>6920</v>
      </c>
      <c r="J120" t="s">
        <v>720</v>
      </c>
      <c r="K120" t="s">
        <v>639</v>
      </c>
      <c r="L120" t="s">
        <v>640</v>
      </c>
      <c r="M120" t="s">
        <v>6921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6922</v>
      </c>
      <c r="T120" t="s">
        <v>6921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6923</v>
      </c>
      <c r="F121">
        <v>200</v>
      </c>
      <c r="G121">
        <v>0</v>
      </c>
      <c r="H121" t="s">
        <v>637</v>
      </c>
      <c r="I121" t="s">
        <v>6924</v>
      </c>
      <c r="J121" t="s">
        <v>704</v>
      </c>
      <c r="K121" t="s">
        <v>639</v>
      </c>
      <c r="L121" t="s">
        <v>640</v>
      </c>
      <c r="M121" t="s">
        <v>6925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6926</v>
      </c>
      <c r="T121" t="s">
        <v>6925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6927</v>
      </c>
      <c r="F122">
        <v>100</v>
      </c>
      <c r="G122">
        <v>0</v>
      </c>
      <c r="H122" t="s">
        <v>637</v>
      </c>
      <c r="I122" t="s">
        <v>6928</v>
      </c>
      <c r="J122" t="s">
        <v>659</v>
      </c>
      <c r="K122" t="s">
        <v>639</v>
      </c>
      <c r="L122" t="s">
        <v>640</v>
      </c>
      <c r="M122" t="s">
        <v>6929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6930</v>
      </c>
      <c r="T122" t="s">
        <v>6929</v>
      </c>
    </row>
    <row r="123" spans="1:20" x14ac:dyDescent="0.25">
      <c r="A123" t="s">
        <v>240</v>
      </c>
      <c r="B123" t="s">
        <v>246</v>
      </c>
      <c r="C123">
        <v>159</v>
      </c>
      <c r="D123">
        <v>1</v>
      </c>
      <c r="E123" t="s">
        <v>6931</v>
      </c>
      <c r="F123">
        <v>258</v>
      </c>
      <c r="G123">
        <v>0</v>
      </c>
      <c r="H123" t="s">
        <v>637</v>
      </c>
      <c r="I123" t="s">
        <v>6932</v>
      </c>
      <c r="J123" t="s">
        <v>690</v>
      </c>
      <c r="K123" t="s">
        <v>639</v>
      </c>
      <c r="L123" t="s">
        <v>640</v>
      </c>
      <c r="M123" t="s">
        <v>6933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6934</v>
      </c>
      <c r="T123" t="s">
        <v>6933</v>
      </c>
    </row>
    <row r="124" spans="1:20" x14ac:dyDescent="0.25">
      <c r="A124" t="s">
        <v>239</v>
      </c>
      <c r="B124" t="s">
        <v>245</v>
      </c>
      <c r="C124">
        <v>159</v>
      </c>
      <c r="D124">
        <v>1</v>
      </c>
      <c r="E124" t="s">
        <v>6931</v>
      </c>
      <c r="F124">
        <v>258</v>
      </c>
      <c r="G124">
        <v>0</v>
      </c>
      <c r="H124" t="s">
        <v>637</v>
      </c>
      <c r="I124" t="s">
        <v>6932</v>
      </c>
      <c r="J124" t="s">
        <v>690</v>
      </c>
      <c r="K124" t="s">
        <v>639</v>
      </c>
      <c r="L124" t="s">
        <v>640</v>
      </c>
      <c r="M124" t="s">
        <v>6933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6934</v>
      </c>
      <c r="T124" t="s">
        <v>6933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6935</v>
      </c>
      <c r="F125">
        <v>200</v>
      </c>
      <c r="G125">
        <v>0</v>
      </c>
      <c r="H125" t="s">
        <v>637</v>
      </c>
      <c r="I125" t="s">
        <v>6936</v>
      </c>
      <c r="J125" t="s">
        <v>675</v>
      </c>
      <c r="K125" t="s">
        <v>639</v>
      </c>
      <c r="L125" t="s">
        <v>640</v>
      </c>
      <c r="M125" t="s">
        <v>6937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6938</v>
      </c>
      <c r="T125" t="s">
        <v>6937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6939</v>
      </c>
      <c r="F126">
        <v>135</v>
      </c>
      <c r="G126">
        <v>35</v>
      </c>
      <c r="H126" t="s">
        <v>637</v>
      </c>
      <c r="I126" t="s">
        <v>6940</v>
      </c>
      <c r="J126" t="s">
        <v>653</v>
      </c>
      <c r="K126" t="s">
        <v>639</v>
      </c>
      <c r="L126" t="s">
        <v>640</v>
      </c>
      <c r="M126" t="s">
        <v>6941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6942</v>
      </c>
      <c r="T126" t="s">
        <v>6941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6943</v>
      </c>
      <c r="F127">
        <v>200</v>
      </c>
      <c r="G127">
        <v>0</v>
      </c>
      <c r="H127" t="s">
        <v>637</v>
      </c>
      <c r="I127" t="s">
        <v>6944</v>
      </c>
      <c r="J127" t="s">
        <v>698</v>
      </c>
      <c r="K127" t="s">
        <v>639</v>
      </c>
      <c r="L127" t="s">
        <v>640</v>
      </c>
      <c r="M127" t="s">
        <v>6945</v>
      </c>
      <c r="N127" t="s">
        <v>639</v>
      </c>
      <c r="O127" t="s">
        <v>647</v>
      </c>
      <c r="P127" t="s">
        <v>5</v>
      </c>
      <c r="Q127" t="s">
        <v>648</v>
      </c>
      <c r="R127" t="s">
        <v>640</v>
      </c>
      <c r="S127" t="s">
        <v>6946</v>
      </c>
      <c r="T127" t="s">
        <v>6947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6948</v>
      </c>
      <c r="F128">
        <v>100</v>
      </c>
      <c r="G128">
        <v>0</v>
      </c>
      <c r="H128" t="s">
        <v>637</v>
      </c>
      <c r="I128" t="s">
        <v>6949</v>
      </c>
      <c r="J128" t="s">
        <v>720</v>
      </c>
      <c r="K128" t="s">
        <v>639</v>
      </c>
      <c r="L128" t="s">
        <v>640</v>
      </c>
      <c r="M128" t="s">
        <v>6950</v>
      </c>
      <c r="N128" t="s">
        <v>639</v>
      </c>
      <c r="O128" t="s">
        <v>641</v>
      </c>
      <c r="P128" t="s">
        <v>5</v>
      </c>
      <c r="Q128" t="s">
        <v>642</v>
      </c>
      <c r="R128" t="s">
        <v>640</v>
      </c>
      <c r="S128" t="s">
        <v>6951</v>
      </c>
      <c r="T128" t="s">
        <v>6950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6952</v>
      </c>
      <c r="F129">
        <v>100</v>
      </c>
      <c r="G129">
        <v>0</v>
      </c>
      <c r="H129" t="s">
        <v>637</v>
      </c>
      <c r="I129" t="s">
        <v>6953</v>
      </c>
      <c r="J129" t="s">
        <v>659</v>
      </c>
      <c r="K129" t="s">
        <v>639</v>
      </c>
      <c r="L129" t="s">
        <v>640</v>
      </c>
      <c r="M129" t="s">
        <v>6950</v>
      </c>
      <c r="N129" t="s">
        <v>639</v>
      </c>
      <c r="O129" t="s">
        <v>647</v>
      </c>
      <c r="P129" t="s">
        <v>5</v>
      </c>
      <c r="Q129" t="s">
        <v>648</v>
      </c>
      <c r="R129" t="s">
        <v>6954</v>
      </c>
      <c r="S129" t="s">
        <v>6955</v>
      </c>
      <c r="T129" t="s">
        <v>6956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6957</v>
      </c>
      <c r="F130">
        <v>107</v>
      </c>
      <c r="G130">
        <v>7</v>
      </c>
      <c r="H130" t="s">
        <v>637</v>
      </c>
      <c r="I130" t="s">
        <v>6958</v>
      </c>
      <c r="J130" t="s">
        <v>727</v>
      </c>
      <c r="K130" t="s">
        <v>639</v>
      </c>
      <c r="L130" t="s">
        <v>640</v>
      </c>
      <c r="M130" t="s">
        <v>6959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6960</v>
      </c>
      <c r="T130" t="s">
        <v>6959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6961</v>
      </c>
      <c r="F131">
        <v>100</v>
      </c>
      <c r="G131">
        <v>0</v>
      </c>
      <c r="H131" t="s">
        <v>637</v>
      </c>
      <c r="I131" t="s">
        <v>6962</v>
      </c>
      <c r="J131" t="s">
        <v>663</v>
      </c>
      <c r="K131" t="s">
        <v>639</v>
      </c>
      <c r="L131" t="s">
        <v>640</v>
      </c>
      <c r="M131" t="s">
        <v>6963</v>
      </c>
      <c r="N131" t="s">
        <v>639</v>
      </c>
      <c r="O131" t="s">
        <v>647</v>
      </c>
      <c r="P131" t="s">
        <v>5</v>
      </c>
      <c r="Q131" t="s">
        <v>648</v>
      </c>
      <c r="R131" t="s">
        <v>6964</v>
      </c>
      <c r="S131" t="s">
        <v>6965</v>
      </c>
      <c r="T131" t="s">
        <v>6963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6966</v>
      </c>
      <c r="F132">
        <v>100</v>
      </c>
      <c r="G132">
        <v>0</v>
      </c>
      <c r="H132" t="s">
        <v>637</v>
      </c>
      <c r="I132" t="s">
        <v>6967</v>
      </c>
      <c r="J132" t="s">
        <v>864</v>
      </c>
      <c r="K132" t="s">
        <v>639</v>
      </c>
      <c r="L132" t="s">
        <v>640</v>
      </c>
      <c r="M132" t="s">
        <v>6968</v>
      </c>
      <c r="N132" t="s">
        <v>639</v>
      </c>
      <c r="O132" t="s">
        <v>647</v>
      </c>
      <c r="P132" t="s">
        <v>5</v>
      </c>
      <c r="Q132" t="s">
        <v>648</v>
      </c>
      <c r="R132" t="s">
        <v>640</v>
      </c>
      <c r="S132" t="s">
        <v>6969</v>
      </c>
      <c r="T132" t="s">
        <v>6963</v>
      </c>
    </row>
    <row r="133" spans="1:20" x14ac:dyDescent="0.25">
      <c r="A133" t="s">
        <v>14</v>
      </c>
      <c r="B133" t="s">
        <v>15</v>
      </c>
      <c r="C133">
        <v>54.5</v>
      </c>
      <c r="D133">
        <v>2</v>
      </c>
      <c r="E133" t="s">
        <v>6970</v>
      </c>
      <c r="F133">
        <v>99.65</v>
      </c>
      <c r="G133">
        <v>7</v>
      </c>
      <c r="H133" t="s">
        <v>677</v>
      </c>
      <c r="I133" t="s">
        <v>6971</v>
      </c>
      <c r="J133" t="s">
        <v>6972</v>
      </c>
      <c r="K133" t="s">
        <v>903</v>
      </c>
      <c r="L133" t="s">
        <v>6973</v>
      </c>
      <c r="M133" t="s">
        <v>6963</v>
      </c>
      <c r="N133" t="s">
        <v>639</v>
      </c>
      <c r="O133" t="s">
        <v>678</v>
      </c>
      <c r="P133" t="s">
        <v>23</v>
      </c>
      <c r="Q133" t="s">
        <v>679</v>
      </c>
      <c r="R133" t="s">
        <v>640</v>
      </c>
      <c r="S133" t="s">
        <v>6974</v>
      </c>
      <c r="T133" t="s">
        <v>6963</v>
      </c>
    </row>
    <row r="134" spans="1:20" x14ac:dyDescent="0.25">
      <c r="A134" t="s">
        <v>77</v>
      </c>
      <c r="B134" t="s">
        <v>78</v>
      </c>
      <c r="C134">
        <v>33.333333333333336</v>
      </c>
      <c r="D134">
        <v>3</v>
      </c>
      <c r="E134" t="s">
        <v>6975</v>
      </c>
      <c r="F134">
        <v>145</v>
      </c>
      <c r="G134">
        <v>10</v>
      </c>
      <c r="H134" t="s">
        <v>637</v>
      </c>
      <c r="I134" t="s">
        <v>6976</v>
      </c>
      <c r="J134" t="s">
        <v>6977</v>
      </c>
      <c r="K134" t="s">
        <v>639</v>
      </c>
      <c r="L134" t="s">
        <v>640</v>
      </c>
      <c r="M134" t="s">
        <v>6978</v>
      </c>
      <c r="N134" t="s">
        <v>639</v>
      </c>
      <c r="O134" t="s">
        <v>647</v>
      </c>
      <c r="P134" t="s">
        <v>5</v>
      </c>
      <c r="Q134" t="s">
        <v>648</v>
      </c>
      <c r="R134" t="s">
        <v>640</v>
      </c>
      <c r="S134" t="s">
        <v>6979</v>
      </c>
      <c r="T134" t="s">
        <v>6980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6981</v>
      </c>
      <c r="F135">
        <v>107</v>
      </c>
      <c r="G135">
        <v>7</v>
      </c>
      <c r="H135" t="s">
        <v>637</v>
      </c>
      <c r="I135" t="s">
        <v>6982</v>
      </c>
      <c r="J135" t="s">
        <v>655</v>
      </c>
      <c r="K135" t="s">
        <v>639</v>
      </c>
      <c r="L135" t="s">
        <v>640</v>
      </c>
      <c r="M135" t="s">
        <v>6983</v>
      </c>
      <c r="N135" t="s">
        <v>639</v>
      </c>
      <c r="O135" t="s">
        <v>660</v>
      </c>
      <c r="P135" t="s">
        <v>5</v>
      </c>
      <c r="Q135" t="s">
        <v>642</v>
      </c>
      <c r="R135" t="s">
        <v>640</v>
      </c>
      <c r="S135" t="s">
        <v>6984</v>
      </c>
      <c r="T135" t="s">
        <v>6983</v>
      </c>
    </row>
    <row r="136" spans="1:20" x14ac:dyDescent="0.25">
      <c r="A136" t="s">
        <v>72</v>
      </c>
      <c r="B136" t="s">
        <v>799</v>
      </c>
      <c r="C136">
        <v>150</v>
      </c>
      <c r="D136">
        <v>2</v>
      </c>
      <c r="E136" t="s">
        <v>6985</v>
      </c>
      <c r="F136">
        <v>198</v>
      </c>
      <c r="G136">
        <v>0</v>
      </c>
      <c r="H136" t="s">
        <v>637</v>
      </c>
      <c r="I136" t="s">
        <v>5984</v>
      </c>
      <c r="J136" t="s">
        <v>726</v>
      </c>
      <c r="K136" t="s">
        <v>639</v>
      </c>
      <c r="L136" t="s">
        <v>640</v>
      </c>
      <c r="M136" t="s">
        <v>6983</v>
      </c>
      <c r="N136" t="s">
        <v>639</v>
      </c>
      <c r="O136" t="s">
        <v>647</v>
      </c>
      <c r="P136" t="s">
        <v>5</v>
      </c>
      <c r="Q136" t="s">
        <v>648</v>
      </c>
      <c r="R136" t="s">
        <v>640</v>
      </c>
      <c r="S136" t="s">
        <v>6986</v>
      </c>
      <c r="T136" t="s">
        <v>6983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6987</v>
      </c>
      <c r="F137">
        <v>200</v>
      </c>
      <c r="G137">
        <v>0</v>
      </c>
      <c r="H137" t="s">
        <v>637</v>
      </c>
      <c r="I137" t="s">
        <v>6988</v>
      </c>
      <c r="J137" t="s">
        <v>691</v>
      </c>
      <c r="K137" t="s">
        <v>639</v>
      </c>
      <c r="L137" t="s">
        <v>640</v>
      </c>
      <c r="M137" t="s">
        <v>6989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6990</v>
      </c>
      <c r="T137" t="s">
        <v>6989</v>
      </c>
    </row>
    <row r="138" spans="1:20" x14ac:dyDescent="0.25">
      <c r="A138" t="s">
        <v>77</v>
      </c>
      <c r="B138" t="s">
        <v>78</v>
      </c>
      <c r="C138">
        <v>49</v>
      </c>
      <c r="D138">
        <v>5</v>
      </c>
      <c r="E138" t="s">
        <v>6991</v>
      </c>
      <c r="F138">
        <v>245</v>
      </c>
      <c r="G138">
        <v>0</v>
      </c>
      <c r="H138" t="s">
        <v>649</v>
      </c>
      <c r="I138" t="s">
        <v>1045</v>
      </c>
      <c r="J138" t="s">
        <v>6992</v>
      </c>
      <c r="K138" t="s">
        <v>5171</v>
      </c>
      <c r="L138" t="s">
        <v>932</v>
      </c>
      <c r="M138" t="s">
        <v>6950</v>
      </c>
      <c r="N138" t="s">
        <v>639</v>
      </c>
      <c r="O138" t="s">
        <v>651</v>
      </c>
      <c r="P138" t="s">
        <v>26</v>
      </c>
      <c r="Q138" t="s">
        <v>652</v>
      </c>
      <c r="R138" t="s">
        <v>640</v>
      </c>
      <c r="S138" t="s">
        <v>6993</v>
      </c>
      <c r="T138" t="s">
        <v>6994</v>
      </c>
    </row>
    <row r="139" spans="1:20" x14ac:dyDescent="0.25">
      <c r="A139" t="s">
        <v>240</v>
      </c>
      <c r="B139" t="s">
        <v>246</v>
      </c>
      <c r="C139">
        <v>159</v>
      </c>
      <c r="D139">
        <v>2</v>
      </c>
      <c r="E139" t="s">
        <v>6995</v>
      </c>
      <c r="F139">
        <v>258</v>
      </c>
      <c r="G139">
        <v>0</v>
      </c>
      <c r="H139" t="s">
        <v>637</v>
      </c>
      <c r="I139" t="s">
        <v>6996</v>
      </c>
      <c r="J139" t="s">
        <v>698</v>
      </c>
      <c r="K139" t="s">
        <v>639</v>
      </c>
      <c r="L139" t="s">
        <v>640</v>
      </c>
      <c r="M139" t="s">
        <v>6997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6998</v>
      </c>
      <c r="T139" t="s">
        <v>6997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6999</v>
      </c>
      <c r="F140">
        <v>200</v>
      </c>
      <c r="G140">
        <v>0</v>
      </c>
      <c r="H140" t="s">
        <v>637</v>
      </c>
      <c r="I140" t="s">
        <v>1468</v>
      </c>
      <c r="J140" t="s">
        <v>693</v>
      </c>
      <c r="K140" t="s">
        <v>639</v>
      </c>
      <c r="L140" t="s">
        <v>640</v>
      </c>
      <c r="M140" t="s">
        <v>7000</v>
      </c>
      <c r="N140" t="s">
        <v>639</v>
      </c>
      <c r="O140" t="s">
        <v>641</v>
      </c>
      <c r="P140" t="s">
        <v>5</v>
      </c>
      <c r="Q140" t="s">
        <v>642</v>
      </c>
      <c r="R140" t="s">
        <v>7001</v>
      </c>
      <c r="S140" t="s">
        <v>7002</v>
      </c>
      <c r="T140" t="s">
        <v>7000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7003</v>
      </c>
      <c r="F141">
        <v>110</v>
      </c>
      <c r="G141">
        <v>10</v>
      </c>
      <c r="H141" t="s">
        <v>637</v>
      </c>
      <c r="I141" t="s">
        <v>7004</v>
      </c>
      <c r="J141" t="s">
        <v>728</v>
      </c>
      <c r="K141" t="s">
        <v>639</v>
      </c>
      <c r="L141" t="s">
        <v>640</v>
      </c>
      <c r="M141" t="s">
        <v>7005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7006</v>
      </c>
      <c r="T141" t="s">
        <v>7005</v>
      </c>
    </row>
    <row r="142" spans="1:20" x14ac:dyDescent="0.25">
      <c r="A142" t="s">
        <v>101</v>
      </c>
      <c r="B142" t="s">
        <v>74</v>
      </c>
      <c r="C142">
        <v>120</v>
      </c>
      <c r="D142">
        <v>2</v>
      </c>
      <c r="E142" t="s">
        <v>7007</v>
      </c>
      <c r="F142">
        <v>200</v>
      </c>
      <c r="G142">
        <v>0</v>
      </c>
      <c r="H142" t="s">
        <v>637</v>
      </c>
      <c r="I142" t="s">
        <v>7008</v>
      </c>
      <c r="J142" t="s">
        <v>697</v>
      </c>
      <c r="K142" t="s">
        <v>639</v>
      </c>
      <c r="L142" t="s">
        <v>640</v>
      </c>
      <c r="M142" t="s">
        <v>7009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7010</v>
      </c>
      <c r="T142" t="s">
        <v>7009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7011</v>
      </c>
      <c r="F143">
        <v>200</v>
      </c>
      <c r="G143">
        <v>0</v>
      </c>
      <c r="H143" t="s">
        <v>637</v>
      </c>
      <c r="I143" t="s">
        <v>7012</v>
      </c>
      <c r="J143" t="s">
        <v>697</v>
      </c>
      <c r="K143" t="s">
        <v>639</v>
      </c>
      <c r="L143" t="s">
        <v>640</v>
      </c>
      <c r="M143" t="s">
        <v>7013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7014</v>
      </c>
      <c r="T143" t="s">
        <v>7013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7015</v>
      </c>
      <c r="F144">
        <v>100</v>
      </c>
      <c r="G144">
        <v>0</v>
      </c>
      <c r="H144" t="s">
        <v>637</v>
      </c>
      <c r="I144" t="s">
        <v>7016</v>
      </c>
      <c r="J144" t="s">
        <v>646</v>
      </c>
      <c r="K144" t="s">
        <v>639</v>
      </c>
      <c r="L144" t="s">
        <v>640</v>
      </c>
      <c r="M144" t="s">
        <v>7017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7018</v>
      </c>
      <c r="T144" t="s">
        <v>7017</v>
      </c>
    </row>
    <row r="145" spans="1:20" x14ac:dyDescent="0.25">
      <c r="A145" t="s">
        <v>147</v>
      </c>
      <c r="B145" t="s">
        <v>148</v>
      </c>
      <c r="C145">
        <v>65</v>
      </c>
      <c r="D145">
        <v>2</v>
      </c>
      <c r="E145" t="s">
        <v>7019</v>
      </c>
      <c r="F145">
        <v>70</v>
      </c>
      <c r="G145">
        <v>0</v>
      </c>
      <c r="H145" t="s">
        <v>637</v>
      </c>
      <c r="I145" t="s">
        <v>7020</v>
      </c>
      <c r="J145" t="s">
        <v>653</v>
      </c>
      <c r="K145" t="s">
        <v>639</v>
      </c>
      <c r="L145" t="s">
        <v>640</v>
      </c>
      <c r="M145" t="s">
        <v>7021</v>
      </c>
      <c r="N145" t="s">
        <v>639</v>
      </c>
      <c r="O145" t="s">
        <v>647</v>
      </c>
      <c r="P145" t="s">
        <v>5</v>
      </c>
      <c r="Q145" t="s">
        <v>648</v>
      </c>
      <c r="R145" t="s">
        <v>7022</v>
      </c>
      <c r="S145" t="s">
        <v>7023</v>
      </c>
      <c r="T145" t="s">
        <v>7024</v>
      </c>
    </row>
    <row r="146" spans="1:20" x14ac:dyDescent="0.25">
      <c r="A146" t="s">
        <v>77</v>
      </c>
      <c r="B146" t="s">
        <v>78</v>
      </c>
      <c r="C146">
        <v>33.333333333333336</v>
      </c>
      <c r="D146">
        <v>3</v>
      </c>
      <c r="E146" t="s">
        <v>7025</v>
      </c>
      <c r="F146">
        <v>135</v>
      </c>
      <c r="G146">
        <v>0</v>
      </c>
      <c r="H146" t="s">
        <v>637</v>
      </c>
      <c r="I146" t="s">
        <v>7026</v>
      </c>
      <c r="J146" t="s">
        <v>675</v>
      </c>
      <c r="K146" t="s">
        <v>639</v>
      </c>
      <c r="L146" t="s">
        <v>640</v>
      </c>
      <c r="M146" t="s">
        <v>7027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7028</v>
      </c>
      <c r="T146" t="s">
        <v>7027</v>
      </c>
    </row>
    <row r="147" spans="1:20" x14ac:dyDescent="0.25">
      <c r="A147" t="s">
        <v>147</v>
      </c>
      <c r="B147" t="s">
        <v>148</v>
      </c>
      <c r="C147">
        <v>65</v>
      </c>
      <c r="D147">
        <v>4</v>
      </c>
      <c r="E147" t="s">
        <v>7029</v>
      </c>
      <c r="F147">
        <v>140</v>
      </c>
      <c r="G147">
        <v>0</v>
      </c>
      <c r="H147" t="s">
        <v>637</v>
      </c>
      <c r="I147" t="s">
        <v>7030</v>
      </c>
      <c r="J147" t="s">
        <v>663</v>
      </c>
      <c r="K147" t="s">
        <v>639</v>
      </c>
      <c r="L147" t="s">
        <v>640</v>
      </c>
      <c r="M147" t="s">
        <v>7027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7031</v>
      </c>
      <c r="T147" t="s">
        <v>7027</v>
      </c>
    </row>
    <row r="148" spans="1:20" x14ac:dyDescent="0.25">
      <c r="A148" t="s">
        <v>147</v>
      </c>
      <c r="B148" t="s">
        <v>148</v>
      </c>
      <c r="C148">
        <v>65</v>
      </c>
      <c r="D148">
        <v>2</v>
      </c>
      <c r="E148" t="s">
        <v>7032</v>
      </c>
      <c r="F148">
        <v>70</v>
      </c>
      <c r="G148">
        <v>0</v>
      </c>
      <c r="H148" t="s">
        <v>637</v>
      </c>
      <c r="I148" t="s">
        <v>5868</v>
      </c>
      <c r="J148" t="s">
        <v>682</v>
      </c>
      <c r="K148" t="s">
        <v>639</v>
      </c>
      <c r="L148" t="s">
        <v>640</v>
      </c>
      <c r="M148" t="s">
        <v>7033</v>
      </c>
      <c r="N148" t="s">
        <v>639</v>
      </c>
      <c r="O148" t="s">
        <v>641</v>
      </c>
      <c r="P148" t="s">
        <v>5</v>
      </c>
      <c r="Q148" t="s">
        <v>642</v>
      </c>
      <c r="R148" t="s">
        <v>7034</v>
      </c>
      <c r="S148" t="s">
        <v>7035</v>
      </c>
      <c r="T148" t="s">
        <v>7033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7036</v>
      </c>
      <c r="F149">
        <v>200</v>
      </c>
      <c r="G149">
        <v>0</v>
      </c>
      <c r="H149" t="s">
        <v>637</v>
      </c>
      <c r="I149" t="s">
        <v>7037</v>
      </c>
      <c r="J149" t="s">
        <v>7038</v>
      </c>
      <c r="K149" t="s">
        <v>639</v>
      </c>
      <c r="L149" t="s">
        <v>640</v>
      </c>
      <c r="M149" t="s">
        <v>7039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7040</v>
      </c>
      <c r="T149" t="s">
        <v>7033</v>
      </c>
    </row>
    <row r="150" spans="1:20" x14ac:dyDescent="0.25">
      <c r="A150" t="s">
        <v>241</v>
      </c>
      <c r="B150" t="s">
        <v>742</v>
      </c>
      <c r="C150">
        <v>103.55</v>
      </c>
      <c r="D150">
        <v>1</v>
      </c>
      <c r="E150" t="s">
        <v>7041</v>
      </c>
      <c r="F150">
        <v>207.1</v>
      </c>
      <c r="G150">
        <v>0</v>
      </c>
      <c r="H150" t="s">
        <v>677</v>
      </c>
      <c r="I150" t="s">
        <v>7042</v>
      </c>
      <c r="J150" t="s">
        <v>7043</v>
      </c>
      <c r="K150" t="s">
        <v>6877</v>
      </c>
      <c r="L150" t="s">
        <v>7044</v>
      </c>
      <c r="M150" t="s">
        <v>7045</v>
      </c>
      <c r="N150" t="s">
        <v>639</v>
      </c>
      <c r="O150" t="s">
        <v>678</v>
      </c>
      <c r="P150" t="s">
        <v>23</v>
      </c>
      <c r="Q150" t="s">
        <v>679</v>
      </c>
      <c r="R150" t="s">
        <v>640</v>
      </c>
      <c r="S150" t="s">
        <v>7046</v>
      </c>
      <c r="T150" t="s">
        <v>7045</v>
      </c>
    </row>
    <row r="151" spans="1:20" x14ac:dyDescent="0.25">
      <c r="A151" t="s">
        <v>240</v>
      </c>
      <c r="B151" t="s">
        <v>742</v>
      </c>
      <c r="C151">
        <v>103.55</v>
      </c>
      <c r="D151">
        <v>1</v>
      </c>
      <c r="E151" t="s">
        <v>7041</v>
      </c>
      <c r="F151">
        <v>207.1</v>
      </c>
      <c r="G151">
        <v>0</v>
      </c>
      <c r="H151" t="s">
        <v>677</v>
      </c>
      <c r="I151" t="s">
        <v>7042</v>
      </c>
      <c r="J151" t="s">
        <v>7043</v>
      </c>
      <c r="K151" t="s">
        <v>6877</v>
      </c>
      <c r="L151" t="s">
        <v>7044</v>
      </c>
      <c r="M151" t="s">
        <v>7045</v>
      </c>
      <c r="N151" t="s">
        <v>639</v>
      </c>
      <c r="O151" t="s">
        <v>678</v>
      </c>
      <c r="P151" t="s">
        <v>23</v>
      </c>
      <c r="Q151" t="s">
        <v>679</v>
      </c>
      <c r="R151" t="s">
        <v>640</v>
      </c>
      <c r="S151" t="s">
        <v>7046</v>
      </c>
      <c r="T151" t="s">
        <v>7045</v>
      </c>
    </row>
    <row r="152" spans="1:20" x14ac:dyDescent="0.25">
      <c r="A152" t="s">
        <v>147</v>
      </c>
      <c r="B152" t="s">
        <v>148</v>
      </c>
      <c r="C152">
        <v>65</v>
      </c>
      <c r="D152">
        <v>3</v>
      </c>
      <c r="E152" t="s">
        <v>7047</v>
      </c>
      <c r="F152">
        <v>106</v>
      </c>
      <c r="G152">
        <v>1</v>
      </c>
      <c r="H152" t="s">
        <v>637</v>
      </c>
      <c r="I152" t="s">
        <v>7048</v>
      </c>
      <c r="J152" t="s">
        <v>682</v>
      </c>
      <c r="K152" t="s">
        <v>639</v>
      </c>
      <c r="L152" t="s">
        <v>640</v>
      </c>
      <c r="M152" t="s">
        <v>7045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7049</v>
      </c>
      <c r="T152" t="s">
        <v>7045</v>
      </c>
    </row>
    <row r="153" spans="1:20" x14ac:dyDescent="0.25">
      <c r="A153" t="s">
        <v>22</v>
      </c>
      <c r="B153" t="s">
        <v>27</v>
      </c>
      <c r="C153">
        <v>66.333333333333329</v>
      </c>
      <c r="D153">
        <v>3</v>
      </c>
      <c r="E153" t="s">
        <v>7050</v>
      </c>
      <c r="F153">
        <v>250</v>
      </c>
      <c r="G153">
        <v>0</v>
      </c>
      <c r="H153" t="s">
        <v>637</v>
      </c>
      <c r="I153" t="s">
        <v>7051</v>
      </c>
      <c r="J153" t="s">
        <v>721</v>
      </c>
      <c r="K153" t="s">
        <v>639</v>
      </c>
      <c r="L153" t="s">
        <v>640</v>
      </c>
      <c r="M153" t="s">
        <v>7052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7053</v>
      </c>
      <c r="T153" t="s">
        <v>7052</v>
      </c>
    </row>
    <row r="154" spans="1:20" x14ac:dyDescent="0.25">
      <c r="A154" t="s">
        <v>601</v>
      </c>
      <c r="B154" t="s">
        <v>602</v>
      </c>
      <c r="C154">
        <v>139</v>
      </c>
      <c r="D154">
        <v>2</v>
      </c>
      <c r="E154" t="s">
        <v>7054</v>
      </c>
      <c r="F154">
        <v>1050</v>
      </c>
      <c r="G154">
        <v>0</v>
      </c>
      <c r="H154" t="s">
        <v>637</v>
      </c>
      <c r="I154" t="s">
        <v>7055</v>
      </c>
      <c r="J154" t="s">
        <v>767</v>
      </c>
      <c r="K154" t="s">
        <v>639</v>
      </c>
      <c r="L154" t="s">
        <v>640</v>
      </c>
      <c r="M154" t="s">
        <v>7052</v>
      </c>
      <c r="N154" t="s">
        <v>639</v>
      </c>
      <c r="O154" t="s">
        <v>647</v>
      </c>
      <c r="P154" t="s">
        <v>5</v>
      </c>
      <c r="Q154" t="s">
        <v>648</v>
      </c>
      <c r="R154" t="s">
        <v>640</v>
      </c>
      <c r="S154" t="s">
        <v>7056</v>
      </c>
      <c r="T154" t="s">
        <v>7057</v>
      </c>
    </row>
    <row r="155" spans="1:20" x14ac:dyDescent="0.25">
      <c r="A155" t="s">
        <v>241</v>
      </c>
      <c r="B155" t="s">
        <v>247</v>
      </c>
      <c r="C155">
        <v>139</v>
      </c>
      <c r="D155">
        <v>2</v>
      </c>
      <c r="E155" t="s">
        <v>7054</v>
      </c>
      <c r="F155">
        <v>1050</v>
      </c>
      <c r="G155">
        <v>0</v>
      </c>
      <c r="H155" t="s">
        <v>637</v>
      </c>
      <c r="I155" t="s">
        <v>7055</v>
      </c>
      <c r="J155" t="s">
        <v>767</v>
      </c>
      <c r="K155" t="s">
        <v>639</v>
      </c>
      <c r="L155" t="s">
        <v>640</v>
      </c>
      <c r="M155" t="s">
        <v>7052</v>
      </c>
      <c r="N155" t="s">
        <v>639</v>
      </c>
      <c r="O155" t="s">
        <v>647</v>
      </c>
      <c r="P155" t="s">
        <v>5</v>
      </c>
      <c r="Q155" t="s">
        <v>648</v>
      </c>
      <c r="R155" t="s">
        <v>640</v>
      </c>
      <c r="S155" t="s">
        <v>7056</v>
      </c>
      <c r="T155" t="s">
        <v>7057</v>
      </c>
    </row>
    <row r="156" spans="1:20" x14ac:dyDescent="0.25">
      <c r="A156" t="s">
        <v>240</v>
      </c>
      <c r="B156" t="s">
        <v>246</v>
      </c>
      <c r="C156">
        <v>139</v>
      </c>
      <c r="D156">
        <v>3</v>
      </c>
      <c r="E156" t="s">
        <v>7054</v>
      </c>
      <c r="F156">
        <v>1050</v>
      </c>
      <c r="G156">
        <v>0</v>
      </c>
      <c r="H156" t="s">
        <v>637</v>
      </c>
      <c r="I156" t="s">
        <v>7055</v>
      </c>
      <c r="J156" t="s">
        <v>767</v>
      </c>
      <c r="K156" t="s">
        <v>639</v>
      </c>
      <c r="L156" t="s">
        <v>640</v>
      </c>
      <c r="M156" t="s">
        <v>7052</v>
      </c>
      <c r="N156" t="s">
        <v>639</v>
      </c>
      <c r="O156" t="s">
        <v>647</v>
      </c>
      <c r="P156" t="s">
        <v>5</v>
      </c>
      <c r="Q156" t="s">
        <v>648</v>
      </c>
      <c r="R156" t="s">
        <v>640</v>
      </c>
      <c r="S156" t="s">
        <v>7056</v>
      </c>
      <c r="T156" t="s">
        <v>7057</v>
      </c>
    </row>
    <row r="157" spans="1:20" x14ac:dyDescent="0.25">
      <c r="A157" t="s">
        <v>239</v>
      </c>
      <c r="B157" t="s">
        <v>245</v>
      </c>
      <c r="C157">
        <v>139</v>
      </c>
      <c r="D157">
        <v>3</v>
      </c>
      <c r="E157" t="s">
        <v>7054</v>
      </c>
      <c r="F157">
        <v>1050</v>
      </c>
      <c r="G157">
        <v>0</v>
      </c>
      <c r="H157" t="s">
        <v>637</v>
      </c>
      <c r="I157" t="s">
        <v>7055</v>
      </c>
      <c r="J157" t="s">
        <v>767</v>
      </c>
      <c r="K157" t="s">
        <v>639</v>
      </c>
      <c r="L157" t="s">
        <v>640</v>
      </c>
      <c r="M157" t="s">
        <v>7052</v>
      </c>
      <c r="N157" t="s">
        <v>639</v>
      </c>
      <c r="O157" t="s">
        <v>647</v>
      </c>
      <c r="P157" t="s">
        <v>5</v>
      </c>
      <c r="Q157" t="s">
        <v>648</v>
      </c>
      <c r="R157" t="s">
        <v>640</v>
      </c>
      <c r="S157" t="s">
        <v>7056</v>
      </c>
      <c r="T157" t="s">
        <v>7057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7058</v>
      </c>
      <c r="F158">
        <v>100</v>
      </c>
      <c r="G158">
        <v>0</v>
      </c>
      <c r="H158" t="s">
        <v>637</v>
      </c>
      <c r="I158" t="s">
        <v>7059</v>
      </c>
      <c r="J158" t="s">
        <v>657</v>
      </c>
      <c r="K158" t="s">
        <v>639</v>
      </c>
      <c r="L158" t="s">
        <v>640</v>
      </c>
      <c r="M158" t="s">
        <v>7060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7061</v>
      </c>
      <c r="T158" t="s">
        <v>7060</v>
      </c>
    </row>
    <row r="159" spans="1:20" x14ac:dyDescent="0.25">
      <c r="A159" t="s">
        <v>241</v>
      </c>
      <c r="B159" t="s">
        <v>247</v>
      </c>
      <c r="C159">
        <v>159</v>
      </c>
      <c r="D159">
        <v>1</v>
      </c>
      <c r="E159" t="s">
        <v>7062</v>
      </c>
      <c r="F159">
        <v>129</v>
      </c>
      <c r="G159">
        <v>0</v>
      </c>
      <c r="H159" t="s">
        <v>637</v>
      </c>
      <c r="I159" t="s">
        <v>7063</v>
      </c>
      <c r="J159" t="s">
        <v>690</v>
      </c>
      <c r="K159" t="s">
        <v>639</v>
      </c>
      <c r="L159" t="s">
        <v>640</v>
      </c>
      <c r="M159" t="s">
        <v>7064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7065</v>
      </c>
      <c r="T159" t="s">
        <v>7064</v>
      </c>
    </row>
    <row r="160" spans="1:20" x14ac:dyDescent="0.25">
      <c r="A160" t="s">
        <v>240</v>
      </c>
      <c r="B160" t="s">
        <v>246</v>
      </c>
      <c r="C160">
        <v>159</v>
      </c>
      <c r="D160">
        <v>1</v>
      </c>
      <c r="E160" t="s">
        <v>7066</v>
      </c>
      <c r="F160">
        <v>143</v>
      </c>
      <c r="G160">
        <v>38</v>
      </c>
      <c r="H160" t="s">
        <v>637</v>
      </c>
      <c r="I160" t="s">
        <v>7067</v>
      </c>
      <c r="J160" t="s">
        <v>780</v>
      </c>
      <c r="K160" t="s">
        <v>639</v>
      </c>
      <c r="L160" t="s">
        <v>640</v>
      </c>
      <c r="M160" t="s">
        <v>7068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7069</v>
      </c>
      <c r="T160" t="s">
        <v>7068</v>
      </c>
    </row>
    <row r="161" spans="1:20" x14ac:dyDescent="0.25">
      <c r="A161" t="s">
        <v>601</v>
      </c>
      <c r="B161" t="s">
        <v>602</v>
      </c>
      <c r="C161">
        <v>159</v>
      </c>
      <c r="D161">
        <v>1</v>
      </c>
      <c r="E161" t="s">
        <v>7070</v>
      </c>
      <c r="F161">
        <v>105</v>
      </c>
      <c r="G161">
        <v>0</v>
      </c>
      <c r="H161" t="s">
        <v>637</v>
      </c>
      <c r="I161" t="s">
        <v>7071</v>
      </c>
      <c r="J161" t="s">
        <v>739</v>
      </c>
      <c r="K161" t="s">
        <v>639</v>
      </c>
      <c r="L161" t="s">
        <v>640</v>
      </c>
      <c r="M161" t="s">
        <v>7072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7073</v>
      </c>
      <c r="T161" t="s">
        <v>7072</v>
      </c>
    </row>
    <row r="162" spans="1:20" x14ac:dyDescent="0.25">
      <c r="A162" t="s">
        <v>241</v>
      </c>
      <c r="B162" t="s">
        <v>247</v>
      </c>
      <c r="C162">
        <v>159</v>
      </c>
      <c r="D162">
        <v>1</v>
      </c>
      <c r="E162" t="s">
        <v>7074</v>
      </c>
      <c r="F162">
        <v>105</v>
      </c>
      <c r="G162">
        <v>0</v>
      </c>
      <c r="H162" t="s">
        <v>637</v>
      </c>
      <c r="I162" t="s">
        <v>7075</v>
      </c>
      <c r="J162" t="s">
        <v>653</v>
      </c>
      <c r="K162" t="s">
        <v>639</v>
      </c>
      <c r="L162" t="s">
        <v>640</v>
      </c>
      <c r="M162" t="s">
        <v>7072</v>
      </c>
      <c r="N162" t="s">
        <v>639</v>
      </c>
      <c r="O162" t="s">
        <v>647</v>
      </c>
      <c r="P162" t="s">
        <v>5</v>
      </c>
      <c r="Q162" t="s">
        <v>648</v>
      </c>
      <c r="R162" t="s">
        <v>640</v>
      </c>
      <c r="S162" t="s">
        <v>7076</v>
      </c>
      <c r="T162" t="s">
        <v>7077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7078</v>
      </c>
      <c r="F163">
        <v>100</v>
      </c>
      <c r="G163">
        <v>0</v>
      </c>
      <c r="H163" t="s">
        <v>637</v>
      </c>
      <c r="I163" t="s">
        <v>7079</v>
      </c>
      <c r="J163" t="s">
        <v>726</v>
      </c>
      <c r="K163" t="s">
        <v>639</v>
      </c>
      <c r="L163" t="s">
        <v>640</v>
      </c>
      <c r="M163" t="s">
        <v>7080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7081</v>
      </c>
      <c r="T163" t="s">
        <v>7080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7082</v>
      </c>
      <c r="F164">
        <v>100</v>
      </c>
      <c r="G164">
        <v>0</v>
      </c>
      <c r="H164" t="s">
        <v>637</v>
      </c>
      <c r="I164" t="s">
        <v>7083</v>
      </c>
      <c r="J164" t="s">
        <v>655</v>
      </c>
      <c r="K164" t="s">
        <v>639</v>
      </c>
      <c r="L164" t="s">
        <v>640</v>
      </c>
      <c r="M164" t="s">
        <v>7084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7085</v>
      </c>
      <c r="T164" t="s">
        <v>7084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7086</v>
      </c>
      <c r="F165">
        <v>100</v>
      </c>
      <c r="G165">
        <v>0</v>
      </c>
      <c r="H165" t="s">
        <v>637</v>
      </c>
      <c r="I165" t="s">
        <v>7087</v>
      </c>
      <c r="J165" t="s">
        <v>664</v>
      </c>
      <c r="K165" t="s">
        <v>639</v>
      </c>
      <c r="L165" t="s">
        <v>640</v>
      </c>
      <c r="M165" t="s">
        <v>7084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7088</v>
      </c>
      <c r="T165" t="s">
        <v>7084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7089</v>
      </c>
      <c r="F166">
        <v>200</v>
      </c>
      <c r="G166">
        <v>0</v>
      </c>
      <c r="H166" t="s">
        <v>637</v>
      </c>
      <c r="I166" t="s">
        <v>7090</v>
      </c>
      <c r="J166" t="s">
        <v>687</v>
      </c>
      <c r="K166" t="s">
        <v>639</v>
      </c>
      <c r="L166" t="s">
        <v>640</v>
      </c>
      <c r="M166" t="s">
        <v>7091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7092</v>
      </c>
      <c r="T166" t="s">
        <v>7091</v>
      </c>
    </row>
    <row r="167" spans="1:20" x14ac:dyDescent="0.25">
      <c r="A167" t="s">
        <v>147</v>
      </c>
      <c r="B167" t="s">
        <v>148</v>
      </c>
      <c r="C167">
        <v>65</v>
      </c>
      <c r="D167">
        <v>1</v>
      </c>
      <c r="E167" t="s">
        <v>7093</v>
      </c>
      <c r="F167">
        <v>35</v>
      </c>
      <c r="G167">
        <v>0</v>
      </c>
      <c r="H167" t="s">
        <v>637</v>
      </c>
      <c r="I167" t="s">
        <v>7094</v>
      </c>
      <c r="J167" t="s">
        <v>757</v>
      </c>
      <c r="K167" t="s">
        <v>639</v>
      </c>
      <c r="L167" t="s">
        <v>640</v>
      </c>
      <c r="M167" t="s">
        <v>7095</v>
      </c>
      <c r="N167" t="s">
        <v>639</v>
      </c>
      <c r="O167" t="s">
        <v>641</v>
      </c>
      <c r="P167" t="s">
        <v>5</v>
      </c>
      <c r="Q167" t="s">
        <v>642</v>
      </c>
      <c r="R167" t="s">
        <v>7096</v>
      </c>
      <c r="S167" t="s">
        <v>7097</v>
      </c>
      <c r="T167" t="s">
        <v>7095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7098</v>
      </c>
      <c r="F168">
        <v>200</v>
      </c>
      <c r="G168">
        <v>0</v>
      </c>
      <c r="H168" t="s">
        <v>637</v>
      </c>
      <c r="I168" t="s">
        <v>7099</v>
      </c>
      <c r="J168" t="s">
        <v>698</v>
      </c>
      <c r="K168" t="s">
        <v>639</v>
      </c>
      <c r="L168" t="s">
        <v>640</v>
      </c>
      <c r="M168" t="s">
        <v>7100</v>
      </c>
      <c r="N168" t="s">
        <v>639</v>
      </c>
      <c r="O168" t="s">
        <v>647</v>
      </c>
      <c r="P168" t="s">
        <v>5</v>
      </c>
      <c r="Q168" t="s">
        <v>648</v>
      </c>
      <c r="R168" t="s">
        <v>640</v>
      </c>
      <c r="S168" t="s">
        <v>7101</v>
      </c>
      <c r="T168" t="s">
        <v>7100</v>
      </c>
    </row>
    <row r="169" spans="1:20" x14ac:dyDescent="0.25">
      <c r="A169" t="s">
        <v>147</v>
      </c>
      <c r="B169" t="s">
        <v>148</v>
      </c>
      <c r="C169">
        <v>65</v>
      </c>
      <c r="D169">
        <v>1</v>
      </c>
      <c r="E169" t="s">
        <v>7102</v>
      </c>
      <c r="F169">
        <v>35</v>
      </c>
      <c r="G169">
        <v>0</v>
      </c>
      <c r="H169" t="s">
        <v>637</v>
      </c>
      <c r="I169" t="s">
        <v>7103</v>
      </c>
      <c r="J169" t="s">
        <v>653</v>
      </c>
      <c r="K169" t="s">
        <v>639</v>
      </c>
      <c r="L169" t="s">
        <v>640</v>
      </c>
      <c r="M169" t="s">
        <v>7104</v>
      </c>
      <c r="N169" t="s">
        <v>639</v>
      </c>
      <c r="O169" t="s">
        <v>647</v>
      </c>
      <c r="P169" t="s">
        <v>5</v>
      </c>
      <c r="Q169" t="s">
        <v>648</v>
      </c>
      <c r="R169" t="s">
        <v>7105</v>
      </c>
      <c r="S169" t="s">
        <v>7106</v>
      </c>
      <c r="T169" t="s">
        <v>7104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7107</v>
      </c>
      <c r="F170">
        <v>100</v>
      </c>
      <c r="G170">
        <v>0</v>
      </c>
      <c r="H170" t="s">
        <v>637</v>
      </c>
      <c r="I170" t="s">
        <v>7108</v>
      </c>
      <c r="J170" t="s">
        <v>757</v>
      </c>
      <c r="K170" t="s">
        <v>639</v>
      </c>
      <c r="L170" t="s">
        <v>640</v>
      </c>
      <c r="M170" t="s">
        <v>7109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7110</v>
      </c>
      <c r="T170" t="s">
        <v>7109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7111</v>
      </c>
      <c r="F171">
        <v>101</v>
      </c>
      <c r="G171">
        <v>1</v>
      </c>
      <c r="H171" t="s">
        <v>637</v>
      </c>
      <c r="I171" t="s">
        <v>7112</v>
      </c>
      <c r="J171" t="s">
        <v>689</v>
      </c>
      <c r="K171" t="s">
        <v>639</v>
      </c>
      <c r="L171" t="s">
        <v>640</v>
      </c>
      <c r="M171" t="s">
        <v>7113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7114</v>
      </c>
      <c r="T171" t="s">
        <v>7113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7115</v>
      </c>
      <c r="F172">
        <v>100</v>
      </c>
      <c r="G172">
        <v>0</v>
      </c>
      <c r="H172" t="s">
        <v>637</v>
      </c>
      <c r="I172" t="s">
        <v>7116</v>
      </c>
      <c r="J172" t="s">
        <v>687</v>
      </c>
      <c r="K172" t="s">
        <v>639</v>
      </c>
      <c r="L172" t="s">
        <v>640</v>
      </c>
      <c r="M172" t="s">
        <v>7113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7117</v>
      </c>
      <c r="T172" t="s">
        <v>7113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6</v>
      </c>
      <c r="E173" t="s">
        <v>7118</v>
      </c>
      <c r="F173">
        <v>258</v>
      </c>
      <c r="G173">
        <v>0</v>
      </c>
      <c r="H173" t="s">
        <v>637</v>
      </c>
      <c r="I173" t="s">
        <v>7119</v>
      </c>
      <c r="J173" t="s">
        <v>777</v>
      </c>
      <c r="K173" t="s">
        <v>639</v>
      </c>
      <c r="L173" t="s">
        <v>640</v>
      </c>
      <c r="M173" t="s">
        <v>7120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7121</v>
      </c>
      <c r="T173" t="s">
        <v>7120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7122</v>
      </c>
      <c r="F174">
        <v>100</v>
      </c>
      <c r="G174">
        <v>0</v>
      </c>
      <c r="H174" t="s">
        <v>637</v>
      </c>
      <c r="I174" t="s">
        <v>4515</v>
      </c>
      <c r="J174" t="s">
        <v>746</v>
      </c>
      <c r="K174" t="s">
        <v>639</v>
      </c>
      <c r="L174" t="s">
        <v>640</v>
      </c>
      <c r="M174" t="s">
        <v>7123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7124</v>
      </c>
      <c r="T174" t="s">
        <v>7123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7125</v>
      </c>
      <c r="F175">
        <v>100</v>
      </c>
      <c r="G175">
        <v>0</v>
      </c>
      <c r="H175" t="s">
        <v>637</v>
      </c>
      <c r="I175" t="s">
        <v>7126</v>
      </c>
      <c r="J175" t="s">
        <v>670</v>
      </c>
      <c r="K175" t="s">
        <v>639</v>
      </c>
      <c r="L175" t="s">
        <v>640</v>
      </c>
      <c r="M175" t="s">
        <v>7127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7128</v>
      </c>
      <c r="T175" t="s">
        <v>7123</v>
      </c>
    </row>
    <row r="176" spans="1:20" x14ac:dyDescent="0.25">
      <c r="A176" t="s">
        <v>239</v>
      </c>
      <c r="B176" t="s">
        <v>245</v>
      </c>
      <c r="C176">
        <v>159</v>
      </c>
      <c r="D176">
        <v>1</v>
      </c>
      <c r="E176" t="s">
        <v>7129</v>
      </c>
      <c r="F176">
        <v>110</v>
      </c>
      <c r="G176">
        <v>1</v>
      </c>
      <c r="H176" t="s">
        <v>637</v>
      </c>
      <c r="I176" t="s">
        <v>7130</v>
      </c>
      <c r="J176" t="s">
        <v>720</v>
      </c>
      <c r="K176" t="s">
        <v>639</v>
      </c>
      <c r="L176" t="s">
        <v>640</v>
      </c>
      <c r="M176" t="s">
        <v>7131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7132</v>
      </c>
      <c r="T176" t="s">
        <v>7127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7133</v>
      </c>
      <c r="F177">
        <v>100</v>
      </c>
      <c r="G177">
        <v>0</v>
      </c>
      <c r="H177" t="s">
        <v>637</v>
      </c>
      <c r="I177" t="s">
        <v>7134</v>
      </c>
      <c r="J177" t="s">
        <v>735</v>
      </c>
      <c r="K177" t="s">
        <v>639</v>
      </c>
      <c r="L177" t="s">
        <v>640</v>
      </c>
      <c r="M177" t="s">
        <v>7135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7136</v>
      </c>
      <c r="T177" t="s">
        <v>7137</v>
      </c>
    </row>
    <row r="178" spans="1:20" x14ac:dyDescent="0.25">
      <c r="A178" t="s">
        <v>116</v>
      </c>
      <c r="B178" t="s">
        <v>117</v>
      </c>
      <c r="C178">
        <v>12</v>
      </c>
      <c r="D178">
        <v>20</v>
      </c>
      <c r="E178" t="s">
        <v>7138</v>
      </c>
      <c r="F178">
        <v>290</v>
      </c>
      <c r="G178">
        <v>10</v>
      </c>
      <c r="H178" t="s">
        <v>649</v>
      </c>
      <c r="I178" t="s">
        <v>7139</v>
      </c>
      <c r="J178" t="s">
        <v>7140</v>
      </c>
      <c r="K178" t="s">
        <v>7141</v>
      </c>
      <c r="L178" t="s">
        <v>906</v>
      </c>
      <c r="M178" t="s">
        <v>7131</v>
      </c>
      <c r="N178" t="s">
        <v>639</v>
      </c>
      <c r="O178" t="s">
        <v>651</v>
      </c>
      <c r="P178" t="s">
        <v>26</v>
      </c>
      <c r="Q178" t="s">
        <v>652</v>
      </c>
      <c r="R178" t="s">
        <v>640</v>
      </c>
      <c r="S178" t="s">
        <v>7142</v>
      </c>
      <c r="T178" t="s">
        <v>7131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7143</v>
      </c>
      <c r="F179">
        <v>101</v>
      </c>
      <c r="G179">
        <v>1</v>
      </c>
      <c r="H179" t="s">
        <v>637</v>
      </c>
      <c r="I179" t="s">
        <v>7130</v>
      </c>
      <c r="J179" t="s">
        <v>720</v>
      </c>
      <c r="K179" t="s">
        <v>639</v>
      </c>
      <c r="L179" t="s">
        <v>640</v>
      </c>
      <c r="M179" t="s">
        <v>7144</v>
      </c>
      <c r="N179" t="s">
        <v>639</v>
      </c>
      <c r="O179" t="s">
        <v>641</v>
      </c>
      <c r="P179" t="s">
        <v>5</v>
      </c>
      <c r="Q179" t="s">
        <v>642</v>
      </c>
      <c r="R179" t="s">
        <v>640</v>
      </c>
      <c r="S179" t="s">
        <v>7145</v>
      </c>
      <c r="T179" t="s">
        <v>7146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7147</v>
      </c>
      <c r="F180">
        <v>101</v>
      </c>
      <c r="G180">
        <v>1</v>
      </c>
      <c r="H180" t="s">
        <v>637</v>
      </c>
      <c r="I180" t="s">
        <v>7148</v>
      </c>
      <c r="J180" t="s">
        <v>720</v>
      </c>
      <c r="K180" t="s">
        <v>639</v>
      </c>
      <c r="L180" t="s">
        <v>640</v>
      </c>
      <c r="M180" t="s">
        <v>7149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7150</v>
      </c>
      <c r="T180" t="s">
        <v>7149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7151</v>
      </c>
      <c r="F181">
        <v>100</v>
      </c>
      <c r="G181">
        <v>0</v>
      </c>
      <c r="H181" t="s">
        <v>637</v>
      </c>
      <c r="I181" t="s">
        <v>7152</v>
      </c>
      <c r="J181" t="s">
        <v>706</v>
      </c>
      <c r="K181" t="s">
        <v>639</v>
      </c>
      <c r="L181" t="s">
        <v>640</v>
      </c>
      <c r="M181" t="s">
        <v>7153</v>
      </c>
      <c r="N181" t="s">
        <v>639</v>
      </c>
      <c r="O181" t="s">
        <v>647</v>
      </c>
      <c r="P181" t="s">
        <v>5</v>
      </c>
      <c r="Q181" t="s">
        <v>648</v>
      </c>
      <c r="R181" t="s">
        <v>640</v>
      </c>
      <c r="S181" t="s">
        <v>7154</v>
      </c>
      <c r="T181" t="s">
        <v>7149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7155</v>
      </c>
      <c r="F182">
        <v>200</v>
      </c>
      <c r="G182">
        <v>0</v>
      </c>
      <c r="H182" t="s">
        <v>637</v>
      </c>
      <c r="I182" t="s">
        <v>7156</v>
      </c>
      <c r="J182" t="s">
        <v>884</v>
      </c>
      <c r="K182" t="s">
        <v>639</v>
      </c>
      <c r="L182" t="s">
        <v>640</v>
      </c>
      <c r="M182" t="s">
        <v>7157</v>
      </c>
      <c r="N182" t="s">
        <v>639</v>
      </c>
      <c r="O182" t="s">
        <v>641</v>
      </c>
      <c r="P182" t="s">
        <v>5</v>
      </c>
      <c r="Q182" t="s">
        <v>642</v>
      </c>
      <c r="R182" t="s">
        <v>640</v>
      </c>
      <c r="S182" t="s">
        <v>7158</v>
      </c>
      <c r="T182" t="s">
        <v>7157</v>
      </c>
    </row>
    <row r="183" spans="1:20" x14ac:dyDescent="0.25">
      <c r="A183" t="s">
        <v>101</v>
      </c>
      <c r="B183" t="s">
        <v>74</v>
      </c>
      <c r="C183">
        <v>120</v>
      </c>
      <c r="D183">
        <v>1</v>
      </c>
      <c r="E183" t="s">
        <v>7159</v>
      </c>
      <c r="F183">
        <v>100</v>
      </c>
      <c r="G183">
        <v>0</v>
      </c>
      <c r="H183" t="s">
        <v>637</v>
      </c>
      <c r="I183" t="s">
        <v>7160</v>
      </c>
      <c r="J183" t="s">
        <v>646</v>
      </c>
      <c r="K183" t="s">
        <v>639</v>
      </c>
      <c r="L183" t="s">
        <v>640</v>
      </c>
      <c r="M183" t="s">
        <v>7161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7162</v>
      </c>
      <c r="T183" t="s">
        <v>7161</v>
      </c>
    </row>
    <row r="184" spans="1:20" x14ac:dyDescent="0.25">
      <c r="A184" t="s">
        <v>77</v>
      </c>
      <c r="B184" t="s">
        <v>78</v>
      </c>
      <c r="C184">
        <v>33.333333333333336</v>
      </c>
      <c r="D184">
        <v>3</v>
      </c>
      <c r="E184" t="s">
        <v>7163</v>
      </c>
      <c r="F184">
        <v>135</v>
      </c>
      <c r="G184">
        <v>0</v>
      </c>
      <c r="H184" t="s">
        <v>637</v>
      </c>
      <c r="I184" t="s">
        <v>7164</v>
      </c>
      <c r="J184" t="s">
        <v>704</v>
      </c>
      <c r="K184" t="s">
        <v>639</v>
      </c>
      <c r="L184" t="s">
        <v>640</v>
      </c>
      <c r="M184" t="s">
        <v>7165</v>
      </c>
      <c r="N184" t="s">
        <v>639</v>
      </c>
      <c r="O184" t="s">
        <v>641</v>
      </c>
      <c r="P184" t="s">
        <v>5</v>
      </c>
      <c r="Q184" t="s">
        <v>642</v>
      </c>
      <c r="R184" t="s">
        <v>640</v>
      </c>
      <c r="S184" t="s">
        <v>7166</v>
      </c>
      <c r="T184" t="s">
        <v>7165</v>
      </c>
    </row>
    <row r="185" spans="1:20" x14ac:dyDescent="0.25">
      <c r="A185" t="s">
        <v>147</v>
      </c>
      <c r="B185" t="s">
        <v>148</v>
      </c>
      <c r="C185">
        <v>50</v>
      </c>
      <c r="D185">
        <v>6</v>
      </c>
      <c r="E185" t="s">
        <v>7167</v>
      </c>
      <c r="F185">
        <v>200</v>
      </c>
      <c r="G185">
        <v>0</v>
      </c>
      <c r="H185" t="s">
        <v>637</v>
      </c>
      <c r="I185" t="s">
        <v>7168</v>
      </c>
      <c r="J185" t="s">
        <v>713</v>
      </c>
      <c r="K185" t="s">
        <v>639</v>
      </c>
      <c r="L185" t="s">
        <v>640</v>
      </c>
      <c r="M185" t="s">
        <v>7169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7170</v>
      </c>
      <c r="T185" t="s">
        <v>7169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7171</v>
      </c>
      <c r="F186">
        <v>100</v>
      </c>
      <c r="G186">
        <v>0</v>
      </c>
      <c r="H186" t="s">
        <v>637</v>
      </c>
      <c r="I186" t="s">
        <v>7172</v>
      </c>
      <c r="J186" t="s">
        <v>722</v>
      </c>
      <c r="K186" t="s">
        <v>639</v>
      </c>
      <c r="L186" t="s">
        <v>640</v>
      </c>
      <c r="M186" t="s">
        <v>7173</v>
      </c>
      <c r="N186" t="s">
        <v>639</v>
      </c>
      <c r="O186" t="s">
        <v>641</v>
      </c>
      <c r="P186" t="s">
        <v>5</v>
      </c>
      <c r="Q186" t="s">
        <v>642</v>
      </c>
      <c r="R186" t="s">
        <v>640</v>
      </c>
      <c r="S186" t="s">
        <v>7174</v>
      </c>
      <c r="T186" t="s">
        <v>7173</v>
      </c>
    </row>
    <row r="187" spans="1:20" x14ac:dyDescent="0.25">
      <c r="A187" t="s">
        <v>239</v>
      </c>
      <c r="B187" t="s">
        <v>245</v>
      </c>
      <c r="C187">
        <v>0</v>
      </c>
      <c r="D187">
        <v>1</v>
      </c>
      <c r="E187" t="s">
        <v>7175</v>
      </c>
      <c r="F187">
        <v>0</v>
      </c>
      <c r="G187">
        <v>0</v>
      </c>
      <c r="H187" t="s">
        <v>637</v>
      </c>
      <c r="I187" t="s">
        <v>805</v>
      </c>
      <c r="J187" t="s">
        <v>653</v>
      </c>
      <c r="K187" t="s">
        <v>639</v>
      </c>
      <c r="L187" t="s">
        <v>640</v>
      </c>
      <c r="M187" t="s">
        <v>7176</v>
      </c>
      <c r="N187" t="s">
        <v>639</v>
      </c>
      <c r="O187" t="s">
        <v>647</v>
      </c>
      <c r="P187" t="s">
        <v>5</v>
      </c>
      <c r="Q187" t="s">
        <v>648</v>
      </c>
      <c r="R187" t="s">
        <v>640</v>
      </c>
      <c r="S187" t="s">
        <v>7177</v>
      </c>
      <c r="T187" t="s">
        <v>7176</v>
      </c>
    </row>
    <row r="188" spans="1:20" x14ac:dyDescent="0.25">
      <c r="A188" t="s">
        <v>241</v>
      </c>
      <c r="B188" t="s">
        <v>247</v>
      </c>
      <c r="C188">
        <v>0</v>
      </c>
      <c r="D188">
        <v>1</v>
      </c>
      <c r="E188" t="s">
        <v>7178</v>
      </c>
      <c r="F188">
        <v>0</v>
      </c>
      <c r="G188">
        <v>0</v>
      </c>
      <c r="H188" t="s">
        <v>637</v>
      </c>
      <c r="I188" t="s">
        <v>7179</v>
      </c>
      <c r="J188" t="s">
        <v>663</v>
      </c>
      <c r="K188" t="s">
        <v>639</v>
      </c>
      <c r="L188" t="s">
        <v>640</v>
      </c>
      <c r="M188" t="s">
        <v>7176</v>
      </c>
      <c r="N188" t="s">
        <v>639</v>
      </c>
      <c r="O188" t="s">
        <v>647</v>
      </c>
      <c r="P188" t="s">
        <v>5</v>
      </c>
      <c r="Q188" t="s">
        <v>648</v>
      </c>
      <c r="R188" t="s">
        <v>640</v>
      </c>
      <c r="S188" t="s">
        <v>7180</v>
      </c>
      <c r="T188" t="s">
        <v>7176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7181</v>
      </c>
      <c r="F189">
        <v>200</v>
      </c>
      <c r="G189">
        <v>0</v>
      </c>
      <c r="H189" t="s">
        <v>637</v>
      </c>
      <c r="I189" t="s">
        <v>7182</v>
      </c>
      <c r="J189" t="s">
        <v>687</v>
      </c>
      <c r="K189" t="s">
        <v>639</v>
      </c>
      <c r="L189" t="s">
        <v>640</v>
      </c>
      <c r="M189" t="s">
        <v>7183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7184</v>
      </c>
      <c r="T189" t="s">
        <v>7183</v>
      </c>
    </row>
    <row r="190" spans="1:20" x14ac:dyDescent="0.25">
      <c r="A190" t="s">
        <v>147</v>
      </c>
      <c r="B190" t="s">
        <v>148</v>
      </c>
      <c r="C190">
        <v>33.333333333333336</v>
      </c>
      <c r="D190">
        <v>3</v>
      </c>
      <c r="E190" t="s">
        <v>7185</v>
      </c>
      <c r="F190">
        <v>100</v>
      </c>
      <c r="G190">
        <v>0</v>
      </c>
      <c r="H190" t="s">
        <v>637</v>
      </c>
      <c r="I190" t="s">
        <v>7186</v>
      </c>
      <c r="J190" t="s">
        <v>767</v>
      </c>
      <c r="K190" t="s">
        <v>639</v>
      </c>
      <c r="L190" t="s">
        <v>640</v>
      </c>
      <c r="M190" t="s">
        <v>7187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7188</v>
      </c>
      <c r="T190" t="s">
        <v>7187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7189</v>
      </c>
      <c r="F191">
        <v>100</v>
      </c>
      <c r="G191">
        <v>0</v>
      </c>
      <c r="H191" t="s">
        <v>637</v>
      </c>
      <c r="I191" t="s">
        <v>7190</v>
      </c>
      <c r="J191" t="s">
        <v>646</v>
      </c>
      <c r="K191" t="s">
        <v>639</v>
      </c>
      <c r="L191" t="s">
        <v>640</v>
      </c>
      <c r="M191" t="s">
        <v>7191</v>
      </c>
      <c r="N191" t="s">
        <v>639</v>
      </c>
      <c r="O191" t="s">
        <v>647</v>
      </c>
      <c r="P191" t="s">
        <v>5</v>
      </c>
      <c r="Q191" t="s">
        <v>648</v>
      </c>
      <c r="R191" t="s">
        <v>640</v>
      </c>
      <c r="S191" t="s">
        <v>7192</v>
      </c>
      <c r="T191" t="s">
        <v>7193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7194</v>
      </c>
      <c r="F192">
        <v>100</v>
      </c>
      <c r="G192">
        <v>0</v>
      </c>
      <c r="H192" t="s">
        <v>637</v>
      </c>
      <c r="I192" t="s">
        <v>7195</v>
      </c>
      <c r="J192" t="s">
        <v>733</v>
      </c>
      <c r="K192" t="s">
        <v>639</v>
      </c>
      <c r="L192" t="s">
        <v>640</v>
      </c>
      <c r="M192" t="s">
        <v>7196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7197</v>
      </c>
      <c r="T192" t="s">
        <v>7196</v>
      </c>
    </row>
    <row r="193" spans="1:20" x14ac:dyDescent="0.25">
      <c r="A193" t="s">
        <v>18</v>
      </c>
      <c r="B193" t="s">
        <v>19</v>
      </c>
      <c r="C193">
        <v>66.666666666666671</v>
      </c>
      <c r="D193">
        <v>3</v>
      </c>
      <c r="E193" t="s">
        <v>7198</v>
      </c>
      <c r="F193">
        <v>129</v>
      </c>
      <c r="G193">
        <v>0</v>
      </c>
      <c r="H193" t="s">
        <v>637</v>
      </c>
      <c r="I193" t="s">
        <v>4869</v>
      </c>
      <c r="J193" t="s">
        <v>653</v>
      </c>
      <c r="K193" t="s">
        <v>639</v>
      </c>
      <c r="L193" t="s">
        <v>640</v>
      </c>
      <c r="M193" t="s">
        <v>7199</v>
      </c>
      <c r="N193" t="s">
        <v>639</v>
      </c>
      <c r="O193" t="s">
        <v>647</v>
      </c>
      <c r="P193" t="s">
        <v>5</v>
      </c>
      <c r="Q193" t="s">
        <v>648</v>
      </c>
      <c r="R193" t="s">
        <v>640</v>
      </c>
      <c r="S193" t="s">
        <v>7200</v>
      </c>
      <c r="T193" t="s">
        <v>7201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7202</v>
      </c>
      <c r="F194">
        <v>100</v>
      </c>
      <c r="G194">
        <v>0</v>
      </c>
      <c r="H194" t="s">
        <v>637</v>
      </c>
      <c r="I194" t="s">
        <v>7203</v>
      </c>
      <c r="J194" t="s">
        <v>653</v>
      </c>
      <c r="K194" t="s">
        <v>639</v>
      </c>
      <c r="L194" t="s">
        <v>640</v>
      </c>
      <c r="M194" t="s">
        <v>7204</v>
      </c>
      <c r="N194" t="s">
        <v>639</v>
      </c>
      <c r="O194" t="s">
        <v>647</v>
      </c>
      <c r="P194" t="s">
        <v>5</v>
      </c>
      <c r="Q194" t="s">
        <v>648</v>
      </c>
      <c r="R194" t="s">
        <v>640</v>
      </c>
      <c r="S194" t="s">
        <v>7205</v>
      </c>
      <c r="T194" t="s">
        <v>7204</v>
      </c>
    </row>
    <row r="195" spans="1:20" x14ac:dyDescent="0.25">
      <c r="A195" t="s">
        <v>18</v>
      </c>
      <c r="B195" t="s">
        <v>19</v>
      </c>
      <c r="C195">
        <v>66.666666666666671</v>
      </c>
      <c r="D195">
        <v>6</v>
      </c>
      <c r="E195" t="s">
        <v>7206</v>
      </c>
      <c r="F195">
        <v>458</v>
      </c>
      <c r="G195">
        <v>0</v>
      </c>
      <c r="H195" t="s">
        <v>637</v>
      </c>
      <c r="I195" t="s">
        <v>7207</v>
      </c>
      <c r="J195" t="s">
        <v>659</v>
      </c>
      <c r="K195" t="s">
        <v>639</v>
      </c>
      <c r="L195" t="s">
        <v>640</v>
      </c>
      <c r="M195" t="s">
        <v>7208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7209</v>
      </c>
      <c r="T195" t="s">
        <v>7208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7206</v>
      </c>
      <c r="F196">
        <v>458</v>
      </c>
      <c r="G196">
        <v>0</v>
      </c>
      <c r="H196" t="s">
        <v>637</v>
      </c>
      <c r="I196" t="s">
        <v>7207</v>
      </c>
      <c r="J196" t="s">
        <v>659</v>
      </c>
      <c r="K196" t="s">
        <v>639</v>
      </c>
      <c r="L196" t="s">
        <v>640</v>
      </c>
      <c r="M196" t="s">
        <v>7208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7209</v>
      </c>
      <c r="T196" t="s">
        <v>7208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7210</v>
      </c>
      <c r="F197">
        <v>458</v>
      </c>
      <c r="G197">
        <v>0</v>
      </c>
      <c r="H197" t="s">
        <v>637</v>
      </c>
      <c r="I197" t="s">
        <v>7211</v>
      </c>
      <c r="J197" t="s">
        <v>687</v>
      </c>
      <c r="K197" t="s">
        <v>639</v>
      </c>
      <c r="L197" t="s">
        <v>640</v>
      </c>
      <c r="M197" t="s">
        <v>7212</v>
      </c>
      <c r="N197" t="s">
        <v>639</v>
      </c>
      <c r="O197" t="s">
        <v>647</v>
      </c>
      <c r="P197" t="s">
        <v>5</v>
      </c>
      <c r="Q197" t="s">
        <v>648</v>
      </c>
      <c r="R197" t="s">
        <v>640</v>
      </c>
      <c r="S197" t="s">
        <v>7213</v>
      </c>
      <c r="T197" t="s">
        <v>7212</v>
      </c>
    </row>
    <row r="198" spans="1:20" x14ac:dyDescent="0.25">
      <c r="A198" t="s">
        <v>601</v>
      </c>
      <c r="B198" t="s">
        <v>602</v>
      </c>
      <c r="C198">
        <v>159</v>
      </c>
      <c r="D198">
        <v>1</v>
      </c>
      <c r="E198" t="s">
        <v>7210</v>
      </c>
      <c r="F198">
        <v>458</v>
      </c>
      <c r="G198">
        <v>0</v>
      </c>
      <c r="H198" t="s">
        <v>637</v>
      </c>
      <c r="I198" t="s">
        <v>7211</v>
      </c>
      <c r="J198" t="s">
        <v>687</v>
      </c>
      <c r="K198" t="s">
        <v>639</v>
      </c>
      <c r="L198" t="s">
        <v>640</v>
      </c>
      <c r="M198" t="s">
        <v>7212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7213</v>
      </c>
      <c r="T198" t="s">
        <v>7212</v>
      </c>
    </row>
    <row r="199" spans="1:20" x14ac:dyDescent="0.25">
      <c r="A199" t="s">
        <v>240</v>
      </c>
      <c r="B199" t="s">
        <v>246</v>
      </c>
      <c r="C199">
        <v>159</v>
      </c>
      <c r="D199">
        <v>1</v>
      </c>
      <c r="E199" t="s">
        <v>7210</v>
      </c>
      <c r="F199">
        <v>458</v>
      </c>
      <c r="G199">
        <v>0</v>
      </c>
      <c r="H199" t="s">
        <v>637</v>
      </c>
      <c r="I199" t="s">
        <v>7211</v>
      </c>
      <c r="J199" t="s">
        <v>687</v>
      </c>
      <c r="K199" t="s">
        <v>639</v>
      </c>
      <c r="L199" t="s">
        <v>640</v>
      </c>
      <c r="M199" t="s">
        <v>7212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7213</v>
      </c>
      <c r="T199" t="s">
        <v>7212</v>
      </c>
    </row>
    <row r="200" spans="1:20" x14ac:dyDescent="0.25">
      <c r="A200" t="s">
        <v>22</v>
      </c>
      <c r="B200" t="s">
        <v>27</v>
      </c>
      <c r="C200">
        <v>120</v>
      </c>
      <c r="D200">
        <v>1</v>
      </c>
      <c r="E200" t="s">
        <v>7210</v>
      </c>
      <c r="F200">
        <v>458</v>
      </c>
      <c r="G200">
        <v>0</v>
      </c>
      <c r="H200" t="s">
        <v>637</v>
      </c>
      <c r="I200" t="s">
        <v>7211</v>
      </c>
      <c r="J200" t="s">
        <v>687</v>
      </c>
      <c r="K200" t="s">
        <v>639</v>
      </c>
      <c r="L200" t="s">
        <v>640</v>
      </c>
      <c r="M200" t="s">
        <v>7212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7213</v>
      </c>
      <c r="T200" t="s">
        <v>7212</v>
      </c>
    </row>
    <row r="201" spans="1:20" x14ac:dyDescent="0.25">
      <c r="A201" t="s">
        <v>101</v>
      </c>
      <c r="B201" t="s">
        <v>74</v>
      </c>
      <c r="C201">
        <v>120</v>
      </c>
      <c r="D201">
        <v>1</v>
      </c>
      <c r="E201" t="s">
        <v>7214</v>
      </c>
      <c r="F201">
        <v>100</v>
      </c>
      <c r="G201">
        <v>0</v>
      </c>
      <c r="H201" t="s">
        <v>637</v>
      </c>
      <c r="I201" t="s">
        <v>7215</v>
      </c>
      <c r="J201" t="s">
        <v>683</v>
      </c>
      <c r="K201" t="s">
        <v>639</v>
      </c>
      <c r="L201" t="s">
        <v>640</v>
      </c>
      <c r="M201" t="s">
        <v>7216</v>
      </c>
      <c r="N201" t="s">
        <v>639</v>
      </c>
      <c r="O201" t="s">
        <v>641</v>
      </c>
      <c r="P201" t="s">
        <v>5</v>
      </c>
      <c r="Q201" t="s">
        <v>642</v>
      </c>
      <c r="R201" t="s">
        <v>640</v>
      </c>
      <c r="S201" t="s">
        <v>7217</v>
      </c>
      <c r="T201" t="s">
        <v>7216</v>
      </c>
    </row>
    <row r="202" spans="1:20" x14ac:dyDescent="0.25">
      <c r="A202" t="s">
        <v>240</v>
      </c>
      <c r="B202" t="s">
        <v>246</v>
      </c>
      <c r="C202">
        <v>139</v>
      </c>
      <c r="D202">
        <v>1</v>
      </c>
      <c r="E202" t="s">
        <v>7218</v>
      </c>
      <c r="F202">
        <v>278</v>
      </c>
      <c r="G202">
        <v>0</v>
      </c>
      <c r="H202" t="s">
        <v>649</v>
      </c>
      <c r="I202" t="s">
        <v>7219</v>
      </c>
      <c r="J202" t="s">
        <v>7220</v>
      </c>
      <c r="K202" t="s">
        <v>7221</v>
      </c>
      <c r="L202" t="s">
        <v>816</v>
      </c>
      <c r="M202" t="s">
        <v>7222</v>
      </c>
      <c r="N202" t="s">
        <v>639</v>
      </c>
      <c r="O202" t="s">
        <v>651</v>
      </c>
      <c r="P202" t="s">
        <v>26</v>
      </c>
      <c r="Q202" t="s">
        <v>652</v>
      </c>
      <c r="R202" t="s">
        <v>640</v>
      </c>
      <c r="S202" t="s">
        <v>7223</v>
      </c>
      <c r="T202" t="s">
        <v>7224</v>
      </c>
    </row>
    <row r="203" spans="1:20" x14ac:dyDescent="0.25">
      <c r="A203" t="s">
        <v>239</v>
      </c>
      <c r="B203" t="s">
        <v>245</v>
      </c>
      <c r="C203">
        <v>139</v>
      </c>
      <c r="D203">
        <v>1</v>
      </c>
      <c r="E203" t="s">
        <v>7218</v>
      </c>
      <c r="F203">
        <v>278</v>
      </c>
      <c r="G203">
        <v>0</v>
      </c>
      <c r="H203" t="s">
        <v>649</v>
      </c>
      <c r="I203" t="s">
        <v>7219</v>
      </c>
      <c r="J203" t="s">
        <v>7220</v>
      </c>
      <c r="K203" t="s">
        <v>7221</v>
      </c>
      <c r="L203" t="s">
        <v>816</v>
      </c>
      <c r="M203" t="s">
        <v>7222</v>
      </c>
      <c r="N203" t="s">
        <v>639</v>
      </c>
      <c r="O203" t="s">
        <v>651</v>
      </c>
      <c r="P203" t="s">
        <v>26</v>
      </c>
      <c r="Q203" t="s">
        <v>652</v>
      </c>
      <c r="R203" t="s">
        <v>640</v>
      </c>
      <c r="S203" t="s">
        <v>7223</v>
      </c>
      <c r="T203" t="s">
        <v>7224</v>
      </c>
    </row>
    <row r="204" spans="1:20" x14ac:dyDescent="0.25">
      <c r="A204" t="s">
        <v>22</v>
      </c>
      <c r="B204" t="s">
        <v>27</v>
      </c>
      <c r="C204">
        <v>66.333333333333329</v>
      </c>
      <c r="D204">
        <v>3</v>
      </c>
      <c r="E204" t="s">
        <v>7225</v>
      </c>
      <c r="F204">
        <v>250</v>
      </c>
      <c r="G204">
        <v>0</v>
      </c>
      <c r="H204" t="s">
        <v>637</v>
      </c>
      <c r="I204" t="s">
        <v>7226</v>
      </c>
      <c r="J204" t="s">
        <v>734</v>
      </c>
      <c r="K204" t="s">
        <v>639</v>
      </c>
      <c r="L204" t="s">
        <v>640</v>
      </c>
      <c r="M204" t="s">
        <v>7227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7228</v>
      </c>
      <c r="T204" t="s">
        <v>7227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7229</v>
      </c>
      <c r="F205">
        <v>200</v>
      </c>
      <c r="G205">
        <v>0</v>
      </c>
      <c r="H205" t="s">
        <v>637</v>
      </c>
      <c r="I205" t="s">
        <v>4545</v>
      </c>
      <c r="J205" t="s">
        <v>767</v>
      </c>
      <c r="K205" t="s">
        <v>639</v>
      </c>
      <c r="L205" t="s">
        <v>640</v>
      </c>
      <c r="M205" t="s">
        <v>7230</v>
      </c>
      <c r="N205" t="s">
        <v>639</v>
      </c>
      <c r="O205" t="s">
        <v>641</v>
      </c>
      <c r="P205" t="s">
        <v>5</v>
      </c>
      <c r="Q205" t="s">
        <v>642</v>
      </c>
      <c r="R205" t="s">
        <v>7231</v>
      </c>
      <c r="S205" t="s">
        <v>7232</v>
      </c>
      <c r="T205" t="s">
        <v>7230</v>
      </c>
    </row>
    <row r="206" spans="1:20" x14ac:dyDescent="0.25">
      <c r="A206" t="s">
        <v>241</v>
      </c>
      <c r="B206" t="s">
        <v>247</v>
      </c>
      <c r="C206">
        <v>159</v>
      </c>
      <c r="D206">
        <v>1</v>
      </c>
      <c r="E206" t="s">
        <v>7233</v>
      </c>
      <c r="F206">
        <v>129</v>
      </c>
      <c r="G206">
        <v>0</v>
      </c>
      <c r="H206" t="s">
        <v>637</v>
      </c>
      <c r="I206" t="s">
        <v>7234</v>
      </c>
      <c r="J206" t="s">
        <v>693</v>
      </c>
      <c r="K206" t="s">
        <v>639</v>
      </c>
      <c r="L206" t="s">
        <v>640</v>
      </c>
      <c r="M206" t="s">
        <v>7235</v>
      </c>
      <c r="N206" t="s">
        <v>639</v>
      </c>
      <c r="O206" t="s">
        <v>641</v>
      </c>
      <c r="P206" t="s">
        <v>5</v>
      </c>
      <c r="Q206" t="s">
        <v>642</v>
      </c>
      <c r="R206" t="s">
        <v>640</v>
      </c>
      <c r="S206" t="s">
        <v>7236</v>
      </c>
      <c r="T206" t="s">
        <v>7235</v>
      </c>
    </row>
    <row r="207" spans="1:20" x14ac:dyDescent="0.25">
      <c r="A207" t="s">
        <v>147</v>
      </c>
      <c r="B207" t="s">
        <v>148</v>
      </c>
      <c r="C207">
        <v>65</v>
      </c>
      <c r="D207">
        <v>9</v>
      </c>
      <c r="E207" t="s">
        <v>7237</v>
      </c>
      <c r="F207">
        <v>315</v>
      </c>
      <c r="G207">
        <v>0</v>
      </c>
      <c r="H207" t="s">
        <v>637</v>
      </c>
      <c r="I207" t="s">
        <v>7238</v>
      </c>
      <c r="J207" t="s">
        <v>727</v>
      </c>
      <c r="K207" t="s">
        <v>639</v>
      </c>
      <c r="L207" t="s">
        <v>640</v>
      </c>
      <c r="M207" t="s">
        <v>7239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7240</v>
      </c>
      <c r="T207" t="s">
        <v>7239</v>
      </c>
    </row>
    <row r="208" spans="1:20" x14ac:dyDescent="0.25">
      <c r="A208" t="s">
        <v>241</v>
      </c>
      <c r="B208" t="s">
        <v>2885</v>
      </c>
      <c r="C208">
        <v>103.55</v>
      </c>
      <c r="D208">
        <v>1</v>
      </c>
      <c r="E208" t="s">
        <v>7241</v>
      </c>
      <c r="F208">
        <v>252.1</v>
      </c>
      <c r="G208">
        <v>45</v>
      </c>
      <c r="H208" t="s">
        <v>649</v>
      </c>
      <c r="I208" t="s">
        <v>7242</v>
      </c>
      <c r="J208" t="s">
        <v>7243</v>
      </c>
      <c r="K208" t="s">
        <v>3495</v>
      </c>
      <c r="L208" t="s">
        <v>7244</v>
      </c>
      <c r="M208" t="s">
        <v>7245</v>
      </c>
      <c r="N208" t="s">
        <v>639</v>
      </c>
      <c r="O208" t="s">
        <v>678</v>
      </c>
      <c r="P208" t="s">
        <v>23</v>
      </c>
      <c r="Q208" t="s">
        <v>679</v>
      </c>
      <c r="R208" t="s">
        <v>640</v>
      </c>
      <c r="S208" t="s">
        <v>7246</v>
      </c>
      <c r="T208" t="s">
        <v>7245</v>
      </c>
    </row>
    <row r="209" spans="1:20" x14ac:dyDescent="0.25">
      <c r="A209" t="s">
        <v>240</v>
      </c>
      <c r="B209" t="s">
        <v>2885</v>
      </c>
      <c r="C209">
        <v>103.55</v>
      </c>
      <c r="D209">
        <v>1</v>
      </c>
      <c r="E209" t="s">
        <v>7241</v>
      </c>
      <c r="F209">
        <v>252.1</v>
      </c>
      <c r="G209">
        <v>45</v>
      </c>
      <c r="H209" t="s">
        <v>649</v>
      </c>
      <c r="I209" t="s">
        <v>7242</v>
      </c>
      <c r="J209" t="s">
        <v>7243</v>
      </c>
      <c r="K209" t="s">
        <v>3495</v>
      </c>
      <c r="L209" t="s">
        <v>7244</v>
      </c>
      <c r="M209" t="s">
        <v>7245</v>
      </c>
      <c r="N209" t="s">
        <v>639</v>
      </c>
      <c r="O209" t="s">
        <v>678</v>
      </c>
      <c r="P209" t="s">
        <v>23</v>
      </c>
      <c r="Q209" t="s">
        <v>679</v>
      </c>
      <c r="R209" t="s">
        <v>640</v>
      </c>
      <c r="S209" t="s">
        <v>7246</v>
      </c>
      <c r="T209" t="s">
        <v>7245</v>
      </c>
    </row>
    <row r="210" spans="1:20" x14ac:dyDescent="0.25">
      <c r="A210" t="s">
        <v>240</v>
      </c>
      <c r="B210" t="s">
        <v>246</v>
      </c>
      <c r="C210">
        <v>159</v>
      </c>
      <c r="D210">
        <v>8</v>
      </c>
      <c r="E210" t="s">
        <v>7247</v>
      </c>
      <c r="F210">
        <v>1032</v>
      </c>
      <c r="G210">
        <v>0</v>
      </c>
      <c r="H210" t="s">
        <v>637</v>
      </c>
      <c r="I210" t="s">
        <v>7248</v>
      </c>
      <c r="J210" t="s">
        <v>719</v>
      </c>
      <c r="K210" t="s">
        <v>639</v>
      </c>
      <c r="L210" t="s">
        <v>640</v>
      </c>
      <c r="M210" t="s">
        <v>7249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7250</v>
      </c>
      <c r="T210" t="s">
        <v>7249</v>
      </c>
    </row>
    <row r="211" spans="1:20" x14ac:dyDescent="0.25">
      <c r="A211" t="s">
        <v>239</v>
      </c>
      <c r="B211" t="s">
        <v>742</v>
      </c>
      <c r="C211">
        <v>103.55</v>
      </c>
      <c r="D211">
        <v>1</v>
      </c>
      <c r="E211" t="s">
        <v>7251</v>
      </c>
      <c r="F211">
        <v>214.1</v>
      </c>
      <c r="G211">
        <v>7</v>
      </c>
      <c r="H211" t="s">
        <v>677</v>
      </c>
      <c r="I211" t="s">
        <v>7252</v>
      </c>
      <c r="J211" t="s">
        <v>7253</v>
      </c>
      <c r="K211" t="s">
        <v>846</v>
      </c>
      <c r="L211" t="s">
        <v>7254</v>
      </c>
      <c r="M211" t="s">
        <v>7255</v>
      </c>
      <c r="N211" t="s">
        <v>639</v>
      </c>
      <c r="O211" t="s">
        <v>678</v>
      </c>
      <c r="P211" t="s">
        <v>23</v>
      </c>
      <c r="Q211" t="s">
        <v>679</v>
      </c>
      <c r="R211" t="s">
        <v>640</v>
      </c>
      <c r="S211" t="s">
        <v>7256</v>
      </c>
      <c r="T211" t="s">
        <v>7255</v>
      </c>
    </row>
    <row r="212" spans="1:20" x14ac:dyDescent="0.25">
      <c r="A212" t="s">
        <v>241</v>
      </c>
      <c r="B212" t="s">
        <v>742</v>
      </c>
      <c r="C212">
        <v>103.55</v>
      </c>
      <c r="D212">
        <v>1</v>
      </c>
      <c r="E212" t="s">
        <v>7251</v>
      </c>
      <c r="F212">
        <v>214.1</v>
      </c>
      <c r="G212">
        <v>7</v>
      </c>
      <c r="H212" t="s">
        <v>677</v>
      </c>
      <c r="I212" t="s">
        <v>7252</v>
      </c>
      <c r="J212" t="s">
        <v>7253</v>
      </c>
      <c r="K212" t="s">
        <v>846</v>
      </c>
      <c r="L212" t="s">
        <v>7254</v>
      </c>
      <c r="M212" t="s">
        <v>7255</v>
      </c>
      <c r="N212" t="s">
        <v>639</v>
      </c>
      <c r="O212" t="s">
        <v>678</v>
      </c>
      <c r="P212" t="s">
        <v>23</v>
      </c>
      <c r="Q212" t="s">
        <v>679</v>
      </c>
      <c r="R212" t="s">
        <v>640</v>
      </c>
      <c r="S212" t="s">
        <v>7256</v>
      </c>
      <c r="T212" t="s">
        <v>7255</v>
      </c>
    </row>
    <row r="213" spans="1:20" x14ac:dyDescent="0.25">
      <c r="A213" t="s">
        <v>101</v>
      </c>
      <c r="B213" t="s">
        <v>74</v>
      </c>
      <c r="C213">
        <v>120</v>
      </c>
      <c r="D213">
        <v>1</v>
      </c>
      <c r="E213" t="s">
        <v>7257</v>
      </c>
      <c r="F213">
        <v>100</v>
      </c>
      <c r="G213">
        <v>0</v>
      </c>
      <c r="H213" t="s">
        <v>637</v>
      </c>
      <c r="I213" t="s">
        <v>7258</v>
      </c>
      <c r="J213" t="s">
        <v>720</v>
      </c>
      <c r="K213" t="s">
        <v>639</v>
      </c>
      <c r="L213" t="s">
        <v>640</v>
      </c>
      <c r="M213" t="s">
        <v>7259</v>
      </c>
      <c r="N213" t="s">
        <v>639</v>
      </c>
      <c r="O213" t="s">
        <v>647</v>
      </c>
      <c r="P213" t="s">
        <v>5</v>
      </c>
      <c r="Q213" t="s">
        <v>648</v>
      </c>
      <c r="R213" t="s">
        <v>640</v>
      </c>
      <c r="S213" t="s">
        <v>7260</v>
      </c>
      <c r="T213" t="s">
        <v>7261</v>
      </c>
    </row>
    <row r="214" spans="1:20" x14ac:dyDescent="0.25">
      <c r="A214" t="s">
        <v>239</v>
      </c>
      <c r="B214" t="s">
        <v>245</v>
      </c>
      <c r="C214">
        <v>139</v>
      </c>
      <c r="D214">
        <v>4</v>
      </c>
      <c r="E214" t="s">
        <v>7262</v>
      </c>
      <c r="F214">
        <v>645</v>
      </c>
      <c r="G214">
        <v>89</v>
      </c>
      <c r="H214" t="s">
        <v>649</v>
      </c>
      <c r="I214" t="s">
        <v>4686</v>
      </c>
      <c r="J214" t="s">
        <v>7263</v>
      </c>
      <c r="K214" t="s">
        <v>7264</v>
      </c>
      <c r="L214" t="s">
        <v>834</v>
      </c>
      <c r="M214" t="s">
        <v>7265</v>
      </c>
      <c r="N214" t="s">
        <v>639</v>
      </c>
      <c r="O214" t="s">
        <v>656</v>
      </c>
      <c r="P214" t="s">
        <v>26</v>
      </c>
      <c r="Q214" t="s">
        <v>652</v>
      </c>
      <c r="R214" t="s">
        <v>640</v>
      </c>
      <c r="S214" t="s">
        <v>7266</v>
      </c>
      <c r="T214" t="s">
        <v>7265</v>
      </c>
    </row>
    <row r="215" spans="1:20" x14ac:dyDescent="0.25">
      <c r="A215" t="s">
        <v>18</v>
      </c>
      <c r="B215" t="s">
        <v>19</v>
      </c>
      <c r="C215">
        <v>66.666666666666671</v>
      </c>
      <c r="D215">
        <v>3</v>
      </c>
      <c r="E215" t="s">
        <v>7267</v>
      </c>
      <c r="F215">
        <v>118</v>
      </c>
      <c r="G215">
        <v>18</v>
      </c>
      <c r="H215" t="s">
        <v>637</v>
      </c>
      <c r="I215" t="s">
        <v>4280</v>
      </c>
      <c r="J215" t="s">
        <v>687</v>
      </c>
      <c r="K215" t="s">
        <v>639</v>
      </c>
      <c r="L215" t="s">
        <v>640</v>
      </c>
      <c r="M215" t="s">
        <v>7268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7269</v>
      </c>
      <c r="T215" t="s">
        <v>7268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7270</v>
      </c>
      <c r="F216">
        <v>200</v>
      </c>
      <c r="G216">
        <v>0</v>
      </c>
      <c r="H216" t="s">
        <v>637</v>
      </c>
      <c r="I216" t="s">
        <v>7271</v>
      </c>
      <c r="J216" t="s">
        <v>740</v>
      </c>
      <c r="K216" t="s">
        <v>639</v>
      </c>
      <c r="L216" t="s">
        <v>640</v>
      </c>
      <c r="M216" t="s">
        <v>7272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7273</v>
      </c>
      <c r="T216" t="s">
        <v>7272</v>
      </c>
    </row>
    <row r="217" spans="1:20" x14ac:dyDescent="0.25">
      <c r="A217" t="s">
        <v>241</v>
      </c>
      <c r="B217" t="s">
        <v>247</v>
      </c>
      <c r="C217">
        <v>159</v>
      </c>
      <c r="D217">
        <v>2</v>
      </c>
      <c r="E217" t="s">
        <v>7274</v>
      </c>
      <c r="F217">
        <v>516</v>
      </c>
      <c r="G217">
        <v>0</v>
      </c>
      <c r="H217" t="s">
        <v>637</v>
      </c>
      <c r="I217" t="s">
        <v>7275</v>
      </c>
      <c r="J217" t="s">
        <v>646</v>
      </c>
      <c r="K217" t="s">
        <v>639</v>
      </c>
      <c r="L217" t="s">
        <v>640</v>
      </c>
      <c r="M217" t="s">
        <v>7276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7277</v>
      </c>
      <c r="T217" t="s">
        <v>7276</v>
      </c>
    </row>
    <row r="218" spans="1:20" x14ac:dyDescent="0.25">
      <c r="A218" t="s">
        <v>240</v>
      </c>
      <c r="B218" t="s">
        <v>246</v>
      </c>
      <c r="C218">
        <v>159</v>
      </c>
      <c r="D218">
        <v>1</v>
      </c>
      <c r="E218" t="s">
        <v>7274</v>
      </c>
      <c r="F218">
        <v>516</v>
      </c>
      <c r="G218">
        <v>0</v>
      </c>
      <c r="H218" t="s">
        <v>637</v>
      </c>
      <c r="I218" t="s">
        <v>7275</v>
      </c>
      <c r="J218" t="s">
        <v>646</v>
      </c>
      <c r="K218" t="s">
        <v>639</v>
      </c>
      <c r="L218" t="s">
        <v>640</v>
      </c>
      <c r="M218" t="s">
        <v>7276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7277</v>
      </c>
      <c r="T218" t="s">
        <v>7276</v>
      </c>
    </row>
    <row r="219" spans="1:20" x14ac:dyDescent="0.25">
      <c r="A219" t="s">
        <v>239</v>
      </c>
      <c r="B219" t="s">
        <v>245</v>
      </c>
      <c r="C219">
        <v>159</v>
      </c>
      <c r="D219">
        <v>1</v>
      </c>
      <c r="E219" t="s">
        <v>7274</v>
      </c>
      <c r="F219">
        <v>516</v>
      </c>
      <c r="G219">
        <v>0</v>
      </c>
      <c r="H219" t="s">
        <v>637</v>
      </c>
      <c r="I219" t="s">
        <v>7275</v>
      </c>
      <c r="J219" t="s">
        <v>646</v>
      </c>
      <c r="K219" t="s">
        <v>639</v>
      </c>
      <c r="L219" t="s">
        <v>640</v>
      </c>
      <c r="M219" t="s">
        <v>7276</v>
      </c>
      <c r="N219" t="s">
        <v>639</v>
      </c>
      <c r="O219" t="s">
        <v>641</v>
      </c>
      <c r="P219" t="s">
        <v>5</v>
      </c>
      <c r="Q219" t="s">
        <v>642</v>
      </c>
      <c r="R219" t="s">
        <v>640</v>
      </c>
      <c r="S219" t="s">
        <v>7277</v>
      </c>
      <c r="T219" t="s">
        <v>7276</v>
      </c>
    </row>
    <row r="220" spans="1:20" x14ac:dyDescent="0.25">
      <c r="A220" t="s">
        <v>147</v>
      </c>
      <c r="B220" t="s">
        <v>148</v>
      </c>
      <c r="C220">
        <v>50</v>
      </c>
      <c r="D220">
        <v>6</v>
      </c>
      <c r="E220" t="s">
        <v>7278</v>
      </c>
      <c r="F220">
        <v>200</v>
      </c>
      <c r="G220">
        <v>0</v>
      </c>
      <c r="H220" t="s">
        <v>637</v>
      </c>
      <c r="I220" t="s">
        <v>7279</v>
      </c>
      <c r="J220" t="s">
        <v>653</v>
      </c>
      <c r="K220" t="s">
        <v>639</v>
      </c>
      <c r="L220" t="s">
        <v>640</v>
      </c>
      <c r="M220" t="s">
        <v>7280</v>
      </c>
      <c r="N220" t="s">
        <v>639</v>
      </c>
      <c r="O220" t="s">
        <v>647</v>
      </c>
      <c r="P220" t="s">
        <v>5</v>
      </c>
      <c r="Q220" t="s">
        <v>648</v>
      </c>
      <c r="R220" t="s">
        <v>640</v>
      </c>
      <c r="S220" t="s">
        <v>7281</v>
      </c>
      <c r="T220" t="s">
        <v>7280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7282</v>
      </c>
      <c r="F221">
        <v>100</v>
      </c>
      <c r="G221">
        <v>0</v>
      </c>
      <c r="H221" t="s">
        <v>637</v>
      </c>
      <c r="I221" t="s">
        <v>7283</v>
      </c>
      <c r="J221" t="s">
        <v>654</v>
      </c>
      <c r="K221" t="s">
        <v>639</v>
      </c>
      <c r="L221" t="s">
        <v>640</v>
      </c>
      <c r="M221" t="s">
        <v>7284</v>
      </c>
      <c r="N221" t="s">
        <v>639</v>
      </c>
      <c r="O221" t="s">
        <v>641</v>
      </c>
      <c r="P221" t="s">
        <v>5</v>
      </c>
      <c r="Q221" t="s">
        <v>642</v>
      </c>
      <c r="R221" t="s">
        <v>640</v>
      </c>
      <c r="S221" t="s">
        <v>7285</v>
      </c>
      <c r="T221" t="s">
        <v>7284</v>
      </c>
    </row>
    <row r="222" spans="1:20" x14ac:dyDescent="0.25">
      <c r="A222" t="s">
        <v>147</v>
      </c>
      <c r="B222" t="s">
        <v>148</v>
      </c>
      <c r="C222">
        <v>65</v>
      </c>
      <c r="D222">
        <v>9</v>
      </c>
      <c r="E222" t="s">
        <v>7286</v>
      </c>
      <c r="F222">
        <v>315</v>
      </c>
      <c r="G222">
        <v>0</v>
      </c>
      <c r="H222" t="s">
        <v>637</v>
      </c>
      <c r="I222" t="s">
        <v>7287</v>
      </c>
      <c r="J222" t="s">
        <v>663</v>
      </c>
      <c r="K222" t="s">
        <v>639</v>
      </c>
      <c r="L222" t="s">
        <v>640</v>
      </c>
      <c r="M222" t="s">
        <v>7288</v>
      </c>
      <c r="N222" t="s">
        <v>639</v>
      </c>
      <c r="O222" t="s">
        <v>647</v>
      </c>
      <c r="P222" t="s">
        <v>5</v>
      </c>
      <c r="Q222" t="s">
        <v>648</v>
      </c>
      <c r="R222" t="s">
        <v>640</v>
      </c>
      <c r="S222" t="s">
        <v>7289</v>
      </c>
      <c r="T222" t="s">
        <v>7288</v>
      </c>
    </row>
    <row r="223" spans="1:20" x14ac:dyDescent="0.25">
      <c r="A223" t="s">
        <v>18</v>
      </c>
      <c r="B223" t="s">
        <v>19</v>
      </c>
      <c r="C223">
        <v>66.666666666666671</v>
      </c>
      <c r="D223">
        <v>6</v>
      </c>
      <c r="E223" t="s">
        <v>7290</v>
      </c>
      <c r="F223">
        <v>200</v>
      </c>
      <c r="G223">
        <v>0</v>
      </c>
      <c r="H223" t="s">
        <v>637</v>
      </c>
      <c r="I223" t="s">
        <v>7291</v>
      </c>
      <c r="J223" t="s">
        <v>698</v>
      </c>
      <c r="K223" t="s">
        <v>639</v>
      </c>
      <c r="L223" t="s">
        <v>640</v>
      </c>
      <c r="M223" t="s">
        <v>7292</v>
      </c>
      <c r="N223" t="s">
        <v>639</v>
      </c>
      <c r="O223" t="s">
        <v>641</v>
      </c>
      <c r="P223" t="s">
        <v>5</v>
      </c>
      <c r="Q223" t="s">
        <v>642</v>
      </c>
      <c r="R223" t="s">
        <v>640</v>
      </c>
      <c r="S223" t="s">
        <v>7293</v>
      </c>
      <c r="T223" t="s">
        <v>7292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7294</v>
      </c>
      <c r="F224">
        <v>200</v>
      </c>
      <c r="G224">
        <v>0</v>
      </c>
      <c r="H224" t="s">
        <v>637</v>
      </c>
      <c r="I224" t="s">
        <v>5794</v>
      </c>
      <c r="J224" t="s">
        <v>646</v>
      </c>
      <c r="K224" t="s">
        <v>639</v>
      </c>
      <c r="L224" t="s">
        <v>640</v>
      </c>
      <c r="M224" t="s">
        <v>7295</v>
      </c>
      <c r="N224" t="s">
        <v>639</v>
      </c>
      <c r="O224" t="s">
        <v>641</v>
      </c>
      <c r="P224" t="s">
        <v>5</v>
      </c>
      <c r="Q224" t="s">
        <v>642</v>
      </c>
      <c r="R224" t="s">
        <v>640</v>
      </c>
      <c r="S224" t="s">
        <v>7296</v>
      </c>
      <c r="T224" t="s">
        <v>7295</v>
      </c>
    </row>
    <row r="225" spans="1:20" x14ac:dyDescent="0.25">
      <c r="A225" t="s">
        <v>241</v>
      </c>
      <c r="B225" t="s">
        <v>247</v>
      </c>
      <c r="C225">
        <v>159</v>
      </c>
      <c r="D225">
        <v>1</v>
      </c>
      <c r="E225" t="s">
        <v>7297</v>
      </c>
      <c r="F225">
        <v>129</v>
      </c>
      <c r="G225">
        <v>0</v>
      </c>
      <c r="H225" t="s">
        <v>637</v>
      </c>
      <c r="I225" t="s">
        <v>7298</v>
      </c>
      <c r="J225" t="s">
        <v>707</v>
      </c>
      <c r="K225" t="s">
        <v>639</v>
      </c>
      <c r="L225" t="s">
        <v>640</v>
      </c>
      <c r="M225" t="s">
        <v>7299</v>
      </c>
      <c r="N225" t="s">
        <v>639</v>
      </c>
      <c r="O225" t="s">
        <v>641</v>
      </c>
      <c r="P225" t="s">
        <v>5</v>
      </c>
      <c r="Q225" t="s">
        <v>642</v>
      </c>
      <c r="R225" t="s">
        <v>640</v>
      </c>
      <c r="S225" t="s">
        <v>7300</v>
      </c>
      <c r="T225" t="s">
        <v>7299</v>
      </c>
    </row>
    <row r="226" spans="1:20" x14ac:dyDescent="0.25">
      <c r="A226" t="s">
        <v>22</v>
      </c>
      <c r="B226" t="s">
        <v>213</v>
      </c>
      <c r="C226">
        <v>64</v>
      </c>
      <c r="D226">
        <v>2</v>
      </c>
      <c r="E226" t="s">
        <v>7301</v>
      </c>
      <c r="F226">
        <v>135</v>
      </c>
      <c r="G226">
        <v>7</v>
      </c>
      <c r="H226" t="s">
        <v>677</v>
      </c>
      <c r="I226" t="s">
        <v>7302</v>
      </c>
      <c r="J226" t="s">
        <v>7303</v>
      </c>
      <c r="K226" t="s">
        <v>785</v>
      </c>
      <c r="L226" t="s">
        <v>7304</v>
      </c>
      <c r="M226" t="s">
        <v>7305</v>
      </c>
      <c r="N226" t="s">
        <v>639</v>
      </c>
      <c r="O226" t="s">
        <v>678</v>
      </c>
      <c r="P226" t="s">
        <v>23</v>
      </c>
      <c r="Q226" t="s">
        <v>679</v>
      </c>
      <c r="R226" t="s">
        <v>640</v>
      </c>
      <c r="S226" t="s">
        <v>7306</v>
      </c>
      <c r="T226" t="s">
        <v>7307</v>
      </c>
    </row>
    <row r="227" spans="1:20" x14ac:dyDescent="0.25">
      <c r="A227" t="s">
        <v>22</v>
      </c>
      <c r="B227" t="s">
        <v>27</v>
      </c>
      <c r="C227">
        <v>80</v>
      </c>
      <c r="D227">
        <v>1</v>
      </c>
      <c r="E227" t="s">
        <v>7308</v>
      </c>
      <c r="F227">
        <v>80</v>
      </c>
      <c r="G227">
        <v>0</v>
      </c>
      <c r="H227" t="s">
        <v>649</v>
      </c>
      <c r="I227" t="s">
        <v>942</v>
      </c>
      <c r="J227" t="s">
        <v>7309</v>
      </c>
      <c r="K227" t="s">
        <v>782</v>
      </c>
      <c r="L227" t="s">
        <v>5172</v>
      </c>
      <c r="M227" t="s">
        <v>7310</v>
      </c>
      <c r="N227" t="s">
        <v>639</v>
      </c>
      <c r="O227" t="s">
        <v>651</v>
      </c>
      <c r="P227" t="s">
        <v>26</v>
      </c>
      <c r="Q227" t="s">
        <v>652</v>
      </c>
      <c r="R227" t="s">
        <v>640</v>
      </c>
      <c r="S227" t="s">
        <v>7311</v>
      </c>
      <c r="T227" t="s">
        <v>7310</v>
      </c>
    </row>
    <row r="228" spans="1:20" x14ac:dyDescent="0.25">
      <c r="A228" t="s">
        <v>77</v>
      </c>
      <c r="B228" t="s">
        <v>78</v>
      </c>
      <c r="C228">
        <v>49</v>
      </c>
      <c r="D228">
        <v>1</v>
      </c>
      <c r="E228" t="s">
        <v>7312</v>
      </c>
      <c r="F228">
        <v>49</v>
      </c>
      <c r="G228">
        <v>0</v>
      </c>
      <c r="H228" t="s">
        <v>649</v>
      </c>
      <c r="I228" t="s">
        <v>7313</v>
      </c>
      <c r="J228" t="s">
        <v>7314</v>
      </c>
      <c r="K228" t="s">
        <v>7315</v>
      </c>
      <c r="L228" t="s">
        <v>786</v>
      </c>
      <c r="M228" t="s">
        <v>7310</v>
      </c>
      <c r="N228" t="s">
        <v>639</v>
      </c>
      <c r="O228" t="s">
        <v>651</v>
      </c>
      <c r="P228" t="s">
        <v>26</v>
      </c>
      <c r="Q228" t="s">
        <v>652</v>
      </c>
      <c r="R228" t="s">
        <v>640</v>
      </c>
      <c r="S228" t="s">
        <v>7316</v>
      </c>
      <c r="T228" t="s">
        <v>7317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7318</v>
      </c>
      <c r="F229">
        <v>208</v>
      </c>
      <c r="G229">
        <v>8</v>
      </c>
      <c r="H229" t="s">
        <v>637</v>
      </c>
      <c r="I229" t="s">
        <v>7319</v>
      </c>
      <c r="J229" t="s">
        <v>740</v>
      </c>
      <c r="K229" t="s">
        <v>639</v>
      </c>
      <c r="L229" t="s">
        <v>640</v>
      </c>
      <c r="M229" t="s">
        <v>7320</v>
      </c>
      <c r="N229" t="s">
        <v>639</v>
      </c>
      <c r="O229" t="s">
        <v>647</v>
      </c>
      <c r="P229" t="s">
        <v>5</v>
      </c>
      <c r="Q229" t="s">
        <v>648</v>
      </c>
      <c r="R229" t="s">
        <v>640</v>
      </c>
      <c r="S229" t="s">
        <v>7321</v>
      </c>
      <c r="T229" t="s">
        <v>7320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7322</v>
      </c>
      <c r="F230">
        <v>100</v>
      </c>
      <c r="G230">
        <v>0</v>
      </c>
      <c r="H230" t="s">
        <v>637</v>
      </c>
      <c r="I230" t="s">
        <v>7323</v>
      </c>
      <c r="J230" t="s">
        <v>767</v>
      </c>
      <c r="K230" t="s">
        <v>639</v>
      </c>
      <c r="L230" t="s">
        <v>640</v>
      </c>
      <c r="M230" t="s">
        <v>7324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7325</v>
      </c>
      <c r="T230" t="s">
        <v>7324</v>
      </c>
    </row>
    <row r="231" spans="1:20" x14ac:dyDescent="0.25">
      <c r="A231" t="s">
        <v>10</v>
      </c>
      <c r="B231" t="s">
        <v>11</v>
      </c>
      <c r="C231">
        <v>50</v>
      </c>
      <c r="D231">
        <v>5</v>
      </c>
      <c r="E231" t="s">
        <v>7326</v>
      </c>
      <c r="F231">
        <v>538</v>
      </c>
      <c r="G231">
        <v>48</v>
      </c>
      <c r="H231" t="s">
        <v>649</v>
      </c>
      <c r="I231" t="s">
        <v>7327</v>
      </c>
      <c r="J231" t="s">
        <v>7328</v>
      </c>
      <c r="K231" t="s">
        <v>6856</v>
      </c>
      <c r="L231" t="s">
        <v>5666</v>
      </c>
      <c r="M231" t="s">
        <v>7329</v>
      </c>
      <c r="N231" t="s">
        <v>639</v>
      </c>
      <c r="O231" t="s">
        <v>651</v>
      </c>
      <c r="P231" t="s">
        <v>26</v>
      </c>
      <c r="Q231" t="s">
        <v>652</v>
      </c>
      <c r="R231" t="s">
        <v>640</v>
      </c>
      <c r="S231" t="s">
        <v>7330</v>
      </c>
      <c r="T231" t="s">
        <v>7329</v>
      </c>
    </row>
    <row r="232" spans="1:20" x14ac:dyDescent="0.25">
      <c r="A232" t="s">
        <v>14</v>
      </c>
      <c r="B232" t="s">
        <v>15</v>
      </c>
      <c r="C232">
        <v>50</v>
      </c>
      <c r="D232">
        <v>5</v>
      </c>
      <c r="E232" t="s">
        <v>7326</v>
      </c>
      <c r="F232">
        <v>538</v>
      </c>
      <c r="G232">
        <v>48</v>
      </c>
      <c r="H232" t="s">
        <v>649</v>
      </c>
      <c r="I232" t="s">
        <v>7327</v>
      </c>
      <c r="J232" t="s">
        <v>7328</v>
      </c>
      <c r="K232" t="s">
        <v>6856</v>
      </c>
      <c r="L232" t="s">
        <v>5666</v>
      </c>
      <c r="M232" t="s">
        <v>7329</v>
      </c>
      <c r="N232" t="s">
        <v>639</v>
      </c>
      <c r="O232" t="s">
        <v>651</v>
      </c>
      <c r="P232" t="s">
        <v>26</v>
      </c>
      <c r="Q232" t="s">
        <v>652</v>
      </c>
      <c r="R232" t="s">
        <v>640</v>
      </c>
      <c r="S232" t="s">
        <v>7330</v>
      </c>
      <c r="T232" t="s">
        <v>7329</v>
      </c>
    </row>
    <row r="233" spans="1:20" x14ac:dyDescent="0.25">
      <c r="A233" t="s">
        <v>241</v>
      </c>
      <c r="B233" t="s">
        <v>2885</v>
      </c>
      <c r="C233">
        <v>103.55</v>
      </c>
      <c r="D233">
        <v>1</v>
      </c>
      <c r="E233" t="s">
        <v>7331</v>
      </c>
      <c r="F233">
        <v>151.55000000000001</v>
      </c>
      <c r="G233">
        <v>48</v>
      </c>
      <c r="H233" t="s">
        <v>649</v>
      </c>
      <c r="I233" t="s">
        <v>7332</v>
      </c>
      <c r="J233" t="s">
        <v>7333</v>
      </c>
      <c r="K233" t="s">
        <v>813</v>
      </c>
      <c r="L233" t="s">
        <v>7334</v>
      </c>
      <c r="M233" t="s">
        <v>7335</v>
      </c>
      <c r="N233" t="s">
        <v>639</v>
      </c>
      <c r="O233" t="s">
        <v>678</v>
      </c>
      <c r="P233" t="s">
        <v>23</v>
      </c>
      <c r="Q233" t="s">
        <v>679</v>
      </c>
      <c r="R233" t="s">
        <v>640</v>
      </c>
      <c r="S233" t="s">
        <v>7336</v>
      </c>
      <c r="T233" t="s">
        <v>7335</v>
      </c>
    </row>
    <row r="234" spans="1:20" x14ac:dyDescent="0.25">
      <c r="A234" t="s">
        <v>22</v>
      </c>
      <c r="B234" t="s">
        <v>27</v>
      </c>
      <c r="C234">
        <v>66.333333333333329</v>
      </c>
      <c r="D234">
        <v>3</v>
      </c>
      <c r="E234" t="s">
        <v>7337</v>
      </c>
      <c r="F234">
        <v>250</v>
      </c>
      <c r="G234">
        <v>0</v>
      </c>
      <c r="H234" t="s">
        <v>637</v>
      </c>
      <c r="I234" t="s">
        <v>7338</v>
      </c>
      <c r="J234" t="s">
        <v>663</v>
      </c>
      <c r="K234" t="s">
        <v>639</v>
      </c>
      <c r="L234" t="s">
        <v>640</v>
      </c>
      <c r="M234" t="s">
        <v>7339</v>
      </c>
      <c r="N234" t="s">
        <v>639</v>
      </c>
      <c r="O234" t="s">
        <v>641</v>
      </c>
      <c r="P234" t="s">
        <v>5</v>
      </c>
      <c r="Q234" t="s">
        <v>642</v>
      </c>
      <c r="R234" t="s">
        <v>640</v>
      </c>
      <c r="S234" t="s">
        <v>7340</v>
      </c>
      <c r="T234" t="s">
        <v>7339</v>
      </c>
    </row>
    <row r="235" spans="1:20" x14ac:dyDescent="0.25">
      <c r="A235" t="s">
        <v>18</v>
      </c>
      <c r="B235" t="s">
        <v>19</v>
      </c>
      <c r="C235">
        <v>66.666666666666671</v>
      </c>
      <c r="D235">
        <v>3</v>
      </c>
      <c r="E235" t="s">
        <v>7341</v>
      </c>
      <c r="F235">
        <v>129</v>
      </c>
      <c r="G235">
        <v>0</v>
      </c>
      <c r="H235" t="s">
        <v>637</v>
      </c>
      <c r="I235" t="s">
        <v>7342</v>
      </c>
      <c r="J235" t="s">
        <v>646</v>
      </c>
      <c r="K235" t="s">
        <v>639</v>
      </c>
      <c r="L235" t="s">
        <v>640</v>
      </c>
      <c r="M235" t="s">
        <v>7343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7344</v>
      </c>
      <c r="T235" t="s">
        <v>7343</v>
      </c>
    </row>
    <row r="236" spans="1:20" x14ac:dyDescent="0.25">
      <c r="A236" t="s">
        <v>241</v>
      </c>
      <c r="B236" t="s">
        <v>742</v>
      </c>
      <c r="C236">
        <v>103.55</v>
      </c>
      <c r="D236">
        <v>1</v>
      </c>
      <c r="E236" t="s">
        <v>7345</v>
      </c>
      <c r="F236">
        <v>110.55</v>
      </c>
      <c r="G236">
        <v>7</v>
      </c>
      <c r="H236" t="s">
        <v>677</v>
      </c>
      <c r="I236" t="s">
        <v>7346</v>
      </c>
      <c r="J236" t="s">
        <v>7347</v>
      </c>
      <c r="K236" t="s">
        <v>3054</v>
      </c>
      <c r="L236" t="s">
        <v>7348</v>
      </c>
      <c r="M236" t="s">
        <v>7349</v>
      </c>
      <c r="N236" t="s">
        <v>639</v>
      </c>
      <c r="O236" t="s">
        <v>678</v>
      </c>
      <c r="P236" t="s">
        <v>23</v>
      </c>
      <c r="Q236" t="s">
        <v>679</v>
      </c>
      <c r="R236" t="s">
        <v>640</v>
      </c>
      <c r="S236" t="s">
        <v>7350</v>
      </c>
      <c r="T236" t="s">
        <v>7349</v>
      </c>
    </row>
    <row r="237" spans="1:20" x14ac:dyDescent="0.25">
      <c r="A237" t="s">
        <v>241</v>
      </c>
      <c r="B237" t="s">
        <v>742</v>
      </c>
      <c r="C237">
        <v>87.2</v>
      </c>
      <c r="D237">
        <v>1</v>
      </c>
      <c r="E237" t="s">
        <v>7351</v>
      </c>
      <c r="F237">
        <v>94.2</v>
      </c>
      <c r="G237">
        <v>7</v>
      </c>
      <c r="H237" t="s">
        <v>677</v>
      </c>
      <c r="I237" t="s">
        <v>7352</v>
      </c>
      <c r="J237" t="s">
        <v>7353</v>
      </c>
      <c r="K237" t="s">
        <v>730</v>
      </c>
      <c r="L237" t="s">
        <v>7354</v>
      </c>
      <c r="M237" t="s">
        <v>7355</v>
      </c>
      <c r="N237" t="s">
        <v>639</v>
      </c>
      <c r="O237" t="s">
        <v>678</v>
      </c>
      <c r="P237" t="s">
        <v>23</v>
      </c>
      <c r="Q237" t="s">
        <v>679</v>
      </c>
      <c r="R237" t="s">
        <v>640</v>
      </c>
      <c r="S237" t="s">
        <v>7356</v>
      </c>
      <c r="T237" t="s">
        <v>7357</v>
      </c>
    </row>
    <row r="238" spans="1:20" x14ac:dyDescent="0.25">
      <c r="A238" t="s">
        <v>147</v>
      </c>
      <c r="B238" t="s">
        <v>148</v>
      </c>
      <c r="C238">
        <v>50</v>
      </c>
      <c r="D238">
        <v>6</v>
      </c>
      <c r="E238" t="s">
        <v>7358</v>
      </c>
      <c r="F238">
        <v>200</v>
      </c>
      <c r="G238">
        <v>0</v>
      </c>
      <c r="H238" t="s">
        <v>637</v>
      </c>
      <c r="I238" t="s">
        <v>7359</v>
      </c>
      <c r="J238" t="s">
        <v>653</v>
      </c>
      <c r="K238" t="s">
        <v>639</v>
      </c>
      <c r="L238" t="s">
        <v>640</v>
      </c>
      <c r="M238" t="s">
        <v>7360</v>
      </c>
      <c r="N238" t="s">
        <v>639</v>
      </c>
      <c r="O238" t="s">
        <v>647</v>
      </c>
      <c r="P238" t="s">
        <v>5</v>
      </c>
      <c r="Q238" t="s">
        <v>648</v>
      </c>
      <c r="R238" t="s">
        <v>640</v>
      </c>
      <c r="S238" t="s">
        <v>7361</v>
      </c>
      <c r="T238" t="s">
        <v>7360</v>
      </c>
    </row>
    <row r="239" spans="1:20" x14ac:dyDescent="0.25">
      <c r="A239" t="s">
        <v>22</v>
      </c>
      <c r="B239" t="s">
        <v>27</v>
      </c>
      <c r="C239">
        <v>66.333333333333329</v>
      </c>
      <c r="D239">
        <v>3</v>
      </c>
      <c r="E239" t="s">
        <v>7362</v>
      </c>
      <c r="F239">
        <v>250</v>
      </c>
      <c r="G239">
        <v>0</v>
      </c>
      <c r="H239" t="s">
        <v>649</v>
      </c>
      <c r="I239" t="s">
        <v>1045</v>
      </c>
      <c r="J239" t="s">
        <v>7363</v>
      </c>
      <c r="K239" t="s">
        <v>800</v>
      </c>
      <c r="L239" t="s">
        <v>915</v>
      </c>
      <c r="M239" t="s">
        <v>7364</v>
      </c>
      <c r="N239" t="s">
        <v>639</v>
      </c>
      <c r="O239" t="s">
        <v>651</v>
      </c>
      <c r="P239" t="s">
        <v>26</v>
      </c>
      <c r="Q239" t="s">
        <v>652</v>
      </c>
      <c r="R239" t="s">
        <v>640</v>
      </c>
      <c r="S239" t="s">
        <v>7365</v>
      </c>
      <c r="T239" t="s">
        <v>7366</v>
      </c>
    </row>
    <row r="240" spans="1:20" x14ac:dyDescent="0.25">
      <c r="A240" t="s">
        <v>147</v>
      </c>
      <c r="B240" t="s">
        <v>148</v>
      </c>
      <c r="C240">
        <v>40</v>
      </c>
      <c r="D240">
        <v>10</v>
      </c>
      <c r="E240" t="s">
        <v>7367</v>
      </c>
      <c r="F240">
        <v>350</v>
      </c>
      <c r="G240">
        <v>0</v>
      </c>
      <c r="H240" t="s">
        <v>661</v>
      </c>
      <c r="I240" t="s">
        <v>7368</v>
      </c>
      <c r="J240" t="s">
        <v>721</v>
      </c>
      <c r="K240" t="s">
        <v>639</v>
      </c>
      <c r="L240" t="s">
        <v>640</v>
      </c>
      <c r="M240" t="s">
        <v>7369</v>
      </c>
      <c r="N240" t="s">
        <v>639</v>
      </c>
      <c r="O240" t="s">
        <v>641</v>
      </c>
      <c r="P240" t="s">
        <v>5</v>
      </c>
      <c r="Q240" t="s">
        <v>642</v>
      </c>
      <c r="R240" t="s">
        <v>640</v>
      </c>
      <c r="S240" t="s">
        <v>7370</v>
      </c>
      <c r="T240" t="s">
        <v>7369</v>
      </c>
    </row>
    <row r="241" spans="1:20" x14ac:dyDescent="0.25">
      <c r="A241" t="s">
        <v>239</v>
      </c>
      <c r="B241" t="s">
        <v>245</v>
      </c>
      <c r="C241">
        <v>159</v>
      </c>
      <c r="D241">
        <v>3</v>
      </c>
      <c r="E241" t="s">
        <v>7371</v>
      </c>
      <c r="F241">
        <v>387</v>
      </c>
      <c r="G241">
        <v>0</v>
      </c>
      <c r="H241" t="s">
        <v>637</v>
      </c>
      <c r="I241" t="s">
        <v>7372</v>
      </c>
      <c r="J241" t="s">
        <v>643</v>
      </c>
      <c r="K241" t="s">
        <v>639</v>
      </c>
      <c r="L241" t="s">
        <v>640</v>
      </c>
      <c r="M241" t="s">
        <v>7373</v>
      </c>
      <c r="N241" t="s">
        <v>639</v>
      </c>
      <c r="O241" t="s">
        <v>647</v>
      </c>
      <c r="P241" t="s">
        <v>5</v>
      </c>
      <c r="Q241" t="s">
        <v>648</v>
      </c>
      <c r="R241" t="s">
        <v>640</v>
      </c>
      <c r="S241" t="s">
        <v>7374</v>
      </c>
      <c r="T241" t="s">
        <v>7375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7376</v>
      </c>
      <c r="F242">
        <v>100</v>
      </c>
      <c r="G242">
        <v>0</v>
      </c>
      <c r="H242" t="s">
        <v>637</v>
      </c>
      <c r="I242" t="s">
        <v>7377</v>
      </c>
      <c r="J242" t="s">
        <v>675</v>
      </c>
      <c r="K242" t="s">
        <v>639</v>
      </c>
      <c r="L242" t="s">
        <v>640</v>
      </c>
      <c r="M242" t="s">
        <v>7378</v>
      </c>
      <c r="N242" t="s">
        <v>639</v>
      </c>
      <c r="O242" t="s">
        <v>641</v>
      </c>
      <c r="P242" t="s">
        <v>5</v>
      </c>
      <c r="Q242" t="s">
        <v>642</v>
      </c>
      <c r="R242" t="s">
        <v>640</v>
      </c>
      <c r="S242" t="s">
        <v>7379</v>
      </c>
      <c r="T242" t="s">
        <v>7378</v>
      </c>
    </row>
    <row r="243" spans="1:20" x14ac:dyDescent="0.25">
      <c r="A243" t="s">
        <v>241</v>
      </c>
      <c r="B243" t="s">
        <v>247</v>
      </c>
      <c r="C243">
        <v>162</v>
      </c>
      <c r="D243">
        <v>1</v>
      </c>
      <c r="E243" t="s">
        <v>7380</v>
      </c>
      <c r="F243">
        <v>279</v>
      </c>
      <c r="G243">
        <v>10</v>
      </c>
      <c r="H243" t="s">
        <v>649</v>
      </c>
      <c r="I243" t="s">
        <v>7381</v>
      </c>
      <c r="J243" t="s">
        <v>7382</v>
      </c>
      <c r="K243" t="s">
        <v>7383</v>
      </c>
      <c r="L243" t="s">
        <v>906</v>
      </c>
      <c r="M243" t="s">
        <v>7384</v>
      </c>
      <c r="N243" t="s">
        <v>639</v>
      </c>
      <c r="O243" t="s">
        <v>651</v>
      </c>
      <c r="P243" t="s">
        <v>26</v>
      </c>
      <c r="Q243" t="s">
        <v>652</v>
      </c>
      <c r="R243" t="s">
        <v>640</v>
      </c>
      <c r="S243" t="s">
        <v>7385</v>
      </c>
      <c r="T243" t="s">
        <v>7386</v>
      </c>
    </row>
    <row r="244" spans="1:20" x14ac:dyDescent="0.25">
      <c r="A244" t="s">
        <v>101</v>
      </c>
      <c r="B244" t="s">
        <v>74</v>
      </c>
      <c r="C244">
        <v>117</v>
      </c>
      <c r="D244">
        <v>1</v>
      </c>
      <c r="E244" t="s">
        <v>7380</v>
      </c>
      <c r="F244">
        <v>279</v>
      </c>
      <c r="G244">
        <v>10</v>
      </c>
      <c r="H244" t="s">
        <v>649</v>
      </c>
      <c r="I244" t="s">
        <v>7381</v>
      </c>
      <c r="J244" t="s">
        <v>7382</v>
      </c>
      <c r="K244" t="s">
        <v>7383</v>
      </c>
      <c r="L244" t="s">
        <v>906</v>
      </c>
      <c r="M244" t="s">
        <v>7384</v>
      </c>
      <c r="N244" t="s">
        <v>639</v>
      </c>
      <c r="O244" t="s">
        <v>651</v>
      </c>
      <c r="P244" t="s">
        <v>26</v>
      </c>
      <c r="Q244" t="s">
        <v>652</v>
      </c>
      <c r="R244" t="s">
        <v>640</v>
      </c>
      <c r="S244" t="s">
        <v>7385</v>
      </c>
      <c r="T244" t="s">
        <v>7386</v>
      </c>
    </row>
    <row r="245" spans="1:20" x14ac:dyDescent="0.25">
      <c r="A245" t="s">
        <v>240</v>
      </c>
      <c r="B245" t="s">
        <v>246</v>
      </c>
      <c r="C245">
        <v>159</v>
      </c>
      <c r="D245">
        <v>2</v>
      </c>
      <c r="E245" t="s">
        <v>7387</v>
      </c>
      <c r="F245">
        <v>258</v>
      </c>
      <c r="G245">
        <v>0</v>
      </c>
      <c r="H245" t="s">
        <v>637</v>
      </c>
      <c r="I245" t="s">
        <v>7388</v>
      </c>
      <c r="J245" t="s">
        <v>704</v>
      </c>
      <c r="K245" t="s">
        <v>639</v>
      </c>
      <c r="L245" t="s">
        <v>640</v>
      </c>
      <c r="M245" t="s">
        <v>7389</v>
      </c>
      <c r="N245" t="s">
        <v>639</v>
      </c>
      <c r="O245" t="s">
        <v>641</v>
      </c>
      <c r="P245" t="s">
        <v>5</v>
      </c>
      <c r="Q245" t="s">
        <v>642</v>
      </c>
      <c r="R245" t="s">
        <v>640</v>
      </c>
      <c r="S245" t="s">
        <v>7390</v>
      </c>
      <c r="T245" t="s">
        <v>7391</v>
      </c>
    </row>
    <row r="246" spans="1:20" x14ac:dyDescent="0.25">
      <c r="A246" t="s">
        <v>241</v>
      </c>
      <c r="B246" t="s">
        <v>247</v>
      </c>
      <c r="C246">
        <v>159</v>
      </c>
      <c r="D246">
        <v>1</v>
      </c>
      <c r="E246" t="s">
        <v>7392</v>
      </c>
      <c r="F246">
        <v>357</v>
      </c>
      <c r="G246">
        <v>0</v>
      </c>
      <c r="H246" t="s">
        <v>637</v>
      </c>
      <c r="I246" t="s">
        <v>7393</v>
      </c>
      <c r="J246" t="s">
        <v>754</v>
      </c>
      <c r="K246" t="s">
        <v>639</v>
      </c>
      <c r="L246" t="s">
        <v>640</v>
      </c>
      <c r="M246" t="s">
        <v>7394</v>
      </c>
      <c r="N246" t="s">
        <v>639</v>
      </c>
      <c r="O246" t="s">
        <v>641</v>
      </c>
      <c r="P246" t="s">
        <v>5</v>
      </c>
      <c r="Q246" t="s">
        <v>642</v>
      </c>
      <c r="R246" t="s">
        <v>640</v>
      </c>
      <c r="S246" t="s">
        <v>7395</v>
      </c>
      <c r="T246" t="s">
        <v>7394</v>
      </c>
    </row>
    <row r="247" spans="1:20" x14ac:dyDescent="0.25">
      <c r="A247" t="s">
        <v>601</v>
      </c>
      <c r="B247" t="s">
        <v>602</v>
      </c>
      <c r="C247">
        <v>159</v>
      </c>
      <c r="D247">
        <v>1</v>
      </c>
      <c r="E247" t="s">
        <v>7392</v>
      </c>
      <c r="F247">
        <v>357</v>
      </c>
      <c r="G247">
        <v>0</v>
      </c>
      <c r="H247" t="s">
        <v>637</v>
      </c>
      <c r="I247" t="s">
        <v>7393</v>
      </c>
      <c r="J247" t="s">
        <v>754</v>
      </c>
      <c r="K247" t="s">
        <v>639</v>
      </c>
      <c r="L247" t="s">
        <v>640</v>
      </c>
      <c r="M247" t="s">
        <v>7394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7395</v>
      </c>
      <c r="T247" t="s">
        <v>7394</v>
      </c>
    </row>
    <row r="248" spans="1:20" x14ac:dyDescent="0.25">
      <c r="A248" t="s">
        <v>239</v>
      </c>
      <c r="B248" t="s">
        <v>245</v>
      </c>
      <c r="C248">
        <v>159</v>
      </c>
      <c r="D248">
        <v>1</v>
      </c>
      <c r="E248" t="s">
        <v>7392</v>
      </c>
      <c r="F248">
        <v>357</v>
      </c>
      <c r="G248">
        <v>0</v>
      </c>
      <c r="H248" t="s">
        <v>637</v>
      </c>
      <c r="I248" t="s">
        <v>7393</v>
      </c>
      <c r="J248" t="s">
        <v>754</v>
      </c>
      <c r="K248" t="s">
        <v>639</v>
      </c>
      <c r="L248" t="s">
        <v>640</v>
      </c>
      <c r="M248" t="s">
        <v>7394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7395</v>
      </c>
      <c r="T248" t="s">
        <v>7394</v>
      </c>
    </row>
    <row r="249" spans="1:20" x14ac:dyDescent="0.25">
      <c r="A249" t="s">
        <v>241</v>
      </c>
      <c r="B249" t="s">
        <v>742</v>
      </c>
      <c r="C249">
        <v>87.2</v>
      </c>
      <c r="D249">
        <v>1</v>
      </c>
      <c r="E249" t="s">
        <v>7396</v>
      </c>
      <c r="F249">
        <v>96.2</v>
      </c>
      <c r="G249">
        <v>9</v>
      </c>
      <c r="H249" t="s">
        <v>677</v>
      </c>
      <c r="I249" t="s">
        <v>7397</v>
      </c>
      <c r="J249" t="s">
        <v>7398</v>
      </c>
      <c r="K249" t="s">
        <v>1016</v>
      </c>
      <c r="L249" t="s">
        <v>7399</v>
      </c>
      <c r="M249" t="s">
        <v>7400</v>
      </c>
      <c r="N249" t="s">
        <v>639</v>
      </c>
      <c r="O249" t="s">
        <v>678</v>
      </c>
      <c r="P249" t="s">
        <v>23</v>
      </c>
      <c r="Q249" t="s">
        <v>679</v>
      </c>
      <c r="R249" t="s">
        <v>640</v>
      </c>
      <c r="S249" t="s">
        <v>7401</v>
      </c>
      <c r="T249" t="s">
        <v>7402</v>
      </c>
    </row>
    <row r="250" spans="1:20" x14ac:dyDescent="0.25">
      <c r="A250" t="s">
        <v>147</v>
      </c>
      <c r="B250" t="s">
        <v>148</v>
      </c>
      <c r="C250">
        <v>33.333333333333336</v>
      </c>
      <c r="D250">
        <v>3</v>
      </c>
      <c r="E250" t="s">
        <v>7403</v>
      </c>
      <c r="F250">
        <v>117</v>
      </c>
      <c r="G250">
        <v>17</v>
      </c>
      <c r="H250" t="s">
        <v>637</v>
      </c>
      <c r="I250" t="s">
        <v>7404</v>
      </c>
      <c r="J250" t="s">
        <v>689</v>
      </c>
      <c r="K250" t="s">
        <v>639</v>
      </c>
      <c r="L250" t="s">
        <v>640</v>
      </c>
      <c r="M250" t="s">
        <v>7405</v>
      </c>
      <c r="N250" t="s">
        <v>639</v>
      </c>
      <c r="O250" t="s">
        <v>647</v>
      </c>
      <c r="P250" t="s">
        <v>5</v>
      </c>
      <c r="Q250" t="s">
        <v>648</v>
      </c>
      <c r="R250" t="s">
        <v>640</v>
      </c>
      <c r="S250" t="s">
        <v>7406</v>
      </c>
      <c r="T250" t="s">
        <v>7407</v>
      </c>
    </row>
    <row r="251" spans="1:20" x14ac:dyDescent="0.25">
      <c r="A251" t="s">
        <v>18</v>
      </c>
      <c r="B251" t="s">
        <v>19</v>
      </c>
      <c r="C251">
        <v>66.666666666666671</v>
      </c>
      <c r="D251">
        <v>3</v>
      </c>
      <c r="E251" t="s">
        <v>7408</v>
      </c>
      <c r="F251">
        <v>129</v>
      </c>
      <c r="G251">
        <v>0</v>
      </c>
      <c r="H251" t="s">
        <v>649</v>
      </c>
      <c r="I251" t="s">
        <v>7409</v>
      </c>
      <c r="J251" t="s">
        <v>7410</v>
      </c>
      <c r="K251" t="s">
        <v>7411</v>
      </c>
      <c r="L251" t="s">
        <v>4865</v>
      </c>
      <c r="M251" t="s">
        <v>7412</v>
      </c>
      <c r="N251" t="s">
        <v>639</v>
      </c>
      <c r="O251" t="s">
        <v>651</v>
      </c>
      <c r="P251" t="s">
        <v>26</v>
      </c>
      <c r="Q251" t="s">
        <v>652</v>
      </c>
      <c r="R251" t="s">
        <v>640</v>
      </c>
      <c r="S251" t="s">
        <v>7413</v>
      </c>
      <c r="T251" t="s">
        <v>7414</v>
      </c>
    </row>
    <row r="252" spans="1:20" x14ac:dyDescent="0.25">
      <c r="A252" t="s">
        <v>601</v>
      </c>
      <c r="B252" t="s">
        <v>602</v>
      </c>
      <c r="C252">
        <v>159</v>
      </c>
      <c r="D252">
        <v>5</v>
      </c>
      <c r="E252" t="s">
        <v>7415</v>
      </c>
      <c r="F252">
        <v>495</v>
      </c>
      <c r="G252">
        <v>0</v>
      </c>
      <c r="H252" t="s">
        <v>637</v>
      </c>
      <c r="I252" t="s">
        <v>7416</v>
      </c>
      <c r="J252" t="s">
        <v>792</v>
      </c>
      <c r="K252" t="s">
        <v>639</v>
      </c>
      <c r="L252" t="s">
        <v>640</v>
      </c>
      <c r="M252" t="s">
        <v>7417</v>
      </c>
      <c r="N252" t="s">
        <v>639</v>
      </c>
      <c r="O252" t="s">
        <v>641</v>
      </c>
      <c r="P252" t="s">
        <v>5</v>
      </c>
      <c r="Q252" t="s">
        <v>642</v>
      </c>
      <c r="R252" t="s">
        <v>640</v>
      </c>
      <c r="S252" t="s">
        <v>7418</v>
      </c>
      <c r="T252" t="s">
        <v>7417</v>
      </c>
    </row>
    <row r="253" spans="1:20" x14ac:dyDescent="0.25">
      <c r="A253" t="s">
        <v>18</v>
      </c>
      <c r="B253" t="s">
        <v>19</v>
      </c>
      <c r="C253">
        <v>66.666666666666671</v>
      </c>
      <c r="D253">
        <v>3</v>
      </c>
      <c r="E253" t="s">
        <v>7419</v>
      </c>
      <c r="F253">
        <v>129</v>
      </c>
      <c r="G253">
        <v>0</v>
      </c>
      <c r="H253" t="s">
        <v>649</v>
      </c>
      <c r="I253" t="s">
        <v>7420</v>
      </c>
      <c r="J253" t="s">
        <v>7421</v>
      </c>
      <c r="K253" t="s">
        <v>843</v>
      </c>
      <c r="L253" t="s">
        <v>731</v>
      </c>
      <c r="M253" t="s">
        <v>7422</v>
      </c>
      <c r="N253" t="s">
        <v>639</v>
      </c>
      <c r="O253" t="s">
        <v>651</v>
      </c>
      <c r="P253" t="s">
        <v>26</v>
      </c>
      <c r="Q253" t="s">
        <v>652</v>
      </c>
      <c r="R253" t="s">
        <v>640</v>
      </c>
      <c r="S253" t="s">
        <v>7423</v>
      </c>
      <c r="T253" t="s">
        <v>7424</v>
      </c>
    </row>
    <row r="254" spans="1:20" x14ac:dyDescent="0.25">
      <c r="A254" t="s">
        <v>147</v>
      </c>
      <c r="B254" t="s">
        <v>148</v>
      </c>
      <c r="C254">
        <v>50</v>
      </c>
      <c r="D254">
        <v>6</v>
      </c>
      <c r="E254" t="s">
        <v>7425</v>
      </c>
      <c r="F254">
        <v>200</v>
      </c>
      <c r="G254">
        <v>0</v>
      </c>
      <c r="H254" t="s">
        <v>637</v>
      </c>
      <c r="I254" t="s">
        <v>7426</v>
      </c>
      <c r="J254" t="s">
        <v>670</v>
      </c>
      <c r="K254" t="s">
        <v>639</v>
      </c>
      <c r="L254" t="s">
        <v>640</v>
      </c>
      <c r="M254" t="s">
        <v>7427</v>
      </c>
      <c r="N254" t="s">
        <v>639</v>
      </c>
      <c r="O254" t="s">
        <v>641</v>
      </c>
      <c r="P254" t="s">
        <v>5</v>
      </c>
      <c r="Q254" t="s">
        <v>642</v>
      </c>
      <c r="R254" t="s">
        <v>640</v>
      </c>
      <c r="S254" t="s">
        <v>7428</v>
      </c>
      <c r="T254" t="s">
        <v>7427</v>
      </c>
    </row>
    <row r="255" spans="1:20" x14ac:dyDescent="0.25">
      <c r="A255" t="s">
        <v>239</v>
      </c>
      <c r="B255" t="s">
        <v>742</v>
      </c>
      <c r="C255">
        <v>109</v>
      </c>
      <c r="D255">
        <v>1</v>
      </c>
      <c r="E255" t="s">
        <v>7429</v>
      </c>
      <c r="F255">
        <v>116</v>
      </c>
      <c r="G255">
        <v>7</v>
      </c>
      <c r="H255" t="s">
        <v>677</v>
      </c>
      <c r="I255" t="s">
        <v>7430</v>
      </c>
      <c r="J255" t="s">
        <v>7431</v>
      </c>
      <c r="K255" t="s">
        <v>7432</v>
      </c>
      <c r="L255" t="s">
        <v>7433</v>
      </c>
      <c r="M255" t="s">
        <v>7434</v>
      </c>
      <c r="N255" t="s">
        <v>639</v>
      </c>
      <c r="O255" t="s">
        <v>678</v>
      </c>
      <c r="P255" t="s">
        <v>23</v>
      </c>
      <c r="Q255" t="s">
        <v>679</v>
      </c>
      <c r="R255" t="s">
        <v>640</v>
      </c>
      <c r="S255" t="s">
        <v>7435</v>
      </c>
      <c r="T255" t="s">
        <v>7434</v>
      </c>
    </row>
  </sheetData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358"/>
  <sheetViews>
    <sheetView zoomScale="70" zoomScaleNormal="70" workbookViewId="0">
      <pane xSplit="2" ySplit="1" topLeftCell="R318" activePane="bottomRight" state="frozen"/>
      <selection sqref="A1:XFD1048576"/>
      <selection pane="topRight" sqref="A1:XFD1048576"/>
      <selection pane="bottomLeft" sqref="A1:XFD1048576"/>
      <selection pane="bottomRight" activeCell="U328" sqref="U32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7436</v>
      </c>
      <c r="F2">
        <v>100</v>
      </c>
      <c r="G2">
        <v>0</v>
      </c>
      <c r="H2" t="s">
        <v>637</v>
      </c>
      <c r="I2" t="s">
        <v>7437</v>
      </c>
      <c r="J2" t="s">
        <v>720</v>
      </c>
      <c r="K2" t="s">
        <v>639</v>
      </c>
      <c r="L2" t="s">
        <v>640</v>
      </c>
      <c r="M2" t="s">
        <v>7438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7439</v>
      </c>
      <c r="T2" t="s">
        <v>7438</v>
      </c>
      <c r="U2" s="50" t="s">
        <v>147</v>
      </c>
      <c r="V2">
        <v>703</v>
      </c>
    </row>
    <row r="3" spans="1:22" x14ac:dyDescent="0.25">
      <c r="A3" t="s">
        <v>18</v>
      </c>
      <c r="B3" t="s">
        <v>19</v>
      </c>
      <c r="C3">
        <v>66.666666666666671</v>
      </c>
      <c r="D3">
        <v>3</v>
      </c>
      <c r="E3" t="s">
        <v>7440</v>
      </c>
      <c r="F3">
        <v>129</v>
      </c>
      <c r="G3">
        <v>0</v>
      </c>
      <c r="H3" t="s">
        <v>649</v>
      </c>
      <c r="I3" t="s">
        <v>925</v>
      </c>
      <c r="J3" t="s">
        <v>7441</v>
      </c>
      <c r="K3" t="s">
        <v>912</v>
      </c>
      <c r="L3" t="s">
        <v>836</v>
      </c>
      <c r="M3" t="s">
        <v>7442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7443</v>
      </c>
      <c r="T3" t="s">
        <v>7442</v>
      </c>
      <c r="U3" s="51" t="s">
        <v>148</v>
      </c>
      <c r="V3">
        <v>703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7444</v>
      </c>
      <c r="F4">
        <v>100</v>
      </c>
      <c r="G4">
        <v>0</v>
      </c>
      <c r="H4" t="s">
        <v>637</v>
      </c>
      <c r="I4" t="s">
        <v>7445</v>
      </c>
      <c r="J4" t="s">
        <v>653</v>
      </c>
      <c r="K4" t="s">
        <v>639</v>
      </c>
      <c r="L4" t="s">
        <v>640</v>
      </c>
      <c r="M4" t="s">
        <v>7446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7447</v>
      </c>
      <c r="T4" t="s">
        <v>7446</v>
      </c>
      <c r="U4" s="50" t="s">
        <v>99</v>
      </c>
      <c r="V4">
        <v>120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7448</v>
      </c>
      <c r="F5">
        <v>200</v>
      </c>
      <c r="G5">
        <v>0</v>
      </c>
      <c r="H5" t="s">
        <v>637</v>
      </c>
      <c r="I5" t="s">
        <v>7449</v>
      </c>
      <c r="J5" t="s">
        <v>682</v>
      </c>
      <c r="K5" t="s">
        <v>639</v>
      </c>
      <c r="L5" t="s">
        <v>640</v>
      </c>
      <c r="M5" t="s">
        <v>7450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7451</v>
      </c>
      <c r="T5" t="s">
        <v>7450</v>
      </c>
      <c r="U5" s="51" t="s">
        <v>100</v>
      </c>
      <c r="V5">
        <v>120</v>
      </c>
    </row>
    <row r="6" spans="1:22" x14ac:dyDescent="0.25">
      <c r="A6" t="s">
        <v>22</v>
      </c>
      <c r="B6" t="s">
        <v>27</v>
      </c>
      <c r="C6">
        <v>80</v>
      </c>
      <c r="D6">
        <v>3</v>
      </c>
      <c r="E6" t="s">
        <v>7452</v>
      </c>
      <c r="F6">
        <v>240</v>
      </c>
      <c r="G6">
        <v>0</v>
      </c>
      <c r="H6" t="s">
        <v>649</v>
      </c>
      <c r="I6" t="s">
        <v>925</v>
      </c>
      <c r="J6" t="s">
        <v>7441</v>
      </c>
      <c r="K6" t="s">
        <v>912</v>
      </c>
      <c r="L6" t="s">
        <v>836</v>
      </c>
      <c r="M6" t="s">
        <v>7453</v>
      </c>
      <c r="N6" t="s">
        <v>639</v>
      </c>
      <c r="O6" t="s">
        <v>651</v>
      </c>
      <c r="P6" t="s">
        <v>26</v>
      </c>
      <c r="Q6" t="s">
        <v>652</v>
      </c>
      <c r="R6" t="s">
        <v>640</v>
      </c>
      <c r="S6" t="s">
        <v>7454</v>
      </c>
      <c r="T6" t="s">
        <v>7453</v>
      </c>
      <c r="U6" s="50" t="s">
        <v>22</v>
      </c>
      <c r="V6">
        <v>81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7455</v>
      </c>
      <c r="F7">
        <v>138</v>
      </c>
      <c r="G7">
        <v>38</v>
      </c>
      <c r="H7" t="s">
        <v>637</v>
      </c>
      <c r="I7" t="s">
        <v>7456</v>
      </c>
      <c r="J7" t="s">
        <v>687</v>
      </c>
      <c r="K7" t="s">
        <v>639</v>
      </c>
      <c r="L7" t="s">
        <v>640</v>
      </c>
      <c r="M7" t="s">
        <v>7457</v>
      </c>
      <c r="N7" t="s">
        <v>639</v>
      </c>
      <c r="O7" t="s">
        <v>647</v>
      </c>
      <c r="P7" t="s">
        <v>5</v>
      </c>
      <c r="Q7" t="s">
        <v>648</v>
      </c>
      <c r="R7" t="s">
        <v>640</v>
      </c>
      <c r="S7" t="s">
        <v>7458</v>
      </c>
      <c r="T7" t="s">
        <v>7457</v>
      </c>
      <c r="U7" s="51" t="s">
        <v>213</v>
      </c>
      <c r="V7">
        <v>1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7459</v>
      </c>
      <c r="F8">
        <v>100</v>
      </c>
      <c r="G8">
        <v>0</v>
      </c>
      <c r="H8" t="s">
        <v>637</v>
      </c>
      <c r="I8" t="s">
        <v>7460</v>
      </c>
      <c r="J8" t="s">
        <v>653</v>
      </c>
      <c r="K8" t="s">
        <v>639</v>
      </c>
      <c r="L8" t="s">
        <v>640</v>
      </c>
      <c r="M8" t="s">
        <v>7461</v>
      </c>
      <c r="N8" t="s">
        <v>639</v>
      </c>
      <c r="O8" t="s">
        <v>647</v>
      </c>
      <c r="P8" t="s">
        <v>5</v>
      </c>
      <c r="Q8" t="s">
        <v>648</v>
      </c>
      <c r="R8" t="s">
        <v>640</v>
      </c>
      <c r="S8" t="s">
        <v>7462</v>
      </c>
      <c r="T8" t="s">
        <v>7463</v>
      </c>
      <c r="U8" s="51" t="s">
        <v>27</v>
      </c>
      <c r="V8">
        <v>80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7464</v>
      </c>
      <c r="F9">
        <v>100</v>
      </c>
      <c r="G9">
        <v>0</v>
      </c>
      <c r="H9" t="s">
        <v>661</v>
      </c>
      <c r="I9" t="s">
        <v>7465</v>
      </c>
      <c r="J9" t="s">
        <v>727</v>
      </c>
      <c r="K9" t="s">
        <v>639</v>
      </c>
      <c r="L9" t="s">
        <v>640</v>
      </c>
      <c r="M9" t="s">
        <v>7466</v>
      </c>
      <c r="N9" t="s">
        <v>639</v>
      </c>
      <c r="O9" t="s">
        <v>647</v>
      </c>
      <c r="P9" t="s">
        <v>5</v>
      </c>
      <c r="Q9" t="s">
        <v>648</v>
      </c>
      <c r="R9" t="s">
        <v>640</v>
      </c>
      <c r="S9" t="s">
        <v>7467</v>
      </c>
      <c r="T9" t="s">
        <v>7466</v>
      </c>
      <c r="U9" s="50" t="s">
        <v>18</v>
      </c>
      <c r="V9">
        <v>103</v>
      </c>
    </row>
    <row r="10" spans="1:22" x14ac:dyDescent="0.25">
      <c r="A10" t="s">
        <v>239</v>
      </c>
      <c r="B10" t="s">
        <v>245</v>
      </c>
      <c r="C10">
        <v>159</v>
      </c>
      <c r="D10">
        <v>2</v>
      </c>
      <c r="E10" t="s">
        <v>7468</v>
      </c>
      <c r="F10">
        <v>258</v>
      </c>
      <c r="G10">
        <v>0</v>
      </c>
      <c r="H10" t="s">
        <v>637</v>
      </c>
      <c r="I10" t="s">
        <v>4780</v>
      </c>
      <c r="J10" t="s">
        <v>655</v>
      </c>
      <c r="K10" t="s">
        <v>639</v>
      </c>
      <c r="L10" t="s">
        <v>640</v>
      </c>
      <c r="M10" t="s">
        <v>7469</v>
      </c>
      <c r="N10" t="s">
        <v>639</v>
      </c>
      <c r="O10" t="s">
        <v>660</v>
      </c>
      <c r="P10" t="s">
        <v>5</v>
      </c>
      <c r="Q10" t="s">
        <v>642</v>
      </c>
      <c r="R10" t="s">
        <v>640</v>
      </c>
      <c r="S10" t="s">
        <v>7470</v>
      </c>
      <c r="T10" t="s">
        <v>7469</v>
      </c>
      <c r="U10" s="51" t="s">
        <v>19</v>
      </c>
      <c r="V10">
        <v>103</v>
      </c>
    </row>
    <row r="11" spans="1:22" x14ac:dyDescent="0.25">
      <c r="A11" t="s">
        <v>241</v>
      </c>
      <c r="B11" t="s">
        <v>247</v>
      </c>
      <c r="C11">
        <v>162</v>
      </c>
      <c r="D11">
        <v>1</v>
      </c>
      <c r="E11" t="s">
        <v>7471</v>
      </c>
      <c r="F11">
        <v>317</v>
      </c>
      <c r="G11">
        <v>48</v>
      </c>
      <c r="H11" t="s">
        <v>649</v>
      </c>
      <c r="I11" t="s">
        <v>7472</v>
      </c>
      <c r="J11" t="s">
        <v>7473</v>
      </c>
      <c r="K11" t="s">
        <v>903</v>
      </c>
      <c r="L11" t="s">
        <v>773</v>
      </c>
      <c r="M11" t="s">
        <v>7469</v>
      </c>
      <c r="N11" t="s">
        <v>639</v>
      </c>
      <c r="O11" t="s">
        <v>651</v>
      </c>
      <c r="P11" t="s">
        <v>26</v>
      </c>
      <c r="Q11" t="s">
        <v>652</v>
      </c>
      <c r="R11" t="s">
        <v>640</v>
      </c>
      <c r="S11" t="s">
        <v>7474</v>
      </c>
      <c r="T11" t="s">
        <v>7475</v>
      </c>
      <c r="U11" s="50" t="s">
        <v>101</v>
      </c>
      <c r="V11">
        <v>14</v>
      </c>
    </row>
    <row r="12" spans="1:22" x14ac:dyDescent="0.25">
      <c r="A12" t="s">
        <v>101</v>
      </c>
      <c r="B12" t="s">
        <v>74</v>
      </c>
      <c r="C12">
        <v>117</v>
      </c>
      <c r="D12">
        <v>1</v>
      </c>
      <c r="E12" t="s">
        <v>7471</v>
      </c>
      <c r="F12">
        <v>317</v>
      </c>
      <c r="G12">
        <v>48</v>
      </c>
      <c r="H12" t="s">
        <v>649</v>
      </c>
      <c r="I12" t="s">
        <v>7472</v>
      </c>
      <c r="J12" t="s">
        <v>7473</v>
      </c>
      <c r="K12" t="s">
        <v>903</v>
      </c>
      <c r="L12" t="s">
        <v>773</v>
      </c>
      <c r="M12" t="s">
        <v>7469</v>
      </c>
      <c r="N12" t="s">
        <v>639</v>
      </c>
      <c r="O12" t="s">
        <v>651</v>
      </c>
      <c r="P12" t="s">
        <v>26</v>
      </c>
      <c r="Q12" t="s">
        <v>652</v>
      </c>
      <c r="R12" t="s">
        <v>640</v>
      </c>
      <c r="S12" t="s">
        <v>7474</v>
      </c>
      <c r="T12" t="s">
        <v>7475</v>
      </c>
      <c r="U12" s="51" t="s">
        <v>74</v>
      </c>
      <c r="V12">
        <v>13</v>
      </c>
    </row>
    <row r="13" spans="1:22" x14ac:dyDescent="0.25">
      <c r="A13" t="s">
        <v>18</v>
      </c>
      <c r="B13" t="s">
        <v>19</v>
      </c>
      <c r="C13">
        <v>58</v>
      </c>
      <c r="D13">
        <v>1</v>
      </c>
      <c r="E13" t="s">
        <v>7476</v>
      </c>
      <c r="F13">
        <v>138</v>
      </c>
      <c r="G13">
        <v>0</v>
      </c>
      <c r="H13" t="s">
        <v>649</v>
      </c>
      <c r="I13" t="s">
        <v>7477</v>
      </c>
      <c r="J13" t="s">
        <v>7478</v>
      </c>
      <c r="K13" t="s">
        <v>730</v>
      </c>
      <c r="L13" t="s">
        <v>860</v>
      </c>
      <c r="M13" t="s">
        <v>7479</v>
      </c>
      <c r="N13" t="s">
        <v>639</v>
      </c>
      <c r="O13" t="s">
        <v>651</v>
      </c>
      <c r="P13" t="s">
        <v>26</v>
      </c>
      <c r="Q13" t="s">
        <v>652</v>
      </c>
      <c r="R13" t="s">
        <v>640</v>
      </c>
      <c r="S13" t="s">
        <v>7480</v>
      </c>
      <c r="T13" t="s">
        <v>7481</v>
      </c>
      <c r="U13" s="51" t="s">
        <v>8612</v>
      </c>
      <c r="V13">
        <v>1</v>
      </c>
    </row>
    <row r="14" spans="1:22" x14ac:dyDescent="0.25">
      <c r="A14" t="s">
        <v>22</v>
      </c>
      <c r="B14" t="s">
        <v>27</v>
      </c>
      <c r="C14">
        <v>80</v>
      </c>
      <c r="D14">
        <v>1</v>
      </c>
      <c r="E14" t="s">
        <v>7476</v>
      </c>
      <c r="F14">
        <v>138</v>
      </c>
      <c r="G14">
        <v>0</v>
      </c>
      <c r="H14" t="s">
        <v>649</v>
      </c>
      <c r="I14" t="s">
        <v>7477</v>
      </c>
      <c r="J14" t="s">
        <v>7478</v>
      </c>
      <c r="K14" t="s">
        <v>730</v>
      </c>
      <c r="L14" t="s">
        <v>860</v>
      </c>
      <c r="M14" t="s">
        <v>7479</v>
      </c>
      <c r="N14" t="s">
        <v>639</v>
      </c>
      <c r="O14" t="s">
        <v>651</v>
      </c>
      <c r="P14" t="s">
        <v>26</v>
      </c>
      <c r="Q14" t="s">
        <v>652</v>
      </c>
      <c r="R14" t="s">
        <v>640</v>
      </c>
      <c r="S14" t="s">
        <v>7480</v>
      </c>
      <c r="T14" t="s">
        <v>7481</v>
      </c>
      <c r="U14" s="50" t="s">
        <v>72</v>
      </c>
      <c r="V14">
        <v>6</v>
      </c>
    </row>
    <row r="15" spans="1:22" x14ac:dyDescent="0.25">
      <c r="A15" t="s">
        <v>18</v>
      </c>
      <c r="B15" t="s">
        <v>19</v>
      </c>
      <c r="C15">
        <v>66.666666666666671</v>
      </c>
      <c r="D15">
        <v>3</v>
      </c>
      <c r="E15" t="s">
        <v>7482</v>
      </c>
      <c r="F15">
        <v>129</v>
      </c>
      <c r="G15">
        <v>0</v>
      </c>
      <c r="H15" t="s">
        <v>637</v>
      </c>
      <c r="I15" t="s">
        <v>7483</v>
      </c>
      <c r="J15" t="s">
        <v>653</v>
      </c>
      <c r="K15" t="s">
        <v>639</v>
      </c>
      <c r="L15" t="s">
        <v>640</v>
      </c>
      <c r="M15" t="s">
        <v>7484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7485</v>
      </c>
      <c r="T15" t="s">
        <v>7481</v>
      </c>
      <c r="U15" s="51" t="s">
        <v>108</v>
      </c>
      <c r="V15">
        <v>4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7486</v>
      </c>
      <c r="F16">
        <v>100</v>
      </c>
      <c r="G16">
        <v>0</v>
      </c>
      <c r="H16" t="s">
        <v>637</v>
      </c>
      <c r="I16" t="s">
        <v>7487</v>
      </c>
      <c r="J16" t="s">
        <v>750</v>
      </c>
      <c r="K16" t="s">
        <v>639</v>
      </c>
      <c r="L16" t="s">
        <v>640</v>
      </c>
      <c r="M16" t="s">
        <v>7488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7489</v>
      </c>
      <c r="T16" t="s">
        <v>7488</v>
      </c>
      <c r="U16" s="51" t="s">
        <v>799</v>
      </c>
      <c r="V16">
        <v>2</v>
      </c>
    </row>
    <row r="17" spans="1:22" x14ac:dyDescent="0.25">
      <c r="A17" t="s">
        <v>22</v>
      </c>
      <c r="B17" t="s">
        <v>27</v>
      </c>
      <c r="C17">
        <v>80</v>
      </c>
      <c r="D17">
        <v>3</v>
      </c>
      <c r="E17" t="s">
        <v>7490</v>
      </c>
      <c r="F17">
        <v>240</v>
      </c>
      <c r="G17">
        <v>0</v>
      </c>
      <c r="H17" t="s">
        <v>649</v>
      </c>
      <c r="I17" t="s">
        <v>981</v>
      </c>
      <c r="J17" t="s">
        <v>7491</v>
      </c>
      <c r="K17" t="s">
        <v>6856</v>
      </c>
      <c r="L17" t="s">
        <v>840</v>
      </c>
      <c r="M17" t="s">
        <v>7492</v>
      </c>
      <c r="N17" t="s">
        <v>639</v>
      </c>
      <c r="O17" t="s">
        <v>651</v>
      </c>
      <c r="P17" t="s">
        <v>26</v>
      </c>
      <c r="Q17" t="s">
        <v>652</v>
      </c>
      <c r="R17" t="s">
        <v>640</v>
      </c>
      <c r="S17" t="s">
        <v>7493</v>
      </c>
      <c r="T17" t="s">
        <v>7494</v>
      </c>
      <c r="U17" s="50" t="s">
        <v>12</v>
      </c>
      <c r="V17">
        <v>1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6</v>
      </c>
      <c r="E18" t="s">
        <v>7495</v>
      </c>
      <c r="F18">
        <v>200</v>
      </c>
      <c r="G18">
        <v>0</v>
      </c>
      <c r="H18" t="s">
        <v>637</v>
      </c>
      <c r="I18" t="s">
        <v>7496</v>
      </c>
      <c r="J18" t="s">
        <v>692</v>
      </c>
      <c r="K18" t="s">
        <v>639</v>
      </c>
      <c r="L18" t="s">
        <v>640</v>
      </c>
      <c r="M18" t="s">
        <v>7497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7498</v>
      </c>
      <c r="T18" t="s">
        <v>7497</v>
      </c>
      <c r="U18" s="51" t="s">
        <v>13</v>
      </c>
      <c r="V18">
        <v>1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7499</v>
      </c>
      <c r="F19">
        <v>200</v>
      </c>
      <c r="G19">
        <v>0</v>
      </c>
      <c r="H19" t="s">
        <v>637</v>
      </c>
      <c r="I19" t="s">
        <v>7500</v>
      </c>
      <c r="J19" t="s">
        <v>722</v>
      </c>
      <c r="K19" t="s">
        <v>639</v>
      </c>
      <c r="L19" t="s">
        <v>640</v>
      </c>
      <c r="M19" t="s">
        <v>7501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7502</v>
      </c>
      <c r="T19" t="s">
        <v>7501</v>
      </c>
      <c r="U19" s="50" t="s">
        <v>14</v>
      </c>
      <c r="V19">
        <v>2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7503</v>
      </c>
      <c r="F20">
        <v>100</v>
      </c>
      <c r="G20">
        <v>0</v>
      </c>
      <c r="H20" t="s">
        <v>637</v>
      </c>
      <c r="I20" t="s">
        <v>7504</v>
      </c>
      <c r="J20" t="s">
        <v>659</v>
      </c>
      <c r="K20" t="s">
        <v>639</v>
      </c>
      <c r="L20" t="s">
        <v>640</v>
      </c>
      <c r="M20" t="s">
        <v>7505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7506</v>
      </c>
      <c r="T20" t="s">
        <v>7505</v>
      </c>
      <c r="U20" s="51" t="s">
        <v>15</v>
      </c>
      <c r="V20">
        <v>2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7507</v>
      </c>
      <c r="F21">
        <v>100</v>
      </c>
      <c r="G21">
        <v>0</v>
      </c>
      <c r="H21" t="s">
        <v>637</v>
      </c>
      <c r="I21" t="s">
        <v>7508</v>
      </c>
      <c r="J21" t="s">
        <v>689</v>
      </c>
      <c r="K21" t="s">
        <v>639</v>
      </c>
      <c r="L21" t="s">
        <v>640</v>
      </c>
      <c r="M21" t="s">
        <v>7509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7510</v>
      </c>
      <c r="T21" t="s">
        <v>7509</v>
      </c>
      <c r="U21" s="50" t="s">
        <v>239</v>
      </c>
      <c r="V21">
        <v>66</v>
      </c>
    </row>
    <row r="22" spans="1:22" x14ac:dyDescent="0.25">
      <c r="A22" t="s">
        <v>239</v>
      </c>
      <c r="B22" t="s">
        <v>245</v>
      </c>
      <c r="C22">
        <v>159</v>
      </c>
      <c r="D22">
        <v>1</v>
      </c>
      <c r="E22" t="s">
        <v>7511</v>
      </c>
      <c r="F22">
        <v>129</v>
      </c>
      <c r="G22">
        <v>0</v>
      </c>
      <c r="H22" t="s">
        <v>637</v>
      </c>
      <c r="I22" t="s">
        <v>7512</v>
      </c>
      <c r="J22" t="s">
        <v>657</v>
      </c>
      <c r="K22" t="s">
        <v>639</v>
      </c>
      <c r="L22" t="s">
        <v>640</v>
      </c>
      <c r="M22" t="s">
        <v>7513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7514</v>
      </c>
      <c r="T22" t="s">
        <v>7515</v>
      </c>
      <c r="U22" s="51" t="s">
        <v>245</v>
      </c>
      <c r="V22">
        <v>55</v>
      </c>
    </row>
    <row r="23" spans="1:22" x14ac:dyDescent="0.25">
      <c r="A23" t="s">
        <v>22</v>
      </c>
      <c r="B23" t="s">
        <v>27</v>
      </c>
      <c r="C23">
        <v>66.333333333333329</v>
      </c>
      <c r="D23">
        <v>3</v>
      </c>
      <c r="E23" t="s">
        <v>7516</v>
      </c>
      <c r="F23">
        <v>250</v>
      </c>
      <c r="G23">
        <v>0</v>
      </c>
      <c r="H23" t="s">
        <v>637</v>
      </c>
      <c r="I23" t="s">
        <v>7160</v>
      </c>
      <c r="J23" t="s">
        <v>646</v>
      </c>
      <c r="K23" t="s">
        <v>639</v>
      </c>
      <c r="L23" t="s">
        <v>640</v>
      </c>
      <c r="M23" t="s">
        <v>7517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7518</v>
      </c>
      <c r="T23" t="s">
        <v>7517</v>
      </c>
      <c r="U23" s="51" t="s">
        <v>742</v>
      </c>
      <c r="V23">
        <v>11</v>
      </c>
    </row>
    <row r="24" spans="1:22" x14ac:dyDescent="0.25">
      <c r="A24" t="s">
        <v>241</v>
      </c>
      <c r="B24" t="s">
        <v>247</v>
      </c>
      <c r="C24">
        <v>159</v>
      </c>
      <c r="D24">
        <v>1</v>
      </c>
      <c r="E24" t="s">
        <v>7519</v>
      </c>
      <c r="F24">
        <v>167</v>
      </c>
      <c r="G24">
        <v>38</v>
      </c>
      <c r="H24" t="s">
        <v>637</v>
      </c>
      <c r="I24" t="s">
        <v>7520</v>
      </c>
      <c r="J24" t="s">
        <v>645</v>
      </c>
      <c r="K24" t="s">
        <v>639</v>
      </c>
      <c r="L24" t="s">
        <v>640</v>
      </c>
      <c r="M24" t="s">
        <v>7517</v>
      </c>
      <c r="N24" t="s">
        <v>639</v>
      </c>
      <c r="O24" t="s">
        <v>647</v>
      </c>
      <c r="P24" t="s">
        <v>5</v>
      </c>
      <c r="Q24" t="s">
        <v>648</v>
      </c>
      <c r="R24" t="s">
        <v>640</v>
      </c>
      <c r="S24" t="s">
        <v>7521</v>
      </c>
      <c r="T24" t="s">
        <v>7517</v>
      </c>
      <c r="U24" s="50" t="s">
        <v>240</v>
      </c>
      <c r="V24">
        <v>68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7522</v>
      </c>
      <c r="F25">
        <v>100</v>
      </c>
      <c r="G25">
        <v>0</v>
      </c>
      <c r="H25" t="s">
        <v>637</v>
      </c>
      <c r="I25" t="s">
        <v>7523</v>
      </c>
      <c r="J25" t="s">
        <v>638</v>
      </c>
      <c r="K25" t="s">
        <v>639</v>
      </c>
      <c r="L25" t="s">
        <v>640</v>
      </c>
      <c r="M25" t="s">
        <v>7524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7525</v>
      </c>
      <c r="T25" t="s">
        <v>7524</v>
      </c>
      <c r="U25" s="51" t="s">
        <v>246</v>
      </c>
      <c r="V25">
        <v>64</v>
      </c>
    </row>
    <row r="26" spans="1:22" x14ac:dyDescent="0.25">
      <c r="A26" t="s">
        <v>241</v>
      </c>
      <c r="B26" t="s">
        <v>247</v>
      </c>
      <c r="C26">
        <v>159</v>
      </c>
      <c r="D26">
        <v>1</v>
      </c>
      <c r="E26" t="s">
        <v>7526</v>
      </c>
      <c r="F26">
        <v>129</v>
      </c>
      <c r="G26">
        <v>0</v>
      </c>
      <c r="H26" t="s">
        <v>637</v>
      </c>
      <c r="I26" t="s">
        <v>4310</v>
      </c>
      <c r="J26" t="s">
        <v>646</v>
      </c>
      <c r="K26" t="s">
        <v>639</v>
      </c>
      <c r="L26" t="s">
        <v>640</v>
      </c>
      <c r="M26" t="s">
        <v>7527</v>
      </c>
      <c r="N26" t="s">
        <v>639</v>
      </c>
      <c r="O26" t="s">
        <v>647</v>
      </c>
      <c r="P26" t="s">
        <v>5</v>
      </c>
      <c r="Q26" t="s">
        <v>648</v>
      </c>
      <c r="R26" t="s">
        <v>640</v>
      </c>
      <c r="S26" t="s">
        <v>7528</v>
      </c>
      <c r="T26" t="s">
        <v>7527</v>
      </c>
      <c r="U26" s="51" t="s">
        <v>2885</v>
      </c>
      <c r="V26">
        <v>1</v>
      </c>
    </row>
    <row r="27" spans="1:22" x14ac:dyDescent="0.25">
      <c r="A27" t="s">
        <v>239</v>
      </c>
      <c r="B27" t="s">
        <v>245</v>
      </c>
      <c r="C27">
        <v>159</v>
      </c>
      <c r="D27">
        <v>1</v>
      </c>
      <c r="E27" t="s">
        <v>7529</v>
      </c>
      <c r="F27">
        <v>129</v>
      </c>
      <c r="G27">
        <v>0</v>
      </c>
      <c r="H27" t="s">
        <v>637</v>
      </c>
      <c r="I27" t="s">
        <v>7530</v>
      </c>
      <c r="J27" t="s">
        <v>655</v>
      </c>
      <c r="K27" t="s">
        <v>639</v>
      </c>
      <c r="L27" t="s">
        <v>640</v>
      </c>
      <c r="M27" t="s">
        <v>7531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7532</v>
      </c>
      <c r="T27" t="s">
        <v>7533</v>
      </c>
      <c r="U27" s="51" t="s">
        <v>742</v>
      </c>
      <c r="V27">
        <v>3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7534</v>
      </c>
      <c r="F28">
        <v>100</v>
      </c>
      <c r="G28">
        <v>0</v>
      </c>
      <c r="H28" t="s">
        <v>637</v>
      </c>
      <c r="I28" t="s">
        <v>7535</v>
      </c>
      <c r="J28" t="s">
        <v>864</v>
      </c>
      <c r="K28" t="s">
        <v>639</v>
      </c>
      <c r="L28" t="s">
        <v>640</v>
      </c>
      <c r="M28" t="s">
        <v>7536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7537</v>
      </c>
      <c r="T28" t="s">
        <v>7536</v>
      </c>
      <c r="U28" s="50" t="s">
        <v>241</v>
      </c>
      <c r="V28">
        <v>49</v>
      </c>
    </row>
    <row r="29" spans="1:22" x14ac:dyDescent="0.25">
      <c r="A29" t="s">
        <v>18</v>
      </c>
      <c r="B29" t="s">
        <v>19</v>
      </c>
      <c r="C29">
        <v>66.666666666666671</v>
      </c>
      <c r="D29">
        <v>3</v>
      </c>
      <c r="E29" t="s">
        <v>7538</v>
      </c>
      <c r="F29">
        <v>129</v>
      </c>
      <c r="G29">
        <v>0</v>
      </c>
      <c r="H29" t="s">
        <v>637</v>
      </c>
      <c r="I29" t="s">
        <v>7539</v>
      </c>
      <c r="J29" t="s">
        <v>653</v>
      </c>
      <c r="K29" t="s">
        <v>639</v>
      </c>
      <c r="L29" t="s">
        <v>640</v>
      </c>
      <c r="M29" t="s">
        <v>7540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7541</v>
      </c>
      <c r="T29" t="s">
        <v>7540</v>
      </c>
      <c r="U29" s="51" t="s">
        <v>247</v>
      </c>
      <c r="V29">
        <v>39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7542</v>
      </c>
      <c r="F30">
        <v>200</v>
      </c>
      <c r="G30">
        <v>0</v>
      </c>
      <c r="H30" t="s">
        <v>637</v>
      </c>
      <c r="I30" t="s">
        <v>7543</v>
      </c>
      <c r="J30" t="s">
        <v>4764</v>
      </c>
      <c r="K30" t="s">
        <v>639</v>
      </c>
      <c r="L30" t="s">
        <v>640</v>
      </c>
      <c r="M30" t="s">
        <v>7544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7545</v>
      </c>
      <c r="T30" t="s">
        <v>7544</v>
      </c>
      <c r="U30" s="51" t="s">
        <v>2885</v>
      </c>
      <c r="V30">
        <v>1</v>
      </c>
    </row>
    <row r="31" spans="1:22" x14ac:dyDescent="0.25">
      <c r="A31" t="s">
        <v>147</v>
      </c>
      <c r="B31" t="s">
        <v>148</v>
      </c>
      <c r="C31">
        <v>65</v>
      </c>
      <c r="D31">
        <v>9</v>
      </c>
      <c r="E31" t="s">
        <v>7546</v>
      </c>
      <c r="F31">
        <v>315</v>
      </c>
      <c r="G31">
        <v>0</v>
      </c>
      <c r="H31" t="s">
        <v>637</v>
      </c>
      <c r="I31" t="s">
        <v>1578</v>
      </c>
      <c r="J31" t="s">
        <v>653</v>
      </c>
      <c r="K31" t="s">
        <v>639</v>
      </c>
      <c r="L31" t="s">
        <v>640</v>
      </c>
      <c r="M31" t="s">
        <v>7547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7548</v>
      </c>
      <c r="T31" t="s">
        <v>7547</v>
      </c>
      <c r="U31" s="51" t="s">
        <v>742</v>
      </c>
      <c r="V31">
        <v>9</v>
      </c>
    </row>
    <row r="32" spans="1:22" x14ac:dyDescent="0.25">
      <c r="A32" t="s">
        <v>241</v>
      </c>
      <c r="B32" t="s">
        <v>247</v>
      </c>
      <c r="C32">
        <v>159</v>
      </c>
      <c r="D32">
        <v>1</v>
      </c>
      <c r="E32" t="s">
        <v>7549</v>
      </c>
      <c r="F32">
        <v>129</v>
      </c>
      <c r="G32">
        <v>0</v>
      </c>
      <c r="H32" t="s">
        <v>637</v>
      </c>
      <c r="I32" t="s">
        <v>7550</v>
      </c>
      <c r="J32" t="s">
        <v>697</v>
      </c>
      <c r="K32" t="s">
        <v>639</v>
      </c>
      <c r="L32" t="s">
        <v>640</v>
      </c>
      <c r="M32" t="s">
        <v>7551</v>
      </c>
      <c r="N32" t="s">
        <v>639</v>
      </c>
      <c r="O32" t="s">
        <v>647</v>
      </c>
      <c r="P32" t="s">
        <v>5</v>
      </c>
      <c r="Q32" t="s">
        <v>648</v>
      </c>
      <c r="R32" t="s">
        <v>640</v>
      </c>
      <c r="S32" t="s">
        <v>7552</v>
      </c>
      <c r="T32" t="s">
        <v>7551</v>
      </c>
      <c r="U32" s="50" t="s">
        <v>601</v>
      </c>
      <c r="V32">
        <v>25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7553</v>
      </c>
      <c r="F33">
        <v>100</v>
      </c>
      <c r="G33">
        <v>0</v>
      </c>
      <c r="H33" t="s">
        <v>637</v>
      </c>
      <c r="I33" t="s">
        <v>7554</v>
      </c>
      <c r="J33" t="s">
        <v>757</v>
      </c>
      <c r="K33" t="s">
        <v>639</v>
      </c>
      <c r="L33" t="s">
        <v>640</v>
      </c>
      <c r="M33" t="s">
        <v>7555</v>
      </c>
      <c r="N33" t="s">
        <v>639</v>
      </c>
      <c r="O33" t="s">
        <v>641</v>
      </c>
      <c r="P33" t="s">
        <v>5</v>
      </c>
      <c r="Q33" t="s">
        <v>642</v>
      </c>
      <c r="R33" t="s">
        <v>640</v>
      </c>
      <c r="S33" t="s">
        <v>7556</v>
      </c>
      <c r="T33" t="s">
        <v>7555</v>
      </c>
      <c r="U33" s="51" t="s">
        <v>602</v>
      </c>
      <c r="V33">
        <v>25</v>
      </c>
    </row>
    <row r="34" spans="1:22" x14ac:dyDescent="0.25">
      <c r="A34" t="s">
        <v>241</v>
      </c>
      <c r="B34" t="s">
        <v>247</v>
      </c>
      <c r="C34">
        <v>159</v>
      </c>
      <c r="D34">
        <v>1</v>
      </c>
      <c r="E34" t="s">
        <v>7557</v>
      </c>
      <c r="F34">
        <v>129</v>
      </c>
      <c r="G34">
        <v>0</v>
      </c>
      <c r="H34" t="s">
        <v>637</v>
      </c>
      <c r="I34" t="s">
        <v>7558</v>
      </c>
      <c r="J34" t="s">
        <v>685</v>
      </c>
      <c r="K34" t="s">
        <v>639</v>
      </c>
      <c r="L34" t="s">
        <v>640</v>
      </c>
      <c r="M34" t="s">
        <v>7559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7560</v>
      </c>
      <c r="T34" t="s">
        <v>7559</v>
      </c>
      <c r="U34" s="50" t="s">
        <v>77</v>
      </c>
      <c r="V34">
        <v>14</v>
      </c>
    </row>
    <row r="35" spans="1:22" x14ac:dyDescent="0.25">
      <c r="A35" t="s">
        <v>147</v>
      </c>
      <c r="B35" t="s">
        <v>148</v>
      </c>
      <c r="C35">
        <v>65</v>
      </c>
      <c r="D35">
        <v>3</v>
      </c>
      <c r="E35" t="s">
        <v>7561</v>
      </c>
      <c r="F35">
        <v>150</v>
      </c>
      <c r="G35">
        <v>0</v>
      </c>
      <c r="H35" t="s">
        <v>661</v>
      </c>
      <c r="I35" t="s">
        <v>7554</v>
      </c>
      <c r="J35" t="s">
        <v>757</v>
      </c>
      <c r="K35" t="s">
        <v>639</v>
      </c>
      <c r="L35" t="s">
        <v>640</v>
      </c>
      <c r="M35" t="s">
        <v>7562</v>
      </c>
      <c r="N35" t="s">
        <v>639</v>
      </c>
      <c r="O35" t="s">
        <v>641</v>
      </c>
      <c r="P35" t="s">
        <v>5</v>
      </c>
      <c r="Q35" t="s">
        <v>642</v>
      </c>
      <c r="R35" t="s">
        <v>7563</v>
      </c>
      <c r="S35" t="s">
        <v>7564</v>
      </c>
      <c r="T35" t="s">
        <v>7562</v>
      </c>
      <c r="U35" s="51" t="s">
        <v>78</v>
      </c>
      <c r="V35">
        <v>14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7565</v>
      </c>
      <c r="F36">
        <v>100</v>
      </c>
      <c r="G36">
        <v>0</v>
      </c>
      <c r="H36" t="s">
        <v>637</v>
      </c>
      <c r="I36" t="s">
        <v>7566</v>
      </c>
      <c r="J36" t="s">
        <v>653</v>
      </c>
      <c r="K36" t="s">
        <v>639</v>
      </c>
      <c r="L36" t="s">
        <v>640</v>
      </c>
      <c r="M36" t="s">
        <v>7567</v>
      </c>
      <c r="N36" t="s">
        <v>639</v>
      </c>
      <c r="O36" t="s">
        <v>647</v>
      </c>
      <c r="P36" t="s">
        <v>5</v>
      </c>
      <c r="Q36" t="s">
        <v>648</v>
      </c>
      <c r="R36" t="s">
        <v>640</v>
      </c>
      <c r="S36" t="s">
        <v>7568</v>
      </c>
      <c r="T36" t="s">
        <v>7569</v>
      </c>
      <c r="U36" s="50" t="s">
        <v>116</v>
      </c>
      <c r="V36">
        <v>10</v>
      </c>
    </row>
    <row r="37" spans="1:22" x14ac:dyDescent="0.25">
      <c r="A37" t="s">
        <v>22</v>
      </c>
      <c r="B37" t="s">
        <v>27</v>
      </c>
      <c r="C37">
        <v>120</v>
      </c>
      <c r="D37">
        <v>1</v>
      </c>
      <c r="E37" t="s">
        <v>7570</v>
      </c>
      <c r="F37">
        <v>229</v>
      </c>
      <c r="G37">
        <v>0</v>
      </c>
      <c r="H37" t="s">
        <v>637</v>
      </c>
      <c r="I37" t="s">
        <v>7571</v>
      </c>
      <c r="J37" t="s">
        <v>762</v>
      </c>
      <c r="K37" t="s">
        <v>639</v>
      </c>
      <c r="L37" t="s">
        <v>640</v>
      </c>
      <c r="M37" t="s">
        <v>7572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7573</v>
      </c>
      <c r="T37" t="s">
        <v>7572</v>
      </c>
      <c r="U37" s="51" t="s">
        <v>117</v>
      </c>
      <c r="V37">
        <v>10</v>
      </c>
    </row>
    <row r="38" spans="1:22" x14ac:dyDescent="0.25">
      <c r="A38" t="s">
        <v>72</v>
      </c>
      <c r="B38" t="s">
        <v>799</v>
      </c>
      <c r="C38">
        <v>150</v>
      </c>
      <c r="D38">
        <v>1</v>
      </c>
      <c r="E38" t="s">
        <v>7570</v>
      </c>
      <c r="F38">
        <v>229</v>
      </c>
      <c r="G38">
        <v>0</v>
      </c>
      <c r="H38" t="s">
        <v>637</v>
      </c>
      <c r="I38" t="s">
        <v>7571</v>
      </c>
      <c r="J38" t="s">
        <v>762</v>
      </c>
      <c r="K38" t="s">
        <v>639</v>
      </c>
      <c r="L38" t="s">
        <v>640</v>
      </c>
      <c r="M38" t="s">
        <v>7572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7573</v>
      </c>
      <c r="T38" t="s">
        <v>7572</v>
      </c>
      <c r="U38" s="50" t="s">
        <v>516</v>
      </c>
      <c r="V38">
        <v>4</v>
      </c>
    </row>
    <row r="39" spans="1:22" x14ac:dyDescent="0.25">
      <c r="A39" t="s">
        <v>22</v>
      </c>
      <c r="B39" t="s">
        <v>27</v>
      </c>
      <c r="C39">
        <v>80</v>
      </c>
      <c r="D39">
        <v>2</v>
      </c>
      <c r="E39" t="s">
        <v>7574</v>
      </c>
      <c r="F39">
        <v>160</v>
      </c>
      <c r="G39">
        <v>0</v>
      </c>
      <c r="H39" t="s">
        <v>649</v>
      </c>
      <c r="I39" t="s">
        <v>942</v>
      </c>
      <c r="J39" t="s">
        <v>7575</v>
      </c>
      <c r="K39" t="s">
        <v>761</v>
      </c>
      <c r="L39" t="s">
        <v>791</v>
      </c>
      <c r="M39" t="s">
        <v>7576</v>
      </c>
      <c r="N39" t="s">
        <v>639</v>
      </c>
      <c r="O39" t="s">
        <v>651</v>
      </c>
      <c r="P39" t="s">
        <v>26</v>
      </c>
      <c r="Q39" t="s">
        <v>652</v>
      </c>
      <c r="R39" t="s">
        <v>640</v>
      </c>
      <c r="S39" t="s">
        <v>7577</v>
      </c>
      <c r="T39" t="s">
        <v>7578</v>
      </c>
      <c r="U39" s="51" t="s">
        <v>120</v>
      </c>
      <c r="V39">
        <v>4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7579</v>
      </c>
      <c r="F40">
        <v>100</v>
      </c>
      <c r="G40">
        <v>0</v>
      </c>
      <c r="H40" t="s">
        <v>637</v>
      </c>
      <c r="I40" t="s">
        <v>7580</v>
      </c>
      <c r="J40" t="s">
        <v>697</v>
      </c>
      <c r="K40" t="s">
        <v>639</v>
      </c>
      <c r="L40" t="s">
        <v>640</v>
      </c>
      <c r="M40" t="s">
        <v>7581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7582</v>
      </c>
      <c r="T40" t="s">
        <v>7581</v>
      </c>
      <c r="U40" s="50" t="s">
        <v>822</v>
      </c>
      <c r="V40">
        <v>1266</v>
      </c>
    </row>
    <row r="41" spans="1:22" x14ac:dyDescent="0.25">
      <c r="A41" t="s">
        <v>22</v>
      </c>
      <c r="B41" t="s">
        <v>27</v>
      </c>
      <c r="C41">
        <v>120</v>
      </c>
      <c r="D41">
        <v>2</v>
      </c>
      <c r="E41" t="s">
        <v>7583</v>
      </c>
      <c r="F41">
        <v>200</v>
      </c>
      <c r="G41">
        <v>0</v>
      </c>
      <c r="H41" t="s">
        <v>637</v>
      </c>
      <c r="I41" t="s">
        <v>7584</v>
      </c>
      <c r="J41" t="s">
        <v>697</v>
      </c>
      <c r="K41" t="s">
        <v>639</v>
      </c>
      <c r="L41" t="s">
        <v>640</v>
      </c>
      <c r="M41" t="s">
        <v>7581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7585</v>
      </c>
      <c r="T41" t="s">
        <v>7581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7586</v>
      </c>
      <c r="F42">
        <v>200</v>
      </c>
      <c r="G42">
        <v>0</v>
      </c>
      <c r="H42" t="s">
        <v>637</v>
      </c>
      <c r="I42" t="s">
        <v>7587</v>
      </c>
      <c r="J42" t="s">
        <v>767</v>
      </c>
      <c r="K42" t="s">
        <v>639</v>
      </c>
      <c r="L42" t="s">
        <v>640</v>
      </c>
      <c r="M42" t="s">
        <v>7588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7589</v>
      </c>
      <c r="T42" t="s">
        <v>7588</v>
      </c>
    </row>
    <row r="43" spans="1:22" x14ac:dyDescent="0.25">
      <c r="A43" t="s">
        <v>18</v>
      </c>
      <c r="B43" t="s">
        <v>19</v>
      </c>
      <c r="C43">
        <v>66.666666666666671</v>
      </c>
      <c r="D43">
        <v>3</v>
      </c>
      <c r="E43" t="s">
        <v>7590</v>
      </c>
      <c r="F43">
        <v>129</v>
      </c>
      <c r="G43">
        <v>0</v>
      </c>
      <c r="H43" t="s">
        <v>637</v>
      </c>
      <c r="I43" t="s">
        <v>7591</v>
      </c>
      <c r="J43" t="s">
        <v>655</v>
      </c>
      <c r="K43" t="s">
        <v>639</v>
      </c>
      <c r="L43" t="s">
        <v>640</v>
      </c>
      <c r="M43" t="s">
        <v>7592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7593</v>
      </c>
      <c r="T43" t="s">
        <v>7592</v>
      </c>
    </row>
    <row r="44" spans="1:22" x14ac:dyDescent="0.25">
      <c r="A44" t="s">
        <v>18</v>
      </c>
      <c r="B44" t="s">
        <v>19</v>
      </c>
      <c r="C44">
        <v>66.666666666666671</v>
      </c>
      <c r="D44">
        <v>3</v>
      </c>
      <c r="E44" t="s">
        <v>7594</v>
      </c>
      <c r="F44">
        <v>229</v>
      </c>
      <c r="G44">
        <v>0</v>
      </c>
      <c r="H44" t="s">
        <v>637</v>
      </c>
      <c r="I44" t="s">
        <v>7595</v>
      </c>
      <c r="J44" t="s">
        <v>721</v>
      </c>
      <c r="K44" t="s">
        <v>639</v>
      </c>
      <c r="L44" t="s">
        <v>640</v>
      </c>
      <c r="M44" t="s">
        <v>7596</v>
      </c>
      <c r="N44" t="s">
        <v>639</v>
      </c>
      <c r="O44" t="s">
        <v>647</v>
      </c>
      <c r="P44" t="s">
        <v>5</v>
      </c>
      <c r="Q44" t="s">
        <v>648</v>
      </c>
      <c r="R44" t="s">
        <v>640</v>
      </c>
      <c r="S44" t="s">
        <v>7597</v>
      </c>
      <c r="T44" t="s">
        <v>7596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7594</v>
      </c>
      <c r="F45">
        <v>229</v>
      </c>
      <c r="G45">
        <v>0</v>
      </c>
      <c r="H45" t="s">
        <v>637</v>
      </c>
      <c r="I45" t="s">
        <v>7595</v>
      </c>
      <c r="J45" t="s">
        <v>721</v>
      </c>
      <c r="K45" t="s">
        <v>639</v>
      </c>
      <c r="L45" t="s">
        <v>640</v>
      </c>
      <c r="M45" t="s">
        <v>7596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7597</v>
      </c>
      <c r="T45" t="s">
        <v>7596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7598</v>
      </c>
      <c r="F46">
        <v>100</v>
      </c>
      <c r="G46">
        <v>0</v>
      </c>
      <c r="H46" t="s">
        <v>637</v>
      </c>
      <c r="I46" t="s">
        <v>7599</v>
      </c>
      <c r="J46" t="s">
        <v>704</v>
      </c>
      <c r="K46" t="s">
        <v>639</v>
      </c>
      <c r="L46" t="s">
        <v>640</v>
      </c>
      <c r="M46" t="s">
        <v>7600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7601</v>
      </c>
      <c r="T46" t="s">
        <v>7600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7602</v>
      </c>
      <c r="F47">
        <v>200</v>
      </c>
      <c r="G47">
        <v>0</v>
      </c>
      <c r="H47" t="s">
        <v>637</v>
      </c>
      <c r="I47" t="s">
        <v>7603</v>
      </c>
      <c r="J47" t="s">
        <v>728</v>
      </c>
      <c r="K47" t="s">
        <v>639</v>
      </c>
      <c r="L47" t="s">
        <v>640</v>
      </c>
      <c r="M47" t="s">
        <v>7604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7605</v>
      </c>
      <c r="T47" t="s">
        <v>7604</v>
      </c>
    </row>
    <row r="48" spans="1:22" x14ac:dyDescent="0.25">
      <c r="A48" t="s">
        <v>22</v>
      </c>
      <c r="B48" t="s">
        <v>27</v>
      </c>
      <c r="C48">
        <v>80</v>
      </c>
      <c r="D48">
        <v>1</v>
      </c>
      <c r="E48" t="s">
        <v>7606</v>
      </c>
      <c r="F48">
        <v>80</v>
      </c>
      <c r="G48">
        <v>0</v>
      </c>
      <c r="H48" t="s">
        <v>649</v>
      </c>
      <c r="I48" t="s">
        <v>7607</v>
      </c>
      <c r="J48" t="s">
        <v>7608</v>
      </c>
      <c r="K48" t="s">
        <v>785</v>
      </c>
      <c r="L48" t="s">
        <v>891</v>
      </c>
      <c r="M48" t="s">
        <v>7604</v>
      </c>
      <c r="N48" t="s">
        <v>639</v>
      </c>
      <c r="O48" t="s">
        <v>651</v>
      </c>
      <c r="P48" t="s">
        <v>26</v>
      </c>
      <c r="Q48" t="s">
        <v>652</v>
      </c>
      <c r="R48" t="s">
        <v>640</v>
      </c>
      <c r="S48" t="s">
        <v>7609</v>
      </c>
      <c r="T48" t="s">
        <v>7604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7610</v>
      </c>
      <c r="F49">
        <v>100</v>
      </c>
      <c r="G49">
        <v>0</v>
      </c>
      <c r="H49" t="s">
        <v>637</v>
      </c>
      <c r="I49" t="s">
        <v>7611</v>
      </c>
      <c r="J49" t="s">
        <v>659</v>
      </c>
      <c r="K49" t="s">
        <v>639</v>
      </c>
      <c r="L49" t="s">
        <v>640</v>
      </c>
      <c r="M49" t="s">
        <v>7612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7613</v>
      </c>
      <c r="T49" t="s">
        <v>7612</v>
      </c>
    </row>
    <row r="50" spans="1:20" x14ac:dyDescent="0.25">
      <c r="A50" t="s">
        <v>22</v>
      </c>
      <c r="B50" t="s">
        <v>27</v>
      </c>
      <c r="C50">
        <v>80</v>
      </c>
      <c r="D50">
        <v>1</v>
      </c>
      <c r="E50" t="s">
        <v>7614</v>
      </c>
      <c r="F50">
        <v>80</v>
      </c>
      <c r="G50">
        <v>0</v>
      </c>
      <c r="H50" t="s">
        <v>649</v>
      </c>
      <c r="I50" t="s">
        <v>907</v>
      </c>
      <c r="J50" t="s">
        <v>7615</v>
      </c>
      <c r="K50" t="s">
        <v>7616</v>
      </c>
      <c r="L50" t="s">
        <v>4273</v>
      </c>
      <c r="M50" t="s">
        <v>7617</v>
      </c>
      <c r="N50" t="s">
        <v>639</v>
      </c>
      <c r="O50" t="s">
        <v>651</v>
      </c>
      <c r="P50" t="s">
        <v>26</v>
      </c>
      <c r="Q50" t="s">
        <v>652</v>
      </c>
      <c r="R50" t="s">
        <v>640</v>
      </c>
      <c r="S50" t="s">
        <v>7618</v>
      </c>
      <c r="T50" t="s">
        <v>7612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7619</v>
      </c>
      <c r="F51">
        <v>100</v>
      </c>
      <c r="G51">
        <v>0</v>
      </c>
      <c r="H51" t="s">
        <v>637</v>
      </c>
      <c r="I51" t="s">
        <v>7620</v>
      </c>
      <c r="J51" t="s">
        <v>689</v>
      </c>
      <c r="K51" t="s">
        <v>639</v>
      </c>
      <c r="L51" t="s">
        <v>640</v>
      </c>
      <c r="M51" t="s">
        <v>7621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7622</v>
      </c>
      <c r="T51" t="s">
        <v>7621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7623</v>
      </c>
      <c r="F52">
        <v>100</v>
      </c>
      <c r="G52">
        <v>0</v>
      </c>
      <c r="H52" t="s">
        <v>637</v>
      </c>
      <c r="I52" t="s">
        <v>7624</v>
      </c>
      <c r="J52" t="s">
        <v>722</v>
      </c>
      <c r="K52" t="s">
        <v>639</v>
      </c>
      <c r="L52" t="s">
        <v>640</v>
      </c>
      <c r="M52" t="s">
        <v>7625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7626</v>
      </c>
      <c r="T52" t="s">
        <v>7625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7627</v>
      </c>
      <c r="F53">
        <v>200</v>
      </c>
      <c r="G53">
        <v>0</v>
      </c>
      <c r="H53" t="s">
        <v>637</v>
      </c>
      <c r="I53" t="s">
        <v>7628</v>
      </c>
      <c r="J53" t="s">
        <v>732</v>
      </c>
      <c r="K53" t="s">
        <v>639</v>
      </c>
      <c r="L53" t="s">
        <v>640</v>
      </c>
      <c r="M53" t="s">
        <v>7629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7630</v>
      </c>
      <c r="T53" t="s">
        <v>7629</v>
      </c>
    </row>
    <row r="54" spans="1:20" x14ac:dyDescent="0.25">
      <c r="A54" t="s">
        <v>147</v>
      </c>
      <c r="B54" t="s">
        <v>148</v>
      </c>
      <c r="C54">
        <v>50</v>
      </c>
      <c r="D54">
        <v>6</v>
      </c>
      <c r="E54" t="s">
        <v>7631</v>
      </c>
      <c r="F54">
        <v>200</v>
      </c>
      <c r="G54">
        <v>0</v>
      </c>
      <c r="H54" t="s">
        <v>637</v>
      </c>
      <c r="I54" t="s">
        <v>7632</v>
      </c>
      <c r="J54" t="s">
        <v>735</v>
      </c>
      <c r="K54" t="s">
        <v>639</v>
      </c>
      <c r="L54" t="s">
        <v>640</v>
      </c>
      <c r="M54" t="s">
        <v>7633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7634</v>
      </c>
      <c r="T54" t="s">
        <v>7633</v>
      </c>
    </row>
    <row r="55" spans="1:20" x14ac:dyDescent="0.25">
      <c r="A55" t="s">
        <v>239</v>
      </c>
      <c r="B55" t="s">
        <v>245</v>
      </c>
      <c r="C55">
        <v>159</v>
      </c>
      <c r="D55">
        <v>1</v>
      </c>
      <c r="E55" t="s">
        <v>7635</v>
      </c>
      <c r="F55">
        <v>129</v>
      </c>
      <c r="G55">
        <v>0</v>
      </c>
      <c r="H55" t="s">
        <v>637</v>
      </c>
      <c r="I55" t="s">
        <v>7636</v>
      </c>
      <c r="J55" t="s">
        <v>644</v>
      </c>
      <c r="K55" t="s">
        <v>639</v>
      </c>
      <c r="L55" t="s">
        <v>640</v>
      </c>
      <c r="M55" t="s">
        <v>7633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7637</v>
      </c>
      <c r="T55" t="s">
        <v>7633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7638</v>
      </c>
      <c r="F56">
        <v>288</v>
      </c>
      <c r="G56">
        <v>88</v>
      </c>
      <c r="H56" t="s">
        <v>637</v>
      </c>
      <c r="I56" t="s">
        <v>7639</v>
      </c>
      <c r="J56" t="s">
        <v>884</v>
      </c>
      <c r="K56" t="s">
        <v>639</v>
      </c>
      <c r="L56" t="s">
        <v>640</v>
      </c>
      <c r="M56" t="s">
        <v>7640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7641</v>
      </c>
      <c r="T56" t="s">
        <v>7640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7642</v>
      </c>
      <c r="F57">
        <v>100</v>
      </c>
      <c r="G57">
        <v>0</v>
      </c>
      <c r="H57" t="s">
        <v>637</v>
      </c>
      <c r="I57" t="s">
        <v>7643</v>
      </c>
      <c r="J57" t="s">
        <v>653</v>
      </c>
      <c r="K57" t="s">
        <v>639</v>
      </c>
      <c r="L57" t="s">
        <v>640</v>
      </c>
      <c r="M57" t="s">
        <v>7644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7645</v>
      </c>
      <c r="T57" t="s">
        <v>7644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7646</v>
      </c>
      <c r="F58">
        <v>100</v>
      </c>
      <c r="G58">
        <v>0</v>
      </c>
      <c r="H58" t="s">
        <v>637</v>
      </c>
      <c r="I58" t="s">
        <v>7647</v>
      </c>
      <c r="J58" t="s">
        <v>681</v>
      </c>
      <c r="K58" t="s">
        <v>639</v>
      </c>
      <c r="L58" t="s">
        <v>640</v>
      </c>
      <c r="M58" t="s">
        <v>7648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7649</v>
      </c>
      <c r="T58" t="s">
        <v>7648</v>
      </c>
    </row>
    <row r="59" spans="1:20" x14ac:dyDescent="0.25">
      <c r="A59" t="s">
        <v>18</v>
      </c>
      <c r="B59" t="s">
        <v>19</v>
      </c>
      <c r="C59">
        <v>66.666666666666671</v>
      </c>
      <c r="D59">
        <v>3</v>
      </c>
      <c r="E59" t="s">
        <v>7650</v>
      </c>
      <c r="F59">
        <v>129</v>
      </c>
      <c r="G59">
        <v>0</v>
      </c>
      <c r="H59" t="s">
        <v>637</v>
      </c>
      <c r="I59" t="s">
        <v>7651</v>
      </c>
      <c r="J59" t="s">
        <v>767</v>
      </c>
      <c r="K59" t="s">
        <v>639</v>
      </c>
      <c r="L59" t="s">
        <v>640</v>
      </c>
      <c r="M59" t="s">
        <v>7652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7653</v>
      </c>
      <c r="T59" t="s">
        <v>7652</v>
      </c>
    </row>
    <row r="60" spans="1:20" x14ac:dyDescent="0.25">
      <c r="A60" t="s">
        <v>241</v>
      </c>
      <c r="B60" t="s">
        <v>247</v>
      </c>
      <c r="C60">
        <v>159</v>
      </c>
      <c r="D60">
        <v>1</v>
      </c>
      <c r="E60" t="s">
        <v>7654</v>
      </c>
      <c r="F60">
        <v>258</v>
      </c>
      <c r="G60">
        <v>0</v>
      </c>
      <c r="H60" t="s">
        <v>637</v>
      </c>
      <c r="I60" t="s">
        <v>7655</v>
      </c>
      <c r="J60" t="s">
        <v>698</v>
      </c>
      <c r="K60" t="s">
        <v>639</v>
      </c>
      <c r="L60" t="s">
        <v>640</v>
      </c>
      <c r="M60" t="s">
        <v>7656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7657</v>
      </c>
      <c r="T60" t="s">
        <v>7656</v>
      </c>
    </row>
    <row r="61" spans="1:20" x14ac:dyDescent="0.25">
      <c r="A61" t="s">
        <v>239</v>
      </c>
      <c r="B61" t="s">
        <v>245</v>
      </c>
      <c r="C61">
        <v>159</v>
      </c>
      <c r="D61">
        <v>1</v>
      </c>
      <c r="E61" t="s">
        <v>7654</v>
      </c>
      <c r="F61">
        <v>258</v>
      </c>
      <c r="G61">
        <v>0</v>
      </c>
      <c r="H61" t="s">
        <v>637</v>
      </c>
      <c r="I61" t="s">
        <v>7655</v>
      </c>
      <c r="J61" t="s">
        <v>698</v>
      </c>
      <c r="K61" t="s">
        <v>639</v>
      </c>
      <c r="L61" t="s">
        <v>640</v>
      </c>
      <c r="M61" t="s">
        <v>7656</v>
      </c>
      <c r="N61" t="s">
        <v>639</v>
      </c>
      <c r="O61" t="s">
        <v>647</v>
      </c>
      <c r="P61" t="s">
        <v>5</v>
      </c>
      <c r="Q61" t="s">
        <v>648</v>
      </c>
      <c r="R61" t="s">
        <v>640</v>
      </c>
      <c r="S61" t="s">
        <v>7657</v>
      </c>
      <c r="T61" t="s">
        <v>7656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7658</v>
      </c>
      <c r="F62">
        <v>100</v>
      </c>
      <c r="G62">
        <v>0</v>
      </c>
      <c r="H62" t="s">
        <v>637</v>
      </c>
      <c r="I62" t="s">
        <v>7659</v>
      </c>
      <c r="J62" t="s">
        <v>741</v>
      </c>
      <c r="K62" t="s">
        <v>639</v>
      </c>
      <c r="L62" t="s">
        <v>640</v>
      </c>
      <c r="M62" t="s">
        <v>7660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7661</v>
      </c>
      <c r="T62" t="s">
        <v>7660</v>
      </c>
    </row>
    <row r="63" spans="1:20" x14ac:dyDescent="0.25">
      <c r="A63" t="s">
        <v>241</v>
      </c>
      <c r="B63" t="s">
        <v>742</v>
      </c>
      <c r="C63">
        <v>72.2</v>
      </c>
      <c r="D63">
        <v>1</v>
      </c>
      <c r="E63" t="s">
        <v>7662</v>
      </c>
      <c r="F63">
        <v>152.4</v>
      </c>
      <c r="G63">
        <v>8</v>
      </c>
      <c r="H63" t="s">
        <v>677</v>
      </c>
      <c r="I63" t="s">
        <v>7663</v>
      </c>
      <c r="J63" t="s">
        <v>7664</v>
      </c>
      <c r="K63" t="s">
        <v>1024</v>
      </c>
      <c r="L63" t="s">
        <v>7665</v>
      </c>
      <c r="M63" t="s">
        <v>7666</v>
      </c>
      <c r="N63" t="s">
        <v>639</v>
      </c>
      <c r="O63" t="s">
        <v>678</v>
      </c>
      <c r="P63" t="s">
        <v>23</v>
      </c>
      <c r="Q63" t="s">
        <v>679</v>
      </c>
      <c r="R63" t="s">
        <v>640</v>
      </c>
      <c r="S63" t="s">
        <v>7667</v>
      </c>
      <c r="T63" t="s">
        <v>7666</v>
      </c>
    </row>
    <row r="64" spans="1:20" x14ac:dyDescent="0.25">
      <c r="A64" t="s">
        <v>239</v>
      </c>
      <c r="B64" t="s">
        <v>742</v>
      </c>
      <c r="C64">
        <v>72.2</v>
      </c>
      <c r="D64">
        <v>1</v>
      </c>
      <c r="E64" t="s">
        <v>7662</v>
      </c>
      <c r="F64">
        <v>152.4</v>
      </c>
      <c r="G64">
        <v>8</v>
      </c>
      <c r="H64" t="s">
        <v>677</v>
      </c>
      <c r="I64" t="s">
        <v>7663</v>
      </c>
      <c r="J64" t="s">
        <v>7664</v>
      </c>
      <c r="K64" t="s">
        <v>1024</v>
      </c>
      <c r="L64" t="s">
        <v>7665</v>
      </c>
      <c r="M64" t="s">
        <v>7666</v>
      </c>
      <c r="N64" t="s">
        <v>639</v>
      </c>
      <c r="O64" t="s">
        <v>678</v>
      </c>
      <c r="P64" t="s">
        <v>23</v>
      </c>
      <c r="Q64" t="s">
        <v>679</v>
      </c>
      <c r="R64" t="s">
        <v>640</v>
      </c>
      <c r="S64" t="s">
        <v>7667</v>
      </c>
      <c r="T64" t="s">
        <v>7666</v>
      </c>
    </row>
    <row r="65" spans="1:20" x14ac:dyDescent="0.25">
      <c r="A65" t="s">
        <v>22</v>
      </c>
      <c r="B65" t="s">
        <v>27</v>
      </c>
      <c r="C65">
        <v>80</v>
      </c>
      <c r="D65">
        <v>1</v>
      </c>
      <c r="E65" t="s">
        <v>7668</v>
      </c>
      <c r="F65">
        <v>80</v>
      </c>
      <c r="G65">
        <v>0</v>
      </c>
      <c r="H65" t="s">
        <v>649</v>
      </c>
      <c r="I65" t="s">
        <v>7669</v>
      </c>
      <c r="J65" t="s">
        <v>7670</v>
      </c>
      <c r="K65" t="s">
        <v>903</v>
      </c>
      <c r="L65" t="s">
        <v>5533</v>
      </c>
      <c r="M65" t="s">
        <v>7671</v>
      </c>
      <c r="N65" t="s">
        <v>639</v>
      </c>
      <c r="O65" t="s">
        <v>651</v>
      </c>
      <c r="P65" t="s">
        <v>26</v>
      </c>
      <c r="Q65" t="s">
        <v>652</v>
      </c>
      <c r="R65" t="s">
        <v>640</v>
      </c>
      <c r="S65" t="s">
        <v>7672</v>
      </c>
      <c r="T65" t="s">
        <v>7671</v>
      </c>
    </row>
    <row r="66" spans="1:20" x14ac:dyDescent="0.25">
      <c r="A66" t="s">
        <v>239</v>
      </c>
      <c r="B66" t="s">
        <v>742</v>
      </c>
      <c r="C66">
        <v>87.2</v>
      </c>
      <c r="D66">
        <v>1</v>
      </c>
      <c r="E66" t="s">
        <v>7673</v>
      </c>
      <c r="F66">
        <v>87.2</v>
      </c>
      <c r="G66">
        <v>0</v>
      </c>
      <c r="H66" t="s">
        <v>677</v>
      </c>
      <c r="I66" t="s">
        <v>7674</v>
      </c>
      <c r="J66" t="s">
        <v>7675</v>
      </c>
      <c r="K66" t="s">
        <v>4902</v>
      </c>
      <c r="L66" t="s">
        <v>7676</v>
      </c>
      <c r="M66" t="s">
        <v>7677</v>
      </c>
      <c r="N66" t="s">
        <v>639</v>
      </c>
      <c r="O66" t="s">
        <v>678</v>
      </c>
      <c r="P66" t="s">
        <v>23</v>
      </c>
      <c r="Q66" t="s">
        <v>679</v>
      </c>
      <c r="R66" t="s">
        <v>640</v>
      </c>
      <c r="S66" t="s">
        <v>7678</v>
      </c>
      <c r="T66" t="s">
        <v>7677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7679</v>
      </c>
      <c r="F67">
        <v>100</v>
      </c>
      <c r="G67">
        <v>0</v>
      </c>
      <c r="H67" t="s">
        <v>637</v>
      </c>
      <c r="I67" t="s">
        <v>7680</v>
      </c>
      <c r="J67" t="s">
        <v>757</v>
      </c>
      <c r="K67" t="s">
        <v>639</v>
      </c>
      <c r="L67" t="s">
        <v>640</v>
      </c>
      <c r="M67" t="s">
        <v>7681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7682</v>
      </c>
      <c r="T67" t="s">
        <v>7681</v>
      </c>
    </row>
    <row r="68" spans="1:20" x14ac:dyDescent="0.25">
      <c r="A68" t="s">
        <v>239</v>
      </c>
      <c r="B68" t="s">
        <v>742</v>
      </c>
      <c r="C68">
        <v>92.65</v>
      </c>
      <c r="D68">
        <v>1</v>
      </c>
      <c r="E68" t="s">
        <v>7683</v>
      </c>
      <c r="F68">
        <v>179.85</v>
      </c>
      <c r="G68">
        <v>0</v>
      </c>
      <c r="H68" t="s">
        <v>677</v>
      </c>
      <c r="I68" t="s">
        <v>7674</v>
      </c>
      <c r="J68" t="s">
        <v>7675</v>
      </c>
      <c r="K68" t="s">
        <v>4902</v>
      </c>
      <c r="L68" t="s">
        <v>7676</v>
      </c>
      <c r="M68" t="s">
        <v>7684</v>
      </c>
      <c r="N68" t="s">
        <v>639</v>
      </c>
      <c r="O68" t="s">
        <v>678</v>
      </c>
      <c r="P68" t="s">
        <v>23</v>
      </c>
      <c r="Q68" t="s">
        <v>679</v>
      </c>
      <c r="R68" t="s">
        <v>640</v>
      </c>
      <c r="S68" t="s">
        <v>7685</v>
      </c>
      <c r="T68" t="s">
        <v>7684</v>
      </c>
    </row>
    <row r="69" spans="1:20" x14ac:dyDescent="0.25">
      <c r="A69" t="s">
        <v>241</v>
      </c>
      <c r="B69" t="s">
        <v>742</v>
      </c>
      <c r="C69">
        <v>87.2</v>
      </c>
      <c r="D69">
        <v>1</v>
      </c>
      <c r="E69" t="s">
        <v>7683</v>
      </c>
      <c r="F69">
        <v>179.85</v>
      </c>
      <c r="G69">
        <v>0</v>
      </c>
      <c r="H69" t="s">
        <v>677</v>
      </c>
      <c r="I69" t="s">
        <v>7674</v>
      </c>
      <c r="J69" t="s">
        <v>7675</v>
      </c>
      <c r="K69" t="s">
        <v>4902</v>
      </c>
      <c r="L69" t="s">
        <v>7676</v>
      </c>
      <c r="M69" t="s">
        <v>7684</v>
      </c>
      <c r="N69" t="s">
        <v>639</v>
      </c>
      <c r="O69" t="s">
        <v>678</v>
      </c>
      <c r="P69" t="s">
        <v>23</v>
      </c>
      <c r="Q69" t="s">
        <v>679</v>
      </c>
      <c r="R69" t="s">
        <v>640</v>
      </c>
      <c r="S69" t="s">
        <v>7685</v>
      </c>
      <c r="T69" t="s">
        <v>7684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7686</v>
      </c>
      <c r="F70">
        <v>100</v>
      </c>
      <c r="G70">
        <v>0</v>
      </c>
      <c r="H70" t="s">
        <v>637</v>
      </c>
      <c r="I70" t="s">
        <v>7687</v>
      </c>
      <c r="J70" t="s">
        <v>646</v>
      </c>
      <c r="K70" t="s">
        <v>639</v>
      </c>
      <c r="L70" t="s">
        <v>640</v>
      </c>
      <c r="M70" t="s">
        <v>7688</v>
      </c>
      <c r="N70" t="s">
        <v>639</v>
      </c>
      <c r="O70" t="s">
        <v>641</v>
      </c>
      <c r="P70" t="s">
        <v>5</v>
      </c>
      <c r="Q70" t="s">
        <v>642</v>
      </c>
      <c r="R70" t="s">
        <v>640</v>
      </c>
      <c r="S70" t="s">
        <v>7689</v>
      </c>
      <c r="T70" t="s">
        <v>7688</v>
      </c>
    </row>
    <row r="71" spans="1:20" x14ac:dyDescent="0.25">
      <c r="A71" t="s">
        <v>22</v>
      </c>
      <c r="B71" t="s">
        <v>27</v>
      </c>
      <c r="C71">
        <v>66.333333333333329</v>
      </c>
      <c r="D71">
        <v>3</v>
      </c>
      <c r="E71" t="s">
        <v>7690</v>
      </c>
      <c r="F71">
        <v>851</v>
      </c>
      <c r="G71">
        <v>104</v>
      </c>
      <c r="H71" t="s">
        <v>694</v>
      </c>
      <c r="I71" t="s">
        <v>7691</v>
      </c>
      <c r="J71" t="s">
        <v>7692</v>
      </c>
      <c r="K71" t="s">
        <v>7693</v>
      </c>
      <c r="L71" t="s">
        <v>7694</v>
      </c>
      <c r="M71" t="s">
        <v>7684</v>
      </c>
      <c r="N71" t="s">
        <v>639</v>
      </c>
      <c r="O71" t="s">
        <v>678</v>
      </c>
      <c r="P71" t="s">
        <v>23</v>
      </c>
      <c r="Q71" t="s">
        <v>679</v>
      </c>
      <c r="R71" t="s">
        <v>640</v>
      </c>
      <c r="S71" t="s">
        <v>7695</v>
      </c>
      <c r="T71" t="s">
        <v>7688</v>
      </c>
    </row>
    <row r="72" spans="1:20" x14ac:dyDescent="0.25">
      <c r="A72" t="s">
        <v>22</v>
      </c>
      <c r="B72" t="s">
        <v>27</v>
      </c>
      <c r="C72">
        <v>66.333333333333329</v>
      </c>
      <c r="D72">
        <v>3</v>
      </c>
      <c r="E72" t="s">
        <v>7690</v>
      </c>
      <c r="F72">
        <v>851</v>
      </c>
      <c r="G72">
        <v>104</v>
      </c>
      <c r="H72" t="s">
        <v>694</v>
      </c>
      <c r="I72" t="s">
        <v>7691</v>
      </c>
      <c r="J72" t="s">
        <v>7692</v>
      </c>
      <c r="K72" t="s">
        <v>7693</v>
      </c>
      <c r="L72" t="s">
        <v>7694</v>
      </c>
      <c r="M72" t="s">
        <v>7684</v>
      </c>
      <c r="N72" t="s">
        <v>639</v>
      </c>
      <c r="O72" t="s">
        <v>678</v>
      </c>
      <c r="P72" t="s">
        <v>23</v>
      </c>
      <c r="Q72" t="s">
        <v>679</v>
      </c>
      <c r="R72" t="s">
        <v>640</v>
      </c>
      <c r="S72" t="s">
        <v>7695</v>
      </c>
      <c r="T72" t="s">
        <v>7688</v>
      </c>
    </row>
    <row r="73" spans="1:20" x14ac:dyDescent="0.25">
      <c r="A73" t="s">
        <v>22</v>
      </c>
      <c r="B73" t="s">
        <v>27</v>
      </c>
      <c r="C73">
        <v>66.333333333333329</v>
      </c>
      <c r="D73">
        <v>3</v>
      </c>
      <c r="E73" t="s">
        <v>7690</v>
      </c>
      <c r="F73">
        <v>851</v>
      </c>
      <c r="G73">
        <v>104</v>
      </c>
      <c r="H73" t="s">
        <v>694</v>
      </c>
      <c r="I73" t="s">
        <v>7691</v>
      </c>
      <c r="J73" t="s">
        <v>7692</v>
      </c>
      <c r="K73" t="s">
        <v>7693</v>
      </c>
      <c r="L73" t="s">
        <v>7694</v>
      </c>
      <c r="M73" t="s">
        <v>7684</v>
      </c>
      <c r="N73" t="s">
        <v>639</v>
      </c>
      <c r="O73" t="s">
        <v>678</v>
      </c>
      <c r="P73" t="s">
        <v>23</v>
      </c>
      <c r="Q73" t="s">
        <v>679</v>
      </c>
      <c r="R73" t="s">
        <v>640</v>
      </c>
      <c r="S73" t="s">
        <v>7695</v>
      </c>
      <c r="T73" t="s">
        <v>7688</v>
      </c>
    </row>
    <row r="74" spans="1:20" x14ac:dyDescent="0.25">
      <c r="A74" t="s">
        <v>516</v>
      </c>
      <c r="B74" t="s">
        <v>120</v>
      </c>
      <c r="C74">
        <v>75</v>
      </c>
      <c r="D74">
        <v>1</v>
      </c>
      <c r="E74" t="s">
        <v>7696</v>
      </c>
      <c r="F74">
        <v>112</v>
      </c>
      <c r="G74">
        <v>37</v>
      </c>
      <c r="H74" t="s">
        <v>649</v>
      </c>
      <c r="I74" t="s">
        <v>7697</v>
      </c>
      <c r="J74" t="s">
        <v>7698</v>
      </c>
      <c r="K74" t="s">
        <v>4824</v>
      </c>
      <c r="L74" t="s">
        <v>731</v>
      </c>
      <c r="M74" t="s">
        <v>7699</v>
      </c>
      <c r="N74" t="s">
        <v>639</v>
      </c>
      <c r="O74" t="s">
        <v>651</v>
      </c>
      <c r="P74" t="s">
        <v>26</v>
      </c>
      <c r="Q74" t="s">
        <v>652</v>
      </c>
      <c r="R74" t="s">
        <v>640</v>
      </c>
      <c r="S74" t="s">
        <v>7700</v>
      </c>
      <c r="T74" t="s">
        <v>7701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7702</v>
      </c>
      <c r="F75">
        <v>100</v>
      </c>
      <c r="G75">
        <v>0</v>
      </c>
      <c r="H75" t="s">
        <v>637</v>
      </c>
      <c r="I75" t="s">
        <v>7703</v>
      </c>
      <c r="J75" t="s">
        <v>798</v>
      </c>
      <c r="K75" t="s">
        <v>639</v>
      </c>
      <c r="L75" t="s">
        <v>640</v>
      </c>
      <c r="M75" t="s">
        <v>7704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7705</v>
      </c>
      <c r="T75" t="s">
        <v>7704</v>
      </c>
    </row>
    <row r="76" spans="1:20" x14ac:dyDescent="0.25">
      <c r="A76" t="s">
        <v>601</v>
      </c>
      <c r="B76" t="s">
        <v>602</v>
      </c>
      <c r="C76">
        <v>139</v>
      </c>
      <c r="D76">
        <v>2</v>
      </c>
      <c r="E76" t="s">
        <v>7706</v>
      </c>
      <c r="F76">
        <v>1090</v>
      </c>
      <c r="G76">
        <v>0</v>
      </c>
      <c r="H76" t="s">
        <v>637</v>
      </c>
      <c r="I76" t="s">
        <v>4545</v>
      </c>
      <c r="J76" t="s">
        <v>767</v>
      </c>
      <c r="K76" t="s">
        <v>639</v>
      </c>
      <c r="L76" t="s">
        <v>640</v>
      </c>
      <c r="M76" t="s">
        <v>7707</v>
      </c>
      <c r="N76" t="s">
        <v>639</v>
      </c>
      <c r="O76" t="s">
        <v>641</v>
      </c>
      <c r="P76" t="s">
        <v>5</v>
      </c>
      <c r="Q76" t="s">
        <v>642</v>
      </c>
      <c r="R76" t="s">
        <v>7708</v>
      </c>
      <c r="S76" t="s">
        <v>7709</v>
      </c>
      <c r="T76" t="s">
        <v>7707</v>
      </c>
    </row>
    <row r="77" spans="1:20" x14ac:dyDescent="0.25">
      <c r="A77" t="s">
        <v>241</v>
      </c>
      <c r="B77" t="s">
        <v>247</v>
      </c>
      <c r="C77">
        <v>139</v>
      </c>
      <c r="D77">
        <v>2</v>
      </c>
      <c r="E77" t="s">
        <v>7706</v>
      </c>
      <c r="F77">
        <v>1090</v>
      </c>
      <c r="G77">
        <v>0</v>
      </c>
      <c r="H77" t="s">
        <v>637</v>
      </c>
      <c r="I77" t="s">
        <v>4545</v>
      </c>
      <c r="J77" t="s">
        <v>767</v>
      </c>
      <c r="K77" t="s">
        <v>639</v>
      </c>
      <c r="L77" t="s">
        <v>640</v>
      </c>
      <c r="M77" t="s">
        <v>7707</v>
      </c>
      <c r="N77" t="s">
        <v>639</v>
      </c>
      <c r="O77" t="s">
        <v>641</v>
      </c>
      <c r="P77" t="s">
        <v>5</v>
      </c>
      <c r="Q77" t="s">
        <v>642</v>
      </c>
      <c r="R77" t="s">
        <v>7708</v>
      </c>
      <c r="S77" t="s">
        <v>7709</v>
      </c>
      <c r="T77" t="s">
        <v>7707</v>
      </c>
    </row>
    <row r="78" spans="1:20" x14ac:dyDescent="0.25">
      <c r="A78" t="s">
        <v>240</v>
      </c>
      <c r="B78" t="s">
        <v>246</v>
      </c>
      <c r="C78">
        <v>139</v>
      </c>
      <c r="D78">
        <v>3</v>
      </c>
      <c r="E78" t="s">
        <v>7706</v>
      </c>
      <c r="F78">
        <v>1090</v>
      </c>
      <c r="G78">
        <v>0</v>
      </c>
      <c r="H78" t="s">
        <v>637</v>
      </c>
      <c r="I78" t="s">
        <v>4545</v>
      </c>
      <c r="J78" t="s">
        <v>767</v>
      </c>
      <c r="K78" t="s">
        <v>639</v>
      </c>
      <c r="L78" t="s">
        <v>640</v>
      </c>
      <c r="M78" t="s">
        <v>7707</v>
      </c>
      <c r="N78" t="s">
        <v>639</v>
      </c>
      <c r="O78" t="s">
        <v>641</v>
      </c>
      <c r="P78" t="s">
        <v>5</v>
      </c>
      <c r="Q78" t="s">
        <v>642</v>
      </c>
      <c r="R78" t="s">
        <v>7708</v>
      </c>
      <c r="S78" t="s">
        <v>7709</v>
      </c>
      <c r="T78" t="s">
        <v>7707</v>
      </c>
    </row>
    <row r="79" spans="1:20" x14ac:dyDescent="0.25">
      <c r="A79" t="s">
        <v>239</v>
      </c>
      <c r="B79" t="s">
        <v>245</v>
      </c>
      <c r="C79">
        <v>139</v>
      </c>
      <c r="D79">
        <v>3</v>
      </c>
      <c r="E79" t="s">
        <v>7706</v>
      </c>
      <c r="F79">
        <v>1090</v>
      </c>
      <c r="G79">
        <v>0</v>
      </c>
      <c r="H79" t="s">
        <v>637</v>
      </c>
      <c r="I79" t="s">
        <v>4545</v>
      </c>
      <c r="J79" t="s">
        <v>767</v>
      </c>
      <c r="K79" t="s">
        <v>639</v>
      </c>
      <c r="L79" t="s">
        <v>640</v>
      </c>
      <c r="M79" t="s">
        <v>7707</v>
      </c>
      <c r="N79" t="s">
        <v>639</v>
      </c>
      <c r="O79" t="s">
        <v>641</v>
      </c>
      <c r="P79" t="s">
        <v>5</v>
      </c>
      <c r="Q79" t="s">
        <v>642</v>
      </c>
      <c r="R79" t="s">
        <v>7708</v>
      </c>
      <c r="S79" t="s">
        <v>7709</v>
      </c>
      <c r="T79" t="s">
        <v>7707</v>
      </c>
    </row>
    <row r="80" spans="1:20" x14ac:dyDescent="0.25">
      <c r="A80" t="s">
        <v>240</v>
      </c>
      <c r="B80" t="s">
        <v>246</v>
      </c>
      <c r="C80">
        <v>159</v>
      </c>
      <c r="D80">
        <v>1</v>
      </c>
      <c r="E80" t="s">
        <v>7710</v>
      </c>
      <c r="F80">
        <v>129</v>
      </c>
      <c r="G80">
        <v>0</v>
      </c>
      <c r="H80" t="s">
        <v>637</v>
      </c>
      <c r="I80" t="s">
        <v>7711</v>
      </c>
      <c r="J80" t="s">
        <v>638</v>
      </c>
      <c r="K80" t="s">
        <v>639</v>
      </c>
      <c r="L80" t="s">
        <v>640</v>
      </c>
      <c r="M80" t="s">
        <v>7707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7712</v>
      </c>
      <c r="T80" t="s">
        <v>7707</v>
      </c>
    </row>
    <row r="81" spans="1:20" x14ac:dyDescent="0.25">
      <c r="A81" t="s">
        <v>22</v>
      </c>
      <c r="B81" t="s">
        <v>27</v>
      </c>
      <c r="C81">
        <v>120</v>
      </c>
      <c r="D81">
        <v>2</v>
      </c>
      <c r="E81" t="s">
        <v>7713</v>
      </c>
      <c r="F81">
        <v>178</v>
      </c>
      <c r="G81">
        <v>0</v>
      </c>
      <c r="H81" t="s">
        <v>637</v>
      </c>
      <c r="I81" t="s">
        <v>7714</v>
      </c>
      <c r="J81" t="s">
        <v>728</v>
      </c>
      <c r="K81" t="s">
        <v>639</v>
      </c>
      <c r="L81" t="s">
        <v>640</v>
      </c>
      <c r="M81" t="s">
        <v>7715</v>
      </c>
      <c r="N81" t="s">
        <v>639</v>
      </c>
      <c r="O81" t="s">
        <v>647</v>
      </c>
      <c r="P81" t="s">
        <v>5</v>
      </c>
      <c r="Q81" t="s">
        <v>648</v>
      </c>
      <c r="R81" t="s">
        <v>640</v>
      </c>
      <c r="S81" t="s">
        <v>7716</v>
      </c>
      <c r="T81" t="s">
        <v>7715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7717</v>
      </c>
      <c r="F82">
        <v>100</v>
      </c>
      <c r="G82">
        <v>0</v>
      </c>
      <c r="H82" t="s">
        <v>637</v>
      </c>
      <c r="I82" t="s">
        <v>7718</v>
      </c>
      <c r="J82" t="s">
        <v>675</v>
      </c>
      <c r="K82" t="s">
        <v>639</v>
      </c>
      <c r="L82" t="s">
        <v>640</v>
      </c>
      <c r="M82" t="s">
        <v>7719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7720</v>
      </c>
      <c r="T82" t="s">
        <v>7719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6</v>
      </c>
      <c r="E83" t="s">
        <v>7721</v>
      </c>
      <c r="F83">
        <v>200</v>
      </c>
      <c r="G83">
        <v>0</v>
      </c>
      <c r="H83" t="s">
        <v>637</v>
      </c>
      <c r="I83" t="s">
        <v>7722</v>
      </c>
      <c r="J83" t="s">
        <v>733</v>
      </c>
      <c r="K83" t="s">
        <v>639</v>
      </c>
      <c r="L83" t="s">
        <v>640</v>
      </c>
      <c r="M83" t="s">
        <v>7723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7724</v>
      </c>
      <c r="T83" t="s">
        <v>7723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7725</v>
      </c>
      <c r="F84">
        <v>100</v>
      </c>
      <c r="G84">
        <v>0</v>
      </c>
      <c r="H84" t="s">
        <v>637</v>
      </c>
      <c r="I84" t="s">
        <v>7726</v>
      </c>
      <c r="J84" t="s">
        <v>704</v>
      </c>
      <c r="K84" t="s">
        <v>639</v>
      </c>
      <c r="L84" t="s">
        <v>640</v>
      </c>
      <c r="M84" t="s">
        <v>7727</v>
      </c>
      <c r="N84" t="s">
        <v>639</v>
      </c>
      <c r="O84" t="s">
        <v>647</v>
      </c>
      <c r="P84" t="s">
        <v>5</v>
      </c>
      <c r="Q84" t="s">
        <v>648</v>
      </c>
      <c r="R84" t="s">
        <v>640</v>
      </c>
      <c r="S84" t="s">
        <v>7728</v>
      </c>
      <c r="T84" t="s">
        <v>7729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7730</v>
      </c>
      <c r="F85">
        <v>100</v>
      </c>
      <c r="G85">
        <v>0</v>
      </c>
      <c r="H85" t="s">
        <v>637</v>
      </c>
      <c r="I85" t="s">
        <v>7731</v>
      </c>
      <c r="J85" t="s">
        <v>664</v>
      </c>
      <c r="K85" t="s">
        <v>639</v>
      </c>
      <c r="L85" t="s">
        <v>640</v>
      </c>
      <c r="M85" t="s">
        <v>7732</v>
      </c>
      <c r="N85" t="s">
        <v>639</v>
      </c>
      <c r="O85" t="s">
        <v>647</v>
      </c>
      <c r="P85" t="s">
        <v>5</v>
      </c>
      <c r="Q85" t="s">
        <v>648</v>
      </c>
      <c r="R85" t="s">
        <v>640</v>
      </c>
      <c r="S85" t="s">
        <v>7733</v>
      </c>
      <c r="T85" t="s">
        <v>7734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7735</v>
      </c>
      <c r="F86">
        <v>100</v>
      </c>
      <c r="G86">
        <v>0</v>
      </c>
      <c r="H86" t="s">
        <v>637</v>
      </c>
      <c r="I86" t="s">
        <v>7736</v>
      </c>
      <c r="J86" t="s">
        <v>663</v>
      </c>
      <c r="K86" t="s">
        <v>639</v>
      </c>
      <c r="L86" t="s">
        <v>640</v>
      </c>
      <c r="M86" t="s">
        <v>7737</v>
      </c>
      <c r="N86" t="s">
        <v>639</v>
      </c>
      <c r="O86" t="s">
        <v>647</v>
      </c>
      <c r="P86" t="s">
        <v>5</v>
      </c>
      <c r="Q86" t="s">
        <v>648</v>
      </c>
      <c r="R86" t="s">
        <v>640</v>
      </c>
      <c r="S86" t="s">
        <v>7738</v>
      </c>
      <c r="T86" t="s">
        <v>7737</v>
      </c>
    </row>
    <row r="87" spans="1:20" x14ac:dyDescent="0.25">
      <c r="A87" t="s">
        <v>18</v>
      </c>
      <c r="B87" t="s">
        <v>19</v>
      </c>
      <c r="C87">
        <v>33</v>
      </c>
      <c r="D87">
        <v>10</v>
      </c>
      <c r="E87" t="s">
        <v>7739</v>
      </c>
      <c r="F87">
        <v>330</v>
      </c>
      <c r="G87">
        <v>0</v>
      </c>
      <c r="H87" t="s">
        <v>637</v>
      </c>
      <c r="I87" t="s">
        <v>7740</v>
      </c>
      <c r="J87" t="s">
        <v>645</v>
      </c>
      <c r="K87" t="s">
        <v>639</v>
      </c>
      <c r="L87" t="s">
        <v>640</v>
      </c>
      <c r="M87" t="s">
        <v>7741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7742</v>
      </c>
      <c r="T87" t="s">
        <v>7741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7743</v>
      </c>
      <c r="F88">
        <v>200</v>
      </c>
      <c r="G88">
        <v>0</v>
      </c>
      <c r="H88" t="s">
        <v>637</v>
      </c>
      <c r="I88" t="s">
        <v>7744</v>
      </c>
      <c r="J88" t="s">
        <v>697</v>
      </c>
      <c r="K88" t="s">
        <v>639</v>
      </c>
      <c r="L88" t="s">
        <v>640</v>
      </c>
      <c r="M88" t="s">
        <v>7745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7746</v>
      </c>
      <c r="T88" t="s">
        <v>7745</v>
      </c>
    </row>
    <row r="89" spans="1:20" x14ac:dyDescent="0.25">
      <c r="A89" t="s">
        <v>239</v>
      </c>
      <c r="B89" t="s">
        <v>245</v>
      </c>
      <c r="C89">
        <v>159</v>
      </c>
      <c r="D89">
        <v>1</v>
      </c>
      <c r="E89" t="s">
        <v>7747</v>
      </c>
      <c r="F89">
        <v>129</v>
      </c>
      <c r="G89">
        <v>0</v>
      </c>
      <c r="H89" t="s">
        <v>637</v>
      </c>
      <c r="I89" t="s">
        <v>7748</v>
      </c>
      <c r="J89" t="s">
        <v>756</v>
      </c>
      <c r="K89" t="s">
        <v>639</v>
      </c>
      <c r="L89" t="s">
        <v>640</v>
      </c>
      <c r="M89" t="s">
        <v>7749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7750</v>
      </c>
      <c r="T89" t="s">
        <v>7749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7751</v>
      </c>
      <c r="F90">
        <v>100</v>
      </c>
      <c r="G90">
        <v>0</v>
      </c>
      <c r="H90" t="s">
        <v>637</v>
      </c>
      <c r="I90" t="s">
        <v>7752</v>
      </c>
      <c r="J90" t="s">
        <v>727</v>
      </c>
      <c r="K90" t="s">
        <v>639</v>
      </c>
      <c r="L90" t="s">
        <v>640</v>
      </c>
      <c r="M90" t="s">
        <v>7753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7754</v>
      </c>
      <c r="T90" t="s">
        <v>7753</v>
      </c>
    </row>
    <row r="91" spans="1:20" x14ac:dyDescent="0.25">
      <c r="A91" t="s">
        <v>18</v>
      </c>
      <c r="B91" t="s">
        <v>19</v>
      </c>
      <c r="C91">
        <v>66.666666666666671</v>
      </c>
      <c r="D91">
        <v>3</v>
      </c>
      <c r="E91" t="s">
        <v>7755</v>
      </c>
      <c r="F91">
        <v>100</v>
      </c>
      <c r="G91">
        <v>0</v>
      </c>
      <c r="H91" t="s">
        <v>637</v>
      </c>
      <c r="I91" t="s">
        <v>7756</v>
      </c>
      <c r="J91" t="s">
        <v>698</v>
      </c>
      <c r="K91" t="s">
        <v>639</v>
      </c>
      <c r="L91" t="s">
        <v>640</v>
      </c>
      <c r="M91" t="s">
        <v>7757</v>
      </c>
      <c r="N91" t="s">
        <v>639</v>
      </c>
      <c r="O91" t="s">
        <v>660</v>
      </c>
      <c r="P91" t="s">
        <v>5</v>
      </c>
      <c r="Q91" t="s">
        <v>642</v>
      </c>
      <c r="R91" t="s">
        <v>640</v>
      </c>
      <c r="S91" t="s">
        <v>7758</v>
      </c>
      <c r="T91" t="s">
        <v>7759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7760</v>
      </c>
      <c r="F92">
        <v>100</v>
      </c>
      <c r="G92">
        <v>0</v>
      </c>
      <c r="H92" t="s">
        <v>637</v>
      </c>
      <c r="I92" t="s">
        <v>7761</v>
      </c>
      <c r="J92" t="s">
        <v>7762</v>
      </c>
      <c r="K92" t="s">
        <v>639</v>
      </c>
      <c r="L92" t="s">
        <v>640</v>
      </c>
      <c r="M92" t="s">
        <v>7763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7764</v>
      </c>
      <c r="T92" t="s">
        <v>7763</v>
      </c>
    </row>
    <row r="93" spans="1:20" x14ac:dyDescent="0.25">
      <c r="A93" t="s">
        <v>18</v>
      </c>
      <c r="B93" t="s">
        <v>19</v>
      </c>
      <c r="C93">
        <v>66.666666666666671</v>
      </c>
      <c r="D93">
        <v>3</v>
      </c>
      <c r="E93" t="s">
        <v>7765</v>
      </c>
      <c r="F93">
        <v>100</v>
      </c>
      <c r="G93">
        <v>0</v>
      </c>
      <c r="H93" t="s">
        <v>637</v>
      </c>
      <c r="I93" t="s">
        <v>7766</v>
      </c>
      <c r="J93" t="s">
        <v>676</v>
      </c>
      <c r="K93" t="s">
        <v>639</v>
      </c>
      <c r="L93" t="s">
        <v>640</v>
      </c>
      <c r="M93" t="s">
        <v>7759</v>
      </c>
      <c r="N93" t="s">
        <v>639</v>
      </c>
      <c r="O93" t="s">
        <v>647</v>
      </c>
      <c r="P93" t="s">
        <v>5</v>
      </c>
      <c r="Q93" t="s">
        <v>648</v>
      </c>
      <c r="R93" t="s">
        <v>640</v>
      </c>
      <c r="S93" t="s">
        <v>7767</v>
      </c>
      <c r="T93" t="s">
        <v>7763</v>
      </c>
    </row>
    <row r="94" spans="1:20" x14ac:dyDescent="0.25">
      <c r="A94" t="s">
        <v>18</v>
      </c>
      <c r="B94" t="s">
        <v>19</v>
      </c>
      <c r="C94">
        <v>33</v>
      </c>
      <c r="D94">
        <v>10</v>
      </c>
      <c r="E94" t="s">
        <v>7768</v>
      </c>
      <c r="F94">
        <v>330</v>
      </c>
      <c r="G94">
        <v>0</v>
      </c>
      <c r="H94" t="s">
        <v>637</v>
      </c>
      <c r="I94" t="s">
        <v>784</v>
      </c>
      <c r="J94" t="s">
        <v>735</v>
      </c>
      <c r="K94" t="s">
        <v>639</v>
      </c>
      <c r="L94" t="s">
        <v>640</v>
      </c>
      <c r="M94" t="s">
        <v>7769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7770</v>
      </c>
      <c r="T94" t="s">
        <v>7769</v>
      </c>
    </row>
    <row r="95" spans="1:20" x14ac:dyDescent="0.25">
      <c r="A95" t="s">
        <v>99</v>
      </c>
      <c r="B95" t="s">
        <v>100</v>
      </c>
      <c r="C95">
        <v>10</v>
      </c>
      <c r="D95">
        <v>100</v>
      </c>
      <c r="E95" t="s">
        <v>7771</v>
      </c>
      <c r="F95">
        <v>1000</v>
      </c>
      <c r="G95">
        <v>0</v>
      </c>
      <c r="H95" t="s">
        <v>649</v>
      </c>
      <c r="I95" t="s">
        <v>5782</v>
      </c>
      <c r="J95" t="s">
        <v>5783</v>
      </c>
      <c r="K95" t="s">
        <v>5281</v>
      </c>
      <c r="L95" t="s">
        <v>5784</v>
      </c>
      <c r="M95" t="s">
        <v>7772</v>
      </c>
      <c r="N95" t="s">
        <v>639</v>
      </c>
      <c r="O95" t="s">
        <v>651</v>
      </c>
      <c r="P95" t="s">
        <v>26</v>
      </c>
      <c r="Q95" t="s">
        <v>652</v>
      </c>
      <c r="R95" t="s">
        <v>640</v>
      </c>
      <c r="S95" t="s">
        <v>7773</v>
      </c>
      <c r="T95" t="s">
        <v>7772</v>
      </c>
    </row>
    <row r="96" spans="1:20" x14ac:dyDescent="0.25">
      <c r="A96" t="s">
        <v>101</v>
      </c>
      <c r="B96" t="s">
        <v>74</v>
      </c>
      <c r="C96">
        <v>120</v>
      </c>
      <c r="D96">
        <v>1</v>
      </c>
      <c r="E96" t="s">
        <v>7774</v>
      </c>
      <c r="F96">
        <v>100</v>
      </c>
      <c r="G96">
        <v>0</v>
      </c>
      <c r="H96" t="s">
        <v>637</v>
      </c>
      <c r="I96" t="s">
        <v>7775</v>
      </c>
      <c r="J96" t="s">
        <v>732</v>
      </c>
      <c r="K96" t="s">
        <v>639</v>
      </c>
      <c r="L96" t="s">
        <v>640</v>
      </c>
      <c r="M96" t="s">
        <v>7776</v>
      </c>
      <c r="N96" t="s">
        <v>639</v>
      </c>
      <c r="O96" t="s">
        <v>647</v>
      </c>
      <c r="P96" t="s">
        <v>5</v>
      </c>
      <c r="Q96" t="s">
        <v>648</v>
      </c>
      <c r="R96" t="s">
        <v>640</v>
      </c>
      <c r="S96" t="s">
        <v>7777</v>
      </c>
      <c r="T96" t="s">
        <v>7776</v>
      </c>
    </row>
    <row r="97" spans="1:20" x14ac:dyDescent="0.25">
      <c r="A97" t="s">
        <v>18</v>
      </c>
      <c r="B97" t="s">
        <v>19</v>
      </c>
      <c r="C97">
        <v>66.666666666666671</v>
      </c>
      <c r="D97">
        <v>3</v>
      </c>
      <c r="E97" t="s">
        <v>7778</v>
      </c>
      <c r="F97">
        <v>139</v>
      </c>
      <c r="G97">
        <v>10</v>
      </c>
      <c r="H97" t="s">
        <v>637</v>
      </c>
      <c r="I97" t="s">
        <v>7779</v>
      </c>
      <c r="J97" t="s">
        <v>697</v>
      </c>
      <c r="K97" t="s">
        <v>639</v>
      </c>
      <c r="L97" t="s">
        <v>640</v>
      </c>
      <c r="M97" t="s">
        <v>7776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7780</v>
      </c>
      <c r="T97" t="s">
        <v>7776</v>
      </c>
    </row>
    <row r="98" spans="1:20" x14ac:dyDescent="0.25">
      <c r="A98" t="s">
        <v>22</v>
      </c>
      <c r="B98" t="s">
        <v>27</v>
      </c>
      <c r="C98">
        <v>80</v>
      </c>
      <c r="D98">
        <v>1</v>
      </c>
      <c r="E98" t="s">
        <v>7781</v>
      </c>
      <c r="F98">
        <v>80</v>
      </c>
      <c r="G98">
        <v>0</v>
      </c>
      <c r="H98" t="s">
        <v>649</v>
      </c>
      <c r="I98" t="s">
        <v>7782</v>
      </c>
      <c r="J98" t="s">
        <v>7783</v>
      </c>
      <c r="K98" t="s">
        <v>7784</v>
      </c>
      <c r="L98" t="s">
        <v>4844</v>
      </c>
      <c r="M98" t="s">
        <v>7785</v>
      </c>
      <c r="N98" t="s">
        <v>639</v>
      </c>
      <c r="O98" t="s">
        <v>651</v>
      </c>
      <c r="P98" t="s">
        <v>26</v>
      </c>
      <c r="Q98" t="s">
        <v>652</v>
      </c>
      <c r="R98" t="s">
        <v>640</v>
      </c>
      <c r="S98" t="s">
        <v>7786</v>
      </c>
      <c r="T98" t="s">
        <v>7787</v>
      </c>
    </row>
    <row r="99" spans="1:20" x14ac:dyDescent="0.25">
      <c r="A99" t="s">
        <v>516</v>
      </c>
      <c r="B99" t="s">
        <v>120</v>
      </c>
      <c r="C99">
        <v>75</v>
      </c>
      <c r="D99">
        <v>1</v>
      </c>
      <c r="E99" t="s">
        <v>7788</v>
      </c>
      <c r="F99">
        <v>75</v>
      </c>
      <c r="G99">
        <v>0</v>
      </c>
      <c r="H99" t="s">
        <v>649</v>
      </c>
      <c r="I99" t="s">
        <v>942</v>
      </c>
      <c r="J99" t="s">
        <v>6344</v>
      </c>
      <c r="K99" t="s">
        <v>6345</v>
      </c>
      <c r="L99" t="s">
        <v>893</v>
      </c>
      <c r="M99" t="s">
        <v>7789</v>
      </c>
      <c r="N99" t="s">
        <v>639</v>
      </c>
      <c r="O99" t="s">
        <v>651</v>
      </c>
      <c r="P99" t="s">
        <v>26</v>
      </c>
      <c r="Q99" t="s">
        <v>652</v>
      </c>
      <c r="R99" t="s">
        <v>640</v>
      </c>
      <c r="S99" t="s">
        <v>7790</v>
      </c>
      <c r="T99" t="s">
        <v>7787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7791</v>
      </c>
      <c r="F100">
        <v>110</v>
      </c>
      <c r="G100">
        <v>10</v>
      </c>
      <c r="H100" t="s">
        <v>637</v>
      </c>
      <c r="I100" t="s">
        <v>7792</v>
      </c>
      <c r="J100" t="s">
        <v>685</v>
      </c>
      <c r="K100" t="s">
        <v>639</v>
      </c>
      <c r="L100" t="s">
        <v>640</v>
      </c>
      <c r="M100" t="s">
        <v>7793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7794</v>
      </c>
      <c r="T100" t="s">
        <v>7793</v>
      </c>
    </row>
    <row r="101" spans="1:20" x14ac:dyDescent="0.25">
      <c r="A101" t="s">
        <v>240</v>
      </c>
      <c r="B101" t="s">
        <v>2885</v>
      </c>
      <c r="C101">
        <v>103.55</v>
      </c>
      <c r="D101">
        <v>1</v>
      </c>
      <c r="E101" t="s">
        <v>7795</v>
      </c>
      <c r="F101">
        <v>223.1</v>
      </c>
      <c r="G101">
        <v>16</v>
      </c>
      <c r="H101" t="s">
        <v>649</v>
      </c>
      <c r="I101" t="s">
        <v>7796</v>
      </c>
      <c r="J101" t="s">
        <v>7797</v>
      </c>
      <c r="K101" t="s">
        <v>7798</v>
      </c>
      <c r="L101" t="s">
        <v>7799</v>
      </c>
      <c r="M101" t="s">
        <v>7800</v>
      </c>
      <c r="N101" t="s">
        <v>639</v>
      </c>
      <c r="O101" t="s">
        <v>678</v>
      </c>
      <c r="P101" t="s">
        <v>23</v>
      </c>
      <c r="Q101" t="s">
        <v>679</v>
      </c>
      <c r="R101" t="s">
        <v>640</v>
      </c>
      <c r="S101" t="s">
        <v>7801</v>
      </c>
      <c r="T101" t="s">
        <v>7800</v>
      </c>
    </row>
    <row r="102" spans="1:20" x14ac:dyDescent="0.25">
      <c r="A102" t="s">
        <v>241</v>
      </c>
      <c r="B102" t="s">
        <v>2885</v>
      </c>
      <c r="C102">
        <v>103.55</v>
      </c>
      <c r="D102">
        <v>1</v>
      </c>
      <c r="E102" t="s">
        <v>7795</v>
      </c>
      <c r="F102">
        <v>223.1</v>
      </c>
      <c r="G102">
        <v>16</v>
      </c>
      <c r="H102" t="s">
        <v>649</v>
      </c>
      <c r="I102" t="s">
        <v>7796</v>
      </c>
      <c r="J102" t="s">
        <v>7797</v>
      </c>
      <c r="K102" t="s">
        <v>7798</v>
      </c>
      <c r="L102" t="s">
        <v>7799</v>
      </c>
      <c r="M102" t="s">
        <v>7800</v>
      </c>
      <c r="N102" t="s">
        <v>639</v>
      </c>
      <c r="O102" t="s">
        <v>678</v>
      </c>
      <c r="P102" t="s">
        <v>23</v>
      </c>
      <c r="Q102" t="s">
        <v>679</v>
      </c>
      <c r="R102" t="s">
        <v>640</v>
      </c>
      <c r="S102" t="s">
        <v>7801</v>
      </c>
      <c r="T102" t="s">
        <v>7800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6</v>
      </c>
      <c r="E103" t="s">
        <v>7802</v>
      </c>
      <c r="F103">
        <v>200</v>
      </c>
      <c r="G103">
        <v>0</v>
      </c>
      <c r="H103" t="s">
        <v>637</v>
      </c>
      <c r="I103" t="s">
        <v>7238</v>
      </c>
      <c r="J103" t="s">
        <v>727</v>
      </c>
      <c r="K103" t="s">
        <v>639</v>
      </c>
      <c r="L103" t="s">
        <v>640</v>
      </c>
      <c r="M103" t="s">
        <v>7803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7804</v>
      </c>
      <c r="T103" t="s">
        <v>7803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7805</v>
      </c>
      <c r="F104">
        <v>200</v>
      </c>
      <c r="G104">
        <v>0</v>
      </c>
      <c r="H104" t="s">
        <v>637</v>
      </c>
      <c r="I104" t="s">
        <v>7806</v>
      </c>
      <c r="J104" t="s">
        <v>653</v>
      </c>
      <c r="K104" t="s">
        <v>639</v>
      </c>
      <c r="L104" t="s">
        <v>640</v>
      </c>
      <c r="M104" t="s">
        <v>7807</v>
      </c>
      <c r="N104" t="s">
        <v>639</v>
      </c>
      <c r="O104" t="s">
        <v>647</v>
      </c>
      <c r="P104" t="s">
        <v>5</v>
      </c>
      <c r="Q104" t="s">
        <v>648</v>
      </c>
      <c r="R104" t="s">
        <v>640</v>
      </c>
      <c r="S104" t="s">
        <v>7808</v>
      </c>
      <c r="T104" t="s">
        <v>7807</v>
      </c>
    </row>
    <row r="105" spans="1:20" x14ac:dyDescent="0.25">
      <c r="A105" t="s">
        <v>22</v>
      </c>
      <c r="B105" t="s">
        <v>27</v>
      </c>
      <c r="C105">
        <v>69.900000000000006</v>
      </c>
      <c r="D105">
        <v>10</v>
      </c>
      <c r="E105" t="s">
        <v>7809</v>
      </c>
      <c r="F105">
        <v>800</v>
      </c>
      <c r="G105">
        <v>0</v>
      </c>
      <c r="H105" t="s">
        <v>649</v>
      </c>
      <c r="I105" t="s">
        <v>7810</v>
      </c>
      <c r="J105" t="s">
        <v>7811</v>
      </c>
      <c r="K105" t="s">
        <v>5342</v>
      </c>
      <c r="L105" t="s">
        <v>883</v>
      </c>
      <c r="M105" t="s">
        <v>7812</v>
      </c>
      <c r="N105" t="s">
        <v>639</v>
      </c>
      <c r="O105" t="s">
        <v>651</v>
      </c>
      <c r="P105" t="s">
        <v>26</v>
      </c>
      <c r="Q105" t="s">
        <v>652</v>
      </c>
      <c r="R105" t="s">
        <v>640</v>
      </c>
      <c r="S105" t="s">
        <v>7813</v>
      </c>
      <c r="T105" t="s">
        <v>7814</v>
      </c>
    </row>
    <row r="106" spans="1:20" x14ac:dyDescent="0.25">
      <c r="A106" t="s">
        <v>18</v>
      </c>
      <c r="B106" t="s">
        <v>19</v>
      </c>
      <c r="C106">
        <v>33</v>
      </c>
      <c r="D106">
        <v>10</v>
      </c>
      <c r="E106" t="s">
        <v>7815</v>
      </c>
      <c r="F106">
        <v>330</v>
      </c>
      <c r="G106">
        <v>0</v>
      </c>
      <c r="H106" t="s">
        <v>637</v>
      </c>
      <c r="I106" t="s">
        <v>872</v>
      </c>
      <c r="J106" t="s">
        <v>646</v>
      </c>
      <c r="K106" t="s">
        <v>639</v>
      </c>
      <c r="L106" t="s">
        <v>640</v>
      </c>
      <c r="M106" t="s">
        <v>7814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7816</v>
      </c>
      <c r="T106" t="s">
        <v>7814</v>
      </c>
    </row>
    <row r="107" spans="1:20" x14ac:dyDescent="0.25">
      <c r="A107" t="s">
        <v>18</v>
      </c>
      <c r="B107" t="s">
        <v>19</v>
      </c>
      <c r="C107">
        <v>33</v>
      </c>
      <c r="D107">
        <v>10</v>
      </c>
      <c r="E107" t="s">
        <v>7817</v>
      </c>
      <c r="F107">
        <v>399</v>
      </c>
      <c r="G107">
        <v>0</v>
      </c>
      <c r="H107" t="s">
        <v>649</v>
      </c>
      <c r="I107" t="s">
        <v>7818</v>
      </c>
      <c r="J107" t="s">
        <v>7819</v>
      </c>
      <c r="K107" t="s">
        <v>7820</v>
      </c>
      <c r="L107" t="s">
        <v>847</v>
      </c>
      <c r="M107" t="s">
        <v>7821</v>
      </c>
      <c r="N107" t="s">
        <v>639</v>
      </c>
      <c r="O107" t="s">
        <v>7822</v>
      </c>
      <c r="P107" t="s">
        <v>26</v>
      </c>
      <c r="Q107" t="s">
        <v>652</v>
      </c>
      <c r="R107" t="s">
        <v>640</v>
      </c>
      <c r="S107" t="s">
        <v>7823</v>
      </c>
      <c r="T107" t="s">
        <v>7821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7824</v>
      </c>
      <c r="F108">
        <v>100</v>
      </c>
      <c r="G108">
        <v>0</v>
      </c>
      <c r="H108" t="s">
        <v>637</v>
      </c>
      <c r="I108" t="s">
        <v>7825</v>
      </c>
      <c r="J108" t="s">
        <v>756</v>
      </c>
      <c r="K108" t="s">
        <v>639</v>
      </c>
      <c r="L108" t="s">
        <v>640</v>
      </c>
      <c r="M108" t="s">
        <v>7826</v>
      </c>
      <c r="N108" t="s">
        <v>639</v>
      </c>
      <c r="O108" t="s">
        <v>647</v>
      </c>
      <c r="P108" t="s">
        <v>5</v>
      </c>
      <c r="Q108" t="s">
        <v>648</v>
      </c>
      <c r="R108" t="s">
        <v>640</v>
      </c>
      <c r="S108" t="s">
        <v>7827</v>
      </c>
      <c r="T108" t="s">
        <v>7826</v>
      </c>
    </row>
    <row r="109" spans="1:20" x14ac:dyDescent="0.25">
      <c r="A109" t="s">
        <v>240</v>
      </c>
      <c r="B109" t="s">
        <v>246</v>
      </c>
      <c r="C109">
        <v>159</v>
      </c>
      <c r="D109">
        <v>3</v>
      </c>
      <c r="E109" t="s">
        <v>7828</v>
      </c>
      <c r="F109">
        <v>327</v>
      </c>
      <c r="G109">
        <v>0</v>
      </c>
      <c r="H109" t="s">
        <v>637</v>
      </c>
      <c r="I109" t="s">
        <v>7829</v>
      </c>
      <c r="J109" t="s">
        <v>657</v>
      </c>
      <c r="K109" t="s">
        <v>639</v>
      </c>
      <c r="L109" t="s">
        <v>640</v>
      </c>
      <c r="M109" t="s">
        <v>7830</v>
      </c>
      <c r="N109" t="s">
        <v>639</v>
      </c>
      <c r="O109" t="s">
        <v>647</v>
      </c>
      <c r="P109" t="s">
        <v>5</v>
      </c>
      <c r="Q109" t="s">
        <v>648</v>
      </c>
      <c r="R109" t="s">
        <v>640</v>
      </c>
      <c r="S109" t="s">
        <v>7831</v>
      </c>
      <c r="T109" t="s">
        <v>7830</v>
      </c>
    </row>
    <row r="110" spans="1:20" x14ac:dyDescent="0.25">
      <c r="A110" t="s">
        <v>147</v>
      </c>
      <c r="B110" t="s">
        <v>148</v>
      </c>
      <c r="C110">
        <v>40</v>
      </c>
      <c r="D110">
        <v>10</v>
      </c>
      <c r="E110" t="s">
        <v>7832</v>
      </c>
      <c r="F110">
        <v>330</v>
      </c>
      <c r="G110">
        <v>0</v>
      </c>
      <c r="H110" t="s">
        <v>637</v>
      </c>
      <c r="I110" t="s">
        <v>7833</v>
      </c>
      <c r="J110" t="s">
        <v>683</v>
      </c>
      <c r="K110" t="s">
        <v>639</v>
      </c>
      <c r="L110" t="s">
        <v>640</v>
      </c>
      <c r="M110" t="s">
        <v>7830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7834</v>
      </c>
      <c r="T110" t="s">
        <v>7830</v>
      </c>
    </row>
    <row r="111" spans="1:20" x14ac:dyDescent="0.25">
      <c r="A111" t="s">
        <v>241</v>
      </c>
      <c r="B111" t="s">
        <v>742</v>
      </c>
      <c r="C111">
        <v>87.2</v>
      </c>
      <c r="D111">
        <v>1</v>
      </c>
      <c r="E111" t="s">
        <v>7835</v>
      </c>
      <c r="F111">
        <v>94.2</v>
      </c>
      <c r="G111">
        <v>7</v>
      </c>
      <c r="H111" t="s">
        <v>677</v>
      </c>
      <c r="I111" t="s">
        <v>5095</v>
      </c>
      <c r="J111" t="s">
        <v>5096</v>
      </c>
      <c r="K111" t="s">
        <v>763</v>
      </c>
      <c r="L111" t="s">
        <v>5097</v>
      </c>
      <c r="M111" t="s">
        <v>7836</v>
      </c>
      <c r="N111" t="s">
        <v>639</v>
      </c>
      <c r="O111" t="s">
        <v>678</v>
      </c>
      <c r="P111" t="s">
        <v>23</v>
      </c>
      <c r="Q111" t="s">
        <v>679</v>
      </c>
      <c r="R111" t="s">
        <v>640</v>
      </c>
      <c r="S111" t="s">
        <v>7837</v>
      </c>
      <c r="T111" t="s">
        <v>7836</v>
      </c>
    </row>
    <row r="112" spans="1:20" x14ac:dyDescent="0.25">
      <c r="A112" t="s">
        <v>601</v>
      </c>
      <c r="B112" t="s">
        <v>602</v>
      </c>
      <c r="C112">
        <v>139</v>
      </c>
      <c r="D112">
        <v>2</v>
      </c>
      <c r="E112" t="s">
        <v>7838</v>
      </c>
      <c r="F112">
        <v>1090</v>
      </c>
      <c r="G112">
        <v>0</v>
      </c>
      <c r="H112" t="s">
        <v>637</v>
      </c>
      <c r="I112" t="s">
        <v>7839</v>
      </c>
      <c r="J112" t="s">
        <v>705</v>
      </c>
      <c r="K112" t="s">
        <v>639</v>
      </c>
      <c r="L112" t="s">
        <v>640</v>
      </c>
      <c r="M112" t="s">
        <v>7840</v>
      </c>
      <c r="N112" t="s">
        <v>639</v>
      </c>
      <c r="O112" t="s">
        <v>641</v>
      </c>
      <c r="P112" t="s">
        <v>5</v>
      </c>
      <c r="Q112" t="s">
        <v>642</v>
      </c>
      <c r="R112" t="s">
        <v>7841</v>
      </c>
      <c r="S112" t="s">
        <v>7842</v>
      </c>
      <c r="T112" t="s">
        <v>7840</v>
      </c>
    </row>
    <row r="113" spans="1:20" x14ac:dyDescent="0.25">
      <c r="A113" t="s">
        <v>241</v>
      </c>
      <c r="B113" t="s">
        <v>247</v>
      </c>
      <c r="C113">
        <v>139</v>
      </c>
      <c r="D113">
        <v>2</v>
      </c>
      <c r="E113" t="s">
        <v>7838</v>
      </c>
      <c r="F113">
        <v>1090</v>
      </c>
      <c r="G113">
        <v>0</v>
      </c>
      <c r="H113" t="s">
        <v>637</v>
      </c>
      <c r="I113" t="s">
        <v>7839</v>
      </c>
      <c r="J113" t="s">
        <v>705</v>
      </c>
      <c r="K113" t="s">
        <v>639</v>
      </c>
      <c r="L113" t="s">
        <v>640</v>
      </c>
      <c r="M113" t="s">
        <v>7840</v>
      </c>
      <c r="N113" t="s">
        <v>639</v>
      </c>
      <c r="O113" t="s">
        <v>641</v>
      </c>
      <c r="P113" t="s">
        <v>5</v>
      </c>
      <c r="Q113" t="s">
        <v>642</v>
      </c>
      <c r="R113" t="s">
        <v>7841</v>
      </c>
      <c r="S113" t="s">
        <v>7842</v>
      </c>
      <c r="T113" t="s">
        <v>7840</v>
      </c>
    </row>
    <row r="114" spans="1:20" x14ac:dyDescent="0.25">
      <c r="A114" t="s">
        <v>240</v>
      </c>
      <c r="B114" t="s">
        <v>246</v>
      </c>
      <c r="C114">
        <v>139</v>
      </c>
      <c r="D114">
        <v>3</v>
      </c>
      <c r="E114" t="s">
        <v>7838</v>
      </c>
      <c r="F114">
        <v>1090</v>
      </c>
      <c r="G114">
        <v>0</v>
      </c>
      <c r="H114" t="s">
        <v>637</v>
      </c>
      <c r="I114" t="s">
        <v>7839</v>
      </c>
      <c r="J114" t="s">
        <v>705</v>
      </c>
      <c r="K114" t="s">
        <v>639</v>
      </c>
      <c r="L114" t="s">
        <v>640</v>
      </c>
      <c r="M114" t="s">
        <v>7840</v>
      </c>
      <c r="N114" t="s">
        <v>639</v>
      </c>
      <c r="O114" t="s">
        <v>641</v>
      </c>
      <c r="P114" t="s">
        <v>5</v>
      </c>
      <c r="Q114" t="s">
        <v>642</v>
      </c>
      <c r="R114" t="s">
        <v>7841</v>
      </c>
      <c r="S114" t="s">
        <v>7842</v>
      </c>
      <c r="T114" t="s">
        <v>7840</v>
      </c>
    </row>
    <row r="115" spans="1:20" x14ac:dyDescent="0.25">
      <c r="A115" t="s">
        <v>239</v>
      </c>
      <c r="B115" t="s">
        <v>245</v>
      </c>
      <c r="C115">
        <v>139</v>
      </c>
      <c r="D115">
        <v>3</v>
      </c>
      <c r="E115" t="s">
        <v>7838</v>
      </c>
      <c r="F115">
        <v>1090</v>
      </c>
      <c r="G115">
        <v>0</v>
      </c>
      <c r="H115" t="s">
        <v>637</v>
      </c>
      <c r="I115" t="s">
        <v>7839</v>
      </c>
      <c r="J115" t="s">
        <v>705</v>
      </c>
      <c r="K115" t="s">
        <v>639</v>
      </c>
      <c r="L115" t="s">
        <v>640</v>
      </c>
      <c r="M115" t="s">
        <v>7840</v>
      </c>
      <c r="N115" t="s">
        <v>639</v>
      </c>
      <c r="O115" t="s">
        <v>641</v>
      </c>
      <c r="P115" t="s">
        <v>5</v>
      </c>
      <c r="Q115" t="s">
        <v>642</v>
      </c>
      <c r="R115" t="s">
        <v>7841</v>
      </c>
      <c r="S115" t="s">
        <v>7842</v>
      </c>
      <c r="T115" t="s">
        <v>7840</v>
      </c>
    </row>
    <row r="116" spans="1:20" x14ac:dyDescent="0.25">
      <c r="A116" t="s">
        <v>601</v>
      </c>
      <c r="B116" t="s">
        <v>602</v>
      </c>
      <c r="C116">
        <v>139</v>
      </c>
      <c r="D116">
        <v>2</v>
      </c>
      <c r="E116" t="s">
        <v>7843</v>
      </c>
      <c r="F116">
        <v>1090</v>
      </c>
      <c r="G116">
        <v>0</v>
      </c>
      <c r="H116" t="s">
        <v>637</v>
      </c>
      <c r="I116" t="s">
        <v>7839</v>
      </c>
      <c r="J116" t="s">
        <v>705</v>
      </c>
      <c r="K116" t="s">
        <v>639</v>
      </c>
      <c r="L116" t="s">
        <v>640</v>
      </c>
      <c r="M116" t="s">
        <v>7844</v>
      </c>
      <c r="N116" t="s">
        <v>639</v>
      </c>
      <c r="O116" t="s">
        <v>641</v>
      </c>
      <c r="P116" t="s">
        <v>5</v>
      </c>
      <c r="Q116" t="s">
        <v>642</v>
      </c>
      <c r="R116" t="s">
        <v>7845</v>
      </c>
      <c r="S116" t="s">
        <v>7846</v>
      </c>
      <c r="T116" t="s">
        <v>7844</v>
      </c>
    </row>
    <row r="117" spans="1:20" x14ac:dyDescent="0.25">
      <c r="A117" t="s">
        <v>241</v>
      </c>
      <c r="B117" t="s">
        <v>247</v>
      </c>
      <c r="C117">
        <v>139</v>
      </c>
      <c r="D117">
        <v>2</v>
      </c>
      <c r="E117" t="s">
        <v>7843</v>
      </c>
      <c r="F117">
        <v>1090</v>
      </c>
      <c r="G117">
        <v>0</v>
      </c>
      <c r="H117" t="s">
        <v>637</v>
      </c>
      <c r="I117" t="s">
        <v>7839</v>
      </c>
      <c r="J117" t="s">
        <v>705</v>
      </c>
      <c r="K117" t="s">
        <v>639</v>
      </c>
      <c r="L117" t="s">
        <v>640</v>
      </c>
      <c r="M117" t="s">
        <v>7844</v>
      </c>
      <c r="N117" t="s">
        <v>639</v>
      </c>
      <c r="O117" t="s">
        <v>641</v>
      </c>
      <c r="P117" t="s">
        <v>5</v>
      </c>
      <c r="Q117" t="s">
        <v>642</v>
      </c>
      <c r="R117" t="s">
        <v>7845</v>
      </c>
      <c r="S117" t="s">
        <v>7846</v>
      </c>
      <c r="T117" t="s">
        <v>7844</v>
      </c>
    </row>
    <row r="118" spans="1:20" x14ac:dyDescent="0.25">
      <c r="A118" t="s">
        <v>240</v>
      </c>
      <c r="B118" t="s">
        <v>246</v>
      </c>
      <c r="C118">
        <v>139</v>
      </c>
      <c r="D118">
        <v>3</v>
      </c>
      <c r="E118" t="s">
        <v>7843</v>
      </c>
      <c r="F118">
        <v>1090</v>
      </c>
      <c r="G118">
        <v>0</v>
      </c>
      <c r="H118" t="s">
        <v>637</v>
      </c>
      <c r="I118" t="s">
        <v>7839</v>
      </c>
      <c r="J118" t="s">
        <v>705</v>
      </c>
      <c r="K118" t="s">
        <v>639</v>
      </c>
      <c r="L118" t="s">
        <v>640</v>
      </c>
      <c r="M118" t="s">
        <v>7844</v>
      </c>
      <c r="N118" t="s">
        <v>639</v>
      </c>
      <c r="O118" t="s">
        <v>641</v>
      </c>
      <c r="P118" t="s">
        <v>5</v>
      </c>
      <c r="Q118" t="s">
        <v>642</v>
      </c>
      <c r="R118" t="s">
        <v>7845</v>
      </c>
      <c r="S118" t="s">
        <v>7846</v>
      </c>
      <c r="T118" t="s">
        <v>7844</v>
      </c>
    </row>
    <row r="119" spans="1:20" x14ac:dyDescent="0.25">
      <c r="A119" t="s">
        <v>239</v>
      </c>
      <c r="B119" t="s">
        <v>245</v>
      </c>
      <c r="C119">
        <v>139</v>
      </c>
      <c r="D119">
        <v>3</v>
      </c>
      <c r="E119" t="s">
        <v>7843</v>
      </c>
      <c r="F119">
        <v>1090</v>
      </c>
      <c r="G119">
        <v>0</v>
      </c>
      <c r="H119" t="s">
        <v>637</v>
      </c>
      <c r="I119" t="s">
        <v>7839</v>
      </c>
      <c r="J119" t="s">
        <v>705</v>
      </c>
      <c r="K119" t="s">
        <v>639</v>
      </c>
      <c r="L119" t="s">
        <v>640</v>
      </c>
      <c r="M119" t="s">
        <v>7844</v>
      </c>
      <c r="N119" t="s">
        <v>639</v>
      </c>
      <c r="O119" t="s">
        <v>641</v>
      </c>
      <c r="P119" t="s">
        <v>5</v>
      </c>
      <c r="Q119" t="s">
        <v>642</v>
      </c>
      <c r="R119" t="s">
        <v>7845</v>
      </c>
      <c r="S119" t="s">
        <v>7846</v>
      </c>
      <c r="T119" t="s">
        <v>7844</v>
      </c>
    </row>
    <row r="120" spans="1:20" x14ac:dyDescent="0.25">
      <c r="A120" t="s">
        <v>240</v>
      </c>
      <c r="B120" t="s">
        <v>246</v>
      </c>
      <c r="C120">
        <v>159</v>
      </c>
      <c r="D120">
        <v>1</v>
      </c>
      <c r="E120" t="s">
        <v>7847</v>
      </c>
      <c r="F120">
        <v>258</v>
      </c>
      <c r="G120">
        <v>0</v>
      </c>
      <c r="H120" t="s">
        <v>637</v>
      </c>
      <c r="I120" t="s">
        <v>7848</v>
      </c>
      <c r="J120" t="s">
        <v>697</v>
      </c>
      <c r="K120" t="s">
        <v>639</v>
      </c>
      <c r="L120" t="s">
        <v>640</v>
      </c>
      <c r="M120" t="s">
        <v>7849</v>
      </c>
      <c r="N120" t="s">
        <v>639</v>
      </c>
      <c r="O120" t="s">
        <v>647</v>
      </c>
      <c r="P120" t="s">
        <v>5</v>
      </c>
      <c r="Q120" t="s">
        <v>648</v>
      </c>
      <c r="R120" t="s">
        <v>640</v>
      </c>
      <c r="S120" t="s">
        <v>7850</v>
      </c>
      <c r="T120" t="s">
        <v>7851</v>
      </c>
    </row>
    <row r="121" spans="1:20" x14ac:dyDescent="0.25">
      <c r="A121" t="s">
        <v>240</v>
      </c>
      <c r="B121" t="s">
        <v>246</v>
      </c>
      <c r="C121">
        <v>159</v>
      </c>
      <c r="D121">
        <v>1</v>
      </c>
      <c r="E121" t="s">
        <v>7847</v>
      </c>
      <c r="F121">
        <v>258</v>
      </c>
      <c r="G121">
        <v>0</v>
      </c>
      <c r="H121" t="s">
        <v>637</v>
      </c>
      <c r="I121" t="s">
        <v>7848</v>
      </c>
      <c r="J121" t="s">
        <v>697</v>
      </c>
      <c r="K121" t="s">
        <v>639</v>
      </c>
      <c r="L121" t="s">
        <v>640</v>
      </c>
      <c r="M121" t="s">
        <v>7849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7850</v>
      </c>
      <c r="T121" t="s">
        <v>7851</v>
      </c>
    </row>
    <row r="122" spans="1:20" x14ac:dyDescent="0.25">
      <c r="A122" t="s">
        <v>240</v>
      </c>
      <c r="B122" t="s">
        <v>246</v>
      </c>
      <c r="C122">
        <v>159</v>
      </c>
      <c r="D122">
        <v>1</v>
      </c>
      <c r="E122" t="s">
        <v>7852</v>
      </c>
      <c r="F122">
        <v>109</v>
      </c>
      <c r="G122">
        <v>0</v>
      </c>
      <c r="H122" t="s">
        <v>637</v>
      </c>
      <c r="I122" t="s">
        <v>7853</v>
      </c>
      <c r="J122" t="s">
        <v>653</v>
      </c>
      <c r="K122" t="s">
        <v>639</v>
      </c>
      <c r="L122" t="s">
        <v>640</v>
      </c>
      <c r="M122" t="s">
        <v>7854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7855</v>
      </c>
      <c r="T122" t="s">
        <v>7854</v>
      </c>
    </row>
    <row r="123" spans="1:20" x14ac:dyDescent="0.25">
      <c r="A123" t="s">
        <v>116</v>
      </c>
      <c r="B123" t="s">
        <v>117</v>
      </c>
      <c r="C123">
        <v>12</v>
      </c>
      <c r="D123">
        <v>10</v>
      </c>
      <c r="E123" t="s">
        <v>7856</v>
      </c>
      <c r="F123">
        <v>140</v>
      </c>
      <c r="G123">
        <v>0</v>
      </c>
      <c r="H123" t="s">
        <v>649</v>
      </c>
      <c r="I123" t="s">
        <v>942</v>
      </c>
      <c r="J123" t="s">
        <v>7857</v>
      </c>
      <c r="K123" t="s">
        <v>7858</v>
      </c>
      <c r="L123" t="s">
        <v>801</v>
      </c>
      <c r="M123" t="s">
        <v>7807</v>
      </c>
      <c r="N123" t="s">
        <v>639</v>
      </c>
      <c r="O123" t="s">
        <v>651</v>
      </c>
      <c r="P123" t="s">
        <v>26</v>
      </c>
      <c r="Q123" t="s">
        <v>652</v>
      </c>
      <c r="R123" t="s">
        <v>640</v>
      </c>
      <c r="S123" t="s">
        <v>7859</v>
      </c>
      <c r="T123" t="s">
        <v>7860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7861</v>
      </c>
      <c r="F124">
        <v>100</v>
      </c>
      <c r="G124">
        <v>0</v>
      </c>
      <c r="H124" t="s">
        <v>637</v>
      </c>
      <c r="I124" t="s">
        <v>7862</v>
      </c>
      <c r="J124" t="s">
        <v>692</v>
      </c>
      <c r="K124" t="s">
        <v>639</v>
      </c>
      <c r="L124" t="s">
        <v>640</v>
      </c>
      <c r="M124" t="s">
        <v>7863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7864</v>
      </c>
      <c r="T124" t="s">
        <v>7863</v>
      </c>
    </row>
    <row r="125" spans="1:20" x14ac:dyDescent="0.25">
      <c r="A125" t="s">
        <v>22</v>
      </c>
      <c r="B125" t="s">
        <v>27</v>
      </c>
      <c r="C125">
        <v>99</v>
      </c>
      <c r="D125">
        <v>1</v>
      </c>
      <c r="E125" t="s">
        <v>7865</v>
      </c>
      <c r="F125">
        <v>233</v>
      </c>
      <c r="G125">
        <v>35</v>
      </c>
      <c r="H125" t="s">
        <v>649</v>
      </c>
      <c r="I125" t="s">
        <v>7866</v>
      </c>
      <c r="J125" t="s">
        <v>7867</v>
      </c>
      <c r="K125" t="s">
        <v>776</v>
      </c>
      <c r="L125" t="s">
        <v>825</v>
      </c>
      <c r="M125" t="s">
        <v>7868</v>
      </c>
      <c r="N125" t="s">
        <v>639</v>
      </c>
      <c r="O125" t="s">
        <v>651</v>
      </c>
      <c r="P125" t="s">
        <v>26</v>
      </c>
      <c r="Q125" t="s">
        <v>652</v>
      </c>
      <c r="R125" t="s">
        <v>640</v>
      </c>
      <c r="S125" t="s">
        <v>7869</v>
      </c>
      <c r="T125" t="s">
        <v>7870</v>
      </c>
    </row>
    <row r="126" spans="1:20" x14ac:dyDescent="0.25">
      <c r="A126" t="s">
        <v>101</v>
      </c>
      <c r="B126" t="s">
        <v>74</v>
      </c>
      <c r="C126">
        <v>99</v>
      </c>
      <c r="D126">
        <v>1</v>
      </c>
      <c r="E126" t="s">
        <v>7865</v>
      </c>
      <c r="F126">
        <v>233</v>
      </c>
      <c r="G126">
        <v>35</v>
      </c>
      <c r="H126" t="s">
        <v>649</v>
      </c>
      <c r="I126" t="s">
        <v>7866</v>
      </c>
      <c r="J126" t="s">
        <v>7867</v>
      </c>
      <c r="K126" t="s">
        <v>776</v>
      </c>
      <c r="L126" t="s">
        <v>825</v>
      </c>
      <c r="M126" t="s">
        <v>7868</v>
      </c>
      <c r="N126" t="s">
        <v>639</v>
      </c>
      <c r="O126" t="s">
        <v>651</v>
      </c>
      <c r="P126" t="s">
        <v>26</v>
      </c>
      <c r="Q126" t="s">
        <v>652</v>
      </c>
      <c r="R126" t="s">
        <v>640</v>
      </c>
      <c r="S126" t="s">
        <v>7869</v>
      </c>
      <c r="T126" t="s">
        <v>7870</v>
      </c>
    </row>
    <row r="127" spans="1:20" x14ac:dyDescent="0.25">
      <c r="A127" t="s">
        <v>18</v>
      </c>
      <c r="B127" t="s">
        <v>19</v>
      </c>
      <c r="C127">
        <v>66.666666666666671</v>
      </c>
      <c r="D127">
        <v>3</v>
      </c>
      <c r="E127" t="s">
        <v>7871</v>
      </c>
      <c r="F127">
        <v>100</v>
      </c>
      <c r="G127">
        <v>0</v>
      </c>
      <c r="H127" t="s">
        <v>637</v>
      </c>
      <c r="I127" t="s">
        <v>7872</v>
      </c>
      <c r="J127" t="s">
        <v>727</v>
      </c>
      <c r="K127" t="s">
        <v>639</v>
      </c>
      <c r="L127" t="s">
        <v>640</v>
      </c>
      <c r="M127" t="s">
        <v>7873</v>
      </c>
      <c r="N127" t="s">
        <v>639</v>
      </c>
      <c r="O127" t="s">
        <v>641</v>
      </c>
      <c r="P127" t="s">
        <v>5</v>
      </c>
      <c r="Q127" t="s">
        <v>642</v>
      </c>
      <c r="R127" t="s">
        <v>640</v>
      </c>
      <c r="S127" t="s">
        <v>7874</v>
      </c>
      <c r="T127" t="s">
        <v>7873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6</v>
      </c>
      <c r="E128" t="s">
        <v>7875</v>
      </c>
      <c r="F128">
        <v>200</v>
      </c>
      <c r="G128">
        <v>0</v>
      </c>
      <c r="H128" t="s">
        <v>637</v>
      </c>
      <c r="I128" t="s">
        <v>963</v>
      </c>
      <c r="J128" t="s">
        <v>756</v>
      </c>
      <c r="K128" t="s">
        <v>639</v>
      </c>
      <c r="L128" t="s">
        <v>640</v>
      </c>
      <c r="M128" t="s">
        <v>7876</v>
      </c>
      <c r="N128" t="s">
        <v>639</v>
      </c>
      <c r="O128" t="s">
        <v>641</v>
      </c>
      <c r="P128" t="s">
        <v>5</v>
      </c>
      <c r="Q128" t="s">
        <v>642</v>
      </c>
      <c r="R128" t="s">
        <v>640</v>
      </c>
      <c r="S128" t="s">
        <v>7877</v>
      </c>
      <c r="T128" t="s">
        <v>7876</v>
      </c>
    </row>
    <row r="129" spans="1:20" x14ac:dyDescent="0.25">
      <c r="A129" t="s">
        <v>77</v>
      </c>
      <c r="B129" t="s">
        <v>78</v>
      </c>
      <c r="C129">
        <v>49</v>
      </c>
      <c r="D129">
        <v>2</v>
      </c>
      <c r="E129" t="s">
        <v>7878</v>
      </c>
      <c r="F129">
        <v>107</v>
      </c>
      <c r="G129">
        <v>9</v>
      </c>
      <c r="H129" t="s">
        <v>649</v>
      </c>
      <c r="I129" t="s">
        <v>718</v>
      </c>
      <c r="J129" t="s">
        <v>7879</v>
      </c>
      <c r="K129" t="s">
        <v>877</v>
      </c>
      <c r="L129" t="s">
        <v>937</v>
      </c>
      <c r="M129" t="s">
        <v>7880</v>
      </c>
      <c r="N129" t="s">
        <v>639</v>
      </c>
      <c r="O129" t="s">
        <v>651</v>
      </c>
      <c r="P129" t="s">
        <v>26</v>
      </c>
      <c r="Q129" t="s">
        <v>652</v>
      </c>
      <c r="R129" t="s">
        <v>640</v>
      </c>
      <c r="S129" t="s">
        <v>7881</v>
      </c>
      <c r="T129" t="s">
        <v>7880</v>
      </c>
    </row>
    <row r="130" spans="1:20" x14ac:dyDescent="0.25">
      <c r="A130" t="s">
        <v>147</v>
      </c>
      <c r="B130" t="s">
        <v>148</v>
      </c>
      <c r="C130">
        <v>50</v>
      </c>
      <c r="D130">
        <v>6</v>
      </c>
      <c r="E130" t="s">
        <v>7882</v>
      </c>
      <c r="F130">
        <v>200</v>
      </c>
      <c r="G130">
        <v>0</v>
      </c>
      <c r="H130" t="s">
        <v>637</v>
      </c>
      <c r="I130" t="s">
        <v>7883</v>
      </c>
      <c r="J130" t="s">
        <v>884</v>
      </c>
      <c r="K130" t="s">
        <v>639</v>
      </c>
      <c r="L130" t="s">
        <v>640</v>
      </c>
      <c r="M130" t="s">
        <v>7884</v>
      </c>
      <c r="N130" t="s">
        <v>639</v>
      </c>
      <c r="O130" t="s">
        <v>641</v>
      </c>
      <c r="P130" t="s">
        <v>5</v>
      </c>
      <c r="Q130" t="s">
        <v>642</v>
      </c>
      <c r="R130" t="s">
        <v>7885</v>
      </c>
      <c r="S130" t="s">
        <v>7886</v>
      </c>
      <c r="T130" t="s">
        <v>7884</v>
      </c>
    </row>
    <row r="131" spans="1:20" x14ac:dyDescent="0.25">
      <c r="A131" t="s">
        <v>241</v>
      </c>
      <c r="B131" t="s">
        <v>247</v>
      </c>
      <c r="C131">
        <v>159</v>
      </c>
      <c r="D131">
        <v>1</v>
      </c>
      <c r="E131" t="s">
        <v>7887</v>
      </c>
      <c r="F131">
        <v>109</v>
      </c>
      <c r="G131">
        <v>0</v>
      </c>
      <c r="H131" t="s">
        <v>637</v>
      </c>
      <c r="I131" t="s">
        <v>7888</v>
      </c>
      <c r="J131" t="s">
        <v>884</v>
      </c>
      <c r="K131" t="s">
        <v>639</v>
      </c>
      <c r="L131" t="s">
        <v>640</v>
      </c>
      <c r="M131" t="s">
        <v>7889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639</v>
      </c>
      <c r="T131" t="s">
        <v>7889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6</v>
      </c>
      <c r="E132" t="s">
        <v>7890</v>
      </c>
      <c r="F132">
        <v>200</v>
      </c>
      <c r="G132">
        <v>0</v>
      </c>
      <c r="H132" t="s">
        <v>637</v>
      </c>
      <c r="I132" t="s">
        <v>7891</v>
      </c>
      <c r="J132" t="s">
        <v>653</v>
      </c>
      <c r="K132" t="s">
        <v>639</v>
      </c>
      <c r="L132" t="s">
        <v>640</v>
      </c>
      <c r="M132" t="s">
        <v>7892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7893</v>
      </c>
      <c r="T132" t="s">
        <v>7894</v>
      </c>
    </row>
    <row r="133" spans="1:20" x14ac:dyDescent="0.25">
      <c r="A133" t="s">
        <v>241</v>
      </c>
      <c r="B133" t="s">
        <v>247</v>
      </c>
      <c r="C133">
        <v>159</v>
      </c>
      <c r="D133">
        <v>1</v>
      </c>
      <c r="E133" t="s">
        <v>7895</v>
      </c>
      <c r="F133">
        <v>144</v>
      </c>
      <c r="G133">
        <v>0</v>
      </c>
      <c r="H133" t="s">
        <v>637</v>
      </c>
      <c r="I133" t="s">
        <v>7896</v>
      </c>
      <c r="J133" t="s">
        <v>697</v>
      </c>
      <c r="K133" t="s">
        <v>639</v>
      </c>
      <c r="L133" t="s">
        <v>640</v>
      </c>
      <c r="M133" t="s">
        <v>7897</v>
      </c>
      <c r="N133" t="s">
        <v>639</v>
      </c>
      <c r="O133" t="s">
        <v>647</v>
      </c>
      <c r="P133" t="s">
        <v>5</v>
      </c>
      <c r="Q133" t="s">
        <v>648</v>
      </c>
      <c r="R133" t="s">
        <v>640</v>
      </c>
      <c r="S133" t="s">
        <v>7898</v>
      </c>
      <c r="T133" t="s">
        <v>7897</v>
      </c>
    </row>
    <row r="134" spans="1:20" x14ac:dyDescent="0.25">
      <c r="A134" t="s">
        <v>147</v>
      </c>
      <c r="B134" t="s">
        <v>148</v>
      </c>
      <c r="C134">
        <v>65</v>
      </c>
      <c r="D134">
        <v>1</v>
      </c>
      <c r="E134" t="s">
        <v>7895</v>
      </c>
      <c r="F134">
        <v>144</v>
      </c>
      <c r="G134">
        <v>0</v>
      </c>
      <c r="H134" t="s">
        <v>637</v>
      </c>
      <c r="I134" t="s">
        <v>7896</v>
      </c>
      <c r="J134" t="s">
        <v>697</v>
      </c>
      <c r="K134" t="s">
        <v>639</v>
      </c>
      <c r="L134" t="s">
        <v>640</v>
      </c>
      <c r="M134" t="s">
        <v>7897</v>
      </c>
      <c r="N134" t="s">
        <v>639</v>
      </c>
      <c r="O134" t="s">
        <v>647</v>
      </c>
      <c r="P134" t="s">
        <v>5</v>
      </c>
      <c r="Q134" t="s">
        <v>648</v>
      </c>
      <c r="R134" t="s">
        <v>640</v>
      </c>
      <c r="S134" t="s">
        <v>7898</v>
      </c>
      <c r="T134" t="s">
        <v>7897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7899</v>
      </c>
      <c r="F135">
        <v>100</v>
      </c>
      <c r="G135">
        <v>0</v>
      </c>
      <c r="H135" t="s">
        <v>637</v>
      </c>
      <c r="I135" t="s">
        <v>7900</v>
      </c>
      <c r="J135" t="s">
        <v>689</v>
      </c>
      <c r="K135" t="s">
        <v>639</v>
      </c>
      <c r="L135" t="s">
        <v>640</v>
      </c>
      <c r="M135" t="s">
        <v>7897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7901</v>
      </c>
      <c r="T135" t="s">
        <v>7897</v>
      </c>
    </row>
    <row r="136" spans="1:20" x14ac:dyDescent="0.25">
      <c r="A136" t="s">
        <v>241</v>
      </c>
      <c r="B136" t="s">
        <v>247</v>
      </c>
      <c r="C136">
        <v>159</v>
      </c>
      <c r="D136">
        <v>1</v>
      </c>
      <c r="E136" t="s">
        <v>7902</v>
      </c>
      <c r="F136">
        <v>109</v>
      </c>
      <c r="G136">
        <v>0</v>
      </c>
      <c r="H136" t="s">
        <v>637</v>
      </c>
      <c r="I136" t="s">
        <v>7903</v>
      </c>
      <c r="J136" t="s">
        <v>663</v>
      </c>
      <c r="K136" t="s">
        <v>639</v>
      </c>
      <c r="L136" t="s">
        <v>640</v>
      </c>
      <c r="M136" t="s">
        <v>7897</v>
      </c>
      <c r="N136" t="s">
        <v>639</v>
      </c>
      <c r="O136" t="s">
        <v>662</v>
      </c>
      <c r="P136" t="s">
        <v>5</v>
      </c>
      <c r="Q136" t="s">
        <v>648</v>
      </c>
      <c r="R136" t="s">
        <v>640</v>
      </c>
      <c r="S136" t="s">
        <v>7904</v>
      </c>
      <c r="T136" t="s">
        <v>7897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7905</v>
      </c>
      <c r="F137">
        <v>100</v>
      </c>
      <c r="G137">
        <v>0</v>
      </c>
      <c r="H137" t="s">
        <v>637</v>
      </c>
      <c r="I137" t="s">
        <v>7906</v>
      </c>
      <c r="J137" t="s">
        <v>715</v>
      </c>
      <c r="K137" t="s">
        <v>639</v>
      </c>
      <c r="L137" t="s">
        <v>640</v>
      </c>
      <c r="M137" t="s">
        <v>7907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7908</v>
      </c>
      <c r="T137" t="s">
        <v>7907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7909</v>
      </c>
      <c r="F138">
        <v>100</v>
      </c>
      <c r="G138">
        <v>0</v>
      </c>
      <c r="H138" t="s">
        <v>637</v>
      </c>
      <c r="I138" t="s">
        <v>4167</v>
      </c>
      <c r="J138" t="s">
        <v>687</v>
      </c>
      <c r="K138" t="s">
        <v>639</v>
      </c>
      <c r="L138" t="s">
        <v>640</v>
      </c>
      <c r="M138" t="s">
        <v>7910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7911</v>
      </c>
      <c r="T138" t="s">
        <v>7910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7912</v>
      </c>
      <c r="F139">
        <v>100</v>
      </c>
      <c r="G139">
        <v>0</v>
      </c>
      <c r="H139" t="s">
        <v>637</v>
      </c>
      <c r="I139" t="s">
        <v>7913</v>
      </c>
      <c r="J139" t="s">
        <v>7914</v>
      </c>
      <c r="K139" t="s">
        <v>639</v>
      </c>
      <c r="L139" t="s">
        <v>640</v>
      </c>
      <c r="M139" t="s">
        <v>7915</v>
      </c>
      <c r="N139" t="s">
        <v>639</v>
      </c>
      <c r="O139" t="s">
        <v>647</v>
      </c>
      <c r="P139" t="s">
        <v>5</v>
      </c>
      <c r="Q139" t="s">
        <v>648</v>
      </c>
      <c r="R139" t="s">
        <v>640</v>
      </c>
      <c r="S139" t="s">
        <v>7916</v>
      </c>
      <c r="T139" t="s">
        <v>7910</v>
      </c>
    </row>
    <row r="140" spans="1:20" x14ac:dyDescent="0.25">
      <c r="A140" t="s">
        <v>239</v>
      </c>
      <c r="B140" t="s">
        <v>245</v>
      </c>
      <c r="C140">
        <v>159</v>
      </c>
      <c r="D140">
        <v>1</v>
      </c>
      <c r="E140" t="s">
        <v>7917</v>
      </c>
      <c r="F140">
        <v>129</v>
      </c>
      <c r="G140">
        <v>0</v>
      </c>
      <c r="H140" t="s">
        <v>637</v>
      </c>
      <c r="I140" t="s">
        <v>7918</v>
      </c>
      <c r="J140" t="s">
        <v>717</v>
      </c>
      <c r="K140" t="s">
        <v>639</v>
      </c>
      <c r="L140" t="s">
        <v>640</v>
      </c>
      <c r="M140" t="s">
        <v>7910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7919</v>
      </c>
      <c r="T140" t="s">
        <v>7910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7920</v>
      </c>
      <c r="F141">
        <v>100</v>
      </c>
      <c r="G141">
        <v>0</v>
      </c>
      <c r="H141" t="s">
        <v>637</v>
      </c>
      <c r="I141" t="s">
        <v>7921</v>
      </c>
      <c r="J141" t="s">
        <v>659</v>
      </c>
      <c r="K141" t="s">
        <v>639</v>
      </c>
      <c r="L141" t="s">
        <v>640</v>
      </c>
      <c r="M141" t="s">
        <v>7922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7923</v>
      </c>
      <c r="T141" t="s">
        <v>7922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7924</v>
      </c>
      <c r="F142">
        <v>100</v>
      </c>
      <c r="G142">
        <v>0</v>
      </c>
      <c r="H142" t="s">
        <v>637</v>
      </c>
      <c r="I142" t="s">
        <v>7925</v>
      </c>
      <c r="J142" t="s">
        <v>653</v>
      </c>
      <c r="K142" t="s">
        <v>639</v>
      </c>
      <c r="L142" t="s">
        <v>640</v>
      </c>
      <c r="M142" t="s">
        <v>7926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7927</v>
      </c>
      <c r="T142" t="s">
        <v>7926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7928</v>
      </c>
      <c r="F143">
        <v>100</v>
      </c>
      <c r="G143">
        <v>0</v>
      </c>
      <c r="H143" t="s">
        <v>637</v>
      </c>
      <c r="I143" t="s">
        <v>7929</v>
      </c>
      <c r="J143" t="s">
        <v>726</v>
      </c>
      <c r="K143" t="s">
        <v>639</v>
      </c>
      <c r="L143" t="s">
        <v>640</v>
      </c>
      <c r="M143" t="s">
        <v>7926</v>
      </c>
      <c r="N143" t="s">
        <v>639</v>
      </c>
      <c r="O143" t="s">
        <v>647</v>
      </c>
      <c r="P143" t="s">
        <v>5</v>
      </c>
      <c r="Q143" t="s">
        <v>648</v>
      </c>
      <c r="R143" t="s">
        <v>7930</v>
      </c>
      <c r="S143" t="s">
        <v>7931</v>
      </c>
      <c r="T143" t="s">
        <v>7926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7932</v>
      </c>
      <c r="F144">
        <v>100</v>
      </c>
      <c r="G144">
        <v>0</v>
      </c>
      <c r="H144" t="s">
        <v>637</v>
      </c>
      <c r="I144" t="s">
        <v>696</v>
      </c>
      <c r="J144" t="s">
        <v>654</v>
      </c>
      <c r="K144" t="s">
        <v>639</v>
      </c>
      <c r="L144" t="s">
        <v>640</v>
      </c>
      <c r="M144" t="s">
        <v>7933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7934</v>
      </c>
      <c r="T144" t="s">
        <v>7933</v>
      </c>
    </row>
    <row r="145" spans="1:20" x14ac:dyDescent="0.25">
      <c r="A145" t="s">
        <v>101</v>
      </c>
      <c r="B145" t="s">
        <v>74</v>
      </c>
      <c r="C145">
        <v>99</v>
      </c>
      <c r="D145">
        <v>1</v>
      </c>
      <c r="E145" t="s">
        <v>7935</v>
      </c>
      <c r="F145">
        <v>99</v>
      </c>
      <c r="G145">
        <v>0</v>
      </c>
      <c r="H145" t="s">
        <v>649</v>
      </c>
      <c r="I145" t="s">
        <v>7936</v>
      </c>
      <c r="J145" t="s">
        <v>7937</v>
      </c>
      <c r="K145" t="s">
        <v>978</v>
      </c>
      <c r="L145" t="s">
        <v>4844</v>
      </c>
      <c r="M145" t="s">
        <v>7933</v>
      </c>
      <c r="N145" t="s">
        <v>639</v>
      </c>
      <c r="O145" t="s">
        <v>651</v>
      </c>
      <c r="P145" t="s">
        <v>26</v>
      </c>
      <c r="Q145" t="s">
        <v>652</v>
      </c>
      <c r="R145" t="s">
        <v>640</v>
      </c>
      <c r="S145" t="s">
        <v>7938</v>
      </c>
      <c r="T145" t="s">
        <v>7933</v>
      </c>
    </row>
    <row r="146" spans="1:20" x14ac:dyDescent="0.25">
      <c r="A146" t="s">
        <v>147</v>
      </c>
      <c r="B146" t="s">
        <v>148</v>
      </c>
      <c r="C146">
        <v>65</v>
      </c>
      <c r="D146">
        <v>1</v>
      </c>
      <c r="E146" t="s">
        <v>7939</v>
      </c>
      <c r="F146">
        <v>50</v>
      </c>
      <c r="G146">
        <v>15</v>
      </c>
      <c r="H146" t="s">
        <v>637</v>
      </c>
      <c r="I146" t="s">
        <v>7940</v>
      </c>
      <c r="J146" t="s">
        <v>653</v>
      </c>
      <c r="K146" t="s">
        <v>639</v>
      </c>
      <c r="L146" t="s">
        <v>640</v>
      </c>
      <c r="M146" t="s">
        <v>7933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7941</v>
      </c>
      <c r="T146" t="s">
        <v>7933</v>
      </c>
    </row>
    <row r="147" spans="1:20" x14ac:dyDescent="0.25">
      <c r="A147" t="s">
        <v>601</v>
      </c>
      <c r="B147" t="s">
        <v>602</v>
      </c>
      <c r="C147">
        <v>139</v>
      </c>
      <c r="D147">
        <v>1</v>
      </c>
      <c r="E147" t="s">
        <v>7942</v>
      </c>
      <c r="F147">
        <v>499</v>
      </c>
      <c r="G147">
        <v>0</v>
      </c>
      <c r="H147" t="s">
        <v>637</v>
      </c>
      <c r="I147" t="s">
        <v>7943</v>
      </c>
      <c r="J147" t="s">
        <v>682</v>
      </c>
      <c r="K147" t="s">
        <v>639</v>
      </c>
      <c r="L147" t="s">
        <v>640</v>
      </c>
      <c r="M147" t="s">
        <v>7944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7945</v>
      </c>
      <c r="T147" t="s">
        <v>7944</v>
      </c>
    </row>
    <row r="148" spans="1:20" x14ac:dyDescent="0.25">
      <c r="A148" t="s">
        <v>241</v>
      </c>
      <c r="B148" t="s">
        <v>247</v>
      </c>
      <c r="C148">
        <v>139</v>
      </c>
      <c r="D148">
        <v>1</v>
      </c>
      <c r="E148" t="s">
        <v>7942</v>
      </c>
      <c r="F148">
        <v>499</v>
      </c>
      <c r="G148">
        <v>0</v>
      </c>
      <c r="H148" t="s">
        <v>637</v>
      </c>
      <c r="I148" t="s">
        <v>7943</v>
      </c>
      <c r="J148" t="s">
        <v>682</v>
      </c>
      <c r="K148" t="s">
        <v>639</v>
      </c>
      <c r="L148" t="s">
        <v>640</v>
      </c>
      <c r="M148" t="s">
        <v>7944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7945</v>
      </c>
      <c r="T148" t="s">
        <v>7944</v>
      </c>
    </row>
    <row r="149" spans="1:20" x14ac:dyDescent="0.25">
      <c r="A149" t="s">
        <v>240</v>
      </c>
      <c r="B149" t="s">
        <v>246</v>
      </c>
      <c r="C149">
        <v>139</v>
      </c>
      <c r="D149">
        <v>1</v>
      </c>
      <c r="E149" t="s">
        <v>7942</v>
      </c>
      <c r="F149">
        <v>499</v>
      </c>
      <c r="G149">
        <v>0</v>
      </c>
      <c r="H149" t="s">
        <v>637</v>
      </c>
      <c r="I149" t="s">
        <v>7943</v>
      </c>
      <c r="J149" t="s">
        <v>682</v>
      </c>
      <c r="K149" t="s">
        <v>639</v>
      </c>
      <c r="L149" t="s">
        <v>640</v>
      </c>
      <c r="M149" t="s">
        <v>7944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7945</v>
      </c>
      <c r="T149" t="s">
        <v>7944</v>
      </c>
    </row>
    <row r="150" spans="1:20" x14ac:dyDescent="0.25">
      <c r="A150" t="s">
        <v>239</v>
      </c>
      <c r="B150" t="s">
        <v>245</v>
      </c>
      <c r="C150">
        <v>139</v>
      </c>
      <c r="D150">
        <v>1</v>
      </c>
      <c r="E150" t="s">
        <v>7942</v>
      </c>
      <c r="F150">
        <v>499</v>
      </c>
      <c r="G150">
        <v>0</v>
      </c>
      <c r="H150" t="s">
        <v>637</v>
      </c>
      <c r="I150" t="s">
        <v>7943</v>
      </c>
      <c r="J150" t="s">
        <v>682</v>
      </c>
      <c r="K150" t="s">
        <v>639</v>
      </c>
      <c r="L150" t="s">
        <v>640</v>
      </c>
      <c r="M150" t="s">
        <v>7944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7945</v>
      </c>
      <c r="T150" t="s">
        <v>7944</v>
      </c>
    </row>
    <row r="151" spans="1:20" x14ac:dyDescent="0.25">
      <c r="A151" t="s">
        <v>241</v>
      </c>
      <c r="B151" t="s">
        <v>247</v>
      </c>
      <c r="C151">
        <v>159</v>
      </c>
      <c r="D151">
        <v>1</v>
      </c>
      <c r="E151" t="s">
        <v>7946</v>
      </c>
      <c r="F151">
        <v>109</v>
      </c>
      <c r="G151">
        <v>0</v>
      </c>
      <c r="H151" t="s">
        <v>637</v>
      </c>
      <c r="I151" t="s">
        <v>7947</v>
      </c>
      <c r="J151" t="s">
        <v>722</v>
      </c>
      <c r="K151" t="s">
        <v>639</v>
      </c>
      <c r="L151" t="s">
        <v>640</v>
      </c>
      <c r="M151" t="s">
        <v>7948</v>
      </c>
      <c r="N151" t="s">
        <v>639</v>
      </c>
      <c r="O151" t="s">
        <v>647</v>
      </c>
      <c r="P151" t="s">
        <v>5</v>
      </c>
      <c r="Q151" t="s">
        <v>648</v>
      </c>
      <c r="R151" t="s">
        <v>640</v>
      </c>
      <c r="S151" t="s">
        <v>7949</v>
      </c>
      <c r="T151" t="s">
        <v>7948</v>
      </c>
    </row>
    <row r="152" spans="1:20" x14ac:dyDescent="0.25">
      <c r="A152" t="s">
        <v>147</v>
      </c>
      <c r="B152" t="s">
        <v>148</v>
      </c>
      <c r="C152">
        <v>65</v>
      </c>
      <c r="D152">
        <v>1</v>
      </c>
      <c r="E152" t="s">
        <v>7950</v>
      </c>
      <c r="F152">
        <v>35</v>
      </c>
      <c r="G152">
        <v>0</v>
      </c>
      <c r="H152" t="s">
        <v>637</v>
      </c>
      <c r="I152" t="s">
        <v>7951</v>
      </c>
      <c r="J152" t="s">
        <v>722</v>
      </c>
      <c r="K152" t="s">
        <v>639</v>
      </c>
      <c r="L152" t="s">
        <v>640</v>
      </c>
      <c r="M152" t="s">
        <v>7952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7953</v>
      </c>
      <c r="T152" t="s">
        <v>7952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7954</v>
      </c>
      <c r="F153">
        <v>100</v>
      </c>
      <c r="G153">
        <v>0</v>
      </c>
      <c r="H153" t="s">
        <v>637</v>
      </c>
      <c r="I153" t="s">
        <v>7955</v>
      </c>
      <c r="J153" t="s">
        <v>692</v>
      </c>
      <c r="K153" t="s">
        <v>639</v>
      </c>
      <c r="L153" t="s">
        <v>640</v>
      </c>
      <c r="M153" t="s">
        <v>7952</v>
      </c>
      <c r="N153" t="s">
        <v>639</v>
      </c>
      <c r="O153" t="s">
        <v>647</v>
      </c>
      <c r="P153" t="s">
        <v>5</v>
      </c>
      <c r="Q153" t="s">
        <v>648</v>
      </c>
      <c r="R153" t="s">
        <v>640</v>
      </c>
      <c r="S153" t="s">
        <v>7956</v>
      </c>
      <c r="T153" t="s">
        <v>7952</v>
      </c>
    </row>
    <row r="154" spans="1:20" x14ac:dyDescent="0.25">
      <c r="A154" t="s">
        <v>147</v>
      </c>
      <c r="B154" t="s">
        <v>148</v>
      </c>
      <c r="C154">
        <v>65</v>
      </c>
      <c r="D154">
        <v>3</v>
      </c>
      <c r="E154" t="s">
        <v>7957</v>
      </c>
      <c r="F154">
        <v>105</v>
      </c>
      <c r="G154">
        <v>0</v>
      </c>
      <c r="H154" t="s">
        <v>637</v>
      </c>
      <c r="I154" t="s">
        <v>7958</v>
      </c>
      <c r="J154" t="s">
        <v>681</v>
      </c>
      <c r="K154" t="s">
        <v>639</v>
      </c>
      <c r="L154" t="s">
        <v>640</v>
      </c>
      <c r="M154" t="s">
        <v>7959</v>
      </c>
      <c r="N154" t="s">
        <v>639</v>
      </c>
      <c r="O154" t="s">
        <v>647</v>
      </c>
      <c r="P154" t="s">
        <v>5</v>
      </c>
      <c r="Q154" t="s">
        <v>648</v>
      </c>
      <c r="R154" t="s">
        <v>640</v>
      </c>
      <c r="S154" t="s">
        <v>7960</v>
      </c>
      <c r="T154" t="s">
        <v>7961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7962</v>
      </c>
      <c r="F155">
        <v>100</v>
      </c>
      <c r="G155">
        <v>0</v>
      </c>
      <c r="H155" t="s">
        <v>637</v>
      </c>
      <c r="I155" t="s">
        <v>7963</v>
      </c>
      <c r="J155" t="s">
        <v>658</v>
      </c>
      <c r="K155" t="s">
        <v>639</v>
      </c>
      <c r="L155" t="s">
        <v>640</v>
      </c>
      <c r="M155" t="s">
        <v>7964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7965</v>
      </c>
      <c r="T155" t="s">
        <v>7961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7966</v>
      </c>
      <c r="F156">
        <v>100</v>
      </c>
      <c r="G156">
        <v>0</v>
      </c>
      <c r="H156" t="s">
        <v>637</v>
      </c>
      <c r="I156" t="s">
        <v>7967</v>
      </c>
      <c r="J156" t="s">
        <v>663</v>
      </c>
      <c r="K156" t="s">
        <v>639</v>
      </c>
      <c r="L156" t="s">
        <v>640</v>
      </c>
      <c r="M156" t="s">
        <v>7968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7969</v>
      </c>
      <c r="T156" t="s">
        <v>7968</v>
      </c>
    </row>
    <row r="157" spans="1:20" x14ac:dyDescent="0.25">
      <c r="A157" t="s">
        <v>22</v>
      </c>
      <c r="B157" t="s">
        <v>27</v>
      </c>
      <c r="C157">
        <v>120</v>
      </c>
      <c r="D157">
        <v>5</v>
      </c>
      <c r="E157" t="s">
        <v>7970</v>
      </c>
      <c r="F157">
        <v>500</v>
      </c>
      <c r="G157">
        <v>0</v>
      </c>
      <c r="H157" t="s">
        <v>637</v>
      </c>
      <c r="I157" t="s">
        <v>5560</v>
      </c>
      <c r="J157" t="s">
        <v>727</v>
      </c>
      <c r="K157" t="s">
        <v>639</v>
      </c>
      <c r="L157" t="s">
        <v>640</v>
      </c>
      <c r="M157" t="s">
        <v>7971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7972</v>
      </c>
      <c r="T157" t="s">
        <v>7971</v>
      </c>
    </row>
    <row r="158" spans="1:20" x14ac:dyDescent="0.25">
      <c r="A158" t="s">
        <v>101</v>
      </c>
      <c r="B158" t="s">
        <v>74</v>
      </c>
      <c r="C158">
        <v>99</v>
      </c>
      <c r="D158">
        <v>1</v>
      </c>
      <c r="E158" t="s">
        <v>7973</v>
      </c>
      <c r="F158">
        <v>179</v>
      </c>
      <c r="G158">
        <v>0</v>
      </c>
      <c r="H158" t="s">
        <v>649</v>
      </c>
      <c r="I158" t="s">
        <v>942</v>
      </c>
      <c r="J158" t="s">
        <v>7974</v>
      </c>
      <c r="K158" t="s">
        <v>1170</v>
      </c>
      <c r="L158" t="s">
        <v>791</v>
      </c>
      <c r="M158" t="s">
        <v>7971</v>
      </c>
      <c r="N158" t="s">
        <v>639</v>
      </c>
      <c r="O158" t="s">
        <v>651</v>
      </c>
      <c r="P158" t="s">
        <v>26</v>
      </c>
      <c r="Q158" t="s">
        <v>652</v>
      </c>
      <c r="R158" t="s">
        <v>640</v>
      </c>
      <c r="S158" t="s">
        <v>7975</v>
      </c>
      <c r="T158" t="s">
        <v>7976</v>
      </c>
    </row>
    <row r="159" spans="1:20" x14ac:dyDescent="0.25">
      <c r="A159" t="s">
        <v>22</v>
      </c>
      <c r="B159" t="s">
        <v>27</v>
      </c>
      <c r="C159">
        <v>80</v>
      </c>
      <c r="D159">
        <v>1</v>
      </c>
      <c r="E159" t="s">
        <v>7973</v>
      </c>
      <c r="F159">
        <v>179</v>
      </c>
      <c r="G159">
        <v>0</v>
      </c>
      <c r="H159" t="s">
        <v>649</v>
      </c>
      <c r="I159" t="s">
        <v>942</v>
      </c>
      <c r="J159" t="s">
        <v>7974</v>
      </c>
      <c r="K159" t="s">
        <v>1170</v>
      </c>
      <c r="L159" t="s">
        <v>791</v>
      </c>
      <c r="M159" t="s">
        <v>7971</v>
      </c>
      <c r="N159" t="s">
        <v>639</v>
      </c>
      <c r="O159" t="s">
        <v>651</v>
      </c>
      <c r="P159" t="s">
        <v>26</v>
      </c>
      <c r="Q159" t="s">
        <v>652</v>
      </c>
      <c r="R159" t="s">
        <v>640</v>
      </c>
      <c r="S159" t="s">
        <v>7975</v>
      </c>
      <c r="T159" t="s">
        <v>7976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3</v>
      </c>
      <c r="E160" t="s">
        <v>7977</v>
      </c>
      <c r="F160">
        <v>129</v>
      </c>
      <c r="G160">
        <v>29</v>
      </c>
      <c r="H160" t="s">
        <v>637</v>
      </c>
      <c r="I160" t="s">
        <v>5918</v>
      </c>
      <c r="J160" t="s">
        <v>689</v>
      </c>
      <c r="K160" t="s">
        <v>639</v>
      </c>
      <c r="L160" t="s">
        <v>640</v>
      </c>
      <c r="M160" t="s">
        <v>7978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7979</v>
      </c>
      <c r="T160" t="s">
        <v>7978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7980</v>
      </c>
      <c r="F161">
        <v>138</v>
      </c>
      <c r="G161">
        <v>38</v>
      </c>
      <c r="H161" t="s">
        <v>637</v>
      </c>
      <c r="I161" t="s">
        <v>7981</v>
      </c>
      <c r="J161" t="s">
        <v>654</v>
      </c>
      <c r="K161" t="s">
        <v>639</v>
      </c>
      <c r="L161" t="s">
        <v>640</v>
      </c>
      <c r="M161" t="s">
        <v>7982</v>
      </c>
      <c r="N161" t="s">
        <v>639</v>
      </c>
      <c r="O161" t="s">
        <v>660</v>
      </c>
      <c r="P161" t="s">
        <v>5</v>
      </c>
      <c r="Q161" t="s">
        <v>642</v>
      </c>
      <c r="R161" t="s">
        <v>640</v>
      </c>
      <c r="S161" t="s">
        <v>7983</v>
      </c>
      <c r="T161" t="s">
        <v>7982</v>
      </c>
    </row>
    <row r="162" spans="1:20" x14ac:dyDescent="0.25">
      <c r="A162" t="s">
        <v>22</v>
      </c>
      <c r="B162" t="s">
        <v>27</v>
      </c>
      <c r="C162">
        <v>80</v>
      </c>
      <c r="D162">
        <v>1</v>
      </c>
      <c r="E162" t="s">
        <v>7984</v>
      </c>
      <c r="F162">
        <v>80</v>
      </c>
      <c r="G162">
        <v>0</v>
      </c>
      <c r="H162" t="s">
        <v>649</v>
      </c>
      <c r="I162" t="s">
        <v>7985</v>
      </c>
      <c r="J162" t="s">
        <v>7986</v>
      </c>
      <c r="K162" t="s">
        <v>4320</v>
      </c>
      <c r="L162" t="s">
        <v>816</v>
      </c>
      <c r="M162" t="s">
        <v>7968</v>
      </c>
      <c r="N162" t="s">
        <v>639</v>
      </c>
      <c r="O162" t="s">
        <v>651</v>
      </c>
      <c r="P162" t="s">
        <v>26</v>
      </c>
      <c r="Q162" t="s">
        <v>652</v>
      </c>
      <c r="R162" t="s">
        <v>640</v>
      </c>
      <c r="S162" t="s">
        <v>7987</v>
      </c>
      <c r="T162" t="s">
        <v>7988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7989</v>
      </c>
      <c r="F163">
        <v>200</v>
      </c>
      <c r="G163">
        <v>0</v>
      </c>
      <c r="H163" t="s">
        <v>637</v>
      </c>
      <c r="I163" t="s">
        <v>7990</v>
      </c>
      <c r="J163" t="s">
        <v>747</v>
      </c>
      <c r="K163" t="s">
        <v>639</v>
      </c>
      <c r="L163" t="s">
        <v>640</v>
      </c>
      <c r="M163" t="s">
        <v>7991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7992</v>
      </c>
      <c r="T163" t="s">
        <v>7993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7994</v>
      </c>
      <c r="F164">
        <v>101</v>
      </c>
      <c r="G164">
        <v>1</v>
      </c>
      <c r="H164" t="s">
        <v>637</v>
      </c>
      <c r="I164" t="s">
        <v>7995</v>
      </c>
      <c r="J164" t="s">
        <v>720</v>
      </c>
      <c r="K164" t="s">
        <v>639</v>
      </c>
      <c r="L164" t="s">
        <v>640</v>
      </c>
      <c r="M164" t="s">
        <v>7996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7997</v>
      </c>
      <c r="T164" t="s">
        <v>7996</v>
      </c>
    </row>
    <row r="165" spans="1:20" x14ac:dyDescent="0.25">
      <c r="A165" t="s">
        <v>77</v>
      </c>
      <c r="B165" t="s">
        <v>78</v>
      </c>
      <c r="C165">
        <v>33.333333333333336</v>
      </c>
      <c r="D165">
        <v>3</v>
      </c>
      <c r="E165" t="s">
        <v>7998</v>
      </c>
      <c r="F165">
        <v>135</v>
      </c>
      <c r="G165">
        <v>0</v>
      </c>
      <c r="H165" t="s">
        <v>637</v>
      </c>
      <c r="I165" t="s">
        <v>7999</v>
      </c>
      <c r="J165" t="s">
        <v>646</v>
      </c>
      <c r="K165" t="s">
        <v>639</v>
      </c>
      <c r="L165" t="s">
        <v>640</v>
      </c>
      <c r="M165" t="s">
        <v>8000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8001</v>
      </c>
      <c r="T165" t="s">
        <v>8000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8002</v>
      </c>
      <c r="F166">
        <v>100</v>
      </c>
      <c r="G166">
        <v>0</v>
      </c>
      <c r="H166" t="s">
        <v>637</v>
      </c>
      <c r="I166" t="s">
        <v>8003</v>
      </c>
      <c r="J166" t="s">
        <v>713</v>
      </c>
      <c r="K166" t="s">
        <v>639</v>
      </c>
      <c r="L166" t="s">
        <v>640</v>
      </c>
      <c r="M166" t="s">
        <v>8004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8005</v>
      </c>
      <c r="T166" t="s">
        <v>8004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8006</v>
      </c>
      <c r="F167">
        <v>100</v>
      </c>
      <c r="G167">
        <v>0</v>
      </c>
      <c r="H167" t="s">
        <v>637</v>
      </c>
      <c r="I167" t="s">
        <v>8007</v>
      </c>
      <c r="J167" t="s">
        <v>653</v>
      </c>
      <c r="K167" t="s">
        <v>639</v>
      </c>
      <c r="L167" t="s">
        <v>640</v>
      </c>
      <c r="M167" t="s">
        <v>8008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8009</v>
      </c>
      <c r="T167" t="s">
        <v>8008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8010</v>
      </c>
      <c r="F168">
        <v>100</v>
      </c>
      <c r="G168">
        <v>0</v>
      </c>
      <c r="H168" t="s">
        <v>637</v>
      </c>
      <c r="I168" t="s">
        <v>8011</v>
      </c>
      <c r="J168" t="s">
        <v>727</v>
      </c>
      <c r="K168" t="s">
        <v>639</v>
      </c>
      <c r="L168" t="s">
        <v>640</v>
      </c>
      <c r="M168" t="s">
        <v>8012</v>
      </c>
      <c r="N168" t="s">
        <v>639</v>
      </c>
      <c r="O168" t="s">
        <v>662</v>
      </c>
      <c r="P168" t="s">
        <v>5</v>
      </c>
      <c r="Q168" t="s">
        <v>648</v>
      </c>
      <c r="R168" t="s">
        <v>640</v>
      </c>
      <c r="S168" t="s">
        <v>8013</v>
      </c>
      <c r="T168" t="s">
        <v>8012</v>
      </c>
    </row>
    <row r="169" spans="1:20" x14ac:dyDescent="0.25">
      <c r="A169" t="s">
        <v>601</v>
      </c>
      <c r="B169" t="s">
        <v>602</v>
      </c>
      <c r="C169">
        <v>159</v>
      </c>
      <c r="D169">
        <v>2</v>
      </c>
      <c r="E169" t="s">
        <v>8014</v>
      </c>
      <c r="F169">
        <v>258</v>
      </c>
      <c r="G169">
        <v>0</v>
      </c>
      <c r="H169" t="s">
        <v>637</v>
      </c>
      <c r="I169" t="s">
        <v>7416</v>
      </c>
      <c r="J169" t="s">
        <v>792</v>
      </c>
      <c r="K169" t="s">
        <v>639</v>
      </c>
      <c r="L169" t="s">
        <v>640</v>
      </c>
      <c r="M169" t="s">
        <v>8015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8016</v>
      </c>
      <c r="T169" t="s">
        <v>8015</v>
      </c>
    </row>
    <row r="170" spans="1:20" x14ac:dyDescent="0.25">
      <c r="A170" t="s">
        <v>239</v>
      </c>
      <c r="B170" t="s">
        <v>245</v>
      </c>
      <c r="C170">
        <v>159</v>
      </c>
      <c r="D170">
        <v>5</v>
      </c>
      <c r="E170" t="s">
        <v>8017</v>
      </c>
      <c r="F170">
        <v>645</v>
      </c>
      <c r="G170">
        <v>0</v>
      </c>
      <c r="H170" t="s">
        <v>637</v>
      </c>
      <c r="I170" t="s">
        <v>7416</v>
      </c>
      <c r="J170" t="s">
        <v>792</v>
      </c>
      <c r="K170" t="s">
        <v>639</v>
      </c>
      <c r="L170" t="s">
        <v>640</v>
      </c>
      <c r="M170" t="s">
        <v>8018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8019</v>
      </c>
      <c r="T170" t="s">
        <v>8018</v>
      </c>
    </row>
    <row r="171" spans="1:20" x14ac:dyDescent="0.25">
      <c r="A171" t="s">
        <v>241</v>
      </c>
      <c r="B171" t="s">
        <v>742</v>
      </c>
      <c r="C171">
        <v>109</v>
      </c>
      <c r="D171">
        <v>2</v>
      </c>
      <c r="E171" t="s">
        <v>8020</v>
      </c>
      <c r="F171">
        <v>227</v>
      </c>
      <c r="G171">
        <v>9</v>
      </c>
      <c r="H171" t="s">
        <v>677</v>
      </c>
      <c r="I171" t="s">
        <v>8021</v>
      </c>
      <c r="J171" t="s">
        <v>8022</v>
      </c>
      <c r="K171" t="s">
        <v>863</v>
      </c>
      <c r="L171" t="s">
        <v>8023</v>
      </c>
      <c r="M171" t="s">
        <v>8024</v>
      </c>
      <c r="N171" t="s">
        <v>639</v>
      </c>
      <c r="O171" t="s">
        <v>678</v>
      </c>
      <c r="P171" t="s">
        <v>23</v>
      </c>
      <c r="Q171" t="s">
        <v>679</v>
      </c>
      <c r="R171" t="s">
        <v>640</v>
      </c>
      <c r="S171" t="s">
        <v>8025</v>
      </c>
      <c r="T171" t="s">
        <v>8026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8027</v>
      </c>
      <c r="F172">
        <v>100</v>
      </c>
      <c r="G172">
        <v>0</v>
      </c>
      <c r="H172" t="s">
        <v>637</v>
      </c>
      <c r="I172" t="s">
        <v>8028</v>
      </c>
      <c r="J172" t="s">
        <v>721</v>
      </c>
      <c r="K172" t="s">
        <v>639</v>
      </c>
      <c r="L172" t="s">
        <v>640</v>
      </c>
      <c r="M172" t="s">
        <v>8029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8030</v>
      </c>
      <c r="T172" t="s">
        <v>8029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8031</v>
      </c>
      <c r="F173">
        <v>200</v>
      </c>
      <c r="G173">
        <v>0</v>
      </c>
      <c r="H173" t="s">
        <v>637</v>
      </c>
      <c r="I173" t="s">
        <v>8032</v>
      </c>
      <c r="J173" t="s">
        <v>638</v>
      </c>
      <c r="K173" t="s">
        <v>639</v>
      </c>
      <c r="L173" t="s">
        <v>640</v>
      </c>
      <c r="M173" t="s">
        <v>8033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8034</v>
      </c>
      <c r="T173" t="s">
        <v>8033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8035</v>
      </c>
      <c r="F174">
        <v>200</v>
      </c>
      <c r="G174">
        <v>0</v>
      </c>
      <c r="H174" t="s">
        <v>637</v>
      </c>
      <c r="I174" t="s">
        <v>8036</v>
      </c>
      <c r="J174" t="s">
        <v>728</v>
      </c>
      <c r="K174" t="s">
        <v>639</v>
      </c>
      <c r="L174" t="s">
        <v>640</v>
      </c>
      <c r="M174" t="s">
        <v>8037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8038</v>
      </c>
      <c r="T174" t="s">
        <v>8039</v>
      </c>
    </row>
    <row r="175" spans="1:20" x14ac:dyDescent="0.25">
      <c r="A175" t="s">
        <v>147</v>
      </c>
      <c r="B175" t="s">
        <v>148</v>
      </c>
      <c r="C175">
        <v>65</v>
      </c>
      <c r="D175">
        <v>9</v>
      </c>
      <c r="E175" t="s">
        <v>8040</v>
      </c>
      <c r="F175">
        <v>315</v>
      </c>
      <c r="G175">
        <v>0</v>
      </c>
      <c r="H175" t="s">
        <v>637</v>
      </c>
      <c r="I175" t="s">
        <v>8041</v>
      </c>
      <c r="J175" t="s">
        <v>687</v>
      </c>
      <c r="K175" t="s">
        <v>639</v>
      </c>
      <c r="L175" t="s">
        <v>640</v>
      </c>
      <c r="M175" t="s">
        <v>8042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8043</v>
      </c>
      <c r="T175" t="s">
        <v>8044</v>
      </c>
    </row>
    <row r="176" spans="1:20" x14ac:dyDescent="0.25">
      <c r="A176" t="s">
        <v>22</v>
      </c>
      <c r="B176" t="s">
        <v>27</v>
      </c>
      <c r="C176">
        <v>69.900000000000006</v>
      </c>
      <c r="D176">
        <v>10</v>
      </c>
      <c r="E176" t="s">
        <v>8045</v>
      </c>
      <c r="F176">
        <v>880</v>
      </c>
      <c r="G176">
        <v>0</v>
      </c>
      <c r="H176" t="s">
        <v>649</v>
      </c>
      <c r="I176" t="s">
        <v>4086</v>
      </c>
      <c r="J176" t="s">
        <v>8046</v>
      </c>
      <c r="K176" t="s">
        <v>782</v>
      </c>
      <c r="L176" t="s">
        <v>6755</v>
      </c>
      <c r="M176" t="s">
        <v>8047</v>
      </c>
      <c r="N176" t="s">
        <v>639</v>
      </c>
      <c r="O176" t="s">
        <v>651</v>
      </c>
      <c r="P176" t="s">
        <v>26</v>
      </c>
      <c r="Q176" t="s">
        <v>652</v>
      </c>
      <c r="R176" t="s">
        <v>640</v>
      </c>
      <c r="S176" t="s">
        <v>8048</v>
      </c>
      <c r="T176" t="s">
        <v>8049</v>
      </c>
    </row>
    <row r="177" spans="1:20" x14ac:dyDescent="0.25">
      <c r="A177" t="s">
        <v>22</v>
      </c>
      <c r="B177" t="s">
        <v>27</v>
      </c>
      <c r="C177">
        <v>80</v>
      </c>
      <c r="D177">
        <v>1</v>
      </c>
      <c r="E177" t="s">
        <v>8045</v>
      </c>
      <c r="F177">
        <v>880</v>
      </c>
      <c r="G177">
        <v>0</v>
      </c>
      <c r="H177" t="s">
        <v>649</v>
      </c>
      <c r="I177" t="s">
        <v>4086</v>
      </c>
      <c r="J177" t="s">
        <v>8046</v>
      </c>
      <c r="K177" t="s">
        <v>782</v>
      </c>
      <c r="L177" t="s">
        <v>6755</v>
      </c>
      <c r="M177" t="s">
        <v>8047</v>
      </c>
      <c r="N177" t="s">
        <v>639</v>
      </c>
      <c r="O177" t="s">
        <v>651</v>
      </c>
      <c r="P177" t="s">
        <v>26</v>
      </c>
      <c r="Q177" t="s">
        <v>652</v>
      </c>
      <c r="R177" t="s">
        <v>640</v>
      </c>
      <c r="S177" t="s">
        <v>8048</v>
      </c>
      <c r="T177" t="s">
        <v>8049</v>
      </c>
    </row>
    <row r="178" spans="1:20" x14ac:dyDescent="0.25">
      <c r="A178" t="s">
        <v>72</v>
      </c>
      <c r="B178" t="s">
        <v>799</v>
      </c>
      <c r="C178">
        <v>100</v>
      </c>
      <c r="D178">
        <v>1</v>
      </c>
      <c r="E178" t="s">
        <v>8050</v>
      </c>
      <c r="F178">
        <v>100</v>
      </c>
      <c r="G178">
        <v>0</v>
      </c>
      <c r="H178" t="s">
        <v>649</v>
      </c>
      <c r="I178" t="s">
        <v>8051</v>
      </c>
      <c r="J178" t="s">
        <v>8052</v>
      </c>
      <c r="K178" t="s">
        <v>8053</v>
      </c>
      <c r="L178" t="s">
        <v>8054</v>
      </c>
      <c r="M178" t="s">
        <v>8055</v>
      </c>
      <c r="N178" t="s">
        <v>639</v>
      </c>
      <c r="O178" t="s">
        <v>651</v>
      </c>
      <c r="P178" t="s">
        <v>26</v>
      </c>
      <c r="Q178" t="s">
        <v>652</v>
      </c>
      <c r="R178" t="s">
        <v>640</v>
      </c>
      <c r="S178" t="s">
        <v>8056</v>
      </c>
      <c r="T178" t="s">
        <v>8055</v>
      </c>
    </row>
    <row r="179" spans="1:20" x14ac:dyDescent="0.25">
      <c r="A179" t="s">
        <v>241</v>
      </c>
      <c r="B179" t="s">
        <v>247</v>
      </c>
      <c r="C179">
        <v>159</v>
      </c>
      <c r="D179">
        <v>1</v>
      </c>
      <c r="E179" t="s">
        <v>8057</v>
      </c>
      <c r="F179">
        <v>129</v>
      </c>
      <c r="G179">
        <v>0</v>
      </c>
      <c r="H179" t="s">
        <v>637</v>
      </c>
      <c r="I179" t="s">
        <v>8058</v>
      </c>
      <c r="J179" t="s">
        <v>676</v>
      </c>
      <c r="K179" t="s">
        <v>639</v>
      </c>
      <c r="L179" t="s">
        <v>640</v>
      </c>
      <c r="M179" t="s">
        <v>8059</v>
      </c>
      <c r="N179" t="s">
        <v>639</v>
      </c>
      <c r="O179" t="s">
        <v>641</v>
      </c>
      <c r="P179" t="s">
        <v>5</v>
      </c>
      <c r="Q179" t="s">
        <v>642</v>
      </c>
      <c r="R179" t="s">
        <v>640</v>
      </c>
      <c r="S179" t="s">
        <v>8060</v>
      </c>
      <c r="T179" t="s">
        <v>8055</v>
      </c>
    </row>
    <row r="180" spans="1:20" x14ac:dyDescent="0.25">
      <c r="A180" t="s">
        <v>241</v>
      </c>
      <c r="B180" t="s">
        <v>247</v>
      </c>
      <c r="C180">
        <v>159</v>
      </c>
      <c r="D180">
        <v>1</v>
      </c>
      <c r="E180" t="s">
        <v>8061</v>
      </c>
      <c r="F180">
        <v>367</v>
      </c>
      <c r="G180">
        <v>0</v>
      </c>
      <c r="H180" t="s">
        <v>637</v>
      </c>
      <c r="I180" t="s">
        <v>8062</v>
      </c>
      <c r="J180" t="s">
        <v>705</v>
      </c>
      <c r="K180" t="s">
        <v>639</v>
      </c>
      <c r="L180" t="s">
        <v>640</v>
      </c>
      <c r="M180" t="s">
        <v>8059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8063</v>
      </c>
      <c r="T180" t="s">
        <v>8055</v>
      </c>
    </row>
    <row r="181" spans="1:20" x14ac:dyDescent="0.25">
      <c r="A181" t="s">
        <v>240</v>
      </c>
      <c r="B181" t="s">
        <v>246</v>
      </c>
      <c r="C181">
        <v>159</v>
      </c>
      <c r="D181">
        <v>2</v>
      </c>
      <c r="E181" t="s">
        <v>8061</v>
      </c>
      <c r="F181">
        <v>367</v>
      </c>
      <c r="G181">
        <v>0</v>
      </c>
      <c r="H181" t="s">
        <v>637</v>
      </c>
      <c r="I181" t="s">
        <v>8062</v>
      </c>
      <c r="J181" t="s">
        <v>705</v>
      </c>
      <c r="K181" t="s">
        <v>639</v>
      </c>
      <c r="L181" t="s">
        <v>640</v>
      </c>
      <c r="M181" t="s">
        <v>8059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8063</v>
      </c>
      <c r="T181" t="s">
        <v>8055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12</v>
      </c>
      <c r="E182" t="s">
        <v>8064</v>
      </c>
      <c r="F182">
        <v>400</v>
      </c>
      <c r="G182">
        <v>0</v>
      </c>
      <c r="H182" t="s">
        <v>637</v>
      </c>
      <c r="I182" t="s">
        <v>1798</v>
      </c>
      <c r="J182" t="s">
        <v>670</v>
      </c>
      <c r="K182" t="s">
        <v>639</v>
      </c>
      <c r="L182" t="s">
        <v>640</v>
      </c>
      <c r="M182" t="s">
        <v>8065</v>
      </c>
      <c r="N182" t="s">
        <v>639</v>
      </c>
      <c r="O182" t="s">
        <v>641</v>
      </c>
      <c r="P182" t="s">
        <v>5</v>
      </c>
      <c r="Q182" t="s">
        <v>642</v>
      </c>
      <c r="R182" t="s">
        <v>640</v>
      </c>
      <c r="S182" t="s">
        <v>8066</v>
      </c>
      <c r="T182" t="s">
        <v>8042</v>
      </c>
    </row>
    <row r="183" spans="1:20" x14ac:dyDescent="0.25">
      <c r="A183" t="s">
        <v>77</v>
      </c>
      <c r="B183" t="s">
        <v>78</v>
      </c>
      <c r="C183">
        <v>49</v>
      </c>
      <c r="D183">
        <v>3</v>
      </c>
      <c r="E183" t="s">
        <v>8067</v>
      </c>
      <c r="F183">
        <v>157</v>
      </c>
      <c r="G183">
        <v>10</v>
      </c>
      <c r="H183" t="s">
        <v>649</v>
      </c>
      <c r="I183" t="s">
        <v>8068</v>
      </c>
      <c r="J183" t="s">
        <v>8069</v>
      </c>
      <c r="K183" t="s">
        <v>8070</v>
      </c>
      <c r="L183" t="s">
        <v>900</v>
      </c>
      <c r="M183" t="s">
        <v>8071</v>
      </c>
      <c r="N183" t="s">
        <v>639</v>
      </c>
      <c r="O183" t="s">
        <v>651</v>
      </c>
      <c r="P183" t="s">
        <v>26</v>
      </c>
      <c r="Q183" t="s">
        <v>652</v>
      </c>
      <c r="R183" t="s">
        <v>640</v>
      </c>
      <c r="S183" t="s">
        <v>8072</v>
      </c>
      <c r="T183" t="s">
        <v>8073</v>
      </c>
    </row>
    <row r="184" spans="1:20" x14ac:dyDescent="0.25">
      <c r="A184" t="s">
        <v>241</v>
      </c>
      <c r="B184" t="s">
        <v>247</v>
      </c>
      <c r="C184">
        <v>159</v>
      </c>
      <c r="D184">
        <v>2</v>
      </c>
      <c r="E184" t="s">
        <v>8074</v>
      </c>
      <c r="F184">
        <v>1635</v>
      </c>
      <c r="G184">
        <v>0</v>
      </c>
      <c r="H184" t="s">
        <v>637</v>
      </c>
      <c r="I184" t="s">
        <v>8075</v>
      </c>
      <c r="J184" t="s">
        <v>663</v>
      </c>
      <c r="K184" t="s">
        <v>639</v>
      </c>
      <c r="L184" t="s">
        <v>640</v>
      </c>
      <c r="M184" t="s">
        <v>8076</v>
      </c>
      <c r="N184" t="s">
        <v>639</v>
      </c>
      <c r="O184" t="s">
        <v>660</v>
      </c>
      <c r="P184" t="s">
        <v>5</v>
      </c>
      <c r="Q184" t="s">
        <v>642</v>
      </c>
      <c r="R184" t="s">
        <v>640</v>
      </c>
      <c r="S184" t="s">
        <v>8077</v>
      </c>
      <c r="T184" t="s">
        <v>8076</v>
      </c>
    </row>
    <row r="185" spans="1:20" x14ac:dyDescent="0.25">
      <c r="A185" t="s">
        <v>601</v>
      </c>
      <c r="B185" t="s">
        <v>602</v>
      </c>
      <c r="C185">
        <v>159</v>
      </c>
      <c r="D185">
        <v>1</v>
      </c>
      <c r="E185" t="s">
        <v>8074</v>
      </c>
      <c r="F185">
        <v>1635</v>
      </c>
      <c r="G185">
        <v>0</v>
      </c>
      <c r="H185" t="s">
        <v>637</v>
      </c>
      <c r="I185" t="s">
        <v>8075</v>
      </c>
      <c r="J185" t="s">
        <v>663</v>
      </c>
      <c r="K185" t="s">
        <v>639</v>
      </c>
      <c r="L185" t="s">
        <v>640</v>
      </c>
      <c r="M185" t="s">
        <v>8076</v>
      </c>
      <c r="N185" t="s">
        <v>639</v>
      </c>
      <c r="O185" t="s">
        <v>660</v>
      </c>
      <c r="P185" t="s">
        <v>5</v>
      </c>
      <c r="Q185" t="s">
        <v>642</v>
      </c>
      <c r="R185" t="s">
        <v>640</v>
      </c>
      <c r="S185" t="s">
        <v>8077</v>
      </c>
      <c r="T185" t="s">
        <v>8076</v>
      </c>
    </row>
    <row r="186" spans="1:20" x14ac:dyDescent="0.25">
      <c r="A186" t="s">
        <v>240</v>
      </c>
      <c r="B186" t="s">
        <v>246</v>
      </c>
      <c r="C186">
        <v>159</v>
      </c>
      <c r="D186">
        <v>2</v>
      </c>
      <c r="E186" t="s">
        <v>8074</v>
      </c>
      <c r="F186">
        <v>1635</v>
      </c>
      <c r="G186">
        <v>0</v>
      </c>
      <c r="H186" t="s">
        <v>637</v>
      </c>
      <c r="I186" t="s">
        <v>8075</v>
      </c>
      <c r="J186" t="s">
        <v>663</v>
      </c>
      <c r="K186" t="s">
        <v>639</v>
      </c>
      <c r="L186" t="s">
        <v>640</v>
      </c>
      <c r="M186" t="s">
        <v>8076</v>
      </c>
      <c r="N186" t="s">
        <v>639</v>
      </c>
      <c r="O186" t="s">
        <v>660</v>
      </c>
      <c r="P186" t="s">
        <v>5</v>
      </c>
      <c r="Q186" t="s">
        <v>642</v>
      </c>
      <c r="R186" t="s">
        <v>640</v>
      </c>
      <c r="S186" t="s">
        <v>8077</v>
      </c>
      <c r="T186" t="s">
        <v>8076</v>
      </c>
    </row>
    <row r="187" spans="1:20" x14ac:dyDescent="0.25">
      <c r="A187" t="s">
        <v>239</v>
      </c>
      <c r="B187" t="s">
        <v>245</v>
      </c>
      <c r="C187">
        <v>159</v>
      </c>
      <c r="D187">
        <v>10</v>
      </c>
      <c r="E187" t="s">
        <v>8074</v>
      </c>
      <c r="F187">
        <v>1635</v>
      </c>
      <c r="G187">
        <v>0</v>
      </c>
      <c r="H187" t="s">
        <v>637</v>
      </c>
      <c r="I187" t="s">
        <v>8075</v>
      </c>
      <c r="J187" t="s">
        <v>663</v>
      </c>
      <c r="K187" t="s">
        <v>639</v>
      </c>
      <c r="L187" t="s">
        <v>640</v>
      </c>
      <c r="M187" t="s">
        <v>8076</v>
      </c>
      <c r="N187" t="s">
        <v>639</v>
      </c>
      <c r="O187" t="s">
        <v>660</v>
      </c>
      <c r="P187" t="s">
        <v>5</v>
      </c>
      <c r="Q187" t="s">
        <v>642</v>
      </c>
      <c r="R187" t="s">
        <v>640</v>
      </c>
      <c r="S187" t="s">
        <v>8077</v>
      </c>
      <c r="T187" t="s">
        <v>8076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8078</v>
      </c>
      <c r="F188">
        <v>115</v>
      </c>
      <c r="G188">
        <v>15</v>
      </c>
      <c r="H188" t="s">
        <v>637</v>
      </c>
      <c r="I188" t="s">
        <v>8079</v>
      </c>
      <c r="J188" t="s">
        <v>659</v>
      </c>
      <c r="K188" t="s">
        <v>639</v>
      </c>
      <c r="L188" t="s">
        <v>640</v>
      </c>
      <c r="M188" t="s">
        <v>8080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8081</v>
      </c>
      <c r="T188" t="s">
        <v>8080</v>
      </c>
    </row>
    <row r="189" spans="1:20" x14ac:dyDescent="0.25">
      <c r="A189" t="s">
        <v>241</v>
      </c>
      <c r="B189" t="s">
        <v>247</v>
      </c>
      <c r="C189">
        <v>159</v>
      </c>
      <c r="D189">
        <v>1</v>
      </c>
      <c r="E189" t="s">
        <v>8082</v>
      </c>
      <c r="F189">
        <v>110</v>
      </c>
      <c r="G189">
        <v>1</v>
      </c>
      <c r="H189" t="s">
        <v>637</v>
      </c>
      <c r="I189" t="s">
        <v>8083</v>
      </c>
      <c r="J189" t="s">
        <v>720</v>
      </c>
      <c r="K189" t="s">
        <v>639</v>
      </c>
      <c r="L189" t="s">
        <v>640</v>
      </c>
      <c r="M189" t="s">
        <v>8084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8085</v>
      </c>
      <c r="T189" t="s">
        <v>8084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8086</v>
      </c>
      <c r="F190">
        <v>100</v>
      </c>
      <c r="G190">
        <v>0</v>
      </c>
      <c r="H190" t="s">
        <v>637</v>
      </c>
      <c r="I190" t="s">
        <v>8087</v>
      </c>
      <c r="J190" t="s">
        <v>664</v>
      </c>
      <c r="K190" t="s">
        <v>639</v>
      </c>
      <c r="L190" t="s">
        <v>640</v>
      </c>
      <c r="M190" t="s">
        <v>8088</v>
      </c>
      <c r="N190" t="s">
        <v>639</v>
      </c>
      <c r="O190" t="s">
        <v>647</v>
      </c>
      <c r="P190" t="s">
        <v>5</v>
      </c>
      <c r="Q190" t="s">
        <v>648</v>
      </c>
      <c r="R190" t="s">
        <v>640</v>
      </c>
      <c r="S190" t="s">
        <v>8089</v>
      </c>
      <c r="T190" t="s">
        <v>8090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8091</v>
      </c>
      <c r="F191">
        <v>100</v>
      </c>
      <c r="G191">
        <v>0</v>
      </c>
      <c r="H191" t="s">
        <v>637</v>
      </c>
      <c r="I191" t="s">
        <v>8092</v>
      </c>
      <c r="J191" t="s">
        <v>721</v>
      </c>
      <c r="K191" t="s">
        <v>639</v>
      </c>
      <c r="L191" t="s">
        <v>640</v>
      </c>
      <c r="M191" t="s">
        <v>8093</v>
      </c>
      <c r="N191" t="s">
        <v>639</v>
      </c>
      <c r="O191" t="s">
        <v>647</v>
      </c>
      <c r="P191" t="s">
        <v>5</v>
      </c>
      <c r="Q191" t="s">
        <v>648</v>
      </c>
      <c r="R191" t="s">
        <v>640</v>
      </c>
      <c r="S191" t="s">
        <v>8094</v>
      </c>
      <c r="T191" t="s">
        <v>8095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8096</v>
      </c>
      <c r="F192">
        <v>100</v>
      </c>
      <c r="G192">
        <v>0</v>
      </c>
      <c r="H192" t="s">
        <v>637</v>
      </c>
      <c r="I192" t="s">
        <v>8097</v>
      </c>
      <c r="J192" t="s">
        <v>681</v>
      </c>
      <c r="K192" t="s">
        <v>639</v>
      </c>
      <c r="L192" t="s">
        <v>640</v>
      </c>
      <c r="M192" t="s">
        <v>8098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8099</v>
      </c>
      <c r="T192" t="s">
        <v>8100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8101</v>
      </c>
      <c r="F193">
        <v>200</v>
      </c>
      <c r="G193">
        <v>0</v>
      </c>
      <c r="H193" t="s">
        <v>637</v>
      </c>
      <c r="I193" t="s">
        <v>8102</v>
      </c>
      <c r="J193" t="s">
        <v>664</v>
      </c>
      <c r="K193" t="s">
        <v>639</v>
      </c>
      <c r="L193" t="s">
        <v>640</v>
      </c>
      <c r="M193" t="s">
        <v>8103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8104</v>
      </c>
      <c r="T193" t="s">
        <v>8103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8105</v>
      </c>
      <c r="F194">
        <v>100</v>
      </c>
      <c r="G194">
        <v>0</v>
      </c>
      <c r="H194" t="s">
        <v>637</v>
      </c>
      <c r="I194" t="s">
        <v>8106</v>
      </c>
      <c r="J194" t="s">
        <v>757</v>
      </c>
      <c r="K194" t="s">
        <v>639</v>
      </c>
      <c r="L194" t="s">
        <v>640</v>
      </c>
      <c r="M194" t="s">
        <v>8107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8108</v>
      </c>
      <c r="T194" t="s">
        <v>8107</v>
      </c>
    </row>
    <row r="195" spans="1:20" x14ac:dyDescent="0.25">
      <c r="A195" t="s">
        <v>241</v>
      </c>
      <c r="B195" t="s">
        <v>742</v>
      </c>
      <c r="C195">
        <v>86.36</v>
      </c>
      <c r="D195">
        <v>1</v>
      </c>
      <c r="E195" t="s">
        <v>8109</v>
      </c>
      <c r="F195">
        <v>180.72</v>
      </c>
      <c r="G195">
        <v>8</v>
      </c>
      <c r="H195" t="s">
        <v>677</v>
      </c>
      <c r="I195" t="s">
        <v>8110</v>
      </c>
      <c r="J195" t="s">
        <v>8111</v>
      </c>
      <c r="K195" t="s">
        <v>949</v>
      </c>
      <c r="L195" t="s">
        <v>8112</v>
      </c>
      <c r="M195" t="s">
        <v>8113</v>
      </c>
      <c r="N195" t="s">
        <v>639</v>
      </c>
      <c r="O195" t="s">
        <v>678</v>
      </c>
      <c r="P195" t="s">
        <v>23</v>
      </c>
      <c r="Q195" t="s">
        <v>679</v>
      </c>
      <c r="R195" t="s">
        <v>640</v>
      </c>
      <c r="S195" t="s">
        <v>8114</v>
      </c>
      <c r="T195" t="s">
        <v>8113</v>
      </c>
    </row>
    <row r="196" spans="1:20" x14ac:dyDescent="0.25">
      <c r="A196" t="s">
        <v>239</v>
      </c>
      <c r="B196" t="s">
        <v>742</v>
      </c>
      <c r="C196">
        <v>86.36</v>
      </c>
      <c r="D196">
        <v>1</v>
      </c>
      <c r="E196" t="s">
        <v>8109</v>
      </c>
      <c r="F196">
        <v>180.72</v>
      </c>
      <c r="G196">
        <v>8</v>
      </c>
      <c r="H196" t="s">
        <v>677</v>
      </c>
      <c r="I196" t="s">
        <v>8110</v>
      </c>
      <c r="J196" t="s">
        <v>8111</v>
      </c>
      <c r="K196" t="s">
        <v>949</v>
      </c>
      <c r="L196" t="s">
        <v>8112</v>
      </c>
      <c r="M196" t="s">
        <v>8113</v>
      </c>
      <c r="N196" t="s">
        <v>639</v>
      </c>
      <c r="O196" t="s">
        <v>678</v>
      </c>
      <c r="P196" t="s">
        <v>23</v>
      </c>
      <c r="Q196" t="s">
        <v>679</v>
      </c>
      <c r="R196" t="s">
        <v>640</v>
      </c>
      <c r="S196" t="s">
        <v>8114</v>
      </c>
      <c r="T196" t="s">
        <v>8113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8115</v>
      </c>
      <c r="F197">
        <v>200</v>
      </c>
      <c r="G197">
        <v>0</v>
      </c>
      <c r="H197" t="s">
        <v>637</v>
      </c>
      <c r="I197" t="s">
        <v>8116</v>
      </c>
      <c r="J197" t="s">
        <v>653</v>
      </c>
      <c r="K197" t="s">
        <v>639</v>
      </c>
      <c r="L197" t="s">
        <v>640</v>
      </c>
      <c r="M197" t="s">
        <v>8117</v>
      </c>
      <c r="N197" t="s">
        <v>639</v>
      </c>
      <c r="O197" t="s">
        <v>647</v>
      </c>
      <c r="P197" t="s">
        <v>5</v>
      </c>
      <c r="Q197" t="s">
        <v>648</v>
      </c>
      <c r="R197" t="s">
        <v>8118</v>
      </c>
      <c r="S197" t="s">
        <v>8119</v>
      </c>
      <c r="T197" t="s">
        <v>8117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8120</v>
      </c>
      <c r="F198">
        <v>200</v>
      </c>
      <c r="G198">
        <v>0</v>
      </c>
      <c r="H198" t="s">
        <v>637</v>
      </c>
      <c r="I198" t="s">
        <v>8121</v>
      </c>
      <c r="J198" t="s">
        <v>658</v>
      </c>
      <c r="K198" t="s">
        <v>639</v>
      </c>
      <c r="L198" t="s">
        <v>640</v>
      </c>
      <c r="M198" t="s">
        <v>8117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8122</v>
      </c>
      <c r="T198" t="s">
        <v>8117</v>
      </c>
    </row>
    <row r="199" spans="1:20" x14ac:dyDescent="0.25">
      <c r="A199" t="s">
        <v>240</v>
      </c>
      <c r="B199" t="s">
        <v>246</v>
      </c>
      <c r="C199">
        <v>159</v>
      </c>
      <c r="D199">
        <v>1</v>
      </c>
      <c r="E199" t="s">
        <v>8123</v>
      </c>
      <c r="F199">
        <v>109</v>
      </c>
      <c r="G199">
        <v>0</v>
      </c>
      <c r="H199" t="s">
        <v>637</v>
      </c>
      <c r="I199" t="s">
        <v>8124</v>
      </c>
      <c r="J199" t="s">
        <v>654</v>
      </c>
      <c r="K199" t="s">
        <v>639</v>
      </c>
      <c r="L199" t="s">
        <v>640</v>
      </c>
      <c r="M199" t="s">
        <v>8125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8126</v>
      </c>
      <c r="T199" t="s">
        <v>8125</v>
      </c>
    </row>
    <row r="200" spans="1:20" x14ac:dyDescent="0.25">
      <c r="A200" t="s">
        <v>239</v>
      </c>
      <c r="B200" t="s">
        <v>245</v>
      </c>
      <c r="C200">
        <v>159</v>
      </c>
      <c r="D200">
        <v>1</v>
      </c>
      <c r="E200" t="s">
        <v>8127</v>
      </c>
      <c r="F200">
        <v>309</v>
      </c>
      <c r="G200">
        <v>0</v>
      </c>
      <c r="H200" t="s">
        <v>637</v>
      </c>
      <c r="I200" t="s">
        <v>8128</v>
      </c>
      <c r="J200" t="s">
        <v>754</v>
      </c>
      <c r="K200" t="s">
        <v>639</v>
      </c>
      <c r="L200" t="s">
        <v>640</v>
      </c>
      <c r="M200" t="s">
        <v>8129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8130</v>
      </c>
      <c r="T200" t="s">
        <v>8131</v>
      </c>
    </row>
    <row r="201" spans="1:20" x14ac:dyDescent="0.25">
      <c r="A201" t="s">
        <v>101</v>
      </c>
      <c r="B201" t="s">
        <v>74</v>
      </c>
      <c r="C201">
        <v>120</v>
      </c>
      <c r="D201">
        <v>2</v>
      </c>
      <c r="E201" t="s">
        <v>8127</v>
      </c>
      <c r="F201">
        <v>309</v>
      </c>
      <c r="G201">
        <v>0</v>
      </c>
      <c r="H201" t="s">
        <v>637</v>
      </c>
      <c r="I201" t="s">
        <v>8128</v>
      </c>
      <c r="J201" t="s">
        <v>754</v>
      </c>
      <c r="K201" t="s">
        <v>639</v>
      </c>
      <c r="L201" t="s">
        <v>640</v>
      </c>
      <c r="M201" t="s">
        <v>8129</v>
      </c>
      <c r="N201" t="s">
        <v>639</v>
      </c>
      <c r="O201" t="s">
        <v>647</v>
      </c>
      <c r="P201" t="s">
        <v>5</v>
      </c>
      <c r="Q201" t="s">
        <v>648</v>
      </c>
      <c r="R201" t="s">
        <v>640</v>
      </c>
      <c r="S201" t="s">
        <v>8130</v>
      </c>
      <c r="T201" t="s">
        <v>8131</v>
      </c>
    </row>
    <row r="202" spans="1:20" x14ac:dyDescent="0.25">
      <c r="A202" t="s">
        <v>239</v>
      </c>
      <c r="B202" t="s">
        <v>245</v>
      </c>
      <c r="C202">
        <v>159</v>
      </c>
      <c r="D202">
        <v>1</v>
      </c>
      <c r="E202" t="s">
        <v>8132</v>
      </c>
      <c r="F202">
        <v>109</v>
      </c>
      <c r="G202">
        <v>0</v>
      </c>
      <c r="H202" t="s">
        <v>637</v>
      </c>
      <c r="I202" t="s">
        <v>8124</v>
      </c>
      <c r="J202" t="s">
        <v>654</v>
      </c>
      <c r="K202" t="s">
        <v>639</v>
      </c>
      <c r="L202" t="s">
        <v>640</v>
      </c>
      <c r="M202" t="s">
        <v>8131</v>
      </c>
      <c r="N202" t="s">
        <v>639</v>
      </c>
      <c r="O202" t="s">
        <v>641</v>
      </c>
      <c r="P202" t="s">
        <v>5</v>
      </c>
      <c r="Q202" t="s">
        <v>642</v>
      </c>
      <c r="R202" t="s">
        <v>640</v>
      </c>
      <c r="S202" t="s">
        <v>8133</v>
      </c>
      <c r="T202" t="s">
        <v>8131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8134</v>
      </c>
      <c r="F203">
        <v>100</v>
      </c>
      <c r="G203">
        <v>0</v>
      </c>
      <c r="H203" t="s">
        <v>637</v>
      </c>
      <c r="I203" t="s">
        <v>8135</v>
      </c>
      <c r="J203" t="s">
        <v>685</v>
      </c>
      <c r="K203" t="s">
        <v>639</v>
      </c>
      <c r="L203" t="s">
        <v>640</v>
      </c>
      <c r="M203" t="s">
        <v>8136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8137</v>
      </c>
      <c r="T203" t="s">
        <v>8136</v>
      </c>
    </row>
    <row r="204" spans="1:20" x14ac:dyDescent="0.25">
      <c r="A204" t="s">
        <v>12</v>
      </c>
      <c r="B204" t="s">
        <v>13</v>
      </c>
      <c r="C204">
        <v>65</v>
      </c>
      <c r="D204">
        <v>1</v>
      </c>
      <c r="E204" t="s">
        <v>8138</v>
      </c>
      <c r="F204">
        <v>329</v>
      </c>
      <c r="G204">
        <v>0</v>
      </c>
      <c r="H204" t="s">
        <v>751</v>
      </c>
      <c r="I204" t="s">
        <v>8139</v>
      </c>
      <c r="J204" t="s">
        <v>8140</v>
      </c>
      <c r="K204" t="s">
        <v>8141</v>
      </c>
      <c r="L204" t="s">
        <v>8142</v>
      </c>
      <c r="M204" t="s">
        <v>8143</v>
      </c>
      <c r="N204" t="s">
        <v>752</v>
      </c>
      <c r="O204" t="s">
        <v>753</v>
      </c>
      <c r="P204" t="s">
        <v>744</v>
      </c>
      <c r="Q204" t="s">
        <v>745</v>
      </c>
      <c r="R204" t="s">
        <v>640</v>
      </c>
      <c r="S204" t="s">
        <v>8144</v>
      </c>
      <c r="T204" t="s">
        <v>8143</v>
      </c>
    </row>
    <row r="205" spans="1:20" x14ac:dyDescent="0.25">
      <c r="A205" t="s">
        <v>239</v>
      </c>
      <c r="B205" t="s">
        <v>245</v>
      </c>
      <c r="C205">
        <v>139</v>
      </c>
      <c r="D205">
        <v>1</v>
      </c>
      <c r="E205" t="s">
        <v>8138</v>
      </c>
      <c r="F205">
        <v>329</v>
      </c>
      <c r="G205">
        <v>0</v>
      </c>
      <c r="H205" t="s">
        <v>751</v>
      </c>
      <c r="I205" t="s">
        <v>8139</v>
      </c>
      <c r="J205" t="s">
        <v>8140</v>
      </c>
      <c r="K205" t="s">
        <v>8141</v>
      </c>
      <c r="L205" t="s">
        <v>8142</v>
      </c>
      <c r="M205" t="s">
        <v>8143</v>
      </c>
      <c r="N205" t="s">
        <v>752</v>
      </c>
      <c r="O205" t="s">
        <v>753</v>
      </c>
      <c r="P205" t="s">
        <v>744</v>
      </c>
      <c r="Q205" t="s">
        <v>745</v>
      </c>
      <c r="R205" t="s">
        <v>640</v>
      </c>
      <c r="S205" t="s">
        <v>8144</v>
      </c>
      <c r="T205" t="s">
        <v>8143</v>
      </c>
    </row>
    <row r="206" spans="1:20" x14ac:dyDescent="0.25">
      <c r="A206" t="s">
        <v>601</v>
      </c>
      <c r="B206" t="s">
        <v>602</v>
      </c>
      <c r="C206">
        <v>139</v>
      </c>
      <c r="D206">
        <v>1</v>
      </c>
      <c r="E206" t="s">
        <v>8138</v>
      </c>
      <c r="F206">
        <v>329</v>
      </c>
      <c r="G206">
        <v>0</v>
      </c>
      <c r="H206" t="s">
        <v>751</v>
      </c>
      <c r="I206" t="s">
        <v>8139</v>
      </c>
      <c r="J206" t="s">
        <v>8140</v>
      </c>
      <c r="K206" t="s">
        <v>8141</v>
      </c>
      <c r="L206" t="s">
        <v>8142</v>
      </c>
      <c r="M206" t="s">
        <v>8143</v>
      </c>
      <c r="N206" t="s">
        <v>752</v>
      </c>
      <c r="O206" t="s">
        <v>753</v>
      </c>
      <c r="P206" t="s">
        <v>744</v>
      </c>
      <c r="Q206" t="s">
        <v>745</v>
      </c>
      <c r="R206" t="s">
        <v>640</v>
      </c>
      <c r="S206" t="s">
        <v>8144</v>
      </c>
      <c r="T206" t="s">
        <v>8143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8145</v>
      </c>
      <c r="F207">
        <v>100</v>
      </c>
      <c r="G207">
        <v>0</v>
      </c>
      <c r="H207" t="s">
        <v>637</v>
      </c>
      <c r="I207" t="s">
        <v>8146</v>
      </c>
      <c r="J207" t="s">
        <v>658</v>
      </c>
      <c r="K207" t="s">
        <v>639</v>
      </c>
      <c r="L207" t="s">
        <v>640</v>
      </c>
      <c r="M207" t="s">
        <v>8147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8148</v>
      </c>
      <c r="T207" t="s">
        <v>8147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8149</v>
      </c>
      <c r="F208">
        <v>100</v>
      </c>
      <c r="G208">
        <v>0</v>
      </c>
      <c r="H208" t="s">
        <v>637</v>
      </c>
      <c r="I208" t="s">
        <v>8150</v>
      </c>
      <c r="J208" t="s">
        <v>654</v>
      </c>
      <c r="K208" t="s">
        <v>639</v>
      </c>
      <c r="L208" t="s">
        <v>640</v>
      </c>
      <c r="M208" t="s">
        <v>8151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8152</v>
      </c>
      <c r="T208" t="s">
        <v>8151</v>
      </c>
    </row>
    <row r="209" spans="1:20" x14ac:dyDescent="0.25">
      <c r="A209" t="s">
        <v>601</v>
      </c>
      <c r="B209" t="s">
        <v>602</v>
      </c>
      <c r="C209">
        <v>109</v>
      </c>
      <c r="D209">
        <v>2</v>
      </c>
      <c r="E209" t="s">
        <v>8153</v>
      </c>
      <c r="F209">
        <v>922</v>
      </c>
      <c r="G209">
        <v>50</v>
      </c>
      <c r="H209" t="s">
        <v>751</v>
      </c>
      <c r="I209" t="s">
        <v>8154</v>
      </c>
      <c r="J209" t="s">
        <v>8155</v>
      </c>
      <c r="K209" t="s">
        <v>5769</v>
      </c>
      <c r="L209" t="s">
        <v>8156</v>
      </c>
      <c r="M209" t="s">
        <v>8157</v>
      </c>
      <c r="N209" t="s">
        <v>752</v>
      </c>
      <c r="O209" t="s">
        <v>753</v>
      </c>
      <c r="P209" t="s">
        <v>744</v>
      </c>
      <c r="Q209" t="s">
        <v>745</v>
      </c>
      <c r="R209" t="s">
        <v>640</v>
      </c>
      <c r="S209" t="s">
        <v>8158</v>
      </c>
      <c r="T209" t="s">
        <v>8159</v>
      </c>
    </row>
    <row r="210" spans="1:20" x14ac:dyDescent="0.25">
      <c r="A210" t="s">
        <v>241</v>
      </c>
      <c r="B210" t="s">
        <v>247</v>
      </c>
      <c r="C210">
        <v>109</v>
      </c>
      <c r="D210">
        <v>2</v>
      </c>
      <c r="E210" t="s">
        <v>8153</v>
      </c>
      <c r="F210">
        <v>922</v>
      </c>
      <c r="G210">
        <v>50</v>
      </c>
      <c r="H210" t="s">
        <v>751</v>
      </c>
      <c r="I210" t="s">
        <v>8154</v>
      </c>
      <c r="J210" t="s">
        <v>8155</v>
      </c>
      <c r="K210" t="s">
        <v>5769</v>
      </c>
      <c r="L210" t="s">
        <v>8156</v>
      </c>
      <c r="M210" t="s">
        <v>8157</v>
      </c>
      <c r="N210" t="s">
        <v>752</v>
      </c>
      <c r="O210" t="s">
        <v>753</v>
      </c>
      <c r="P210" t="s">
        <v>744</v>
      </c>
      <c r="Q210" t="s">
        <v>745</v>
      </c>
      <c r="R210" t="s">
        <v>640</v>
      </c>
      <c r="S210" t="s">
        <v>8158</v>
      </c>
      <c r="T210" t="s">
        <v>8159</v>
      </c>
    </row>
    <row r="211" spans="1:20" x14ac:dyDescent="0.25">
      <c r="A211" t="s">
        <v>240</v>
      </c>
      <c r="B211" t="s">
        <v>246</v>
      </c>
      <c r="C211">
        <v>109</v>
      </c>
      <c r="D211">
        <v>2</v>
      </c>
      <c r="E211" t="s">
        <v>8153</v>
      </c>
      <c r="F211">
        <v>922</v>
      </c>
      <c r="G211">
        <v>50</v>
      </c>
      <c r="H211" t="s">
        <v>751</v>
      </c>
      <c r="I211" t="s">
        <v>8154</v>
      </c>
      <c r="J211" t="s">
        <v>8155</v>
      </c>
      <c r="K211" t="s">
        <v>5769</v>
      </c>
      <c r="L211" t="s">
        <v>8156</v>
      </c>
      <c r="M211" t="s">
        <v>8157</v>
      </c>
      <c r="N211" t="s">
        <v>752</v>
      </c>
      <c r="O211" t="s">
        <v>753</v>
      </c>
      <c r="P211" t="s">
        <v>744</v>
      </c>
      <c r="Q211" t="s">
        <v>745</v>
      </c>
      <c r="R211" t="s">
        <v>640</v>
      </c>
      <c r="S211" t="s">
        <v>8158</v>
      </c>
      <c r="T211" t="s">
        <v>8159</v>
      </c>
    </row>
    <row r="212" spans="1:20" x14ac:dyDescent="0.25">
      <c r="A212" t="s">
        <v>239</v>
      </c>
      <c r="B212" t="s">
        <v>245</v>
      </c>
      <c r="C212">
        <v>109</v>
      </c>
      <c r="D212">
        <v>2</v>
      </c>
      <c r="E212" t="s">
        <v>8153</v>
      </c>
      <c r="F212">
        <v>922</v>
      </c>
      <c r="G212">
        <v>50</v>
      </c>
      <c r="H212" t="s">
        <v>751</v>
      </c>
      <c r="I212" t="s">
        <v>8154</v>
      </c>
      <c r="J212" t="s">
        <v>8155</v>
      </c>
      <c r="K212" t="s">
        <v>5769</v>
      </c>
      <c r="L212" t="s">
        <v>8156</v>
      </c>
      <c r="M212" t="s">
        <v>8157</v>
      </c>
      <c r="N212" t="s">
        <v>752</v>
      </c>
      <c r="O212" t="s">
        <v>753</v>
      </c>
      <c r="P212" t="s">
        <v>744</v>
      </c>
      <c r="Q212" t="s">
        <v>745</v>
      </c>
      <c r="R212" t="s">
        <v>640</v>
      </c>
      <c r="S212" t="s">
        <v>8158</v>
      </c>
      <c r="T212" t="s">
        <v>8159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8160</v>
      </c>
      <c r="F213">
        <v>200</v>
      </c>
      <c r="G213">
        <v>0</v>
      </c>
      <c r="H213" t="s">
        <v>637</v>
      </c>
      <c r="I213" t="s">
        <v>8161</v>
      </c>
      <c r="J213" t="s">
        <v>747</v>
      </c>
      <c r="K213" t="s">
        <v>639</v>
      </c>
      <c r="L213" t="s">
        <v>640</v>
      </c>
      <c r="M213" t="s">
        <v>8159</v>
      </c>
      <c r="N213" t="s">
        <v>639</v>
      </c>
      <c r="O213" t="s">
        <v>647</v>
      </c>
      <c r="P213" t="s">
        <v>5</v>
      </c>
      <c r="Q213" t="s">
        <v>648</v>
      </c>
      <c r="R213" t="s">
        <v>640</v>
      </c>
      <c r="S213" t="s">
        <v>8162</v>
      </c>
      <c r="T213" t="s">
        <v>8163</v>
      </c>
    </row>
    <row r="214" spans="1:20" x14ac:dyDescent="0.25">
      <c r="A214" t="s">
        <v>241</v>
      </c>
      <c r="B214" t="s">
        <v>247</v>
      </c>
      <c r="C214">
        <v>162</v>
      </c>
      <c r="D214">
        <v>1</v>
      </c>
      <c r="E214" t="s">
        <v>8164</v>
      </c>
      <c r="F214">
        <v>327</v>
      </c>
      <c r="G214">
        <v>0</v>
      </c>
      <c r="H214" t="s">
        <v>649</v>
      </c>
      <c r="I214" t="s">
        <v>8165</v>
      </c>
      <c r="J214" t="s">
        <v>8166</v>
      </c>
      <c r="K214" t="s">
        <v>8167</v>
      </c>
      <c r="L214" t="s">
        <v>4957</v>
      </c>
      <c r="M214" t="s">
        <v>8168</v>
      </c>
      <c r="N214" t="s">
        <v>639</v>
      </c>
      <c r="O214" t="s">
        <v>651</v>
      </c>
      <c r="P214" t="s">
        <v>26</v>
      </c>
      <c r="Q214" t="s">
        <v>652</v>
      </c>
      <c r="R214" t="s">
        <v>640</v>
      </c>
      <c r="S214" t="s">
        <v>8169</v>
      </c>
      <c r="T214" t="s">
        <v>8168</v>
      </c>
    </row>
    <row r="215" spans="1:20" x14ac:dyDescent="0.25">
      <c r="A215" t="s">
        <v>101</v>
      </c>
      <c r="B215" t="s">
        <v>74</v>
      </c>
      <c r="C215">
        <v>117</v>
      </c>
      <c r="D215">
        <v>1</v>
      </c>
      <c r="E215" t="s">
        <v>8164</v>
      </c>
      <c r="F215">
        <v>327</v>
      </c>
      <c r="G215">
        <v>0</v>
      </c>
      <c r="H215" t="s">
        <v>649</v>
      </c>
      <c r="I215" t="s">
        <v>8165</v>
      </c>
      <c r="J215" t="s">
        <v>8166</v>
      </c>
      <c r="K215" t="s">
        <v>8167</v>
      </c>
      <c r="L215" t="s">
        <v>4957</v>
      </c>
      <c r="M215" t="s">
        <v>8168</v>
      </c>
      <c r="N215" t="s">
        <v>639</v>
      </c>
      <c r="O215" t="s">
        <v>651</v>
      </c>
      <c r="P215" t="s">
        <v>26</v>
      </c>
      <c r="Q215" t="s">
        <v>652</v>
      </c>
      <c r="R215" t="s">
        <v>640</v>
      </c>
      <c r="S215" t="s">
        <v>8169</v>
      </c>
      <c r="T215" t="s">
        <v>8168</v>
      </c>
    </row>
    <row r="216" spans="1:20" x14ac:dyDescent="0.25">
      <c r="A216" t="s">
        <v>18</v>
      </c>
      <c r="B216" t="s">
        <v>19</v>
      </c>
      <c r="C216">
        <v>58</v>
      </c>
      <c r="D216">
        <v>1</v>
      </c>
      <c r="E216" t="s">
        <v>8164</v>
      </c>
      <c r="F216">
        <v>327</v>
      </c>
      <c r="G216">
        <v>0</v>
      </c>
      <c r="H216" t="s">
        <v>649</v>
      </c>
      <c r="I216" t="s">
        <v>8165</v>
      </c>
      <c r="J216" t="s">
        <v>8166</v>
      </c>
      <c r="K216" t="s">
        <v>8167</v>
      </c>
      <c r="L216" t="s">
        <v>4957</v>
      </c>
      <c r="M216" t="s">
        <v>8168</v>
      </c>
      <c r="N216" t="s">
        <v>639</v>
      </c>
      <c r="O216" t="s">
        <v>651</v>
      </c>
      <c r="P216" t="s">
        <v>26</v>
      </c>
      <c r="Q216" t="s">
        <v>652</v>
      </c>
      <c r="R216" t="s">
        <v>640</v>
      </c>
      <c r="S216" t="s">
        <v>8169</v>
      </c>
      <c r="T216" t="s">
        <v>8168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8170</v>
      </c>
      <c r="F217">
        <v>200</v>
      </c>
      <c r="G217">
        <v>0</v>
      </c>
      <c r="H217" t="s">
        <v>637</v>
      </c>
      <c r="I217" t="s">
        <v>8171</v>
      </c>
      <c r="J217" t="s">
        <v>698</v>
      </c>
      <c r="K217" t="s">
        <v>639</v>
      </c>
      <c r="L217" t="s">
        <v>640</v>
      </c>
      <c r="M217" t="s">
        <v>8172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8173</v>
      </c>
      <c r="T217" t="s">
        <v>8174</v>
      </c>
    </row>
    <row r="218" spans="1:20" x14ac:dyDescent="0.25">
      <c r="A218" t="s">
        <v>241</v>
      </c>
      <c r="B218" t="s">
        <v>247</v>
      </c>
      <c r="C218">
        <v>109</v>
      </c>
      <c r="D218">
        <v>1</v>
      </c>
      <c r="E218" t="s">
        <v>8175</v>
      </c>
      <c r="F218">
        <v>268</v>
      </c>
      <c r="G218">
        <v>50</v>
      </c>
      <c r="H218" t="s">
        <v>751</v>
      </c>
      <c r="I218" t="s">
        <v>8176</v>
      </c>
      <c r="J218" t="s">
        <v>8177</v>
      </c>
      <c r="K218" t="s">
        <v>8178</v>
      </c>
      <c r="L218" t="s">
        <v>8179</v>
      </c>
      <c r="M218" t="s">
        <v>8180</v>
      </c>
      <c r="N218" t="s">
        <v>752</v>
      </c>
      <c r="O218" t="s">
        <v>753</v>
      </c>
      <c r="P218" t="s">
        <v>744</v>
      </c>
      <c r="Q218" t="s">
        <v>745</v>
      </c>
      <c r="R218" t="s">
        <v>640</v>
      </c>
      <c r="S218" t="s">
        <v>8181</v>
      </c>
      <c r="T218" t="s">
        <v>8180</v>
      </c>
    </row>
    <row r="219" spans="1:20" x14ac:dyDescent="0.25">
      <c r="A219" t="s">
        <v>240</v>
      </c>
      <c r="B219" t="s">
        <v>246</v>
      </c>
      <c r="C219">
        <v>109</v>
      </c>
      <c r="D219">
        <v>1</v>
      </c>
      <c r="E219" t="s">
        <v>8175</v>
      </c>
      <c r="F219">
        <v>268</v>
      </c>
      <c r="G219">
        <v>50</v>
      </c>
      <c r="H219" t="s">
        <v>751</v>
      </c>
      <c r="I219" t="s">
        <v>8176</v>
      </c>
      <c r="J219" t="s">
        <v>8177</v>
      </c>
      <c r="K219" t="s">
        <v>8178</v>
      </c>
      <c r="L219" t="s">
        <v>8179</v>
      </c>
      <c r="M219" t="s">
        <v>8180</v>
      </c>
      <c r="N219" t="s">
        <v>752</v>
      </c>
      <c r="O219" t="s">
        <v>753</v>
      </c>
      <c r="P219" t="s">
        <v>744</v>
      </c>
      <c r="Q219" t="s">
        <v>745</v>
      </c>
      <c r="R219" t="s">
        <v>640</v>
      </c>
      <c r="S219" t="s">
        <v>8181</v>
      </c>
      <c r="T219" t="s">
        <v>8180</v>
      </c>
    </row>
    <row r="220" spans="1:20" x14ac:dyDescent="0.25">
      <c r="A220" t="s">
        <v>240</v>
      </c>
      <c r="B220" t="s">
        <v>246</v>
      </c>
      <c r="C220">
        <v>159</v>
      </c>
      <c r="D220">
        <v>1</v>
      </c>
      <c r="E220" t="s">
        <v>8182</v>
      </c>
      <c r="F220">
        <v>167</v>
      </c>
      <c r="G220">
        <v>38</v>
      </c>
      <c r="H220" t="s">
        <v>637</v>
      </c>
      <c r="I220" t="s">
        <v>8183</v>
      </c>
      <c r="J220" t="s">
        <v>705</v>
      </c>
      <c r="K220" t="s">
        <v>639</v>
      </c>
      <c r="L220" t="s">
        <v>640</v>
      </c>
      <c r="M220" t="s">
        <v>8184</v>
      </c>
      <c r="N220" t="s">
        <v>639</v>
      </c>
      <c r="O220" t="s">
        <v>641</v>
      </c>
      <c r="P220" t="s">
        <v>5</v>
      </c>
      <c r="Q220" t="s">
        <v>642</v>
      </c>
      <c r="R220" t="s">
        <v>640</v>
      </c>
      <c r="S220" t="s">
        <v>8185</v>
      </c>
      <c r="T220" t="s">
        <v>8184</v>
      </c>
    </row>
    <row r="221" spans="1:20" x14ac:dyDescent="0.25">
      <c r="A221" t="s">
        <v>239</v>
      </c>
      <c r="B221" t="s">
        <v>245</v>
      </c>
      <c r="C221">
        <v>159</v>
      </c>
      <c r="D221">
        <v>1</v>
      </c>
      <c r="E221" t="s">
        <v>8186</v>
      </c>
      <c r="F221">
        <v>167</v>
      </c>
      <c r="G221">
        <v>38</v>
      </c>
      <c r="H221" t="s">
        <v>637</v>
      </c>
      <c r="I221" t="s">
        <v>8183</v>
      </c>
      <c r="J221" t="s">
        <v>705</v>
      </c>
      <c r="K221" t="s">
        <v>639</v>
      </c>
      <c r="L221" t="s">
        <v>640</v>
      </c>
      <c r="M221" t="s">
        <v>8184</v>
      </c>
      <c r="N221" t="s">
        <v>639</v>
      </c>
      <c r="O221" t="s">
        <v>641</v>
      </c>
      <c r="P221" t="s">
        <v>5</v>
      </c>
      <c r="Q221" t="s">
        <v>642</v>
      </c>
      <c r="R221" t="s">
        <v>640</v>
      </c>
      <c r="S221" t="s">
        <v>8187</v>
      </c>
      <c r="T221" t="s">
        <v>8184</v>
      </c>
    </row>
    <row r="222" spans="1:20" x14ac:dyDescent="0.25">
      <c r="A222" t="s">
        <v>241</v>
      </c>
      <c r="B222" t="s">
        <v>742</v>
      </c>
      <c r="C222">
        <v>87.2</v>
      </c>
      <c r="D222">
        <v>1</v>
      </c>
      <c r="E222" t="s">
        <v>8188</v>
      </c>
      <c r="F222">
        <v>94.2</v>
      </c>
      <c r="G222">
        <v>7</v>
      </c>
      <c r="H222" t="s">
        <v>677</v>
      </c>
      <c r="I222" t="s">
        <v>8189</v>
      </c>
      <c r="J222" t="s">
        <v>8190</v>
      </c>
      <c r="K222" t="s">
        <v>863</v>
      </c>
      <c r="L222" t="s">
        <v>8191</v>
      </c>
      <c r="M222" t="s">
        <v>8192</v>
      </c>
      <c r="N222" t="s">
        <v>639</v>
      </c>
      <c r="O222" t="s">
        <v>678</v>
      </c>
      <c r="P222" t="s">
        <v>23</v>
      </c>
      <c r="Q222" t="s">
        <v>679</v>
      </c>
      <c r="R222" t="s">
        <v>640</v>
      </c>
      <c r="S222" t="s">
        <v>8193</v>
      </c>
      <c r="T222" t="s">
        <v>8192</v>
      </c>
    </row>
    <row r="223" spans="1:20" x14ac:dyDescent="0.25">
      <c r="A223" t="s">
        <v>241</v>
      </c>
      <c r="B223" t="s">
        <v>247</v>
      </c>
      <c r="C223">
        <v>159</v>
      </c>
      <c r="D223">
        <v>2</v>
      </c>
      <c r="E223" t="s">
        <v>8194</v>
      </c>
      <c r="F223">
        <v>258</v>
      </c>
      <c r="G223">
        <v>0</v>
      </c>
      <c r="H223" t="s">
        <v>637</v>
      </c>
      <c r="I223" t="s">
        <v>8195</v>
      </c>
      <c r="J223" t="s">
        <v>698</v>
      </c>
      <c r="K223" t="s">
        <v>639</v>
      </c>
      <c r="L223" t="s">
        <v>640</v>
      </c>
      <c r="M223" t="s">
        <v>8196</v>
      </c>
      <c r="N223" t="s">
        <v>639</v>
      </c>
      <c r="O223" t="s">
        <v>647</v>
      </c>
      <c r="P223" t="s">
        <v>5</v>
      </c>
      <c r="Q223" t="s">
        <v>648</v>
      </c>
      <c r="R223" t="s">
        <v>640</v>
      </c>
      <c r="S223" t="s">
        <v>8197</v>
      </c>
      <c r="T223" t="s">
        <v>8196</v>
      </c>
    </row>
    <row r="224" spans="1:20" x14ac:dyDescent="0.25">
      <c r="A224" t="s">
        <v>601</v>
      </c>
      <c r="B224" t="s">
        <v>602</v>
      </c>
      <c r="C224">
        <v>109</v>
      </c>
      <c r="D224">
        <v>1</v>
      </c>
      <c r="E224" t="s">
        <v>8198</v>
      </c>
      <c r="F224">
        <v>860</v>
      </c>
      <c r="G224">
        <v>0</v>
      </c>
      <c r="H224" t="s">
        <v>751</v>
      </c>
      <c r="I224" t="s">
        <v>8199</v>
      </c>
      <c r="J224" t="s">
        <v>8200</v>
      </c>
      <c r="K224" t="s">
        <v>863</v>
      </c>
      <c r="L224" t="s">
        <v>8201</v>
      </c>
      <c r="M224" t="s">
        <v>8202</v>
      </c>
      <c r="N224" t="s">
        <v>752</v>
      </c>
      <c r="O224" t="s">
        <v>753</v>
      </c>
      <c r="P224" t="s">
        <v>744</v>
      </c>
      <c r="Q224" t="s">
        <v>745</v>
      </c>
      <c r="R224" t="s">
        <v>640</v>
      </c>
      <c r="S224" t="s">
        <v>639</v>
      </c>
      <c r="T224" t="s">
        <v>8202</v>
      </c>
    </row>
    <row r="225" spans="1:20" x14ac:dyDescent="0.25">
      <c r="A225" t="s">
        <v>241</v>
      </c>
      <c r="B225" t="s">
        <v>247</v>
      </c>
      <c r="C225">
        <v>109</v>
      </c>
      <c r="D225">
        <v>1</v>
      </c>
      <c r="E225" t="s">
        <v>8198</v>
      </c>
      <c r="F225">
        <v>860</v>
      </c>
      <c r="G225">
        <v>0</v>
      </c>
      <c r="H225" t="s">
        <v>751</v>
      </c>
      <c r="I225" t="s">
        <v>8199</v>
      </c>
      <c r="J225" t="s">
        <v>8200</v>
      </c>
      <c r="K225" t="s">
        <v>863</v>
      </c>
      <c r="L225" t="s">
        <v>8201</v>
      </c>
      <c r="M225" t="s">
        <v>8202</v>
      </c>
      <c r="N225" t="s">
        <v>752</v>
      </c>
      <c r="O225" t="s">
        <v>753</v>
      </c>
      <c r="P225" t="s">
        <v>744</v>
      </c>
      <c r="Q225" t="s">
        <v>745</v>
      </c>
      <c r="R225" t="s">
        <v>640</v>
      </c>
      <c r="S225" t="s">
        <v>639</v>
      </c>
      <c r="T225" t="s">
        <v>8202</v>
      </c>
    </row>
    <row r="226" spans="1:20" x14ac:dyDescent="0.25">
      <c r="A226" t="s">
        <v>240</v>
      </c>
      <c r="B226" t="s">
        <v>246</v>
      </c>
      <c r="C226">
        <v>109</v>
      </c>
      <c r="D226">
        <v>4</v>
      </c>
      <c r="E226" t="s">
        <v>8198</v>
      </c>
      <c r="F226">
        <v>860</v>
      </c>
      <c r="G226">
        <v>0</v>
      </c>
      <c r="H226" t="s">
        <v>751</v>
      </c>
      <c r="I226" t="s">
        <v>8199</v>
      </c>
      <c r="J226" t="s">
        <v>8200</v>
      </c>
      <c r="K226" t="s">
        <v>863</v>
      </c>
      <c r="L226" t="s">
        <v>8201</v>
      </c>
      <c r="M226" t="s">
        <v>8202</v>
      </c>
      <c r="N226" t="s">
        <v>752</v>
      </c>
      <c r="O226" t="s">
        <v>753</v>
      </c>
      <c r="P226" t="s">
        <v>744</v>
      </c>
      <c r="Q226" t="s">
        <v>745</v>
      </c>
      <c r="R226" t="s">
        <v>640</v>
      </c>
      <c r="S226" t="s">
        <v>639</v>
      </c>
      <c r="T226" t="s">
        <v>8202</v>
      </c>
    </row>
    <row r="227" spans="1:20" x14ac:dyDescent="0.25">
      <c r="A227" t="s">
        <v>239</v>
      </c>
      <c r="B227" t="s">
        <v>245</v>
      </c>
      <c r="C227">
        <v>109</v>
      </c>
      <c r="D227">
        <v>2</v>
      </c>
      <c r="E227" t="s">
        <v>8198</v>
      </c>
      <c r="F227">
        <v>860</v>
      </c>
      <c r="G227">
        <v>0</v>
      </c>
      <c r="H227" t="s">
        <v>751</v>
      </c>
      <c r="I227" t="s">
        <v>8199</v>
      </c>
      <c r="J227" t="s">
        <v>8200</v>
      </c>
      <c r="K227" t="s">
        <v>863</v>
      </c>
      <c r="L227" t="s">
        <v>8201</v>
      </c>
      <c r="M227" t="s">
        <v>8202</v>
      </c>
      <c r="N227" t="s">
        <v>752</v>
      </c>
      <c r="O227" t="s">
        <v>753</v>
      </c>
      <c r="P227" t="s">
        <v>744</v>
      </c>
      <c r="Q227" t="s">
        <v>745</v>
      </c>
      <c r="R227" t="s">
        <v>640</v>
      </c>
      <c r="S227" t="s">
        <v>639</v>
      </c>
      <c r="T227" t="s">
        <v>8202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8203</v>
      </c>
      <c r="F228">
        <v>238</v>
      </c>
      <c r="G228">
        <v>38</v>
      </c>
      <c r="H228" t="s">
        <v>637</v>
      </c>
      <c r="I228" t="s">
        <v>8204</v>
      </c>
      <c r="J228" t="s">
        <v>669</v>
      </c>
      <c r="K228" t="s">
        <v>639</v>
      </c>
      <c r="L228" t="s">
        <v>640</v>
      </c>
      <c r="M228" t="s">
        <v>8205</v>
      </c>
      <c r="N228" t="s">
        <v>639</v>
      </c>
      <c r="O228" t="s">
        <v>647</v>
      </c>
      <c r="P228" t="s">
        <v>5</v>
      </c>
      <c r="Q228" t="s">
        <v>648</v>
      </c>
      <c r="R228" t="s">
        <v>640</v>
      </c>
      <c r="S228" t="s">
        <v>8206</v>
      </c>
      <c r="T228" t="s">
        <v>8207</v>
      </c>
    </row>
    <row r="229" spans="1:20" x14ac:dyDescent="0.25">
      <c r="A229" t="s">
        <v>147</v>
      </c>
      <c r="B229" t="s">
        <v>148</v>
      </c>
      <c r="C229">
        <v>65</v>
      </c>
      <c r="D229">
        <v>9</v>
      </c>
      <c r="E229" t="s">
        <v>8208</v>
      </c>
      <c r="F229">
        <v>315</v>
      </c>
      <c r="G229">
        <v>0</v>
      </c>
      <c r="H229" t="s">
        <v>637</v>
      </c>
      <c r="I229" t="s">
        <v>8209</v>
      </c>
      <c r="J229" t="s">
        <v>638</v>
      </c>
      <c r="K229" t="s">
        <v>639</v>
      </c>
      <c r="L229" t="s">
        <v>640</v>
      </c>
      <c r="M229" t="s">
        <v>8207</v>
      </c>
      <c r="N229" t="s">
        <v>639</v>
      </c>
      <c r="O229" t="s">
        <v>647</v>
      </c>
      <c r="P229" t="s">
        <v>5</v>
      </c>
      <c r="Q229" t="s">
        <v>648</v>
      </c>
      <c r="R229" t="s">
        <v>640</v>
      </c>
      <c r="S229" t="s">
        <v>8210</v>
      </c>
      <c r="T229" t="s">
        <v>8207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8211</v>
      </c>
      <c r="F230">
        <v>110</v>
      </c>
      <c r="G230">
        <v>10</v>
      </c>
      <c r="H230" t="s">
        <v>637</v>
      </c>
      <c r="I230" t="s">
        <v>5451</v>
      </c>
      <c r="J230" t="s">
        <v>685</v>
      </c>
      <c r="K230" t="s">
        <v>639</v>
      </c>
      <c r="L230" t="s">
        <v>640</v>
      </c>
      <c r="M230" t="s">
        <v>8212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8213</v>
      </c>
      <c r="T230" t="s">
        <v>8212</v>
      </c>
    </row>
    <row r="231" spans="1:20" x14ac:dyDescent="0.25">
      <c r="A231" t="s">
        <v>601</v>
      </c>
      <c r="B231" t="s">
        <v>602</v>
      </c>
      <c r="C231">
        <v>109</v>
      </c>
      <c r="D231">
        <v>2</v>
      </c>
      <c r="E231" t="s">
        <v>8214</v>
      </c>
      <c r="F231">
        <v>1140</v>
      </c>
      <c r="G231">
        <v>50</v>
      </c>
      <c r="H231" t="s">
        <v>751</v>
      </c>
      <c r="I231" t="s">
        <v>8215</v>
      </c>
      <c r="J231" t="s">
        <v>8216</v>
      </c>
      <c r="K231" t="s">
        <v>4956</v>
      </c>
      <c r="L231" t="s">
        <v>8217</v>
      </c>
      <c r="M231" t="s">
        <v>8218</v>
      </c>
      <c r="N231" t="s">
        <v>752</v>
      </c>
      <c r="O231" t="s">
        <v>743</v>
      </c>
      <c r="P231" t="s">
        <v>744</v>
      </c>
      <c r="Q231" t="s">
        <v>745</v>
      </c>
      <c r="R231" t="s">
        <v>640</v>
      </c>
      <c r="S231" t="s">
        <v>8219</v>
      </c>
      <c r="T231" t="s">
        <v>8212</v>
      </c>
    </row>
    <row r="232" spans="1:20" x14ac:dyDescent="0.25">
      <c r="A232" t="s">
        <v>240</v>
      </c>
      <c r="B232" t="s">
        <v>246</v>
      </c>
      <c r="C232">
        <v>109</v>
      </c>
      <c r="D232">
        <v>2</v>
      </c>
      <c r="E232" t="s">
        <v>8214</v>
      </c>
      <c r="F232">
        <v>1140</v>
      </c>
      <c r="G232">
        <v>50</v>
      </c>
      <c r="H232" t="s">
        <v>751</v>
      </c>
      <c r="I232" t="s">
        <v>8215</v>
      </c>
      <c r="J232" t="s">
        <v>8216</v>
      </c>
      <c r="K232" t="s">
        <v>4956</v>
      </c>
      <c r="L232" t="s">
        <v>8217</v>
      </c>
      <c r="M232" t="s">
        <v>8218</v>
      </c>
      <c r="N232" t="s">
        <v>752</v>
      </c>
      <c r="O232" t="s">
        <v>743</v>
      </c>
      <c r="P232" t="s">
        <v>744</v>
      </c>
      <c r="Q232" t="s">
        <v>745</v>
      </c>
      <c r="R232" t="s">
        <v>640</v>
      </c>
      <c r="S232" t="s">
        <v>8219</v>
      </c>
      <c r="T232" t="s">
        <v>8212</v>
      </c>
    </row>
    <row r="233" spans="1:20" x14ac:dyDescent="0.25">
      <c r="A233" t="s">
        <v>241</v>
      </c>
      <c r="B233" t="s">
        <v>247</v>
      </c>
      <c r="C233">
        <v>109</v>
      </c>
      <c r="D233">
        <v>3</v>
      </c>
      <c r="E233" t="s">
        <v>8214</v>
      </c>
      <c r="F233">
        <v>1140</v>
      </c>
      <c r="G233">
        <v>50</v>
      </c>
      <c r="H233" t="s">
        <v>751</v>
      </c>
      <c r="I233" t="s">
        <v>8215</v>
      </c>
      <c r="J233" t="s">
        <v>8216</v>
      </c>
      <c r="K233" t="s">
        <v>4956</v>
      </c>
      <c r="L233" t="s">
        <v>8217</v>
      </c>
      <c r="M233" t="s">
        <v>8218</v>
      </c>
      <c r="N233" t="s">
        <v>752</v>
      </c>
      <c r="O233" t="s">
        <v>743</v>
      </c>
      <c r="P233" t="s">
        <v>744</v>
      </c>
      <c r="Q233" t="s">
        <v>745</v>
      </c>
      <c r="R233" t="s">
        <v>640</v>
      </c>
      <c r="S233" t="s">
        <v>8219</v>
      </c>
      <c r="T233" t="s">
        <v>8212</v>
      </c>
    </row>
    <row r="234" spans="1:20" x14ac:dyDescent="0.25">
      <c r="A234" t="s">
        <v>239</v>
      </c>
      <c r="B234" t="s">
        <v>245</v>
      </c>
      <c r="C234">
        <v>109</v>
      </c>
      <c r="D234">
        <v>3</v>
      </c>
      <c r="E234" t="s">
        <v>8214</v>
      </c>
      <c r="F234">
        <v>1140</v>
      </c>
      <c r="G234">
        <v>50</v>
      </c>
      <c r="H234" t="s">
        <v>751</v>
      </c>
      <c r="I234" t="s">
        <v>8215</v>
      </c>
      <c r="J234" t="s">
        <v>8216</v>
      </c>
      <c r="K234" t="s">
        <v>4956</v>
      </c>
      <c r="L234" t="s">
        <v>8217</v>
      </c>
      <c r="M234" t="s">
        <v>8218</v>
      </c>
      <c r="N234" t="s">
        <v>752</v>
      </c>
      <c r="O234" t="s">
        <v>743</v>
      </c>
      <c r="P234" t="s">
        <v>744</v>
      </c>
      <c r="Q234" t="s">
        <v>745</v>
      </c>
      <c r="R234" t="s">
        <v>640</v>
      </c>
      <c r="S234" t="s">
        <v>8219</v>
      </c>
      <c r="T234" t="s">
        <v>8212</v>
      </c>
    </row>
    <row r="235" spans="1:20" x14ac:dyDescent="0.25">
      <c r="A235" t="s">
        <v>147</v>
      </c>
      <c r="B235" t="s">
        <v>148</v>
      </c>
      <c r="C235">
        <v>65</v>
      </c>
      <c r="D235">
        <v>9</v>
      </c>
      <c r="E235" t="s">
        <v>8220</v>
      </c>
      <c r="F235">
        <v>315</v>
      </c>
      <c r="G235">
        <v>0</v>
      </c>
      <c r="H235" t="s">
        <v>637</v>
      </c>
      <c r="I235" t="s">
        <v>8221</v>
      </c>
      <c r="J235" t="s">
        <v>788</v>
      </c>
      <c r="K235" t="s">
        <v>639</v>
      </c>
      <c r="L235" t="s">
        <v>640</v>
      </c>
      <c r="M235" t="s">
        <v>8222</v>
      </c>
      <c r="N235" t="s">
        <v>639</v>
      </c>
      <c r="O235" t="s">
        <v>641</v>
      </c>
      <c r="P235" t="s">
        <v>5</v>
      </c>
      <c r="Q235" t="s">
        <v>642</v>
      </c>
      <c r="R235" t="s">
        <v>8223</v>
      </c>
      <c r="S235" t="s">
        <v>8224</v>
      </c>
      <c r="T235" t="s">
        <v>8222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8225</v>
      </c>
      <c r="F236">
        <v>100</v>
      </c>
      <c r="G236">
        <v>0</v>
      </c>
      <c r="H236" t="s">
        <v>637</v>
      </c>
      <c r="I236" t="s">
        <v>8226</v>
      </c>
      <c r="J236" t="s">
        <v>750</v>
      </c>
      <c r="K236" t="s">
        <v>639</v>
      </c>
      <c r="L236" t="s">
        <v>640</v>
      </c>
      <c r="M236" t="s">
        <v>8227</v>
      </c>
      <c r="N236" t="s">
        <v>639</v>
      </c>
      <c r="O236" t="s">
        <v>641</v>
      </c>
      <c r="P236" t="s">
        <v>5</v>
      </c>
      <c r="Q236" t="s">
        <v>642</v>
      </c>
      <c r="R236" t="s">
        <v>640</v>
      </c>
      <c r="S236" t="s">
        <v>8228</v>
      </c>
      <c r="T236" t="s">
        <v>8227</v>
      </c>
    </row>
    <row r="237" spans="1:20" x14ac:dyDescent="0.25">
      <c r="A237" t="s">
        <v>240</v>
      </c>
      <c r="B237" t="s">
        <v>246</v>
      </c>
      <c r="C237">
        <v>159</v>
      </c>
      <c r="D237">
        <v>3</v>
      </c>
      <c r="E237" t="s">
        <v>8229</v>
      </c>
      <c r="F237">
        <v>387</v>
      </c>
      <c r="G237">
        <v>0</v>
      </c>
      <c r="H237" t="s">
        <v>637</v>
      </c>
      <c r="I237" t="s">
        <v>8230</v>
      </c>
      <c r="J237" t="s">
        <v>8231</v>
      </c>
      <c r="K237" t="s">
        <v>639</v>
      </c>
      <c r="L237" t="s">
        <v>640</v>
      </c>
      <c r="M237" t="s">
        <v>8232</v>
      </c>
      <c r="N237" t="s">
        <v>639</v>
      </c>
      <c r="O237" t="s">
        <v>647</v>
      </c>
      <c r="P237" t="s">
        <v>5</v>
      </c>
      <c r="Q237" t="s">
        <v>648</v>
      </c>
      <c r="R237" t="s">
        <v>640</v>
      </c>
      <c r="S237" t="s">
        <v>8233</v>
      </c>
      <c r="T237" t="s">
        <v>8232</v>
      </c>
    </row>
    <row r="238" spans="1:20" x14ac:dyDescent="0.25">
      <c r="A238" t="s">
        <v>77</v>
      </c>
      <c r="B238" t="s">
        <v>78</v>
      </c>
      <c r="C238">
        <v>33.333333333333336</v>
      </c>
      <c r="D238">
        <v>6</v>
      </c>
      <c r="E238" t="s">
        <v>8234</v>
      </c>
      <c r="F238">
        <v>270</v>
      </c>
      <c r="G238">
        <v>0</v>
      </c>
      <c r="H238" t="s">
        <v>637</v>
      </c>
      <c r="I238" t="s">
        <v>8235</v>
      </c>
      <c r="J238" t="s">
        <v>762</v>
      </c>
      <c r="K238" t="s">
        <v>639</v>
      </c>
      <c r="L238" t="s">
        <v>640</v>
      </c>
      <c r="M238" t="s">
        <v>8236</v>
      </c>
      <c r="N238" t="s">
        <v>639</v>
      </c>
      <c r="O238" t="s">
        <v>641</v>
      </c>
      <c r="P238" t="s">
        <v>5</v>
      </c>
      <c r="Q238" t="s">
        <v>642</v>
      </c>
      <c r="R238" t="s">
        <v>640</v>
      </c>
      <c r="S238" t="s">
        <v>8237</v>
      </c>
      <c r="T238" t="s">
        <v>8236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8238</v>
      </c>
      <c r="F239">
        <v>129</v>
      </c>
      <c r="G239">
        <v>29</v>
      </c>
      <c r="H239" t="s">
        <v>637</v>
      </c>
      <c r="I239" t="s">
        <v>8239</v>
      </c>
      <c r="J239" t="s">
        <v>664</v>
      </c>
      <c r="K239" t="s">
        <v>639</v>
      </c>
      <c r="L239" t="s">
        <v>640</v>
      </c>
      <c r="M239" t="s">
        <v>8240</v>
      </c>
      <c r="N239" t="s">
        <v>639</v>
      </c>
      <c r="O239" t="s">
        <v>641</v>
      </c>
      <c r="P239" t="s">
        <v>5</v>
      </c>
      <c r="Q239" t="s">
        <v>642</v>
      </c>
      <c r="R239" t="s">
        <v>640</v>
      </c>
      <c r="S239" t="s">
        <v>8241</v>
      </c>
      <c r="T239" t="s">
        <v>8240</v>
      </c>
    </row>
    <row r="240" spans="1:20" x14ac:dyDescent="0.25">
      <c r="A240" t="s">
        <v>601</v>
      </c>
      <c r="B240" t="s">
        <v>602</v>
      </c>
      <c r="C240">
        <v>139</v>
      </c>
      <c r="D240">
        <v>1</v>
      </c>
      <c r="E240" t="s">
        <v>8242</v>
      </c>
      <c r="F240">
        <v>215</v>
      </c>
      <c r="G240">
        <v>0</v>
      </c>
      <c r="H240" t="s">
        <v>751</v>
      </c>
      <c r="I240" t="s">
        <v>8243</v>
      </c>
      <c r="J240" t="s">
        <v>8244</v>
      </c>
      <c r="K240" t="s">
        <v>4718</v>
      </c>
      <c r="L240" t="s">
        <v>8245</v>
      </c>
      <c r="M240" t="s">
        <v>8246</v>
      </c>
      <c r="N240" t="s">
        <v>752</v>
      </c>
      <c r="O240" t="s">
        <v>743</v>
      </c>
      <c r="P240" t="s">
        <v>744</v>
      </c>
      <c r="Q240" t="s">
        <v>745</v>
      </c>
      <c r="R240" t="s">
        <v>640</v>
      </c>
      <c r="S240" t="s">
        <v>639</v>
      </c>
      <c r="T240" t="s">
        <v>8247</v>
      </c>
    </row>
    <row r="241" spans="1:20" x14ac:dyDescent="0.25">
      <c r="A241" t="s">
        <v>239</v>
      </c>
      <c r="B241" t="s">
        <v>245</v>
      </c>
      <c r="C241">
        <v>139</v>
      </c>
      <c r="D241">
        <v>1</v>
      </c>
      <c r="E241" t="s">
        <v>8242</v>
      </c>
      <c r="F241">
        <v>215</v>
      </c>
      <c r="G241">
        <v>0</v>
      </c>
      <c r="H241" t="s">
        <v>751</v>
      </c>
      <c r="I241" t="s">
        <v>8243</v>
      </c>
      <c r="J241" t="s">
        <v>8244</v>
      </c>
      <c r="K241" t="s">
        <v>4718</v>
      </c>
      <c r="L241" t="s">
        <v>8245</v>
      </c>
      <c r="M241" t="s">
        <v>8246</v>
      </c>
      <c r="N241" t="s">
        <v>752</v>
      </c>
      <c r="O241" t="s">
        <v>743</v>
      </c>
      <c r="P241" t="s">
        <v>744</v>
      </c>
      <c r="Q241" t="s">
        <v>745</v>
      </c>
      <c r="R241" t="s">
        <v>640</v>
      </c>
      <c r="S241" t="s">
        <v>639</v>
      </c>
      <c r="T241" t="s">
        <v>8247</v>
      </c>
    </row>
    <row r="242" spans="1:20" x14ac:dyDescent="0.25">
      <c r="A242" t="s">
        <v>240</v>
      </c>
      <c r="B242" t="s">
        <v>246</v>
      </c>
      <c r="C242">
        <v>139</v>
      </c>
      <c r="D242">
        <v>2</v>
      </c>
      <c r="E242" t="s">
        <v>8248</v>
      </c>
      <c r="F242">
        <v>430</v>
      </c>
      <c r="G242">
        <v>0</v>
      </c>
      <c r="H242" t="s">
        <v>751</v>
      </c>
      <c r="I242" t="s">
        <v>8249</v>
      </c>
      <c r="J242" t="s">
        <v>8250</v>
      </c>
      <c r="K242" t="s">
        <v>800</v>
      </c>
      <c r="L242" t="s">
        <v>8251</v>
      </c>
      <c r="M242" t="s">
        <v>8252</v>
      </c>
      <c r="N242" t="s">
        <v>752</v>
      </c>
      <c r="O242" t="s">
        <v>743</v>
      </c>
      <c r="P242" t="s">
        <v>744</v>
      </c>
      <c r="Q242" t="s">
        <v>745</v>
      </c>
      <c r="R242" t="s">
        <v>640</v>
      </c>
      <c r="S242" t="s">
        <v>8253</v>
      </c>
      <c r="T242" t="s">
        <v>8254</v>
      </c>
    </row>
    <row r="243" spans="1:20" x14ac:dyDescent="0.25">
      <c r="A243" t="s">
        <v>239</v>
      </c>
      <c r="B243" t="s">
        <v>245</v>
      </c>
      <c r="C243">
        <v>139</v>
      </c>
      <c r="D243">
        <v>2</v>
      </c>
      <c r="E243" t="s">
        <v>8248</v>
      </c>
      <c r="F243">
        <v>430</v>
      </c>
      <c r="G243">
        <v>0</v>
      </c>
      <c r="H243" t="s">
        <v>751</v>
      </c>
      <c r="I243" t="s">
        <v>8249</v>
      </c>
      <c r="J243" t="s">
        <v>8250</v>
      </c>
      <c r="K243" t="s">
        <v>800</v>
      </c>
      <c r="L243" t="s">
        <v>8251</v>
      </c>
      <c r="M243" t="s">
        <v>8252</v>
      </c>
      <c r="N243" t="s">
        <v>752</v>
      </c>
      <c r="O243" t="s">
        <v>743</v>
      </c>
      <c r="P243" t="s">
        <v>744</v>
      </c>
      <c r="Q243" t="s">
        <v>745</v>
      </c>
      <c r="R243" t="s">
        <v>640</v>
      </c>
      <c r="S243" t="s">
        <v>8253</v>
      </c>
      <c r="T243" t="s">
        <v>8254</v>
      </c>
    </row>
    <row r="244" spans="1:20" x14ac:dyDescent="0.25">
      <c r="A244" t="s">
        <v>240</v>
      </c>
      <c r="B244" t="s">
        <v>246</v>
      </c>
      <c r="C244">
        <v>139</v>
      </c>
      <c r="D244">
        <v>1</v>
      </c>
      <c r="E244" t="s">
        <v>8255</v>
      </c>
      <c r="F244">
        <v>215</v>
      </c>
      <c r="G244">
        <v>0</v>
      </c>
      <c r="H244" t="s">
        <v>751</v>
      </c>
      <c r="I244" t="s">
        <v>8256</v>
      </c>
      <c r="J244" t="s">
        <v>8257</v>
      </c>
      <c r="K244" t="s">
        <v>6833</v>
      </c>
      <c r="L244" t="s">
        <v>8258</v>
      </c>
      <c r="M244" t="s">
        <v>8254</v>
      </c>
      <c r="N244" t="s">
        <v>752</v>
      </c>
      <c r="O244" t="s">
        <v>753</v>
      </c>
      <c r="P244" t="s">
        <v>744</v>
      </c>
      <c r="Q244" t="s">
        <v>745</v>
      </c>
      <c r="R244" t="s">
        <v>640</v>
      </c>
      <c r="S244" t="s">
        <v>8259</v>
      </c>
      <c r="T244" t="s">
        <v>8260</v>
      </c>
    </row>
    <row r="245" spans="1:20" x14ac:dyDescent="0.25">
      <c r="A245" t="s">
        <v>239</v>
      </c>
      <c r="B245" t="s">
        <v>245</v>
      </c>
      <c r="C245">
        <v>139</v>
      </c>
      <c r="D245">
        <v>1</v>
      </c>
      <c r="E245" t="s">
        <v>8255</v>
      </c>
      <c r="F245">
        <v>215</v>
      </c>
      <c r="G245">
        <v>0</v>
      </c>
      <c r="H245" t="s">
        <v>751</v>
      </c>
      <c r="I245" t="s">
        <v>8256</v>
      </c>
      <c r="J245" t="s">
        <v>8257</v>
      </c>
      <c r="K245" t="s">
        <v>6833</v>
      </c>
      <c r="L245" t="s">
        <v>8258</v>
      </c>
      <c r="M245" t="s">
        <v>8254</v>
      </c>
      <c r="N245" t="s">
        <v>752</v>
      </c>
      <c r="O245" t="s">
        <v>753</v>
      </c>
      <c r="P245" t="s">
        <v>744</v>
      </c>
      <c r="Q245" t="s">
        <v>745</v>
      </c>
      <c r="R245" t="s">
        <v>640</v>
      </c>
      <c r="S245" t="s">
        <v>8259</v>
      </c>
      <c r="T245" t="s">
        <v>8260</v>
      </c>
    </row>
    <row r="246" spans="1:20" x14ac:dyDescent="0.25">
      <c r="A246" t="s">
        <v>241</v>
      </c>
      <c r="B246" t="s">
        <v>247</v>
      </c>
      <c r="C246">
        <v>139</v>
      </c>
      <c r="D246">
        <v>3</v>
      </c>
      <c r="E246" t="s">
        <v>8261</v>
      </c>
      <c r="F246">
        <v>430</v>
      </c>
      <c r="G246">
        <v>0</v>
      </c>
      <c r="H246" t="s">
        <v>751</v>
      </c>
      <c r="I246" t="s">
        <v>8262</v>
      </c>
      <c r="J246" t="s">
        <v>8263</v>
      </c>
      <c r="K246" t="s">
        <v>8264</v>
      </c>
      <c r="L246" t="s">
        <v>8265</v>
      </c>
      <c r="M246" t="s">
        <v>8266</v>
      </c>
      <c r="N246" t="s">
        <v>752</v>
      </c>
      <c r="O246" t="s">
        <v>753</v>
      </c>
      <c r="P246" t="s">
        <v>744</v>
      </c>
      <c r="Q246" t="s">
        <v>745</v>
      </c>
      <c r="R246" t="s">
        <v>640</v>
      </c>
      <c r="S246" t="s">
        <v>8267</v>
      </c>
      <c r="T246" t="s">
        <v>8266</v>
      </c>
    </row>
    <row r="247" spans="1:20" x14ac:dyDescent="0.25">
      <c r="A247" t="s">
        <v>240</v>
      </c>
      <c r="B247" t="s">
        <v>246</v>
      </c>
      <c r="C247">
        <v>139</v>
      </c>
      <c r="D247">
        <v>1</v>
      </c>
      <c r="E247" t="s">
        <v>8261</v>
      </c>
      <c r="F247">
        <v>430</v>
      </c>
      <c r="G247">
        <v>0</v>
      </c>
      <c r="H247" t="s">
        <v>751</v>
      </c>
      <c r="I247" t="s">
        <v>8262</v>
      </c>
      <c r="J247" t="s">
        <v>8263</v>
      </c>
      <c r="K247" t="s">
        <v>8264</v>
      </c>
      <c r="L247" t="s">
        <v>8265</v>
      </c>
      <c r="M247" t="s">
        <v>8266</v>
      </c>
      <c r="N247" t="s">
        <v>752</v>
      </c>
      <c r="O247" t="s">
        <v>753</v>
      </c>
      <c r="P247" t="s">
        <v>744</v>
      </c>
      <c r="Q247" t="s">
        <v>745</v>
      </c>
      <c r="R247" t="s">
        <v>640</v>
      </c>
      <c r="S247" t="s">
        <v>8267</v>
      </c>
      <c r="T247" t="s">
        <v>8266</v>
      </c>
    </row>
    <row r="248" spans="1:20" x14ac:dyDescent="0.25">
      <c r="A248" t="s">
        <v>241</v>
      </c>
      <c r="B248" t="s">
        <v>247</v>
      </c>
      <c r="C248">
        <v>139</v>
      </c>
      <c r="D248">
        <v>1</v>
      </c>
      <c r="E248" t="s">
        <v>8268</v>
      </c>
      <c r="F248">
        <v>215</v>
      </c>
      <c r="G248">
        <v>0</v>
      </c>
      <c r="H248" t="s">
        <v>751</v>
      </c>
      <c r="I248" t="s">
        <v>8269</v>
      </c>
      <c r="J248" t="s">
        <v>8270</v>
      </c>
      <c r="K248" t="s">
        <v>8271</v>
      </c>
      <c r="L248" t="s">
        <v>8272</v>
      </c>
      <c r="M248" t="s">
        <v>8273</v>
      </c>
      <c r="N248" t="s">
        <v>752</v>
      </c>
      <c r="O248" t="s">
        <v>753</v>
      </c>
      <c r="P248" t="s">
        <v>744</v>
      </c>
      <c r="Q248" t="s">
        <v>745</v>
      </c>
      <c r="R248" t="s">
        <v>640</v>
      </c>
      <c r="S248" t="s">
        <v>8274</v>
      </c>
      <c r="T248" t="s">
        <v>8273</v>
      </c>
    </row>
    <row r="249" spans="1:20" x14ac:dyDescent="0.25">
      <c r="A249" t="s">
        <v>601</v>
      </c>
      <c r="B249" t="s">
        <v>602</v>
      </c>
      <c r="C249">
        <v>139</v>
      </c>
      <c r="D249">
        <v>1</v>
      </c>
      <c r="E249" t="s">
        <v>8268</v>
      </c>
      <c r="F249">
        <v>215</v>
      </c>
      <c r="G249">
        <v>0</v>
      </c>
      <c r="H249" t="s">
        <v>751</v>
      </c>
      <c r="I249" t="s">
        <v>8269</v>
      </c>
      <c r="J249" t="s">
        <v>8270</v>
      </c>
      <c r="K249" t="s">
        <v>8271</v>
      </c>
      <c r="L249" t="s">
        <v>8272</v>
      </c>
      <c r="M249" t="s">
        <v>8273</v>
      </c>
      <c r="N249" t="s">
        <v>752</v>
      </c>
      <c r="O249" t="s">
        <v>753</v>
      </c>
      <c r="P249" t="s">
        <v>744</v>
      </c>
      <c r="Q249" t="s">
        <v>745</v>
      </c>
      <c r="R249" t="s">
        <v>640</v>
      </c>
      <c r="S249" t="s">
        <v>8274</v>
      </c>
      <c r="T249" t="s">
        <v>8273</v>
      </c>
    </row>
    <row r="250" spans="1:20" x14ac:dyDescent="0.25">
      <c r="A250" t="s">
        <v>147</v>
      </c>
      <c r="B250" t="s">
        <v>148</v>
      </c>
      <c r="C250">
        <v>33.333333333333336</v>
      </c>
      <c r="D250">
        <v>3</v>
      </c>
      <c r="E250" t="s">
        <v>8275</v>
      </c>
      <c r="F250">
        <v>100</v>
      </c>
      <c r="G250">
        <v>0</v>
      </c>
      <c r="H250" t="s">
        <v>637</v>
      </c>
      <c r="I250" t="s">
        <v>8276</v>
      </c>
      <c r="J250" t="s">
        <v>670</v>
      </c>
      <c r="K250" t="s">
        <v>639</v>
      </c>
      <c r="L250" t="s">
        <v>640</v>
      </c>
      <c r="M250" t="s">
        <v>8273</v>
      </c>
      <c r="N250" t="s">
        <v>639</v>
      </c>
      <c r="O250" t="s">
        <v>641</v>
      </c>
      <c r="P250" t="s">
        <v>5</v>
      </c>
      <c r="Q250" t="s">
        <v>642</v>
      </c>
      <c r="R250" t="s">
        <v>8277</v>
      </c>
      <c r="S250" t="s">
        <v>8278</v>
      </c>
      <c r="T250" t="s">
        <v>8273</v>
      </c>
    </row>
    <row r="251" spans="1:20" x14ac:dyDescent="0.25">
      <c r="A251" t="s">
        <v>147</v>
      </c>
      <c r="B251" t="s">
        <v>148</v>
      </c>
      <c r="C251">
        <v>33.333333333333336</v>
      </c>
      <c r="D251">
        <v>3</v>
      </c>
      <c r="E251" t="s">
        <v>8279</v>
      </c>
      <c r="F251">
        <v>110</v>
      </c>
      <c r="G251">
        <v>10</v>
      </c>
      <c r="H251" t="s">
        <v>637</v>
      </c>
      <c r="I251" t="s">
        <v>8280</v>
      </c>
      <c r="J251" t="s">
        <v>646</v>
      </c>
      <c r="K251" t="s">
        <v>639</v>
      </c>
      <c r="L251" t="s">
        <v>640</v>
      </c>
      <c r="M251" t="s">
        <v>8246</v>
      </c>
      <c r="N251" t="s">
        <v>639</v>
      </c>
      <c r="O251" t="s">
        <v>641</v>
      </c>
      <c r="P251" t="s">
        <v>5</v>
      </c>
      <c r="Q251" t="s">
        <v>642</v>
      </c>
      <c r="R251" t="s">
        <v>640</v>
      </c>
      <c r="S251" t="s">
        <v>8281</v>
      </c>
      <c r="T251" t="s">
        <v>8246</v>
      </c>
    </row>
    <row r="252" spans="1:20" x14ac:dyDescent="0.25">
      <c r="A252" t="s">
        <v>601</v>
      </c>
      <c r="B252" t="s">
        <v>602</v>
      </c>
      <c r="C252">
        <v>139</v>
      </c>
      <c r="D252">
        <v>1</v>
      </c>
      <c r="E252" t="s">
        <v>8282</v>
      </c>
      <c r="F252">
        <v>300</v>
      </c>
      <c r="G252">
        <v>0</v>
      </c>
      <c r="H252" t="s">
        <v>751</v>
      </c>
      <c r="I252" t="s">
        <v>8283</v>
      </c>
      <c r="J252" t="s">
        <v>8284</v>
      </c>
      <c r="K252" t="s">
        <v>1033</v>
      </c>
      <c r="L252" t="s">
        <v>8285</v>
      </c>
      <c r="M252" t="s">
        <v>8286</v>
      </c>
      <c r="N252" t="s">
        <v>752</v>
      </c>
      <c r="O252" t="s">
        <v>753</v>
      </c>
      <c r="P252" t="s">
        <v>744</v>
      </c>
      <c r="Q252" t="s">
        <v>745</v>
      </c>
      <c r="R252" t="s">
        <v>8287</v>
      </c>
      <c r="S252" t="s">
        <v>8288</v>
      </c>
      <c r="T252" t="s">
        <v>8246</v>
      </c>
    </row>
    <row r="253" spans="1:20" x14ac:dyDescent="0.25">
      <c r="A253" t="s">
        <v>241</v>
      </c>
      <c r="B253" t="s">
        <v>247</v>
      </c>
      <c r="C253">
        <v>139</v>
      </c>
      <c r="D253">
        <v>1</v>
      </c>
      <c r="E253" t="s">
        <v>8282</v>
      </c>
      <c r="F253">
        <v>300</v>
      </c>
      <c r="G253">
        <v>0</v>
      </c>
      <c r="H253" t="s">
        <v>751</v>
      </c>
      <c r="I253" t="s">
        <v>8283</v>
      </c>
      <c r="J253" t="s">
        <v>8284</v>
      </c>
      <c r="K253" t="s">
        <v>1033</v>
      </c>
      <c r="L253" t="s">
        <v>8285</v>
      </c>
      <c r="M253" t="s">
        <v>8286</v>
      </c>
      <c r="N253" t="s">
        <v>752</v>
      </c>
      <c r="O253" t="s">
        <v>753</v>
      </c>
      <c r="P253" t="s">
        <v>744</v>
      </c>
      <c r="Q253" t="s">
        <v>745</v>
      </c>
      <c r="R253" t="s">
        <v>8287</v>
      </c>
      <c r="S253" t="s">
        <v>8288</v>
      </c>
      <c r="T253" t="s">
        <v>8246</v>
      </c>
    </row>
    <row r="254" spans="1:20" x14ac:dyDescent="0.25">
      <c r="A254" t="s">
        <v>239</v>
      </c>
      <c r="B254" t="s">
        <v>245</v>
      </c>
      <c r="C254">
        <v>139</v>
      </c>
      <c r="D254">
        <v>2</v>
      </c>
      <c r="E254" t="s">
        <v>8282</v>
      </c>
      <c r="F254">
        <v>300</v>
      </c>
      <c r="G254">
        <v>0</v>
      </c>
      <c r="H254" t="s">
        <v>751</v>
      </c>
      <c r="I254" t="s">
        <v>8283</v>
      </c>
      <c r="J254" t="s">
        <v>8284</v>
      </c>
      <c r="K254" t="s">
        <v>1033</v>
      </c>
      <c r="L254" t="s">
        <v>8285</v>
      </c>
      <c r="M254" t="s">
        <v>8286</v>
      </c>
      <c r="N254" t="s">
        <v>752</v>
      </c>
      <c r="O254" t="s">
        <v>753</v>
      </c>
      <c r="P254" t="s">
        <v>744</v>
      </c>
      <c r="Q254" t="s">
        <v>745</v>
      </c>
      <c r="R254" t="s">
        <v>8287</v>
      </c>
      <c r="S254" t="s">
        <v>8288</v>
      </c>
      <c r="T254" t="s">
        <v>8246</v>
      </c>
    </row>
    <row r="255" spans="1:20" x14ac:dyDescent="0.25">
      <c r="A255" t="s">
        <v>240</v>
      </c>
      <c r="B255" t="s">
        <v>246</v>
      </c>
      <c r="C255">
        <v>139</v>
      </c>
      <c r="D255">
        <v>12</v>
      </c>
      <c r="E255" t="s">
        <v>8282</v>
      </c>
      <c r="F255">
        <v>300</v>
      </c>
      <c r="G255">
        <v>0</v>
      </c>
      <c r="H255" t="s">
        <v>751</v>
      </c>
      <c r="I255" t="s">
        <v>8283</v>
      </c>
      <c r="J255" t="s">
        <v>8284</v>
      </c>
      <c r="K255" t="s">
        <v>1033</v>
      </c>
      <c r="L255" t="s">
        <v>8285</v>
      </c>
      <c r="M255" t="s">
        <v>8286</v>
      </c>
      <c r="N255" t="s">
        <v>752</v>
      </c>
      <c r="O255" t="s">
        <v>753</v>
      </c>
      <c r="P255" t="s">
        <v>744</v>
      </c>
      <c r="Q255" t="s">
        <v>745</v>
      </c>
      <c r="R255" t="s">
        <v>8287</v>
      </c>
      <c r="S255" t="s">
        <v>8288</v>
      </c>
      <c r="T255" t="s">
        <v>8246</v>
      </c>
    </row>
    <row r="256" spans="1:20" x14ac:dyDescent="0.25">
      <c r="A256" t="s">
        <v>239</v>
      </c>
      <c r="B256" t="s">
        <v>742</v>
      </c>
      <c r="C256">
        <v>53.86</v>
      </c>
      <c r="D256">
        <v>1</v>
      </c>
      <c r="E256" t="s">
        <v>8289</v>
      </c>
      <c r="F256">
        <v>187.6</v>
      </c>
      <c r="G256">
        <v>26</v>
      </c>
      <c r="H256" t="s">
        <v>677</v>
      </c>
      <c r="I256" t="s">
        <v>8290</v>
      </c>
      <c r="J256" t="s">
        <v>8291</v>
      </c>
      <c r="K256" t="s">
        <v>8292</v>
      </c>
      <c r="L256" t="s">
        <v>8293</v>
      </c>
      <c r="M256" t="s">
        <v>8246</v>
      </c>
      <c r="N256" t="s">
        <v>639</v>
      </c>
      <c r="O256" t="s">
        <v>678</v>
      </c>
      <c r="P256" t="s">
        <v>23</v>
      </c>
      <c r="Q256" t="s">
        <v>679</v>
      </c>
      <c r="R256" t="s">
        <v>640</v>
      </c>
      <c r="S256" t="s">
        <v>8294</v>
      </c>
      <c r="T256" t="s">
        <v>8246</v>
      </c>
    </row>
    <row r="257" spans="1:20" x14ac:dyDescent="0.25">
      <c r="A257" t="s">
        <v>239</v>
      </c>
      <c r="B257" t="s">
        <v>742</v>
      </c>
      <c r="C257">
        <v>53.87</v>
      </c>
      <c r="D257">
        <v>2</v>
      </c>
      <c r="E257" t="s">
        <v>8289</v>
      </c>
      <c r="F257">
        <v>187.6</v>
      </c>
      <c r="G257">
        <v>26</v>
      </c>
      <c r="H257" t="s">
        <v>677</v>
      </c>
      <c r="I257" t="s">
        <v>8290</v>
      </c>
      <c r="J257" t="s">
        <v>8291</v>
      </c>
      <c r="K257" t="s">
        <v>8292</v>
      </c>
      <c r="L257" t="s">
        <v>8293</v>
      </c>
      <c r="M257" t="s">
        <v>8246</v>
      </c>
      <c r="N257" t="s">
        <v>639</v>
      </c>
      <c r="O257" t="s">
        <v>678</v>
      </c>
      <c r="P257" t="s">
        <v>23</v>
      </c>
      <c r="Q257" t="s">
        <v>679</v>
      </c>
      <c r="R257" t="s">
        <v>640</v>
      </c>
      <c r="S257" t="s">
        <v>8294</v>
      </c>
      <c r="T257" t="s">
        <v>8246</v>
      </c>
    </row>
    <row r="258" spans="1:20" x14ac:dyDescent="0.25">
      <c r="A258" t="s">
        <v>22</v>
      </c>
      <c r="B258" t="s">
        <v>27</v>
      </c>
      <c r="C258">
        <v>80</v>
      </c>
      <c r="D258">
        <v>3</v>
      </c>
      <c r="E258" t="s">
        <v>8295</v>
      </c>
      <c r="F258">
        <v>240</v>
      </c>
      <c r="G258">
        <v>0</v>
      </c>
      <c r="H258" t="s">
        <v>649</v>
      </c>
      <c r="I258" t="s">
        <v>4086</v>
      </c>
      <c r="J258" t="s">
        <v>5674</v>
      </c>
      <c r="K258" t="s">
        <v>902</v>
      </c>
      <c r="L258" t="s">
        <v>1151</v>
      </c>
      <c r="M258" t="s">
        <v>8273</v>
      </c>
      <c r="N258" t="s">
        <v>639</v>
      </c>
      <c r="O258" t="s">
        <v>651</v>
      </c>
      <c r="P258" t="s">
        <v>26</v>
      </c>
      <c r="Q258" t="s">
        <v>652</v>
      </c>
      <c r="R258" t="s">
        <v>640</v>
      </c>
      <c r="S258" t="s">
        <v>8296</v>
      </c>
      <c r="T258" t="s">
        <v>8246</v>
      </c>
    </row>
    <row r="259" spans="1:20" x14ac:dyDescent="0.25">
      <c r="A259" t="s">
        <v>601</v>
      </c>
      <c r="B259" t="s">
        <v>602</v>
      </c>
      <c r="C259">
        <v>139</v>
      </c>
      <c r="D259">
        <v>1</v>
      </c>
      <c r="E259" t="s">
        <v>8297</v>
      </c>
      <c r="F259">
        <v>215</v>
      </c>
      <c r="G259">
        <v>0</v>
      </c>
      <c r="H259" t="s">
        <v>751</v>
      </c>
      <c r="I259" t="s">
        <v>8298</v>
      </c>
      <c r="J259" t="s">
        <v>8299</v>
      </c>
      <c r="K259" t="s">
        <v>5070</v>
      </c>
      <c r="L259" t="s">
        <v>8300</v>
      </c>
      <c r="M259" t="s">
        <v>8301</v>
      </c>
      <c r="N259" t="s">
        <v>752</v>
      </c>
      <c r="O259" t="s">
        <v>743</v>
      </c>
      <c r="P259" t="s">
        <v>744</v>
      </c>
      <c r="Q259" t="s">
        <v>745</v>
      </c>
      <c r="R259" t="s">
        <v>640</v>
      </c>
      <c r="S259" t="s">
        <v>8302</v>
      </c>
      <c r="T259" t="s">
        <v>8303</v>
      </c>
    </row>
    <row r="260" spans="1:20" x14ac:dyDescent="0.25">
      <c r="A260" t="s">
        <v>239</v>
      </c>
      <c r="B260" t="s">
        <v>245</v>
      </c>
      <c r="C260">
        <v>139</v>
      </c>
      <c r="D260">
        <v>1</v>
      </c>
      <c r="E260" t="s">
        <v>8297</v>
      </c>
      <c r="F260">
        <v>215</v>
      </c>
      <c r="G260">
        <v>0</v>
      </c>
      <c r="H260" t="s">
        <v>751</v>
      </c>
      <c r="I260" t="s">
        <v>8298</v>
      </c>
      <c r="J260" t="s">
        <v>8299</v>
      </c>
      <c r="K260" t="s">
        <v>5070</v>
      </c>
      <c r="L260" t="s">
        <v>8300</v>
      </c>
      <c r="M260" t="s">
        <v>8301</v>
      </c>
      <c r="N260" t="s">
        <v>752</v>
      </c>
      <c r="O260" t="s">
        <v>743</v>
      </c>
      <c r="P260" t="s">
        <v>744</v>
      </c>
      <c r="Q260" t="s">
        <v>745</v>
      </c>
      <c r="R260" t="s">
        <v>640</v>
      </c>
      <c r="S260" t="s">
        <v>8302</v>
      </c>
      <c r="T260" t="s">
        <v>8303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8304</v>
      </c>
      <c r="F261">
        <v>200</v>
      </c>
      <c r="G261">
        <v>0</v>
      </c>
      <c r="H261" t="s">
        <v>637</v>
      </c>
      <c r="I261" t="s">
        <v>8305</v>
      </c>
      <c r="J261" t="s">
        <v>638</v>
      </c>
      <c r="K261" t="s">
        <v>639</v>
      </c>
      <c r="L261" t="s">
        <v>640</v>
      </c>
      <c r="M261" t="s">
        <v>8303</v>
      </c>
      <c r="N261" t="s">
        <v>639</v>
      </c>
      <c r="O261" t="s">
        <v>641</v>
      </c>
      <c r="P261" t="s">
        <v>5</v>
      </c>
      <c r="Q261" t="s">
        <v>642</v>
      </c>
      <c r="R261" t="s">
        <v>640</v>
      </c>
      <c r="S261" t="s">
        <v>8306</v>
      </c>
      <c r="T261" t="s">
        <v>8303</v>
      </c>
    </row>
    <row r="262" spans="1:20" x14ac:dyDescent="0.25">
      <c r="A262" t="s">
        <v>240</v>
      </c>
      <c r="B262" t="s">
        <v>246</v>
      </c>
      <c r="C262">
        <v>139</v>
      </c>
      <c r="D262">
        <v>1</v>
      </c>
      <c r="E262" t="s">
        <v>8307</v>
      </c>
      <c r="F262">
        <v>215</v>
      </c>
      <c r="G262">
        <v>0</v>
      </c>
      <c r="H262" t="s">
        <v>751</v>
      </c>
      <c r="I262" t="s">
        <v>5315</v>
      </c>
      <c r="J262" t="s">
        <v>8308</v>
      </c>
      <c r="K262" t="s">
        <v>5317</v>
      </c>
      <c r="L262" t="s">
        <v>5318</v>
      </c>
      <c r="M262" t="s">
        <v>8303</v>
      </c>
      <c r="N262" t="s">
        <v>752</v>
      </c>
      <c r="O262" t="s">
        <v>753</v>
      </c>
      <c r="P262" t="s">
        <v>744</v>
      </c>
      <c r="Q262" t="s">
        <v>745</v>
      </c>
      <c r="R262" t="s">
        <v>640</v>
      </c>
      <c r="S262" t="s">
        <v>639</v>
      </c>
      <c r="T262" t="s">
        <v>8309</v>
      </c>
    </row>
    <row r="263" spans="1:20" x14ac:dyDescent="0.25">
      <c r="A263" t="s">
        <v>601</v>
      </c>
      <c r="B263" t="s">
        <v>602</v>
      </c>
      <c r="C263">
        <v>139</v>
      </c>
      <c r="D263">
        <v>1</v>
      </c>
      <c r="E263" t="s">
        <v>8307</v>
      </c>
      <c r="F263">
        <v>215</v>
      </c>
      <c r="G263">
        <v>0</v>
      </c>
      <c r="H263" t="s">
        <v>751</v>
      </c>
      <c r="I263" t="s">
        <v>5315</v>
      </c>
      <c r="J263" t="s">
        <v>8308</v>
      </c>
      <c r="K263" t="s">
        <v>5317</v>
      </c>
      <c r="L263" t="s">
        <v>5318</v>
      </c>
      <c r="M263" t="s">
        <v>8303</v>
      </c>
      <c r="N263" t="s">
        <v>752</v>
      </c>
      <c r="O263" t="s">
        <v>753</v>
      </c>
      <c r="P263" t="s">
        <v>744</v>
      </c>
      <c r="Q263" t="s">
        <v>745</v>
      </c>
      <c r="R263" t="s">
        <v>640</v>
      </c>
      <c r="S263" t="s">
        <v>639</v>
      </c>
      <c r="T263" t="s">
        <v>8309</v>
      </c>
    </row>
    <row r="264" spans="1:20" x14ac:dyDescent="0.25">
      <c r="A264" t="s">
        <v>601</v>
      </c>
      <c r="B264" t="s">
        <v>602</v>
      </c>
      <c r="C264">
        <v>139</v>
      </c>
      <c r="D264">
        <v>1</v>
      </c>
      <c r="E264" t="s">
        <v>8310</v>
      </c>
      <c r="F264">
        <v>215</v>
      </c>
      <c r="G264">
        <v>0</v>
      </c>
      <c r="H264" t="s">
        <v>751</v>
      </c>
      <c r="I264" t="s">
        <v>8311</v>
      </c>
      <c r="J264" t="s">
        <v>8312</v>
      </c>
      <c r="K264" t="s">
        <v>812</v>
      </c>
      <c r="L264" t="s">
        <v>8313</v>
      </c>
      <c r="M264" t="s">
        <v>8314</v>
      </c>
      <c r="N264" t="s">
        <v>752</v>
      </c>
      <c r="O264" t="s">
        <v>743</v>
      </c>
      <c r="P264" t="s">
        <v>744</v>
      </c>
      <c r="Q264" t="s">
        <v>745</v>
      </c>
      <c r="R264" t="s">
        <v>640</v>
      </c>
      <c r="S264" t="s">
        <v>8315</v>
      </c>
      <c r="T264" t="s">
        <v>8316</v>
      </c>
    </row>
    <row r="265" spans="1:20" x14ac:dyDescent="0.25">
      <c r="A265" t="s">
        <v>239</v>
      </c>
      <c r="B265" t="s">
        <v>245</v>
      </c>
      <c r="C265">
        <v>139</v>
      </c>
      <c r="D265">
        <v>1</v>
      </c>
      <c r="E265" t="s">
        <v>8310</v>
      </c>
      <c r="F265">
        <v>215</v>
      </c>
      <c r="G265">
        <v>0</v>
      </c>
      <c r="H265" t="s">
        <v>751</v>
      </c>
      <c r="I265" t="s">
        <v>8311</v>
      </c>
      <c r="J265" t="s">
        <v>8312</v>
      </c>
      <c r="K265" t="s">
        <v>812</v>
      </c>
      <c r="L265" t="s">
        <v>8313</v>
      </c>
      <c r="M265" t="s">
        <v>8314</v>
      </c>
      <c r="N265" t="s">
        <v>752</v>
      </c>
      <c r="O265" t="s">
        <v>743</v>
      </c>
      <c r="P265" t="s">
        <v>744</v>
      </c>
      <c r="Q265" t="s">
        <v>745</v>
      </c>
      <c r="R265" t="s">
        <v>640</v>
      </c>
      <c r="S265" t="s">
        <v>8315</v>
      </c>
      <c r="T265" t="s">
        <v>8316</v>
      </c>
    </row>
    <row r="266" spans="1:20" x14ac:dyDescent="0.25">
      <c r="A266" t="s">
        <v>601</v>
      </c>
      <c r="B266" t="s">
        <v>602</v>
      </c>
      <c r="C266">
        <v>139</v>
      </c>
      <c r="D266">
        <v>1</v>
      </c>
      <c r="E266" t="s">
        <v>8317</v>
      </c>
      <c r="F266">
        <v>215</v>
      </c>
      <c r="G266">
        <v>0</v>
      </c>
      <c r="H266" t="s">
        <v>751</v>
      </c>
      <c r="I266" t="s">
        <v>8318</v>
      </c>
      <c r="J266" t="s">
        <v>8319</v>
      </c>
      <c r="K266" t="s">
        <v>949</v>
      </c>
      <c r="L266" t="s">
        <v>8320</v>
      </c>
      <c r="M266" t="s">
        <v>8321</v>
      </c>
      <c r="N266" t="s">
        <v>752</v>
      </c>
      <c r="O266" t="s">
        <v>743</v>
      </c>
      <c r="P266" t="s">
        <v>744</v>
      </c>
      <c r="Q266" t="s">
        <v>745</v>
      </c>
      <c r="R266" t="s">
        <v>640</v>
      </c>
      <c r="S266" t="s">
        <v>639</v>
      </c>
      <c r="T266" t="s">
        <v>8322</v>
      </c>
    </row>
    <row r="267" spans="1:20" x14ac:dyDescent="0.25">
      <c r="A267" t="s">
        <v>240</v>
      </c>
      <c r="B267" t="s">
        <v>246</v>
      </c>
      <c r="C267">
        <v>139</v>
      </c>
      <c r="D267">
        <v>1</v>
      </c>
      <c r="E267" t="s">
        <v>8317</v>
      </c>
      <c r="F267">
        <v>215</v>
      </c>
      <c r="G267">
        <v>0</v>
      </c>
      <c r="H267" t="s">
        <v>751</v>
      </c>
      <c r="I267" t="s">
        <v>8318</v>
      </c>
      <c r="J267" t="s">
        <v>8319</v>
      </c>
      <c r="K267" t="s">
        <v>949</v>
      </c>
      <c r="L267" t="s">
        <v>8320</v>
      </c>
      <c r="M267" t="s">
        <v>8321</v>
      </c>
      <c r="N267" t="s">
        <v>752</v>
      </c>
      <c r="O267" t="s">
        <v>743</v>
      </c>
      <c r="P267" t="s">
        <v>744</v>
      </c>
      <c r="Q267" t="s">
        <v>745</v>
      </c>
      <c r="R267" t="s">
        <v>640</v>
      </c>
      <c r="S267" t="s">
        <v>639</v>
      </c>
      <c r="T267" t="s">
        <v>8322</v>
      </c>
    </row>
    <row r="268" spans="1:20" x14ac:dyDescent="0.25">
      <c r="A268" t="s">
        <v>601</v>
      </c>
      <c r="B268" t="s">
        <v>602</v>
      </c>
      <c r="C268">
        <v>139</v>
      </c>
      <c r="D268">
        <v>2</v>
      </c>
      <c r="E268" t="s">
        <v>8323</v>
      </c>
      <c r="F268">
        <v>608</v>
      </c>
      <c r="G268">
        <v>0</v>
      </c>
      <c r="H268" t="s">
        <v>751</v>
      </c>
      <c r="I268" t="s">
        <v>8324</v>
      </c>
      <c r="J268" t="s">
        <v>8325</v>
      </c>
      <c r="K268" t="s">
        <v>8326</v>
      </c>
      <c r="L268" t="s">
        <v>8327</v>
      </c>
      <c r="M268" t="s">
        <v>8328</v>
      </c>
      <c r="N268" t="s">
        <v>752</v>
      </c>
      <c r="O268" t="s">
        <v>753</v>
      </c>
      <c r="P268" t="s">
        <v>744</v>
      </c>
      <c r="Q268" t="s">
        <v>745</v>
      </c>
      <c r="R268" t="s">
        <v>640</v>
      </c>
      <c r="S268" t="s">
        <v>8329</v>
      </c>
      <c r="T268" t="s">
        <v>8328</v>
      </c>
    </row>
    <row r="269" spans="1:20" x14ac:dyDescent="0.25">
      <c r="A269" t="s">
        <v>241</v>
      </c>
      <c r="B269" t="s">
        <v>247</v>
      </c>
      <c r="C269">
        <v>139</v>
      </c>
      <c r="D269">
        <v>1</v>
      </c>
      <c r="E269" t="s">
        <v>8323</v>
      </c>
      <c r="F269">
        <v>608</v>
      </c>
      <c r="G269">
        <v>0</v>
      </c>
      <c r="H269" t="s">
        <v>751</v>
      </c>
      <c r="I269" t="s">
        <v>8324</v>
      </c>
      <c r="J269" t="s">
        <v>8325</v>
      </c>
      <c r="K269" t="s">
        <v>8326</v>
      </c>
      <c r="L269" t="s">
        <v>8327</v>
      </c>
      <c r="M269" t="s">
        <v>8328</v>
      </c>
      <c r="N269" t="s">
        <v>752</v>
      </c>
      <c r="O269" t="s">
        <v>753</v>
      </c>
      <c r="P269" t="s">
        <v>744</v>
      </c>
      <c r="Q269" t="s">
        <v>745</v>
      </c>
      <c r="R269" t="s">
        <v>640</v>
      </c>
      <c r="S269" t="s">
        <v>8329</v>
      </c>
      <c r="T269" t="s">
        <v>8328</v>
      </c>
    </row>
    <row r="270" spans="1:20" x14ac:dyDescent="0.25">
      <c r="A270" t="s">
        <v>240</v>
      </c>
      <c r="B270" t="s">
        <v>246</v>
      </c>
      <c r="C270">
        <v>139</v>
      </c>
      <c r="D270">
        <v>1</v>
      </c>
      <c r="E270" t="s">
        <v>8323</v>
      </c>
      <c r="F270">
        <v>608</v>
      </c>
      <c r="G270">
        <v>0</v>
      </c>
      <c r="H270" t="s">
        <v>751</v>
      </c>
      <c r="I270" t="s">
        <v>8324</v>
      </c>
      <c r="J270" t="s">
        <v>8325</v>
      </c>
      <c r="K270" t="s">
        <v>8326</v>
      </c>
      <c r="L270" t="s">
        <v>8327</v>
      </c>
      <c r="M270" t="s">
        <v>8328</v>
      </c>
      <c r="N270" t="s">
        <v>752</v>
      </c>
      <c r="O270" t="s">
        <v>753</v>
      </c>
      <c r="P270" t="s">
        <v>744</v>
      </c>
      <c r="Q270" t="s">
        <v>745</v>
      </c>
      <c r="R270" t="s">
        <v>640</v>
      </c>
      <c r="S270" t="s">
        <v>8329</v>
      </c>
      <c r="T270" t="s">
        <v>8328</v>
      </c>
    </row>
    <row r="271" spans="1:20" x14ac:dyDescent="0.25">
      <c r="A271" t="s">
        <v>239</v>
      </c>
      <c r="B271" t="s">
        <v>245</v>
      </c>
      <c r="C271">
        <v>139</v>
      </c>
      <c r="D271">
        <v>1</v>
      </c>
      <c r="E271" t="s">
        <v>8323</v>
      </c>
      <c r="F271">
        <v>608</v>
      </c>
      <c r="G271">
        <v>0</v>
      </c>
      <c r="H271" t="s">
        <v>751</v>
      </c>
      <c r="I271" t="s">
        <v>8324</v>
      </c>
      <c r="J271" t="s">
        <v>8325</v>
      </c>
      <c r="K271" t="s">
        <v>8326</v>
      </c>
      <c r="L271" t="s">
        <v>8327</v>
      </c>
      <c r="M271" t="s">
        <v>8328</v>
      </c>
      <c r="N271" t="s">
        <v>752</v>
      </c>
      <c r="O271" t="s">
        <v>753</v>
      </c>
      <c r="P271" t="s">
        <v>744</v>
      </c>
      <c r="Q271" t="s">
        <v>745</v>
      </c>
      <c r="R271" t="s">
        <v>640</v>
      </c>
      <c r="S271" t="s">
        <v>8329</v>
      </c>
      <c r="T271" t="s">
        <v>8328</v>
      </c>
    </row>
    <row r="272" spans="1:20" x14ac:dyDescent="0.25">
      <c r="A272" t="s">
        <v>147</v>
      </c>
      <c r="B272" t="s">
        <v>148</v>
      </c>
      <c r="C272">
        <v>50</v>
      </c>
      <c r="D272">
        <v>6</v>
      </c>
      <c r="E272" t="s">
        <v>8330</v>
      </c>
      <c r="F272">
        <v>200</v>
      </c>
      <c r="G272">
        <v>0</v>
      </c>
      <c r="H272" t="s">
        <v>637</v>
      </c>
      <c r="I272" t="s">
        <v>8331</v>
      </c>
      <c r="J272" t="s">
        <v>735</v>
      </c>
      <c r="K272" t="s">
        <v>639</v>
      </c>
      <c r="L272" t="s">
        <v>640</v>
      </c>
      <c r="M272" t="s">
        <v>8332</v>
      </c>
      <c r="N272" t="s">
        <v>639</v>
      </c>
      <c r="O272" t="s">
        <v>647</v>
      </c>
      <c r="P272" t="s">
        <v>5</v>
      </c>
      <c r="Q272" t="s">
        <v>648</v>
      </c>
      <c r="R272" t="s">
        <v>640</v>
      </c>
      <c r="S272" t="s">
        <v>8333</v>
      </c>
      <c r="T272" t="s">
        <v>8332</v>
      </c>
    </row>
    <row r="273" spans="1:20" x14ac:dyDescent="0.25">
      <c r="A273" t="s">
        <v>240</v>
      </c>
      <c r="B273" t="s">
        <v>246</v>
      </c>
      <c r="C273">
        <v>139</v>
      </c>
      <c r="D273">
        <v>10</v>
      </c>
      <c r="E273" t="s">
        <v>8334</v>
      </c>
      <c r="F273">
        <v>1075</v>
      </c>
      <c r="G273">
        <v>0</v>
      </c>
      <c r="H273" t="s">
        <v>751</v>
      </c>
      <c r="I273" t="s">
        <v>8335</v>
      </c>
      <c r="J273" t="s">
        <v>8336</v>
      </c>
      <c r="K273" t="s">
        <v>8337</v>
      </c>
      <c r="L273" t="s">
        <v>8338</v>
      </c>
      <c r="M273" t="s">
        <v>8339</v>
      </c>
      <c r="N273" t="s">
        <v>752</v>
      </c>
      <c r="O273" t="s">
        <v>743</v>
      </c>
      <c r="P273" t="s">
        <v>744</v>
      </c>
      <c r="Q273" t="s">
        <v>745</v>
      </c>
      <c r="R273" t="s">
        <v>640</v>
      </c>
      <c r="S273" t="s">
        <v>8340</v>
      </c>
      <c r="T273" t="s">
        <v>8341</v>
      </c>
    </row>
    <row r="274" spans="1:20" x14ac:dyDescent="0.25">
      <c r="A274" t="s">
        <v>240</v>
      </c>
      <c r="B274" t="s">
        <v>742</v>
      </c>
      <c r="C274">
        <v>81.27</v>
      </c>
      <c r="D274">
        <v>1</v>
      </c>
      <c r="E274" t="s">
        <v>8342</v>
      </c>
      <c r="F274">
        <v>88.27</v>
      </c>
      <c r="G274">
        <v>7</v>
      </c>
      <c r="H274" t="s">
        <v>677</v>
      </c>
      <c r="I274" t="s">
        <v>8343</v>
      </c>
      <c r="J274" t="s">
        <v>8344</v>
      </c>
      <c r="K274" t="s">
        <v>4718</v>
      </c>
      <c r="L274" t="s">
        <v>8345</v>
      </c>
      <c r="M274" t="s">
        <v>8252</v>
      </c>
      <c r="N274" t="s">
        <v>639</v>
      </c>
      <c r="O274" t="s">
        <v>678</v>
      </c>
      <c r="P274" t="s">
        <v>23</v>
      </c>
      <c r="Q274" t="s">
        <v>679</v>
      </c>
      <c r="R274" t="s">
        <v>640</v>
      </c>
      <c r="S274" t="s">
        <v>8346</v>
      </c>
      <c r="T274" t="s">
        <v>8252</v>
      </c>
    </row>
    <row r="275" spans="1:20" x14ac:dyDescent="0.25">
      <c r="A275" t="s">
        <v>147</v>
      </c>
      <c r="B275" t="s">
        <v>148</v>
      </c>
      <c r="C275">
        <v>33.333333333333336</v>
      </c>
      <c r="D275">
        <v>3</v>
      </c>
      <c r="E275" t="s">
        <v>8347</v>
      </c>
      <c r="F275">
        <v>101</v>
      </c>
      <c r="G275">
        <v>1</v>
      </c>
      <c r="H275" t="s">
        <v>637</v>
      </c>
      <c r="I275" t="s">
        <v>8348</v>
      </c>
      <c r="J275" t="s">
        <v>670</v>
      </c>
      <c r="K275" t="s">
        <v>639</v>
      </c>
      <c r="L275" t="s">
        <v>640</v>
      </c>
      <c r="M275" t="s">
        <v>8349</v>
      </c>
      <c r="N275" t="s">
        <v>639</v>
      </c>
      <c r="O275" t="s">
        <v>641</v>
      </c>
      <c r="P275" t="s">
        <v>5</v>
      </c>
      <c r="Q275" t="s">
        <v>642</v>
      </c>
      <c r="R275" t="s">
        <v>640</v>
      </c>
      <c r="S275" t="s">
        <v>8350</v>
      </c>
      <c r="T275" t="s">
        <v>8349</v>
      </c>
    </row>
    <row r="276" spans="1:20" x14ac:dyDescent="0.25">
      <c r="A276" t="s">
        <v>147</v>
      </c>
      <c r="B276" t="s">
        <v>148</v>
      </c>
      <c r="C276">
        <v>33.333333333333336</v>
      </c>
      <c r="D276">
        <v>3</v>
      </c>
      <c r="E276" t="s">
        <v>8351</v>
      </c>
      <c r="F276">
        <v>100</v>
      </c>
      <c r="G276">
        <v>0</v>
      </c>
      <c r="H276" t="s">
        <v>637</v>
      </c>
      <c r="I276" t="s">
        <v>8352</v>
      </c>
      <c r="J276" t="s">
        <v>685</v>
      </c>
      <c r="K276" t="s">
        <v>639</v>
      </c>
      <c r="L276" t="s">
        <v>640</v>
      </c>
      <c r="M276" t="s">
        <v>8353</v>
      </c>
      <c r="N276" t="s">
        <v>639</v>
      </c>
      <c r="O276" t="s">
        <v>641</v>
      </c>
      <c r="P276" t="s">
        <v>5</v>
      </c>
      <c r="Q276" t="s">
        <v>642</v>
      </c>
      <c r="R276" t="s">
        <v>640</v>
      </c>
      <c r="S276" t="s">
        <v>8354</v>
      </c>
      <c r="T276" t="s">
        <v>8353</v>
      </c>
    </row>
    <row r="277" spans="1:20" x14ac:dyDescent="0.25">
      <c r="A277" t="s">
        <v>147</v>
      </c>
      <c r="B277" t="s">
        <v>148</v>
      </c>
      <c r="C277">
        <v>33.333333333333336</v>
      </c>
      <c r="D277">
        <v>3</v>
      </c>
      <c r="E277" t="s">
        <v>8355</v>
      </c>
      <c r="F277">
        <v>100</v>
      </c>
      <c r="G277">
        <v>0</v>
      </c>
      <c r="H277" t="s">
        <v>637</v>
      </c>
      <c r="I277" t="s">
        <v>8356</v>
      </c>
      <c r="J277" t="s">
        <v>733</v>
      </c>
      <c r="K277" t="s">
        <v>639</v>
      </c>
      <c r="L277" t="s">
        <v>640</v>
      </c>
      <c r="M277" t="s">
        <v>8357</v>
      </c>
      <c r="N277" t="s">
        <v>639</v>
      </c>
      <c r="O277" t="s">
        <v>647</v>
      </c>
      <c r="P277" t="s">
        <v>5</v>
      </c>
      <c r="Q277" t="s">
        <v>648</v>
      </c>
      <c r="R277" t="s">
        <v>640</v>
      </c>
      <c r="S277" t="s">
        <v>8358</v>
      </c>
      <c r="T277" t="s">
        <v>8359</v>
      </c>
    </row>
    <row r="278" spans="1:20" x14ac:dyDescent="0.25">
      <c r="A278" t="s">
        <v>147</v>
      </c>
      <c r="B278" t="s">
        <v>148</v>
      </c>
      <c r="C278">
        <v>50</v>
      </c>
      <c r="D278">
        <v>12</v>
      </c>
      <c r="E278" t="s">
        <v>8360</v>
      </c>
      <c r="F278">
        <v>400</v>
      </c>
      <c r="G278">
        <v>0</v>
      </c>
      <c r="H278" t="s">
        <v>637</v>
      </c>
      <c r="I278" t="s">
        <v>758</v>
      </c>
      <c r="J278" t="s">
        <v>646</v>
      </c>
      <c r="K278" t="s">
        <v>639</v>
      </c>
      <c r="L278" t="s">
        <v>640</v>
      </c>
      <c r="M278" t="s">
        <v>8361</v>
      </c>
      <c r="N278" t="s">
        <v>639</v>
      </c>
      <c r="O278" t="s">
        <v>641</v>
      </c>
      <c r="P278" t="s">
        <v>5</v>
      </c>
      <c r="Q278" t="s">
        <v>642</v>
      </c>
      <c r="R278" t="s">
        <v>640</v>
      </c>
      <c r="S278" t="s">
        <v>8362</v>
      </c>
      <c r="T278" t="s">
        <v>8361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8363</v>
      </c>
      <c r="F279">
        <v>200</v>
      </c>
      <c r="G279">
        <v>0</v>
      </c>
      <c r="H279" t="s">
        <v>637</v>
      </c>
      <c r="I279" t="s">
        <v>8364</v>
      </c>
      <c r="J279" t="s">
        <v>653</v>
      </c>
      <c r="K279" t="s">
        <v>639</v>
      </c>
      <c r="L279" t="s">
        <v>640</v>
      </c>
      <c r="M279" t="s">
        <v>8365</v>
      </c>
      <c r="N279" t="s">
        <v>639</v>
      </c>
      <c r="O279" t="s">
        <v>641</v>
      </c>
      <c r="P279" t="s">
        <v>5</v>
      </c>
      <c r="Q279" t="s">
        <v>642</v>
      </c>
      <c r="R279" t="s">
        <v>640</v>
      </c>
      <c r="S279" t="s">
        <v>8366</v>
      </c>
      <c r="T279" t="s">
        <v>8365</v>
      </c>
    </row>
    <row r="280" spans="1:20" x14ac:dyDescent="0.25">
      <c r="A280" t="s">
        <v>239</v>
      </c>
      <c r="B280" t="s">
        <v>742</v>
      </c>
      <c r="C280">
        <v>87.2</v>
      </c>
      <c r="D280">
        <v>2</v>
      </c>
      <c r="E280" t="s">
        <v>8367</v>
      </c>
      <c r="F280">
        <v>174.4</v>
      </c>
      <c r="G280">
        <v>0</v>
      </c>
      <c r="H280" t="s">
        <v>677</v>
      </c>
      <c r="I280" t="s">
        <v>8368</v>
      </c>
      <c r="J280" t="s">
        <v>8369</v>
      </c>
      <c r="K280" t="s">
        <v>971</v>
      </c>
      <c r="L280" t="s">
        <v>8370</v>
      </c>
      <c r="M280" t="s">
        <v>8371</v>
      </c>
      <c r="N280" t="s">
        <v>639</v>
      </c>
      <c r="O280" t="s">
        <v>678</v>
      </c>
      <c r="P280" t="s">
        <v>23</v>
      </c>
      <c r="Q280" t="s">
        <v>679</v>
      </c>
      <c r="R280" t="s">
        <v>640</v>
      </c>
      <c r="S280" t="s">
        <v>8372</v>
      </c>
      <c r="T280" t="s">
        <v>8371</v>
      </c>
    </row>
    <row r="281" spans="1:20" x14ac:dyDescent="0.25">
      <c r="A281" t="s">
        <v>18</v>
      </c>
      <c r="B281" t="s">
        <v>19</v>
      </c>
      <c r="C281">
        <v>33</v>
      </c>
      <c r="D281">
        <v>10</v>
      </c>
      <c r="E281" t="s">
        <v>8373</v>
      </c>
      <c r="F281">
        <v>399</v>
      </c>
      <c r="G281">
        <v>0</v>
      </c>
      <c r="H281" t="s">
        <v>637</v>
      </c>
      <c r="I281" t="s">
        <v>8374</v>
      </c>
      <c r="J281" t="s">
        <v>735</v>
      </c>
      <c r="K281" t="s">
        <v>639</v>
      </c>
      <c r="L281" t="s">
        <v>640</v>
      </c>
      <c r="M281" t="s">
        <v>8375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8376</v>
      </c>
      <c r="T281" t="s">
        <v>8375</v>
      </c>
    </row>
    <row r="282" spans="1:20" x14ac:dyDescent="0.25">
      <c r="A282" t="s">
        <v>147</v>
      </c>
      <c r="B282" t="s">
        <v>148</v>
      </c>
      <c r="C282">
        <v>33.333333333333336</v>
      </c>
      <c r="D282">
        <v>3</v>
      </c>
      <c r="E282" t="s">
        <v>8377</v>
      </c>
      <c r="F282">
        <v>100</v>
      </c>
      <c r="G282">
        <v>0</v>
      </c>
      <c r="H282" t="s">
        <v>637</v>
      </c>
      <c r="I282" t="s">
        <v>8378</v>
      </c>
      <c r="J282" t="s">
        <v>669</v>
      </c>
      <c r="K282" t="s">
        <v>639</v>
      </c>
      <c r="L282" t="s">
        <v>640</v>
      </c>
      <c r="M282" t="s">
        <v>8379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8380</v>
      </c>
      <c r="T282" t="s">
        <v>8379</v>
      </c>
    </row>
    <row r="283" spans="1:20" x14ac:dyDescent="0.25">
      <c r="A283" t="s">
        <v>147</v>
      </c>
      <c r="B283" t="s">
        <v>148</v>
      </c>
      <c r="C283">
        <v>33.333333333333336</v>
      </c>
      <c r="D283">
        <v>3</v>
      </c>
      <c r="E283" t="s">
        <v>8381</v>
      </c>
      <c r="F283">
        <v>100</v>
      </c>
      <c r="G283">
        <v>0</v>
      </c>
      <c r="H283" t="s">
        <v>637</v>
      </c>
      <c r="I283" t="s">
        <v>8382</v>
      </c>
      <c r="J283" t="s">
        <v>670</v>
      </c>
      <c r="K283" t="s">
        <v>639</v>
      </c>
      <c r="L283" t="s">
        <v>640</v>
      </c>
      <c r="M283" t="s">
        <v>8383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8384</v>
      </c>
      <c r="T283" t="s">
        <v>8383</v>
      </c>
    </row>
    <row r="284" spans="1:20" x14ac:dyDescent="0.25">
      <c r="A284" t="s">
        <v>147</v>
      </c>
      <c r="B284" t="s">
        <v>148</v>
      </c>
      <c r="C284">
        <v>50</v>
      </c>
      <c r="D284">
        <v>60</v>
      </c>
      <c r="E284" t="s">
        <v>8385</v>
      </c>
      <c r="F284">
        <v>2000</v>
      </c>
      <c r="G284">
        <v>0</v>
      </c>
      <c r="H284" t="s">
        <v>637</v>
      </c>
      <c r="I284" t="s">
        <v>4156</v>
      </c>
      <c r="J284" t="s">
        <v>826</v>
      </c>
      <c r="K284" t="s">
        <v>639</v>
      </c>
      <c r="L284" t="s">
        <v>640</v>
      </c>
      <c r="M284" t="s">
        <v>8386</v>
      </c>
      <c r="N284" t="s">
        <v>639</v>
      </c>
      <c r="O284" t="s">
        <v>641</v>
      </c>
      <c r="P284" t="s">
        <v>5</v>
      </c>
      <c r="Q284" t="s">
        <v>642</v>
      </c>
      <c r="R284" t="s">
        <v>8387</v>
      </c>
      <c r="S284" t="s">
        <v>8388</v>
      </c>
      <c r="T284" t="s">
        <v>8386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8389</v>
      </c>
      <c r="F285">
        <v>100</v>
      </c>
      <c r="G285">
        <v>0</v>
      </c>
      <c r="H285" t="s">
        <v>637</v>
      </c>
      <c r="I285" t="s">
        <v>8390</v>
      </c>
      <c r="J285" t="s">
        <v>670</v>
      </c>
      <c r="K285" t="s">
        <v>639</v>
      </c>
      <c r="L285" t="s">
        <v>640</v>
      </c>
      <c r="M285" t="s">
        <v>8391</v>
      </c>
      <c r="N285" t="s">
        <v>639</v>
      </c>
      <c r="O285" t="s">
        <v>647</v>
      </c>
      <c r="P285" t="s">
        <v>5</v>
      </c>
      <c r="Q285" t="s">
        <v>648</v>
      </c>
      <c r="R285" t="s">
        <v>640</v>
      </c>
      <c r="S285" t="s">
        <v>8392</v>
      </c>
      <c r="T285" t="s">
        <v>8393</v>
      </c>
    </row>
    <row r="286" spans="1:20" x14ac:dyDescent="0.25">
      <c r="A286" t="s">
        <v>239</v>
      </c>
      <c r="B286" t="s">
        <v>742</v>
      </c>
      <c r="C286">
        <v>87.2</v>
      </c>
      <c r="D286">
        <v>1</v>
      </c>
      <c r="E286" t="s">
        <v>8394</v>
      </c>
      <c r="F286">
        <v>174.4</v>
      </c>
      <c r="G286">
        <v>0</v>
      </c>
      <c r="H286" t="s">
        <v>677</v>
      </c>
      <c r="I286" t="s">
        <v>8368</v>
      </c>
      <c r="J286" t="s">
        <v>8369</v>
      </c>
      <c r="K286" t="s">
        <v>971</v>
      </c>
      <c r="L286" t="s">
        <v>8370</v>
      </c>
      <c r="M286" t="s">
        <v>8395</v>
      </c>
      <c r="N286" t="s">
        <v>639</v>
      </c>
      <c r="O286" t="s">
        <v>678</v>
      </c>
      <c r="P286" t="s">
        <v>23</v>
      </c>
      <c r="Q286" t="s">
        <v>679</v>
      </c>
      <c r="R286" t="s">
        <v>640</v>
      </c>
      <c r="S286" t="s">
        <v>8396</v>
      </c>
      <c r="T286" t="s">
        <v>8395</v>
      </c>
    </row>
    <row r="287" spans="1:20" x14ac:dyDescent="0.25">
      <c r="A287" t="s">
        <v>241</v>
      </c>
      <c r="B287" t="s">
        <v>742</v>
      </c>
      <c r="C287">
        <v>87.2</v>
      </c>
      <c r="D287">
        <v>1</v>
      </c>
      <c r="E287" t="s">
        <v>8394</v>
      </c>
      <c r="F287">
        <v>174.4</v>
      </c>
      <c r="G287">
        <v>0</v>
      </c>
      <c r="H287" t="s">
        <v>677</v>
      </c>
      <c r="I287" t="s">
        <v>8368</v>
      </c>
      <c r="J287" t="s">
        <v>8369</v>
      </c>
      <c r="K287" t="s">
        <v>971</v>
      </c>
      <c r="L287" t="s">
        <v>8370</v>
      </c>
      <c r="M287" t="s">
        <v>8395</v>
      </c>
      <c r="N287" t="s">
        <v>639</v>
      </c>
      <c r="O287" t="s">
        <v>678</v>
      </c>
      <c r="P287" t="s">
        <v>23</v>
      </c>
      <c r="Q287" t="s">
        <v>679</v>
      </c>
      <c r="R287" t="s">
        <v>640</v>
      </c>
      <c r="S287" t="s">
        <v>8396</v>
      </c>
      <c r="T287" t="s">
        <v>8395</v>
      </c>
    </row>
    <row r="288" spans="1:20" x14ac:dyDescent="0.25">
      <c r="A288" t="s">
        <v>99</v>
      </c>
      <c r="B288" t="s">
        <v>100</v>
      </c>
      <c r="C288">
        <v>10</v>
      </c>
      <c r="D288">
        <v>20</v>
      </c>
      <c r="E288" t="s">
        <v>8397</v>
      </c>
      <c r="F288">
        <v>222</v>
      </c>
      <c r="G288">
        <v>0</v>
      </c>
      <c r="H288" t="s">
        <v>649</v>
      </c>
      <c r="I288" t="s">
        <v>841</v>
      </c>
      <c r="J288" t="s">
        <v>8398</v>
      </c>
      <c r="K288" t="s">
        <v>8399</v>
      </c>
      <c r="L288" t="s">
        <v>900</v>
      </c>
      <c r="M288" t="s">
        <v>8400</v>
      </c>
      <c r="N288" t="s">
        <v>639</v>
      </c>
      <c r="O288" t="s">
        <v>651</v>
      </c>
      <c r="P288" t="s">
        <v>26</v>
      </c>
      <c r="Q288" t="s">
        <v>652</v>
      </c>
      <c r="R288" t="s">
        <v>640</v>
      </c>
      <c r="S288" t="s">
        <v>8401</v>
      </c>
      <c r="T288" t="s">
        <v>8400</v>
      </c>
    </row>
    <row r="289" spans="1:20" x14ac:dyDescent="0.25">
      <c r="A289" t="s">
        <v>147</v>
      </c>
      <c r="B289" t="s">
        <v>148</v>
      </c>
      <c r="C289">
        <v>33.333333333333336</v>
      </c>
      <c r="D289">
        <v>3</v>
      </c>
      <c r="E289" t="s">
        <v>8402</v>
      </c>
      <c r="F289">
        <v>100</v>
      </c>
      <c r="G289">
        <v>0</v>
      </c>
      <c r="H289" t="s">
        <v>637</v>
      </c>
      <c r="I289" t="s">
        <v>8403</v>
      </c>
      <c r="J289" t="s">
        <v>697</v>
      </c>
      <c r="K289" t="s">
        <v>639</v>
      </c>
      <c r="L289" t="s">
        <v>640</v>
      </c>
      <c r="M289" t="s">
        <v>8404</v>
      </c>
      <c r="N289" t="s">
        <v>639</v>
      </c>
      <c r="O289" t="s">
        <v>641</v>
      </c>
      <c r="P289" t="s">
        <v>5</v>
      </c>
      <c r="Q289" t="s">
        <v>642</v>
      </c>
      <c r="R289" t="s">
        <v>8405</v>
      </c>
      <c r="S289" t="s">
        <v>8406</v>
      </c>
      <c r="T289" t="s">
        <v>8404</v>
      </c>
    </row>
    <row r="290" spans="1:20" x14ac:dyDescent="0.25">
      <c r="A290" t="s">
        <v>147</v>
      </c>
      <c r="B290" t="s">
        <v>148</v>
      </c>
      <c r="C290">
        <v>50</v>
      </c>
      <c r="D290">
        <v>6</v>
      </c>
      <c r="E290" t="s">
        <v>8407</v>
      </c>
      <c r="F290">
        <v>200</v>
      </c>
      <c r="G290">
        <v>0</v>
      </c>
      <c r="H290" t="s">
        <v>637</v>
      </c>
      <c r="I290" t="s">
        <v>8408</v>
      </c>
      <c r="J290" t="s">
        <v>719</v>
      </c>
      <c r="K290" t="s">
        <v>639</v>
      </c>
      <c r="L290" t="s">
        <v>640</v>
      </c>
      <c r="M290" t="s">
        <v>8409</v>
      </c>
      <c r="N290" t="s">
        <v>639</v>
      </c>
      <c r="O290" t="s">
        <v>647</v>
      </c>
      <c r="P290" t="s">
        <v>5</v>
      </c>
      <c r="Q290" t="s">
        <v>648</v>
      </c>
      <c r="R290" t="s">
        <v>640</v>
      </c>
      <c r="S290" t="s">
        <v>8410</v>
      </c>
      <c r="T290" t="s">
        <v>8409</v>
      </c>
    </row>
    <row r="291" spans="1:20" x14ac:dyDescent="0.25">
      <c r="A291" t="s">
        <v>22</v>
      </c>
      <c r="B291" t="s">
        <v>27</v>
      </c>
      <c r="C291">
        <v>80</v>
      </c>
      <c r="D291">
        <v>1</v>
      </c>
      <c r="E291" t="s">
        <v>8411</v>
      </c>
      <c r="F291">
        <v>80</v>
      </c>
      <c r="G291">
        <v>0</v>
      </c>
      <c r="H291" t="s">
        <v>649</v>
      </c>
      <c r="I291" t="s">
        <v>8412</v>
      </c>
      <c r="J291" t="s">
        <v>8413</v>
      </c>
      <c r="K291" t="s">
        <v>912</v>
      </c>
      <c r="L291" t="s">
        <v>650</v>
      </c>
      <c r="M291" t="s">
        <v>8414</v>
      </c>
      <c r="N291" t="s">
        <v>639</v>
      </c>
      <c r="O291" t="s">
        <v>651</v>
      </c>
      <c r="P291" t="s">
        <v>26</v>
      </c>
      <c r="Q291" t="s">
        <v>652</v>
      </c>
      <c r="R291" t="s">
        <v>640</v>
      </c>
      <c r="S291" t="s">
        <v>8415</v>
      </c>
      <c r="T291" t="s">
        <v>8416</v>
      </c>
    </row>
    <row r="292" spans="1:20" x14ac:dyDescent="0.25">
      <c r="A292" t="s">
        <v>147</v>
      </c>
      <c r="B292" t="s">
        <v>148</v>
      </c>
      <c r="C292">
        <v>33.333333333333336</v>
      </c>
      <c r="D292">
        <v>3</v>
      </c>
      <c r="E292" t="s">
        <v>8417</v>
      </c>
      <c r="F292">
        <v>100</v>
      </c>
      <c r="G292">
        <v>0</v>
      </c>
      <c r="H292" t="s">
        <v>637</v>
      </c>
      <c r="I292" t="s">
        <v>8418</v>
      </c>
      <c r="J292" t="s">
        <v>798</v>
      </c>
      <c r="K292" t="s">
        <v>639</v>
      </c>
      <c r="L292" t="s">
        <v>640</v>
      </c>
      <c r="M292" t="s">
        <v>8419</v>
      </c>
      <c r="N292" t="s">
        <v>639</v>
      </c>
      <c r="O292" t="s">
        <v>641</v>
      </c>
      <c r="P292" t="s">
        <v>5</v>
      </c>
      <c r="Q292" t="s">
        <v>642</v>
      </c>
      <c r="R292" t="s">
        <v>640</v>
      </c>
      <c r="S292" t="s">
        <v>8420</v>
      </c>
      <c r="T292" t="s">
        <v>8419</v>
      </c>
    </row>
    <row r="293" spans="1:20" x14ac:dyDescent="0.25">
      <c r="A293" t="s">
        <v>147</v>
      </c>
      <c r="B293" t="s">
        <v>148</v>
      </c>
      <c r="C293">
        <v>33.333333333333336</v>
      </c>
      <c r="D293">
        <v>3</v>
      </c>
      <c r="E293" t="s">
        <v>8421</v>
      </c>
      <c r="F293">
        <v>100</v>
      </c>
      <c r="G293">
        <v>0</v>
      </c>
      <c r="H293" t="s">
        <v>637</v>
      </c>
      <c r="I293" t="s">
        <v>8422</v>
      </c>
      <c r="J293" t="s">
        <v>747</v>
      </c>
      <c r="K293" t="s">
        <v>639</v>
      </c>
      <c r="L293" t="s">
        <v>640</v>
      </c>
      <c r="M293" t="s">
        <v>8423</v>
      </c>
      <c r="N293" t="s">
        <v>639</v>
      </c>
      <c r="O293" t="s">
        <v>647</v>
      </c>
      <c r="P293" t="s">
        <v>5</v>
      </c>
      <c r="Q293" t="s">
        <v>648</v>
      </c>
      <c r="R293" t="s">
        <v>640</v>
      </c>
      <c r="S293" t="s">
        <v>8424</v>
      </c>
      <c r="T293" t="s">
        <v>8423</v>
      </c>
    </row>
    <row r="294" spans="1:20" x14ac:dyDescent="0.25">
      <c r="A294" t="s">
        <v>147</v>
      </c>
      <c r="B294" t="s">
        <v>148</v>
      </c>
      <c r="C294">
        <v>33.333333333333336</v>
      </c>
      <c r="D294">
        <v>3</v>
      </c>
      <c r="E294" t="s">
        <v>8425</v>
      </c>
      <c r="F294">
        <v>118</v>
      </c>
      <c r="G294">
        <v>18</v>
      </c>
      <c r="H294" t="s">
        <v>637</v>
      </c>
      <c r="I294" t="s">
        <v>8426</v>
      </c>
      <c r="J294" t="s">
        <v>722</v>
      </c>
      <c r="K294" t="s">
        <v>639</v>
      </c>
      <c r="L294" t="s">
        <v>640</v>
      </c>
      <c r="M294" t="s">
        <v>8427</v>
      </c>
      <c r="N294" t="s">
        <v>639</v>
      </c>
      <c r="O294" t="s">
        <v>641</v>
      </c>
      <c r="P294" t="s">
        <v>5</v>
      </c>
      <c r="Q294" t="s">
        <v>642</v>
      </c>
      <c r="R294" t="s">
        <v>640</v>
      </c>
      <c r="S294" t="s">
        <v>8428</v>
      </c>
      <c r="T294" t="s">
        <v>8427</v>
      </c>
    </row>
    <row r="295" spans="1:20" x14ac:dyDescent="0.25">
      <c r="A295" t="s">
        <v>147</v>
      </c>
      <c r="B295" t="s">
        <v>148</v>
      </c>
      <c r="C295">
        <v>33.333333333333336</v>
      </c>
      <c r="D295">
        <v>30</v>
      </c>
      <c r="E295" t="s">
        <v>8429</v>
      </c>
      <c r="F295">
        <v>1000</v>
      </c>
      <c r="G295">
        <v>0</v>
      </c>
      <c r="H295" t="s">
        <v>637</v>
      </c>
      <c r="I295" t="s">
        <v>8430</v>
      </c>
      <c r="J295" t="s">
        <v>653</v>
      </c>
      <c r="K295" t="s">
        <v>639</v>
      </c>
      <c r="L295" t="s">
        <v>640</v>
      </c>
      <c r="M295" t="s">
        <v>8431</v>
      </c>
      <c r="N295" t="s">
        <v>639</v>
      </c>
      <c r="O295" t="s">
        <v>662</v>
      </c>
      <c r="P295" t="s">
        <v>5</v>
      </c>
      <c r="Q295" t="s">
        <v>648</v>
      </c>
      <c r="R295" t="s">
        <v>640</v>
      </c>
      <c r="S295" t="s">
        <v>8432</v>
      </c>
      <c r="T295" t="s">
        <v>8431</v>
      </c>
    </row>
    <row r="296" spans="1:20" x14ac:dyDescent="0.25">
      <c r="A296" t="s">
        <v>147</v>
      </c>
      <c r="B296" t="s">
        <v>148</v>
      </c>
      <c r="C296">
        <v>33.333333333333336</v>
      </c>
      <c r="D296">
        <v>3</v>
      </c>
      <c r="E296" t="s">
        <v>8433</v>
      </c>
      <c r="F296">
        <v>107</v>
      </c>
      <c r="G296">
        <v>7</v>
      </c>
      <c r="H296" t="s">
        <v>637</v>
      </c>
      <c r="I296" t="s">
        <v>8434</v>
      </c>
      <c r="J296" t="s">
        <v>659</v>
      </c>
      <c r="K296" t="s">
        <v>639</v>
      </c>
      <c r="L296" t="s">
        <v>640</v>
      </c>
      <c r="M296" t="s">
        <v>8435</v>
      </c>
      <c r="N296" t="s">
        <v>639</v>
      </c>
      <c r="O296" t="s">
        <v>641</v>
      </c>
      <c r="P296" t="s">
        <v>5</v>
      </c>
      <c r="Q296" t="s">
        <v>642</v>
      </c>
      <c r="R296" t="s">
        <v>640</v>
      </c>
      <c r="S296" t="s">
        <v>8436</v>
      </c>
      <c r="T296" t="s">
        <v>8435</v>
      </c>
    </row>
    <row r="297" spans="1:20" x14ac:dyDescent="0.25">
      <c r="A297" t="s">
        <v>72</v>
      </c>
      <c r="B297" t="s">
        <v>108</v>
      </c>
      <c r="C297">
        <v>66.333333333333329</v>
      </c>
      <c r="D297">
        <v>3</v>
      </c>
      <c r="E297" t="s">
        <v>8437</v>
      </c>
      <c r="F297">
        <v>209</v>
      </c>
      <c r="G297">
        <v>0</v>
      </c>
      <c r="H297" t="s">
        <v>649</v>
      </c>
      <c r="I297" t="s">
        <v>8438</v>
      </c>
      <c r="J297" t="s">
        <v>8439</v>
      </c>
      <c r="K297" t="s">
        <v>1016</v>
      </c>
      <c r="L297" t="s">
        <v>827</v>
      </c>
      <c r="M297" t="s">
        <v>8440</v>
      </c>
      <c r="N297" t="s">
        <v>639</v>
      </c>
      <c r="O297" t="s">
        <v>651</v>
      </c>
      <c r="P297" t="s">
        <v>26</v>
      </c>
      <c r="Q297" t="s">
        <v>652</v>
      </c>
      <c r="R297" t="s">
        <v>640</v>
      </c>
      <c r="S297" t="s">
        <v>8441</v>
      </c>
      <c r="T297" t="s">
        <v>8440</v>
      </c>
    </row>
    <row r="298" spans="1:20" x14ac:dyDescent="0.25">
      <c r="A298" t="s">
        <v>147</v>
      </c>
      <c r="B298" t="s">
        <v>148</v>
      </c>
      <c r="C298">
        <v>33.333333333333336</v>
      </c>
      <c r="D298">
        <v>3</v>
      </c>
      <c r="E298" t="s">
        <v>8442</v>
      </c>
      <c r="F298">
        <v>100</v>
      </c>
      <c r="G298">
        <v>0</v>
      </c>
      <c r="H298" t="s">
        <v>637</v>
      </c>
      <c r="I298" t="s">
        <v>8443</v>
      </c>
      <c r="J298" t="s">
        <v>664</v>
      </c>
      <c r="K298" t="s">
        <v>639</v>
      </c>
      <c r="L298" t="s">
        <v>640</v>
      </c>
      <c r="M298" t="s">
        <v>8444</v>
      </c>
      <c r="N298" t="s">
        <v>639</v>
      </c>
      <c r="O298" t="s">
        <v>641</v>
      </c>
      <c r="P298" t="s">
        <v>5</v>
      </c>
      <c r="Q298" t="s">
        <v>642</v>
      </c>
      <c r="R298" t="s">
        <v>640</v>
      </c>
      <c r="S298" t="s">
        <v>8445</v>
      </c>
      <c r="T298" t="s">
        <v>8444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8446</v>
      </c>
      <c r="F299">
        <v>100</v>
      </c>
      <c r="G299">
        <v>0</v>
      </c>
      <c r="H299" t="s">
        <v>637</v>
      </c>
      <c r="I299" t="s">
        <v>8447</v>
      </c>
      <c r="J299" t="s">
        <v>685</v>
      </c>
      <c r="K299" t="s">
        <v>639</v>
      </c>
      <c r="L299" t="s">
        <v>640</v>
      </c>
      <c r="M299" t="s">
        <v>8448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8449</v>
      </c>
      <c r="T299" t="s">
        <v>8448</v>
      </c>
    </row>
    <row r="300" spans="1:20" x14ac:dyDescent="0.25">
      <c r="A300" t="s">
        <v>147</v>
      </c>
      <c r="B300" t="s">
        <v>148</v>
      </c>
      <c r="C300">
        <v>50</v>
      </c>
      <c r="D300">
        <v>6</v>
      </c>
      <c r="E300" t="s">
        <v>8450</v>
      </c>
      <c r="F300">
        <v>200</v>
      </c>
      <c r="G300">
        <v>0</v>
      </c>
      <c r="H300" t="s">
        <v>637</v>
      </c>
      <c r="I300" t="s">
        <v>8451</v>
      </c>
      <c r="J300" t="s">
        <v>754</v>
      </c>
      <c r="K300" t="s">
        <v>639</v>
      </c>
      <c r="L300" t="s">
        <v>640</v>
      </c>
      <c r="M300" t="s">
        <v>8452</v>
      </c>
      <c r="N300" t="s">
        <v>639</v>
      </c>
      <c r="O300" t="s">
        <v>641</v>
      </c>
      <c r="P300" t="s">
        <v>5</v>
      </c>
      <c r="Q300" t="s">
        <v>642</v>
      </c>
      <c r="R300" t="s">
        <v>640</v>
      </c>
      <c r="S300" t="s">
        <v>8453</v>
      </c>
      <c r="T300" t="s">
        <v>8452</v>
      </c>
    </row>
    <row r="301" spans="1:20" x14ac:dyDescent="0.25">
      <c r="A301" t="s">
        <v>147</v>
      </c>
      <c r="B301" t="s">
        <v>148</v>
      </c>
      <c r="C301">
        <v>50</v>
      </c>
      <c r="D301">
        <v>6</v>
      </c>
      <c r="E301" t="s">
        <v>8454</v>
      </c>
      <c r="F301">
        <v>200</v>
      </c>
      <c r="G301">
        <v>0</v>
      </c>
      <c r="H301" t="s">
        <v>637</v>
      </c>
      <c r="I301" t="s">
        <v>8455</v>
      </c>
      <c r="J301" t="s">
        <v>658</v>
      </c>
      <c r="K301" t="s">
        <v>639</v>
      </c>
      <c r="L301" t="s">
        <v>640</v>
      </c>
      <c r="M301" t="s">
        <v>8452</v>
      </c>
      <c r="N301" t="s">
        <v>639</v>
      </c>
      <c r="O301" t="s">
        <v>641</v>
      </c>
      <c r="P301" t="s">
        <v>5</v>
      </c>
      <c r="Q301" t="s">
        <v>642</v>
      </c>
      <c r="R301" t="s">
        <v>640</v>
      </c>
      <c r="S301" t="s">
        <v>8456</v>
      </c>
      <c r="T301" t="s">
        <v>8452</v>
      </c>
    </row>
    <row r="302" spans="1:20" x14ac:dyDescent="0.25">
      <c r="A302" t="s">
        <v>147</v>
      </c>
      <c r="B302" t="s">
        <v>148</v>
      </c>
      <c r="C302">
        <v>33.333333333333336</v>
      </c>
      <c r="D302">
        <v>3</v>
      </c>
      <c r="E302" t="s">
        <v>8457</v>
      </c>
      <c r="F302">
        <v>100</v>
      </c>
      <c r="G302">
        <v>0</v>
      </c>
      <c r="H302" t="s">
        <v>637</v>
      </c>
      <c r="I302" t="s">
        <v>8458</v>
      </c>
      <c r="J302" t="s">
        <v>676</v>
      </c>
      <c r="K302" t="s">
        <v>639</v>
      </c>
      <c r="L302" t="s">
        <v>640</v>
      </c>
      <c r="M302" t="s">
        <v>8459</v>
      </c>
      <c r="N302" t="s">
        <v>639</v>
      </c>
      <c r="O302" t="s">
        <v>647</v>
      </c>
      <c r="P302" t="s">
        <v>5</v>
      </c>
      <c r="Q302" t="s">
        <v>648</v>
      </c>
      <c r="R302" t="s">
        <v>640</v>
      </c>
      <c r="S302" t="s">
        <v>8460</v>
      </c>
      <c r="T302" t="s">
        <v>8461</v>
      </c>
    </row>
    <row r="303" spans="1:20" x14ac:dyDescent="0.25">
      <c r="A303" t="s">
        <v>147</v>
      </c>
      <c r="B303" t="s">
        <v>148</v>
      </c>
      <c r="C303">
        <v>33.333333333333336</v>
      </c>
      <c r="D303">
        <v>3</v>
      </c>
      <c r="E303" t="s">
        <v>8462</v>
      </c>
      <c r="F303">
        <v>100</v>
      </c>
      <c r="G303">
        <v>0</v>
      </c>
      <c r="H303" t="s">
        <v>637</v>
      </c>
      <c r="I303" t="s">
        <v>8463</v>
      </c>
      <c r="J303" t="s">
        <v>685</v>
      </c>
      <c r="K303" t="s">
        <v>639</v>
      </c>
      <c r="L303" t="s">
        <v>640</v>
      </c>
      <c r="M303" t="s">
        <v>8461</v>
      </c>
      <c r="N303" t="s">
        <v>639</v>
      </c>
      <c r="O303" t="s">
        <v>641</v>
      </c>
      <c r="P303" t="s">
        <v>5</v>
      </c>
      <c r="Q303" t="s">
        <v>642</v>
      </c>
      <c r="R303" t="s">
        <v>640</v>
      </c>
      <c r="S303" t="s">
        <v>8464</v>
      </c>
      <c r="T303" t="s">
        <v>8461</v>
      </c>
    </row>
    <row r="304" spans="1:20" x14ac:dyDescent="0.25">
      <c r="A304" t="s">
        <v>147</v>
      </c>
      <c r="B304" t="s">
        <v>148</v>
      </c>
      <c r="C304">
        <v>33.333333333333336</v>
      </c>
      <c r="D304">
        <v>3</v>
      </c>
      <c r="E304" t="s">
        <v>8465</v>
      </c>
      <c r="F304">
        <v>100</v>
      </c>
      <c r="G304">
        <v>0</v>
      </c>
      <c r="H304" t="s">
        <v>637</v>
      </c>
      <c r="I304" t="s">
        <v>8466</v>
      </c>
      <c r="J304" t="s">
        <v>698</v>
      </c>
      <c r="K304" t="s">
        <v>639</v>
      </c>
      <c r="L304" t="s">
        <v>640</v>
      </c>
      <c r="M304" t="s">
        <v>8467</v>
      </c>
      <c r="N304" t="s">
        <v>639</v>
      </c>
      <c r="O304" t="s">
        <v>641</v>
      </c>
      <c r="P304" t="s">
        <v>5</v>
      </c>
      <c r="Q304" t="s">
        <v>642</v>
      </c>
      <c r="R304" t="s">
        <v>640</v>
      </c>
      <c r="S304" t="s">
        <v>8468</v>
      </c>
      <c r="T304" t="s">
        <v>8467</v>
      </c>
    </row>
    <row r="305" spans="1:20" x14ac:dyDescent="0.25">
      <c r="A305" t="s">
        <v>101</v>
      </c>
      <c r="B305" t="s">
        <v>74</v>
      </c>
      <c r="C305">
        <v>100</v>
      </c>
      <c r="D305">
        <v>3</v>
      </c>
      <c r="E305" t="s">
        <v>8469</v>
      </c>
      <c r="F305">
        <v>335</v>
      </c>
      <c r="G305">
        <v>35</v>
      </c>
      <c r="H305" t="s">
        <v>649</v>
      </c>
      <c r="I305" t="s">
        <v>8470</v>
      </c>
      <c r="J305" t="s">
        <v>8471</v>
      </c>
      <c r="K305" t="s">
        <v>763</v>
      </c>
      <c r="L305" t="s">
        <v>8472</v>
      </c>
      <c r="M305" t="s">
        <v>8473</v>
      </c>
      <c r="N305" t="s">
        <v>752</v>
      </c>
      <c r="O305" t="s">
        <v>743</v>
      </c>
      <c r="P305" t="s">
        <v>783</v>
      </c>
      <c r="Q305" t="s">
        <v>745</v>
      </c>
      <c r="R305" t="s">
        <v>640</v>
      </c>
      <c r="S305" t="s">
        <v>8474</v>
      </c>
      <c r="T305" t="s">
        <v>8467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8475</v>
      </c>
      <c r="F306">
        <v>100</v>
      </c>
      <c r="G306">
        <v>0</v>
      </c>
      <c r="H306" t="s">
        <v>637</v>
      </c>
      <c r="I306" t="s">
        <v>8476</v>
      </c>
      <c r="J306" t="s">
        <v>697</v>
      </c>
      <c r="K306" t="s">
        <v>639</v>
      </c>
      <c r="L306" t="s">
        <v>640</v>
      </c>
      <c r="M306" t="s">
        <v>8477</v>
      </c>
      <c r="N306" t="s">
        <v>639</v>
      </c>
      <c r="O306" t="s">
        <v>641</v>
      </c>
      <c r="P306" t="s">
        <v>5</v>
      </c>
      <c r="Q306" t="s">
        <v>642</v>
      </c>
      <c r="R306" t="s">
        <v>640</v>
      </c>
      <c r="S306" t="s">
        <v>8478</v>
      </c>
      <c r="T306" t="s">
        <v>8477</v>
      </c>
    </row>
    <row r="307" spans="1:20" x14ac:dyDescent="0.25">
      <c r="A307" t="s">
        <v>147</v>
      </c>
      <c r="B307" t="s">
        <v>148</v>
      </c>
      <c r="C307">
        <v>33.333333333333336</v>
      </c>
      <c r="D307">
        <v>3</v>
      </c>
      <c r="E307" t="s">
        <v>8479</v>
      </c>
      <c r="F307">
        <v>100</v>
      </c>
      <c r="G307">
        <v>0</v>
      </c>
      <c r="H307" t="s">
        <v>637</v>
      </c>
      <c r="I307" t="s">
        <v>8480</v>
      </c>
      <c r="J307" t="s">
        <v>655</v>
      </c>
      <c r="K307" t="s">
        <v>639</v>
      </c>
      <c r="L307" t="s">
        <v>640</v>
      </c>
      <c r="M307" t="s">
        <v>8481</v>
      </c>
      <c r="N307" t="s">
        <v>639</v>
      </c>
      <c r="O307" t="s">
        <v>647</v>
      </c>
      <c r="P307" t="s">
        <v>5</v>
      </c>
      <c r="Q307" t="s">
        <v>648</v>
      </c>
      <c r="R307" t="s">
        <v>640</v>
      </c>
      <c r="S307" t="s">
        <v>8482</v>
      </c>
      <c r="T307" t="s">
        <v>8483</v>
      </c>
    </row>
    <row r="308" spans="1:20" x14ac:dyDescent="0.25">
      <c r="A308" t="s">
        <v>18</v>
      </c>
      <c r="B308" t="s">
        <v>19</v>
      </c>
      <c r="C308">
        <v>66.666666666666671</v>
      </c>
      <c r="D308">
        <v>3</v>
      </c>
      <c r="E308" t="s">
        <v>8484</v>
      </c>
      <c r="F308">
        <v>129</v>
      </c>
      <c r="G308">
        <v>0</v>
      </c>
      <c r="H308" t="s">
        <v>637</v>
      </c>
      <c r="I308" t="s">
        <v>8485</v>
      </c>
      <c r="J308" t="s">
        <v>646</v>
      </c>
      <c r="K308" t="s">
        <v>639</v>
      </c>
      <c r="L308" t="s">
        <v>640</v>
      </c>
      <c r="M308" t="s">
        <v>8486</v>
      </c>
      <c r="N308" t="s">
        <v>639</v>
      </c>
      <c r="O308" t="s">
        <v>641</v>
      </c>
      <c r="P308" t="s">
        <v>5</v>
      </c>
      <c r="Q308" t="s">
        <v>642</v>
      </c>
      <c r="R308" t="s">
        <v>640</v>
      </c>
      <c r="S308" t="s">
        <v>8487</v>
      </c>
      <c r="T308" t="s">
        <v>8486</v>
      </c>
    </row>
    <row r="309" spans="1:20" x14ac:dyDescent="0.25">
      <c r="A309" t="s">
        <v>72</v>
      </c>
      <c r="B309" t="s">
        <v>108</v>
      </c>
      <c r="C309">
        <v>66</v>
      </c>
      <c r="D309">
        <v>1</v>
      </c>
      <c r="E309" t="s">
        <v>8488</v>
      </c>
      <c r="F309">
        <v>249</v>
      </c>
      <c r="G309">
        <v>0</v>
      </c>
      <c r="H309" t="s">
        <v>649</v>
      </c>
      <c r="I309" t="s">
        <v>8489</v>
      </c>
      <c r="J309" t="s">
        <v>8490</v>
      </c>
      <c r="K309" t="s">
        <v>8491</v>
      </c>
      <c r="L309" t="s">
        <v>8492</v>
      </c>
      <c r="M309" t="s">
        <v>8493</v>
      </c>
      <c r="N309" t="s">
        <v>639</v>
      </c>
      <c r="O309" t="s">
        <v>651</v>
      </c>
      <c r="P309" t="s">
        <v>26</v>
      </c>
      <c r="Q309" t="s">
        <v>652</v>
      </c>
      <c r="R309" t="s">
        <v>640</v>
      </c>
      <c r="S309" t="s">
        <v>8494</v>
      </c>
      <c r="T309" t="s">
        <v>8495</v>
      </c>
    </row>
    <row r="310" spans="1:20" x14ac:dyDescent="0.25">
      <c r="A310" t="s">
        <v>101</v>
      </c>
      <c r="B310" t="s">
        <v>74</v>
      </c>
      <c r="C310">
        <v>66</v>
      </c>
      <c r="D310">
        <v>1</v>
      </c>
      <c r="E310" t="s">
        <v>8488</v>
      </c>
      <c r="F310">
        <v>249</v>
      </c>
      <c r="G310">
        <v>0</v>
      </c>
      <c r="H310" t="s">
        <v>649</v>
      </c>
      <c r="I310" t="s">
        <v>8489</v>
      </c>
      <c r="J310" t="s">
        <v>8490</v>
      </c>
      <c r="K310" t="s">
        <v>8491</v>
      </c>
      <c r="L310" t="s">
        <v>8492</v>
      </c>
      <c r="M310" t="s">
        <v>8493</v>
      </c>
      <c r="N310" t="s">
        <v>639</v>
      </c>
      <c r="O310" t="s">
        <v>651</v>
      </c>
      <c r="P310" t="s">
        <v>26</v>
      </c>
      <c r="Q310" t="s">
        <v>652</v>
      </c>
      <c r="R310" t="s">
        <v>640</v>
      </c>
      <c r="S310" t="s">
        <v>8494</v>
      </c>
      <c r="T310" t="s">
        <v>8495</v>
      </c>
    </row>
    <row r="311" spans="1:20" x14ac:dyDescent="0.25">
      <c r="A311" t="s">
        <v>22</v>
      </c>
      <c r="B311" t="s">
        <v>27</v>
      </c>
      <c r="C311">
        <v>67</v>
      </c>
      <c r="D311">
        <v>1</v>
      </c>
      <c r="E311" t="s">
        <v>8488</v>
      </c>
      <c r="F311">
        <v>249</v>
      </c>
      <c r="G311">
        <v>0</v>
      </c>
      <c r="H311" t="s">
        <v>649</v>
      </c>
      <c r="I311" t="s">
        <v>8489</v>
      </c>
      <c r="J311" t="s">
        <v>8490</v>
      </c>
      <c r="K311" t="s">
        <v>8491</v>
      </c>
      <c r="L311" t="s">
        <v>8492</v>
      </c>
      <c r="M311" t="s">
        <v>8493</v>
      </c>
      <c r="N311" t="s">
        <v>639</v>
      </c>
      <c r="O311" t="s">
        <v>651</v>
      </c>
      <c r="P311" t="s">
        <v>26</v>
      </c>
      <c r="Q311" t="s">
        <v>652</v>
      </c>
      <c r="R311" t="s">
        <v>640</v>
      </c>
      <c r="S311" t="s">
        <v>8494</v>
      </c>
      <c r="T311" t="s">
        <v>8495</v>
      </c>
    </row>
    <row r="312" spans="1:20" x14ac:dyDescent="0.25">
      <c r="A312" t="s">
        <v>147</v>
      </c>
      <c r="B312" t="s">
        <v>148</v>
      </c>
      <c r="C312">
        <v>50</v>
      </c>
      <c r="D312">
        <v>6</v>
      </c>
      <c r="E312" t="s">
        <v>8496</v>
      </c>
      <c r="F312">
        <v>200</v>
      </c>
      <c r="G312">
        <v>0</v>
      </c>
      <c r="H312" t="s">
        <v>637</v>
      </c>
      <c r="I312" t="s">
        <v>8497</v>
      </c>
      <c r="J312" t="s">
        <v>689</v>
      </c>
      <c r="K312" t="s">
        <v>639</v>
      </c>
      <c r="L312" t="s">
        <v>640</v>
      </c>
      <c r="M312" t="s">
        <v>8498</v>
      </c>
      <c r="N312" t="s">
        <v>639</v>
      </c>
      <c r="O312" t="s">
        <v>641</v>
      </c>
      <c r="P312" t="s">
        <v>5</v>
      </c>
      <c r="Q312" t="s">
        <v>642</v>
      </c>
      <c r="R312" t="s">
        <v>640</v>
      </c>
      <c r="S312" t="s">
        <v>8499</v>
      </c>
      <c r="T312" t="s">
        <v>8498</v>
      </c>
    </row>
    <row r="313" spans="1:20" x14ac:dyDescent="0.25">
      <c r="A313" t="s">
        <v>147</v>
      </c>
      <c r="B313" t="s">
        <v>148</v>
      </c>
      <c r="C313">
        <v>33.333333333333336</v>
      </c>
      <c r="D313">
        <v>3</v>
      </c>
      <c r="E313" t="s">
        <v>8500</v>
      </c>
      <c r="F313">
        <v>100</v>
      </c>
      <c r="G313">
        <v>0</v>
      </c>
      <c r="H313" t="s">
        <v>637</v>
      </c>
      <c r="I313" t="s">
        <v>8501</v>
      </c>
      <c r="J313" t="s">
        <v>734</v>
      </c>
      <c r="K313" t="s">
        <v>639</v>
      </c>
      <c r="L313" t="s">
        <v>640</v>
      </c>
      <c r="M313" t="s">
        <v>8502</v>
      </c>
      <c r="N313" t="s">
        <v>639</v>
      </c>
      <c r="O313" t="s">
        <v>647</v>
      </c>
      <c r="P313" t="s">
        <v>5</v>
      </c>
      <c r="Q313" t="s">
        <v>648</v>
      </c>
      <c r="R313" t="s">
        <v>8503</v>
      </c>
      <c r="S313" t="s">
        <v>8504</v>
      </c>
      <c r="T313" t="s">
        <v>8505</v>
      </c>
    </row>
    <row r="314" spans="1:20" x14ac:dyDescent="0.25">
      <c r="A314" t="s">
        <v>147</v>
      </c>
      <c r="B314" t="s">
        <v>148</v>
      </c>
      <c r="C314">
        <v>33.333333333333336</v>
      </c>
      <c r="D314">
        <v>3</v>
      </c>
      <c r="E314" t="s">
        <v>8506</v>
      </c>
      <c r="F314">
        <v>138</v>
      </c>
      <c r="G314">
        <v>38</v>
      </c>
      <c r="H314" t="s">
        <v>637</v>
      </c>
      <c r="I314" t="s">
        <v>8507</v>
      </c>
      <c r="J314" t="s">
        <v>645</v>
      </c>
      <c r="K314" t="s">
        <v>639</v>
      </c>
      <c r="L314" t="s">
        <v>640</v>
      </c>
      <c r="M314" t="s">
        <v>8508</v>
      </c>
      <c r="N314" t="s">
        <v>639</v>
      </c>
      <c r="O314" t="s">
        <v>641</v>
      </c>
      <c r="P314" t="s">
        <v>5</v>
      </c>
      <c r="Q314" t="s">
        <v>642</v>
      </c>
      <c r="R314" t="s">
        <v>640</v>
      </c>
      <c r="S314" t="s">
        <v>8509</v>
      </c>
      <c r="T314" t="s">
        <v>8508</v>
      </c>
    </row>
    <row r="315" spans="1:20" x14ac:dyDescent="0.25">
      <c r="A315" t="s">
        <v>22</v>
      </c>
      <c r="B315" t="s">
        <v>27</v>
      </c>
      <c r="C315">
        <v>69.900000000000006</v>
      </c>
      <c r="D315">
        <v>10</v>
      </c>
      <c r="E315" t="s">
        <v>8510</v>
      </c>
      <c r="F315">
        <v>800</v>
      </c>
      <c r="G315">
        <v>0</v>
      </c>
      <c r="H315" t="s">
        <v>649</v>
      </c>
      <c r="I315" t="s">
        <v>839</v>
      </c>
      <c r="J315" t="s">
        <v>8511</v>
      </c>
      <c r="K315" t="s">
        <v>8512</v>
      </c>
      <c r="L315" t="s">
        <v>816</v>
      </c>
      <c r="M315" t="s">
        <v>8321</v>
      </c>
      <c r="N315" t="s">
        <v>639</v>
      </c>
      <c r="O315" t="s">
        <v>651</v>
      </c>
      <c r="P315" t="s">
        <v>26</v>
      </c>
      <c r="Q315" t="s">
        <v>652</v>
      </c>
      <c r="R315" t="s">
        <v>640</v>
      </c>
      <c r="S315" t="s">
        <v>8513</v>
      </c>
      <c r="T315" t="s">
        <v>8514</v>
      </c>
    </row>
    <row r="316" spans="1:20" x14ac:dyDescent="0.25">
      <c r="A316" t="s">
        <v>240</v>
      </c>
      <c r="B316" t="s">
        <v>742</v>
      </c>
      <c r="C316">
        <v>67.209999999999994</v>
      </c>
      <c r="D316">
        <v>1</v>
      </c>
      <c r="E316" t="s">
        <v>8515</v>
      </c>
      <c r="F316">
        <v>75.209999999999994</v>
      </c>
      <c r="G316">
        <v>8</v>
      </c>
      <c r="H316" t="s">
        <v>677</v>
      </c>
      <c r="I316" t="s">
        <v>8516</v>
      </c>
      <c r="J316" t="s">
        <v>8517</v>
      </c>
      <c r="K316" t="s">
        <v>8518</v>
      </c>
      <c r="L316" t="s">
        <v>8519</v>
      </c>
      <c r="M316" t="s">
        <v>8520</v>
      </c>
      <c r="N316" t="s">
        <v>639</v>
      </c>
      <c r="O316" t="s">
        <v>678</v>
      </c>
      <c r="P316" t="s">
        <v>23</v>
      </c>
      <c r="Q316" t="s">
        <v>679</v>
      </c>
      <c r="R316" t="s">
        <v>640</v>
      </c>
      <c r="S316" t="s">
        <v>8521</v>
      </c>
      <c r="T316" t="s">
        <v>8522</v>
      </c>
    </row>
    <row r="317" spans="1:20" x14ac:dyDescent="0.25">
      <c r="A317" t="s">
        <v>147</v>
      </c>
      <c r="B317" t="s">
        <v>148</v>
      </c>
      <c r="C317">
        <v>50</v>
      </c>
      <c r="D317">
        <v>6</v>
      </c>
      <c r="E317" t="s">
        <v>8523</v>
      </c>
      <c r="F317">
        <v>200</v>
      </c>
      <c r="G317">
        <v>0</v>
      </c>
      <c r="H317" t="s">
        <v>637</v>
      </c>
      <c r="I317" t="s">
        <v>8524</v>
      </c>
      <c r="J317" t="s">
        <v>657</v>
      </c>
      <c r="K317" t="s">
        <v>639</v>
      </c>
      <c r="L317" t="s">
        <v>640</v>
      </c>
      <c r="M317" t="s">
        <v>8525</v>
      </c>
      <c r="N317" t="s">
        <v>639</v>
      </c>
      <c r="O317" t="s">
        <v>647</v>
      </c>
      <c r="P317" t="s">
        <v>5</v>
      </c>
      <c r="Q317" t="s">
        <v>648</v>
      </c>
      <c r="R317" t="s">
        <v>640</v>
      </c>
      <c r="S317" t="s">
        <v>8526</v>
      </c>
      <c r="T317" t="s">
        <v>8525</v>
      </c>
    </row>
    <row r="318" spans="1:20" x14ac:dyDescent="0.25">
      <c r="A318" t="s">
        <v>516</v>
      </c>
      <c r="B318" t="s">
        <v>120</v>
      </c>
      <c r="C318">
        <v>75</v>
      </c>
      <c r="D318">
        <v>1</v>
      </c>
      <c r="E318" t="s">
        <v>8527</v>
      </c>
      <c r="F318">
        <v>141</v>
      </c>
      <c r="G318">
        <v>66</v>
      </c>
      <c r="H318" t="s">
        <v>649</v>
      </c>
      <c r="I318" t="s">
        <v>841</v>
      </c>
      <c r="J318" t="s">
        <v>8528</v>
      </c>
      <c r="K318" t="s">
        <v>8529</v>
      </c>
      <c r="L318" t="s">
        <v>840</v>
      </c>
      <c r="M318" t="s">
        <v>8037</v>
      </c>
      <c r="N318" t="s">
        <v>639</v>
      </c>
      <c r="O318" t="s">
        <v>651</v>
      </c>
      <c r="P318" t="s">
        <v>26</v>
      </c>
      <c r="Q318" t="s">
        <v>652</v>
      </c>
      <c r="R318" t="s">
        <v>640</v>
      </c>
      <c r="S318" t="s">
        <v>8530</v>
      </c>
      <c r="T318" t="s">
        <v>8531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8532</v>
      </c>
      <c r="F319">
        <v>100</v>
      </c>
      <c r="G319">
        <v>0</v>
      </c>
      <c r="H319" t="s">
        <v>637</v>
      </c>
      <c r="I319" t="s">
        <v>8533</v>
      </c>
      <c r="J319" t="s">
        <v>757</v>
      </c>
      <c r="K319" t="s">
        <v>639</v>
      </c>
      <c r="L319" t="s">
        <v>640</v>
      </c>
      <c r="M319" t="s">
        <v>8534</v>
      </c>
      <c r="N319" t="s">
        <v>639</v>
      </c>
      <c r="O319" t="s">
        <v>641</v>
      </c>
      <c r="P319" t="s">
        <v>5</v>
      </c>
      <c r="Q319" t="s">
        <v>642</v>
      </c>
      <c r="R319" t="s">
        <v>640</v>
      </c>
      <c r="S319" t="s">
        <v>8535</v>
      </c>
      <c r="T319" t="s">
        <v>8534</v>
      </c>
    </row>
    <row r="320" spans="1:20" x14ac:dyDescent="0.25">
      <c r="A320" t="s">
        <v>147</v>
      </c>
      <c r="B320" t="s">
        <v>148</v>
      </c>
      <c r="C320">
        <v>33.333333333333336</v>
      </c>
      <c r="D320">
        <v>3</v>
      </c>
      <c r="E320" t="s">
        <v>8536</v>
      </c>
      <c r="F320">
        <v>100</v>
      </c>
      <c r="G320">
        <v>0</v>
      </c>
      <c r="H320" t="s">
        <v>637</v>
      </c>
      <c r="I320" t="s">
        <v>8537</v>
      </c>
      <c r="J320" t="s">
        <v>727</v>
      </c>
      <c r="K320" t="s">
        <v>639</v>
      </c>
      <c r="L320" t="s">
        <v>640</v>
      </c>
      <c r="M320" t="s">
        <v>8538</v>
      </c>
      <c r="N320" t="s">
        <v>639</v>
      </c>
      <c r="O320" t="s">
        <v>641</v>
      </c>
      <c r="P320" t="s">
        <v>5</v>
      </c>
      <c r="Q320" t="s">
        <v>642</v>
      </c>
      <c r="R320" t="s">
        <v>640</v>
      </c>
      <c r="S320" t="s">
        <v>8539</v>
      </c>
      <c r="T320" t="s">
        <v>8538</v>
      </c>
    </row>
    <row r="321" spans="1:20" x14ac:dyDescent="0.25">
      <c r="A321" t="s">
        <v>147</v>
      </c>
      <c r="B321" t="s">
        <v>148</v>
      </c>
      <c r="C321">
        <v>33.333333333333336</v>
      </c>
      <c r="D321">
        <v>6</v>
      </c>
      <c r="E321" t="s">
        <v>8540</v>
      </c>
      <c r="F321">
        <v>200</v>
      </c>
      <c r="G321">
        <v>0</v>
      </c>
      <c r="H321" t="s">
        <v>637</v>
      </c>
      <c r="I321" t="s">
        <v>8541</v>
      </c>
      <c r="J321" t="s">
        <v>663</v>
      </c>
      <c r="K321" t="s">
        <v>639</v>
      </c>
      <c r="L321" t="s">
        <v>640</v>
      </c>
      <c r="M321" t="s">
        <v>8542</v>
      </c>
      <c r="N321" t="s">
        <v>639</v>
      </c>
      <c r="O321" t="s">
        <v>647</v>
      </c>
      <c r="P321" t="s">
        <v>5</v>
      </c>
      <c r="Q321" t="s">
        <v>648</v>
      </c>
      <c r="R321" t="s">
        <v>640</v>
      </c>
      <c r="S321" t="s">
        <v>8543</v>
      </c>
      <c r="T321" t="s">
        <v>8542</v>
      </c>
    </row>
    <row r="322" spans="1:20" x14ac:dyDescent="0.25">
      <c r="A322" t="s">
        <v>147</v>
      </c>
      <c r="B322" t="s">
        <v>148</v>
      </c>
      <c r="C322">
        <v>50</v>
      </c>
      <c r="D322">
        <v>6</v>
      </c>
      <c r="E322" t="s">
        <v>8544</v>
      </c>
      <c r="F322">
        <v>200</v>
      </c>
      <c r="G322">
        <v>0</v>
      </c>
      <c r="H322" t="s">
        <v>637</v>
      </c>
      <c r="I322" t="s">
        <v>6177</v>
      </c>
      <c r="J322" t="s">
        <v>698</v>
      </c>
      <c r="K322" t="s">
        <v>639</v>
      </c>
      <c r="L322" t="s">
        <v>640</v>
      </c>
      <c r="M322" t="s">
        <v>8545</v>
      </c>
      <c r="N322" t="s">
        <v>639</v>
      </c>
      <c r="O322" t="s">
        <v>641</v>
      </c>
      <c r="P322" t="s">
        <v>5</v>
      </c>
      <c r="Q322" t="s">
        <v>642</v>
      </c>
      <c r="R322" t="s">
        <v>640</v>
      </c>
      <c r="S322" t="s">
        <v>8546</v>
      </c>
      <c r="T322" t="s">
        <v>8545</v>
      </c>
    </row>
    <row r="323" spans="1:20" x14ac:dyDescent="0.25">
      <c r="A323" t="s">
        <v>147</v>
      </c>
      <c r="B323" t="s">
        <v>148</v>
      </c>
      <c r="C323">
        <v>33.333333333333336</v>
      </c>
      <c r="D323">
        <v>3</v>
      </c>
      <c r="E323" t="s">
        <v>8547</v>
      </c>
      <c r="F323">
        <v>100</v>
      </c>
      <c r="G323">
        <v>0</v>
      </c>
      <c r="H323" t="s">
        <v>637</v>
      </c>
      <c r="I323" t="s">
        <v>8548</v>
      </c>
      <c r="J323" t="s">
        <v>735</v>
      </c>
      <c r="K323" t="s">
        <v>639</v>
      </c>
      <c r="L323" t="s">
        <v>640</v>
      </c>
      <c r="M323" t="s">
        <v>8549</v>
      </c>
      <c r="N323" t="s">
        <v>639</v>
      </c>
      <c r="O323" t="s">
        <v>641</v>
      </c>
      <c r="P323" t="s">
        <v>5</v>
      </c>
      <c r="Q323" t="s">
        <v>642</v>
      </c>
      <c r="R323" t="s">
        <v>640</v>
      </c>
      <c r="S323" t="s">
        <v>8550</v>
      </c>
      <c r="T323" t="s">
        <v>8549</v>
      </c>
    </row>
    <row r="324" spans="1:20" x14ac:dyDescent="0.25">
      <c r="A324" t="s">
        <v>147</v>
      </c>
      <c r="B324" t="s">
        <v>148</v>
      </c>
      <c r="C324">
        <v>33.333333333333336</v>
      </c>
      <c r="D324">
        <v>3</v>
      </c>
      <c r="E324" t="s">
        <v>8551</v>
      </c>
      <c r="F324">
        <v>100</v>
      </c>
      <c r="G324">
        <v>0</v>
      </c>
      <c r="H324" t="s">
        <v>637</v>
      </c>
      <c r="I324" t="s">
        <v>8552</v>
      </c>
      <c r="J324" t="s">
        <v>659</v>
      </c>
      <c r="K324" t="s">
        <v>639</v>
      </c>
      <c r="L324" t="s">
        <v>640</v>
      </c>
      <c r="M324" t="s">
        <v>8553</v>
      </c>
      <c r="N324" t="s">
        <v>639</v>
      </c>
      <c r="O324" t="s">
        <v>641</v>
      </c>
      <c r="P324" t="s">
        <v>5</v>
      </c>
      <c r="Q324" t="s">
        <v>642</v>
      </c>
      <c r="R324" t="s">
        <v>640</v>
      </c>
      <c r="S324" t="s">
        <v>8554</v>
      </c>
      <c r="T324" t="s">
        <v>8553</v>
      </c>
    </row>
    <row r="325" spans="1:20" x14ac:dyDescent="0.25">
      <c r="A325" t="s">
        <v>147</v>
      </c>
      <c r="B325" t="s">
        <v>148</v>
      </c>
      <c r="C325">
        <v>33.333333333333336</v>
      </c>
      <c r="D325">
        <v>3</v>
      </c>
      <c r="E325" t="s">
        <v>8555</v>
      </c>
      <c r="F325">
        <v>100</v>
      </c>
      <c r="G325">
        <v>0</v>
      </c>
      <c r="H325" t="s">
        <v>637</v>
      </c>
      <c r="I325" t="s">
        <v>8556</v>
      </c>
      <c r="J325" t="s">
        <v>719</v>
      </c>
      <c r="K325" t="s">
        <v>639</v>
      </c>
      <c r="L325" t="s">
        <v>640</v>
      </c>
      <c r="M325" t="s">
        <v>8557</v>
      </c>
      <c r="N325" t="s">
        <v>639</v>
      </c>
      <c r="O325" t="s">
        <v>641</v>
      </c>
      <c r="P325" t="s">
        <v>5</v>
      </c>
      <c r="Q325" t="s">
        <v>642</v>
      </c>
      <c r="R325" t="s">
        <v>640</v>
      </c>
      <c r="S325" t="s">
        <v>8558</v>
      </c>
      <c r="T325" t="s">
        <v>8557</v>
      </c>
    </row>
    <row r="326" spans="1:20" x14ac:dyDescent="0.25">
      <c r="A326" t="s">
        <v>147</v>
      </c>
      <c r="B326" t="s">
        <v>148</v>
      </c>
      <c r="C326">
        <v>33.333333333333336</v>
      </c>
      <c r="D326">
        <v>3</v>
      </c>
      <c r="E326" t="s">
        <v>8559</v>
      </c>
      <c r="F326">
        <v>100</v>
      </c>
      <c r="G326">
        <v>0</v>
      </c>
      <c r="H326" t="s">
        <v>637</v>
      </c>
      <c r="I326" t="s">
        <v>8560</v>
      </c>
      <c r="J326" t="s">
        <v>638</v>
      </c>
      <c r="K326" t="s">
        <v>639</v>
      </c>
      <c r="L326" t="s">
        <v>640</v>
      </c>
      <c r="M326" t="s">
        <v>8561</v>
      </c>
      <c r="N326" t="s">
        <v>639</v>
      </c>
      <c r="O326" t="s">
        <v>647</v>
      </c>
      <c r="P326" t="s">
        <v>5</v>
      </c>
      <c r="Q326" t="s">
        <v>648</v>
      </c>
      <c r="R326" t="s">
        <v>640</v>
      </c>
      <c r="S326" t="s">
        <v>8562</v>
      </c>
      <c r="T326" t="s">
        <v>8561</v>
      </c>
    </row>
    <row r="327" spans="1:20" x14ac:dyDescent="0.25">
      <c r="A327" t="s">
        <v>147</v>
      </c>
      <c r="B327" t="s">
        <v>148</v>
      </c>
      <c r="C327">
        <v>33.333333333333336</v>
      </c>
      <c r="D327">
        <v>3</v>
      </c>
      <c r="E327" t="s">
        <v>8563</v>
      </c>
      <c r="F327">
        <v>100</v>
      </c>
      <c r="G327">
        <v>0</v>
      </c>
      <c r="H327" t="s">
        <v>637</v>
      </c>
      <c r="I327" t="s">
        <v>8564</v>
      </c>
      <c r="J327" t="s">
        <v>704</v>
      </c>
      <c r="K327" t="s">
        <v>639</v>
      </c>
      <c r="L327" t="s">
        <v>640</v>
      </c>
      <c r="M327" t="s">
        <v>8565</v>
      </c>
      <c r="N327" t="s">
        <v>639</v>
      </c>
      <c r="O327" t="s">
        <v>641</v>
      </c>
      <c r="P327" t="s">
        <v>5</v>
      </c>
      <c r="Q327" t="s">
        <v>642</v>
      </c>
      <c r="R327" t="s">
        <v>640</v>
      </c>
      <c r="S327" t="s">
        <v>8566</v>
      </c>
      <c r="T327" t="s">
        <v>8565</v>
      </c>
    </row>
    <row r="328" spans="1:20" x14ac:dyDescent="0.25">
      <c r="A328" t="s">
        <v>147</v>
      </c>
      <c r="B328" t="s">
        <v>148</v>
      </c>
      <c r="C328">
        <v>33.333333333333336</v>
      </c>
      <c r="D328">
        <v>3</v>
      </c>
      <c r="E328" t="s">
        <v>8567</v>
      </c>
      <c r="F328">
        <v>100</v>
      </c>
      <c r="G328">
        <v>0</v>
      </c>
      <c r="H328" t="s">
        <v>637</v>
      </c>
      <c r="I328" t="s">
        <v>8568</v>
      </c>
      <c r="J328" t="s">
        <v>653</v>
      </c>
      <c r="K328" t="s">
        <v>639</v>
      </c>
      <c r="L328" t="s">
        <v>640</v>
      </c>
      <c r="M328" t="s">
        <v>8569</v>
      </c>
      <c r="N328" t="s">
        <v>639</v>
      </c>
      <c r="O328" t="s">
        <v>641</v>
      </c>
      <c r="P328" t="s">
        <v>5</v>
      </c>
      <c r="Q328" t="s">
        <v>642</v>
      </c>
      <c r="R328" t="s">
        <v>640</v>
      </c>
      <c r="S328" t="s">
        <v>8570</v>
      </c>
      <c r="T328" t="s">
        <v>8569</v>
      </c>
    </row>
    <row r="329" spans="1:20" x14ac:dyDescent="0.25">
      <c r="A329" t="s">
        <v>147</v>
      </c>
      <c r="B329" t="s">
        <v>148</v>
      </c>
      <c r="C329">
        <v>50</v>
      </c>
      <c r="D329">
        <v>6</v>
      </c>
      <c r="E329" t="s">
        <v>8571</v>
      </c>
      <c r="F329">
        <v>200</v>
      </c>
      <c r="G329">
        <v>0</v>
      </c>
      <c r="H329" t="s">
        <v>637</v>
      </c>
      <c r="I329" t="s">
        <v>8572</v>
      </c>
      <c r="J329" t="s">
        <v>721</v>
      </c>
      <c r="K329" t="s">
        <v>639</v>
      </c>
      <c r="L329" t="s">
        <v>640</v>
      </c>
      <c r="M329" t="s">
        <v>8573</v>
      </c>
      <c r="N329" t="s">
        <v>639</v>
      </c>
      <c r="O329" t="s">
        <v>647</v>
      </c>
      <c r="P329" t="s">
        <v>5</v>
      </c>
      <c r="Q329" t="s">
        <v>648</v>
      </c>
      <c r="R329" t="s">
        <v>640</v>
      </c>
      <c r="S329" t="s">
        <v>8574</v>
      </c>
      <c r="T329" t="s">
        <v>8575</v>
      </c>
    </row>
    <row r="330" spans="1:20" x14ac:dyDescent="0.25">
      <c r="A330" t="s">
        <v>147</v>
      </c>
      <c r="B330" t="s">
        <v>148</v>
      </c>
      <c r="C330">
        <v>33.333333333333336</v>
      </c>
      <c r="D330">
        <v>3</v>
      </c>
      <c r="E330" t="s">
        <v>8576</v>
      </c>
      <c r="F330">
        <v>100</v>
      </c>
      <c r="G330">
        <v>0</v>
      </c>
      <c r="H330" t="s">
        <v>637</v>
      </c>
      <c r="I330" t="s">
        <v>8577</v>
      </c>
      <c r="J330" t="s">
        <v>653</v>
      </c>
      <c r="K330" t="s">
        <v>639</v>
      </c>
      <c r="L330" t="s">
        <v>640</v>
      </c>
      <c r="M330" t="s">
        <v>8578</v>
      </c>
      <c r="N330" t="s">
        <v>639</v>
      </c>
      <c r="O330" t="s">
        <v>641</v>
      </c>
      <c r="P330" t="s">
        <v>5</v>
      </c>
      <c r="Q330" t="s">
        <v>642</v>
      </c>
      <c r="R330" t="s">
        <v>640</v>
      </c>
      <c r="S330" t="s">
        <v>8579</v>
      </c>
      <c r="T330" t="s">
        <v>8580</v>
      </c>
    </row>
    <row r="331" spans="1:20" x14ac:dyDescent="0.25">
      <c r="A331" t="s">
        <v>14</v>
      </c>
      <c r="B331" t="s">
        <v>15</v>
      </c>
      <c r="C331">
        <v>59</v>
      </c>
      <c r="D331">
        <v>2</v>
      </c>
      <c r="E331" t="s">
        <v>8581</v>
      </c>
      <c r="F331">
        <v>217</v>
      </c>
      <c r="G331">
        <v>0</v>
      </c>
      <c r="H331" t="s">
        <v>649</v>
      </c>
      <c r="I331" t="s">
        <v>8582</v>
      </c>
      <c r="J331" t="s">
        <v>8583</v>
      </c>
      <c r="K331" t="s">
        <v>898</v>
      </c>
      <c r="L331" t="s">
        <v>1067</v>
      </c>
      <c r="M331" t="s">
        <v>8584</v>
      </c>
      <c r="N331" t="s">
        <v>639</v>
      </c>
      <c r="O331" t="s">
        <v>651</v>
      </c>
      <c r="P331" t="s">
        <v>26</v>
      </c>
      <c r="Q331" t="s">
        <v>652</v>
      </c>
      <c r="R331" t="s">
        <v>640</v>
      </c>
      <c r="S331" t="s">
        <v>8585</v>
      </c>
      <c r="T331" t="s">
        <v>8586</v>
      </c>
    </row>
    <row r="332" spans="1:20" x14ac:dyDescent="0.25">
      <c r="A332" t="s">
        <v>101</v>
      </c>
      <c r="B332" t="s">
        <v>74</v>
      </c>
      <c r="C332">
        <v>99</v>
      </c>
      <c r="D332">
        <v>1</v>
      </c>
      <c r="E332" t="s">
        <v>8581</v>
      </c>
      <c r="F332">
        <v>217</v>
      </c>
      <c r="G332">
        <v>0</v>
      </c>
      <c r="H332" t="s">
        <v>649</v>
      </c>
      <c r="I332" t="s">
        <v>8582</v>
      </c>
      <c r="J332" t="s">
        <v>8583</v>
      </c>
      <c r="K332" t="s">
        <v>898</v>
      </c>
      <c r="L332" t="s">
        <v>1067</v>
      </c>
      <c r="M332" t="s">
        <v>8584</v>
      </c>
      <c r="N332" t="s">
        <v>639</v>
      </c>
      <c r="O332" t="s">
        <v>651</v>
      </c>
      <c r="P332" t="s">
        <v>26</v>
      </c>
      <c r="Q332" t="s">
        <v>652</v>
      </c>
      <c r="R332" t="s">
        <v>640</v>
      </c>
      <c r="S332" t="s">
        <v>8585</v>
      </c>
      <c r="T332" t="s">
        <v>8586</v>
      </c>
    </row>
    <row r="333" spans="1:20" x14ac:dyDescent="0.25">
      <c r="A333" t="s">
        <v>147</v>
      </c>
      <c r="B333" t="s">
        <v>148</v>
      </c>
      <c r="C333">
        <v>33.333333333333336</v>
      </c>
      <c r="D333">
        <v>3</v>
      </c>
      <c r="E333" t="s">
        <v>8587</v>
      </c>
      <c r="F333">
        <v>100</v>
      </c>
      <c r="G333">
        <v>0</v>
      </c>
      <c r="H333" t="s">
        <v>637</v>
      </c>
      <c r="I333" t="s">
        <v>8588</v>
      </c>
      <c r="J333" t="s">
        <v>780</v>
      </c>
      <c r="K333" t="s">
        <v>639</v>
      </c>
      <c r="L333" t="s">
        <v>640</v>
      </c>
      <c r="M333" t="s">
        <v>8589</v>
      </c>
      <c r="N333" t="s">
        <v>639</v>
      </c>
      <c r="O333" t="s">
        <v>641</v>
      </c>
      <c r="P333" t="s">
        <v>5</v>
      </c>
      <c r="Q333" t="s">
        <v>642</v>
      </c>
      <c r="R333" t="s">
        <v>640</v>
      </c>
      <c r="S333" t="s">
        <v>8590</v>
      </c>
      <c r="T333" t="s">
        <v>8589</v>
      </c>
    </row>
    <row r="334" spans="1:20" x14ac:dyDescent="0.25">
      <c r="A334" t="s">
        <v>22</v>
      </c>
      <c r="B334" t="s">
        <v>27</v>
      </c>
      <c r="C334">
        <v>80</v>
      </c>
      <c r="D334">
        <v>1</v>
      </c>
      <c r="E334" t="s">
        <v>8591</v>
      </c>
      <c r="F334">
        <v>80</v>
      </c>
      <c r="G334">
        <v>0</v>
      </c>
      <c r="H334" t="s">
        <v>649</v>
      </c>
      <c r="I334" t="s">
        <v>8412</v>
      </c>
      <c r="J334" t="s">
        <v>8413</v>
      </c>
      <c r="K334" t="s">
        <v>912</v>
      </c>
      <c r="L334" t="s">
        <v>650</v>
      </c>
      <c r="M334" t="s">
        <v>8592</v>
      </c>
      <c r="N334" t="s">
        <v>639</v>
      </c>
      <c r="O334" t="s">
        <v>651</v>
      </c>
      <c r="P334" t="s">
        <v>26</v>
      </c>
      <c r="Q334" t="s">
        <v>652</v>
      </c>
      <c r="R334" t="s">
        <v>640</v>
      </c>
      <c r="S334" t="s">
        <v>8593</v>
      </c>
      <c r="T334" t="s">
        <v>8594</v>
      </c>
    </row>
    <row r="335" spans="1:20" x14ac:dyDescent="0.25">
      <c r="A335" t="s">
        <v>22</v>
      </c>
      <c r="B335" t="s">
        <v>27</v>
      </c>
      <c r="C335">
        <v>80</v>
      </c>
      <c r="D335">
        <v>2</v>
      </c>
      <c r="E335" t="s">
        <v>8595</v>
      </c>
      <c r="F335">
        <v>160</v>
      </c>
      <c r="G335">
        <v>0</v>
      </c>
      <c r="H335" t="s">
        <v>649</v>
      </c>
      <c r="I335" t="s">
        <v>8412</v>
      </c>
      <c r="J335" t="s">
        <v>8413</v>
      </c>
      <c r="K335" t="s">
        <v>912</v>
      </c>
      <c r="L335" t="s">
        <v>650</v>
      </c>
      <c r="M335" t="s">
        <v>8596</v>
      </c>
      <c r="N335" t="s">
        <v>639</v>
      </c>
      <c r="O335" t="s">
        <v>651</v>
      </c>
      <c r="P335" t="s">
        <v>26</v>
      </c>
      <c r="Q335" t="s">
        <v>652</v>
      </c>
      <c r="R335" t="s">
        <v>640</v>
      </c>
      <c r="S335" t="s">
        <v>8597</v>
      </c>
      <c r="T335" t="s">
        <v>8598</v>
      </c>
    </row>
    <row r="336" spans="1:20" x14ac:dyDescent="0.25">
      <c r="A336" t="s">
        <v>147</v>
      </c>
      <c r="B336" t="s">
        <v>148</v>
      </c>
      <c r="C336">
        <v>33.333333333333336</v>
      </c>
      <c r="D336">
        <v>3</v>
      </c>
      <c r="E336" t="s">
        <v>8599</v>
      </c>
      <c r="F336">
        <v>100</v>
      </c>
      <c r="G336">
        <v>0</v>
      </c>
      <c r="H336" t="s">
        <v>637</v>
      </c>
      <c r="I336" t="s">
        <v>8600</v>
      </c>
      <c r="J336" t="s">
        <v>8601</v>
      </c>
      <c r="K336" t="s">
        <v>639</v>
      </c>
      <c r="L336" t="s">
        <v>640</v>
      </c>
      <c r="M336" t="s">
        <v>8602</v>
      </c>
      <c r="N336" t="s">
        <v>639</v>
      </c>
      <c r="O336" t="s">
        <v>641</v>
      </c>
      <c r="P336" t="s">
        <v>5</v>
      </c>
      <c r="Q336" t="s">
        <v>642</v>
      </c>
      <c r="R336" t="s">
        <v>640</v>
      </c>
      <c r="S336" t="s">
        <v>8603</v>
      </c>
      <c r="T336" t="s">
        <v>8604</v>
      </c>
    </row>
    <row r="337" spans="1:20" x14ac:dyDescent="0.25">
      <c r="A337" t="s">
        <v>22</v>
      </c>
      <c r="B337" t="s">
        <v>213</v>
      </c>
      <c r="C337">
        <v>64</v>
      </c>
      <c r="D337">
        <v>1</v>
      </c>
      <c r="E337" t="s">
        <v>8605</v>
      </c>
      <c r="F337">
        <v>151</v>
      </c>
      <c r="G337">
        <v>7</v>
      </c>
      <c r="H337" t="s">
        <v>677</v>
      </c>
      <c r="I337" t="s">
        <v>8606</v>
      </c>
      <c r="J337" t="s">
        <v>8607</v>
      </c>
      <c r="K337" t="s">
        <v>895</v>
      </c>
      <c r="L337" t="s">
        <v>8608</v>
      </c>
      <c r="M337" t="s">
        <v>8609</v>
      </c>
      <c r="N337" t="s">
        <v>639</v>
      </c>
      <c r="O337" t="s">
        <v>678</v>
      </c>
      <c r="P337" t="s">
        <v>23</v>
      </c>
      <c r="Q337" t="s">
        <v>679</v>
      </c>
      <c r="R337" t="s">
        <v>640</v>
      </c>
      <c r="S337" t="s">
        <v>8610</v>
      </c>
      <c r="T337" t="s">
        <v>8611</v>
      </c>
    </row>
    <row r="338" spans="1:20" x14ac:dyDescent="0.25">
      <c r="A338" t="s">
        <v>101</v>
      </c>
      <c r="B338" t="s">
        <v>8612</v>
      </c>
      <c r="C338">
        <v>80</v>
      </c>
      <c r="D338">
        <v>1</v>
      </c>
      <c r="E338" t="s">
        <v>8605</v>
      </c>
      <c r="F338">
        <v>151</v>
      </c>
      <c r="G338">
        <v>7</v>
      </c>
      <c r="H338" t="s">
        <v>677</v>
      </c>
      <c r="I338" t="s">
        <v>8606</v>
      </c>
      <c r="J338" t="s">
        <v>8607</v>
      </c>
      <c r="K338" t="s">
        <v>895</v>
      </c>
      <c r="L338" t="s">
        <v>8608</v>
      </c>
      <c r="M338" t="s">
        <v>8609</v>
      </c>
      <c r="N338" t="s">
        <v>639</v>
      </c>
      <c r="O338" t="s">
        <v>678</v>
      </c>
      <c r="P338" t="s">
        <v>23</v>
      </c>
      <c r="Q338" t="s">
        <v>679</v>
      </c>
      <c r="R338" t="s">
        <v>640</v>
      </c>
      <c r="S338" t="s">
        <v>8610</v>
      </c>
      <c r="T338" t="s">
        <v>8611</v>
      </c>
    </row>
    <row r="339" spans="1:20" x14ac:dyDescent="0.25">
      <c r="A339" t="s">
        <v>239</v>
      </c>
      <c r="B339" t="s">
        <v>742</v>
      </c>
      <c r="C339">
        <v>81.88</v>
      </c>
      <c r="D339">
        <v>1</v>
      </c>
      <c r="E339" t="s">
        <v>8613</v>
      </c>
      <c r="F339">
        <v>293.60000000000002</v>
      </c>
      <c r="G339">
        <v>47.96</v>
      </c>
      <c r="H339" t="s">
        <v>677</v>
      </c>
      <c r="I339" t="s">
        <v>8614</v>
      </c>
      <c r="J339" t="s">
        <v>8615</v>
      </c>
      <c r="K339" t="s">
        <v>8264</v>
      </c>
      <c r="L339" t="s">
        <v>8616</v>
      </c>
      <c r="M339" t="s">
        <v>8617</v>
      </c>
      <c r="N339" t="s">
        <v>639</v>
      </c>
      <c r="O339" t="s">
        <v>678</v>
      </c>
      <c r="P339" t="s">
        <v>23</v>
      </c>
      <c r="Q339" t="s">
        <v>679</v>
      </c>
      <c r="R339" t="s">
        <v>640</v>
      </c>
      <c r="S339" t="s">
        <v>8618</v>
      </c>
      <c r="T339" t="s">
        <v>8617</v>
      </c>
    </row>
    <row r="340" spans="1:20" x14ac:dyDescent="0.25">
      <c r="A340" t="s">
        <v>240</v>
      </c>
      <c r="B340" t="s">
        <v>742</v>
      </c>
      <c r="C340">
        <v>81.88</v>
      </c>
      <c r="D340">
        <v>1</v>
      </c>
      <c r="E340" t="s">
        <v>8613</v>
      </c>
      <c r="F340">
        <v>293.60000000000002</v>
      </c>
      <c r="G340">
        <v>47.96</v>
      </c>
      <c r="H340" t="s">
        <v>677</v>
      </c>
      <c r="I340" t="s">
        <v>8614</v>
      </c>
      <c r="J340" t="s">
        <v>8615</v>
      </c>
      <c r="K340" t="s">
        <v>8264</v>
      </c>
      <c r="L340" t="s">
        <v>8616</v>
      </c>
      <c r="M340" t="s">
        <v>8617</v>
      </c>
      <c r="N340" t="s">
        <v>639</v>
      </c>
      <c r="O340" t="s">
        <v>678</v>
      </c>
      <c r="P340" t="s">
        <v>23</v>
      </c>
      <c r="Q340" t="s">
        <v>679</v>
      </c>
      <c r="R340" t="s">
        <v>640</v>
      </c>
      <c r="S340" t="s">
        <v>8618</v>
      </c>
      <c r="T340" t="s">
        <v>8617</v>
      </c>
    </row>
    <row r="341" spans="1:20" x14ac:dyDescent="0.25">
      <c r="A341" t="s">
        <v>241</v>
      </c>
      <c r="B341" t="s">
        <v>742</v>
      </c>
      <c r="C341">
        <v>81.88</v>
      </c>
      <c r="D341">
        <v>1</v>
      </c>
      <c r="E341" t="s">
        <v>8613</v>
      </c>
      <c r="F341">
        <v>293.60000000000002</v>
      </c>
      <c r="G341">
        <v>47.96</v>
      </c>
      <c r="H341" t="s">
        <v>677</v>
      </c>
      <c r="I341" t="s">
        <v>8614</v>
      </c>
      <c r="J341" t="s">
        <v>8615</v>
      </c>
      <c r="K341" t="s">
        <v>8264</v>
      </c>
      <c r="L341" t="s">
        <v>8616</v>
      </c>
      <c r="M341" t="s">
        <v>8617</v>
      </c>
      <c r="N341" t="s">
        <v>639</v>
      </c>
      <c r="O341" t="s">
        <v>678</v>
      </c>
      <c r="P341" t="s">
        <v>23</v>
      </c>
      <c r="Q341" t="s">
        <v>679</v>
      </c>
      <c r="R341" t="s">
        <v>640</v>
      </c>
      <c r="S341" t="s">
        <v>8618</v>
      </c>
      <c r="T341" t="s">
        <v>8617</v>
      </c>
    </row>
    <row r="342" spans="1:20" x14ac:dyDescent="0.25">
      <c r="A342" t="s">
        <v>147</v>
      </c>
      <c r="B342" t="s">
        <v>148</v>
      </c>
      <c r="C342">
        <v>33.333333333333336</v>
      </c>
      <c r="D342">
        <v>3</v>
      </c>
      <c r="E342" t="s">
        <v>8619</v>
      </c>
      <c r="F342">
        <v>100</v>
      </c>
      <c r="G342">
        <v>0</v>
      </c>
      <c r="H342" t="s">
        <v>637</v>
      </c>
      <c r="I342" t="s">
        <v>8620</v>
      </c>
      <c r="J342" t="s">
        <v>755</v>
      </c>
      <c r="K342" t="s">
        <v>639</v>
      </c>
      <c r="L342" t="s">
        <v>640</v>
      </c>
      <c r="M342" t="s">
        <v>8621</v>
      </c>
      <c r="N342" t="s">
        <v>639</v>
      </c>
      <c r="O342" t="s">
        <v>641</v>
      </c>
      <c r="P342" t="s">
        <v>5</v>
      </c>
      <c r="Q342" t="s">
        <v>642</v>
      </c>
      <c r="R342" t="s">
        <v>640</v>
      </c>
      <c r="S342" t="s">
        <v>8622</v>
      </c>
      <c r="T342" t="s">
        <v>8621</v>
      </c>
    </row>
    <row r="343" spans="1:20" x14ac:dyDescent="0.25">
      <c r="A343" t="s">
        <v>147</v>
      </c>
      <c r="B343" t="s">
        <v>148</v>
      </c>
      <c r="C343">
        <v>33.333333333333336</v>
      </c>
      <c r="D343">
        <v>3</v>
      </c>
      <c r="E343" t="s">
        <v>8623</v>
      </c>
      <c r="F343">
        <v>118</v>
      </c>
      <c r="G343">
        <v>18</v>
      </c>
      <c r="H343" t="s">
        <v>637</v>
      </c>
      <c r="I343" t="s">
        <v>8624</v>
      </c>
      <c r="J343" t="s">
        <v>654</v>
      </c>
      <c r="K343" t="s">
        <v>639</v>
      </c>
      <c r="L343" t="s">
        <v>640</v>
      </c>
      <c r="M343" t="s">
        <v>8625</v>
      </c>
      <c r="N343" t="s">
        <v>639</v>
      </c>
      <c r="O343" t="s">
        <v>660</v>
      </c>
      <c r="P343" t="s">
        <v>5</v>
      </c>
      <c r="Q343" t="s">
        <v>642</v>
      </c>
      <c r="R343" t="s">
        <v>640</v>
      </c>
      <c r="S343" t="s">
        <v>8626</v>
      </c>
      <c r="T343" t="s">
        <v>8625</v>
      </c>
    </row>
    <row r="344" spans="1:20" x14ac:dyDescent="0.25">
      <c r="A344" t="s">
        <v>147</v>
      </c>
      <c r="B344" t="s">
        <v>148</v>
      </c>
      <c r="C344">
        <v>50</v>
      </c>
      <c r="D344">
        <v>6</v>
      </c>
      <c r="E344" t="s">
        <v>8627</v>
      </c>
      <c r="F344">
        <v>200</v>
      </c>
      <c r="G344">
        <v>0</v>
      </c>
      <c r="H344" t="s">
        <v>637</v>
      </c>
      <c r="I344" t="s">
        <v>8628</v>
      </c>
      <c r="J344" t="s">
        <v>658</v>
      </c>
      <c r="K344" t="s">
        <v>639</v>
      </c>
      <c r="L344" t="s">
        <v>640</v>
      </c>
      <c r="M344" t="s">
        <v>8629</v>
      </c>
      <c r="N344" t="s">
        <v>639</v>
      </c>
      <c r="O344" t="s">
        <v>641</v>
      </c>
      <c r="P344" t="s">
        <v>5</v>
      </c>
      <c r="Q344" t="s">
        <v>642</v>
      </c>
      <c r="R344" t="s">
        <v>640</v>
      </c>
      <c r="S344" t="s">
        <v>8630</v>
      </c>
      <c r="T344" t="s">
        <v>8629</v>
      </c>
    </row>
    <row r="345" spans="1:20" x14ac:dyDescent="0.25">
      <c r="A345" t="s">
        <v>241</v>
      </c>
      <c r="B345" t="s">
        <v>247</v>
      </c>
      <c r="C345">
        <v>159</v>
      </c>
      <c r="D345">
        <v>1</v>
      </c>
      <c r="E345" t="s">
        <v>8631</v>
      </c>
      <c r="F345">
        <v>258</v>
      </c>
      <c r="G345">
        <v>0</v>
      </c>
      <c r="H345" t="s">
        <v>637</v>
      </c>
      <c r="I345" t="s">
        <v>8624</v>
      </c>
      <c r="J345" t="s">
        <v>654</v>
      </c>
      <c r="K345" t="s">
        <v>639</v>
      </c>
      <c r="L345" t="s">
        <v>640</v>
      </c>
      <c r="M345" t="s">
        <v>8632</v>
      </c>
      <c r="N345" t="s">
        <v>639</v>
      </c>
      <c r="O345" t="s">
        <v>660</v>
      </c>
      <c r="P345" t="s">
        <v>5</v>
      </c>
      <c r="Q345" t="s">
        <v>642</v>
      </c>
      <c r="R345" t="s">
        <v>640</v>
      </c>
      <c r="S345" t="s">
        <v>8633</v>
      </c>
      <c r="T345" t="s">
        <v>8632</v>
      </c>
    </row>
    <row r="346" spans="1:20" x14ac:dyDescent="0.25">
      <c r="A346" t="s">
        <v>239</v>
      </c>
      <c r="B346" t="s">
        <v>245</v>
      </c>
      <c r="C346">
        <v>159</v>
      </c>
      <c r="D346">
        <v>1</v>
      </c>
      <c r="E346" t="s">
        <v>8631</v>
      </c>
      <c r="F346">
        <v>258</v>
      </c>
      <c r="G346">
        <v>0</v>
      </c>
      <c r="H346" t="s">
        <v>637</v>
      </c>
      <c r="I346" t="s">
        <v>8624</v>
      </c>
      <c r="J346" t="s">
        <v>654</v>
      </c>
      <c r="K346" t="s">
        <v>639</v>
      </c>
      <c r="L346" t="s">
        <v>640</v>
      </c>
      <c r="M346" t="s">
        <v>8632</v>
      </c>
      <c r="N346" t="s">
        <v>639</v>
      </c>
      <c r="O346" t="s">
        <v>660</v>
      </c>
      <c r="P346" t="s">
        <v>5</v>
      </c>
      <c r="Q346" t="s">
        <v>642</v>
      </c>
      <c r="R346" t="s">
        <v>640</v>
      </c>
      <c r="S346" t="s">
        <v>8633</v>
      </c>
      <c r="T346" t="s">
        <v>8632</v>
      </c>
    </row>
    <row r="347" spans="1:20" x14ac:dyDescent="0.25">
      <c r="A347" t="s">
        <v>147</v>
      </c>
      <c r="B347" t="s">
        <v>148</v>
      </c>
      <c r="C347">
        <v>33.333333333333336</v>
      </c>
      <c r="D347">
        <v>3</v>
      </c>
      <c r="E347" t="s">
        <v>8634</v>
      </c>
      <c r="F347">
        <v>100</v>
      </c>
      <c r="G347">
        <v>0</v>
      </c>
      <c r="H347" t="s">
        <v>637</v>
      </c>
      <c r="I347" t="s">
        <v>8635</v>
      </c>
      <c r="J347" t="s">
        <v>727</v>
      </c>
      <c r="K347" t="s">
        <v>639</v>
      </c>
      <c r="L347" t="s">
        <v>640</v>
      </c>
      <c r="M347" t="s">
        <v>8636</v>
      </c>
      <c r="N347" t="s">
        <v>639</v>
      </c>
      <c r="O347" t="s">
        <v>641</v>
      </c>
      <c r="P347" t="s">
        <v>5</v>
      </c>
      <c r="Q347" t="s">
        <v>642</v>
      </c>
      <c r="R347" t="s">
        <v>640</v>
      </c>
      <c r="S347" t="s">
        <v>8637</v>
      </c>
      <c r="T347" t="s">
        <v>8636</v>
      </c>
    </row>
    <row r="348" spans="1:20" x14ac:dyDescent="0.25">
      <c r="A348" t="s">
        <v>239</v>
      </c>
      <c r="B348" t="s">
        <v>245</v>
      </c>
      <c r="C348">
        <v>159</v>
      </c>
      <c r="D348">
        <v>1</v>
      </c>
      <c r="E348" t="s">
        <v>8638</v>
      </c>
      <c r="F348">
        <v>129</v>
      </c>
      <c r="G348">
        <v>0</v>
      </c>
      <c r="H348" t="s">
        <v>637</v>
      </c>
      <c r="I348" t="s">
        <v>8639</v>
      </c>
      <c r="J348" t="s">
        <v>698</v>
      </c>
      <c r="K348" t="s">
        <v>639</v>
      </c>
      <c r="L348" t="s">
        <v>640</v>
      </c>
      <c r="M348" t="s">
        <v>8640</v>
      </c>
      <c r="N348" t="s">
        <v>639</v>
      </c>
      <c r="O348" t="s">
        <v>641</v>
      </c>
      <c r="P348" t="s">
        <v>5</v>
      </c>
      <c r="Q348" t="s">
        <v>642</v>
      </c>
      <c r="R348" t="s">
        <v>640</v>
      </c>
      <c r="S348" t="s">
        <v>8641</v>
      </c>
      <c r="T348" t="s">
        <v>8640</v>
      </c>
    </row>
    <row r="349" spans="1:20" x14ac:dyDescent="0.25">
      <c r="A349" t="s">
        <v>147</v>
      </c>
      <c r="B349" t="s">
        <v>148</v>
      </c>
      <c r="C349">
        <v>50</v>
      </c>
      <c r="D349">
        <v>6</v>
      </c>
      <c r="E349" t="s">
        <v>8642</v>
      </c>
      <c r="F349">
        <v>200</v>
      </c>
      <c r="G349">
        <v>0</v>
      </c>
      <c r="H349" t="s">
        <v>637</v>
      </c>
      <c r="I349" t="s">
        <v>8643</v>
      </c>
      <c r="J349" t="s">
        <v>653</v>
      </c>
      <c r="K349" t="s">
        <v>639</v>
      </c>
      <c r="L349" t="s">
        <v>640</v>
      </c>
      <c r="M349" t="s">
        <v>8644</v>
      </c>
      <c r="N349" t="s">
        <v>639</v>
      </c>
      <c r="O349" t="s">
        <v>641</v>
      </c>
      <c r="P349" t="s">
        <v>5</v>
      </c>
      <c r="Q349" t="s">
        <v>642</v>
      </c>
      <c r="R349" t="s">
        <v>640</v>
      </c>
      <c r="S349" t="s">
        <v>8645</v>
      </c>
      <c r="T349" t="s">
        <v>8644</v>
      </c>
    </row>
    <row r="350" spans="1:20" x14ac:dyDescent="0.25">
      <c r="A350" t="s">
        <v>147</v>
      </c>
      <c r="B350" t="s">
        <v>148</v>
      </c>
      <c r="C350">
        <v>50</v>
      </c>
      <c r="D350">
        <v>6</v>
      </c>
      <c r="E350" t="s">
        <v>8646</v>
      </c>
      <c r="F350">
        <v>200</v>
      </c>
      <c r="G350">
        <v>0</v>
      </c>
      <c r="H350" t="s">
        <v>637</v>
      </c>
      <c r="I350" t="s">
        <v>8647</v>
      </c>
      <c r="J350" t="s">
        <v>864</v>
      </c>
      <c r="K350" t="s">
        <v>639</v>
      </c>
      <c r="L350" t="s">
        <v>640</v>
      </c>
      <c r="M350" t="s">
        <v>8648</v>
      </c>
      <c r="N350" t="s">
        <v>639</v>
      </c>
      <c r="O350" t="s">
        <v>641</v>
      </c>
      <c r="P350" t="s">
        <v>5</v>
      </c>
      <c r="Q350" t="s">
        <v>642</v>
      </c>
      <c r="R350" t="s">
        <v>640</v>
      </c>
      <c r="S350" t="s">
        <v>8649</v>
      </c>
      <c r="T350" t="s">
        <v>8648</v>
      </c>
    </row>
    <row r="351" spans="1:20" x14ac:dyDescent="0.25">
      <c r="A351" t="s">
        <v>147</v>
      </c>
      <c r="B351" t="s">
        <v>148</v>
      </c>
      <c r="C351">
        <v>33.333333333333336</v>
      </c>
      <c r="D351">
        <v>3</v>
      </c>
      <c r="E351" t="s">
        <v>8650</v>
      </c>
      <c r="F351">
        <v>100</v>
      </c>
      <c r="G351">
        <v>0</v>
      </c>
      <c r="H351" t="s">
        <v>637</v>
      </c>
      <c r="I351" t="s">
        <v>8651</v>
      </c>
      <c r="J351" t="s">
        <v>653</v>
      </c>
      <c r="K351" t="s">
        <v>639</v>
      </c>
      <c r="L351" t="s">
        <v>640</v>
      </c>
      <c r="M351" t="s">
        <v>8652</v>
      </c>
      <c r="N351" t="s">
        <v>639</v>
      </c>
      <c r="O351" t="s">
        <v>647</v>
      </c>
      <c r="P351" t="s">
        <v>5</v>
      </c>
      <c r="Q351" t="s">
        <v>648</v>
      </c>
      <c r="R351" t="s">
        <v>640</v>
      </c>
      <c r="S351" t="s">
        <v>8653</v>
      </c>
      <c r="T351" t="s">
        <v>8654</v>
      </c>
    </row>
    <row r="352" spans="1:20" x14ac:dyDescent="0.25">
      <c r="A352" t="s">
        <v>147</v>
      </c>
      <c r="B352" t="s">
        <v>148</v>
      </c>
      <c r="C352">
        <v>33.333333333333336</v>
      </c>
      <c r="D352">
        <v>3</v>
      </c>
      <c r="E352" t="s">
        <v>8655</v>
      </c>
      <c r="F352">
        <v>100</v>
      </c>
      <c r="G352">
        <v>0</v>
      </c>
      <c r="H352" t="s">
        <v>637</v>
      </c>
      <c r="I352" t="s">
        <v>8656</v>
      </c>
      <c r="J352" t="s">
        <v>653</v>
      </c>
      <c r="K352" t="s">
        <v>639</v>
      </c>
      <c r="L352" t="s">
        <v>640</v>
      </c>
      <c r="M352" t="s">
        <v>8657</v>
      </c>
      <c r="N352" t="s">
        <v>639</v>
      </c>
      <c r="O352" t="s">
        <v>647</v>
      </c>
      <c r="P352" t="s">
        <v>5</v>
      </c>
      <c r="Q352" t="s">
        <v>648</v>
      </c>
      <c r="R352" t="s">
        <v>640</v>
      </c>
      <c r="S352" t="s">
        <v>8658</v>
      </c>
      <c r="T352" t="s">
        <v>8659</v>
      </c>
    </row>
    <row r="353" spans="1:20" x14ac:dyDescent="0.25">
      <c r="A353" t="s">
        <v>147</v>
      </c>
      <c r="B353" t="s">
        <v>148</v>
      </c>
      <c r="C353">
        <v>33.333333333333336</v>
      </c>
      <c r="D353">
        <v>3</v>
      </c>
      <c r="E353" t="s">
        <v>8660</v>
      </c>
      <c r="F353">
        <v>100</v>
      </c>
      <c r="G353">
        <v>0</v>
      </c>
      <c r="H353" t="s">
        <v>637</v>
      </c>
      <c r="I353" t="s">
        <v>8661</v>
      </c>
      <c r="J353" t="s">
        <v>741</v>
      </c>
      <c r="K353" t="s">
        <v>639</v>
      </c>
      <c r="L353" t="s">
        <v>640</v>
      </c>
      <c r="M353" t="s">
        <v>8662</v>
      </c>
      <c r="N353" t="s">
        <v>639</v>
      </c>
      <c r="O353" t="s">
        <v>641</v>
      </c>
      <c r="P353" t="s">
        <v>5</v>
      </c>
      <c r="Q353" t="s">
        <v>642</v>
      </c>
      <c r="R353" t="s">
        <v>640</v>
      </c>
      <c r="S353" t="s">
        <v>8663</v>
      </c>
      <c r="T353" t="s">
        <v>8664</v>
      </c>
    </row>
    <row r="354" spans="1:20" x14ac:dyDescent="0.25">
      <c r="A354" t="s">
        <v>147</v>
      </c>
      <c r="B354" t="s">
        <v>148</v>
      </c>
      <c r="C354">
        <v>33.333333333333336</v>
      </c>
      <c r="D354">
        <v>3</v>
      </c>
      <c r="E354" t="s">
        <v>8665</v>
      </c>
      <c r="F354">
        <v>118</v>
      </c>
      <c r="G354">
        <v>18</v>
      </c>
      <c r="H354" t="s">
        <v>637</v>
      </c>
      <c r="I354" t="s">
        <v>8666</v>
      </c>
      <c r="J354" t="s">
        <v>698</v>
      </c>
      <c r="K354" t="s">
        <v>639</v>
      </c>
      <c r="L354" t="s">
        <v>640</v>
      </c>
      <c r="M354" t="s">
        <v>8667</v>
      </c>
      <c r="N354" t="s">
        <v>639</v>
      </c>
      <c r="O354" t="s">
        <v>641</v>
      </c>
      <c r="P354" t="s">
        <v>5</v>
      </c>
      <c r="Q354" t="s">
        <v>642</v>
      </c>
      <c r="R354" t="s">
        <v>640</v>
      </c>
      <c r="S354" t="s">
        <v>8668</v>
      </c>
      <c r="T354" t="s">
        <v>8669</v>
      </c>
    </row>
    <row r="355" spans="1:20" x14ac:dyDescent="0.25">
      <c r="A355" t="s">
        <v>147</v>
      </c>
      <c r="B355" t="s">
        <v>148</v>
      </c>
      <c r="C355">
        <v>50</v>
      </c>
      <c r="D355">
        <v>12</v>
      </c>
      <c r="E355" t="s">
        <v>8670</v>
      </c>
      <c r="F355">
        <v>400</v>
      </c>
      <c r="G355">
        <v>0</v>
      </c>
      <c r="H355" t="s">
        <v>637</v>
      </c>
      <c r="I355" t="s">
        <v>8671</v>
      </c>
      <c r="J355" t="s">
        <v>646</v>
      </c>
      <c r="K355" t="s">
        <v>639</v>
      </c>
      <c r="L355" t="s">
        <v>640</v>
      </c>
      <c r="M355" t="s">
        <v>8667</v>
      </c>
      <c r="N355" t="s">
        <v>639</v>
      </c>
      <c r="O355" t="s">
        <v>641</v>
      </c>
      <c r="P355" t="s">
        <v>5</v>
      </c>
      <c r="Q355" t="s">
        <v>642</v>
      </c>
      <c r="R355" t="s">
        <v>640</v>
      </c>
      <c r="S355" t="s">
        <v>8672</v>
      </c>
      <c r="T355" t="s">
        <v>8669</v>
      </c>
    </row>
    <row r="356" spans="1:20" x14ac:dyDescent="0.25">
      <c r="A356" t="s">
        <v>22</v>
      </c>
      <c r="B356" t="s">
        <v>27</v>
      </c>
      <c r="C356">
        <v>80</v>
      </c>
      <c r="D356">
        <v>2</v>
      </c>
      <c r="E356" t="s">
        <v>8673</v>
      </c>
      <c r="F356">
        <v>160</v>
      </c>
      <c r="G356">
        <v>0</v>
      </c>
      <c r="H356" t="s">
        <v>649</v>
      </c>
      <c r="I356" t="s">
        <v>942</v>
      </c>
      <c r="J356" t="s">
        <v>8674</v>
      </c>
      <c r="K356" t="s">
        <v>1099</v>
      </c>
      <c r="L356" t="s">
        <v>791</v>
      </c>
      <c r="M356" t="s">
        <v>8675</v>
      </c>
      <c r="N356" t="s">
        <v>639</v>
      </c>
      <c r="O356" t="s">
        <v>651</v>
      </c>
      <c r="P356" t="s">
        <v>26</v>
      </c>
      <c r="Q356" t="s">
        <v>652</v>
      </c>
      <c r="R356" t="s">
        <v>640</v>
      </c>
      <c r="S356" t="s">
        <v>8676</v>
      </c>
      <c r="T356" t="s">
        <v>8675</v>
      </c>
    </row>
    <row r="357" spans="1:20" x14ac:dyDescent="0.25">
      <c r="A357" t="s">
        <v>516</v>
      </c>
      <c r="B357" t="s">
        <v>120</v>
      </c>
      <c r="C357">
        <v>75</v>
      </c>
      <c r="D357">
        <v>1</v>
      </c>
      <c r="E357" t="s">
        <v>8677</v>
      </c>
      <c r="F357">
        <v>112</v>
      </c>
      <c r="G357">
        <v>37</v>
      </c>
      <c r="H357" t="s">
        <v>649</v>
      </c>
      <c r="I357" t="s">
        <v>8678</v>
      </c>
      <c r="J357" t="s">
        <v>8679</v>
      </c>
      <c r="K357" t="s">
        <v>4824</v>
      </c>
      <c r="L357" t="s">
        <v>5026</v>
      </c>
      <c r="M357" t="s">
        <v>8680</v>
      </c>
      <c r="N357" t="s">
        <v>639</v>
      </c>
      <c r="O357" t="s">
        <v>651</v>
      </c>
      <c r="P357" t="s">
        <v>26</v>
      </c>
      <c r="Q357" t="s">
        <v>652</v>
      </c>
      <c r="R357" t="s">
        <v>640</v>
      </c>
      <c r="S357" t="s">
        <v>8681</v>
      </c>
      <c r="T357" t="s">
        <v>8682</v>
      </c>
    </row>
    <row r="358" spans="1:20" x14ac:dyDescent="0.25">
      <c r="A358" t="s">
        <v>22</v>
      </c>
      <c r="B358" t="s">
        <v>27</v>
      </c>
      <c r="C358">
        <v>80</v>
      </c>
      <c r="D358">
        <v>1</v>
      </c>
      <c r="E358" t="s">
        <v>8683</v>
      </c>
      <c r="F358">
        <v>80</v>
      </c>
      <c r="G358">
        <v>0</v>
      </c>
      <c r="H358" t="s">
        <v>649</v>
      </c>
      <c r="I358" t="s">
        <v>841</v>
      </c>
      <c r="J358" t="s">
        <v>6523</v>
      </c>
      <c r="K358" t="s">
        <v>6524</v>
      </c>
      <c r="L358" t="s">
        <v>4776</v>
      </c>
      <c r="M358" t="s">
        <v>8684</v>
      </c>
      <c r="N358" t="s">
        <v>639</v>
      </c>
      <c r="O358" t="s">
        <v>651</v>
      </c>
      <c r="P358" t="s">
        <v>26</v>
      </c>
      <c r="Q358" t="s">
        <v>652</v>
      </c>
      <c r="R358" t="s">
        <v>640</v>
      </c>
      <c r="S358" t="s">
        <v>8685</v>
      </c>
      <c r="T358" t="s">
        <v>8684</v>
      </c>
    </row>
  </sheetData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395"/>
  <sheetViews>
    <sheetView zoomScale="70" zoomScaleNormal="70" workbookViewId="0">
      <pane xSplit="2" ySplit="1" topLeftCell="S32" activePane="bottomRight" state="frozen"/>
      <selection sqref="A1:XFD1048576"/>
      <selection pane="topRight" sqref="A1:XFD1048576"/>
      <selection pane="bottomLeft" sqref="A1:XFD1048576"/>
      <selection pane="bottomRight" activeCell="U53" sqref="U5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9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22</v>
      </c>
      <c r="B2" t="s">
        <v>27</v>
      </c>
      <c r="C2">
        <v>66.333333333333329</v>
      </c>
      <c r="D2">
        <v>3</v>
      </c>
      <c r="E2" t="s">
        <v>8686</v>
      </c>
      <c r="F2">
        <v>72.180000000000007</v>
      </c>
      <c r="G2">
        <v>7</v>
      </c>
      <c r="H2" t="s">
        <v>775</v>
      </c>
      <c r="I2" t="s">
        <v>8687</v>
      </c>
      <c r="J2" t="s">
        <v>8688</v>
      </c>
      <c r="K2" t="s">
        <v>785</v>
      </c>
      <c r="L2" t="s">
        <v>8689</v>
      </c>
      <c r="M2" t="s">
        <v>8690</v>
      </c>
      <c r="N2" t="s">
        <v>639</v>
      </c>
      <c r="O2" t="s">
        <v>678</v>
      </c>
      <c r="P2" t="s">
        <v>23</v>
      </c>
      <c r="Q2" t="s">
        <v>679</v>
      </c>
      <c r="R2" t="s">
        <v>640</v>
      </c>
      <c r="S2" t="s">
        <v>8691</v>
      </c>
      <c r="T2" t="s">
        <v>8690</v>
      </c>
      <c r="U2" s="50" t="s">
        <v>147</v>
      </c>
      <c r="V2">
        <v>770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8692</v>
      </c>
      <c r="F3">
        <v>100</v>
      </c>
      <c r="G3">
        <v>0</v>
      </c>
      <c r="H3" t="s">
        <v>637</v>
      </c>
      <c r="I3" t="s">
        <v>8693</v>
      </c>
      <c r="J3" t="s">
        <v>704</v>
      </c>
      <c r="K3" t="s">
        <v>639</v>
      </c>
      <c r="L3" t="s">
        <v>640</v>
      </c>
      <c r="M3" t="s">
        <v>8694</v>
      </c>
      <c r="N3" t="s">
        <v>639</v>
      </c>
      <c r="O3" t="s">
        <v>647</v>
      </c>
      <c r="P3" t="s">
        <v>5</v>
      </c>
      <c r="Q3" t="s">
        <v>648</v>
      </c>
      <c r="R3" t="s">
        <v>8695</v>
      </c>
      <c r="S3" t="s">
        <v>639</v>
      </c>
      <c r="T3" t="s">
        <v>8694</v>
      </c>
      <c r="U3" s="51" t="s">
        <v>148</v>
      </c>
      <c r="V3">
        <v>770</v>
      </c>
    </row>
    <row r="4" spans="1:22" x14ac:dyDescent="0.25">
      <c r="A4" t="s">
        <v>241</v>
      </c>
      <c r="B4" t="s">
        <v>742</v>
      </c>
      <c r="C4">
        <v>0</v>
      </c>
      <c r="D4">
        <v>1</v>
      </c>
      <c r="E4" t="s">
        <v>8696</v>
      </c>
      <c r="F4">
        <v>7</v>
      </c>
      <c r="G4">
        <v>7</v>
      </c>
      <c r="H4" t="s">
        <v>677</v>
      </c>
      <c r="I4" t="s">
        <v>8697</v>
      </c>
      <c r="J4" t="s">
        <v>8698</v>
      </c>
      <c r="K4" t="s">
        <v>845</v>
      </c>
      <c r="L4" t="s">
        <v>8699</v>
      </c>
      <c r="M4" t="s">
        <v>8700</v>
      </c>
      <c r="N4" t="s">
        <v>639</v>
      </c>
      <c r="O4" t="s">
        <v>678</v>
      </c>
      <c r="P4" t="s">
        <v>23</v>
      </c>
      <c r="Q4" t="s">
        <v>679</v>
      </c>
      <c r="R4" t="s">
        <v>640</v>
      </c>
      <c r="S4" t="s">
        <v>639</v>
      </c>
      <c r="T4" t="s">
        <v>8700</v>
      </c>
      <c r="U4" s="50" t="s">
        <v>99</v>
      </c>
      <c r="V4">
        <v>80</v>
      </c>
    </row>
    <row r="5" spans="1:22" x14ac:dyDescent="0.25">
      <c r="A5" t="s">
        <v>241</v>
      </c>
      <c r="B5" t="s">
        <v>742</v>
      </c>
      <c r="C5">
        <v>0</v>
      </c>
      <c r="D5">
        <v>1</v>
      </c>
      <c r="E5" t="s">
        <v>8701</v>
      </c>
      <c r="F5">
        <v>7</v>
      </c>
      <c r="G5">
        <v>7</v>
      </c>
      <c r="H5" t="s">
        <v>677</v>
      </c>
      <c r="I5" t="s">
        <v>8702</v>
      </c>
      <c r="J5" t="s">
        <v>8703</v>
      </c>
      <c r="K5" t="s">
        <v>8704</v>
      </c>
      <c r="L5" t="s">
        <v>8705</v>
      </c>
      <c r="M5" t="s">
        <v>8706</v>
      </c>
      <c r="N5" t="s">
        <v>639</v>
      </c>
      <c r="O5" t="s">
        <v>678</v>
      </c>
      <c r="P5" t="s">
        <v>23</v>
      </c>
      <c r="Q5" t="s">
        <v>679</v>
      </c>
      <c r="R5" t="s">
        <v>640</v>
      </c>
      <c r="S5" t="s">
        <v>639</v>
      </c>
      <c r="T5" t="s">
        <v>8706</v>
      </c>
      <c r="U5" s="51" t="s">
        <v>100</v>
      </c>
      <c r="V5">
        <v>80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8707</v>
      </c>
      <c r="F6">
        <v>100</v>
      </c>
      <c r="G6">
        <v>0</v>
      </c>
      <c r="H6" t="s">
        <v>637</v>
      </c>
      <c r="I6" t="s">
        <v>8708</v>
      </c>
      <c r="J6" t="s">
        <v>692</v>
      </c>
      <c r="K6" t="s">
        <v>639</v>
      </c>
      <c r="L6" t="s">
        <v>640</v>
      </c>
      <c r="M6" t="s">
        <v>8709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639</v>
      </c>
      <c r="T6" t="s">
        <v>8709</v>
      </c>
      <c r="U6" s="50" t="s">
        <v>22</v>
      </c>
      <c r="V6">
        <v>110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8710</v>
      </c>
      <c r="F7">
        <v>100</v>
      </c>
      <c r="G7">
        <v>0</v>
      </c>
      <c r="H7" t="s">
        <v>637</v>
      </c>
      <c r="I7" t="s">
        <v>8711</v>
      </c>
      <c r="J7" t="s">
        <v>808</v>
      </c>
      <c r="K7" t="s">
        <v>639</v>
      </c>
      <c r="L7" t="s">
        <v>640</v>
      </c>
      <c r="M7" t="s">
        <v>8712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639</v>
      </c>
      <c r="T7" t="s">
        <v>8712</v>
      </c>
      <c r="U7" s="51" t="s">
        <v>213</v>
      </c>
      <c r="V7">
        <v>2</v>
      </c>
    </row>
    <row r="8" spans="1:22" x14ac:dyDescent="0.25">
      <c r="A8" t="s">
        <v>241</v>
      </c>
      <c r="B8" t="s">
        <v>2885</v>
      </c>
      <c r="C8">
        <v>98.1</v>
      </c>
      <c r="D8">
        <v>1</v>
      </c>
      <c r="E8" t="s">
        <v>8713</v>
      </c>
      <c r="F8">
        <v>143.1</v>
      </c>
      <c r="G8">
        <v>45</v>
      </c>
      <c r="H8" t="s">
        <v>649</v>
      </c>
      <c r="I8" t="s">
        <v>8714</v>
      </c>
      <c r="J8" t="s">
        <v>8715</v>
      </c>
      <c r="K8" t="s">
        <v>8716</v>
      </c>
      <c r="L8" t="s">
        <v>8717</v>
      </c>
      <c r="M8" t="s">
        <v>8712</v>
      </c>
      <c r="N8" t="s">
        <v>639</v>
      </c>
      <c r="O8" t="s">
        <v>678</v>
      </c>
      <c r="P8" t="s">
        <v>23</v>
      </c>
      <c r="Q8" t="s">
        <v>679</v>
      </c>
      <c r="R8" t="s">
        <v>640</v>
      </c>
      <c r="S8" t="s">
        <v>639</v>
      </c>
      <c r="T8" t="s">
        <v>8712</v>
      </c>
      <c r="U8" s="51" t="s">
        <v>27</v>
      </c>
      <c r="V8">
        <v>108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8718</v>
      </c>
      <c r="F9">
        <v>200</v>
      </c>
      <c r="G9">
        <v>0</v>
      </c>
      <c r="H9" t="s">
        <v>637</v>
      </c>
      <c r="I9" t="s">
        <v>8719</v>
      </c>
      <c r="J9" t="s">
        <v>653</v>
      </c>
      <c r="K9" t="s">
        <v>639</v>
      </c>
      <c r="L9" t="s">
        <v>640</v>
      </c>
      <c r="M9" t="s">
        <v>8720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639</v>
      </c>
      <c r="T9" t="s">
        <v>8720</v>
      </c>
      <c r="U9" s="50" t="s">
        <v>18</v>
      </c>
      <c r="V9">
        <v>110</v>
      </c>
    </row>
    <row r="10" spans="1:22" x14ac:dyDescent="0.25">
      <c r="A10" t="s">
        <v>601</v>
      </c>
      <c r="B10" t="s">
        <v>2885</v>
      </c>
      <c r="C10">
        <v>103.55</v>
      </c>
      <c r="D10">
        <v>2</v>
      </c>
      <c r="E10" t="s">
        <v>8721</v>
      </c>
      <c r="F10">
        <v>478.2</v>
      </c>
      <c r="G10">
        <v>64</v>
      </c>
      <c r="H10" t="s">
        <v>649</v>
      </c>
      <c r="I10" t="s">
        <v>8722</v>
      </c>
      <c r="J10" t="s">
        <v>8723</v>
      </c>
      <c r="K10" t="s">
        <v>4745</v>
      </c>
      <c r="L10" t="s">
        <v>8724</v>
      </c>
      <c r="M10" t="s">
        <v>8725</v>
      </c>
      <c r="N10" t="s">
        <v>639</v>
      </c>
      <c r="O10" t="s">
        <v>678</v>
      </c>
      <c r="P10" t="s">
        <v>23</v>
      </c>
      <c r="Q10" t="s">
        <v>679</v>
      </c>
      <c r="R10" t="s">
        <v>640</v>
      </c>
      <c r="S10" t="s">
        <v>639</v>
      </c>
      <c r="T10" t="s">
        <v>8725</v>
      </c>
      <c r="U10" s="51" t="s">
        <v>19</v>
      </c>
      <c r="V10">
        <v>110</v>
      </c>
    </row>
    <row r="11" spans="1:22" x14ac:dyDescent="0.25">
      <c r="A11" t="s">
        <v>241</v>
      </c>
      <c r="B11" t="s">
        <v>2885</v>
      </c>
      <c r="C11">
        <v>103.55</v>
      </c>
      <c r="D11">
        <v>2</v>
      </c>
      <c r="E11" t="s">
        <v>8721</v>
      </c>
      <c r="F11">
        <v>478.2</v>
      </c>
      <c r="G11">
        <v>64</v>
      </c>
      <c r="H11" t="s">
        <v>649</v>
      </c>
      <c r="I11" t="s">
        <v>8722</v>
      </c>
      <c r="J11" t="s">
        <v>8723</v>
      </c>
      <c r="K11" t="s">
        <v>4745</v>
      </c>
      <c r="L11" t="s">
        <v>8724</v>
      </c>
      <c r="M11" t="s">
        <v>8725</v>
      </c>
      <c r="N11" t="s">
        <v>639</v>
      </c>
      <c r="O11" t="s">
        <v>678</v>
      </c>
      <c r="P11" t="s">
        <v>23</v>
      </c>
      <c r="Q11" t="s">
        <v>679</v>
      </c>
      <c r="R11" t="s">
        <v>640</v>
      </c>
      <c r="S11" t="s">
        <v>639</v>
      </c>
      <c r="T11" t="s">
        <v>8725</v>
      </c>
      <c r="U11" s="50" t="s">
        <v>101</v>
      </c>
      <c r="V11">
        <v>9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8726</v>
      </c>
      <c r="F12">
        <v>100</v>
      </c>
      <c r="G12">
        <v>0</v>
      </c>
      <c r="H12" t="s">
        <v>637</v>
      </c>
      <c r="I12" t="s">
        <v>696</v>
      </c>
      <c r="J12" t="s">
        <v>657</v>
      </c>
      <c r="K12" t="s">
        <v>639</v>
      </c>
      <c r="L12" t="s">
        <v>640</v>
      </c>
      <c r="M12" t="s">
        <v>8727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639</v>
      </c>
      <c r="T12" t="s">
        <v>8727</v>
      </c>
      <c r="U12" s="51" t="s">
        <v>74</v>
      </c>
      <c r="V12">
        <v>9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8728</v>
      </c>
      <c r="F13">
        <v>100</v>
      </c>
      <c r="G13">
        <v>0</v>
      </c>
      <c r="H13" t="s">
        <v>637</v>
      </c>
      <c r="I13" t="s">
        <v>8729</v>
      </c>
      <c r="J13" t="s">
        <v>659</v>
      </c>
      <c r="K13" t="s">
        <v>639</v>
      </c>
      <c r="L13" t="s">
        <v>640</v>
      </c>
      <c r="M13" t="s">
        <v>8730</v>
      </c>
      <c r="N13" t="s">
        <v>639</v>
      </c>
      <c r="O13" t="s">
        <v>662</v>
      </c>
      <c r="P13" t="s">
        <v>5</v>
      </c>
      <c r="Q13" t="s">
        <v>648</v>
      </c>
      <c r="R13" t="s">
        <v>8731</v>
      </c>
      <c r="S13" t="s">
        <v>639</v>
      </c>
      <c r="T13" t="s">
        <v>8730</v>
      </c>
      <c r="U13" s="50" t="s">
        <v>72</v>
      </c>
      <c r="V13">
        <v>8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8732</v>
      </c>
      <c r="F14">
        <v>200</v>
      </c>
      <c r="G14">
        <v>0</v>
      </c>
      <c r="H14" t="s">
        <v>637</v>
      </c>
      <c r="I14" t="s">
        <v>8733</v>
      </c>
      <c r="J14" t="s">
        <v>681</v>
      </c>
      <c r="K14" t="s">
        <v>639</v>
      </c>
      <c r="L14" t="s">
        <v>640</v>
      </c>
      <c r="M14" t="s">
        <v>8734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639</v>
      </c>
      <c r="T14" t="s">
        <v>8734</v>
      </c>
      <c r="U14" s="51" t="s">
        <v>108</v>
      </c>
      <c r="V14">
        <v>5</v>
      </c>
    </row>
    <row r="15" spans="1:22" x14ac:dyDescent="0.25">
      <c r="A15" t="s">
        <v>18</v>
      </c>
      <c r="B15" t="s">
        <v>19</v>
      </c>
      <c r="C15">
        <v>66.666666666666671</v>
      </c>
      <c r="D15">
        <v>3</v>
      </c>
      <c r="E15" t="s">
        <v>8735</v>
      </c>
      <c r="F15">
        <v>129</v>
      </c>
      <c r="G15">
        <v>0</v>
      </c>
      <c r="H15" t="s">
        <v>649</v>
      </c>
      <c r="I15" t="s">
        <v>724</v>
      </c>
      <c r="J15" t="s">
        <v>8736</v>
      </c>
      <c r="K15" t="s">
        <v>8737</v>
      </c>
      <c r="L15" t="s">
        <v>672</v>
      </c>
      <c r="M15" t="s">
        <v>8734</v>
      </c>
      <c r="N15" t="s">
        <v>639</v>
      </c>
      <c r="O15" t="s">
        <v>656</v>
      </c>
      <c r="P15" t="s">
        <v>26</v>
      </c>
      <c r="Q15" t="s">
        <v>652</v>
      </c>
      <c r="R15" t="s">
        <v>640</v>
      </c>
      <c r="S15" t="s">
        <v>8738</v>
      </c>
      <c r="T15" t="s">
        <v>8739</v>
      </c>
      <c r="U15" s="51" t="s">
        <v>799</v>
      </c>
      <c r="V15">
        <v>3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8740</v>
      </c>
      <c r="F16">
        <v>100</v>
      </c>
      <c r="G16">
        <v>0</v>
      </c>
      <c r="H16" t="s">
        <v>637</v>
      </c>
      <c r="I16" t="s">
        <v>8741</v>
      </c>
      <c r="J16" t="s">
        <v>692</v>
      </c>
      <c r="K16" t="s">
        <v>639</v>
      </c>
      <c r="L16" t="s">
        <v>640</v>
      </c>
      <c r="M16" t="s">
        <v>8742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639</v>
      </c>
      <c r="T16" t="s">
        <v>8742</v>
      </c>
      <c r="U16" s="50" t="s">
        <v>114</v>
      </c>
      <c r="V16">
        <v>7</v>
      </c>
    </row>
    <row r="17" spans="1:22" x14ac:dyDescent="0.25">
      <c r="A17" t="s">
        <v>77</v>
      </c>
      <c r="B17" t="s">
        <v>78</v>
      </c>
      <c r="C17">
        <v>49</v>
      </c>
      <c r="D17">
        <v>1</v>
      </c>
      <c r="E17" t="s">
        <v>8743</v>
      </c>
      <c r="F17">
        <v>49</v>
      </c>
      <c r="G17">
        <v>0</v>
      </c>
      <c r="H17" t="s">
        <v>649</v>
      </c>
      <c r="I17" t="s">
        <v>824</v>
      </c>
      <c r="J17" t="s">
        <v>8744</v>
      </c>
      <c r="K17" t="s">
        <v>8745</v>
      </c>
      <c r="L17" t="s">
        <v>901</v>
      </c>
      <c r="M17" t="s">
        <v>8746</v>
      </c>
      <c r="N17" t="s">
        <v>639</v>
      </c>
      <c r="O17" t="s">
        <v>656</v>
      </c>
      <c r="P17" t="s">
        <v>26</v>
      </c>
      <c r="Q17" t="s">
        <v>652</v>
      </c>
      <c r="R17" t="s">
        <v>640</v>
      </c>
      <c r="S17" t="s">
        <v>639</v>
      </c>
      <c r="T17" t="s">
        <v>8747</v>
      </c>
      <c r="U17" s="51" t="s">
        <v>115</v>
      </c>
      <c r="V17">
        <v>7</v>
      </c>
    </row>
    <row r="18" spans="1:22" x14ac:dyDescent="0.25">
      <c r="A18" t="s">
        <v>22</v>
      </c>
      <c r="B18" t="s">
        <v>27</v>
      </c>
      <c r="C18">
        <v>66.333333333333329</v>
      </c>
      <c r="D18">
        <v>3</v>
      </c>
      <c r="E18" t="s">
        <v>8748</v>
      </c>
      <c r="F18">
        <v>250</v>
      </c>
      <c r="G18">
        <v>0</v>
      </c>
      <c r="H18" t="s">
        <v>649</v>
      </c>
      <c r="I18" t="s">
        <v>8749</v>
      </c>
      <c r="J18" t="s">
        <v>8750</v>
      </c>
      <c r="K18" t="s">
        <v>809</v>
      </c>
      <c r="L18" t="s">
        <v>932</v>
      </c>
      <c r="M18" t="s">
        <v>639</v>
      </c>
      <c r="N18" t="s">
        <v>639</v>
      </c>
      <c r="O18" t="s">
        <v>640</v>
      </c>
      <c r="P18" t="s">
        <v>26</v>
      </c>
      <c r="Q18" t="s">
        <v>639</v>
      </c>
      <c r="R18" t="s">
        <v>640</v>
      </c>
      <c r="S18" t="s">
        <v>639</v>
      </c>
      <c r="T18" t="s">
        <v>8751</v>
      </c>
      <c r="U18" s="50" t="s">
        <v>112</v>
      </c>
      <c r="V18">
        <v>2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8752</v>
      </c>
      <c r="F19">
        <v>208</v>
      </c>
      <c r="G19">
        <v>8</v>
      </c>
      <c r="H19" t="s">
        <v>637</v>
      </c>
      <c r="I19" t="s">
        <v>8753</v>
      </c>
      <c r="J19" t="s">
        <v>673</v>
      </c>
      <c r="K19" t="s">
        <v>639</v>
      </c>
      <c r="L19" t="s">
        <v>640</v>
      </c>
      <c r="M19" t="s">
        <v>8751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639</v>
      </c>
      <c r="T19" t="s">
        <v>8751</v>
      </c>
      <c r="U19" s="51" t="s">
        <v>113</v>
      </c>
      <c r="V19">
        <v>2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8754</v>
      </c>
      <c r="F20">
        <v>138</v>
      </c>
      <c r="G20">
        <v>38</v>
      </c>
      <c r="H20" t="s">
        <v>637</v>
      </c>
      <c r="I20" t="s">
        <v>8755</v>
      </c>
      <c r="J20" t="s">
        <v>646</v>
      </c>
      <c r="K20" t="s">
        <v>639</v>
      </c>
      <c r="L20" t="s">
        <v>640</v>
      </c>
      <c r="M20" t="s">
        <v>8756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639</v>
      </c>
      <c r="T20" t="s">
        <v>8756</v>
      </c>
      <c r="U20" s="50" t="s">
        <v>12</v>
      </c>
      <c r="V20">
        <v>2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8757</v>
      </c>
      <c r="F21">
        <v>100</v>
      </c>
      <c r="G21">
        <v>0</v>
      </c>
      <c r="H21" t="s">
        <v>637</v>
      </c>
      <c r="I21" t="s">
        <v>8758</v>
      </c>
      <c r="J21" t="s">
        <v>794</v>
      </c>
      <c r="K21" t="s">
        <v>639</v>
      </c>
      <c r="L21" t="s">
        <v>640</v>
      </c>
      <c r="M21" t="s">
        <v>8759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639</v>
      </c>
      <c r="T21" t="s">
        <v>8760</v>
      </c>
      <c r="U21" s="51" t="s">
        <v>13</v>
      </c>
      <c r="V21">
        <v>2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8761</v>
      </c>
      <c r="F22">
        <v>200</v>
      </c>
      <c r="G22">
        <v>0</v>
      </c>
      <c r="H22" t="s">
        <v>637</v>
      </c>
      <c r="I22" t="s">
        <v>8762</v>
      </c>
      <c r="J22" t="s">
        <v>780</v>
      </c>
      <c r="K22" t="s">
        <v>639</v>
      </c>
      <c r="L22" t="s">
        <v>640</v>
      </c>
      <c r="M22" t="s">
        <v>8763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639</v>
      </c>
      <c r="T22" t="s">
        <v>8763</v>
      </c>
      <c r="U22" s="50" t="s">
        <v>14</v>
      </c>
      <c r="V22">
        <v>9</v>
      </c>
    </row>
    <row r="23" spans="1:22" x14ac:dyDescent="0.25">
      <c r="A23" t="s">
        <v>22</v>
      </c>
      <c r="B23" t="s">
        <v>27</v>
      </c>
      <c r="C23">
        <v>80</v>
      </c>
      <c r="D23">
        <v>2</v>
      </c>
      <c r="E23" t="s">
        <v>8764</v>
      </c>
      <c r="F23">
        <v>160</v>
      </c>
      <c r="G23">
        <v>0</v>
      </c>
      <c r="H23" t="s">
        <v>649</v>
      </c>
      <c r="I23" t="s">
        <v>1008</v>
      </c>
      <c r="J23" t="s">
        <v>8765</v>
      </c>
      <c r="K23" t="s">
        <v>923</v>
      </c>
      <c r="L23" t="s">
        <v>848</v>
      </c>
      <c r="M23" t="s">
        <v>8766</v>
      </c>
      <c r="N23" t="s">
        <v>639</v>
      </c>
      <c r="O23" t="s">
        <v>656</v>
      </c>
      <c r="P23" t="s">
        <v>26</v>
      </c>
      <c r="Q23" t="s">
        <v>652</v>
      </c>
      <c r="R23" t="s">
        <v>640</v>
      </c>
      <c r="S23" t="s">
        <v>8767</v>
      </c>
      <c r="T23" t="s">
        <v>8768</v>
      </c>
      <c r="U23" s="51" t="s">
        <v>15</v>
      </c>
      <c r="V23">
        <v>9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8769</v>
      </c>
      <c r="F24">
        <v>259</v>
      </c>
      <c r="G24">
        <v>0</v>
      </c>
      <c r="H24" t="s">
        <v>637</v>
      </c>
      <c r="I24" t="s">
        <v>8770</v>
      </c>
      <c r="J24" t="s">
        <v>653</v>
      </c>
      <c r="K24" t="s">
        <v>639</v>
      </c>
      <c r="L24" t="s">
        <v>640</v>
      </c>
      <c r="M24" t="s">
        <v>8771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639</v>
      </c>
      <c r="T24" t="s">
        <v>8771</v>
      </c>
      <c r="U24" s="50" t="s">
        <v>10</v>
      </c>
      <c r="V24">
        <v>5</v>
      </c>
    </row>
    <row r="25" spans="1:22" x14ac:dyDescent="0.25">
      <c r="A25" t="s">
        <v>147</v>
      </c>
      <c r="B25" t="s">
        <v>148</v>
      </c>
      <c r="C25">
        <v>65</v>
      </c>
      <c r="D25">
        <v>1</v>
      </c>
      <c r="E25" t="s">
        <v>8769</v>
      </c>
      <c r="F25">
        <v>259</v>
      </c>
      <c r="G25">
        <v>0</v>
      </c>
      <c r="H25" t="s">
        <v>637</v>
      </c>
      <c r="I25" t="s">
        <v>8770</v>
      </c>
      <c r="J25" t="s">
        <v>653</v>
      </c>
      <c r="K25" t="s">
        <v>639</v>
      </c>
      <c r="L25" t="s">
        <v>640</v>
      </c>
      <c r="M25" t="s">
        <v>8771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639</v>
      </c>
      <c r="T25" t="s">
        <v>8771</v>
      </c>
      <c r="U25" s="51" t="s">
        <v>11</v>
      </c>
      <c r="V25">
        <v>5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8772</v>
      </c>
      <c r="F26">
        <v>100</v>
      </c>
      <c r="G26">
        <v>0</v>
      </c>
      <c r="H26" t="s">
        <v>637</v>
      </c>
      <c r="I26" t="s">
        <v>8773</v>
      </c>
      <c r="J26" t="s">
        <v>689</v>
      </c>
      <c r="K26" t="s">
        <v>639</v>
      </c>
      <c r="L26" t="s">
        <v>640</v>
      </c>
      <c r="M26" t="s">
        <v>8774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639</v>
      </c>
      <c r="T26" t="s">
        <v>8774</v>
      </c>
      <c r="U26" s="50" t="s">
        <v>110</v>
      </c>
      <c r="V26">
        <v>1</v>
      </c>
    </row>
    <row r="27" spans="1:22" x14ac:dyDescent="0.25">
      <c r="A27" t="s">
        <v>147</v>
      </c>
      <c r="B27" t="s">
        <v>148</v>
      </c>
      <c r="C27">
        <v>50</v>
      </c>
      <c r="D27">
        <v>24</v>
      </c>
      <c r="E27" t="s">
        <v>8775</v>
      </c>
      <c r="F27">
        <v>800</v>
      </c>
      <c r="G27">
        <v>0</v>
      </c>
      <c r="H27" t="s">
        <v>637</v>
      </c>
      <c r="I27" t="s">
        <v>8776</v>
      </c>
      <c r="J27" t="s">
        <v>653</v>
      </c>
      <c r="K27" t="s">
        <v>639</v>
      </c>
      <c r="L27" t="s">
        <v>640</v>
      </c>
      <c r="M27" t="s">
        <v>8777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639</v>
      </c>
      <c r="T27" t="s">
        <v>8777</v>
      </c>
      <c r="U27" s="51" t="s">
        <v>111</v>
      </c>
      <c r="V27">
        <v>1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8778</v>
      </c>
      <c r="F28">
        <v>129</v>
      </c>
      <c r="G28">
        <v>29</v>
      </c>
      <c r="H28" t="s">
        <v>637</v>
      </c>
      <c r="I28" t="s">
        <v>7449</v>
      </c>
      <c r="J28" t="s">
        <v>709</v>
      </c>
      <c r="K28" t="s">
        <v>639</v>
      </c>
      <c r="L28" t="s">
        <v>640</v>
      </c>
      <c r="M28" t="s">
        <v>8779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639</v>
      </c>
      <c r="T28" t="s">
        <v>8779</v>
      </c>
      <c r="U28" s="50" t="s">
        <v>239</v>
      </c>
      <c r="V28">
        <v>65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8780</v>
      </c>
      <c r="F29">
        <v>100</v>
      </c>
      <c r="G29">
        <v>0</v>
      </c>
      <c r="H29" t="s">
        <v>637</v>
      </c>
      <c r="I29" t="s">
        <v>8781</v>
      </c>
      <c r="J29" t="s">
        <v>715</v>
      </c>
      <c r="K29" t="s">
        <v>639</v>
      </c>
      <c r="L29" t="s">
        <v>640</v>
      </c>
      <c r="M29" t="s">
        <v>8782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639</v>
      </c>
      <c r="T29" t="s">
        <v>8782</v>
      </c>
      <c r="U29" s="51" t="s">
        <v>245</v>
      </c>
      <c r="V29">
        <v>60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8783</v>
      </c>
      <c r="F30">
        <v>100</v>
      </c>
      <c r="G30">
        <v>0</v>
      </c>
      <c r="H30" t="s">
        <v>637</v>
      </c>
      <c r="I30" t="s">
        <v>8784</v>
      </c>
      <c r="J30" t="s">
        <v>657</v>
      </c>
      <c r="K30" t="s">
        <v>639</v>
      </c>
      <c r="L30" t="s">
        <v>640</v>
      </c>
      <c r="M30" t="s">
        <v>8785</v>
      </c>
      <c r="N30" t="s">
        <v>639</v>
      </c>
      <c r="O30" t="s">
        <v>641</v>
      </c>
      <c r="P30" t="s">
        <v>5</v>
      </c>
      <c r="Q30" t="s">
        <v>642</v>
      </c>
      <c r="R30" t="s">
        <v>8786</v>
      </c>
      <c r="S30" t="s">
        <v>639</v>
      </c>
      <c r="T30" t="s">
        <v>8785</v>
      </c>
      <c r="U30" s="51" t="s">
        <v>742</v>
      </c>
      <c r="V30">
        <v>5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8787</v>
      </c>
      <c r="F31">
        <v>200</v>
      </c>
      <c r="G31">
        <v>0</v>
      </c>
      <c r="H31" t="s">
        <v>637</v>
      </c>
      <c r="I31" t="s">
        <v>8788</v>
      </c>
      <c r="J31" t="s">
        <v>653</v>
      </c>
      <c r="K31" t="s">
        <v>639</v>
      </c>
      <c r="L31" t="s">
        <v>640</v>
      </c>
      <c r="M31" t="s">
        <v>8789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639</v>
      </c>
      <c r="T31" t="s">
        <v>8789</v>
      </c>
      <c r="U31" s="50" t="s">
        <v>240</v>
      </c>
      <c r="V31">
        <v>45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8790</v>
      </c>
      <c r="F32">
        <v>200</v>
      </c>
      <c r="G32">
        <v>0</v>
      </c>
      <c r="H32" t="s">
        <v>637</v>
      </c>
      <c r="I32" t="s">
        <v>8791</v>
      </c>
      <c r="J32" t="s">
        <v>669</v>
      </c>
      <c r="K32" t="s">
        <v>639</v>
      </c>
      <c r="L32" t="s">
        <v>640</v>
      </c>
      <c r="M32" t="s">
        <v>8792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639</v>
      </c>
      <c r="T32" t="s">
        <v>8793</v>
      </c>
      <c r="U32" s="51" t="s">
        <v>246</v>
      </c>
      <c r="V32">
        <v>41</v>
      </c>
    </row>
    <row r="33" spans="1:22" x14ac:dyDescent="0.25">
      <c r="A33" t="s">
        <v>147</v>
      </c>
      <c r="B33" t="s">
        <v>148</v>
      </c>
      <c r="C33">
        <v>40</v>
      </c>
      <c r="D33">
        <v>10</v>
      </c>
      <c r="E33" t="s">
        <v>8794</v>
      </c>
      <c r="F33">
        <v>400</v>
      </c>
      <c r="G33">
        <v>0</v>
      </c>
      <c r="H33" t="s">
        <v>637</v>
      </c>
      <c r="I33" t="s">
        <v>8795</v>
      </c>
      <c r="J33" t="s">
        <v>747</v>
      </c>
      <c r="K33" t="s">
        <v>639</v>
      </c>
      <c r="L33" t="s">
        <v>640</v>
      </c>
      <c r="M33" t="s">
        <v>8796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639</v>
      </c>
      <c r="T33" t="s">
        <v>8793</v>
      </c>
      <c r="U33" s="51" t="s">
        <v>742</v>
      </c>
      <c r="V33">
        <v>4</v>
      </c>
    </row>
    <row r="34" spans="1:22" x14ac:dyDescent="0.25">
      <c r="A34" t="s">
        <v>22</v>
      </c>
      <c r="B34" t="s">
        <v>27</v>
      </c>
      <c r="C34">
        <v>80</v>
      </c>
      <c r="D34">
        <v>3</v>
      </c>
      <c r="E34" t="s">
        <v>8797</v>
      </c>
      <c r="F34">
        <v>240</v>
      </c>
      <c r="G34">
        <v>0</v>
      </c>
      <c r="H34" t="s">
        <v>649</v>
      </c>
      <c r="I34" t="s">
        <v>8798</v>
      </c>
      <c r="J34" t="s">
        <v>8799</v>
      </c>
      <c r="K34" t="s">
        <v>8178</v>
      </c>
      <c r="L34" t="s">
        <v>882</v>
      </c>
      <c r="M34" t="s">
        <v>8800</v>
      </c>
      <c r="N34" t="s">
        <v>639</v>
      </c>
      <c r="O34" t="s">
        <v>656</v>
      </c>
      <c r="P34" t="s">
        <v>26</v>
      </c>
      <c r="Q34" t="s">
        <v>652</v>
      </c>
      <c r="R34" t="s">
        <v>640</v>
      </c>
      <c r="S34" t="s">
        <v>8801</v>
      </c>
      <c r="T34" t="s">
        <v>8802</v>
      </c>
      <c r="U34" s="50" t="s">
        <v>241</v>
      </c>
      <c r="V34">
        <v>52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8803</v>
      </c>
      <c r="F35">
        <v>200</v>
      </c>
      <c r="G35">
        <v>0</v>
      </c>
      <c r="H35" t="s">
        <v>637</v>
      </c>
      <c r="I35" t="s">
        <v>8804</v>
      </c>
      <c r="J35" t="s">
        <v>687</v>
      </c>
      <c r="K35" t="s">
        <v>639</v>
      </c>
      <c r="L35" t="s">
        <v>640</v>
      </c>
      <c r="M35" t="s">
        <v>8805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639</v>
      </c>
      <c r="T35" t="s">
        <v>8805</v>
      </c>
      <c r="U35" s="51" t="s">
        <v>247</v>
      </c>
      <c r="V35">
        <v>43</v>
      </c>
    </row>
    <row r="36" spans="1:22" x14ac:dyDescent="0.25">
      <c r="A36" t="s">
        <v>22</v>
      </c>
      <c r="B36" t="s">
        <v>27</v>
      </c>
      <c r="C36">
        <v>66.333333333333329</v>
      </c>
      <c r="D36">
        <v>3</v>
      </c>
      <c r="E36" t="s">
        <v>8806</v>
      </c>
      <c r="F36">
        <v>207.5</v>
      </c>
      <c r="G36">
        <v>7.5</v>
      </c>
      <c r="H36" t="s">
        <v>677</v>
      </c>
      <c r="I36" t="s">
        <v>8807</v>
      </c>
      <c r="J36" t="s">
        <v>8808</v>
      </c>
      <c r="K36" t="s">
        <v>843</v>
      </c>
      <c r="L36" t="s">
        <v>8809</v>
      </c>
      <c r="M36" t="s">
        <v>8810</v>
      </c>
      <c r="N36" t="s">
        <v>639</v>
      </c>
      <c r="O36" t="s">
        <v>678</v>
      </c>
      <c r="P36" t="s">
        <v>23</v>
      </c>
      <c r="Q36" t="s">
        <v>679</v>
      </c>
      <c r="R36" t="s">
        <v>640</v>
      </c>
      <c r="S36" t="s">
        <v>8811</v>
      </c>
      <c r="T36" t="s">
        <v>8812</v>
      </c>
      <c r="U36" s="51" t="s">
        <v>2885</v>
      </c>
      <c r="V36">
        <v>3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8813</v>
      </c>
      <c r="F37">
        <v>100</v>
      </c>
      <c r="G37">
        <v>0</v>
      </c>
      <c r="H37" t="s">
        <v>637</v>
      </c>
      <c r="I37" t="s">
        <v>8814</v>
      </c>
      <c r="J37" t="s">
        <v>720</v>
      </c>
      <c r="K37" t="s">
        <v>639</v>
      </c>
      <c r="L37" t="s">
        <v>640</v>
      </c>
      <c r="M37" t="s">
        <v>8815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639</v>
      </c>
      <c r="T37" t="s">
        <v>8815</v>
      </c>
      <c r="U37" s="51" t="s">
        <v>742</v>
      </c>
      <c r="V37">
        <v>6</v>
      </c>
    </row>
    <row r="38" spans="1:22" x14ac:dyDescent="0.25">
      <c r="A38" t="s">
        <v>22</v>
      </c>
      <c r="B38" t="s">
        <v>27</v>
      </c>
      <c r="C38">
        <v>80</v>
      </c>
      <c r="D38">
        <v>2</v>
      </c>
      <c r="E38" t="s">
        <v>8816</v>
      </c>
      <c r="F38">
        <v>160</v>
      </c>
      <c r="G38">
        <v>0</v>
      </c>
      <c r="H38" t="s">
        <v>649</v>
      </c>
      <c r="I38" t="s">
        <v>8817</v>
      </c>
      <c r="J38" t="s">
        <v>8818</v>
      </c>
      <c r="K38" t="s">
        <v>4718</v>
      </c>
      <c r="L38" t="s">
        <v>849</v>
      </c>
      <c r="M38" t="s">
        <v>8819</v>
      </c>
      <c r="N38" t="s">
        <v>639</v>
      </c>
      <c r="O38" t="s">
        <v>651</v>
      </c>
      <c r="P38" t="s">
        <v>26</v>
      </c>
      <c r="Q38" t="s">
        <v>652</v>
      </c>
      <c r="R38" t="s">
        <v>640</v>
      </c>
      <c r="S38" t="s">
        <v>8820</v>
      </c>
      <c r="T38" t="s">
        <v>8819</v>
      </c>
      <c r="U38" s="50" t="s">
        <v>601</v>
      </c>
      <c r="V38">
        <v>26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8821</v>
      </c>
      <c r="F39">
        <v>200</v>
      </c>
      <c r="G39">
        <v>0</v>
      </c>
      <c r="H39" t="s">
        <v>637</v>
      </c>
      <c r="I39" t="s">
        <v>8822</v>
      </c>
      <c r="J39" t="s">
        <v>693</v>
      </c>
      <c r="K39" t="s">
        <v>639</v>
      </c>
      <c r="L39" t="s">
        <v>640</v>
      </c>
      <c r="M39" t="s">
        <v>8819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639</v>
      </c>
      <c r="T39" t="s">
        <v>8819</v>
      </c>
      <c r="U39" s="51" t="s">
        <v>602</v>
      </c>
      <c r="V39">
        <v>24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8823</v>
      </c>
      <c r="F40">
        <v>100</v>
      </c>
      <c r="G40">
        <v>0</v>
      </c>
      <c r="H40" t="s">
        <v>637</v>
      </c>
      <c r="I40" t="s">
        <v>8824</v>
      </c>
      <c r="J40" t="s">
        <v>713</v>
      </c>
      <c r="K40" t="s">
        <v>639</v>
      </c>
      <c r="L40" t="s">
        <v>640</v>
      </c>
      <c r="M40" t="s">
        <v>8819</v>
      </c>
      <c r="N40" t="s">
        <v>639</v>
      </c>
      <c r="O40" t="s">
        <v>647</v>
      </c>
      <c r="P40" t="s">
        <v>5</v>
      </c>
      <c r="Q40" t="s">
        <v>648</v>
      </c>
      <c r="R40" t="s">
        <v>8825</v>
      </c>
      <c r="S40" t="s">
        <v>639</v>
      </c>
      <c r="T40" t="s">
        <v>8826</v>
      </c>
      <c r="U40" s="51" t="s">
        <v>2885</v>
      </c>
      <c r="V40">
        <v>2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8827</v>
      </c>
      <c r="F41">
        <v>100</v>
      </c>
      <c r="G41">
        <v>0</v>
      </c>
      <c r="H41" t="s">
        <v>637</v>
      </c>
      <c r="I41" t="s">
        <v>8828</v>
      </c>
      <c r="J41" t="s">
        <v>727</v>
      </c>
      <c r="K41" t="s">
        <v>639</v>
      </c>
      <c r="L41" t="s">
        <v>640</v>
      </c>
      <c r="M41" t="s">
        <v>8829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639</v>
      </c>
      <c r="T41" t="s">
        <v>8829</v>
      </c>
      <c r="U41" s="50" t="s">
        <v>3</v>
      </c>
      <c r="V41">
        <v>1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8830</v>
      </c>
      <c r="F42">
        <v>200</v>
      </c>
      <c r="G42">
        <v>0</v>
      </c>
      <c r="H42" t="s">
        <v>637</v>
      </c>
      <c r="I42" t="s">
        <v>8831</v>
      </c>
      <c r="J42" t="s">
        <v>757</v>
      </c>
      <c r="K42" t="s">
        <v>639</v>
      </c>
      <c r="L42" t="s">
        <v>640</v>
      </c>
      <c r="M42" t="s">
        <v>8832</v>
      </c>
      <c r="N42" t="s">
        <v>639</v>
      </c>
      <c r="O42" t="s">
        <v>647</v>
      </c>
      <c r="P42" t="s">
        <v>5</v>
      </c>
      <c r="Q42" t="s">
        <v>648</v>
      </c>
      <c r="R42" t="s">
        <v>640</v>
      </c>
      <c r="S42" t="s">
        <v>639</v>
      </c>
      <c r="T42" t="s">
        <v>8832</v>
      </c>
      <c r="U42" s="51" t="s">
        <v>4</v>
      </c>
      <c r="V42">
        <v>1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8833</v>
      </c>
      <c r="F43">
        <v>100</v>
      </c>
      <c r="G43">
        <v>0</v>
      </c>
      <c r="H43" t="s">
        <v>637</v>
      </c>
      <c r="I43" t="s">
        <v>8834</v>
      </c>
      <c r="J43" t="s">
        <v>646</v>
      </c>
      <c r="K43" t="s">
        <v>639</v>
      </c>
      <c r="L43" t="s">
        <v>640</v>
      </c>
      <c r="M43" t="s">
        <v>8835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639</v>
      </c>
      <c r="T43" t="s">
        <v>8835</v>
      </c>
      <c r="U43" s="50" t="s">
        <v>77</v>
      </c>
      <c r="V43">
        <v>10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8836</v>
      </c>
      <c r="F44">
        <v>200</v>
      </c>
      <c r="G44">
        <v>0</v>
      </c>
      <c r="H44" t="s">
        <v>637</v>
      </c>
      <c r="I44" t="s">
        <v>8837</v>
      </c>
      <c r="J44" t="s">
        <v>788</v>
      </c>
      <c r="K44" t="s">
        <v>639</v>
      </c>
      <c r="L44" t="s">
        <v>640</v>
      </c>
      <c r="M44" t="s">
        <v>8838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639</v>
      </c>
      <c r="T44" t="s">
        <v>8838</v>
      </c>
      <c r="U44" s="51" t="s">
        <v>78</v>
      </c>
      <c r="V44">
        <v>10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8839</v>
      </c>
      <c r="F45">
        <v>200</v>
      </c>
      <c r="G45">
        <v>0</v>
      </c>
      <c r="H45" t="s">
        <v>637</v>
      </c>
      <c r="I45" t="s">
        <v>8840</v>
      </c>
      <c r="J45" t="s">
        <v>732</v>
      </c>
      <c r="K45" t="s">
        <v>639</v>
      </c>
      <c r="L45" t="s">
        <v>640</v>
      </c>
      <c r="M45" t="s">
        <v>8841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639</v>
      </c>
      <c r="T45" t="s">
        <v>8841</v>
      </c>
      <c r="U45" s="50" t="s">
        <v>116</v>
      </c>
      <c r="V45">
        <v>10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8842</v>
      </c>
      <c r="F46">
        <v>200</v>
      </c>
      <c r="G46">
        <v>0</v>
      </c>
      <c r="H46" t="s">
        <v>637</v>
      </c>
      <c r="I46" t="s">
        <v>914</v>
      </c>
      <c r="J46" t="s">
        <v>697</v>
      </c>
      <c r="K46" t="s">
        <v>639</v>
      </c>
      <c r="L46" t="s">
        <v>640</v>
      </c>
      <c r="M46" t="s">
        <v>8843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639</v>
      </c>
      <c r="T46" t="s">
        <v>8843</v>
      </c>
      <c r="U46" s="51" t="s">
        <v>117</v>
      </c>
      <c r="V46">
        <v>10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8844</v>
      </c>
      <c r="F47">
        <v>200</v>
      </c>
      <c r="G47">
        <v>0</v>
      </c>
      <c r="H47" t="s">
        <v>637</v>
      </c>
      <c r="I47" t="s">
        <v>8845</v>
      </c>
      <c r="J47" t="s">
        <v>653</v>
      </c>
      <c r="K47" t="s">
        <v>639</v>
      </c>
      <c r="L47" t="s">
        <v>640</v>
      </c>
      <c r="M47" t="s">
        <v>8846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639</v>
      </c>
      <c r="T47" t="s">
        <v>8846</v>
      </c>
      <c r="U47" s="50" t="s">
        <v>516</v>
      </c>
      <c r="V47">
        <v>3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8847</v>
      </c>
      <c r="F48">
        <v>118</v>
      </c>
      <c r="G48">
        <v>18</v>
      </c>
      <c r="H48" t="s">
        <v>637</v>
      </c>
      <c r="I48" t="s">
        <v>8848</v>
      </c>
      <c r="J48" t="s">
        <v>755</v>
      </c>
      <c r="K48" t="s">
        <v>639</v>
      </c>
      <c r="L48" t="s">
        <v>640</v>
      </c>
      <c r="M48" t="s">
        <v>8849</v>
      </c>
      <c r="N48" t="s">
        <v>639</v>
      </c>
      <c r="O48" t="s">
        <v>641</v>
      </c>
      <c r="P48" t="s">
        <v>5</v>
      </c>
      <c r="Q48" t="s">
        <v>642</v>
      </c>
      <c r="R48" t="s">
        <v>640</v>
      </c>
      <c r="S48" t="s">
        <v>639</v>
      </c>
      <c r="T48" t="s">
        <v>8849</v>
      </c>
      <c r="U48" s="51" t="s">
        <v>120</v>
      </c>
      <c r="V48">
        <v>3</v>
      </c>
    </row>
    <row r="49" spans="1:22" x14ac:dyDescent="0.25">
      <c r="A49" t="s">
        <v>147</v>
      </c>
      <c r="B49" t="s">
        <v>148</v>
      </c>
      <c r="C49">
        <v>33.333333333333336</v>
      </c>
      <c r="D49">
        <v>3</v>
      </c>
      <c r="E49" t="s">
        <v>8850</v>
      </c>
      <c r="F49">
        <v>100</v>
      </c>
      <c r="G49">
        <v>0</v>
      </c>
      <c r="H49" t="s">
        <v>637</v>
      </c>
      <c r="I49" t="s">
        <v>8851</v>
      </c>
      <c r="J49" t="s">
        <v>654</v>
      </c>
      <c r="K49" t="s">
        <v>639</v>
      </c>
      <c r="L49" t="s">
        <v>640</v>
      </c>
      <c r="M49" t="s">
        <v>8852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639</v>
      </c>
      <c r="T49" t="s">
        <v>8852</v>
      </c>
      <c r="U49" s="50" t="s">
        <v>2189</v>
      </c>
      <c r="V49">
        <v>1</v>
      </c>
    </row>
    <row r="50" spans="1:22" x14ac:dyDescent="0.25">
      <c r="A50" t="s">
        <v>147</v>
      </c>
      <c r="B50" t="s">
        <v>148</v>
      </c>
      <c r="C50">
        <v>50</v>
      </c>
      <c r="D50">
        <v>6</v>
      </c>
      <c r="E50" t="s">
        <v>8853</v>
      </c>
      <c r="F50">
        <v>200</v>
      </c>
      <c r="G50">
        <v>0</v>
      </c>
      <c r="H50" t="s">
        <v>637</v>
      </c>
      <c r="I50" t="s">
        <v>8854</v>
      </c>
      <c r="J50" t="s">
        <v>654</v>
      </c>
      <c r="K50" t="s">
        <v>639</v>
      </c>
      <c r="L50" t="s">
        <v>640</v>
      </c>
      <c r="M50" t="s">
        <v>8855</v>
      </c>
      <c r="N50" t="s">
        <v>639</v>
      </c>
      <c r="O50" t="s">
        <v>647</v>
      </c>
      <c r="P50" t="s">
        <v>5</v>
      </c>
      <c r="Q50" t="s">
        <v>648</v>
      </c>
      <c r="R50" t="s">
        <v>640</v>
      </c>
      <c r="S50" t="s">
        <v>639</v>
      </c>
      <c r="T50" t="s">
        <v>8852</v>
      </c>
      <c r="U50" s="51" t="s">
        <v>2190</v>
      </c>
      <c r="V50">
        <v>1</v>
      </c>
    </row>
    <row r="51" spans="1:22" x14ac:dyDescent="0.25">
      <c r="A51" t="s">
        <v>147</v>
      </c>
      <c r="B51" t="s">
        <v>148</v>
      </c>
      <c r="C51">
        <v>33.333333333333336</v>
      </c>
      <c r="D51">
        <v>3</v>
      </c>
      <c r="E51" t="s">
        <v>8856</v>
      </c>
      <c r="F51">
        <v>100</v>
      </c>
      <c r="G51">
        <v>0</v>
      </c>
      <c r="H51" t="s">
        <v>637</v>
      </c>
      <c r="I51" t="s">
        <v>8857</v>
      </c>
      <c r="J51" t="s">
        <v>653</v>
      </c>
      <c r="K51" t="s">
        <v>639</v>
      </c>
      <c r="L51" t="s">
        <v>640</v>
      </c>
      <c r="M51" t="s">
        <v>8858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639</v>
      </c>
      <c r="T51" t="s">
        <v>8859</v>
      </c>
      <c r="U51" s="50" t="s">
        <v>822</v>
      </c>
      <c r="V51">
        <v>1326</v>
      </c>
    </row>
    <row r="52" spans="1:22" x14ac:dyDescent="0.25">
      <c r="A52" t="s">
        <v>22</v>
      </c>
      <c r="B52" t="s">
        <v>27</v>
      </c>
      <c r="C52">
        <v>66.333333333333329</v>
      </c>
      <c r="D52">
        <v>3</v>
      </c>
      <c r="E52" t="s">
        <v>8860</v>
      </c>
      <c r="F52">
        <v>250</v>
      </c>
      <c r="G52">
        <v>0</v>
      </c>
      <c r="H52" t="s">
        <v>637</v>
      </c>
      <c r="I52" t="s">
        <v>8861</v>
      </c>
      <c r="J52" t="s">
        <v>746</v>
      </c>
      <c r="K52" t="s">
        <v>639</v>
      </c>
      <c r="L52" t="s">
        <v>640</v>
      </c>
      <c r="M52" t="s">
        <v>8862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639</v>
      </c>
      <c r="T52" t="s">
        <v>8862</v>
      </c>
    </row>
    <row r="53" spans="1:22" x14ac:dyDescent="0.25">
      <c r="A53" t="s">
        <v>239</v>
      </c>
      <c r="B53" t="s">
        <v>742</v>
      </c>
      <c r="C53">
        <v>77.2</v>
      </c>
      <c r="D53">
        <v>2</v>
      </c>
      <c r="E53" t="s">
        <v>8863</v>
      </c>
      <c r="F53">
        <v>162.4</v>
      </c>
      <c r="G53">
        <v>8</v>
      </c>
      <c r="H53" t="s">
        <v>677</v>
      </c>
      <c r="I53" t="s">
        <v>8864</v>
      </c>
      <c r="J53" t="s">
        <v>8865</v>
      </c>
      <c r="K53" t="s">
        <v>8866</v>
      </c>
      <c r="L53" t="s">
        <v>8867</v>
      </c>
      <c r="M53" t="s">
        <v>8868</v>
      </c>
      <c r="N53" t="s">
        <v>639</v>
      </c>
      <c r="O53" t="s">
        <v>678</v>
      </c>
      <c r="P53" t="s">
        <v>23</v>
      </c>
      <c r="Q53" t="s">
        <v>679</v>
      </c>
      <c r="R53" t="s">
        <v>640</v>
      </c>
      <c r="S53" t="s">
        <v>639</v>
      </c>
      <c r="T53" t="s">
        <v>8868</v>
      </c>
    </row>
    <row r="54" spans="1:22" x14ac:dyDescent="0.25">
      <c r="A54" t="s">
        <v>22</v>
      </c>
      <c r="B54" t="s">
        <v>27</v>
      </c>
      <c r="C54">
        <v>66.333333333333329</v>
      </c>
      <c r="D54">
        <v>9</v>
      </c>
      <c r="E54" t="s">
        <v>8869</v>
      </c>
      <c r="F54">
        <v>660</v>
      </c>
      <c r="G54">
        <v>0</v>
      </c>
      <c r="H54" t="s">
        <v>661</v>
      </c>
      <c r="I54" t="s">
        <v>8870</v>
      </c>
      <c r="J54" t="s">
        <v>695</v>
      </c>
      <c r="K54" t="s">
        <v>639</v>
      </c>
      <c r="L54" t="s">
        <v>640</v>
      </c>
      <c r="M54" t="s">
        <v>8871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639</v>
      </c>
      <c r="T54" t="s">
        <v>8871</v>
      </c>
    </row>
    <row r="55" spans="1:22" x14ac:dyDescent="0.25">
      <c r="A55" t="s">
        <v>22</v>
      </c>
      <c r="B55" t="s">
        <v>27</v>
      </c>
      <c r="C55">
        <v>66.333333333333329</v>
      </c>
      <c r="D55">
        <v>3</v>
      </c>
      <c r="E55" t="s">
        <v>8872</v>
      </c>
      <c r="F55">
        <v>250</v>
      </c>
      <c r="G55">
        <v>0</v>
      </c>
      <c r="H55" t="s">
        <v>637</v>
      </c>
      <c r="I55" t="s">
        <v>8873</v>
      </c>
      <c r="J55" t="s">
        <v>884</v>
      </c>
      <c r="K55" t="s">
        <v>639</v>
      </c>
      <c r="L55" t="s">
        <v>640</v>
      </c>
      <c r="M55" t="s">
        <v>8874</v>
      </c>
      <c r="N55" t="s">
        <v>639</v>
      </c>
      <c r="O55" t="s">
        <v>647</v>
      </c>
      <c r="P55" t="s">
        <v>5</v>
      </c>
      <c r="Q55" t="s">
        <v>648</v>
      </c>
      <c r="R55" t="s">
        <v>640</v>
      </c>
      <c r="S55" t="s">
        <v>639</v>
      </c>
      <c r="T55" t="s">
        <v>8875</v>
      </c>
    </row>
    <row r="56" spans="1:22" x14ac:dyDescent="0.25">
      <c r="A56" t="s">
        <v>147</v>
      </c>
      <c r="B56" t="s">
        <v>148</v>
      </c>
      <c r="C56">
        <v>33.333333333333336</v>
      </c>
      <c r="D56">
        <v>3</v>
      </c>
      <c r="E56" t="s">
        <v>8876</v>
      </c>
      <c r="F56">
        <v>110</v>
      </c>
      <c r="G56">
        <v>10</v>
      </c>
      <c r="H56" t="s">
        <v>637</v>
      </c>
      <c r="I56" t="s">
        <v>8877</v>
      </c>
      <c r="J56" t="s">
        <v>704</v>
      </c>
      <c r="K56" t="s">
        <v>639</v>
      </c>
      <c r="L56" t="s">
        <v>640</v>
      </c>
      <c r="M56" t="s">
        <v>8878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639</v>
      </c>
      <c r="T56" t="s">
        <v>8878</v>
      </c>
    </row>
    <row r="57" spans="1:22" x14ac:dyDescent="0.25">
      <c r="A57" t="s">
        <v>147</v>
      </c>
      <c r="B57" t="s">
        <v>148</v>
      </c>
      <c r="C57">
        <v>33.333333333333336</v>
      </c>
      <c r="D57">
        <v>3</v>
      </c>
      <c r="E57" t="s">
        <v>8879</v>
      </c>
      <c r="F57">
        <v>100</v>
      </c>
      <c r="G57">
        <v>0</v>
      </c>
      <c r="H57" t="s">
        <v>637</v>
      </c>
      <c r="I57" t="s">
        <v>8880</v>
      </c>
      <c r="J57" t="s">
        <v>646</v>
      </c>
      <c r="K57" t="s">
        <v>639</v>
      </c>
      <c r="L57" t="s">
        <v>640</v>
      </c>
      <c r="M57" t="s">
        <v>8881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639</v>
      </c>
      <c r="T57" t="s">
        <v>8881</v>
      </c>
    </row>
    <row r="58" spans="1:22" x14ac:dyDescent="0.25">
      <c r="A58" t="s">
        <v>147</v>
      </c>
      <c r="B58" t="s">
        <v>148</v>
      </c>
      <c r="C58">
        <v>33.333333333333336</v>
      </c>
      <c r="D58">
        <v>3</v>
      </c>
      <c r="E58" t="s">
        <v>8882</v>
      </c>
      <c r="F58">
        <v>100</v>
      </c>
      <c r="G58">
        <v>0</v>
      </c>
      <c r="H58" t="s">
        <v>637</v>
      </c>
      <c r="I58" t="s">
        <v>8883</v>
      </c>
      <c r="J58" t="s">
        <v>659</v>
      </c>
      <c r="K58" t="s">
        <v>639</v>
      </c>
      <c r="L58" t="s">
        <v>640</v>
      </c>
      <c r="M58" t="s">
        <v>8884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639</v>
      </c>
      <c r="T58" t="s">
        <v>8885</v>
      </c>
    </row>
    <row r="59" spans="1:22" x14ac:dyDescent="0.25">
      <c r="A59" t="s">
        <v>147</v>
      </c>
      <c r="B59" t="s">
        <v>148</v>
      </c>
      <c r="C59">
        <v>33.333333333333336</v>
      </c>
      <c r="D59">
        <v>3</v>
      </c>
      <c r="E59" t="s">
        <v>8886</v>
      </c>
      <c r="F59">
        <v>100</v>
      </c>
      <c r="G59">
        <v>0</v>
      </c>
      <c r="H59" t="s">
        <v>637</v>
      </c>
      <c r="I59" t="s">
        <v>8887</v>
      </c>
      <c r="J59" t="s">
        <v>697</v>
      </c>
      <c r="K59" t="s">
        <v>639</v>
      </c>
      <c r="L59" t="s">
        <v>640</v>
      </c>
      <c r="M59" t="s">
        <v>8888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639</v>
      </c>
      <c r="T59" t="s">
        <v>8888</v>
      </c>
    </row>
    <row r="60" spans="1:22" x14ac:dyDescent="0.25">
      <c r="A60" t="s">
        <v>147</v>
      </c>
      <c r="B60" t="s">
        <v>148</v>
      </c>
      <c r="C60">
        <v>50</v>
      </c>
      <c r="D60">
        <v>6</v>
      </c>
      <c r="E60" t="s">
        <v>8889</v>
      </c>
      <c r="F60">
        <v>200</v>
      </c>
      <c r="G60">
        <v>0</v>
      </c>
      <c r="H60" t="s">
        <v>637</v>
      </c>
      <c r="I60" t="s">
        <v>8890</v>
      </c>
      <c r="J60" t="s">
        <v>798</v>
      </c>
      <c r="K60" t="s">
        <v>639</v>
      </c>
      <c r="L60" t="s">
        <v>640</v>
      </c>
      <c r="M60" t="s">
        <v>8891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639</v>
      </c>
      <c r="T60" t="s">
        <v>8888</v>
      </c>
    </row>
    <row r="61" spans="1:22" x14ac:dyDescent="0.25">
      <c r="A61" t="s">
        <v>147</v>
      </c>
      <c r="B61" t="s">
        <v>148</v>
      </c>
      <c r="C61">
        <v>50</v>
      </c>
      <c r="D61">
        <v>6</v>
      </c>
      <c r="E61" t="s">
        <v>8892</v>
      </c>
      <c r="F61">
        <v>200</v>
      </c>
      <c r="G61">
        <v>0</v>
      </c>
      <c r="H61" t="s">
        <v>637</v>
      </c>
      <c r="I61" t="s">
        <v>8893</v>
      </c>
      <c r="J61" t="s">
        <v>780</v>
      </c>
      <c r="K61" t="s">
        <v>639</v>
      </c>
      <c r="L61" t="s">
        <v>640</v>
      </c>
      <c r="M61" t="s">
        <v>8891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639</v>
      </c>
      <c r="T61" t="s">
        <v>8891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6</v>
      </c>
      <c r="E62" t="s">
        <v>8894</v>
      </c>
      <c r="F62">
        <v>200</v>
      </c>
      <c r="G62">
        <v>0</v>
      </c>
      <c r="H62" t="s">
        <v>637</v>
      </c>
      <c r="I62" t="s">
        <v>8895</v>
      </c>
      <c r="J62" t="s">
        <v>675</v>
      </c>
      <c r="K62" t="s">
        <v>639</v>
      </c>
      <c r="L62" t="s">
        <v>640</v>
      </c>
      <c r="M62" t="s">
        <v>8896</v>
      </c>
      <c r="N62" t="s">
        <v>639</v>
      </c>
      <c r="O62" t="s">
        <v>647</v>
      </c>
      <c r="P62" t="s">
        <v>5</v>
      </c>
      <c r="Q62" t="s">
        <v>648</v>
      </c>
      <c r="R62" t="s">
        <v>640</v>
      </c>
      <c r="S62" t="s">
        <v>639</v>
      </c>
      <c r="T62" t="s">
        <v>8896</v>
      </c>
    </row>
    <row r="63" spans="1:22" x14ac:dyDescent="0.25">
      <c r="A63" t="s">
        <v>147</v>
      </c>
      <c r="B63" t="s">
        <v>148</v>
      </c>
      <c r="C63">
        <v>33.333333333333336</v>
      </c>
      <c r="D63">
        <v>3</v>
      </c>
      <c r="E63" t="s">
        <v>8897</v>
      </c>
      <c r="F63">
        <v>100</v>
      </c>
      <c r="G63">
        <v>0</v>
      </c>
      <c r="H63" t="s">
        <v>637</v>
      </c>
      <c r="I63" t="s">
        <v>8898</v>
      </c>
      <c r="J63" t="s">
        <v>884</v>
      </c>
      <c r="K63" t="s">
        <v>639</v>
      </c>
      <c r="L63" t="s">
        <v>640</v>
      </c>
      <c r="M63" t="s">
        <v>8899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639</v>
      </c>
      <c r="T63" t="s">
        <v>8900</v>
      </c>
    </row>
    <row r="64" spans="1:22" x14ac:dyDescent="0.25">
      <c r="A64" t="s">
        <v>147</v>
      </c>
      <c r="B64" t="s">
        <v>148</v>
      </c>
      <c r="C64">
        <v>33.333333333333336</v>
      </c>
      <c r="D64">
        <v>3</v>
      </c>
      <c r="E64" t="s">
        <v>8901</v>
      </c>
      <c r="F64">
        <v>100</v>
      </c>
      <c r="G64">
        <v>0</v>
      </c>
      <c r="H64" t="s">
        <v>637</v>
      </c>
      <c r="I64" t="s">
        <v>8902</v>
      </c>
      <c r="J64" t="s">
        <v>732</v>
      </c>
      <c r="K64" t="s">
        <v>639</v>
      </c>
      <c r="L64" t="s">
        <v>640</v>
      </c>
      <c r="M64" t="s">
        <v>8903</v>
      </c>
      <c r="N64" t="s">
        <v>639</v>
      </c>
      <c r="O64" t="s">
        <v>647</v>
      </c>
      <c r="P64" t="s">
        <v>5</v>
      </c>
      <c r="Q64" t="s">
        <v>648</v>
      </c>
      <c r="R64" t="s">
        <v>640</v>
      </c>
      <c r="S64" t="s">
        <v>639</v>
      </c>
      <c r="T64" t="s">
        <v>8904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8905</v>
      </c>
      <c r="F65">
        <v>200</v>
      </c>
      <c r="G65">
        <v>0</v>
      </c>
      <c r="H65" t="s">
        <v>637</v>
      </c>
      <c r="I65" t="s">
        <v>8906</v>
      </c>
      <c r="J65" t="s">
        <v>735</v>
      </c>
      <c r="K65" t="s">
        <v>639</v>
      </c>
      <c r="L65" t="s">
        <v>640</v>
      </c>
      <c r="M65" t="s">
        <v>8907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639</v>
      </c>
      <c r="T65" t="s">
        <v>8908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8909</v>
      </c>
      <c r="F66">
        <v>200</v>
      </c>
      <c r="G66">
        <v>0</v>
      </c>
      <c r="H66" t="s">
        <v>637</v>
      </c>
      <c r="I66" t="s">
        <v>8910</v>
      </c>
      <c r="J66" t="s">
        <v>655</v>
      </c>
      <c r="K66" t="s">
        <v>639</v>
      </c>
      <c r="L66" t="s">
        <v>640</v>
      </c>
      <c r="M66" t="s">
        <v>8911</v>
      </c>
      <c r="N66" t="s">
        <v>639</v>
      </c>
      <c r="O66" t="s">
        <v>660</v>
      </c>
      <c r="P66" t="s">
        <v>5</v>
      </c>
      <c r="Q66" t="s">
        <v>642</v>
      </c>
      <c r="R66" t="s">
        <v>640</v>
      </c>
      <c r="S66" t="s">
        <v>639</v>
      </c>
      <c r="T66" t="s">
        <v>8911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8912</v>
      </c>
      <c r="F67">
        <v>100</v>
      </c>
      <c r="G67">
        <v>0</v>
      </c>
      <c r="H67" t="s">
        <v>637</v>
      </c>
      <c r="I67" t="s">
        <v>8913</v>
      </c>
      <c r="J67" t="s">
        <v>655</v>
      </c>
      <c r="K67" t="s">
        <v>639</v>
      </c>
      <c r="L67" t="s">
        <v>640</v>
      </c>
      <c r="M67" t="s">
        <v>8914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639</v>
      </c>
      <c r="T67" t="s">
        <v>8911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8915</v>
      </c>
      <c r="F68">
        <v>100</v>
      </c>
      <c r="G68">
        <v>0</v>
      </c>
      <c r="H68" t="s">
        <v>637</v>
      </c>
      <c r="I68" t="s">
        <v>8916</v>
      </c>
      <c r="J68" t="s">
        <v>715</v>
      </c>
      <c r="K68" t="s">
        <v>639</v>
      </c>
      <c r="L68" t="s">
        <v>640</v>
      </c>
      <c r="M68" t="s">
        <v>8914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639</v>
      </c>
      <c r="T68" t="s">
        <v>8914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8917</v>
      </c>
      <c r="F69">
        <v>100</v>
      </c>
      <c r="G69">
        <v>0</v>
      </c>
      <c r="H69" t="s">
        <v>637</v>
      </c>
      <c r="I69" t="s">
        <v>5439</v>
      </c>
      <c r="J69" t="s">
        <v>721</v>
      </c>
      <c r="K69" t="s">
        <v>639</v>
      </c>
      <c r="L69" t="s">
        <v>640</v>
      </c>
      <c r="M69" t="s">
        <v>8918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639</v>
      </c>
      <c r="T69" t="s">
        <v>8918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8919</v>
      </c>
      <c r="F70">
        <v>200</v>
      </c>
      <c r="G70">
        <v>0</v>
      </c>
      <c r="H70" t="s">
        <v>637</v>
      </c>
      <c r="I70" t="s">
        <v>8920</v>
      </c>
      <c r="J70" t="s">
        <v>663</v>
      </c>
      <c r="K70" t="s">
        <v>639</v>
      </c>
      <c r="L70" t="s">
        <v>640</v>
      </c>
      <c r="M70" t="s">
        <v>8921</v>
      </c>
      <c r="N70" t="s">
        <v>639</v>
      </c>
      <c r="O70" t="s">
        <v>641</v>
      </c>
      <c r="P70" t="s">
        <v>5</v>
      </c>
      <c r="Q70" t="s">
        <v>642</v>
      </c>
      <c r="R70" t="s">
        <v>640</v>
      </c>
      <c r="S70" t="s">
        <v>639</v>
      </c>
      <c r="T70" t="s">
        <v>8921</v>
      </c>
    </row>
    <row r="71" spans="1:20" x14ac:dyDescent="0.25">
      <c r="A71" t="s">
        <v>22</v>
      </c>
      <c r="B71" t="s">
        <v>27</v>
      </c>
      <c r="C71">
        <v>66.333333333333329</v>
      </c>
      <c r="D71">
        <v>3</v>
      </c>
      <c r="E71" t="s">
        <v>8922</v>
      </c>
      <c r="F71">
        <v>250</v>
      </c>
      <c r="G71">
        <v>0</v>
      </c>
      <c r="H71" t="s">
        <v>637</v>
      </c>
      <c r="I71" t="s">
        <v>8923</v>
      </c>
      <c r="J71" t="s">
        <v>691</v>
      </c>
      <c r="K71" t="s">
        <v>639</v>
      </c>
      <c r="L71" t="s">
        <v>640</v>
      </c>
      <c r="M71" t="s">
        <v>8924</v>
      </c>
      <c r="N71" t="s">
        <v>639</v>
      </c>
      <c r="O71" t="s">
        <v>647</v>
      </c>
      <c r="P71" t="s">
        <v>5</v>
      </c>
      <c r="Q71" t="s">
        <v>648</v>
      </c>
      <c r="R71" t="s">
        <v>640</v>
      </c>
      <c r="S71" t="s">
        <v>639</v>
      </c>
      <c r="T71" t="s">
        <v>8924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8925</v>
      </c>
      <c r="F72">
        <v>200</v>
      </c>
      <c r="G72">
        <v>0</v>
      </c>
      <c r="H72" t="s">
        <v>637</v>
      </c>
      <c r="I72" t="s">
        <v>8926</v>
      </c>
      <c r="J72" t="s">
        <v>746</v>
      </c>
      <c r="K72" t="s">
        <v>639</v>
      </c>
      <c r="L72" t="s">
        <v>640</v>
      </c>
      <c r="M72" t="s">
        <v>8927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639</v>
      </c>
      <c r="T72" t="s">
        <v>8927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12</v>
      </c>
      <c r="E73" t="s">
        <v>8928</v>
      </c>
      <c r="F73">
        <v>400</v>
      </c>
      <c r="G73">
        <v>0</v>
      </c>
      <c r="H73" t="s">
        <v>637</v>
      </c>
      <c r="I73" t="s">
        <v>8929</v>
      </c>
      <c r="J73" t="s">
        <v>6193</v>
      </c>
      <c r="K73" t="s">
        <v>639</v>
      </c>
      <c r="L73" t="s">
        <v>640</v>
      </c>
      <c r="M73" t="s">
        <v>8930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639</v>
      </c>
      <c r="T73" t="s">
        <v>8930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8931</v>
      </c>
      <c r="F74">
        <v>118</v>
      </c>
      <c r="G74">
        <v>18</v>
      </c>
      <c r="H74" t="s">
        <v>637</v>
      </c>
      <c r="I74" t="s">
        <v>8932</v>
      </c>
      <c r="J74" t="s">
        <v>747</v>
      </c>
      <c r="K74" t="s">
        <v>639</v>
      </c>
      <c r="L74" t="s">
        <v>640</v>
      </c>
      <c r="M74" t="s">
        <v>8933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639</v>
      </c>
      <c r="T74" t="s">
        <v>8933</v>
      </c>
    </row>
    <row r="75" spans="1:20" x14ac:dyDescent="0.25">
      <c r="A75" t="s">
        <v>22</v>
      </c>
      <c r="B75" t="s">
        <v>27</v>
      </c>
      <c r="C75">
        <v>80</v>
      </c>
      <c r="D75">
        <v>1</v>
      </c>
      <c r="E75" t="s">
        <v>8934</v>
      </c>
      <c r="F75">
        <v>80</v>
      </c>
      <c r="G75">
        <v>0</v>
      </c>
      <c r="H75" t="s">
        <v>649</v>
      </c>
      <c r="I75" t="s">
        <v>8935</v>
      </c>
      <c r="J75" t="s">
        <v>8936</v>
      </c>
      <c r="K75" t="s">
        <v>1000</v>
      </c>
      <c r="L75" t="s">
        <v>818</v>
      </c>
      <c r="M75" t="s">
        <v>8937</v>
      </c>
      <c r="N75" t="s">
        <v>639</v>
      </c>
      <c r="O75" t="s">
        <v>651</v>
      </c>
      <c r="P75" t="s">
        <v>26</v>
      </c>
      <c r="Q75" t="s">
        <v>652</v>
      </c>
      <c r="R75" t="s">
        <v>640</v>
      </c>
      <c r="S75" t="s">
        <v>8938</v>
      </c>
      <c r="T75" t="s">
        <v>8939</v>
      </c>
    </row>
    <row r="76" spans="1:20" x14ac:dyDescent="0.25">
      <c r="A76" t="s">
        <v>22</v>
      </c>
      <c r="B76" t="s">
        <v>27</v>
      </c>
      <c r="C76">
        <v>80</v>
      </c>
      <c r="D76">
        <v>1</v>
      </c>
      <c r="E76" t="s">
        <v>8940</v>
      </c>
      <c r="F76">
        <v>80</v>
      </c>
      <c r="G76">
        <v>0</v>
      </c>
      <c r="H76" t="s">
        <v>649</v>
      </c>
      <c r="I76" t="s">
        <v>8941</v>
      </c>
      <c r="J76" t="s">
        <v>8942</v>
      </c>
      <c r="K76" t="s">
        <v>8943</v>
      </c>
      <c r="L76" t="s">
        <v>939</v>
      </c>
      <c r="M76" t="s">
        <v>639</v>
      </c>
      <c r="N76" t="s">
        <v>639</v>
      </c>
      <c r="O76" t="s">
        <v>640</v>
      </c>
      <c r="P76" t="s">
        <v>26</v>
      </c>
      <c r="Q76" t="s">
        <v>639</v>
      </c>
      <c r="R76" t="s">
        <v>640</v>
      </c>
      <c r="S76" t="s">
        <v>639</v>
      </c>
      <c r="T76" t="s">
        <v>8944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8945</v>
      </c>
      <c r="F77">
        <v>100</v>
      </c>
      <c r="G77">
        <v>0</v>
      </c>
      <c r="H77" t="s">
        <v>637</v>
      </c>
      <c r="I77" t="s">
        <v>5311</v>
      </c>
      <c r="J77" t="s">
        <v>735</v>
      </c>
      <c r="K77" t="s">
        <v>639</v>
      </c>
      <c r="L77" t="s">
        <v>640</v>
      </c>
      <c r="M77" t="s">
        <v>8946</v>
      </c>
      <c r="N77" t="s">
        <v>639</v>
      </c>
      <c r="O77" t="s">
        <v>641</v>
      </c>
      <c r="P77" t="s">
        <v>5</v>
      </c>
      <c r="Q77" t="s">
        <v>642</v>
      </c>
      <c r="R77" t="s">
        <v>8947</v>
      </c>
      <c r="S77" t="s">
        <v>639</v>
      </c>
      <c r="T77" t="s">
        <v>8946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8948</v>
      </c>
      <c r="F78">
        <v>100</v>
      </c>
      <c r="G78">
        <v>0</v>
      </c>
      <c r="H78" t="s">
        <v>637</v>
      </c>
      <c r="I78" t="s">
        <v>8949</v>
      </c>
      <c r="J78" t="s">
        <v>663</v>
      </c>
      <c r="K78" t="s">
        <v>639</v>
      </c>
      <c r="L78" t="s">
        <v>640</v>
      </c>
      <c r="M78" t="s">
        <v>8950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639</v>
      </c>
      <c r="T78" t="s">
        <v>8950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8951</v>
      </c>
      <c r="F79">
        <v>100</v>
      </c>
      <c r="G79">
        <v>0</v>
      </c>
      <c r="H79" t="s">
        <v>637</v>
      </c>
      <c r="I79" t="s">
        <v>7075</v>
      </c>
      <c r="J79" t="s">
        <v>721</v>
      </c>
      <c r="K79" t="s">
        <v>639</v>
      </c>
      <c r="L79" t="s">
        <v>640</v>
      </c>
      <c r="M79" t="s">
        <v>8950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639</v>
      </c>
      <c r="T79" t="s">
        <v>8950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8952</v>
      </c>
      <c r="F80">
        <v>200</v>
      </c>
      <c r="G80">
        <v>0</v>
      </c>
      <c r="H80" t="s">
        <v>637</v>
      </c>
      <c r="I80" t="s">
        <v>8953</v>
      </c>
      <c r="J80" t="s">
        <v>754</v>
      </c>
      <c r="K80" t="s">
        <v>639</v>
      </c>
      <c r="L80" t="s">
        <v>640</v>
      </c>
      <c r="M80" t="s">
        <v>8954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639</v>
      </c>
      <c r="T80" t="s">
        <v>8954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8955</v>
      </c>
      <c r="F81">
        <v>200</v>
      </c>
      <c r="G81">
        <v>0</v>
      </c>
      <c r="H81" t="s">
        <v>637</v>
      </c>
      <c r="I81" t="s">
        <v>8956</v>
      </c>
      <c r="J81" t="s">
        <v>669</v>
      </c>
      <c r="K81" t="s">
        <v>639</v>
      </c>
      <c r="L81" t="s">
        <v>640</v>
      </c>
      <c r="M81" t="s">
        <v>8957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639</v>
      </c>
      <c r="T81" t="s">
        <v>8957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8958</v>
      </c>
      <c r="F82">
        <v>100</v>
      </c>
      <c r="G82">
        <v>0</v>
      </c>
      <c r="H82" t="s">
        <v>637</v>
      </c>
      <c r="I82" t="s">
        <v>8959</v>
      </c>
      <c r="J82" t="s">
        <v>687</v>
      </c>
      <c r="K82" t="s">
        <v>639</v>
      </c>
      <c r="L82" t="s">
        <v>640</v>
      </c>
      <c r="M82" t="s">
        <v>8960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639</v>
      </c>
      <c r="T82" t="s">
        <v>8960</v>
      </c>
    </row>
    <row r="83" spans="1:20" x14ac:dyDescent="0.25">
      <c r="A83" t="s">
        <v>22</v>
      </c>
      <c r="B83" t="s">
        <v>213</v>
      </c>
      <c r="C83">
        <v>64</v>
      </c>
      <c r="D83">
        <v>1</v>
      </c>
      <c r="E83" t="s">
        <v>8961</v>
      </c>
      <c r="F83">
        <v>71</v>
      </c>
      <c r="G83">
        <v>7</v>
      </c>
      <c r="H83" t="s">
        <v>677</v>
      </c>
      <c r="I83" t="s">
        <v>8962</v>
      </c>
      <c r="J83" t="s">
        <v>8963</v>
      </c>
      <c r="K83" t="s">
        <v>761</v>
      </c>
      <c r="L83" t="s">
        <v>8964</v>
      </c>
      <c r="M83" t="s">
        <v>8965</v>
      </c>
      <c r="N83" t="s">
        <v>639</v>
      </c>
      <c r="O83" t="s">
        <v>678</v>
      </c>
      <c r="P83" t="s">
        <v>23</v>
      </c>
      <c r="Q83" t="s">
        <v>679</v>
      </c>
      <c r="R83" t="s">
        <v>640</v>
      </c>
      <c r="S83" t="s">
        <v>8966</v>
      </c>
      <c r="T83" t="s">
        <v>8967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8968</v>
      </c>
      <c r="F84">
        <v>200</v>
      </c>
      <c r="G84">
        <v>0</v>
      </c>
      <c r="H84" t="s">
        <v>637</v>
      </c>
      <c r="I84" t="s">
        <v>8969</v>
      </c>
      <c r="J84" t="s">
        <v>719</v>
      </c>
      <c r="K84" t="s">
        <v>639</v>
      </c>
      <c r="L84" t="s">
        <v>640</v>
      </c>
      <c r="M84" t="s">
        <v>8970</v>
      </c>
      <c r="N84" t="s">
        <v>639</v>
      </c>
      <c r="O84" t="s">
        <v>647</v>
      </c>
      <c r="P84" t="s">
        <v>5</v>
      </c>
      <c r="Q84" t="s">
        <v>648</v>
      </c>
      <c r="R84" t="s">
        <v>640</v>
      </c>
      <c r="S84" t="s">
        <v>639</v>
      </c>
      <c r="T84" t="s">
        <v>8971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8972</v>
      </c>
      <c r="F85">
        <v>100</v>
      </c>
      <c r="G85">
        <v>0</v>
      </c>
      <c r="H85" t="s">
        <v>637</v>
      </c>
      <c r="I85" t="s">
        <v>8973</v>
      </c>
      <c r="J85" t="s">
        <v>8974</v>
      </c>
      <c r="K85" t="s">
        <v>639</v>
      </c>
      <c r="L85" t="s">
        <v>640</v>
      </c>
      <c r="M85" t="s">
        <v>8975</v>
      </c>
      <c r="N85" t="s">
        <v>639</v>
      </c>
      <c r="O85" t="s">
        <v>647</v>
      </c>
      <c r="P85" t="s">
        <v>5</v>
      </c>
      <c r="Q85" t="s">
        <v>648</v>
      </c>
      <c r="R85" t="s">
        <v>640</v>
      </c>
      <c r="S85" t="s">
        <v>639</v>
      </c>
      <c r="T85" t="s">
        <v>8976</v>
      </c>
    </row>
    <row r="86" spans="1:20" x14ac:dyDescent="0.25">
      <c r="A86" t="s">
        <v>99</v>
      </c>
      <c r="B86" t="s">
        <v>100</v>
      </c>
      <c r="C86">
        <v>10</v>
      </c>
      <c r="D86">
        <v>10</v>
      </c>
      <c r="E86" t="s">
        <v>8977</v>
      </c>
      <c r="F86">
        <v>100</v>
      </c>
      <c r="G86">
        <v>0</v>
      </c>
      <c r="H86" t="s">
        <v>637</v>
      </c>
      <c r="I86" t="s">
        <v>8978</v>
      </c>
      <c r="J86" t="s">
        <v>655</v>
      </c>
      <c r="K86" t="s">
        <v>639</v>
      </c>
      <c r="L86" t="s">
        <v>640</v>
      </c>
      <c r="M86" t="s">
        <v>8976</v>
      </c>
      <c r="N86" t="s">
        <v>639</v>
      </c>
      <c r="O86" t="s">
        <v>662</v>
      </c>
      <c r="P86" t="s">
        <v>5</v>
      </c>
      <c r="Q86" t="s">
        <v>648</v>
      </c>
      <c r="R86" t="s">
        <v>640</v>
      </c>
      <c r="S86" t="s">
        <v>639</v>
      </c>
      <c r="T86" t="s">
        <v>8976</v>
      </c>
    </row>
    <row r="87" spans="1:20" x14ac:dyDescent="0.25">
      <c r="A87" t="s">
        <v>147</v>
      </c>
      <c r="B87" t="s">
        <v>148</v>
      </c>
      <c r="C87">
        <v>50</v>
      </c>
      <c r="D87">
        <v>6</v>
      </c>
      <c r="E87" t="s">
        <v>8979</v>
      </c>
      <c r="F87">
        <v>200</v>
      </c>
      <c r="G87">
        <v>0</v>
      </c>
      <c r="H87" t="s">
        <v>637</v>
      </c>
      <c r="I87" t="s">
        <v>8980</v>
      </c>
      <c r="J87" t="s">
        <v>663</v>
      </c>
      <c r="K87" t="s">
        <v>639</v>
      </c>
      <c r="L87" t="s">
        <v>640</v>
      </c>
      <c r="M87" t="s">
        <v>8981</v>
      </c>
      <c r="N87" t="s">
        <v>639</v>
      </c>
      <c r="O87" t="s">
        <v>647</v>
      </c>
      <c r="P87" t="s">
        <v>5</v>
      </c>
      <c r="Q87" t="s">
        <v>648</v>
      </c>
      <c r="R87" t="s">
        <v>640</v>
      </c>
      <c r="S87" t="s">
        <v>639</v>
      </c>
      <c r="T87" t="s">
        <v>8982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8983</v>
      </c>
      <c r="F88">
        <v>235</v>
      </c>
      <c r="G88">
        <v>35</v>
      </c>
      <c r="H88" t="s">
        <v>637</v>
      </c>
      <c r="I88" t="s">
        <v>8984</v>
      </c>
      <c r="J88" t="s">
        <v>653</v>
      </c>
      <c r="K88" t="s">
        <v>639</v>
      </c>
      <c r="L88" t="s">
        <v>640</v>
      </c>
      <c r="M88" t="s">
        <v>8985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639</v>
      </c>
      <c r="T88" t="s">
        <v>8985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8986</v>
      </c>
      <c r="F89">
        <v>238</v>
      </c>
      <c r="G89">
        <v>38</v>
      </c>
      <c r="H89" t="s">
        <v>637</v>
      </c>
      <c r="I89" t="s">
        <v>8987</v>
      </c>
      <c r="J89" t="s">
        <v>756</v>
      </c>
      <c r="K89" t="s">
        <v>639</v>
      </c>
      <c r="L89" t="s">
        <v>640</v>
      </c>
      <c r="M89" t="s">
        <v>8988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639</v>
      </c>
      <c r="T89" t="s">
        <v>8988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8989</v>
      </c>
      <c r="F90">
        <v>100</v>
      </c>
      <c r="G90">
        <v>0</v>
      </c>
      <c r="H90" t="s">
        <v>637</v>
      </c>
      <c r="I90" t="s">
        <v>8990</v>
      </c>
      <c r="J90" t="s">
        <v>653</v>
      </c>
      <c r="K90" t="s">
        <v>639</v>
      </c>
      <c r="L90" t="s">
        <v>640</v>
      </c>
      <c r="M90" t="s">
        <v>8991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639</v>
      </c>
      <c r="T90" t="s">
        <v>8991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8992</v>
      </c>
      <c r="F91">
        <v>100</v>
      </c>
      <c r="G91">
        <v>0</v>
      </c>
      <c r="H91" t="s">
        <v>637</v>
      </c>
      <c r="I91" t="s">
        <v>8993</v>
      </c>
      <c r="J91" t="s">
        <v>659</v>
      </c>
      <c r="K91" t="s">
        <v>639</v>
      </c>
      <c r="L91" t="s">
        <v>640</v>
      </c>
      <c r="M91" t="s">
        <v>8994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639</v>
      </c>
      <c r="T91" t="s">
        <v>8994</v>
      </c>
    </row>
    <row r="92" spans="1:20" x14ac:dyDescent="0.25">
      <c r="A92" t="s">
        <v>72</v>
      </c>
      <c r="B92" t="s">
        <v>799</v>
      </c>
      <c r="C92">
        <v>100</v>
      </c>
      <c r="D92">
        <v>1</v>
      </c>
      <c r="E92" t="s">
        <v>8995</v>
      </c>
      <c r="F92">
        <v>100</v>
      </c>
      <c r="G92">
        <v>0</v>
      </c>
      <c r="H92" t="s">
        <v>649</v>
      </c>
      <c r="I92" t="s">
        <v>8996</v>
      </c>
      <c r="J92" t="s">
        <v>8997</v>
      </c>
      <c r="K92" t="s">
        <v>8998</v>
      </c>
      <c r="L92" t="s">
        <v>915</v>
      </c>
      <c r="M92" t="s">
        <v>8999</v>
      </c>
      <c r="N92" t="s">
        <v>639</v>
      </c>
      <c r="O92" t="s">
        <v>651</v>
      </c>
      <c r="P92" t="s">
        <v>26</v>
      </c>
      <c r="Q92" t="s">
        <v>652</v>
      </c>
      <c r="R92" t="s">
        <v>640</v>
      </c>
      <c r="S92" t="s">
        <v>639</v>
      </c>
      <c r="T92" t="s">
        <v>9000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6</v>
      </c>
      <c r="E93" t="s">
        <v>9001</v>
      </c>
      <c r="F93">
        <v>200</v>
      </c>
      <c r="G93">
        <v>0</v>
      </c>
      <c r="H93" t="s">
        <v>637</v>
      </c>
      <c r="I93" t="s">
        <v>9002</v>
      </c>
      <c r="J93" t="s">
        <v>683</v>
      </c>
      <c r="K93" t="s">
        <v>639</v>
      </c>
      <c r="L93" t="s">
        <v>640</v>
      </c>
      <c r="M93" t="s">
        <v>9003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639</v>
      </c>
      <c r="T93" t="s">
        <v>9003</v>
      </c>
    </row>
    <row r="94" spans="1:20" x14ac:dyDescent="0.25">
      <c r="A94" t="s">
        <v>147</v>
      </c>
      <c r="B94" t="s">
        <v>148</v>
      </c>
      <c r="C94">
        <v>65</v>
      </c>
      <c r="D94">
        <v>1</v>
      </c>
      <c r="E94" t="s">
        <v>9004</v>
      </c>
      <c r="F94">
        <v>35</v>
      </c>
      <c r="G94">
        <v>0</v>
      </c>
      <c r="H94" t="s">
        <v>637</v>
      </c>
      <c r="I94" t="s">
        <v>640</v>
      </c>
      <c r="J94" t="s">
        <v>640</v>
      </c>
      <c r="K94" t="s">
        <v>639</v>
      </c>
      <c r="L94" t="s">
        <v>640</v>
      </c>
      <c r="M94" t="s">
        <v>639</v>
      </c>
      <c r="N94" t="s">
        <v>639</v>
      </c>
      <c r="O94" t="s">
        <v>9005</v>
      </c>
      <c r="P94" t="s">
        <v>5</v>
      </c>
      <c r="Q94" t="s">
        <v>639</v>
      </c>
      <c r="R94" t="s">
        <v>9006</v>
      </c>
      <c r="S94" t="s">
        <v>639</v>
      </c>
      <c r="T94" t="s">
        <v>9007</v>
      </c>
    </row>
    <row r="95" spans="1:20" x14ac:dyDescent="0.25">
      <c r="A95" t="s">
        <v>22</v>
      </c>
      <c r="B95" t="s">
        <v>27</v>
      </c>
      <c r="C95">
        <v>66.333333333333329</v>
      </c>
      <c r="D95">
        <v>3</v>
      </c>
      <c r="E95" t="s">
        <v>9008</v>
      </c>
      <c r="F95">
        <v>250</v>
      </c>
      <c r="G95">
        <v>0</v>
      </c>
      <c r="H95" t="s">
        <v>637</v>
      </c>
      <c r="I95" t="s">
        <v>9009</v>
      </c>
      <c r="J95" t="s">
        <v>780</v>
      </c>
      <c r="K95" t="s">
        <v>639</v>
      </c>
      <c r="L95" t="s">
        <v>640</v>
      </c>
      <c r="M95" t="s">
        <v>9010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639</v>
      </c>
      <c r="T95" t="s">
        <v>9011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9012</v>
      </c>
      <c r="F96">
        <v>200</v>
      </c>
      <c r="G96">
        <v>0</v>
      </c>
      <c r="H96" t="s">
        <v>637</v>
      </c>
      <c r="I96" t="s">
        <v>9013</v>
      </c>
      <c r="J96" t="s">
        <v>653</v>
      </c>
      <c r="K96" t="s">
        <v>639</v>
      </c>
      <c r="L96" t="s">
        <v>640</v>
      </c>
      <c r="M96" t="s">
        <v>9014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639</v>
      </c>
      <c r="T96" t="s">
        <v>9014</v>
      </c>
    </row>
    <row r="97" spans="1:20" x14ac:dyDescent="0.25">
      <c r="A97" t="s">
        <v>3</v>
      </c>
      <c r="B97" t="s">
        <v>4</v>
      </c>
      <c r="C97">
        <v>0</v>
      </c>
      <c r="D97">
        <v>1</v>
      </c>
      <c r="E97" t="s">
        <v>9015</v>
      </c>
      <c r="F97">
        <v>1561</v>
      </c>
      <c r="G97">
        <v>35</v>
      </c>
      <c r="H97" t="s">
        <v>751</v>
      </c>
      <c r="I97" t="s">
        <v>9016</v>
      </c>
      <c r="J97" t="s">
        <v>9017</v>
      </c>
      <c r="K97" t="s">
        <v>730</v>
      </c>
      <c r="L97" t="s">
        <v>9018</v>
      </c>
      <c r="M97" t="s">
        <v>9019</v>
      </c>
      <c r="N97" t="s">
        <v>1010</v>
      </c>
      <c r="O97" t="s">
        <v>743</v>
      </c>
      <c r="P97" t="s">
        <v>744</v>
      </c>
      <c r="Q97" t="s">
        <v>745</v>
      </c>
      <c r="R97" t="s">
        <v>640</v>
      </c>
      <c r="S97" t="s">
        <v>639</v>
      </c>
      <c r="T97" t="s">
        <v>9020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9021</v>
      </c>
      <c r="F98">
        <v>100</v>
      </c>
      <c r="G98">
        <v>0</v>
      </c>
      <c r="H98" t="s">
        <v>637</v>
      </c>
      <c r="I98" t="s">
        <v>9022</v>
      </c>
      <c r="J98" t="s">
        <v>732</v>
      </c>
      <c r="K98" t="s">
        <v>639</v>
      </c>
      <c r="L98" t="s">
        <v>640</v>
      </c>
      <c r="M98" t="s">
        <v>9023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639</v>
      </c>
      <c r="T98" t="s">
        <v>9023</v>
      </c>
    </row>
    <row r="99" spans="1:20" x14ac:dyDescent="0.25">
      <c r="A99" t="s">
        <v>601</v>
      </c>
      <c r="B99" t="s">
        <v>602</v>
      </c>
      <c r="C99">
        <v>109</v>
      </c>
      <c r="D99">
        <v>2</v>
      </c>
      <c r="E99" t="s">
        <v>9024</v>
      </c>
      <c r="F99">
        <v>377</v>
      </c>
      <c r="G99">
        <v>50</v>
      </c>
      <c r="H99" t="s">
        <v>751</v>
      </c>
      <c r="I99" t="s">
        <v>9025</v>
      </c>
      <c r="J99" t="s">
        <v>9026</v>
      </c>
      <c r="K99" t="s">
        <v>1025</v>
      </c>
      <c r="L99" t="s">
        <v>9027</v>
      </c>
      <c r="M99" t="s">
        <v>9028</v>
      </c>
      <c r="N99" t="s">
        <v>1010</v>
      </c>
      <c r="O99" t="s">
        <v>753</v>
      </c>
      <c r="P99" t="s">
        <v>744</v>
      </c>
      <c r="Q99" t="s">
        <v>745</v>
      </c>
      <c r="R99" t="s">
        <v>640</v>
      </c>
      <c r="S99" t="s">
        <v>639</v>
      </c>
      <c r="T99" t="s">
        <v>9023</v>
      </c>
    </row>
    <row r="100" spans="1:20" x14ac:dyDescent="0.25">
      <c r="A100" t="s">
        <v>241</v>
      </c>
      <c r="B100" t="s">
        <v>247</v>
      </c>
      <c r="C100">
        <v>109</v>
      </c>
      <c r="D100">
        <v>1</v>
      </c>
      <c r="E100" t="s">
        <v>9024</v>
      </c>
      <c r="F100">
        <v>377</v>
      </c>
      <c r="G100">
        <v>50</v>
      </c>
      <c r="H100" t="s">
        <v>751</v>
      </c>
      <c r="I100" t="s">
        <v>9025</v>
      </c>
      <c r="J100" t="s">
        <v>9026</v>
      </c>
      <c r="K100" t="s">
        <v>1025</v>
      </c>
      <c r="L100" t="s">
        <v>9027</v>
      </c>
      <c r="M100" t="s">
        <v>9028</v>
      </c>
      <c r="N100" t="s">
        <v>1010</v>
      </c>
      <c r="O100" t="s">
        <v>753</v>
      </c>
      <c r="P100" t="s">
        <v>744</v>
      </c>
      <c r="Q100" t="s">
        <v>745</v>
      </c>
      <c r="R100" t="s">
        <v>640</v>
      </c>
      <c r="S100" t="s">
        <v>639</v>
      </c>
      <c r="T100" t="s">
        <v>9023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9029</v>
      </c>
      <c r="F101">
        <v>101</v>
      </c>
      <c r="G101">
        <v>1</v>
      </c>
      <c r="H101" t="s">
        <v>637</v>
      </c>
      <c r="I101" t="s">
        <v>9030</v>
      </c>
      <c r="J101" t="s">
        <v>712</v>
      </c>
      <c r="K101" t="s">
        <v>639</v>
      </c>
      <c r="L101" t="s">
        <v>640</v>
      </c>
      <c r="M101" t="s">
        <v>9031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639</v>
      </c>
      <c r="T101" t="s">
        <v>9031</v>
      </c>
    </row>
    <row r="102" spans="1:20" x14ac:dyDescent="0.25">
      <c r="A102" t="s">
        <v>239</v>
      </c>
      <c r="B102" t="s">
        <v>245</v>
      </c>
      <c r="C102">
        <v>109</v>
      </c>
      <c r="D102">
        <v>1</v>
      </c>
      <c r="E102" t="s">
        <v>9032</v>
      </c>
      <c r="F102">
        <v>159</v>
      </c>
      <c r="G102">
        <v>50</v>
      </c>
      <c r="H102" t="s">
        <v>751</v>
      </c>
      <c r="I102" t="s">
        <v>9033</v>
      </c>
      <c r="J102" t="s">
        <v>9034</v>
      </c>
      <c r="K102" t="s">
        <v>846</v>
      </c>
      <c r="L102" t="s">
        <v>9035</v>
      </c>
      <c r="M102" t="s">
        <v>9036</v>
      </c>
      <c r="N102" t="s">
        <v>1010</v>
      </c>
      <c r="O102" t="s">
        <v>753</v>
      </c>
      <c r="P102" t="s">
        <v>744</v>
      </c>
      <c r="Q102" t="s">
        <v>745</v>
      </c>
      <c r="R102" t="s">
        <v>640</v>
      </c>
      <c r="S102" t="s">
        <v>639</v>
      </c>
      <c r="T102" t="s">
        <v>9031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9037</v>
      </c>
      <c r="F103">
        <v>107</v>
      </c>
      <c r="G103">
        <v>7</v>
      </c>
      <c r="H103" t="s">
        <v>637</v>
      </c>
      <c r="I103" t="s">
        <v>9038</v>
      </c>
      <c r="J103" t="s">
        <v>659</v>
      </c>
      <c r="K103" t="s">
        <v>639</v>
      </c>
      <c r="L103" t="s">
        <v>640</v>
      </c>
      <c r="M103" t="s">
        <v>9031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639</v>
      </c>
      <c r="T103" t="s">
        <v>9031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9039</v>
      </c>
      <c r="F104">
        <v>100</v>
      </c>
      <c r="G104">
        <v>0</v>
      </c>
      <c r="H104" t="s">
        <v>637</v>
      </c>
      <c r="I104" t="s">
        <v>9040</v>
      </c>
      <c r="J104" t="s">
        <v>697</v>
      </c>
      <c r="K104" t="s">
        <v>639</v>
      </c>
      <c r="L104" t="s">
        <v>640</v>
      </c>
      <c r="M104" t="s">
        <v>9041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639</v>
      </c>
      <c r="T104" t="s">
        <v>9041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9042</v>
      </c>
      <c r="F105">
        <v>100</v>
      </c>
      <c r="G105">
        <v>0</v>
      </c>
      <c r="H105" t="s">
        <v>637</v>
      </c>
      <c r="I105" t="s">
        <v>9043</v>
      </c>
      <c r="J105" t="s">
        <v>757</v>
      </c>
      <c r="K105" t="s">
        <v>639</v>
      </c>
      <c r="L105" t="s">
        <v>640</v>
      </c>
      <c r="M105" t="s">
        <v>9041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639</v>
      </c>
      <c r="T105" t="s">
        <v>9041</v>
      </c>
    </row>
    <row r="106" spans="1:20" x14ac:dyDescent="0.25">
      <c r="A106" t="s">
        <v>240</v>
      </c>
      <c r="B106" t="s">
        <v>246</v>
      </c>
      <c r="C106">
        <v>109</v>
      </c>
      <c r="D106">
        <v>4</v>
      </c>
      <c r="E106" t="s">
        <v>9015</v>
      </c>
      <c r="F106">
        <v>1561</v>
      </c>
      <c r="G106">
        <v>35</v>
      </c>
      <c r="H106" t="s">
        <v>751</v>
      </c>
      <c r="I106" t="s">
        <v>9016</v>
      </c>
      <c r="J106" t="s">
        <v>9017</v>
      </c>
      <c r="K106" t="s">
        <v>730</v>
      </c>
      <c r="L106" t="s">
        <v>9018</v>
      </c>
      <c r="M106" t="s">
        <v>9019</v>
      </c>
      <c r="N106" t="s">
        <v>1010</v>
      </c>
      <c r="O106" t="s">
        <v>743</v>
      </c>
      <c r="P106" t="s">
        <v>744</v>
      </c>
      <c r="Q106" t="s">
        <v>745</v>
      </c>
      <c r="R106" t="s">
        <v>640</v>
      </c>
      <c r="S106" t="s">
        <v>639</v>
      </c>
      <c r="T106" t="s">
        <v>9041</v>
      </c>
    </row>
    <row r="107" spans="1:20" x14ac:dyDescent="0.25">
      <c r="A107" t="s">
        <v>241</v>
      </c>
      <c r="B107" t="s">
        <v>247</v>
      </c>
      <c r="C107">
        <v>109</v>
      </c>
      <c r="D107">
        <v>2</v>
      </c>
      <c r="E107" t="s">
        <v>9015</v>
      </c>
      <c r="F107">
        <v>1561</v>
      </c>
      <c r="G107">
        <v>35</v>
      </c>
      <c r="H107" t="s">
        <v>751</v>
      </c>
      <c r="I107" t="s">
        <v>9016</v>
      </c>
      <c r="J107" t="s">
        <v>9017</v>
      </c>
      <c r="K107" t="s">
        <v>730</v>
      </c>
      <c r="L107" t="s">
        <v>9018</v>
      </c>
      <c r="M107" t="s">
        <v>9019</v>
      </c>
      <c r="N107" t="s">
        <v>1010</v>
      </c>
      <c r="O107" t="s">
        <v>743</v>
      </c>
      <c r="P107" t="s">
        <v>744</v>
      </c>
      <c r="Q107" t="s">
        <v>745</v>
      </c>
      <c r="R107" t="s">
        <v>640</v>
      </c>
      <c r="S107" t="s">
        <v>639</v>
      </c>
      <c r="T107" t="s">
        <v>9041</v>
      </c>
    </row>
    <row r="108" spans="1:20" x14ac:dyDescent="0.25">
      <c r="A108" t="s">
        <v>239</v>
      </c>
      <c r="B108" t="s">
        <v>245</v>
      </c>
      <c r="C108">
        <v>109</v>
      </c>
      <c r="D108">
        <v>8</v>
      </c>
      <c r="E108" t="s">
        <v>9015</v>
      </c>
      <c r="F108">
        <v>1561</v>
      </c>
      <c r="G108">
        <v>35</v>
      </c>
      <c r="H108" t="s">
        <v>751</v>
      </c>
      <c r="I108" t="s">
        <v>9016</v>
      </c>
      <c r="J108" t="s">
        <v>9017</v>
      </c>
      <c r="K108" t="s">
        <v>730</v>
      </c>
      <c r="L108" t="s">
        <v>9018</v>
      </c>
      <c r="M108" t="s">
        <v>9019</v>
      </c>
      <c r="N108" t="s">
        <v>1010</v>
      </c>
      <c r="O108" t="s">
        <v>743</v>
      </c>
      <c r="P108" t="s">
        <v>744</v>
      </c>
      <c r="Q108" t="s">
        <v>745</v>
      </c>
      <c r="R108" t="s">
        <v>640</v>
      </c>
      <c r="S108" t="s">
        <v>639</v>
      </c>
      <c r="T108" t="s">
        <v>9041</v>
      </c>
    </row>
    <row r="109" spans="1:20" x14ac:dyDescent="0.25">
      <c r="A109" t="s">
        <v>18</v>
      </c>
      <c r="B109" t="s">
        <v>19</v>
      </c>
      <c r="C109">
        <v>66.666666666666671</v>
      </c>
      <c r="D109">
        <v>3</v>
      </c>
      <c r="E109" t="s">
        <v>9044</v>
      </c>
      <c r="F109">
        <v>100</v>
      </c>
      <c r="G109">
        <v>0</v>
      </c>
      <c r="H109" t="s">
        <v>637</v>
      </c>
      <c r="I109" t="s">
        <v>9045</v>
      </c>
      <c r="J109" t="s">
        <v>727</v>
      </c>
      <c r="K109" t="s">
        <v>639</v>
      </c>
      <c r="L109" t="s">
        <v>640</v>
      </c>
      <c r="M109" t="s">
        <v>9046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9047</v>
      </c>
      <c r="T109" t="s">
        <v>9046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6</v>
      </c>
      <c r="E110" t="s">
        <v>9048</v>
      </c>
      <c r="F110">
        <v>270</v>
      </c>
      <c r="G110">
        <v>0</v>
      </c>
      <c r="H110" t="s">
        <v>637</v>
      </c>
      <c r="I110" t="s">
        <v>9049</v>
      </c>
      <c r="J110" t="s">
        <v>654</v>
      </c>
      <c r="K110" t="s">
        <v>639</v>
      </c>
      <c r="L110" t="s">
        <v>640</v>
      </c>
      <c r="M110" t="s">
        <v>9046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9050</v>
      </c>
      <c r="T110" t="s">
        <v>9046</v>
      </c>
    </row>
    <row r="111" spans="1:20" x14ac:dyDescent="0.25">
      <c r="A111" t="s">
        <v>147</v>
      </c>
      <c r="B111" t="s">
        <v>148</v>
      </c>
      <c r="C111">
        <v>65</v>
      </c>
      <c r="D111">
        <v>2</v>
      </c>
      <c r="E111" t="s">
        <v>9048</v>
      </c>
      <c r="F111">
        <v>270</v>
      </c>
      <c r="G111">
        <v>0</v>
      </c>
      <c r="H111" t="s">
        <v>637</v>
      </c>
      <c r="I111" t="s">
        <v>9049</v>
      </c>
      <c r="J111" t="s">
        <v>654</v>
      </c>
      <c r="K111" t="s">
        <v>639</v>
      </c>
      <c r="L111" t="s">
        <v>640</v>
      </c>
      <c r="M111" t="s">
        <v>9046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9050</v>
      </c>
      <c r="T111" t="s">
        <v>9046</v>
      </c>
    </row>
    <row r="112" spans="1:20" x14ac:dyDescent="0.25">
      <c r="A112" t="s">
        <v>239</v>
      </c>
      <c r="B112" t="s">
        <v>245</v>
      </c>
      <c r="C112">
        <v>159</v>
      </c>
      <c r="D112">
        <v>1</v>
      </c>
      <c r="E112" t="s">
        <v>9051</v>
      </c>
      <c r="F112">
        <v>129</v>
      </c>
      <c r="G112">
        <v>0</v>
      </c>
      <c r="H112" t="s">
        <v>637</v>
      </c>
      <c r="I112" t="s">
        <v>9052</v>
      </c>
      <c r="J112" t="s">
        <v>757</v>
      </c>
      <c r="K112" t="s">
        <v>639</v>
      </c>
      <c r="L112" t="s">
        <v>640</v>
      </c>
      <c r="M112" t="s">
        <v>9053</v>
      </c>
      <c r="N112" t="s">
        <v>639</v>
      </c>
      <c r="O112" t="s">
        <v>647</v>
      </c>
      <c r="P112" t="s">
        <v>5</v>
      </c>
      <c r="Q112" t="s">
        <v>648</v>
      </c>
      <c r="R112" t="s">
        <v>640</v>
      </c>
      <c r="S112" t="s">
        <v>639</v>
      </c>
      <c r="T112" t="s">
        <v>9053</v>
      </c>
    </row>
    <row r="113" spans="1:20" x14ac:dyDescent="0.25">
      <c r="A113" t="s">
        <v>147</v>
      </c>
      <c r="B113" t="s">
        <v>148</v>
      </c>
      <c r="C113">
        <v>50</v>
      </c>
      <c r="D113">
        <v>12</v>
      </c>
      <c r="E113" t="s">
        <v>9054</v>
      </c>
      <c r="F113">
        <v>400</v>
      </c>
      <c r="G113">
        <v>0</v>
      </c>
      <c r="H113" t="s">
        <v>637</v>
      </c>
      <c r="I113" t="s">
        <v>9009</v>
      </c>
      <c r="J113" t="s">
        <v>780</v>
      </c>
      <c r="K113" t="s">
        <v>639</v>
      </c>
      <c r="L113" t="s">
        <v>640</v>
      </c>
      <c r="M113" t="s">
        <v>9055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639</v>
      </c>
      <c r="T113" t="s">
        <v>9055</v>
      </c>
    </row>
    <row r="114" spans="1:20" x14ac:dyDescent="0.25">
      <c r="A114" t="s">
        <v>239</v>
      </c>
      <c r="B114" t="s">
        <v>245</v>
      </c>
      <c r="C114">
        <v>109</v>
      </c>
      <c r="D114">
        <v>1</v>
      </c>
      <c r="E114" t="s">
        <v>9056</v>
      </c>
      <c r="F114">
        <v>159</v>
      </c>
      <c r="G114">
        <v>50</v>
      </c>
      <c r="H114" t="s">
        <v>751</v>
      </c>
      <c r="I114" t="s">
        <v>9057</v>
      </c>
      <c r="J114" t="s">
        <v>9058</v>
      </c>
      <c r="K114" t="s">
        <v>9059</v>
      </c>
      <c r="L114" t="s">
        <v>9060</v>
      </c>
      <c r="M114" t="s">
        <v>9053</v>
      </c>
      <c r="N114" t="s">
        <v>1010</v>
      </c>
      <c r="O114" t="s">
        <v>753</v>
      </c>
      <c r="P114" t="s">
        <v>744</v>
      </c>
      <c r="Q114" t="s">
        <v>745</v>
      </c>
      <c r="R114" t="s">
        <v>640</v>
      </c>
      <c r="S114" t="s">
        <v>639</v>
      </c>
      <c r="T114" t="s">
        <v>9055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9061</v>
      </c>
      <c r="F115">
        <v>238</v>
      </c>
      <c r="G115">
        <v>38</v>
      </c>
      <c r="H115" t="s">
        <v>637</v>
      </c>
      <c r="I115" t="s">
        <v>9062</v>
      </c>
      <c r="J115" t="s">
        <v>638</v>
      </c>
      <c r="K115" t="s">
        <v>639</v>
      </c>
      <c r="L115" t="s">
        <v>640</v>
      </c>
      <c r="M115" t="s">
        <v>9063</v>
      </c>
      <c r="N115" t="s">
        <v>639</v>
      </c>
      <c r="O115" t="s">
        <v>647</v>
      </c>
      <c r="P115" t="s">
        <v>5</v>
      </c>
      <c r="Q115" t="s">
        <v>648</v>
      </c>
      <c r="R115" t="s">
        <v>640</v>
      </c>
      <c r="S115" t="s">
        <v>639</v>
      </c>
      <c r="T115" t="s">
        <v>9063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12</v>
      </c>
      <c r="E116" t="s">
        <v>9064</v>
      </c>
      <c r="F116">
        <v>400</v>
      </c>
      <c r="G116">
        <v>0</v>
      </c>
      <c r="H116" t="s">
        <v>637</v>
      </c>
      <c r="I116" t="s">
        <v>764</v>
      </c>
      <c r="J116" t="s">
        <v>728</v>
      </c>
      <c r="K116" t="s">
        <v>639</v>
      </c>
      <c r="L116" t="s">
        <v>640</v>
      </c>
      <c r="M116" t="s">
        <v>9065</v>
      </c>
      <c r="N116" t="s">
        <v>639</v>
      </c>
      <c r="O116" t="s">
        <v>641</v>
      </c>
      <c r="P116" t="s">
        <v>5</v>
      </c>
      <c r="Q116" t="s">
        <v>642</v>
      </c>
      <c r="R116" t="s">
        <v>640</v>
      </c>
      <c r="S116" t="s">
        <v>9066</v>
      </c>
      <c r="T116" t="s">
        <v>9065</v>
      </c>
    </row>
    <row r="117" spans="1:20" x14ac:dyDescent="0.25">
      <c r="A117" t="s">
        <v>601</v>
      </c>
      <c r="B117" t="s">
        <v>602</v>
      </c>
      <c r="C117">
        <v>109</v>
      </c>
      <c r="D117">
        <v>1</v>
      </c>
      <c r="E117" t="s">
        <v>9067</v>
      </c>
      <c r="F117">
        <v>486</v>
      </c>
      <c r="G117">
        <v>50</v>
      </c>
      <c r="H117" t="s">
        <v>751</v>
      </c>
      <c r="I117" t="s">
        <v>9068</v>
      </c>
      <c r="J117" t="s">
        <v>9069</v>
      </c>
      <c r="K117" t="s">
        <v>5242</v>
      </c>
      <c r="L117" t="s">
        <v>9070</v>
      </c>
      <c r="M117" t="s">
        <v>9065</v>
      </c>
      <c r="N117" t="s">
        <v>1010</v>
      </c>
      <c r="O117" t="s">
        <v>753</v>
      </c>
      <c r="P117" t="s">
        <v>744</v>
      </c>
      <c r="Q117" t="s">
        <v>745</v>
      </c>
      <c r="R117" t="s">
        <v>640</v>
      </c>
      <c r="S117" t="s">
        <v>639</v>
      </c>
      <c r="T117" t="s">
        <v>9071</v>
      </c>
    </row>
    <row r="118" spans="1:20" x14ac:dyDescent="0.25">
      <c r="A118" t="s">
        <v>240</v>
      </c>
      <c r="B118" t="s">
        <v>246</v>
      </c>
      <c r="C118">
        <v>109</v>
      </c>
      <c r="D118">
        <v>1</v>
      </c>
      <c r="E118" t="s">
        <v>9067</v>
      </c>
      <c r="F118">
        <v>486</v>
      </c>
      <c r="G118">
        <v>50</v>
      </c>
      <c r="H118" t="s">
        <v>751</v>
      </c>
      <c r="I118" t="s">
        <v>9068</v>
      </c>
      <c r="J118" t="s">
        <v>9069</v>
      </c>
      <c r="K118" t="s">
        <v>5242</v>
      </c>
      <c r="L118" t="s">
        <v>9070</v>
      </c>
      <c r="M118" t="s">
        <v>9065</v>
      </c>
      <c r="N118" t="s">
        <v>1010</v>
      </c>
      <c r="O118" t="s">
        <v>753</v>
      </c>
      <c r="P118" t="s">
        <v>744</v>
      </c>
      <c r="Q118" t="s">
        <v>745</v>
      </c>
      <c r="R118" t="s">
        <v>640</v>
      </c>
      <c r="S118" t="s">
        <v>639</v>
      </c>
      <c r="T118" t="s">
        <v>9071</v>
      </c>
    </row>
    <row r="119" spans="1:20" x14ac:dyDescent="0.25">
      <c r="A119" t="s">
        <v>241</v>
      </c>
      <c r="B119" t="s">
        <v>247</v>
      </c>
      <c r="C119">
        <v>109</v>
      </c>
      <c r="D119">
        <v>1</v>
      </c>
      <c r="E119" t="s">
        <v>9067</v>
      </c>
      <c r="F119">
        <v>486</v>
      </c>
      <c r="G119">
        <v>50</v>
      </c>
      <c r="H119" t="s">
        <v>751</v>
      </c>
      <c r="I119" t="s">
        <v>9068</v>
      </c>
      <c r="J119" t="s">
        <v>9069</v>
      </c>
      <c r="K119" t="s">
        <v>5242</v>
      </c>
      <c r="L119" t="s">
        <v>9070</v>
      </c>
      <c r="M119" t="s">
        <v>9065</v>
      </c>
      <c r="N119" t="s">
        <v>1010</v>
      </c>
      <c r="O119" t="s">
        <v>753</v>
      </c>
      <c r="P119" t="s">
        <v>744</v>
      </c>
      <c r="Q119" t="s">
        <v>745</v>
      </c>
      <c r="R119" t="s">
        <v>640</v>
      </c>
      <c r="S119" t="s">
        <v>639</v>
      </c>
      <c r="T119" t="s">
        <v>9071</v>
      </c>
    </row>
    <row r="120" spans="1:20" x14ac:dyDescent="0.25">
      <c r="A120" t="s">
        <v>239</v>
      </c>
      <c r="B120" t="s">
        <v>245</v>
      </c>
      <c r="C120">
        <v>109</v>
      </c>
      <c r="D120">
        <v>1</v>
      </c>
      <c r="E120" t="s">
        <v>9067</v>
      </c>
      <c r="F120">
        <v>486</v>
      </c>
      <c r="G120">
        <v>50</v>
      </c>
      <c r="H120" t="s">
        <v>751</v>
      </c>
      <c r="I120" t="s">
        <v>9068</v>
      </c>
      <c r="J120" t="s">
        <v>9069</v>
      </c>
      <c r="K120" t="s">
        <v>5242</v>
      </c>
      <c r="L120" t="s">
        <v>9070</v>
      </c>
      <c r="M120" t="s">
        <v>9065</v>
      </c>
      <c r="N120" t="s">
        <v>1010</v>
      </c>
      <c r="O120" t="s">
        <v>753</v>
      </c>
      <c r="P120" t="s">
        <v>744</v>
      </c>
      <c r="Q120" t="s">
        <v>745</v>
      </c>
      <c r="R120" t="s">
        <v>640</v>
      </c>
      <c r="S120" t="s">
        <v>639</v>
      </c>
      <c r="T120" t="s">
        <v>9071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9072</v>
      </c>
      <c r="F121">
        <v>100</v>
      </c>
      <c r="G121">
        <v>0</v>
      </c>
      <c r="H121" t="s">
        <v>637</v>
      </c>
      <c r="I121" t="s">
        <v>9073</v>
      </c>
      <c r="J121" t="s">
        <v>682</v>
      </c>
      <c r="K121" t="s">
        <v>639</v>
      </c>
      <c r="L121" t="s">
        <v>640</v>
      </c>
      <c r="M121" t="s">
        <v>9074</v>
      </c>
      <c r="N121" t="s">
        <v>639</v>
      </c>
      <c r="O121" t="s">
        <v>660</v>
      </c>
      <c r="P121" t="s">
        <v>5</v>
      </c>
      <c r="Q121" t="s">
        <v>642</v>
      </c>
      <c r="R121" t="s">
        <v>640</v>
      </c>
      <c r="S121" t="s">
        <v>639</v>
      </c>
      <c r="T121" t="s">
        <v>9071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3</v>
      </c>
      <c r="E122" t="s">
        <v>9075</v>
      </c>
      <c r="F122">
        <v>100</v>
      </c>
      <c r="G122">
        <v>0</v>
      </c>
      <c r="H122" t="s">
        <v>637</v>
      </c>
      <c r="I122" t="s">
        <v>9076</v>
      </c>
      <c r="J122" t="s">
        <v>687</v>
      </c>
      <c r="K122" t="s">
        <v>639</v>
      </c>
      <c r="L122" t="s">
        <v>640</v>
      </c>
      <c r="M122" t="s">
        <v>9077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9078</v>
      </c>
      <c r="T122" t="s">
        <v>9074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3</v>
      </c>
      <c r="E123" t="s">
        <v>9079</v>
      </c>
      <c r="F123">
        <v>100</v>
      </c>
      <c r="G123">
        <v>0</v>
      </c>
      <c r="H123" t="s">
        <v>637</v>
      </c>
      <c r="I123" t="s">
        <v>9080</v>
      </c>
      <c r="J123" t="s">
        <v>700</v>
      </c>
      <c r="K123" t="s">
        <v>639</v>
      </c>
      <c r="L123" t="s">
        <v>640</v>
      </c>
      <c r="M123" t="s">
        <v>9081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9082</v>
      </c>
      <c r="T123" t="s">
        <v>9077</v>
      </c>
    </row>
    <row r="124" spans="1:20" x14ac:dyDescent="0.25">
      <c r="A124" t="s">
        <v>241</v>
      </c>
      <c r="B124" t="s">
        <v>247</v>
      </c>
      <c r="C124">
        <v>109</v>
      </c>
      <c r="D124">
        <v>1</v>
      </c>
      <c r="E124" t="s">
        <v>9083</v>
      </c>
      <c r="F124">
        <v>159</v>
      </c>
      <c r="G124">
        <v>50</v>
      </c>
      <c r="H124" t="s">
        <v>751</v>
      </c>
      <c r="I124" t="s">
        <v>9084</v>
      </c>
      <c r="J124" t="s">
        <v>9085</v>
      </c>
      <c r="K124" t="s">
        <v>809</v>
      </c>
      <c r="L124" t="s">
        <v>9086</v>
      </c>
      <c r="M124" t="s">
        <v>9077</v>
      </c>
      <c r="N124" t="s">
        <v>1010</v>
      </c>
      <c r="O124" t="s">
        <v>753</v>
      </c>
      <c r="P124" t="s">
        <v>744</v>
      </c>
      <c r="Q124" t="s">
        <v>745</v>
      </c>
      <c r="R124" t="s">
        <v>640</v>
      </c>
      <c r="S124" t="s">
        <v>639</v>
      </c>
      <c r="T124" t="s">
        <v>9077</v>
      </c>
    </row>
    <row r="125" spans="1:20" x14ac:dyDescent="0.25">
      <c r="A125" t="s">
        <v>241</v>
      </c>
      <c r="B125" t="s">
        <v>247</v>
      </c>
      <c r="C125">
        <v>159</v>
      </c>
      <c r="D125">
        <v>1</v>
      </c>
      <c r="E125" t="s">
        <v>9087</v>
      </c>
      <c r="F125">
        <v>218</v>
      </c>
      <c r="G125">
        <v>0</v>
      </c>
      <c r="H125" t="s">
        <v>637</v>
      </c>
      <c r="I125" t="s">
        <v>9088</v>
      </c>
      <c r="J125" t="s">
        <v>686</v>
      </c>
      <c r="K125" t="s">
        <v>639</v>
      </c>
      <c r="L125" t="s">
        <v>640</v>
      </c>
      <c r="M125" t="s">
        <v>9089</v>
      </c>
      <c r="N125" t="s">
        <v>639</v>
      </c>
      <c r="O125" t="s">
        <v>647</v>
      </c>
      <c r="P125" t="s">
        <v>5</v>
      </c>
      <c r="Q125" t="s">
        <v>648</v>
      </c>
      <c r="R125" t="s">
        <v>640</v>
      </c>
      <c r="S125" t="s">
        <v>9090</v>
      </c>
      <c r="T125" t="s">
        <v>9081</v>
      </c>
    </row>
    <row r="126" spans="1:20" x14ac:dyDescent="0.25">
      <c r="A126" t="s">
        <v>240</v>
      </c>
      <c r="B126" t="s">
        <v>246</v>
      </c>
      <c r="C126">
        <v>159</v>
      </c>
      <c r="D126">
        <v>1</v>
      </c>
      <c r="E126" t="s">
        <v>9087</v>
      </c>
      <c r="F126">
        <v>218</v>
      </c>
      <c r="G126">
        <v>0</v>
      </c>
      <c r="H126" t="s">
        <v>637</v>
      </c>
      <c r="I126" t="s">
        <v>9088</v>
      </c>
      <c r="J126" t="s">
        <v>686</v>
      </c>
      <c r="K126" t="s">
        <v>639</v>
      </c>
      <c r="L126" t="s">
        <v>640</v>
      </c>
      <c r="M126" t="s">
        <v>9089</v>
      </c>
      <c r="N126" t="s">
        <v>639</v>
      </c>
      <c r="O126" t="s">
        <v>647</v>
      </c>
      <c r="P126" t="s">
        <v>5</v>
      </c>
      <c r="Q126" t="s">
        <v>648</v>
      </c>
      <c r="R126" t="s">
        <v>640</v>
      </c>
      <c r="S126" t="s">
        <v>9090</v>
      </c>
      <c r="T126" t="s">
        <v>9081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9091</v>
      </c>
      <c r="F127">
        <v>100</v>
      </c>
      <c r="G127">
        <v>0</v>
      </c>
      <c r="H127" t="s">
        <v>637</v>
      </c>
      <c r="I127" t="s">
        <v>9092</v>
      </c>
      <c r="J127" t="s">
        <v>697</v>
      </c>
      <c r="K127" t="s">
        <v>639</v>
      </c>
      <c r="L127" t="s">
        <v>640</v>
      </c>
      <c r="M127" t="s">
        <v>9093</v>
      </c>
      <c r="N127" t="s">
        <v>639</v>
      </c>
      <c r="O127" t="s">
        <v>641</v>
      </c>
      <c r="P127" t="s">
        <v>5</v>
      </c>
      <c r="Q127" t="s">
        <v>642</v>
      </c>
      <c r="R127" t="s">
        <v>9094</v>
      </c>
      <c r="S127" t="s">
        <v>639</v>
      </c>
      <c r="T127" t="s">
        <v>9089</v>
      </c>
    </row>
    <row r="128" spans="1:20" x14ac:dyDescent="0.25">
      <c r="A128" t="s">
        <v>18</v>
      </c>
      <c r="B128" t="s">
        <v>19</v>
      </c>
      <c r="C128">
        <v>50</v>
      </c>
      <c r="D128">
        <v>10</v>
      </c>
      <c r="E128" t="s">
        <v>9095</v>
      </c>
      <c r="F128">
        <v>399</v>
      </c>
      <c r="G128">
        <v>0</v>
      </c>
      <c r="H128" t="s">
        <v>751</v>
      </c>
      <c r="I128" t="s">
        <v>9096</v>
      </c>
      <c r="J128" t="s">
        <v>9097</v>
      </c>
      <c r="K128" t="s">
        <v>730</v>
      </c>
      <c r="L128" t="s">
        <v>9098</v>
      </c>
      <c r="M128" t="s">
        <v>9099</v>
      </c>
      <c r="N128" t="s">
        <v>1010</v>
      </c>
      <c r="O128" t="s">
        <v>743</v>
      </c>
      <c r="P128" t="s">
        <v>744</v>
      </c>
      <c r="Q128" t="s">
        <v>745</v>
      </c>
      <c r="R128" t="s">
        <v>640</v>
      </c>
      <c r="S128" t="s">
        <v>639</v>
      </c>
      <c r="T128" t="s">
        <v>9100</v>
      </c>
    </row>
    <row r="129" spans="1:20" x14ac:dyDescent="0.25">
      <c r="A129" t="s">
        <v>601</v>
      </c>
      <c r="B129" t="s">
        <v>602</v>
      </c>
      <c r="C129">
        <v>159</v>
      </c>
      <c r="D129">
        <v>1</v>
      </c>
      <c r="E129" t="s">
        <v>9101</v>
      </c>
      <c r="F129">
        <v>225</v>
      </c>
      <c r="G129">
        <v>7</v>
      </c>
      <c r="H129" t="s">
        <v>637</v>
      </c>
      <c r="I129" t="s">
        <v>9102</v>
      </c>
      <c r="J129" t="s">
        <v>653</v>
      </c>
      <c r="K129" t="s">
        <v>639</v>
      </c>
      <c r="L129" t="s">
        <v>640</v>
      </c>
      <c r="M129" t="s">
        <v>9103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639</v>
      </c>
      <c r="T129" t="s">
        <v>9100</v>
      </c>
    </row>
    <row r="130" spans="1:20" x14ac:dyDescent="0.25">
      <c r="A130" t="s">
        <v>239</v>
      </c>
      <c r="B130" t="s">
        <v>245</v>
      </c>
      <c r="C130">
        <v>159</v>
      </c>
      <c r="D130">
        <v>1</v>
      </c>
      <c r="E130" t="s">
        <v>9101</v>
      </c>
      <c r="F130">
        <v>225</v>
      </c>
      <c r="G130">
        <v>7</v>
      </c>
      <c r="H130" t="s">
        <v>637</v>
      </c>
      <c r="I130" t="s">
        <v>9102</v>
      </c>
      <c r="J130" t="s">
        <v>653</v>
      </c>
      <c r="K130" t="s">
        <v>639</v>
      </c>
      <c r="L130" t="s">
        <v>640</v>
      </c>
      <c r="M130" t="s">
        <v>9103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639</v>
      </c>
      <c r="T130" t="s">
        <v>9100</v>
      </c>
    </row>
    <row r="131" spans="1:20" x14ac:dyDescent="0.25">
      <c r="A131" t="s">
        <v>147</v>
      </c>
      <c r="B131" t="s">
        <v>148</v>
      </c>
      <c r="C131">
        <v>65</v>
      </c>
      <c r="D131">
        <v>1</v>
      </c>
      <c r="E131" t="s">
        <v>9104</v>
      </c>
      <c r="F131">
        <v>35</v>
      </c>
      <c r="G131">
        <v>0</v>
      </c>
      <c r="H131" t="s">
        <v>637</v>
      </c>
      <c r="I131" t="s">
        <v>9105</v>
      </c>
      <c r="J131" t="s">
        <v>675</v>
      </c>
      <c r="K131" t="s">
        <v>639</v>
      </c>
      <c r="L131" t="s">
        <v>640</v>
      </c>
      <c r="M131" t="s">
        <v>9106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639</v>
      </c>
      <c r="T131" t="s">
        <v>9107</v>
      </c>
    </row>
    <row r="132" spans="1:20" x14ac:dyDescent="0.25">
      <c r="A132" t="s">
        <v>601</v>
      </c>
      <c r="B132" t="s">
        <v>602</v>
      </c>
      <c r="C132">
        <v>139</v>
      </c>
      <c r="D132">
        <v>2</v>
      </c>
      <c r="E132" t="s">
        <v>9108</v>
      </c>
      <c r="F132">
        <v>215</v>
      </c>
      <c r="G132">
        <v>0</v>
      </c>
      <c r="H132" t="s">
        <v>751</v>
      </c>
      <c r="I132" t="s">
        <v>9109</v>
      </c>
      <c r="J132" t="s">
        <v>9110</v>
      </c>
      <c r="K132" t="s">
        <v>846</v>
      </c>
      <c r="L132" t="s">
        <v>9111</v>
      </c>
      <c r="M132" t="s">
        <v>9107</v>
      </c>
      <c r="N132" t="s">
        <v>1010</v>
      </c>
      <c r="O132" t="s">
        <v>753</v>
      </c>
      <c r="P132" t="s">
        <v>744</v>
      </c>
      <c r="Q132" t="s">
        <v>745</v>
      </c>
      <c r="R132" t="s">
        <v>640</v>
      </c>
      <c r="S132" t="s">
        <v>639</v>
      </c>
      <c r="T132" t="s">
        <v>9107</v>
      </c>
    </row>
    <row r="133" spans="1:20" x14ac:dyDescent="0.25">
      <c r="A133" t="s">
        <v>240</v>
      </c>
      <c r="B133" t="s">
        <v>246</v>
      </c>
      <c r="C133">
        <v>139</v>
      </c>
      <c r="D133">
        <v>2</v>
      </c>
      <c r="E133" t="s">
        <v>9112</v>
      </c>
      <c r="F133">
        <v>1290</v>
      </c>
      <c r="G133">
        <v>0</v>
      </c>
      <c r="H133" t="s">
        <v>751</v>
      </c>
      <c r="I133" t="s">
        <v>9113</v>
      </c>
      <c r="J133" t="s">
        <v>9114</v>
      </c>
      <c r="K133" t="s">
        <v>1115</v>
      </c>
      <c r="L133" t="s">
        <v>9115</v>
      </c>
      <c r="M133" t="s">
        <v>9116</v>
      </c>
      <c r="N133" t="s">
        <v>1010</v>
      </c>
      <c r="O133" t="s">
        <v>743</v>
      </c>
      <c r="P133" t="s">
        <v>744</v>
      </c>
      <c r="Q133" t="s">
        <v>745</v>
      </c>
      <c r="R133" t="s">
        <v>640</v>
      </c>
      <c r="S133" t="s">
        <v>639</v>
      </c>
      <c r="T133" t="s">
        <v>9093</v>
      </c>
    </row>
    <row r="134" spans="1:20" x14ac:dyDescent="0.25">
      <c r="A134" t="s">
        <v>601</v>
      </c>
      <c r="B134" t="s">
        <v>602</v>
      </c>
      <c r="C134">
        <v>139</v>
      </c>
      <c r="D134">
        <v>2</v>
      </c>
      <c r="E134" t="s">
        <v>9112</v>
      </c>
      <c r="F134">
        <v>1290</v>
      </c>
      <c r="G134">
        <v>0</v>
      </c>
      <c r="H134" t="s">
        <v>751</v>
      </c>
      <c r="I134" t="s">
        <v>9113</v>
      </c>
      <c r="J134" t="s">
        <v>9114</v>
      </c>
      <c r="K134" t="s">
        <v>1115</v>
      </c>
      <c r="L134" t="s">
        <v>9115</v>
      </c>
      <c r="M134" t="s">
        <v>9116</v>
      </c>
      <c r="N134" t="s">
        <v>1010</v>
      </c>
      <c r="O134" t="s">
        <v>743</v>
      </c>
      <c r="P134" t="s">
        <v>744</v>
      </c>
      <c r="Q134" t="s">
        <v>745</v>
      </c>
      <c r="R134" t="s">
        <v>640</v>
      </c>
      <c r="S134" t="s">
        <v>639</v>
      </c>
      <c r="T134" t="s">
        <v>9093</v>
      </c>
    </row>
    <row r="135" spans="1:20" x14ac:dyDescent="0.25">
      <c r="A135" t="s">
        <v>241</v>
      </c>
      <c r="B135" t="s">
        <v>247</v>
      </c>
      <c r="C135">
        <v>139</v>
      </c>
      <c r="D135">
        <v>4</v>
      </c>
      <c r="E135" t="s">
        <v>9112</v>
      </c>
      <c r="F135">
        <v>1290</v>
      </c>
      <c r="G135">
        <v>0</v>
      </c>
      <c r="H135" t="s">
        <v>751</v>
      </c>
      <c r="I135" t="s">
        <v>9113</v>
      </c>
      <c r="J135" t="s">
        <v>9114</v>
      </c>
      <c r="K135" t="s">
        <v>1115</v>
      </c>
      <c r="L135" t="s">
        <v>9115</v>
      </c>
      <c r="M135" t="s">
        <v>9116</v>
      </c>
      <c r="N135" t="s">
        <v>1010</v>
      </c>
      <c r="O135" t="s">
        <v>743</v>
      </c>
      <c r="P135" t="s">
        <v>744</v>
      </c>
      <c r="Q135" t="s">
        <v>745</v>
      </c>
      <c r="R135" t="s">
        <v>640</v>
      </c>
      <c r="S135" t="s">
        <v>639</v>
      </c>
      <c r="T135" t="s">
        <v>9093</v>
      </c>
    </row>
    <row r="136" spans="1:20" x14ac:dyDescent="0.25">
      <c r="A136" t="s">
        <v>239</v>
      </c>
      <c r="B136" t="s">
        <v>245</v>
      </c>
      <c r="C136">
        <v>139</v>
      </c>
      <c r="D136">
        <v>4</v>
      </c>
      <c r="E136" t="s">
        <v>9112</v>
      </c>
      <c r="F136">
        <v>1290</v>
      </c>
      <c r="G136">
        <v>0</v>
      </c>
      <c r="H136" t="s">
        <v>751</v>
      </c>
      <c r="I136" t="s">
        <v>9113</v>
      </c>
      <c r="J136" t="s">
        <v>9114</v>
      </c>
      <c r="K136" t="s">
        <v>1115</v>
      </c>
      <c r="L136" t="s">
        <v>9115</v>
      </c>
      <c r="M136" t="s">
        <v>9116</v>
      </c>
      <c r="N136" t="s">
        <v>1010</v>
      </c>
      <c r="O136" t="s">
        <v>743</v>
      </c>
      <c r="P136" t="s">
        <v>744</v>
      </c>
      <c r="Q136" t="s">
        <v>745</v>
      </c>
      <c r="R136" t="s">
        <v>640</v>
      </c>
      <c r="S136" t="s">
        <v>639</v>
      </c>
      <c r="T136" t="s">
        <v>9093</v>
      </c>
    </row>
    <row r="137" spans="1:20" x14ac:dyDescent="0.25">
      <c r="A137" t="s">
        <v>239</v>
      </c>
      <c r="B137" t="s">
        <v>245</v>
      </c>
      <c r="C137">
        <v>159</v>
      </c>
      <c r="D137">
        <v>1</v>
      </c>
      <c r="E137" t="s">
        <v>9117</v>
      </c>
      <c r="F137">
        <v>129</v>
      </c>
      <c r="G137">
        <v>0</v>
      </c>
      <c r="H137" t="s">
        <v>637</v>
      </c>
      <c r="I137" t="s">
        <v>9118</v>
      </c>
      <c r="J137" t="s">
        <v>658</v>
      </c>
      <c r="K137" t="s">
        <v>639</v>
      </c>
      <c r="L137" t="s">
        <v>640</v>
      </c>
      <c r="M137" t="s">
        <v>9119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639</v>
      </c>
      <c r="T137" t="s">
        <v>9120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9121</v>
      </c>
      <c r="F138">
        <v>220</v>
      </c>
      <c r="G138">
        <v>20</v>
      </c>
      <c r="H138" t="s">
        <v>637</v>
      </c>
      <c r="I138" t="s">
        <v>9122</v>
      </c>
      <c r="J138" t="s">
        <v>728</v>
      </c>
      <c r="K138" t="s">
        <v>639</v>
      </c>
      <c r="L138" t="s">
        <v>640</v>
      </c>
      <c r="M138" t="s">
        <v>9123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639</v>
      </c>
      <c r="T138" t="s">
        <v>9120</v>
      </c>
    </row>
    <row r="139" spans="1:20" x14ac:dyDescent="0.25">
      <c r="A139" t="s">
        <v>22</v>
      </c>
      <c r="B139" t="s">
        <v>27</v>
      </c>
      <c r="C139">
        <v>120</v>
      </c>
      <c r="D139">
        <v>1</v>
      </c>
      <c r="E139" t="s">
        <v>9124</v>
      </c>
      <c r="F139">
        <v>100</v>
      </c>
      <c r="G139">
        <v>0</v>
      </c>
      <c r="H139" t="s">
        <v>637</v>
      </c>
      <c r="I139" t="s">
        <v>9125</v>
      </c>
      <c r="J139" t="s">
        <v>663</v>
      </c>
      <c r="K139" t="s">
        <v>639</v>
      </c>
      <c r="L139" t="s">
        <v>640</v>
      </c>
      <c r="M139" t="s">
        <v>9126</v>
      </c>
      <c r="N139" t="s">
        <v>639</v>
      </c>
      <c r="O139" t="s">
        <v>647</v>
      </c>
      <c r="P139" t="s">
        <v>5</v>
      </c>
      <c r="Q139" t="s">
        <v>648</v>
      </c>
      <c r="R139" t="s">
        <v>640</v>
      </c>
      <c r="S139" t="s">
        <v>639</v>
      </c>
      <c r="T139" t="s">
        <v>9126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9127</v>
      </c>
      <c r="F140">
        <v>418</v>
      </c>
      <c r="G140">
        <v>0</v>
      </c>
      <c r="H140" t="s">
        <v>637</v>
      </c>
      <c r="I140" t="s">
        <v>7075</v>
      </c>
      <c r="J140" t="s">
        <v>715</v>
      </c>
      <c r="K140" t="s">
        <v>639</v>
      </c>
      <c r="L140" t="s">
        <v>640</v>
      </c>
      <c r="M140" t="s">
        <v>9128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9129</v>
      </c>
      <c r="T140" t="s">
        <v>9128</v>
      </c>
    </row>
    <row r="141" spans="1:20" x14ac:dyDescent="0.25">
      <c r="A141" t="s">
        <v>240</v>
      </c>
      <c r="B141" t="s">
        <v>246</v>
      </c>
      <c r="C141">
        <v>159</v>
      </c>
      <c r="D141">
        <v>1</v>
      </c>
      <c r="E141" t="s">
        <v>9127</v>
      </c>
      <c r="F141">
        <v>418</v>
      </c>
      <c r="G141">
        <v>0</v>
      </c>
      <c r="H141" t="s">
        <v>637</v>
      </c>
      <c r="I141" t="s">
        <v>7075</v>
      </c>
      <c r="J141" t="s">
        <v>715</v>
      </c>
      <c r="K141" t="s">
        <v>639</v>
      </c>
      <c r="L141" t="s">
        <v>640</v>
      </c>
      <c r="M141" t="s">
        <v>9128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9129</v>
      </c>
      <c r="T141" t="s">
        <v>9128</v>
      </c>
    </row>
    <row r="142" spans="1:20" x14ac:dyDescent="0.25">
      <c r="A142" t="s">
        <v>240</v>
      </c>
      <c r="B142" t="s">
        <v>246</v>
      </c>
      <c r="C142">
        <v>159</v>
      </c>
      <c r="D142">
        <v>1</v>
      </c>
      <c r="E142" t="s">
        <v>9127</v>
      </c>
      <c r="F142">
        <v>418</v>
      </c>
      <c r="G142">
        <v>0</v>
      </c>
      <c r="H142" t="s">
        <v>637</v>
      </c>
      <c r="I142" t="s">
        <v>7075</v>
      </c>
      <c r="J142" t="s">
        <v>715</v>
      </c>
      <c r="K142" t="s">
        <v>639</v>
      </c>
      <c r="L142" t="s">
        <v>640</v>
      </c>
      <c r="M142" t="s">
        <v>9128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9129</v>
      </c>
      <c r="T142" t="s">
        <v>9128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9130</v>
      </c>
      <c r="F143">
        <v>201</v>
      </c>
      <c r="G143">
        <v>1</v>
      </c>
      <c r="H143" t="s">
        <v>637</v>
      </c>
      <c r="I143" t="s">
        <v>9131</v>
      </c>
      <c r="J143" t="s">
        <v>735</v>
      </c>
      <c r="K143" t="s">
        <v>639</v>
      </c>
      <c r="L143" t="s">
        <v>640</v>
      </c>
      <c r="M143" t="s">
        <v>9132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639</v>
      </c>
      <c r="T143" t="s">
        <v>9132</v>
      </c>
    </row>
    <row r="144" spans="1:20" x14ac:dyDescent="0.25">
      <c r="A144" t="s">
        <v>18</v>
      </c>
      <c r="B144" t="s">
        <v>19</v>
      </c>
      <c r="C144">
        <v>33</v>
      </c>
      <c r="D144">
        <v>10</v>
      </c>
      <c r="E144" t="s">
        <v>9133</v>
      </c>
      <c r="F144">
        <v>399</v>
      </c>
      <c r="G144">
        <v>0</v>
      </c>
      <c r="H144" t="s">
        <v>649</v>
      </c>
      <c r="I144" t="s">
        <v>9134</v>
      </c>
      <c r="J144" t="s">
        <v>9135</v>
      </c>
      <c r="K144" t="s">
        <v>949</v>
      </c>
      <c r="L144" t="s">
        <v>932</v>
      </c>
      <c r="M144" t="s">
        <v>9136</v>
      </c>
      <c r="N144" t="s">
        <v>639</v>
      </c>
      <c r="O144" t="s">
        <v>651</v>
      </c>
      <c r="P144" t="s">
        <v>26</v>
      </c>
      <c r="Q144" t="s">
        <v>652</v>
      </c>
      <c r="R144" t="s">
        <v>640</v>
      </c>
      <c r="S144" t="s">
        <v>9137</v>
      </c>
      <c r="T144" t="s">
        <v>9136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9138</v>
      </c>
      <c r="F145">
        <v>200</v>
      </c>
      <c r="G145">
        <v>0</v>
      </c>
      <c r="H145" t="s">
        <v>637</v>
      </c>
      <c r="I145" t="s">
        <v>9139</v>
      </c>
      <c r="J145" t="s">
        <v>704</v>
      </c>
      <c r="K145" t="s">
        <v>639</v>
      </c>
      <c r="L145" t="s">
        <v>640</v>
      </c>
      <c r="M145" t="s">
        <v>9140</v>
      </c>
      <c r="N145" t="s">
        <v>639</v>
      </c>
      <c r="O145" t="s">
        <v>647</v>
      </c>
      <c r="P145" t="s">
        <v>5</v>
      </c>
      <c r="Q145" t="s">
        <v>648</v>
      </c>
      <c r="R145" t="s">
        <v>640</v>
      </c>
      <c r="S145" t="s">
        <v>639</v>
      </c>
      <c r="T145" t="s">
        <v>9140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9141</v>
      </c>
      <c r="F146">
        <v>100</v>
      </c>
      <c r="G146">
        <v>0</v>
      </c>
      <c r="H146" t="s">
        <v>637</v>
      </c>
      <c r="I146" t="s">
        <v>9142</v>
      </c>
      <c r="J146" t="s">
        <v>727</v>
      </c>
      <c r="K146" t="s">
        <v>639</v>
      </c>
      <c r="L146" t="s">
        <v>640</v>
      </c>
      <c r="M146" t="s">
        <v>9140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9143</v>
      </c>
      <c r="T146" t="s">
        <v>9140</v>
      </c>
    </row>
    <row r="147" spans="1:20" x14ac:dyDescent="0.25">
      <c r="A147" t="s">
        <v>22</v>
      </c>
      <c r="B147" t="s">
        <v>27</v>
      </c>
      <c r="C147">
        <v>66.333333333333329</v>
      </c>
      <c r="D147">
        <v>6</v>
      </c>
      <c r="E147" t="s">
        <v>9144</v>
      </c>
      <c r="F147">
        <v>500</v>
      </c>
      <c r="G147">
        <v>0</v>
      </c>
      <c r="H147" t="s">
        <v>637</v>
      </c>
      <c r="I147" t="s">
        <v>9131</v>
      </c>
      <c r="J147" t="s">
        <v>735</v>
      </c>
      <c r="K147" t="s">
        <v>639</v>
      </c>
      <c r="L147" t="s">
        <v>640</v>
      </c>
      <c r="M147" t="s">
        <v>9145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639</v>
      </c>
      <c r="T147" t="s">
        <v>9145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9146</v>
      </c>
      <c r="F148">
        <v>200</v>
      </c>
      <c r="G148">
        <v>0</v>
      </c>
      <c r="H148" t="s">
        <v>637</v>
      </c>
      <c r="I148" t="s">
        <v>9147</v>
      </c>
      <c r="J148" t="s">
        <v>721</v>
      </c>
      <c r="K148" t="s">
        <v>639</v>
      </c>
      <c r="L148" t="s">
        <v>640</v>
      </c>
      <c r="M148" t="s">
        <v>9148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639</v>
      </c>
      <c r="T148" t="s">
        <v>9148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9149</v>
      </c>
      <c r="F149">
        <v>110</v>
      </c>
      <c r="G149">
        <v>10</v>
      </c>
      <c r="H149" t="s">
        <v>637</v>
      </c>
      <c r="I149" t="s">
        <v>9150</v>
      </c>
      <c r="J149" t="s">
        <v>721</v>
      </c>
      <c r="K149" t="s">
        <v>639</v>
      </c>
      <c r="L149" t="s">
        <v>640</v>
      </c>
      <c r="M149" t="s">
        <v>9148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639</v>
      </c>
      <c r="T149" t="s">
        <v>9148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9151</v>
      </c>
      <c r="F150">
        <v>200</v>
      </c>
      <c r="G150">
        <v>0</v>
      </c>
      <c r="H150" t="s">
        <v>637</v>
      </c>
      <c r="I150" t="s">
        <v>9152</v>
      </c>
      <c r="J150" t="s">
        <v>693</v>
      </c>
      <c r="K150" t="s">
        <v>639</v>
      </c>
      <c r="L150" t="s">
        <v>640</v>
      </c>
      <c r="M150" t="s">
        <v>9148</v>
      </c>
      <c r="N150" t="s">
        <v>639</v>
      </c>
      <c r="O150" t="s">
        <v>647</v>
      </c>
      <c r="P150" t="s">
        <v>5</v>
      </c>
      <c r="Q150" t="s">
        <v>648</v>
      </c>
      <c r="R150" t="s">
        <v>640</v>
      </c>
      <c r="S150" t="s">
        <v>639</v>
      </c>
      <c r="T150" t="s">
        <v>9148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9153</v>
      </c>
      <c r="F151">
        <v>100</v>
      </c>
      <c r="G151">
        <v>0</v>
      </c>
      <c r="H151" t="s">
        <v>637</v>
      </c>
      <c r="I151" t="s">
        <v>7591</v>
      </c>
      <c r="J151" t="s">
        <v>653</v>
      </c>
      <c r="K151" t="s">
        <v>639</v>
      </c>
      <c r="L151" t="s">
        <v>640</v>
      </c>
      <c r="M151" t="s">
        <v>9154</v>
      </c>
      <c r="N151" t="s">
        <v>639</v>
      </c>
      <c r="O151" t="s">
        <v>647</v>
      </c>
      <c r="P151" t="s">
        <v>5</v>
      </c>
      <c r="Q151" t="s">
        <v>648</v>
      </c>
      <c r="R151" t="s">
        <v>640</v>
      </c>
      <c r="S151" t="s">
        <v>639</v>
      </c>
      <c r="T151" t="s">
        <v>9148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9155</v>
      </c>
      <c r="F152">
        <v>100</v>
      </c>
      <c r="G152">
        <v>0</v>
      </c>
      <c r="H152" t="s">
        <v>637</v>
      </c>
      <c r="I152" t="s">
        <v>9156</v>
      </c>
      <c r="J152" t="s">
        <v>697</v>
      </c>
      <c r="K152" t="s">
        <v>639</v>
      </c>
      <c r="L152" t="s">
        <v>640</v>
      </c>
      <c r="M152" t="s">
        <v>9157</v>
      </c>
      <c r="N152" t="s">
        <v>639</v>
      </c>
      <c r="O152" t="s">
        <v>641</v>
      </c>
      <c r="P152" t="s">
        <v>5</v>
      </c>
      <c r="Q152" t="s">
        <v>642</v>
      </c>
      <c r="R152" t="s">
        <v>9158</v>
      </c>
      <c r="S152" t="s">
        <v>639</v>
      </c>
      <c r="T152" t="s">
        <v>9157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9159</v>
      </c>
      <c r="F153">
        <v>200</v>
      </c>
      <c r="G153">
        <v>0</v>
      </c>
      <c r="H153" t="s">
        <v>637</v>
      </c>
      <c r="I153" t="s">
        <v>8537</v>
      </c>
      <c r="J153" t="s">
        <v>767</v>
      </c>
      <c r="K153" t="s">
        <v>639</v>
      </c>
      <c r="L153" t="s">
        <v>640</v>
      </c>
      <c r="M153" t="s">
        <v>9160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639</v>
      </c>
      <c r="T153" t="s">
        <v>9160</v>
      </c>
    </row>
    <row r="154" spans="1:20" x14ac:dyDescent="0.25">
      <c r="A154" t="s">
        <v>22</v>
      </c>
      <c r="B154" t="s">
        <v>27</v>
      </c>
      <c r="C154">
        <v>66.333333333333329</v>
      </c>
      <c r="D154">
        <v>3</v>
      </c>
      <c r="E154" t="s">
        <v>9161</v>
      </c>
      <c r="F154">
        <v>250</v>
      </c>
      <c r="G154">
        <v>0</v>
      </c>
      <c r="H154" t="s">
        <v>637</v>
      </c>
      <c r="I154" t="s">
        <v>9131</v>
      </c>
      <c r="J154" t="s">
        <v>735</v>
      </c>
      <c r="K154" t="s">
        <v>639</v>
      </c>
      <c r="L154" t="s">
        <v>640</v>
      </c>
      <c r="M154" t="s">
        <v>9162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9163</v>
      </c>
      <c r="T154" t="s">
        <v>9162</v>
      </c>
    </row>
    <row r="155" spans="1:20" x14ac:dyDescent="0.25">
      <c r="A155" t="s">
        <v>147</v>
      </c>
      <c r="B155" t="s">
        <v>148</v>
      </c>
      <c r="C155">
        <v>50</v>
      </c>
      <c r="D155">
        <v>12</v>
      </c>
      <c r="E155" t="s">
        <v>9164</v>
      </c>
      <c r="F155">
        <v>400</v>
      </c>
      <c r="G155">
        <v>0</v>
      </c>
      <c r="H155" t="s">
        <v>637</v>
      </c>
      <c r="I155" t="s">
        <v>9165</v>
      </c>
      <c r="J155" t="s">
        <v>719</v>
      </c>
      <c r="K155" t="s">
        <v>639</v>
      </c>
      <c r="L155" t="s">
        <v>640</v>
      </c>
      <c r="M155" t="s">
        <v>9162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639</v>
      </c>
      <c r="T155" t="s">
        <v>9162</v>
      </c>
    </row>
    <row r="156" spans="1:20" x14ac:dyDescent="0.25">
      <c r="A156" t="s">
        <v>110</v>
      </c>
      <c r="B156" t="s">
        <v>111</v>
      </c>
      <c r="C156">
        <v>65</v>
      </c>
      <c r="D156">
        <v>1</v>
      </c>
      <c r="E156" t="s">
        <v>9166</v>
      </c>
      <c r="F156">
        <v>399</v>
      </c>
      <c r="G156">
        <v>0</v>
      </c>
      <c r="H156" t="s">
        <v>751</v>
      </c>
      <c r="I156" t="s">
        <v>9167</v>
      </c>
      <c r="J156" t="s">
        <v>9168</v>
      </c>
      <c r="K156" t="s">
        <v>846</v>
      </c>
      <c r="L156" t="s">
        <v>9169</v>
      </c>
      <c r="M156" t="s">
        <v>9170</v>
      </c>
      <c r="N156" t="s">
        <v>1010</v>
      </c>
      <c r="O156" t="s">
        <v>743</v>
      </c>
      <c r="P156" t="s">
        <v>744</v>
      </c>
      <c r="Q156" t="s">
        <v>745</v>
      </c>
      <c r="R156" t="s">
        <v>640</v>
      </c>
      <c r="S156" t="s">
        <v>639</v>
      </c>
      <c r="T156" t="s">
        <v>9171</v>
      </c>
    </row>
    <row r="157" spans="1:20" x14ac:dyDescent="0.25">
      <c r="A157" t="s">
        <v>112</v>
      </c>
      <c r="B157" t="s">
        <v>113</v>
      </c>
      <c r="C157">
        <v>65</v>
      </c>
      <c r="D157">
        <v>2</v>
      </c>
      <c r="E157" t="s">
        <v>9166</v>
      </c>
      <c r="F157">
        <v>399</v>
      </c>
      <c r="G157">
        <v>0</v>
      </c>
      <c r="H157" t="s">
        <v>751</v>
      </c>
      <c r="I157" t="s">
        <v>9167</v>
      </c>
      <c r="J157" t="s">
        <v>9168</v>
      </c>
      <c r="K157" t="s">
        <v>846</v>
      </c>
      <c r="L157" t="s">
        <v>9169</v>
      </c>
      <c r="M157" t="s">
        <v>9170</v>
      </c>
      <c r="N157" t="s">
        <v>1010</v>
      </c>
      <c r="O157" t="s">
        <v>743</v>
      </c>
      <c r="P157" t="s">
        <v>744</v>
      </c>
      <c r="Q157" t="s">
        <v>745</v>
      </c>
      <c r="R157" t="s">
        <v>640</v>
      </c>
      <c r="S157" t="s">
        <v>639</v>
      </c>
      <c r="T157" t="s">
        <v>9171</v>
      </c>
    </row>
    <row r="158" spans="1:20" x14ac:dyDescent="0.25">
      <c r="A158" t="s">
        <v>114</v>
      </c>
      <c r="B158" t="s">
        <v>115</v>
      </c>
      <c r="C158">
        <v>65</v>
      </c>
      <c r="D158">
        <v>2</v>
      </c>
      <c r="E158" t="s">
        <v>9166</v>
      </c>
      <c r="F158">
        <v>399</v>
      </c>
      <c r="G158">
        <v>0</v>
      </c>
      <c r="H158" t="s">
        <v>751</v>
      </c>
      <c r="I158" t="s">
        <v>9167</v>
      </c>
      <c r="J158" t="s">
        <v>9168</v>
      </c>
      <c r="K158" t="s">
        <v>846</v>
      </c>
      <c r="L158" t="s">
        <v>9169</v>
      </c>
      <c r="M158" t="s">
        <v>9170</v>
      </c>
      <c r="N158" t="s">
        <v>1010</v>
      </c>
      <c r="O158" t="s">
        <v>743</v>
      </c>
      <c r="P158" t="s">
        <v>744</v>
      </c>
      <c r="Q158" t="s">
        <v>745</v>
      </c>
      <c r="R158" t="s">
        <v>640</v>
      </c>
      <c r="S158" t="s">
        <v>639</v>
      </c>
      <c r="T158" t="s">
        <v>9171</v>
      </c>
    </row>
    <row r="159" spans="1:20" x14ac:dyDescent="0.25">
      <c r="A159" t="s">
        <v>12</v>
      </c>
      <c r="B159" t="s">
        <v>13</v>
      </c>
      <c r="C159">
        <v>65</v>
      </c>
      <c r="D159">
        <v>2</v>
      </c>
      <c r="E159" t="s">
        <v>9166</v>
      </c>
      <c r="F159">
        <v>399</v>
      </c>
      <c r="G159">
        <v>0</v>
      </c>
      <c r="H159" t="s">
        <v>751</v>
      </c>
      <c r="I159" t="s">
        <v>9167</v>
      </c>
      <c r="J159" t="s">
        <v>9168</v>
      </c>
      <c r="K159" t="s">
        <v>846</v>
      </c>
      <c r="L159" t="s">
        <v>9169</v>
      </c>
      <c r="M159" t="s">
        <v>9170</v>
      </c>
      <c r="N159" t="s">
        <v>1010</v>
      </c>
      <c r="O159" t="s">
        <v>743</v>
      </c>
      <c r="P159" t="s">
        <v>744</v>
      </c>
      <c r="Q159" t="s">
        <v>745</v>
      </c>
      <c r="R159" t="s">
        <v>640</v>
      </c>
      <c r="S159" t="s">
        <v>639</v>
      </c>
      <c r="T159" t="s">
        <v>9171</v>
      </c>
    </row>
    <row r="160" spans="1:20" x14ac:dyDescent="0.25">
      <c r="A160" t="s">
        <v>14</v>
      </c>
      <c r="B160" t="s">
        <v>15</v>
      </c>
      <c r="C160">
        <v>65</v>
      </c>
      <c r="D160">
        <v>2</v>
      </c>
      <c r="E160" t="s">
        <v>9166</v>
      </c>
      <c r="F160">
        <v>399</v>
      </c>
      <c r="G160">
        <v>0</v>
      </c>
      <c r="H160" t="s">
        <v>751</v>
      </c>
      <c r="I160" t="s">
        <v>9167</v>
      </c>
      <c r="J160" t="s">
        <v>9168</v>
      </c>
      <c r="K160" t="s">
        <v>846</v>
      </c>
      <c r="L160" t="s">
        <v>9169</v>
      </c>
      <c r="M160" t="s">
        <v>9170</v>
      </c>
      <c r="N160" t="s">
        <v>1010</v>
      </c>
      <c r="O160" t="s">
        <v>743</v>
      </c>
      <c r="P160" t="s">
        <v>744</v>
      </c>
      <c r="Q160" t="s">
        <v>745</v>
      </c>
      <c r="R160" t="s">
        <v>640</v>
      </c>
      <c r="S160" t="s">
        <v>639</v>
      </c>
      <c r="T160" t="s">
        <v>9171</v>
      </c>
    </row>
    <row r="161" spans="1:20" x14ac:dyDescent="0.25">
      <c r="A161" t="s">
        <v>22</v>
      </c>
      <c r="B161" t="s">
        <v>27</v>
      </c>
      <c r="C161">
        <v>100</v>
      </c>
      <c r="D161">
        <v>1</v>
      </c>
      <c r="E161" t="s">
        <v>9172</v>
      </c>
      <c r="F161">
        <v>240</v>
      </c>
      <c r="G161">
        <v>40</v>
      </c>
      <c r="H161" t="s">
        <v>751</v>
      </c>
      <c r="I161" t="s">
        <v>9173</v>
      </c>
      <c r="J161" t="s">
        <v>9174</v>
      </c>
      <c r="K161" t="s">
        <v>809</v>
      </c>
      <c r="L161" t="s">
        <v>9175</v>
      </c>
      <c r="M161" t="s">
        <v>9176</v>
      </c>
      <c r="N161" t="s">
        <v>1010</v>
      </c>
      <c r="O161" t="s">
        <v>753</v>
      </c>
      <c r="P161" t="s">
        <v>744</v>
      </c>
      <c r="Q161" t="s">
        <v>745</v>
      </c>
      <c r="R161" t="s">
        <v>640</v>
      </c>
      <c r="S161" t="s">
        <v>639</v>
      </c>
      <c r="T161" t="s">
        <v>9176</v>
      </c>
    </row>
    <row r="162" spans="1:20" x14ac:dyDescent="0.25">
      <c r="A162" t="s">
        <v>18</v>
      </c>
      <c r="B162" t="s">
        <v>19</v>
      </c>
      <c r="C162">
        <v>66.666666666666671</v>
      </c>
      <c r="D162">
        <v>3</v>
      </c>
      <c r="E162" t="s">
        <v>9177</v>
      </c>
      <c r="F162">
        <v>100</v>
      </c>
      <c r="G162">
        <v>0</v>
      </c>
      <c r="H162" t="s">
        <v>637</v>
      </c>
      <c r="I162" t="s">
        <v>2540</v>
      </c>
      <c r="J162" t="s">
        <v>697</v>
      </c>
      <c r="K162" t="s">
        <v>639</v>
      </c>
      <c r="L162" t="s">
        <v>640</v>
      </c>
      <c r="M162" t="s">
        <v>9176</v>
      </c>
      <c r="N162" t="s">
        <v>639</v>
      </c>
      <c r="O162" t="s">
        <v>647</v>
      </c>
      <c r="P162" t="s">
        <v>5</v>
      </c>
      <c r="Q162" t="s">
        <v>648</v>
      </c>
      <c r="R162" t="s">
        <v>640</v>
      </c>
      <c r="S162" t="s">
        <v>9178</v>
      </c>
      <c r="T162" t="s">
        <v>9176</v>
      </c>
    </row>
    <row r="163" spans="1:20" x14ac:dyDescent="0.25">
      <c r="A163" t="s">
        <v>101</v>
      </c>
      <c r="B163" t="s">
        <v>74</v>
      </c>
      <c r="C163">
        <v>100</v>
      </c>
      <c r="D163">
        <v>1</v>
      </c>
      <c r="E163" t="s">
        <v>9172</v>
      </c>
      <c r="F163">
        <v>240</v>
      </c>
      <c r="G163">
        <v>40</v>
      </c>
      <c r="H163" t="s">
        <v>751</v>
      </c>
      <c r="I163" t="s">
        <v>9173</v>
      </c>
      <c r="J163" t="s">
        <v>9174</v>
      </c>
      <c r="K163" t="s">
        <v>809</v>
      </c>
      <c r="L163" t="s">
        <v>9175</v>
      </c>
      <c r="M163" t="s">
        <v>9176</v>
      </c>
      <c r="N163" t="s">
        <v>1010</v>
      </c>
      <c r="O163" t="s">
        <v>753</v>
      </c>
      <c r="P163" t="s">
        <v>744</v>
      </c>
      <c r="Q163" t="s">
        <v>745</v>
      </c>
      <c r="R163" t="s">
        <v>640</v>
      </c>
      <c r="S163" t="s">
        <v>639</v>
      </c>
      <c r="T163" t="s">
        <v>9176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9179</v>
      </c>
      <c r="F164">
        <v>100</v>
      </c>
      <c r="G164">
        <v>0</v>
      </c>
      <c r="H164" t="s">
        <v>637</v>
      </c>
      <c r="I164" t="s">
        <v>9180</v>
      </c>
      <c r="J164" t="s">
        <v>698</v>
      </c>
      <c r="K164" t="s">
        <v>639</v>
      </c>
      <c r="L164" t="s">
        <v>640</v>
      </c>
      <c r="M164" t="s">
        <v>9176</v>
      </c>
      <c r="N164" t="s">
        <v>639</v>
      </c>
      <c r="O164" t="s">
        <v>647</v>
      </c>
      <c r="P164" t="s">
        <v>5</v>
      </c>
      <c r="Q164" t="s">
        <v>648</v>
      </c>
      <c r="R164" t="s">
        <v>640</v>
      </c>
      <c r="S164" t="s">
        <v>639</v>
      </c>
      <c r="T164" t="s">
        <v>9181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9182</v>
      </c>
      <c r="F165">
        <v>100</v>
      </c>
      <c r="G165">
        <v>0</v>
      </c>
      <c r="H165" t="s">
        <v>637</v>
      </c>
      <c r="I165" t="s">
        <v>9183</v>
      </c>
      <c r="J165" t="s">
        <v>727</v>
      </c>
      <c r="K165" t="s">
        <v>639</v>
      </c>
      <c r="L165" t="s">
        <v>640</v>
      </c>
      <c r="M165" t="s">
        <v>9184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639</v>
      </c>
      <c r="T165" t="s">
        <v>9181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9185</v>
      </c>
      <c r="F166">
        <v>200</v>
      </c>
      <c r="G166">
        <v>0</v>
      </c>
      <c r="H166" t="s">
        <v>637</v>
      </c>
      <c r="I166" t="s">
        <v>9186</v>
      </c>
      <c r="J166" t="s">
        <v>707</v>
      </c>
      <c r="K166" t="s">
        <v>639</v>
      </c>
      <c r="L166" t="s">
        <v>640</v>
      </c>
      <c r="M166" t="s">
        <v>9184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639</v>
      </c>
      <c r="T166" t="s">
        <v>9184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9187</v>
      </c>
      <c r="F167">
        <v>100</v>
      </c>
      <c r="G167">
        <v>0</v>
      </c>
      <c r="H167" t="s">
        <v>637</v>
      </c>
      <c r="I167" t="s">
        <v>9188</v>
      </c>
      <c r="J167" t="s">
        <v>653</v>
      </c>
      <c r="K167" t="s">
        <v>639</v>
      </c>
      <c r="L167" t="s">
        <v>640</v>
      </c>
      <c r="M167" t="s">
        <v>9184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639</v>
      </c>
      <c r="T167" t="s">
        <v>9184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9189</v>
      </c>
      <c r="F168">
        <v>309</v>
      </c>
      <c r="G168">
        <v>0</v>
      </c>
      <c r="H168" t="s">
        <v>637</v>
      </c>
      <c r="I168" t="s">
        <v>9190</v>
      </c>
      <c r="J168" t="s">
        <v>685</v>
      </c>
      <c r="K168" t="s">
        <v>639</v>
      </c>
      <c r="L168" t="s">
        <v>640</v>
      </c>
      <c r="M168" t="s">
        <v>9184</v>
      </c>
      <c r="N168" t="s">
        <v>639</v>
      </c>
      <c r="O168" t="s">
        <v>641</v>
      </c>
      <c r="P168" t="s">
        <v>5</v>
      </c>
      <c r="Q168" t="s">
        <v>642</v>
      </c>
      <c r="R168" t="s">
        <v>640</v>
      </c>
      <c r="S168" t="s">
        <v>9191</v>
      </c>
      <c r="T168" t="s">
        <v>9184</v>
      </c>
    </row>
    <row r="169" spans="1:20" x14ac:dyDescent="0.25">
      <c r="A169" t="s">
        <v>239</v>
      </c>
      <c r="B169" t="s">
        <v>245</v>
      </c>
      <c r="C169">
        <v>159</v>
      </c>
      <c r="D169">
        <v>1</v>
      </c>
      <c r="E169" t="s">
        <v>9189</v>
      </c>
      <c r="F169">
        <v>309</v>
      </c>
      <c r="G169">
        <v>0</v>
      </c>
      <c r="H169" t="s">
        <v>637</v>
      </c>
      <c r="I169" t="s">
        <v>9190</v>
      </c>
      <c r="J169" t="s">
        <v>685</v>
      </c>
      <c r="K169" t="s">
        <v>639</v>
      </c>
      <c r="L169" t="s">
        <v>640</v>
      </c>
      <c r="M169" t="s">
        <v>9184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9191</v>
      </c>
      <c r="T169" t="s">
        <v>9184</v>
      </c>
    </row>
    <row r="170" spans="1:20" x14ac:dyDescent="0.25">
      <c r="A170" t="s">
        <v>241</v>
      </c>
      <c r="B170" t="s">
        <v>247</v>
      </c>
      <c r="C170">
        <v>139</v>
      </c>
      <c r="D170">
        <v>1</v>
      </c>
      <c r="E170" t="s">
        <v>9192</v>
      </c>
      <c r="F170">
        <v>430</v>
      </c>
      <c r="G170">
        <v>0</v>
      </c>
      <c r="H170" t="s">
        <v>751</v>
      </c>
      <c r="I170" t="s">
        <v>1076</v>
      </c>
      <c r="J170" t="s">
        <v>9193</v>
      </c>
      <c r="K170" t="s">
        <v>3570</v>
      </c>
      <c r="L170" t="s">
        <v>3571</v>
      </c>
      <c r="M170" t="s">
        <v>9184</v>
      </c>
      <c r="N170" t="s">
        <v>1010</v>
      </c>
      <c r="O170" t="s">
        <v>753</v>
      </c>
      <c r="P170" t="s">
        <v>744</v>
      </c>
      <c r="Q170" t="s">
        <v>745</v>
      </c>
      <c r="R170" t="s">
        <v>640</v>
      </c>
      <c r="S170" t="s">
        <v>639</v>
      </c>
      <c r="T170" t="s">
        <v>9194</v>
      </c>
    </row>
    <row r="171" spans="1:20" x14ac:dyDescent="0.25">
      <c r="A171" t="s">
        <v>240</v>
      </c>
      <c r="B171" t="s">
        <v>246</v>
      </c>
      <c r="C171">
        <v>139</v>
      </c>
      <c r="D171">
        <v>1</v>
      </c>
      <c r="E171" t="s">
        <v>9192</v>
      </c>
      <c r="F171">
        <v>430</v>
      </c>
      <c r="G171">
        <v>0</v>
      </c>
      <c r="H171" t="s">
        <v>751</v>
      </c>
      <c r="I171" t="s">
        <v>1076</v>
      </c>
      <c r="J171" t="s">
        <v>9193</v>
      </c>
      <c r="K171" t="s">
        <v>3570</v>
      </c>
      <c r="L171" t="s">
        <v>3571</v>
      </c>
      <c r="M171" t="s">
        <v>9184</v>
      </c>
      <c r="N171" t="s">
        <v>1010</v>
      </c>
      <c r="O171" t="s">
        <v>753</v>
      </c>
      <c r="P171" t="s">
        <v>744</v>
      </c>
      <c r="Q171" t="s">
        <v>745</v>
      </c>
      <c r="R171" t="s">
        <v>640</v>
      </c>
      <c r="S171" t="s">
        <v>639</v>
      </c>
      <c r="T171" t="s">
        <v>9194</v>
      </c>
    </row>
    <row r="172" spans="1:20" x14ac:dyDescent="0.25">
      <c r="A172" t="s">
        <v>239</v>
      </c>
      <c r="B172" t="s">
        <v>245</v>
      </c>
      <c r="C172">
        <v>139</v>
      </c>
      <c r="D172">
        <v>2</v>
      </c>
      <c r="E172" t="s">
        <v>9192</v>
      </c>
      <c r="F172">
        <v>430</v>
      </c>
      <c r="G172">
        <v>0</v>
      </c>
      <c r="H172" t="s">
        <v>751</v>
      </c>
      <c r="I172" t="s">
        <v>1076</v>
      </c>
      <c r="J172" t="s">
        <v>9193</v>
      </c>
      <c r="K172" t="s">
        <v>3570</v>
      </c>
      <c r="L172" t="s">
        <v>3571</v>
      </c>
      <c r="M172" t="s">
        <v>9184</v>
      </c>
      <c r="N172" t="s">
        <v>1010</v>
      </c>
      <c r="O172" t="s">
        <v>753</v>
      </c>
      <c r="P172" t="s">
        <v>744</v>
      </c>
      <c r="Q172" t="s">
        <v>745</v>
      </c>
      <c r="R172" t="s">
        <v>640</v>
      </c>
      <c r="S172" t="s">
        <v>639</v>
      </c>
      <c r="T172" t="s">
        <v>9194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9195</v>
      </c>
      <c r="F173">
        <v>200</v>
      </c>
      <c r="G173">
        <v>0</v>
      </c>
      <c r="H173" t="s">
        <v>637</v>
      </c>
      <c r="I173" t="s">
        <v>9196</v>
      </c>
      <c r="J173" t="s">
        <v>669</v>
      </c>
      <c r="K173" t="s">
        <v>639</v>
      </c>
      <c r="L173" t="s">
        <v>640</v>
      </c>
      <c r="M173" t="s">
        <v>9194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639</v>
      </c>
      <c r="T173" t="s">
        <v>9194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9197</v>
      </c>
      <c r="F174">
        <v>100</v>
      </c>
      <c r="G174">
        <v>0</v>
      </c>
      <c r="H174" t="s">
        <v>661</v>
      </c>
      <c r="I174" t="s">
        <v>9198</v>
      </c>
      <c r="J174" t="s">
        <v>659</v>
      </c>
      <c r="K174" t="s">
        <v>639</v>
      </c>
      <c r="L174" t="s">
        <v>640</v>
      </c>
      <c r="M174" t="s">
        <v>9194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639</v>
      </c>
      <c r="T174" t="s">
        <v>9194</v>
      </c>
    </row>
    <row r="175" spans="1:20" x14ac:dyDescent="0.25">
      <c r="A175" t="s">
        <v>240</v>
      </c>
      <c r="B175" t="s">
        <v>246</v>
      </c>
      <c r="C175">
        <v>159</v>
      </c>
      <c r="D175">
        <v>3</v>
      </c>
      <c r="E175" t="s">
        <v>9199</v>
      </c>
      <c r="F175">
        <v>387</v>
      </c>
      <c r="G175">
        <v>0</v>
      </c>
      <c r="H175" t="s">
        <v>637</v>
      </c>
      <c r="I175" t="s">
        <v>914</v>
      </c>
      <c r="J175" t="s">
        <v>687</v>
      </c>
      <c r="K175" t="s">
        <v>639</v>
      </c>
      <c r="L175" t="s">
        <v>640</v>
      </c>
      <c r="M175" t="s">
        <v>9200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9201</v>
      </c>
      <c r="T175" t="s">
        <v>9194</v>
      </c>
    </row>
    <row r="176" spans="1:20" x14ac:dyDescent="0.25">
      <c r="A176" t="s">
        <v>22</v>
      </c>
      <c r="B176" t="s">
        <v>27</v>
      </c>
      <c r="C176">
        <v>66.333333333333329</v>
      </c>
      <c r="D176">
        <v>3</v>
      </c>
      <c r="E176" t="s">
        <v>9202</v>
      </c>
      <c r="F176">
        <v>220</v>
      </c>
      <c r="G176">
        <v>0</v>
      </c>
      <c r="H176" t="s">
        <v>661</v>
      </c>
      <c r="I176" t="s">
        <v>9203</v>
      </c>
      <c r="J176" t="s">
        <v>702</v>
      </c>
      <c r="K176" t="s">
        <v>639</v>
      </c>
      <c r="L176" t="s">
        <v>640</v>
      </c>
      <c r="M176" t="s">
        <v>9204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9205</v>
      </c>
      <c r="T176" t="s">
        <v>9204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9206</v>
      </c>
      <c r="F177">
        <v>200</v>
      </c>
      <c r="G177">
        <v>0</v>
      </c>
      <c r="H177" t="s">
        <v>637</v>
      </c>
      <c r="I177" t="s">
        <v>9207</v>
      </c>
      <c r="J177" t="s">
        <v>644</v>
      </c>
      <c r="K177" t="s">
        <v>639</v>
      </c>
      <c r="L177" t="s">
        <v>640</v>
      </c>
      <c r="M177" t="s">
        <v>9204</v>
      </c>
      <c r="N177" t="s">
        <v>639</v>
      </c>
      <c r="O177" t="s">
        <v>647</v>
      </c>
      <c r="P177" t="s">
        <v>5</v>
      </c>
      <c r="Q177" t="s">
        <v>648</v>
      </c>
      <c r="R177" t="s">
        <v>640</v>
      </c>
      <c r="S177" t="s">
        <v>639</v>
      </c>
      <c r="T177" t="s">
        <v>9204</v>
      </c>
    </row>
    <row r="178" spans="1:20" x14ac:dyDescent="0.25">
      <c r="A178" t="s">
        <v>147</v>
      </c>
      <c r="B178" t="s">
        <v>148</v>
      </c>
      <c r="C178">
        <v>65</v>
      </c>
      <c r="D178">
        <v>1</v>
      </c>
      <c r="E178" t="s">
        <v>9208</v>
      </c>
      <c r="F178">
        <v>35</v>
      </c>
      <c r="G178">
        <v>0</v>
      </c>
      <c r="H178" t="s">
        <v>637</v>
      </c>
      <c r="I178" t="s">
        <v>9209</v>
      </c>
      <c r="J178" t="s">
        <v>702</v>
      </c>
      <c r="K178" t="s">
        <v>639</v>
      </c>
      <c r="L178" t="s">
        <v>640</v>
      </c>
      <c r="M178" t="s">
        <v>9204</v>
      </c>
      <c r="N178" t="s">
        <v>639</v>
      </c>
      <c r="O178" t="s">
        <v>647</v>
      </c>
      <c r="P178" t="s">
        <v>5</v>
      </c>
      <c r="Q178" t="s">
        <v>648</v>
      </c>
      <c r="R178" t="s">
        <v>9210</v>
      </c>
      <c r="S178" t="s">
        <v>639</v>
      </c>
      <c r="T178" t="s">
        <v>9204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3</v>
      </c>
      <c r="E179" t="s">
        <v>9211</v>
      </c>
      <c r="F179">
        <v>129</v>
      </c>
      <c r="G179">
        <v>0</v>
      </c>
      <c r="H179" t="s">
        <v>637</v>
      </c>
      <c r="I179" t="s">
        <v>9212</v>
      </c>
      <c r="J179" t="s">
        <v>638</v>
      </c>
      <c r="K179" t="s">
        <v>639</v>
      </c>
      <c r="L179" t="s">
        <v>640</v>
      </c>
      <c r="M179" t="s">
        <v>9213</v>
      </c>
      <c r="N179" t="s">
        <v>639</v>
      </c>
      <c r="O179" t="s">
        <v>647</v>
      </c>
      <c r="P179" t="s">
        <v>5</v>
      </c>
      <c r="Q179" t="s">
        <v>648</v>
      </c>
      <c r="R179" t="s">
        <v>640</v>
      </c>
      <c r="S179" t="s">
        <v>9214</v>
      </c>
      <c r="T179" t="s">
        <v>9213</v>
      </c>
    </row>
    <row r="180" spans="1:20" x14ac:dyDescent="0.25">
      <c r="A180" t="s">
        <v>601</v>
      </c>
      <c r="B180" t="s">
        <v>602</v>
      </c>
      <c r="C180">
        <v>109</v>
      </c>
      <c r="D180">
        <v>1</v>
      </c>
      <c r="E180" t="s">
        <v>9215</v>
      </c>
      <c r="F180">
        <v>268</v>
      </c>
      <c r="G180">
        <v>50</v>
      </c>
      <c r="H180" t="s">
        <v>751</v>
      </c>
      <c r="I180" t="s">
        <v>9216</v>
      </c>
      <c r="J180" t="s">
        <v>9217</v>
      </c>
      <c r="K180" t="s">
        <v>9218</v>
      </c>
      <c r="L180" t="s">
        <v>9219</v>
      </c>
      <c r="M180" t="s">
        <v>9204</v>
      </c>
      <c r="N180" t="s">
        <v>1010</v>
      </c>
      <c r="O180" t="s">
        <v>753</v>
      </c>
      <c r="P180" t="s">
        <v>744</v>
      </c>
      <c r="Q180" t="s">
        <v>745</v>
      </c>
      <c r="R180" t="s">
        <v>640</v>
      </c>
      <c r="S180" t="s">
        <v>639</v>
      </c>
      <c r="T180" t="s">
        <v>9220</v>
      </c>
    </row>
    <row r="181" spans="1:20" x14ac:dyDescent="0.25">
      <c r="A181" t="s">
        <v>241</v>
      </c>
      <c r="B181" t="s">
        <v>247</v>
      </c>
      <c r="C181">
        <v>109</v>
      </c>
      <c r="D181">
        <v>1</v>
      </c>
      <c r="E181" t="s">
        <v>9215</v>
      </c>
      <c r="F181">
        <v>268</v>
      </c>
      <c r="G181">
        <v>50</v>
      </c>
      <c r="H181" t="s">
        <v>751</v>
      </c>
      <c r="I181" t="s">
        <v>9216</v>
      </c>
      <c r="J181" t="s">
        <v>9217</v>
      </c>
      <c r="K181" t="s">
        <v>9218</v>
      </c>
      <c r="L181" t="s">
        <v>9219</v>
      </c>
      <c r="M181" t="s">
        <v>9204</v>
      </c>
      <c r="N181" t="s">
        <v>1010</v>
      </c>
      <c r="O181" t="s">
        <v>753</v>
      </c>
      <c r="P181" t="s">
        <v>744</v>
      </c>
      <c r="Q181" t="s">
        <v>745</v>
      </c>
      <c r="R181" t="s">
        <v>640</v>
      </c>
      <c r="S181" t="s">
        <v>639</v>
      </c>
      <c r="T181" t="s">
        <v>9220</v>
      </c>
    </row>
    <row r="182" spans="1:20" x14ac:dyDescent="0.25">
      <c r="A182" t="s">
        <v>147</v>
      </c>
      <c r="B182" t="s">
        <v>148</v>
      </c>
      <c r="C182">
        <v>65</v>
      </c>
      <c r="D182">
        <v>2</v>
      </c>
      <c r="E182" t="s">
        <v>9221</v>
      </c>
      <c r="F182">
        <v>70</v>
      </c>
      <c r="G182">
        <v>0</v>
      </c>
      <c r="H182" t="s">
        <v>637</v>
      </c>
      <c r="I182" t="s">
        <v>9222</v>
      </c>
      <c r="J182" t="s">
        <v>697</v>
      </c>
      <c r="K182" t="s">
        <v>639</v>
      </c>
      <c r="L182" t="s">
        <v>640</v>
      </c>
      <c r="M182" t="s">
        <v>9223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639</v>
      </c>
      <c r="T182" t="s">
        <v>9223</v>
      </c>
    </row>
    <row r="183" spans="1:20" x14ac:dyDescent="0.25">
      <c r="A183" t="s">
        <v>601</v>
      </c>
      <c r="B183" t="s">
        <v>602</v>
      </c>
      <c r="C183">
        <v>139</v>
      </c>
      <c r="D183">
        <v>1</v>
      </c>
      <c r="E183" t="s">
        <v>9224</v>
      </c>
      <c r="F183">
        <v>215</v>
      </c>
      <c r="G183">
        <v>0</v>
      </c>
      <c r="H183" t="s">
        <v>751</v>
      </c>
      <c r="I183" t="s">
        <v>9225</v>
      </c>
      <c r="J183" t="s">
        <v>9226</v>
      </c>
      <c r="K183" t="s">
        <v>976</v>
      </c>
      <c r="L183" t="s">
        <v>9227</v>
      </c>
      <c r="M183" t="s">
        <v>9220</v>
      </c>
      <c r="N183" t="s">
        <v>1010</v>
      </c>
      <c r="O183" t="s">
        <v>753</v>
      </c>
      <c r="P183" t="s">
        <v>744</v>
      </c>
      <c r="Q183" t="s">
        <v>745</v>
      </c>
      <c r="R183" t="s">
        <v>640</v>
      </c>
      <c r="S183" t="s">
        <v>639</v>
      </c>
      <c r="T183" t="s">
        <v>9223</v>
      </c>
    </row>
    <row r="184" spans="1:20" x14ac:dyDescent="0.25">
      <c r="A184" t="s">
        <v>240</v>
      </c>
      <c r="B184" t="s">
        <v>246</v>
      </c>
      <c r="C184">
        <v>139</v>
      </c>
      <c r="D184">
        <v>1</v>
      </c>
      <c r="E184" t="s">
        <v>9224</v>
      </c>
      <c r="F184">
        <v>215</v>
      </c>
      <c r="G184">
        <v>0</v>
      </c>
      <c r="H184" t="s">
        <v>751</v>
      </c>
      <c r="I184" t="s">
        <v>9225</v>
      </c>
      <c r="J184" t="s">
        <v>9226</v>
      </c>
      <c r="K184" t="s">
        <v>976</v>
      </c>
      <c r="L184" t="s">
        <v>9227</v>
      </c>
      <c r="M184" t="s">
        <v>9220</v>
      </c>
      <c r="N184" t="s">
        <v>1010</v>
      </c>
      <c r="O184" t="s">
        <v>753</v>
      </c>
      <c r="P184" t="s">
        <v>744</v>
      </c>
      <c r="Q184" t="s">
        <v>745</v>
      </c>
      <c r="R184" t="s">
        <v>640</v>
      </c>
      <c r="S184" t="s">
        <v>639</v>
      </c>
      <c r="T184" t="s">
        <v>9223</v>
      </c>
    </row>
    <row r="185" spans="1:20" x14ac:dyDescent="0.25">
      <c r="A185" t="s">
        <v>240</v>
      </c>
      <c r="B185" t="s">
        <v>246</v>
      </c>
      <c r="C185">
        <v>139</v>
      </c>
      <c r="D185">
        <v>1</v>
      </c>
      <c r="E185" t="s">
        <v>9228</v>
      </c>
      <c r="F185">
        <v>215</v>
      </c>
      <c r="G185">
        <v>0</v>
      </c>
      <c r="H185" t="s">
        <v>751</v>
      </c>
      <c r="I185" t="s">
        <v>9229</v>
      </c>
      <c r="J185" t="s">
        <v>9230</v>
      </c>
      <c r="K185" t="s">
        <v>9231</v>
      </c>
      <c r="L185" t="s">
        <v>9232</v>
      </c>
      <c r="M185" t="s">
        <v>9223</v>
      </c>
      <c r="N185" t="s">
        <v>1010</v>
      </c>
      <c r="O185" t="s">
        <v>753</v>
      </c>
      <c r="P185" t="s">
        <v>744</v>
      </c>
      <c r="Q185" t="s">
        <v>745</v>
      </c>
      <c r="R185" t="s">
        <v>640</v>
      </c>
      <c r="S185" t="s">
        <v>639</v>
      </c>
      <c r="T185" t="s">
        <v>9233</v>
      </c>
    </row>
    <row r="186" spans="1:20" x14ac:dyDescent="0.25">
      <c r="A186" t="s">
        <v>239</v>
      </c>
      <c r="B186" t="s">
        <v>245</v>
      </c>
      <c r="C186">
        <v>139</v>
      </c>
      <c r="D186">
        <v>1</v>
      </c>
      <c r="E186" t="s">
        <v>9228</v>
      </c>
      <c r="F186">
        <v>215</v>
      </c>
      <c r="G186">
        <v>0</v>
      </c>
      <c r="H186" t="s">
        <v>751</v>
      </c>
      <c r="I186" t="s">
        <v>9229</v>
      </c>
      <c r="J186" t="s">
        <v>9230</v>
      </c>
      <c r="K186" t="s">
        <v>9231</v>
      </c>
      <c r="L186" t="s">
        <v>9232</v>
      </c>
      <c r="M186" t="s">
        <v>9223</v>
      </c>
      <c r="N186" t="s">
        <v>1010</v>
      </c>
      <c r="O186" t="s">
        <v>753</v>
      </c>
      <c r="P186" t="s">
        <v>744</v>
      </c>
      <c r="Q186" t="s">
        <v>745</v>
      </c>
      <c r="R186" t="s">
        <v>640</v>
      </c>
      <c r="S186" t="s">
        <v>639</v>
      </c>
      <c r="T186" t="s">
        <v>9233</v>
      </c>
    </row>
    <row r="187" spans="1:20" x14ac:dyDescent="0.25">
      <c r="A187" t="s">
        <v>601</v>
      </c>
      <c r="B187" t="s">
        <v>602</v>
      </c>
      <c r="C187">
        <v>109</v>
      </c>
      <c r="D187">
        <v>2</v>
      </c>
      <c r="E187" t="s">
        <v>9234</v>
      </c>
      <c r="F187">
        <v>704</v>
      </c>
      <c r="G187">
        <v>50</v>
      </c>
      <c r="H187" t="s">
        <v>751</v>
      </c>
      <c r="I187" t="s">
        <v>9235</v>
      </c>
      <c r="J187" t="s">
        <v>9236</v>
      </c>
      <c r="K187" t="s">
        <v>9237</v>
      </c>
      <c r="L187" t="s">
        <v>9238</v>
      </c>
      <c r="M187" t="s">
        <v>9233</v>
      </c>
      <c r="N187" t="s">
        <v>1010</v>
      </c>
      <c r="O187" t="s">
        <v>753</v>
      </c>
      <c r="P187" t="s">
        <v>744</v>
      </c>
      <c r="Q187" t="s">
        <v>745</v>
      </c>
      <c r="R187" t="s">
        <v>640</v>
      </c>
      <c r="S187" t="s">
        <v>639</v>
      </c>
      <c r="T187" t="s">
        <v>9239</v>
      </c>
    </row>
    <row r="188" spans="1:20" x14ac:dyDescent="0.25">
      <c r="A188" t="s">
        <v>241</v>
      </c>
      <c r="B188" t="s">
        <v>247</v>
      </c>
      <c r="C188">
        <v>109</v>
      </c>
      <c r="D188">
        <v>2</v>
      </c>
      <c r="E188" t="s">
        <v>9234</v>
      </c>
      <c r="F188">
        <v>704</v>
      </c>
      <c r="G188">
        <v>50</v>
      </c>
      <c r="H188" t="s">
        <v>751</v>
      </c>
      <c r="I188" t="s">
        <v>9235</v>
      </c>
      <c r="J188" t="s">
        <v>9236</v>
      </c>
      <c r="K188" t="s">
        <v>9237</v>
      </c>
      <c r="L188" t="s">
        <v>9238</v>
      </c>
      <c r="M188" t="s">
        <v>9233</v>
      </c>
      <c r="N188" t="s">
        <v>1010</v>
      </c>
      <c r="O188" t="s">
        <v>753</v>
      </c>
      <c r="P188" t="s">
        <v>744</v>
      </c>
      <c r="Q188" t="s">
        <v>745</v>
      </c>
      <c r="R188" t="s">
        <v>640</v>
      </c>
      <c r="S188" t="s">
        <v>639</v>
      </c>
      <c r="T188" t="s">
        <v>9239</v>
      </c>
    </row>
    <row r="189" spans="1:20" x14ac:dyDescent="0.25">
      <c r="A189" t="s">
        <v>239</v>
      </c>
      <c r="B189" t="s">
        <v>245</v>
      </c>
      <c r="C189">
        <v>109</v>
      </c>
      <c r="D189">
        <v>2</v>
      </c>
      <c r="E189" t="s">
        <v>9234</v>
      </c>
      <c r="F189">
        <v>704</v>
      </c>
      <c r="G189">
        <v>50</v>
      </c>
      <c r="H189" t="s">
        <v>751</v>
      </c>
      <c r="I189" t="s">
        <v>9235</v>
      </c>
      <c r="J189" t="s">
        <v>9236</v>
      </c>
      <c r="K189" t="s">
        <v>9237</v>
      </c>
      <c r="L189" t="s">
        <v>9238</v>
      </c>
      <c r="M189" t="s">
        <v>9233</v>
      </c>
      <c r="N189" t="s">
        <v>1010</v>
      </c>
      <c r="O189" t="s">
        <v>753</v>
      </c>
      <c r="P189" t="s">
        <v>744</v>
      </c>
      <c r="Q189" t="s">
        <v>745</v>
      </c>
      <c r="R189" t="s">
        <v>640</v>
      </c>
      <c r="S189" t="s">
        <v>639</v>
      </c>
      <c r="T189" t="s">
        <v>9239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9240</v>
      </c>
      <c r="F190">
        <v>200</v>
      </c>
      <c r="G190">
        <v>0</v>
      </c>
      <c r="H190" t="s">
        <v>637</v>
      </c>
      <c r="I190" t="s">
        <v>7037</v>
      </c>
      <c r="J190" t="s">
        <v>7038</v>
      </c>
      <c r="K190" t="s">
        <v>639</v>
      </c>
      <c r="L190" t="s">
        <v>640</v>
      </c>
      <c r="M190" t="s">
        <v>9241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639</v>
      </c>
      <c r="T190" t="s">
        <v>9241</v>
      </c>
    </row>
    <row r="191" spans="1:20" x14ac:dyDescent="0.25">
      <c r="A191" t="s">
        <v>601</v>
      </c>
      <c r="B191" t="s">
        <v>602</v>
      </c>
      <c r="C191">
        <v>159</v>
      </c>
      <c r="D191">
        <v>1</v>
      </c>
      <c r="E191" t="s">
        <v>9242</v>
      </c>
      <c r="F191">
        <v>109</v>
      </c>
      <c r="G191">
        <v>0</v>
      </c>
      <c r="H191" t="s">
        <v>637</v>
      </c>
      <c r="I191" t="s">
        <v>640</v>
      </c>
      <c r="J191" t="s">
        <v>640</v>
      </c>
      <c r="K191" t="s">
        <v>639</v>
      </c>
      <c r="L191" t="s">
        <v>640</v>
      </c>
      <c r="M191" t="s">
        <v>639</v>
      </c>
      <c r="N191" t="s">
        <v>639</v>
      </c>
      <c r="O191" t="s">
        <v>4142</v>
      </c>
      <c r="P191" t="s">
        <v>5</v>
      </c>
      <c r="Q191" t="s">
        <v>639</v>
      </c>
      <c r="R191" t="s">
        <v>640</v>
      </c>
      <c r="S191" t="s">
        <v>639</v>
      </c>
      <c r="T191" t="s">
        <v>9243</v>
      </c>
    </row>
    <row r="192" spans="1:20" x14ac:dyDescent="0.25">
      <c r="A192" t="s">
        <v>240</v>
      </c>
      <c r="B192" t="s">
        <v>246</v>
      </c>
      <c r="C192">
        <v>159</v>
      </c>
      <c r="D192">
        <v>1</v>
      </c>
      <c r="E192" t="s">
        <v>9244</v>
      </c>
      <c r="F192">
        <v>236</v>
      </c>
      <c r="G192">
        <v>18</v>
      </c>
      <c r="H192" t="s">
        <v>637</v>
      </c>
      <c r="I192" t="s">
        <v>9245</v>
      </c>
      <c r="J192" t="s">
        <v>697</v>
      </c>
      <c r="K192" t="s">
        <v>639</v>
      </c>
      <c r="L192" t="s">
        <v>640</v>
      </c>
      <c r="M192" t="s">
        <v>9243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9246</v>
      </c>
      <c r="T192" t="s">
        <v>9243</v>
      </c>
    </row>
    <row r="193" spans="1:20" x14ac:dyDescent="0.25">
      <c r="A193" t="s">
        <v>239</v>
      </c>
      <c r="B193" t="s">
        <v>245</v>
      </c>
      <c r="C193">
        <v>159</v>
      </c>
      <c r="D193">
        <v>1</v>
      </c>
      <c r="E193" t="s">
        <v>9244</v>
      </c>
      <c r="F193">
        <v>236</v>
      </c>
      <c r="G193">
        <v>18</v>
      </c>
      <c r="H193" t="s">
        <v>637</v>
      </c>
      <c r="I193" t="s">
        <v>9245</v>
      </c>
      <c r="J193" t="s">
        <v>697</v>
      </c>
      <c r="K193" t="s">
        <v>639</v>
      </c>
      <c r="L193" t="s">
        <v>640</v>
      </c>
      <c r="M193" t="s">
        <v>9243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9246</v>
      </c>
      <c r="T193" t="s">
        <v>9243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9247</v>
      </c>
      <c r="F194">
        <v>100</v>
      </c>
      <c r="G194">
        <v>0</v>
      </c>
      <c r="H194" t="s">
        <v>637</v>
      </c>
      <c r="I194" t="s">
        <v>9248</v>
      </c>
      <c r="J194" t="s">
        <v>653</v>
      </c>
      <c r="K194" t="s">
        <v>639</v>
      </c>
      <c r="L194" t="s">
        <v>640</v>
      </c>
      <c r="M194" t="s">
        <v>9249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639</v>
      </c>
      <c r="T194" t="s">
        <v>9249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9250</v>
      </c>
      <c r="F195">
        <v>100</v>
      </c>
      <c r="G195">
        <v>0</v>
      </c>
      <c r="H195" t="s">
        <v>637</v>
      </c>
      <c r="I195" t="s">
        <v>9251</v>
      </c>
      <c r="J195" t="s">
        <v>674</v>
      </c>
      <c r="K195" t="s">
        <v>639</v>
      </c>
      <c r="L195" t="s">
        <v>640</v>
      </c>
      <c r="M195" t="s">
        <v>9252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639</v>
      </c>
      <c r="T195" t="s">
        <v>9252</v>
      </c>
    </row>
    <row r="196" spans="1:20" x14ac:dyDescent="0.25">
      <c r="A196" t="s">
        <v>241</v>
      </c>
      <c r="B196" t="s">
        <v>247</v>
      </c>
      <c r="C196">
        <v>159</v>
      </c>
      <c r="D196">
        <v>1</v>
      </c>
      <c r="E196" t="s">
        <v>9253</v>
      </c>
      <c r="F196">
        <v>109</v>
      </c>
      <c r="G196">
        <v>0</v>
      </c>
      <c r="H196" t="s">
        <v>637</v>
      </c>
      <c r="I196" t="s">
        <v>9254</v>
      </c>
      <c r="J196" t="s">
        <v>708</v>
      </c>
      <c r="K196" t="s">
        <v>639</v>
      </c>
      <c r="L196" t="s">
        <v>640</v>
      </c>
      <c r="M196" t="s">
        <v>9255</v>
      </c>
      <c r="N196" t="s">
        <v>639</v>
      </c>
      <c r="O196" t="s">
        <v>647</v>
      </c>
      <c r="P196" t="s">
        <v>5</v>
      </c>
      <c r="Q196" t="s">
        <v>648</v>
      </c>
      <c r="R196" t="s">
        <v>640</v>
      </c>
      <c r="S196" t="s">
        <v>639</v>
      </c>
      <c r="T196" t="s">
        <v>9255</v>
      </c>
    </row>
    <row r="197" spans="1:20" x14ac:dyDescent="0.25">
      <c r="A197" t="s">
        <v>241</v>
      </c>
      <c r="B197" t="s">
        <v>247</v>
      </c>
      <c r="C197">
        <v>159</v>
      </c>
      <c r="D197">
        <v>1</v>
      </c>
      <c r="E197" t="s">
        <v>9256</v>
      </c>
      <c r="F197">
        <v>109</v>
      </c>
      <c r="G197">
        <v>0</v>
      </c>
      <c r="H197" t="s">
        <v>637</v>
      </c>
      <c r="I197" t="s">
        <v>9257</v>
      </c>
      <c r="J197" t="s">
        <v>663</v>
      </c>
      <c r="K197" t="s">
        <v>639</v>
      </c>
      <c r="L197" t="s">
        <v>640</v>
      </c>
      <c r="M197" t="s">
        <v>9255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639</v>
      </c>
      <c r="T197" t="s">
        <v>9255</v>
      </c>
    </row>
    <row r="198" spans="1:20" x14ac:dyDescent="0.25">
      <c r="A198" t="s">
        <v>239</v>
      </c>
      <c r="B198" t="s">
        <v>245</v>
      </c>
      <c r="C198">
        <v>159</v>
      </c>
      <c r="D198">
        <v>4</v>
      </c>
      <c r="E198" t="s">
        <v>9258</v>
      </c>
      <c r="F198">
        <v>516</v>
      </c>
      <c r="G198">
        <v>0</v>
      </c>
      <c r="H198" t="s">
        <v>637</v>
      </c>
      <c r="I198" t="s">
        <v>7416</v>
      </c>
      <c r="J198" t="s">
        <v>792</v>
      </c>
      <c r="K198" t="s">
        <v>639</v>
      </c>
      <c r="L198" t="s">
        <v>640</v>
      </c>
      <c r="M198" t="s">
        <v>9259</v>
      </c>
      <c r="N198" t="s">
        <v>639</v>
      </c>
      <c r="O198" t="s">
        <v>641</v>
      </c>
      <c r="P198" t="s">
        <v>5</v>
      </c>
      <c r="Q198" t="s">
        <v>642</v>
      </c>
      <c r="R198" t="s">
        <v>640</v>
      </c>
      <c r="S198" t="s">
        <v>639</v>
      </c>
      <c r="T198" t="s">
        <v>9259</v>
      </c>
    </row>
    <row r="199" spans="1:20" x14ac:dyDescent="0.25">
      <c r="A199" t="s">
        <v>241</v>
      </c>
      <c r="B199" t="s">
        <v>247</v>
      </c>
      <c r="C199">
        <v>159</v>
      </c>
      <c r="D199">
        <v>2</v>
      </c>
      <c r="E199" t="s">
        <v>9260</v>
      </c>
      <c r="F199">
        <v>218</v>
      </c>
      <c r="G199">
        <v>0</v>
      </c>
      <c r="H199" t="s">
        <v>637</v>
      </c>
      <c r="I199" t="s">
        <v>9261</v>
      </c>
      <c r="J199" t="s">
        <v>698</v>
      </c>
      <c r="K199" t="s">
        <v>639</v>
      </c>
      <c r="L199" t="s">
        <v>640</v>
      </c>
      <c r="M199" t="s">
        <v>9262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9263</v>
      </c>
      <c r="T199" t="s">
        <v>9262</v>
      </c>
    </row>
    <row r="200" spans="1:20" x14ac:dyDescent="0.25">
      <c r="A200" t="s">
        <v>239</v>
      </c>
      <c r="B200" t="s">
        <v>245</v>
      </c>
      <c r="C200">
        <v>159</v>
      </c>
      <c r="D200">
        <v>1</v>
      </c>
      <c r="E200" t="s">
        <v>9264</v>
      </c>
      <c r="F200">
        <v>109</v>
      </c>
      <c r="G200">
        <v>0</v>
      </c>
      <c r="H200" t="s">
        <v>637</v>
      </c>
      <c r="I200" t="s">
        <v>9265</v>
      </c>
      <c r="J200" t="s">
        <v>5431</v>
      </c>
      <c r="K200" t="s">
        <v>639</v>
      </c>
      <c r="L200" t="s">
        <v>640</v>
      </c>
      <c r="M200" t="s">
        <v>9262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639</v>
      </c>
      <c r="T200" t="s">
        <v>9262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9266</v>
      </c>
      <c r="F201">
        <v>107</v>
      </c>
      <c r="G201">
        <v>7</v>
      </c>
      <c r="H201" t="s">
        <v>637</v>
      </c>
      <c r="I201" t="s">
        <v>9267</v>
      </c>
      <c r="J201" t="s">
        <v>655</v>
      </c>
      <c r="K201" t="s">
        <v>639</v>
      </c>
      <c r="L201" t="s">
        <v>640</v>
      </c>
      <c r="M201" t="s">
        <v>9268</v>
      </c>
      <c r="N201" t="s">
        <v>639</v>
      </c>
      <c r="O201" t="s">
        <v>660</v>
      </c>
      <c r="P201" t="s">
        <v>5</v>
      </c>
      <c r="Q201" t="s">
        <v>642</v>
      </c>
      <c r="R201" t="s">
        <v>640</v>
      </c>
      <c r="S201" t="s">
        <v>639</v>
      </c>
      <c r="T201" t="s">
        <v>9268</v>
      </c>
    </row>
    <row r="202" spans="1:20" x14ac:dyDescent="0.25">
      <c r="A202" t="s">
        <v>22</v>
      </c>
      <c r="B202" t="s">
        <v>27</v>
      </c>
      <c r="C202">
        <v>69.900000000000006</v>
      </c>
      <c r="D202">
        <v>10</v>
      </c>
      <c r="E202" t="s">
        <v>9269</v>
      </c>
      <c r="F202">
        <v>898</v>
      </c>
      <c r="G202">
        <v>39</v>
      </c>
      <c r="H202" t="s">
        <v>649</v>
      </c>
      <c r="I202" t="s">
        <v>6088</v>
      </c>
      <c r="J202" t="s">
        <v>9270</v>
      </c>
      <c r="K202" t="s">
        <v>806</v>
      </c>
      <c r="L202" t="s">
        <v>906</v>
      </c>
      <c r="M202" t="s">
        <v>9171</v>
      </c>
      <c r="N202" t="s">
        <v>639</v>
      </c>
      <c r="O202" t="s">
        <v>651</v>
      </c>
      <c r="P202" t="s">
        <v>26</v>
      </c>
      <c r="Q202" t="s">
        <v>652</v>
      </c>
      <c r="R202" t="s">
        <v>640</v>
      </c>
      <c r="S202" t="s">
        <v>9271</v>
      </c>
      <c r="T202" t="s">
        <v>9272</v>
      </c>
    </row>
    <row r="203" spans="1:20" x14ac:dyDescent="0.25">
      <c r="A203" t="s">
        <v>14</v>
      </c>
      <c r="B203" t="s">
        <v>15</v>
      </c>
      <c r="C203">
        <v>59</v>
      </c>
      <c r="D203">
        <v>1</v>
      </c>
      <c r="E203" t="s">
        <v>9269</v>
      </c>
      <c r="F203">
        <v>898</v>
      </c>
      <c r="G203">
        <v>39</v>
      </c>
      <c r="H203" t="s">
        <v>649</v>
      </c>
      <c r="I203" t="s">
        <v>6088</v>
      </c>
      <c r="J203" t="s">
        <v>9270</v>
      </c>
      <c r="K203" t="s">
        <v>806</v>
      </c>
      <c r="L203" t="s">
        <v>906</v>
      </c>
      <c r="M203" t="s">
        <v>9171</v>
      </c>
      <c r="N203" t="s">
        <v>639</v>
      </c>
      <c r="O203" t="s">
        <v>651</v>
      </c>
      <c r="P203" t="s">
        <v>26</v>
      </c>
      <c r="Q203" t="s">
        <v>652</v>
      </c>
      <c r="R203" t="s">
        <v>640</v>
      </c>
      <c r="S203" t="s">
        <v>9271</v>
      </c>
      <c r="T203" t="s">
        <v>9272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9273</v>
      </c>
      <c r="F204">
        <v>100</v>
      </c>
      <c r="G204">
        <v>0</v>
      </c>
      <c r="H204" t="s">
        <v>637</v>
      </c>
      <c r="I204" t="s">
        <v>9274</v>
      </c>
      <c r="J204" t="s">
        <v>698</v>
      </c>
      <c r="K204" t="s">
        <v>639</v>
      </c>
      <c r="L204" t="s">
        <v>640</v>
      </c>
      <c r="M204" t="s">
        <v>9275</v>
      </c>
      <c r="N204" t="s">
        <v>639</v>
      </c>
      <c r="O204" t="s">
        <v>647</v>
      </c>
      <c r="P204" t="s">
        <v>5</v>
      </c>
      <c r="Q204" t="s">
        <v>648</v>
      </c>
      <c r="R204" t="s">
        <v>640</v>
      </c>
      <c r="S204" t="s">
        <v>639</v>
      </c>
      <c r="T204" t="s">
        <v>9275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3</v>
      </c>
      <c r="E205" t="s">
        <v>9276</v>
      </c>
      <c r="F205">
        <v>100</v>
      </c>
      <c r="G205">
        <v>0</v>
      </c>
      <c r="H205" t="s">
        <v>637</v>
      </c>
      <c r="I205" t="s">
        <v>9277</v>
      </c>
      <c r="J205" t="s">
        <v>777</v>
      </c>
      <c r="K205" t="s">
        <v>639</v>
      </c>
      <c r="L205" t="s">
        <v>640</v>
      </c>
      <c r="M205" t="s">
        <v>9278</v>
      </c>
      <c r="N205" t="s">
        <v>639</v>
      </c>
      <c r="O205" t="s">
        <v>647</v>
      </c>
      <c r="P205" t="s">
        <v>5</v>
      </c>
      <c r="Q205" t="s">
        <v>648</v>
      </c>
      <c r="R205" t="s">
        <v>9279</v>
      </c>
      <c r="S205" t="s">
        <v>639</v>
      </c>
      <c r="T205" t="s">
        <v>9280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9281</v>
      </c>
      <c r="F206">
        <v>200</v>
      </c>
      <c r="G206">
        <v>0</v>
      </c>
      <c r="H206" t="s">
        <v>637</v>
      </c>
      <c r="I206" t="s">
        <v>9282</v>
      </c>
      <c r="J206" t="s">
        <v>826</v>
      </c>
      <c r="K206" t="s">
        <v>639</v>
      </c>
      <c r="L206" t="s">
        <v>640</v>
      </c>
      <c r="M206" t="s">
        <v>9283</v>
      </c>
      <c r="N206" t="s">
        <v>639</v>
      </c>
      <c r="O206" t="s">
        <v>647</v>
      </c>
      <c r="P206" t="s">
        <v>5</v>
      </c>
      <c r="Q206" t="s">
        <v>648</v>
      </c>
      <c r="R206" t="s">
        <v>640</v>
      </c>
      <c r="S206" t="s">
        <v>639</v>
      </c>
      <c r="T206" t="s">
        <v>9284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9285</v>
      </c>
      <c r="F207">
        <v>200</v>
      </c>
      <c r="G207">
        <v>0</v>
      </c>
      <c r="H207" t="s">
        <v>637</v>
      </c>
      <c r="I207" t="s">
        <v>9286</v>
      </c>
      <c r="J207" t="s">
        <v>681</v>
      </c>
      <c r="K207" t="s">
        <v>639</v>
      </c>
      <c r="L207" t="s">
        <v>640</v>
      </c>
      <c r="M207" t="s">
        <v>9287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639</v>
      </c>
      <c r="T207" t="s">
        <v>9288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9289</v>
      </c>
      <c r="F208">
        <v>200</v>
      </c>
      <c r="G208">
        <v>0</v>
      </c>
      <c r="H208" t="s">
        <v>637</v>
      </c>
      <c r="I208" t="s">
        <v>9290</v>
      </c>
      <c r="J208" t="s">
        <v>727</v>
      </c>
      <c r="K208" t="s">
        <v>639</v>
      </c>
      <c r="L208" t="s">
        <v>640</v>
      </c>
      <c r="M208" t="s">
        <v>9291</v>
      </c>
      <c r="N208" t="s">
        <v>639</v>
      </c>
      <c r="O208" t="s">
        <v>647</v>
      </c>
      <c r="P208" t="s">
        <v>5</v>
      </c>
      <c r="Q208" t="s">
        <v>648</v>
      </c>
      <c r="R208" t="s">
        <v>640</v>
      </c>
      <c r="S208" t="s">
        <v>639</v>
      </c>
      <c r="T208" t="s">
        <v>9291</v>
      </c>
    </row>
    <row r="209" spans="1:20" x14ac:dyDescent="0.25">
      <c r="A209" t="s">
        <v>516</v>
      </c>
      <c r="B209" t="s">
        <v>120</v>
      </c>
      <c r="C209">
        <v>75</v>
      </c>
      <c r="D209">
        <v>1</v>
      </c>
      <c r="E209" t="s">
        <v>9292</v>
      </c>
      <c r="F209">
        <v>173</v>
      </c>
      <c r="G209">
        <v>98</v>
      </c>
      <c r="H209" t="s">
        <v>649</v>
      </c>
      <c r="I209" t="s">
        <v>7669</v>
      </c>
      <c r="J209" t="s">
        <v>9293</v>
      </c>
      <c r="K209" t="s">
        <v>776</v>
      </c>
      <c r="L209" t="s">
        <v>4076</v>
      </c>
      <c r="M209" t="s">
        <v>9294</v>
      </c>
      <c r="N209" t="s">
        <v>639</v>
      </c>
      <c r="O209" t="s">
        <v>651</v>
      </c>
      <c r="P209" t="s">
        <v>26</v>
      </c>
      <c r="Q209" t="s">
        <v>652</v>
      </c>
      <c r="R209" t="s">
        <v>640</v>
      </c>
      <c r="S209" t="s">
        <v>639</v>
      </c>
      <c r="T209" t="s">
        <v>9291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9295</v>
      </c>
      <c r="F210">
        <v>200</v>
      </c>
      <c r="G210">
        <v>0</v>
      </c>
      <c r="H210" t="s">
        <v>637</v>
      </c>
      <c r="I210" t="s">
        <v>8980</v>
      </c>
      <c r="J210" t="s">
        <v>884</v>
      </c>
      <c r="K210" t="s">
        <v>639</v>
      </c>
      <c r="L210" t="s">
        <v>640</v>
      </c>
      <c r="M210" t="s">
        <v>9296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639</v>
      </c>
      <c r="T210" t="s">
        <v>9296</v>
      </c>
    </row>
    <row r="211" spans="1:20" x14ac:dyDescent="0.25">
      <c r="A211" t="s">
        <v>10</v>
      </c>
      <c r="B211" t="s">
        <v>11</v>
      </c>
      <c r="C211">
        <v>50</v>
      </c>
      <c r="D211">
        <v>5</v>
      </c>
      <c r="E211" t="s">
        <v>9297</v>
      </c>
      <c r="F211">
        <v>245</v>
      </c>
      <c r="G211">
        <v>0</v>
      </c>
      <c r="H211" t="s">
        <v>649</v>
      </c>
      <c r="I211" t="s">
        <v>9298</v>
      </c>
      <c r="J211" t="s">
        <v>9299</v>
      </c>
      <c r="K211" t="s">
        <v>8337</v>
      </c>
      <c r="L211" t="s">
        <v>891</v>
      </c>
      <c r="M211" t="s">
        <v>9300</v>
      </c>
      <c r="N211" t="s">
        <v>639</v>
      </c>
      <c r="O211" t="s">
        <v>651</v>
      </c>
      <c r="P211" t="s">
        <v>26</v>
      </c>
      <c r="Q211" t="s">
        <v>652</v>
      </c>
      <c r="R211" t="s">
        <v>640</v>
      </c>
      <c r="S211" t="s">
        <v>639</v>
      </c>
      <c r="T211" t="s">
        <v>9300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9301</v>
      </c>
      <c r="F212">
        <v>149</v>
      </c>
      <c r="G212">
        <v>0</v>
      </c>
      <c r="H212" t="s">
        <v>649</v>
      </c>
      <c r="I212" t="s">
        <v>5462</v>
      </c>
      <c r="J212" t="s">
        <v>9302</v>
      </c>
      <c r="K212" t="s">
        <v>8271</v>
      </c>
      <c r="L212" t="s">
        <v>1071</v>
      </c>
      <c r="M212" t="s">
        <v>9300</v>
      </c>
      <c r="N212" t="s">
        <v>639</v>
      </c>
      <c r="O212" t="s">
        <v>651</v>
      </c>
      <c r="P212" t="s">
        <v>26</v>
      </c>
      <c r="Q212" t="s">
        <v>652</v>
      </c>
      <c r="R212" t="s">
        <v>640</v>
      </c>
      <c r="S212" t="s">
        <v>639</v>
      </c>
      <c r="T212" t="s">
        <v>9303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9304</v>
      </c>
      <c r="F213">
        <v>100</v>
      </c>
      <c r="G213">
        <v>0</v>
      </c>
      <c r="H213" t="s">
        <v>637</v>
      </c>
      <c r="I213" t="s">
        <v>8276</v>
      </c>
      <c r="J213" t="s">
        <v>670</v>
      </c>
      <c r="K213" t="s">
        <v>639</v>
      </c>
      <c r="L213" t="s">
        <v>640</v>
      </c>
      <c r="M213" t="s">
        <v>9305</v>
      </c>
      <c r="N213" t="s">
        <v>639</v>
      </c>
      <c r="O213" t="s">
        <v>641</v>
      </c>
      <c r="P213" t="s">
        <v>5</v>
      </c>
      <c r="Q213" t="s">
        <v>642</v>
      </c>
      <c r="R213" t="s">
        <v>9306</v>
      </c>
      <c r="S213" t="s">
        <v>639</v>
      </c>
      <c r="T213" t="s">
        <v>9305</v>
      </c>
    </row>
    <row r="214" spans="1:20" x14ac:dyDescent="0.25">
      <c r="A214" t="s">
        <v>240</v>
      </c>
      <c r="B214" t="s">
        <v>742</v>
      </c>
      <c r="C214">
        <v>78.569999999999993</v>
      </c>
      <c r="D214">
        <v>1</v>
      </c>
      <c r="E214" t="s">
        <v>9307</v>
      </c>
      <c r="F214">
        <v>164.14</v>
      </c>
      <c r="G214">
        <v>7</v>
      </c>
      <c r="H214" t="s">
        <v>677</v>
      </c>
      <c r="I214" t="s">
        <v>9308</v>
      </c>
      <c r="J214" t="s">
        <v>9309</v>
      </c>
      <c r="K214" t="s">
        <v>888</v>
      </c>
      <c r="L214" t="s">
        <v>9310</v>
      </c>
      <c r="M214" t="s">
        <v>9305</v>
      </c>
      <c r="N214" t="s">
        <v>639</v>
      </c>
      <c r="O214" t="s">
        <v>678</v>
      </c>
      <c r="P214" t="s">
        <v>23</v>
      </c>
      <c r="Q214" t="s">
        <v>679</v>
      </c>
      <c r="R214" t="s">
        <v>640</v>
      </c>
      <c r="S214" t="s">
        <v>639</v>
      </c>
      <c r="T214" t="s">
        <v>9305</v>
      </c>
    </row>
    <row r="215" spans="1:20" x14ac:dyDescent="0.25">
      <c r="A215" t="s">
        <v>241</v>
      </c>
      <c r="B215" t="s">
        <v>742</v>
      </c>
      <c r="C215">
        <v>78.569999999999993</v>
      </c>
      <c r="D215">
        <v>1</v>
      </c>
      <c r="E215" t="s">
        <v>9307</v>
      </c>
      <c r="F215">
        <v>164.14</v>
      </c>
      <c r="G215">
        <v>7</v>
      </c>
      <c r="H215" t="s">
        <v>677</v>
      </c>
      <c r="I215" t="s">
        <v>9308</v>
      </c>
      <c r="J215" t="s">
        <v>9309</v>
      </c>
      <c r="K215" t="s">
        <v>888</v>
      </c>
      <c r="L215" t="s">
        <v>9310</v>
      </c>
      <c r="M215" t="s">
        <v>9305</v>
      </c>
      <c r="N215" t="s">
        <v>639</v>
      </c>
      <c r="O215" t="s">
        <v>678</v>
      </c>
      <c r="P215" t="s">
        <v>23</v>
      </c>
      <c r="Q215" t="s">
        <v>679</v>
      </c>
      <c r="R215" t="s">
        <v>640</v>
      </c>
      <c r="S215" t="s">
        <v>639</v>
      </c>
      <c r="T215" t="s">
        <v>9305</v>
      </c>
    </row>
    <row r="216" spans="1:20" x14ac:dyDescent="0.25">
      <c r="A216" t="s">
        <v>241</v>
      </c>
      <c r="B216" t="s">
        <v>247</v>
      </c>
      <c r="C216">
        <v>159</v>
      </c>
      <c r="D216">
        <v>1</v>
      </c>
      <c r="E216" t="s">
        <v>9311</v>
      </c>
      <c r="F216">
        <v>167</v>
      </c>
      <c r="G216">
        <v>38</v>
      </c>
      <c r="H216" t="s">
        <v>637</v>
      </c>
      <c r="I216" t="s">
        <v>6953</v>
      </c>
      <c r="J216" t="s">
        <v>645</v>
      </c>
      <c r="K216" t="s">
        <v>639</v>
      </c>
      <c r="L216" t="s">
        <v>640</v>
      </c>
      <c r="M216" t="s">
        <v>9312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9313</v>
      </c>
      <c r="T216" t="s">
        <v>9312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9314</v>
      </c>
      <c r="F217">
        <v>200</v>
      </c>
      <c r="G217">
        <v>0</v>
      </c>
      <c r="H217" t="s">
        <v>637</v>
      </c>
      <c r="I217" t="s">
        <v>9315</v>
      </c>
      <c r="J217" t="s">
        <v>664</v>
      </c>
      <c r="K217" t="s">
        <v>639</v>
      </c>
      <c r="L217" t="s">
        <v>640</v>
      </c>
      <c r="M217" t="s">
        <v>9316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639</v>
      </c>
      <c r="T217" t="s">
        <v>9316</v>
      </c>
    </row>
    <row r="218" spans="1:20" x14ac:dyDescent="0.25">
      <c r="A218" t="s">
        <v>240</v>
      </c>
      <c r="B218" t="s">
        <v>742</v>
      </c>
      <c r="C218">
        <v>87.2</v>
      </c>
      <c r="D218">
        <v>1</v>
      </c>
      <c r="E218" t="s">
        <v>9317</v>
      </c>
      <c r="F218">
        <v>181.4</v>
      </c>
      <c r="G218">
        <v>7</v>
      </c>
      <c r="H218" t="s">
        <v>677</v>
      </c>
      <c r="I218" t="s">
        <v>9318</v>
      </c>
      <c r="J218" t="s">
        <v>9319</v>
      </c>
      <c r="K218" t="s">
        <v>5973</v>
      </c>
      <c r="L218" t="s">
        <v>9320</v>
      </c>
      <c r="M218" t="s">
        <v>9321</v>
      </c>
      <c r="N218" t="s">
        <v>639</v>
      </c>
      <c r="O218" t="s">
        <v>678</v>
      </c>
      <c r="P218" t="s">
        <v>23</v>
      </c>
      <c r="Q218" t="s">
        <v>679</v>
      </c>
      <c r="R218" t="s">
        <v>640</v>
      </c>
      <c r="S218" t="s">
        <v>639</v>
      </c>
      <c r="T218" t="s">
        <v>9321</v>
      </c>
    </row>
    <row r="219" spans="1:20" x14ac:dyDescent="0.25">
      <c r="A219" t="s">
        <v>239</v>
      </c>
      <c r="B219" t="s">
        <v>742</v>
      </c>
      <c r="C219">
        <v>87.2</v>
      </c>
      <c r="D219">
        <v>1</v>
      </c>
      <c r="E219" t="s">
        <v>9317</v>
      </c>
      <c r="F219">
        <v>181.4</v>
      </c>
      <c r="G219">
        <v>7</v>
      </c>
      <c r="H219" t="s">
        <v>677</v>
      </c>
      <c r="I219" t="s">
        <v>9318</v>
      </c>
      <c r="J219" t="s">
        <v>9319</v>
      </c>
      <c r="K219" t="s">
        <v>5973</v>
      </c>
      <c r="L219" t="s">
        <v>9320</v>
      </c>
      <c r="M219" t="s">
        <v>9321</v>
      </c>
      <c r="N219" t="s">
        <v>639</v>
      </c>
      <c r="O219" t="s">
        <v>678</v>
      </c>
      <c r="P219" t="s">
        <v>23</v>
      </c>
      <c r="Q219" t="s">
        <v>679</v>
      </c>
      <c r="R219" t="s">
        <v>640</v>
      </c>
      <c r="S219" t="s">
        <v>639</v>
      </c>
      <c r="T219" t="s">
        <v>9321</v>
      </c>
    </row>
    <row r="220" spans="1:20" x14ac:dyDescent="0.25">
      <c r="A220" t="s">
        <v>147</v>
      </c>
      <c r="B220" t="s">
        <v>148</v>
      </c>
      <c r="C220">
        <v>50</v>
      </c>
      <c r="D220">
        <v>6</v>
      </c>
      <c r="E220" t="s">
        <v>9322</v>
      </c>
      <c r="F220">
        <v>200</v>
      </c>
      <c r="G220">
        <v>0</v>
      </c>
      <c r="H220" t="s">
        <v>637</v>
      </c>
      <c r="I220" t="s">
        <v>9323</v>
      </c>
      <c r="J220" t="s">
        <v>673</v>
      </c>
      <c r="K220" t="s">
        <v>639</v>
      </c>
      <c r="L220" t="s">
        <v>640</v>
      </c>
      <c r="M220" t="s">
        <v>9324</v>
      </c>
      <c r="N220" t="s">
        <v>639</v>
      </c>
      <c r="O220" t="s">
        <v>641</v>
      </c>
      <c r="P220" t="s">
        <v>5</v>
      </c>
      <c r="Q220" t="s">
        <v>642</v>
      </c>
      <c r="R220" t="s">
        <v>640</v>
      </c>
      <c r="S220" t="s">
        <v>639</v>
      </c>
      <c r="T220" t="s">
        <v>9324</v>
      </c>
    </row>
    <row r="221" spans="1:20" x14ac:dyDescent="0.25">
      <c r="A221" t="s">
        <v>239</v>
      </c>
      <c r="B221" t="s">
        <v>245</v>
      </c>
      <c r="C221">
        <v>0</v>
      </c>
      <c r="D221">
        <v>1</v>
      </c>
      <c r="E221" t="s">
        <v>9325</v>
      </c>
      <c r="F221">
        <v>0</v>
      </c>
      <c r="G221">
        <v>0</v>
      </c>
      <c r="H221" t="s">
        <v>637</v>
      </c>
      <c r="I221" t="s">
        <v>9326</v>
      </c>
      <c r="J221" t="s">
        <v>692</v>
      </c>
      <c r="K221" t="s">
        <v>639</v>
      </c>
      <c r="L221" t="s">
        <v>640</v>
      </c>
      <c r="M221" t="s">
        <v>9327</v>
      </c>
      <c r="N221" t="s">
        <v>639</v>
      </c>
      <c r="O221" t="s">
        <v>647</v>
      </c>
      <c r="P221" t="s">
        <v>5</v>
      </c>
      <c r="Q221" t="s">
        <v>648</v>
      </c>
      <c r="R221" t="s">
        <v>640</v>
      </c>
      <c r="S221" t="s">
        <v>639</v>
      </c>
      <c r="T221" t="s">
        <v>9327</v>
      </c>
    </row>
    <row r="222" spans="1:20" x14ac:dyDescent="0.25">
      <c r="A222" t="s">
        <v>239</v>
      </c>
      <c r="B222" t="s">
        <v>245</v>
      </c>
      <c r="C222">
        <v>0</v>
      </c>
      <c r="D222">
        <v>1</v>
      </c>
      <c r="E222" t="s">
        <v>9328</v>
      </c>
      <c r="F222">
        <v>0</v>
      </c>
      <c r="G222">
        <v>0</v>
      </c>
      <c r="H222" t="s">
        <v>637</v>
      </c>
      <c r="I222" t="s">
        <v>9329</v>
      </c>
      <c r="J222" t="s">
        <v>653</v>
      </c>
      <c r="K222" t="s">
        <v>639</v>
      </c>
      <c r="L222" t="s">
        <v>640</v>
      </c>
      <c r="M222" t="s">
        <v>9330</v>
      </c>
      <c r="N222" t="s">
        <v>639</v>
      </c>
      <c r="O222" t="s">
        <v>647</v>
      </c>
      <c r="P222" t="s">
        <v>5</v>
      </c>
      <c r="Q222" t="s">
        <v>648</v>
      </c>
      <c r="R222" t="s">
        <v>640</v>
      </c>
      <c r="S222" t="s">
        <v>639</v>
      </c>
      <c r="T222" t="s">
        <v>9330</v>
      </c>
    </row>
    <row r="223" spans="1:20" x14ac:dyDescent="0.25">
      <c r="A223" t="s">
        <v>240</v>
      </c>
      <c r="B223" t="s">
        <v>246</v>
      </c>
      <c r="C223">
        <v>159</v>
      </c>
      <c r="D223">
        <v>1</v>
      </c>
      <c r="E223" t="s">
        <v>9331</v>
      </c>
      <c r="F223">
        <v>129</v>
      </c>
      <c r="G223">
        <v>0</v>
      </c>
      <c r="H223" t="s">
        <v>637</v>
      </c>
      <c r="I223" t="s">
        <v>9332</v>
      </c>
      <c r="J223" t="s">
        <v>687</v>
      </c>
      <c r="K223" t="s">
        <v>639</v>
      </c>
      <c r="L223" t="s">
        <v>640</v>
      </c>
      <c r="M223" t="s">
        <v>9333</v>
      </c>
      <c r="N223" t="s">
        <v>639</v>
      </c>
      <c r="O223" t="s">
        <v>641</v>
      </c>
      <c r="P223" t="s">
        <v>5</v>
      </c>
      <c r="Q223" t="s">
        <v>642</v>
      </c>
      <c r="R223" t="s">
        <v>640</v>
      </c>
      <c r="S223" t="s">
        <v>9334</v>
      </c>
      <c r="T223" t="s">
        <v>9333</v>
      </c>
    </row>
    <row r="224" spans="1:20" x14ac:dyDescent="0.25">
      <c r="A224" t="s">
        <v>22</v>
      </c>
      <c r="B224" t="s">
        <v>27</v>
      </c>
      <c r="C224">
        <v>80</v>
      </c>
      <c r="D224">
        <v>3</v>
      </c>
      <c r="E224" t="s">
        <v>9335</v>
      </c>
      <c r="F224">
        <v>240</v>
      </c>
      <c r="G224">
        <v>0</v>
      </c>
      <c r="H224" t="s">
        <v>649</v>
      </c>
      <c r="I224" t="s">
        <v>9336</v>
      </c>
      <c r="J224" t="s">
        <v>9337</v>
      </c>
      <c r="K224" t="s">
        <v>5508</v>
      </c>
      <c r="L224" t="s">
        <v>816</v>
      </c>
      <c r="M224" t="s">
        <v>9338</v>
      </c>
      <c r="N224" t="s">
        <v>639</v>
      </c>
      <c r="O224" t="s">
        <v>651</v>
      </c>
      <c r="P224" t="s">
        <v>26</v>
      </c>
      <c r="Q224" t="s">
        <v>652</v>
      </c>
      <c r="R224" t="s">
        <v>640</v>
      </c>
      <c r="S224" t="s">
        <v>9339</v>
      </c>
      <c r="T224" t="s">
        <v>9338</v>
      </c>
    </row>
    <row r="225" spans="1:20" x14ac:dyDescent="0.25">
      <c r="A225" t="s">
        <v>22</v>
      </c>
      <c r="B225" t="s">
        <v>27</v>
      </c>
      <c r="C225">
        <v>80</v>
      </c>
      <c r="D225">
        <v>3</v>
      </c>
      <c r="E225" t="s">
        <v>9340</v>
      </c>
      <c r="F225">
        <v>240</v>
      </c>
      <c r="G225">
        <v>0</v>
      </c>
      <c r="H225" t="s">
        <v>649</v>
      </c>
      <c r="I225" t="s">
        <v>9341</v>
      </c>
      <c r="J225" t="s">
        <v>9342</v>
      </c>
      <c r="K225" t="s">
        <v>5508</v>
      </c>
      <c r="L225" t="s">
        <v>9343</v>
      </c>
      <c r="M225" t="s">
        <v>9338</v>
      </c>
      <c r="N225" t="s">
        <v>639</v>
      </c>
      <c r="O225" t="s">
        <v>651</v>
      </c>
      <c r="P225" t="s">
        <v>26</v>
      </c>
      <c r="Q225" t="s">
        <v>652</v>
      </c>
      <c r="R225" t="s">
        <v>640</v>
      </c>
      <c r="S225" t="s">
        <v>9344</v>
      </c>
      <c r="T225" t="s">
        <v>9338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9345</v>
      </c>
      <c r="F226">
        <v>100</v>
      </c>
      <c r="G226">
        <v>0</v>
      </c>
      <c r="H226" t="s">
        <v>637</v>
      </c>
      <c r="I226" t="s">
        <v>8711</v>
      </c>
      <c r="J226" t="s">
        <v>808</v>
      </c>
      <c r="K226" t="s">
        <v>639</v>
      </c>
      <c r="L226" t="s">
        <v>640</v>
      </c>
      <c r="M226" t="s">
        <v>9346</v>
      </c>
      <c r="N226" t="s">
        <v>639</v>
      </c>
      <c r="O226" t="s">
        <v>641</v>
      </c>
      <c r="P226" t="s">
        <v>5</v>
      </c>
      <c r="Q226" t="s">
        <v>642</v>
      </c>
      <c r="R226" t="s">
        <v>640</v>
      </c>
      <c r="S226" t="s">
        <v>639</v>
      </c>
      <c r="T226" t="s">
        <v>9346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9347</v>
      </c>
      <c r="F227">
        <v>100</v>
      </c>
      <c r="G227">
        <v>0</v>
      </c>
      <c r="H227" t="s">
        <v>637</v>
      </c>
      <c r="I227" t="s">
        <v>9348</v>
      </c>
      <c r="J227" t="s">
        <v>682</v>
      </c>
      <c r="K227" t="s">
        <v>639</v>
      </c>
      <c r="L227" t="s">
        <v>640</v>
      </c>
      <c r="M227" t="s">
        <v>9349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639</v>
      </c>
      <c r="T227" t="s">
        <v>9346</v>
      </c>
    </row>
    <row r="228" spans="1:20" x14ac:dyDescent="0.25">
      <c r="A228" t="s">
        <v>601</v>
      </c>
      <c r="B228" t="s">
        <v>602</v>
      </c>
      <c r="C228">
        <v>139</v>
      </c>
      <c r="D228">
        <v>1</v>
      </c>
      <c r="E228" t="s">
        <v>9350</v>
      </c>
      <c r="F228">
        <v>417</v>
      </c>
      <c r="G228">
        <v>0</v>
      </c>
      <c r="H228" t="s">
        <v>649</v>
      </c>
      <c r="I228" t="s">
        <v>841</v>
      </c>
      <c r="J228" t="s">
        <v>9351</v>
      </c>
      <c r="K228" t="s">
        <v>903</v>
      </c>
      <c r="L228" t="s">
        <v>731</v>
      </c>
      <c r="M228" t="s">
        <v>9349</v>
      </c>
      <c r="N228" t="s">
        <v>639</v>
      </c>
      <c r="O228" t="s">
        <v>651</v>
      </c>
      <c r="P228" t="s">
        <v>26</v>
      </c>
      <c r="Q228" t="s">
        <v>652</v>
      </c>
      <c r="R228" t="s">
        <v>640</v>
      </c>
      <c r="S228" t="s">
        <v>639</v>
      </c>
      <c r="T228" t="s">
        <v>9349</v>
      </c>
    </row>
    <row r="229" spans="1:20" x14ac:dyDescent="0.25">
      <c r="A229" t="s">
        <v>240</v>
      </c>
      <c r="B229" t="s">
        <v>246</v>
      </c>
      <c r="C229">
        <v>139</v>
      </c>
      <c r="D229">
        <v>1</v>
      </c>
      <c r="E229" t="s">
        <v>9350</v>
      </c>
      <c r="F229">
        <v>417</v>
      </c>
      <c r="G229">
        <v>0</v>
      </c>
      <c r="H229" t="s">
        <v>649</v>
      </c>
      <c r="I229" t="s">
        <v>841</v>
      </c>
      <c r="J229" t="s">
        <v>9351</v>
      </c>
      <c r="K229" t="s">
        <v>903</v>
      </c>
      <c r="L229" t="s">
        <v>731</v>
      </c>
      <c r="M229" t="s">
        <v>9349</v>
      </c>
      <c r="N229" t="s">
        <v>639</v>
      </c>
      <c r="O229" t="s">
        <v>651</v>
      </c>
      <c r="P229" t="s">
        <v>26</v>
      </c>
      <c r="Q229" t="s">
        <v>652</v>
      </c>
      <c r="R229" t="s">
        <v>640</v>
      </c>
      <c r="S229" t="s">
        <v>639</v>
      </c>
      <c r="T229" t="s">
        <v>9349</v>
      </c>
    </row>
    <row r="230" spans="1:20" x14ac:dyDescent="0.25">
      <c r="A230" t="s">
        <v>239</v>
      </c>
      <c r="B230" t="s">
        <v>245</v>
      </c>
      <c r="C230">
        <v>139</v>
      </c>
      <c r="D230">
        <v>1</v>
      </c>
      <c r="E230" t="s">
        <v>9350</v>
      </c>
      <c r="F230">
        <v>417</v>
      </c>
      <c r="G230">
        <v>0</v>
      </c>
      <c r="H230" t="s">
        <v>649</v>
      </c>
      <c r="I230" t="s">
        <v>841</v>
      </c>
      <c r="J230" t="s">
        <v>9351</v>
      </c>
      <c r="K230" t="s">
        <v>903</v>
      </c>
      <c r="L230" t="s">
        <v>731</v>
      </c>
      <c r="M230" t="s">
        <v>9349</v>
      </c>
      <c r="N230" t="s">
        <v>639</v>
      </c>
      <c r="O230" t="s">
        <v>651</v>
      </c>
      <c r="P230" t="s">
        <v>26</v>
      </c>
      <c r="Q230" t="s">
        <v>652</v>
      </c>
      <c r="R230" t="s">
        <v>640</v>
      </c>
      <c r="S230" t="s">
        <v>639</v>
      </c>
      <c r="T230" t="s">
        <v>9349</v>
      </c>
    </row>
    <row r="231" spans="1:20" x14ac:dyDescent="0.25">
      <c r="A231" t="s">
        <v>22</v>
      </c>
      <c r="B231" t="s">
        <v>27</v>
      </c>
      <c r="C231">
        <v>80</v>
      </c>
      <c r="D231">
        <v>2</v>
      </c>
      <c r="E231" t="s">
        <v>9352</v>
      </c>
      <c r="F231">
        <v>160</v>
      </c>
      <c r="G231">
        <v>0</v>
      </c>
      <c r="H231" t="s">
        <v>649</v>
      </c>
      <c r="I231" t="s">
        <v>9353</v>
      </c>
      <c r="J231" t="s">
        <v>9354</v>
      </c>
      <c r="K231" t="s">
        <v>9355</v>
      </c>
      <c r="L231" t="s">
        <v>896</v>
      </c>
      <c r="M231" t="s">
        <v>9356</v>
      </c>
      <c r="N231" t="s">
        <v>639</v>
      </c>
      <c r="O231" t="s">
        <v>651</v>
      </c>
      <c r="P231" t="s">
        <v>26</v>
      </c>
      <c r="Q231" t="s">
        <v>652</v>
      </c>
      <c r="R231" t="s">
        <v>640</v>
      </c>
      <c r="S231" t="s">
        <v>9357</v>
      </c>
      <c r="T231" t="s">
        <v>9358</v>
      </c>
    </row>
    <row r="232" spans="1:20" x14ac:dyDescent="0.25">
      <c r="A232" t="s">
        <v>22</v>
      </c>
      <c r="B232" t="s">
        <v>27</v>
      </c>
      <c r="C232">
        <v>80</v>
      </c>
      <c r="D232">
        <v>1</v>
      </c>
      <c r="E232" t="s">
        <v>9359</v>
      </c>
      <c r="F232">
        <v>80</v>
      </c>
      <c r="G232">
        <v>0</v>
      </c>
      <c r="H232" t="s">
        <v>649</v>
      </c>
      <c r="I232" t="s">
        <v>5110</v>
      </c>
      <c r="J232" t="s">
        <v>9360</v>
      </c>
      <c r="K232" t="s">
        <v>748</v>
      </c>
      <c r="L232" t="s">
        <v>731</v>
      </c>
      <c r="M232" t="s">
        <v>9361</v>
      </c>
      <c r="N232" t="s">
        <v>639</v>
      </c>
      <c r="O232" t="s">
        <v>651</v>
      </c>
      <c r="P232" t="s">
        <v>26</v>
      </c>
      <c r="Q232" t="s">
        <v>652</v>
      </c>
      <c r="R232" t="s">
        <v>640</v>
      </c>
      <c r="S232" t="s">
        <v>9362</v>
      </c>
      <c r="T232" t="s">
        <v>9361</v>
      </c>
    </row>
    <row r="233" spans="1:20" x14ac:dyDescent="0.25">
      <c r="A233" t="s">
        <v>72</v>
      </c>
      <c r="B233" t="s">
        <v>108</v>
      </c>
      <c r="C233">
        <v>66</v>
      </c>
      <c r="D233">
        <v>1</v>
      </c>
      <c r="E233" t="s">
        <v>9363</v>
      </c>
      <c r="F233">
        <v>704</v>
      </c>
      <c r="G233">
        <v>0</v>
      </c>
      <c r="H233" t="s">
        <v>649</v>
      </c>
      <c r="I233" t="s">
        <v>1019</v>
      </c>
      <c r="J233" t="s">
        <v>9364</v>
      </c>
      <c r="K233" t="s">
        <v>9365</v>
      </c>
      <c r="L233" t="s">
        <v>9366</v>
      </c>
      <c r="M233" t="s">
        <v>9367</v>
      </c>
      <c r="N233" t="s">
        <v>639</v>
      </c>
      <c r="O233" t="s">
        <v>651</v>
      </c>
      <c r="P233" t="s">
        <v>26</v>
      </c>
      <c r="Q233" t="s">
        <v>652</v>
      </c>
      <c r="R233" t="s">
        <v>640</v>
      </c>
      <c r="S233" t="s">
        <v>639</v>
      </c>
      <c r="T233" t="s">
        <v>9368</v>
      </c>
    </row>
    <row r="234" spans="1:20" x14ac:dyDescent="0.25">
      <c r="A234" t="s">
        <v>101</v>
      </c>
      <c r="B234" t="s">
        <v>74</v>
      </c>
      <c r="C234">
        <v>66</v>
      </c>
      <c r="D234">
        <v>1</v>
      </c>
      <c r="E234" t="s">
        <v>9363</v>
      </c>
      <c r="F234">
        <v>704</v>
      </c>
      <c r="G234">
        <v>0</v>
      </c>
      <c r="H234" t="s">
        <v>649</v>
      </c>
      <c r="I234" t="s">
        <v>1019</v>
      </c>
      <c r="J234" t="s">
        <v>9364</v>
      </c>
      <c r="K234" t="s">
        <v>9365</v>
      </c>
      <c r="L234" t="s">
        <v>9366</v>
      </c>
      <c r="M234" t="s">
        <v>9367</v>
      </c>
      <c r="N234" t="s">
        <v>639</v>
      </c>
      <c r="O234" t="s">
        <v>651</v>
      </c>
      <c r="P234" t="s">
        <v>26</v>
      </c>
      <c r="Q234" t="s">
        <v>652</v>
      </c>
      <c r="R234" t="s">
        <v>640</v>
      </c>
      <c r="S234" t="s">
        <v>639</v>
      </c>
      <c r="T234" t="s">
        <v>9368</v>
      </c>
    </row>
    <row r="235" spans="1:20" x14ac:dyDescent="0.25">
      <c r="A235" t="s">
        <v>22</v>
      </c>
      <c r="B235" t="s">
        <v>27</v>
      </c>
      <c r="C235">
        <v>67</v>
      </c>
      <c r="D235">
        <v>1</v>
      </c>
      <c r="E235" t="s">
        <v>9363</v>
      </c>
      <c r="F235">
        <v>704</v>
      </c>
      <c r="G235">
        <v>0</v>
      </c>
      <c r="H235" t="s">
        <v>649</v>
      </c>
      <c r="I235" t="s">
        <v>1019</v>
      </c>
      <c r="J235" t="s">
        <v>9364</v>
      </c>
      <c r="K235" t="s">
        <v>9365</v>
      </c>
      <c r="L235" t="s">
        <v>9366</v>
      </c>
      <c r="M235" t="s">
        <v>9367</v>
      </c>
      <c r="N235" t="s">
        <v>639</v>
      </c>
      <c r="O235" t="s">
        <v>651</v>
      </c>
      <c r="P235" t="s">
        <v>26</v>
      </c>
      <c r="Q235" t="s">
        <v>652</v>
      </c>
      <c r="R235" t="s">
        <v>640</v>
      </c>
      <c r="S235" t="s">
        <v>639</v>
      </c>
      <c r="T235" t="s">
        <v>9368</v>
      </c>
    </row>
    <row r="236" spans="1:20" x14ac:dyDescent="0.25">
      <c r="A236" t="s">
        <v>18</v>
      </c>
      <c r="B236" t="s">
        <v>19</v>
      </c>
      <c r="C236">
        <v>58</v>
      </c>
      <c r="D236">
        <v>2</v>
      </c>
      <c r="E236" t="s">
        <v>9363</v>
      </c>
      <c r="F236">
        <v>704</v>
      </c>
      <c r="G236">
        <v>0</v>
      </c>
      <c r="H236" t="s">
        <v>649</v>
      </c>
      <c r="I236" t="s">
        <v>1019</v>
      </c>
      <c r="J236" t="s">
        <v>9364</v>
      </c>
      <c r="K236" t="s">
        <v>9365</v>
      </c>
      <c r="L236" t="s">
        <v>9366</v>
      </c>
      <c r="M236" t="s">
        <v>9367</v>
      </c>
      <c r="N236" t="s">
        <v>639</v>
      </c>
      <c r="O236" t="s">
        <v>651</v>
      </c>
      <c r="P236" t="s">
        <v>26</v>
      </c>
      <c r="Q236" t="s">
        <v>652</v>
      </c>
      <c r="R236" t="s">
        <v>640</v>
      </c>
      <c r="S236" t="s">
        <v>639</v>
      </c>
      <c r="T236" t="s">
        <v>9368</v>
      </c>
    </row>
    <row r="237" spans="1:20" x14ac:dyDescent="0.25">
      <c r="A237" t="s">
        <v>101</v>
      </c>
      <c r="B237" t="s">
        <v>74</v>
      </c>
      <c r="C237">
        <v>99</v>
      </c>
      <c r="D237">
        <v>1</v>
      </c>
      <c r="E237" t="s">
        <v>9363</v>
      </c>
      <c r="F237">
        <v>704</v>
      </c>
      <c r="G237">
        <v>0</v>
      </c>
      <c r="H237" t="s">
        <v>649</v>
      </c>
      <c r="I237" t="s">
        <v>1019</v>
      </c>
      <c r="J237" t="s">
        <v>9364</v>
      </c>
      <c r="K237" t="s">
        <v>9365</v>
      </c>
      <c r="L237" t="s">
        <v>9366</v>
      </c>
      <c r="M237" t="s">
        <v>9367</v>
      </c>
      <c r="N237" t="s">
        <v>639</v>
      </c>
      <c r="O237" t="s">
        <v>651</v>
      </c>
      <c r="P237" t="s">
        <v>26</v>
      </c>
      <c r="Q237" t="s">
        <v>652</v>
      </c>
      <c r="R237" t="s">
        <v>640</v>
      </c>
      <c r="S237" t="s">
        <v>639</v>
      </c>
      <c r="T237" t="s">
        <v>9368</v>
      </c>
    </row>
    <row r="238" spans="1:20" x14ac:dyDescent="0.25">
      <c r="A238" t="s">
        <v>22</v>
      </c>
      <c r="B238" t="s">
        <v>27</v>
      </c>
      <c r="C238">
        <v>80</v>
      </c>
      <c r="D238">
        <v>3</v>
      </c>
      <c r="E238" t="s">
        <v>9363</v>
      </c>
      <c r="F238">
        <v>704</v>
      </c>
      <c r="G238">
        <v>0</v>
      </c>
      <c r="H238" t="s">
        <v>649</v>
      </c>
      <c r="I238" t="s">
        <v>1019</v>
      </c>
      <c r="J238" t="s">
        <v>9364</v>
      </c>
      <c r="K238" t="s">
        <v>9365</v>
      </c>
      <c r="L238" t="s">
        <v>9366</v>
      </c>
      <c r="M238" t="s">
        <v>9367</v>
      </c>
      <c r="N238" t="s">
        <v>639</v>
      </c>
      <c r="O238" t="s">
        <v>651</v>
      </c>
      <c r="P238" t="s">
        <v>26</v>
      </c>
      <c r="Q238" t="s">
        <v>652</v>
      </c>
      <c r="R238" t="s">
        <v>640</v>
      </c>
      <c r="S238" t="s">
        <v>639</v>
      </c>
      <c r="T238" t="s">
        <v>9368</v>
      </c>
    </row>
    <row r="239" spans="1:20" x14ac:dyDescent="0.25">
      <c r="A239" t="s">
        <v>2189</v>
      </c>
      <c r="B239" t="s">
        <v>2190</v>
      </c>
      <c r="C239">
        <v>1590</v>
      </c>
      <c r="D239">
        <v>1</v>
      </c>
      <c r="E239" t="s">
        <v>9369</v>
      </c>
      <c r="F239">
        <v>1676</v>
      </c>
      <c r="G239">
        <v>86</v>
      </c>
      <c r="H239" t="s">
        <v>649</v>
      </c>
      <c r="I239" t="s">
        <v>7472</v>
      </c>
      <c r="J239" t="s">
        <v>7473</v>
      </c>
      <c r="K239" t="s">
        <v>903</v>
      </c>
      <c r="L239" t="s">
        <v>773</v>
      </c>
      <c r="M239" t="s">
        <v>9370</v>
      </c>
      <c r="N239" t="s">
        <v>639</v>
      </c>
      <c r="O239" t="s">
        <v>651</v>
      </c>
      <c r="P239" t="s">
        <v>26</v>
      </c>
      <c r="Q239" t="s">
        <v>652</v>
      </c>
      <c r="R239" t="s">
        <v>640</v>
      </c>
      <c r="S239" t="s">
        <v>639</v>
      </c>
      <c r="T239" t="s">
        <v>9368</v>
      </c>
    </row>
    <row r="240" spans="1:20" x14ac:dyDescent="0.25">
      <c r="A240" t="s">
        <v>516</v>
      </c>
      <c r="B240" t="s">
        <v>120</v>
      </c>
      <c r="C240">
        <v>75</v>
      </c>
      <c r="D240">
        <v>1</v>
      </c>
      <c r="E240" t="s">
        <v>9371</v>
      </c>
      <c r="F240">
        <v>75</v>
      </c>
      <c r="G240">
        <v>0</v>
      </c>
      <c r="H240" t="s">
        <v>649</v>
      </c>
      <c r="I240" t="s">
        <v>9372</v>
      </c>
      <c r="J240" t="s">
        <v>9373</v>
      </c>
      <c r="K240" t="s">
        <v>9374</v>
      </c>
      <c r="L240" t="s">
        <v>4076</v>
      </c>
      <c r="M240" t="s">
        <v>9321</v>
      </c>
      <c r="N240" t="s">
        <v>639</v>
      </c>
      <c r="O240" t="s">
        <v>651</v>
      </c>
      <c r="P240" t="s">
        <v>26</v>
      </c>
      <c r="Q240" t="s">
        <v>652</v>
      </c>
      <c r="R240" t="s">
        <v>640</v>
      </c>
      <c r="S240" t="s">
        <v>639</v>
      </c>
      <c r="T240" t="s">
        <v>9375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9376</v>
      </c>
      <c r="F241">
        <v>138</v>
      </c>
      <c r="G241">
        <v>38</v>
      </c>
      <c r="H241" t="s">
        <v>637</v>
      </c>
      <c r="I241" t="s">
        <v>9377</v>
      </c>
      <c r="J241" t="s">
        <v>687</v>
      </c>
      <c r="K241" t="s">
        <v>639</v>
      </c>
      <c r="L241" t="s">
        <v>640</v>
      </c>
      <c r="M241" t="s">
        <v>9378</v>
      </c>
      <c r="N241" t="s">
        <v>639</v>
      </c>
      <c r="O241" t="s">
        <v>647</v>
      </c>
      <c r="P241" t="s">
        <v>5</v>
      </c>
      <c r="Q241" t="s">
        <v>648</v>
      </c>
      <c r="R241" t="s">
        <v>640</v>
      </c>
      <c r="S241" t="s">
        <v>639</v>
      </c>
      <c r="T241" t="s">
        <v>9379</v>
      </c>
    </row>
    <row r="242" spans="1:20" x14ac:dyDescent="0.25">
      <c r="A242" t="s">
        <v>239</v>
      </c>
      <c r="B242" t="s">
        <v>245</v>
      </c>
      <c r="C242">
        <v>159</v>
      </c>
      <c r="D242">
        <v>1</v>
      </c>
      <c r="E242" t="s">
        <v>9380</v>
      </c>
      <c r="F242">
        <v>129</v>
      </c>
      <c r="G242">
        <v>0</v>
      </c>
      <c r="H242" t="s">
        <v>637</v>
      </c>
      <c r="I242" t="s">
        <v>9381</v>
      </c>
      <c r="J242" t="s">
        <v>653</v>
      </c>
      <c r="K242" t="s">
        <v>639</v>
      </c>
      <c r="L242" t="s">
        <v>640</v>
      </c>
      <c r="M242" t="s">
        <v>9382</v>
      </c>
      <c r="N242" t="s">
        <v>639</v>
      </c>
      <c r="O242" t="s">
        <v>647</v>
      </c>
      <c r="P242" t="s">
        <v>5</v>
      </c>
      <c r="Q242" t="s">
        <v>648</v>
      </c>
      <c r="R242" t="s">
        <v>640</v>
      </c>
      <c r="S242" t="s">
        <v>639</v>
      </c>
      <c r="T242" t="s">
        <v>9383</v>
      </c>
    </row>
    <row r="243" spans="1:20" x14ac:dyDescent="0.25">
      <c r="A243" t="s">
        <v>239</v>
      </c>
      <c r="B243" t="s">
        <v>742</v>
      </c>
      <c r="C243">
        <v>77.2</v>
      </c>
      <c r="D243">
        <v>1</v>
      </c>
      <c r="E243" t="s">
        <v>9384</v>
      </c>
      <c r="F243">
        <v>161.4</v>
      </c>
      <c r="G243">
        <v>7</v>
      </c>
      <c r="H243" t="s">
        <v>677</v>
      </c>
      <c r="I243" t="s">
        <v>6418</v>
      </c>
      <c r="J243" t="s">
        <v>6419</v>
      </c>
      <c r="K243" t="s">
        <v>6420</v>
      </c>
      <c r="L243" t="s">
        <v>6421</v>
      </c>
      <c r="M243" t="s">
        <v>9375</v>
      </c>
      <c r="N243" t="s">
        <v>639</v>
      </c>
      <c r="O243" t="s">
        <v>678</v>
      </c>
      <c r="P243" t="s">
        <v>23</v>
      </c>
      <c r="Q243" t="s">
        <v>679</v>
      </c>
      <c r="R243" t="s">
        <v>640</v>
      </c>
      <c r="S243" t="s">
        <v>639</v>
      </c>
      <c r="T243" t="s">
        <v>9385</v>
      </c>
    </row>
    <row r="244" spans="1:20" x14ac:dyDescent="0.25">
      <c r="A244" t="s">
        <v>240</v>
      </c>
      <c r="B244" t="s">
        <v>742</v>
      </c>
      <c r="C244">
        <v>77.2</v>
      </c>
      <c r="D244">
        <v>1</v>
      </c>
      <c r="E244" t="s">
        <v>9384</v>
      </c>
      <c r="F244">
        <v>161.4</v>
      </c>
      <c r="G244">
        <v>7</v>
      </c>
      <c r="H244" t="s">
        <v>677</v>
      </c>
      <c r="I244" t="s">
        <v>6418</v>
      </c>
      <c r="J244" t="s">
        <v>6419</v>
      </c>
      <c r="K244" t="s">
        <v>6420</v>
      </c>
      <c r="L244" t="s">
        <v>6421</v>
      </c>
      <c r="M244" t="s">
        <v>9375</v>
      </c>
      <c r="N244" t="s">
        <v>639</v>
      </c>
      <c r="O244" t="s">
        <v>678</v>
      </c>
      <c r="P244" t="s">
        <v>23</v>
      </c>
      <c r="Q244" t="s">
        <v>679</v>
      </c>
      <c r="R244" t="s">
        <v>640</v>
      </c>
      <c r="S244" t="s">
        <v>639</v>
      </c>
      <c r="T244" t="s">
        <v>9385</v>
      </c>
    </row>
    <row r="245" spans="1:20" x14ac:dyDescent="0.25">
      <c r="A245" t="s">
        <v>601</v>
      </c>
      <c r="B245" t="s">
        <v>602</v>
      </c>
      <c r="C245">
        <v>159</v>
      </c>
      <c r="D245">
        <v>1</v>
      </c>
      <c r="E245" t="s">
        <v>9386</v>
      </c>
      <c r="F245">
        <v>258</v>
      </c>
      <c r="G245">
        <v>0</v>
      </c>
      <c r="H245" t="s">
        <v>637</v>
      </c>
      <c r="I245" t="s">
        <v>9387</v>
      </c>
      <c r="J245" t="s">
        <v>726</v>
      </c>
      <c r="K245" t="s">
        <v>639</v>
      </c>
      <c r="L245" t="s">
        <v>640</v>
      </c>
      <c r="M245" t="s">
        <v>9388</v>
      </c>
      <c r="N245" t="s">
        <v>639</v>
      </c>
      <c r="O245" t="s">
        <v>641</v>
      </c>
      <c r="P245" t="s">
        <v>5</v>
      </c>
      <c r="Q245" t="s">
        <v>642</v>
      </c>
      <c r="R245" t="s">
        <v>640</v>
      </c>
      <c r="S245" t="s">
        <v>639</v>
      </c>
      <c r="T245" t="s">
        <v>9388</v>
      </c>
    </row>
    <row r="246" spans="1:20" x14ac:dyDescent="0.25">
      <c r="A246" t="s">
        <v>239</v>
      </c>
      <c r="B246" t="s">
        <v>245</v>
      </c>
      <c r="C246">
        <v>159</v>
      </c>
      <c r="D246">
        <v>1</v>
      </c>
      <c r="E246" t="s">
        <v>9386</v>
      </c>
      <c r="F246">
        <v>258</v>
      </c>
      <c r="G246">
        <v>0</v>
      </c>
      <c r="H246" t="s">
        <v>637</v>
      </c>
      <c r="I246" t="s">
        <v>9387</v>
      </c>
      <c r="J246" t="s">
        <v>726</v>
      </c>
      <c r="K246" t="s">
        <v>639</v>
      </c>
      <c r="L246" t="s">
        <v>640</v>
      </c>
      <c r="M246" t="s">
        <v>9388</v>
      </c>
      <c r="N246" t="s">
        <v>639</v>
      </c>
      <c r="O246" t="s">
        <v>641</v>
      </c>
      <c r="P246" t="s">
        <v>5</v>
      </c>
      <c r="Q246" t="s">
        <v>642</v>
      </c>
      <c r="R246" t="s">
        <v>640</v>
      </c>
      <c r="S246" t="s">
        <v>639</v>
      </c>
      <c r="T246" t="s">
        <v>9388</v>
      </c>
    </row>
    <row r="247" spans="1:20" x14ac:dyDescent="0.25">
      <c r="A247" t="s">
        <v>147</v>
      </c>
      <c r="B247" t="s">
        <v>148</v>
      </c>
      <c r="C247">
        <v>65</v>
      </c>
      <c r="D247">
        <v>9</v>
      </c>
      <c r="E247" t="s">
        <v>9389</v>
      </c>
      <c r="F247">
        <v>315</v>
      </c>
      <c r="G247">
        <v>0</v>
      </c>
      <c r="H247" t="s">
        <v>637</v>
      </c>
      <c r="I247" t="s">
        <v>9390</v>
      </c>
      <c r="J247" t="s">
        <v>659</v>
      </c>
      <c r="K247" t="s">
        <v>639</v>
      </c>
      <c r="L247" t="s">
        <v>640</v>
      </c>
      <c r="M247" t="s">
        <v>9391</v>
      </c>
      <c r="N247" t="s">
        <v>639</v>
      </c>
      <c r="O247" t="s">
        <v>647</v>
      </c>
      <c r="P247" t="s">
        <v>5</v>
      </c>
      <c r="Q247" t="s">
        <v>648</v>
      </c>
      <c r="R247" t="s">
        <v>640</v>
      </c>
      <c r="S247" t="s">
        <v>639</v>
      </c>
      <c r="T247" t="s">
        <v>9392</v>
      </c>
    </row>
    <row r="248" spans="1:20" x14ac:dyDescent="0.25">
      <c r="A248" t="s">
        <v>147</v>
      </c>
      <c r="B248" t="s">
        <v>148</v>
      </c>
      <c r="C248">
        <v>33.333333333333336</v>
      </c>
      <c r="D248">
        <v>3</v>
      </c>
      <c r="E248" t="s">
        <v>9393</v>
      </c>
      <c r="F248">
        <v>100</v>
      </c>
      <c r="G248">
        <v>0</v>
      </c>
      <c r="H248" t="s">
        <v>637</v>
      </c>
      <c r="I248" t="s">
        <v>9394</v>
      </c>
      <c r="J248" t="s">
        <v>754</v>
      </c>
      <c r="K248" t="s">
        <v>639</v>
      </c>
      <c r="L248" t="s">
        <v>640</v>
      </c>
      <c r="M248" t="s">
        <v>9392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639</v>
      </c>
      <c r="T248" t="s">
        <v>9392</v>
      </c>
    </row>
    <row r="249" spans="1:20" x14ac:dyDescent="0.25">
      <c r="A249" t="s">
        <v>77</v>
      </c>
      <c r="B249" t="s">
        <v>78</v>
      </c>
      <c r="C249">
        <v>49</v>
      </c>
      <c r="D249">
        <v>1</v>
      </c>
      <c r="E249" t="s">
        <v>9395</v>
      </c>
      <c r="F249">
        <v>49</v>
      </c>
      <c r="G249">
        <v>0</v>
      </c>
      <c r="H249" t="s">
        <v>649</v>
      </c>
      <c r="I249" t="s">
        <v>4086</v>
      </c>
      <c r="J249" t="s">
        <v>9396</v>
      </c>
      <c r="K249" t="s">
        <v>1020</v>
      </c>
      <c r="L249" t="s">
        <v>4442</v>
      </c>
      <c r="M249" t="s">
        <v>9397</v>
      </c>
      <c r="N249" t="s">
        <v>639</v>
      </c>
      <c r="O249" t="s">
        <v>651</v>
      </c>
      <c r="P249" t="s">
        <v>26</v>
      </c>
      <c r="Q249" t="s">
        <v>652</v>
      </c>
      <c r="R249" t="s">
        <v>640</v>
      </c>
      <c r="S249" t="s">
        <v>639</v>
      </c>
      <c r="T249" t="s">
        <v>9392</v>
      </c>
    </row>
    <row r="250" spans="1:20" x14ac:dyDescent="0.25">
      <c r="A250" t="s">
        <v>241</v>
      </c>
      <c r="B250" t="s">
        <v>742</v>
      </c>
      <c r="C250">
        <v>74.28</v>
      </c>
      <c r="D250">
        <v>1</v>
      </c>
      <c r="E250" t="s">
        <v>9398</v>
      </c>
      <c r="F250">
        <v>74.28</v>
      </c>
      <c r="G250">
        <v>0</v>
      </c>
      <c r="H250" t="s">
        <v>677</v>
      </c>
      <c r="I250" t="s">
        <v>9399</v>
      </c>
      <c r="J250" t="s">
        <v>9400</v>
      </c>
      <c r="K250" t="s">
        <v>9401</v>
      </c>
      <c r="L250" t="s">
        <v>9402</v>
      </c>
      <c r="M250" t="s">
        <v>9403</v>
      </c>
      <c r="N250" t="s">
        <v>639</v>
      </c>
      <c r="O250" t="s">
        <v>678</v>
      </c>
      <c r="P250" t="s">
        <v>23</v>
      </c>
      <c r="Q250" t="s">
        <v>679</v>
      </c>
      <c r="R250" t="s">
        <v>640</v>
      </c>
      <c r="S250" t="s">
        <v>639</v>
      </c>
      <c r="T250" t="s">
        <v>9403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9404</v>
      </c>
      <c r="F251">
        <v>200</v>
      </c>
      <c r="G251">
        <v>0</v>
      </c>
      <c r="H251" t="s">
        <v>637</v>
      </c>
      <c r="I251" t="s">
        <v>9405</v>
      </c>
      <c r="J251" t="s">
        <v>722</v>
      </c>
      <c r="K251" t="s">
        <v>639</v>
      </c>
      <c r="L251" t="s">
        <v>640</v>
      </c>
      <c r="M251" t="s">
        <v>9406</v>
      </c>
      <c r="N251" t="s">
        <v>639</v>
      </c>
      <c r="O251" t="s">
        <v>641</v>
      </c>
      <c r="P251" t="s">
        <v>5</v>
      </c>
      <c r="Q251" t="s">
        <v>642</v>
      </c>
      <c r="R251" t="s">
        <v>640</v>
      </c>
      <c r="S251" t="s">
        <v>639</v>
      </c>
      <c r="T251" t="s">
        <v>9406</v>
      </c>
    </row>
    <row r="252" spans="1:20" x14ac:dyDescent="0.25">
      <c r="A252" t="s">
        <v>241</v>
      </c>
      <c r="B252" t="s">
        <v>247</v>
      </c>
      <c r="C252">
        <v>159</v>
      </c>
      <c r="D252">
        <v>2</v>
      </c>
      <c r="E252" t="s">
        <v>9407</v>
      </c>
      <c r="F252">
        <v>516</v>
      </c>
      <c r="G252">
        <v>0</v>
      </c>
      <c r="H252" t="s">
        <v>637</v>
      </c>
      <c r="I252" t="s">
        <v>9405</v>
      </c>
      <c r="J252" t="s">
        <v>722</v>
      </c>
      <c r="K252" t="s">
        <v>639</v>
      </c>
      <c r="L252" t="s">
        <v>640</v>
      </c>
      <c r="M252" t="s">
        <v>9408</v>
      </c>
      <c r="N252" t="s">
        <v>639</v>
      </c>
      <c r="O252" t="s">
        <v>641</v>
      </c>
      <c r="P252" t="s">
        <v>5</v>
      </c>
      <c r="Q252" t="s">
        <v>642</v>
      </c>
      <c r="R252" t="s">
        <v>640</v>
      </c>
      <c r="S252" t="s">
        <v>9409</v>
      </c>
      <c r="T252" t="s">
        <v>9408</v>
      </c>
    </row>
    <row r="253" spans="1:20" x14ac:dyDescent="0.25">
      <c r="A253" t="s">
        <v>239</v>
      </c>
      <c r="B253" t="s">
        <v>245</v>
      </c>
      <c r="C253">
        <v>159</v>
      </c>
      <c r="D253">
        <v>2</v>
      </c>
      <c r="E253" t="s">
        <v>9407</v>
      </c>
      <c r="F253">
        <v>516</v>
      </c>
      <c r="G253">
        <v>0</v>
      </c>
      <c r="H253" t="s">
        <v>637</v>
      </c>
      <c r="I253" t="s">
        <v>9405</v>
      </c>
      <c r="J253" t="s">
        <v>722</v>
      </c>
      <c r="K253" t="s">
        <v>639</v>
      </c>
      <c r="L253" t="s">
        <v>640</v>
      </c>
      <c r="M253" t="s">
        <v>9408</v>
      </c>
      <c r="N253" t="s">
        <v>639</v>
      </c>
      <c r="O253" t="s">
        <v>641</v>
      </c>
      <c r="P253" t="s">
        <v>5</v>
      </c>
      <c r="Q253" t="s">
        <v>642</v>
      </c>
      <c r="R253" t="s">
        <v>640</v>
      </c>
      <c r="S253" t="s">
        <v>9409</v>
      </c>
      <c r="T253" t="s">
        <v>9408</v>
      </c>
    </row>
    <row r="254" spans="1:20" x14ac:dyDescent="0.25">
      <c r="A254" t="s">
        <v>240</v>
      </c>
      <c r="B254" t="s">
        <v>246</v>
      </c>
      <c r="C254">
        <v>139</v>
      </c>
      <c r="D254">
        <v>3</v>
      </c>
      <c r="E254" t="s">
        <v>9410</v>
      </c>
      <c r="F254">
        <v>417</v>
      </c>
      <c r="G254">
        <v>0</v>
      </c>
      <c r="H254" t="s">
        <v>649</v>
      </c>
      <c r="I254" t="s">
        <v>6831</v>
      </c>
      <c r="J254" t="s">
        <v>9411</v>
      </c>
      <c r="K254" t="s">
        <v>9412</v>
      </c>
      <c r="L254" t="s">
        <v>9413</v>
      </c>
      <c r="M254" t="s">
        <v>9414</v>
      </c>
      <c r="N254" t="s">
        <v>639</v>
      </c>
      <c r="O254" t="s">
        <v>651</v>
      </c>
      <c r="P254" t="s">
        <v>26</v>
      </c>
      <c r="Q254" t="s">
        <v>652</v>
      </c>
      <c r="R254" t="s">
        <v>640</v>
      </c>
      <c r="S254" t="s">
        <v>9415</v>
      </c>
      <c r="T254" t="s">
        <v>9416</v>
      </c>
    </row>
    <row r="255" spans="1:20" x14ac:dyDescent="0.25">
      <c r="A255" t="s">
        <v>72</v>
      </c>
      <c r="B255" t="s">
        <v>108</v>
      </c>
      <c r="C255">
        <v>66</v>
      </c>
      <c r="D255">
        <v>1</v>
      </c>
      <c r="E255" t="s">
        <v>9417</v>
      </c>
      <c r="F255">
        <v>249</v>
      </c>
      <c r="G255">
        <v>0</v>
      </c>
      <c r="H255" t="s">
        <v>649</v>
      </c>
      <c r="I255" t="s">
        <v>9418</v>
      </c>
      <c r="J255" t="s">
        <v>9419</v>
      </c>
      <c r="K255" t="s">
        <v>1131</v>
      </c>
      <c r="L255" t="s">
        <v>6474</v>
      </c>
      <c r="M255" t="s">
        <v>9416</v>
      </c>
      <c r="N255" t="s">
        <v>639</v>
      </c>
      <c r="O255" t="s">
        <v>651</v>
      </c>
      <c r="P255" t="s">
        <v>26</v>
      </c>
      <c r="Q255" t="s">
        <v>652</v>
      </c>
      <c r="R255" t="s">
        <v>640</v>
      </c>
      <c r="S255" t="s">
        <v>639</v>
      </c>
      <c r="T255" t="s">
        <v>9420</v>
      </c>
    </row>
    <row r="256" spans="1:20" x14ac:dyDescent="0.25">
      <c r="A256" t="s">
        <v>101</v>
      </c>
      <c r="B256" t="s">
        <v>74</v>
      </c>
      <c r="C256">
        <v>66</v>
      </c>
      <c r="D256">
        <v>1</v>
      </c>
      <c r="E256" t="s">
        <v>9417</v>
      </c>
      <c r="F256">
        <v>249</v>
      </c>
      <c r="G256">
        <v>0</v>
      </c>
      <c r="H256" t="s">
        <v>649</v>
      </c>
      <c r="I256" t="s">
        <v>9418</v>
      </c>
      <c r="J256" t="s">
        <v>9419</v>
      </c>
      <c r="K256" t="s">
        <v>1131</v>
      </c>
      <c r="L256" t="s">
        <v>6474</v>
      </c>
      <c r="M256" t="s">
        <v>9416</v>
      </c>
      <c r="N256" t="s">
        <v>639</v>
      </c>
      <c r="O256" t="s">
        <v>651</v>
      </c>
      <c r="P256" t="s">
        <v>26</v>
      </c>
      <c r="Q256" t="s">
        <v>652</v>
      </c>
      <c r="R256" t="s">
        <v>640</v>
      </c>
      <c r="S256" t="s">
        <v>639</v>
      </c>
      <c r="T256" t="s">
        <v>9420</v>
      </c>
    </row>
    <row r="257" spans="1:20" x14ac:dyDescent="0.25">
      <c r="A257" t="s">
        <v>22</v>
      </c>
      <c r="B257" t="s">
        <v>27</v>
      </c>
      <c r="C257">
        <v>67</v>
      </c>
      <c r="D257">
        <v>1</v>
      </c>
      <c r="E257" t="s">
        <v>9417</v>
      </c>
      <c r="F257">
        <v>249</v>
      </c>
      <c r="G257">
        <v>0</v>
      </c>
      <c r="H257" t="s">
        <v>649</v>
      </c>
      <c r="I257" t="s">
        <v>9418</v>
      </c>
      <c r="J257" t="s">
        <v>9419</v>
      </c>
      <c r="K257" t="s">
        <v>1131</v>
      </c>
      <c r="L257" t="s">
        <v>6474</v>
      </c>
      <c r="M257" t="s">
        <v>9416</v>
      </c>
      <c r="N257" t="s">
        <v>639</v>
      </c>
      <c r="O257" t="s">
        <v>651</v>
      </c>
      <c r="P257" t="s">
        <v>26</v>
      </c>
      <c r="Q257" t="s">
        <v>652</v>
      </c>
      <c r="R257" t="s">
        <v>640</v>
      </c>
      <c r="S257" t="s">
        <v>639</v>
      </c>
      <c r="T257" t="s">
        <v>9421</v>
      </c>
    </row>
    <row r="258" spans="1:20" x14ac:dyDescent="0.25">
      <c r="A258" t="s">
        <v>147</v>
      </c>
      <c r="B258" t="s">
        <v>148</v>
      </c>
      <c r="C258">
        <v>33.333333333333336</v>
      </c>
      <c r="D258">
        <v>3</v>
      </c>
      <c r="E258" t="s">
        <v>9422</v>
      </c>
      <c r="F258">
        <v>100</v>
      </c>
      <c r="G258">
        <v>0</v>
      </c>
      <c r="H258" t="s">
        <v>637</v>
      </c>
      <c r="I258" t="s">
        <v>9423</v>
      </c>
      <c r="J258" t="s">
        <v>762</v>
      </c>
      <c r="K258" t="s">
        <v>639</v>
      </c>
      <c r="L258" t="s">
        <v>640</v>
      </c>
      <c r="M258" t="s">
        <v>9424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639</v>
      </c>
      <c r="T258" t="s">
        <v>9424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9425</v>
      </c>
      <c r="F259">
        <v>100</v>
      </c>
      <c r="G259">
        <v>0</v>
      </c>
      <c r="H259" t="s">
        <v>637</v>
      </c>
      <c r="I259" t="s">
        <v>9426</v>
      </c>
      <c r="J259" t="s">
        <v>715</v>
      </c>
      <c r="K259" t="s">
        <v>639</v>
      </c>
      <c r="L259" t="s">
        <v>640</v>
      </c>
      <c r="M259" t="s">
        <v>9427</v>
      </c>
      <c r="N259" t="s">
        <v>639</v>
      </c>
      <c r="O259" t="s">
        <v>647</v>
      </c>
      <c r="P259" t="s">
        <v>5</v>
      </c>
      <c r="Q259" t="s">
        <v>648</v>
      </c>
      <c r="R259" t="s">
        <v>640</v>
      </c>
      <c r="S259" t="s">
        <v>639</v>
      </c>
      <c r="T259" t="s">
        <v>9427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6</v>
      </c>
      <c r="E260" t="s">
        <v>9428</v>
      </c>
      <c r="F260">
        <v>200</v>
      </c>
      <c r="G260">
        <v>0</v>
      </c>
      <c r="H260" t="s">
        <v>637</v>
      </c>
      <c r="I260" t="s">
        <v>9429</v>
      </c>
      <c r="J260" t="s">
        <v>646</v>
      </c>
      <c r="K260" t="s">
        <v>639</v>
      </c>
      <c r="L260" t="s">
        <v>640</v>
      </c>
      <c r="M260" t="s">
        <v>9430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639</v>
      </c>
      <c r="T260" t="s">
        <v>9430</v>
      </c>
    </row>
    <row r="261" spans="1:20" x14ac:dyDescent="0.25">
      <c r="A261" t="s">
        <v>241</v>
      </c>
      <c r="B261" t="s">
        <v>742</v>
      </c>
      <c r="C261">
        <v>87.2</v>
      </c>
      <c r="D261">
        <v>1</v>
      </c>
      <c r="E261" t="s">
        <v>9431</v>
      </c>
      <c r="F261">
        <v>94.2</v>
      </c>
      <c r="G261">
        <v>7</v>
      </c>
      <c r="H261" t="s">
        <v>677</v>
      </c>
      <c r="I261" t="s">
        <v>8343</v>
      </c>
      <c r="J261" t="s">
        <v>8344</v>
      </c>
      <c r="K261" t="s">
        <v>4718</v>
      </c>
      <c r="L261" t="s">
        <v>8345</v>
      </c>
      <c r="M261" t="s">
        <v>9432</v>
      </c>
      <c r="N261" t="s">
        <v>639</v>
      </c>
      <c r="O261" t="s">
        <v>678</v>
      </c>
      <c r="P261" t="s">
        <v>23</v>
      </c>
      <c r="Q261" t="s">
        <v>679</v>
      </c>
      <c r="R261" t="s">
        <v>640</v>
      </c>
      <c r="S261" t="s">
        <v>639</v>
      </c>
      <c r="T261" t="s">
        <v>9432</v>
      </c>
    </row>
    <row r="262" spans="1:20" x14ac:dyDescent="0.25">
      <c r="A262" t="s">
        <v>601</v>
      </c>
      <c r="B262" t="s">
        <v>602</v>
      </c>
      <c r="C262">
        <v>159</v>
      </c>
      <c r="D262">
        <v>1</v>
      </c>
      <c r="E262" t="s">
        <v>9433</v>
      </c>
      <c r="F262">
        <v>327</v>
      </c>
      <c r="G262">
        <v>0</v>
      </c>
      <c r="H262" t="s">
        <v>637</v>
      </c>
      <c r="I262" t="s">
        <v>9434</v>
      </c>
      <c r="J262" t="s">
        <v>697</v>
      </c>
      <c r="K262" t="s">
        <v>639</v>
      </c>
      <c r="L262" t="s">
        <v>640</v>
      </c>
      <c r="M262" t="s">
        <v>9435</v>
      </c>
      <c r="N262" t="s">
        <v>639</v>
      </c>
      <c r="O262" t="s">
        <v>641</v>
      </c>
      <c r="P262" t="s">
        <v>5</v>
      </c>
      <c r="Q262" t="s">
        <v>642</v>
      </c>
      <c r="R262" t="s">
        <v>640</v>
      </c>
      <c r="S262" t="s">
        <v>9436</v>
      </c>
      <c r="T262" t="s">
        <v>9435</v>
      </c>
    </row>
    <row r="263" spans="1:20" x14ac:dyDescent="0.25">
      <c r="A263" t="s">
        <v>239</v>
      </c>
      <c r="B263" t="s">
        <v>245</v>
      </c>
      <c r="C263">
        <v>159</v>
      </c>
      <c r="D263">
        <v>1</v>
      </c>
      <c r="E263" t="s">
        <v>9433</v>
      </c>
      <c r="F263">
        <v>327</v>
      </c>
      <c r="G263">
        <v>0</v>
      </c>
      <c r="H263" t="s">
        <v>637</v>
      </c>
      <c r="I263" t="s">
        <v>9434</v>
      </c>
      <c r="J263" t="s">
        <v>697</v>
      </c>
      <c r="K263" t="s">
        <v>639</v>
      </c>
      <c r="L263" t="s">
        <v>640</v>
      </c>
      <c r="M263" t="s">
        <v>9435</v>
      </c>
      <c r="N263" t="s">
        <v>639</v>
      </c>
      <c r="O263" t="s">
        <v>641</v>
      </c>
      <c r="P263" t="s">
        <v>5</v>
      </c>
      <c r="Q263" t="s">
        <v>642</v>
      </c>
      <c r="R263" t="s">
        <v>640</v>
      </c>
      <c r="S263" t="s">
        <v>9436</v>
      </c>
      <c r="T263" t="s">
        <v>9435</v>
      </c>
    </row>
    <row r="264" spans="1:20" x14ac:dyDescent="0.25">
      <c r="A264" t="s">
        <v>241</v>
      </c>
      <c r="B264" t="s">
        <v>247</v>
      </c>
      <c r="C264">
        <v>159</v>
      </c>
      <c r="D264">
        <v>1</v>
      </c>
      <c r="E264" t="s">
        <v>9433</v>
      </c>
      <c r="F264">
        <v>327</v>
      </c>
      <c r="G264">
        <v>0</v>
      </c>
      <c r="H264" t="s">
        <v>637</v>
      </c>
      <c r="I264" t="s">
        <v>9434</v>
      </c>
      <c r="J264" t="s">
        <v>697</v>
      </c>
      <c r="K264" t="s">
        <v>639</v>
      </c>
      <c r="L264" t="s">
        <v>640</v>
      </c>
      <c r="M264" t="s">
        <v>9435</v>
      </c>
      <c r="N264" t="s">
        <v>639</v>
      </c>
      <c r="O264" t="s">
        <v>641</v>
      </c>
      <c r="P264" t="s">
        <v>5</v>
      </c>
      <c r="Q264" t="s">
        <v>642</v>
      </c>
      <c r="R264" t="s">
        <v>640</v>
      </c>
      <c r="S264" t="s">
        <v>9436</v>
      </c>
      <c r="T264" t="s">
        <v>9435</v>
      </c>
    </row>
    <row r="265" spans="1:20" x14ac:dyDescent="0.25">
      <c r="A265" t="s">
        <v>147</v>
      </c>
      <c r="B265" t="s">
        <v>148</v>
      </c>
      <c r="C265">
        <v>50</v>
      </c>
      <c r="D265">
        <v>6</v>
      </c>
      <c r="E265" t="s">
        <v>9437</v>
      </c>
      <c r="F265">
        <v>200</v>
      </c>
      <c r="G265">
        <v>0</v>
      </c>
      <c r="H265" t="s">
        <v>637</v>
      </c>
      <c r="I265" t="s">
        <v>9438</v>
      </c>
      <c r="J265" t="s">
        <v>687</v>
      </c>
      <c r="K265" t="s">
        <v>639</v>
      </c>
      <c r="L265" t="s">
        <v>640</v>
      </c>
      <c r="M265" t="s">
        <v>9439</v>
      </c>
      <c r="N265" t="s">
        <v>639</v>
      </c>
      <c r="O265" t="s">
        <v>647</v>
      </c>
      <c r="P265" t="s">
        <v>5</v>
      </c>
      <c r="Q265" t="s">
        <v>648</v>
      </c>
      <c r="R265" t="s">
        <v>640</v>
      </c>
      <c r="S265" t="s">
        <v>9440</v>
      </c>
      <c r="T265" t="s">
        <v>9441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6</v>
      </c>
      <c r="E266" t="s">
        <v>9442</v>
      </c>
      <c r="F266">
        <v>200</v>
      </c>
      <c r="G266">
        <v>0</v>
      </c>
      <c r="H266" t="s">
        <v>637</v>
      </c>
      <c r="I266" t="s">
        <v>9443</v>
      </c>
      <c r="J266" t="s">
        <v>653</v>
      </c>
      <c r="K266" t="s">
        <v>639</v>
      </c>
      <c r="L266" t="s">
        <v>640</v>
      </c>
      <c r="M266" t="s">
        <v>9444</v>
      </c>
      <c r="N266" t="s">
        <v>639</v>
      </c>
      <c r="O266" t="s">
        <v>641</v>
      </c>
      <c r="P266" t="s">
        <v>5</v>
      </c>
      <c r="Q266" t="s">
        <v>642</v>
      </c>
      <c r="R266" t="s">
        <v>640</v>
      </c>
      <c r="S266" t="s">
        <v>9445</v>
      </c>
      <c r="T266" t="s">
        <v>9444</v>
      </c>
    </row>
    <row r="267" spans="1:20" x14ac:dyDescent="0.25">
      <c r="A267" t="s">
        <v>72</v>
      </c>
      <c r="B267" t="s">
        <v>108</v>
      </c>
      <c r="C267">
        <v>66.333333333333329</v>
      </c>
      <c r="D267">
        <v>3</v>
      </c>
      <c r="E267" t="s">
        <v>9446</v>
      </c>
      <c r="F267">
        <v>459</v>
      </c>
      <c r="G267">
        <v>0</v>
      </c>
      <c r="H267" t="s">
        <v>649</v>
      </c>
      <c r="I267" t="s">
        <v>925</v>
      </c>
      <c r="J267" t="s">
        <v>9447</v>
      </c>
      <c r="K267" t="s">
        <v>748</v>
      </c>
      <c r="L267" t="s">
        <v>932</v>
      </c>
      <c r="M267" t="s">
        <v>9444</v>
      </c>
      <c r="N267" t="s">
        <v>639</v>
      </c>
      <c r="O267" t="s">
        <v>651</v>
      </c>
      <c r="P267" t="s">
        <v>26</v>
      </c>
      <c r="Q267" t="s">
        <v>652</v>
      </c>
      <c r="R267" t="s">
        <v>640</v>
      </c>
      <c r="S267" t="s">
        <v>9448</v>
      </c>
      <c r="T267" t="s">
        <v>9444</v>
      </c>
    </row>
    <row r="268" spans="1:20" x14ac:dyDescent="0.25">
      <c r="A268" t="s">
        <v>22</v>
      </c>
      <c r="B268" t="s">
        <v>27</v>
      </c>
      <c r="C268">
        <v>66.333333333333329</v>
      </c>
      <c r="D268">
        <v>3</v>
      </c>
      <c r="E268" t="s">
        <v>9446</v>
      </c>
      <c r="F268">
        <v>459</v>
      </c>
      <c r="G268">
        <v>0</v>
      </c>
      <c r="H268" t="s">
        <v>649</v>
      </c>
      <c r="I268" t="s">
        <v>925</v>
      </c>
      <c r="J268" t="s">
        <v>9447</v>
      </c>
      <c r="K268" t="s">
        <v>748</v>
      </c>
      <c r="L268" t="s">
        <v>932</v>
      </c>
      <c r="M268" t="s">
        <v>9444</v>
      </c>
      <c r="N268" t="s">
        <v>639</v>
      </c>
      <c r="O268" t="s">
        <v>651</v>
      </c>
      <c r="P268" t="s">
        <v>26</v>
      </c>
      <c r="Q268" t="s">
        <v>652</v>
      </c>
      <c r="R268" t="s">
        <v>640</v>
      </c>
      <c r="S268" t="s">
        <v>9448</v>
      </c>
      <c r="T268" t="s">
        <v>9444</v>
      </c>
    </row>
    <row r="269" spans="1:20" x14ac:dyDescent="0.25">
      <c r="A269" t="s">
        <v>241</v>
      </c>
      <c r="B269" t="s">
        <v>247</v>
      </c>
      <c r="C269">
        <v>109</v>
      </c>
      <c r="D269">
        <v>1</v>
      </c>
      <c r="E269" t="s">
        <v>9449</v>
      </c>
      <c r="F269">
        <v>268</v>
      </c>
      <c r="G269">
        <v>50</v>
      </c>
      <c r="H269" t="s">
        <v>751</v>
      </c>
      <c r="I269" t="s">
        <v>9450</v>
      </c>
      <c r="J269" t="s">
        <v>9451</v>
      </c>
      <c r="K269" t="s">
        <v>843</v>
      </c>
      <c r="L269" t="s">
        <v>9452</v>
      </c>
      <c r="M269" t="s">
        <v>9453</v>
      </c>
      <c r="N269" t="s">
        <v>1010</v>
      </c>
      <c r="O269" t="s">
        <v>743</v>
      </c>
      <c r="P269" t="s">
        <v>744</v>
      </c>
      <c r="Q269" t="s">
        <v>745</v>
      </c>
      <c r="R269" t="s">
        <v>640</v>
      </c>
      <c r="S269" t="s">
        <v>639</v>
      </c>
      <c r="T269" t="s">
        <v>9454</v>
      </c>
    </row>
    <row r="270" spans="1:20" x14ac:dyDescent="0.25">
      <c r="A270" t="s">
        <v>239</v>
      </c>
      <c r="B270" t="s">
        <v>245</v>
      </c>
      <c r="C270">
        <v>109</v>
      </c>
      <c r="D270">
        <v>1</v>
      </c>
      <c r="E270" t="s">
        <v>9449</v>
      </c>
      <c r="F270">
        <v>268</v>
      </c>
      <c r="G270">
        <v>50</v>
      </c>
      <c r="H270" t="s">
        <v>751</v>
      </c>
      <c r="I270" t="s">
        <v>9450</v>
      </c>
      <c r="J270" t="s">
        <v>9451</v>
      </c>
      <c r="K270" t="s">
        <v>843</v>
      </c>
      <c r="L270" t="s">
        <v>9452</v>
      </c>
      <c r="M270" t="s">
        <v>9453</v>
      </c>
      <c r="N270" t="s">
        <v>1010</v>
      </c>
      <c r="O270" t="s">
        <v>743</v>
      </c>
      <c r="P270" t="s">
        <v>744</v>
      </c>
      <c r="Q270" t="s">
        <v>745</v>
      </c>
      <c r="R270" t="s">
        <v>640</v>
      </c>
      <c r="S270" t="s">
        <v>639</v>
      </c>
      <c r="T270" t="s">
        <v>9454</v>
      </c>
    </row>
    <row r="271" spans="1:20" x14ac:dyDescent="0.25">
      <c r="A271" t="s">
        <v>18</v>
      </c>
      <c r="B271" t="s">
        <v>19</v>
      </c>
      <c r="C271">
        <v>66.666666666666671</v>
      </c>
      <c r="D271">
        <v>3</v>
      </c>
      <c r="E271" t="s">
        <v>9455</v>
      </c>
      <c r="F271">
        <v>100</v>
      </c>
      <c r="G271">
        <v>0</v>
      </c>
      <c r="H271" t="s">
        <v>637</v>
      </c>
      <c r="I271" t="s">
        <v>9456</v>
      </c>
      <c r="J271" t="s">
        <v>719</v>
      </c>
      <c r="K271" t="s">
        <v>639</v>
      </c>
      <c r="L271" t="s">
        <v>640</v>
      </c>
      <c r="M271" t="s">
        <v>9457</v>
      </c>
      <c r="N271" t="s">
        <v>639</v>
      </c>
      <c r="O271" t="s">
        <v>647</v>
      </c>
      <c r="P271" t="s">
        <v>5</v>
      </c>
      <c r="Q271" t="s">
        <v>648</v>
      </c>
      <c r="R271" t="s">
        <v>640</v>
      </c>
      <c r="S271" t="s">
        <v>9458</v>
      </c>
      <c r="T271" t="s">
        <v>9457</v>
      </c>
    </row>
    <row r="272" spans="1:20" x14ac:dyDescent="0.25">
      <c r="A272" t="s">
        <v>241</v>
      </c>
      <c r="B272" t="s">
        <v>247</v>
      </c>
      <c r="C272">
        <v>159</v>
      </c>
      <c r="D272">
        <v>1</v>
      </c>
      <c r="E272" t="s">
        <v>9459</v>
      </c>
      <c r="F272">
        <v>109</v>
      </c>
      <c r="G272">
        <v>0</v>
      </c>
      <c r="H272" t="s">
        <v>637</v>
      </c>
      <c r="I272" t="s">
        <v>4167</v>
      </c>
      <c r="J272" t="s">
        <v>757</v>
      </c>
      <c r="K272" t="s">
        <v>639</v>
      </c>
      <c r="L272" t="s">
        <v>640</v>
      </c>
      <c r="M272" t="s">
        <v>9460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9461</v>
      </c>
      <c r="T272" t="s">
        <v>9460</v>
      </c>
    </row>
    <row r="273" spans="1:20" x14ac:dyDescent="0.25">
      <c r="A273" t="s">
        <v>601</v>
      </c>
      <c r="B273" t="s">
        <v>602</v>
      </c>
      <c r="C273">
        <v>119</v>
      </c>
      <c r="D273">
        <v>1</v>
      </c>
      <c r="E273" t="s">
        <v>9462</v>
      </c>
      <c r="F273">
        <v>559</v>
      </c>
      <c r="G273">
        <v>0</v>
      </c>
      <c r="H273" t="s">
        <v>649</v>
      </c>
      <c r="I273" t="s">
        <v>9463</v>
      </c>
      <c r="J273" t="s">
        <v>9464</v>
      </c>
      <c r="K273" t="s">
        <v>9465</v>
      </c>
      <c r="L273" t="s">
        <v>1067</v>
      </c>
      <c r="M273" t="s">
        <v>9466</v>
      </c>
      <c r="N273" t="s">
        <v>639</v>
      </c>
      <c r="O273" t="s">
        <v>651</v>
      </c>
      <c r="P273" t="s">
        <v>26</v>
      </c>
      <c r="Q273" t="s">
        <v>652</v>
      </c>
      <c r="R273" t="s">
        <v>640</v>
      </c>
      <c r="S273" t="s">
        <v>9467</v>
      </c>
      <c r="T273" t="s">
        <v>9466</v>
      </c>
    </row>
    <row r="274" spans="1:20" x14ac:dyDescent="0.25">
      <c r="A274" t="s">
        <v>241</v>
      </c>
      <c r="B274" t="s">
        <v>247</v>
      </c>
      <c r="C274">
        <v>119</v>
      </c>
      <c r="D274">
        <v>1</v>
      </c>
      <c r="E274" t="s">
        <v>9462</v>
      </c>
      <c r="F274">
        <v>559</v>
      </c>
      <c r="G274">
        <v>0</v>
      </c>
      <c r="H274" t="s">
        <v>649</v>
      </c>
      <c r="I274" t="s">
        <v>9463</v>
      </c>
      <c r="J274" t="s">
        <v>9464</v>
      </c>
      <c r="K274" t="s">
        <v>9465</v>
      </c>
      <c r="L274" t="s">
        <v>1067</v>
      </c>
      <c r="M274" t="s">
        <v>9466</v>
      </c>
      <c r="N274" t="s">
        <v>639</v>
      </c>
      <c r="O274" t="s">
        <v>651</v>
      </c>
      <c r="P274" t="s">
        <v>26</v>
      </c>
      <c r="Q274" t="s">
        <v>652</v>
      </c>
      <c r="R274" t="s">
        <v>640</v>
      </c>
      <c r="S274" t="s">
        <v>9467</v>
      </c>
      <c r="T274" t="s">
        <v>9466</v>
      </c>
    </row>
    <row r="275" spans="1:20" x14ac:dyDescent="0.25">
      <c r="A275" t="s">
        <v>240</v>
      </c>
      <c r="B275" t="s">
        <v>246</v>
      </c>
      <c r="C275">
        <v>119</v>
      </c>
      <c r="D275">
        <v>1</v>
      </c>
      <c r="E275" t="s">
        <v>9462</v>
      </c>
      <c r="F275">
        <v>559</v>
      </c>
      <c r="G275">
        <v>0</v>
      </c>
      <c r="H275" t="s">
        <v>649</v>
      </c>
      <c r="I275" t="s">
        <v>9463</v>
      </c>
      <c r="J275" t="s">
        <v>9464</v>
      </c>
      <c r="K275" t="s">
        <v>9465</v>
      </c>
      <c r="L275" t="s">
        <v>1067</v>
      </c>
      <c r="M275" t="s">
        <v>9466</v>
      </c>
      <c r="N275" t="s">
        <v>639</v>
      </c>
      <c r="O275" t="s">
        <v>651</v>
      </c>
      <c r="P275" t="s">
        <v>26</v>
      </c>
      <c r="Q275" t="s">
        <v>652</v>
      </c>
      <c r="R275" t="s">
        <v>640</v>
      </c>
      <c r="S275" t="s">
        <v>9467</v>
      </c>
      <c r="T275" t="s">
        <v>9466</v>
      </c>
    </row>
    <row r="276" spans="1:20" x14ac:dyDescent="0.25">
      <c r="A276" t="s">
        <v>239</v>
      </c>
      <c r="B276" t="s">
        <v>245</v>
      </c>
      <c r="C276">
        <v>120</v>
      </c>
      <c r="D276">
        <v>1</v>
      </c>
      <c r="E276" t="s">
        <v>9462</v>
      </c>
      <c r="F276">
        <v>559</v>
      </c>
      <c r="G276">
        <v>0</v>
      </c>
      <c r="H276" t="s">
        <v>649</v>
      </c>
      <c r="I276" t="s">
        <v>9463</v>
      </c>
      <c r="J276" t="s">
        <v>9464</v>
      </c>
      <c r="K276" t="s">
        <v>9465</v>
      </c>
      <c r="L276" t="s">
        <v>1067</v>
      </c>
      <c r="M276" t="s">
        <v>9466</v>
      </c>
      <c r="N276" t="s">
        <v>639</v>
      </c>
      <c r="O276" t="s">
        <v>651</v>
      </c>
      <c r="P276" t="s">
        <v>26</v>
      </c>
      <c r="Q276" t="s">
        <v>652</v>
      </c>
      <c r="R276" t="s">
        <v>640</v>
      </c>
      <c r="S276" t="s">
        <v>9467</v>
      </c>
      <c r="T276" t="s">
        <v>9466</v>
      </c>
    </row>
    <row r="277" spans="1:20" x14ac:dyDescent="0.25">
      <c r="A277" t="s">
        <v>147</v>
      </c>
      <c r="B277" t="s">
        <v>148</v>
      </c>
      <c r="C277">
        <v>40</v>
      </c>
      <c r="D277">
        <v>20</v>
      </c>
      <c r="E277" t="s">
        <v>9468</v>
      </c>
      <c r="F277">
        <v>660</v>
      </c>
      <c r="G277">
        <v>0</v>
      </c>
      <c r="H277" t="s">
        <v>637</v>
      </c>
      <c r="I277" t="s">
        <v>781</v>
      </c>
      <c r="J277" t="s">
        <v>675</v>
      </c>
      <c r="K277" t="s">
        <v>639</v>
      </c>
      <c r="L277" t="s">
        <v>640</v>
      </c>
      <c r="M277" t="s">
        <v>9469</v>
      </c>
      <c r="N277" t="s">
        <v>639</v>
      </c>
      <c r="O277" t="s">
        <v>641</v>
      </c>
      <c r="P277" t="s">
        <v>5</v>
      </c>
      <c r="Q277" t="s">
        <v>642</v>
      </c>
      <c r="R277" t="s">
        <v>640</v>
      </c>
      <c r="S277" t="s">
        <v>9470</v>
      </c>
      <c r="T277" t="s">
        <v>9469</v>
      </c>
    </row>
    <row r="278" spans="1:20" x14ac:dyDescent="0.25">
      <c r="A278" t="s">
        <v>147</v>
      </c>
      <c r="B278" t="s">
        <v>148</v>
      </c>
      <c r="C278">
        <v>33.333333333333336</v>
      </c>
      <c r="D278">
        <v>3</v>
      </c>
      <c r="E278" t="s">
        <v>9471</v>
      </c>
      <c r="F278">
        <v>300</v>
      </c>
      <c r="G278">
        <v>0</v>
      </c>
      <c r="H278" t="s">
        <v>637</v>
      </c>
      <c r="I278" t="s">
        <v>9472</v>
      </c>
      <c r="J278" t="s">
        <v>657</v>
      </c>
      <c r="K278" t="s">
        <v>639</v>
      </c>
      <c r="L278" t="s">
        <v>640</v>
      </c>
      <c r="M278" t="s">
        <v>9473</v>
      </c>
      <c r="N278" t="s">
        <v>639</v>
      </c>
      <c r="O278" t="s">
        <v>647</v>
      </c>
      <c r="P278" t="s">
        <v>5</v>
      </c>
      <c r="Q278" t="s">
        <v>648</v>
      </c>
      <c r="R278" t="s">
        <v>640</v>
      </c>
      <c r="S278" t="s">
        <v>9474</v>
      </c>
      <c r="T278" t="s">
        <v>9473</v>
      </c>
    </row>
    <row r="279" spans="1:20" x14ac:dyDescent="0.25">
      <c r="A279" t="s">
        <v>22</v>
      </c>
      <c r="B279" t="s">
        <v>27</v>
      </c>
      <c r="C279">
        <v>120</v>
      </c>
      <c r="D279">
        <v>2</v>
      </c>
      <c r="E279" t="s">
        <v>9471</v>
      </c>
      <c r="F279">
        <v>300</v>
      </c>
      <c r="G279">
        <v>0</v>
      </c>
      <c r="H279" t="s">
        <v>637</v>
      </c>
      <c r="I279" t="s">
        <v>9472</v>
      </c>
      <c r="J279" t="s">
        <v>657</v>
      </c>
      <c r="K279" t="s">
        <v>639</v>
      </c>
      <c r="L279" t="s">
        <v>640</v>
      </c>
      <c r="M279" t="s">
        <v>9473</v>
      </c>
      <c r="N279" t="s">
        <v>639</v>
      </c>
      <c r="O279" t="s">
        <v>647</v>
      </c>
      <c r="P279" t="s">
        <v>5</v>
      </c>
      <c r="Q279" t="s">
        <v>648</v>
      </c>
      <c r="R279" t="s">
        <v>640</v>
      </c>
      <c r="S279" t="s">
        <v>9474</v>
      </c>
      <c r="T279" t="s">
        <v>9473</v>
      </c>
    </row>
    <row r="280" spans="1:20" x14ac:dyDescent="0.25">
      <c r="A280" t="s">
        <v>18</v>
      </c>
      <c r="B280" t="s">
        <v>19</v>
      </c>
      <c r="C280">
        <v>66.666666666666671</v>
      </c>
      <c r="D280">
        <v>3</v>
      </c>
      <c r="E280" t="s">
        <v>9475</v>
      </c>
      <c r="F280">
        <v>100</v>
      </c>
      <c r="G280">
        <v>0</v>
      </c>
      <c r="H280" t="s">
        <v>637</v>
      </c>
      <c r="I280" t="s">
        <v>1152</v>
      </c>
      <c r="J280" t="s">
        <v>654</v>
      </c>
      <c r="K280" t="s">
        <v>639</v>
      </c>
      <c r="L280" t="s">
        <v>640</v>
      </c>
      <c r="M280" t="s">
        <v>9476</v>
      </c>
      <c r="N280" t="s">
        <v>639</v>
      </c>
      <c r="O280" t="s">
        <v>662</v>
      </c>
      <c r="P280" t="s">
        <v>5</v>
      </c>
      <c r="Q280" t="s">
        <v>648</v>
      </c>
      <c r="R280" t="s">
        <v>640</v>
      </c>
      <c r="S280" t="s">
        <v>9477</v>
      </c>
      <c r="T280" t="s">
        <v>9476</v>
      </c>
    </row>
    <row r="281" spans="1:20" x14ac:dyDescent="0.25">
      <c r="A281" t="s">
        <v>147</v>
      </c>
      <c r="B281" t="s">
        <v>148</v>
      </c>
      <c r="C281">
        <v>40</v>
      </c>
      <c r="D281">
        <v>10</v>
      </c>
      <c r="E281" t="s">
        <v>9478</v>
      </c>
      <c r="F281">
        <v>330</v>
      </c>
      <c r="G281">
        <v>0</v>
      </c>
      <c r="H281" t="s">
        <v>637</v>
      </c>
      <c r="I281" t="s">
        <v>872</v>
      </c>
      <c r="J281" t="s">
        <v>646</v>
      </c>
      <c r="K281" t="s">
        <v>639</v>
      </c>
      <c r="L281" t="s">
        <v>640</v>
      </c>
      <c r="M281" t="s">
        <v>9479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9480</v>
      </c>
      <c r="T281" t="s">
        <v>9479</v>
      </c>
    </row>
    <row r="282" spans="1:20" x14ac:dyDescent="0.25">
      <c r="A282" t="s">
        <v>239</v>
      </c>
      <c r="B282" t="s">
        <v>245</v>
      </c>
      <c r="C282">
        <v>159</v>
      </c>
      <c r="D282">
        <v>1</v>
      </c>
      <c r="E282" t="s">
        <v>9481</v>
      </c>
      <c r="F282">
        <v>129</v>
      </c>
      <c r="G282">
        <v>0</v>
      </c>
      <c r="H282" t="s">
        <v>637</v>
      </c>
      <c r="I282" t="s">
        <v>9482</v>
      </c>
      <c r="J282" t="s">
        <v>657</v>
      </c>
      <c r="K282" t="s">
        <v>639</v>
      </c>
      <c r="L282" t="s">
        <v>640</v>
      </c>
      <c r="M282" t="s">
        <v>9479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9483</v>
      </c>
      <c r="T282" t="s">
        <v>9479</v>
      </c>
    </row>
    <row r="283" spans="1:20" x14ac:dyDescent="0.25">
      <c r="A283" t="s">
        <v>147</v>
      </c>
      <c r="B283" t="s">
        <v>148</v>
      </c>
      <c r="C283">
        <v>50</v>
      </c>
      <c r="D283">
        <v>6</v>
      </c>
      <c r="E283" t="s">
        <v>9484</v>
      </c>
      <c r="F283">
        <v>200</v>
      </c>
      <c r="G283">
        <v>0</v>
      </c>
      <c r="H283" t="s">
        <v>637</v>
      </c>
      <c r="I283" t="s">
        <v>781</v>
      </c>
      <c r="J283" t="s">
        <v>675</v>
      </c>
      <c r="K283" t="s">
        <v>639</v>
      </c>
      <c r="L283" t="s">
        <v>640</v>
      </c>
      <c r="M283" t="s">
        <v>9485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9486</v>
      </c>
      <c r="T283" t="s">
        <v>9485</v>
      </c>
    </row>
    <row r="284" spans="1:20" x14ac:dyDescent="0.25">
      <c r="A284" t="s">
        <v>18</v>
      </c>
      <c r="B284" t="s">
        <v>19</v>
      </c>
      <c r="C284">
        <v>66.666666666666671</v>
      </c>
      <c r="D284">
        <v>3</v>
      </c>
      <c r="E284" t="s">
        <v>9487</v>
      </c>
      <c r="F284">
        <v>129</v>
      </c>
      <c r="G284">
        <v>0</v>
      </c>
      <c r="H284" t="s">
        <v>649</v>
      </c>
      <c r="I284" t="s">
        <v>9488</v>
      </c>
      <c r="J284" t="s">
        <v>9489</v>
      </c>
      <c r="K284" t="s">
        <v>9490</v>
      </c>
      <c r="L284" t="s">
        <v>834</v>
      </c>
      <c r="M284" t="s">
        <v>9485</v>
      </c>
      <c r="N284" t="s">
        <v>639</v>
      </c>
      <c r="O284" t="s">
        <v>651</v>
      </c>
      <c r="P284" t="s">
        <v>26</v>
      </c>
      <c r="Q284" t="s">
        <v>652</v>
      </c>
      <c r="R284" t="s">
        <v>640</v>
      </c>
      <c r="S284" t="s">
        <v>9491</v>
      </c>
      <c r="T284" t="s">
        <v>9492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9493</v>
      </c>
      <c r="F285">
        <v>100</v>
      </c>
      <c r="G285">
        <v>0</v>
      </c>
      <c r="H285" t="s">
        <v>637</v>
      </c>
      <c r="I285" t="s">
        <v>9494</v>
      </c>
      <c r="J285" t="s">
        <v>687</v>
      </c>
      <c r="K285" t="s">
        <v>639</v>
      </c>
      <c r="L285" t="s">
        <v>640</v>
      </c>
      <c r="M285" t="s">
        <v>9495</v>
      </c>
      <c r="N285" t="s">
        <v>639</v>
      </c>
      <c r="O285" t="s">
        <v>641</v>
      </c>
      <c r="P285" t="s">
        <v>5</v>
      </c>
      <c r="Q285" t="s">
        <v>642</v>
      </c>
      <c r="R285" t="s">
        <v>640</v>
      </c>
      <c r="S285" t="s">
        <v>9496</v>
      </c>
      <c r="T285" t="s">
        <v>9495</v>
      </c>
    </row>
    <row r="286" spans="1:20" x14ac:dyDescent="0.25">
      <c r="A286" t="s">
        <v>241</v>
      </c>
      <c r="B286" t="s">
        <v>247</v>
      </c>
      <c r="C286">
        <v>159</v>
      </c>
      <c r="D286">
        <v>1</v>
      </c>
      <c r="E286" t="s">
        <v>9497</v>
      </c>
      <c r="F286">
        <v>387</v>
      </c>
      <c r="G286">
        <v>0</v>
      </c>
      <c r="H286" t="s">
        <v>637</v>
      </c>
      <c r="I286" t="s">
        <v>9498</v>
      </c>
      <c r="J286" t="s">
        <v>697</v>
      </c>
      <c r="K286" t="s">
        <v>639</v>
      </c>
      <c r="L286" t="s">
        <v>640</v>
      </c>
      <c r="M286" t="s">
        <v>9495</v>
      </c>
      <c r="N286" t="s">
        <v>639</v>
      </c>
      <c r="O286" t="s">
        <v>641</v>
      </c>
      <c r="P286" t="s">
        <v>5</v>
      </c>
      <c r="Q286" t="s">
        <v>642</v>
      </c>
      <c r="R286" t="s">
        <v>640</v>
      </c>
      <c r="S286" t="s">
        <v>9499</v>
      </c>
      <c r="T286" t="s">
        <v>9495</v>
      </c>
    </row>
    <row r="287" spans="1:20" x14ac:dyDescent="0.25">
      <c r="A287" t="s">
        <v>601</v>
      </c>
      <c r="B287" t="s">
        <v>602</v>
      </c>
      <c r="C287">
        <v>159</v>
      </c>
      <c r="D287">
        <v>1</v>
      </c>
      <c r="E287" t="s">
        <v>9497</v>
      </c>
      <c r="F287">
        <v>387</v>
      </c>
      <c r="G287">
        <v>0</v>
      </c>
      <c r="H287" t="s">
        <v>637</v>
      </c>
      <c r="I287" t="s">
        <v>9498</v>
      </c>
      <c r="J287" t="s">
        <v>697</v>
      </c>
      <c r="K287" t="s">
        <v>639</v>
      </c>
      <c r="L287" t="s">
        <v>640</v>
      </c>
      <c r="M287" t="s">
        <v>9495</v>
      </c>
      <c r="N287" t="s">
        <v>639</v>
      </c>
      <c r="O287" t="s">
        <v>641</v>
      </c>
      <c r="P287" t="s">
        <v>5</v>
      </c>
      <c r="Q287" t="s">
        <v>642</v>
      </c>
      <c r="R287" t="s">
        <v>640</v>
      </c>
      <c r="S287" t="s">
        <v>9499</v>
      </c>
      <c r="T287" t="s">
        <v>9495</v>
      </c>
    </row>
    <row r="288" spans="1:20" x14ac:dyDescent="0.25">
      <c r="A288" t="s">
        <v>240</v>
      </c>
      <c r="B288" t="s">
        <v>246</v>
      </c>
      <c r="C288">
        <v>159</v>
      </c>
      <c r="D288">
        <v>1</v>
      </c>
      <c r="E288" t="s">
        <v>9497</v>
      </c>
      <c r="F288">
        <v>387</v>
      </c>
      <c r="G288">
        <v>0</v>
      </c>
      <c r="H288" t="s">
        <v>637</v>
      </c>
      <c r="I288" t="s">
        <v>9498</v>
      </c>
      <c r="J288" t="s">
        <v>697</v>
      </c>
      <c r="K288" t="s">
        <v>639</v>
      </c>
      <c r="L288" t="s">
        <v>640</v>
      </c>
      <c r="M288" t="s">
        <v>9495</v>
      </c>
      <c r="N288" t="s">
        <v>639</v>
      </c>
      <c r="O288" t="s">
        <v>641</v>
      </c>
      <c r="P288" t="s">
        <v>5</v>
      </c>
      <c r="Q288" t="s">
        <v>642</v>
      </c>
      <c r="R288" t="s">
        <v>640</v>
      </c>
      <c r="S288" t="s">
        <v>9499</v>
      </c>
      <c r="T288" t="s">
        <v>9495</v>
      </c>
    </row>
    <row r="289" spans="1:20" x14ac:dyDescent="0.25">
      <c r="A289" t="s">
        <v>241</v>
      </c>
      <c r="B289" t="s">
        <v>247</v>
      </c>
      <c r="C289">
        <v>159</v>
      </c>
      <c r="D289">
        <v>5</v>
      </c>
      <c r="E289" t="s">
        <v>9500</v>
      </c>
      <c r="F289">
        <v>1090</v>
      </c>
      <c r="G289">
        <v>0</v>
      </c>
      <c r="H289" t="s">
        <v>637</v>
      </c>
      <c r="I289" t="s">
        <v>9501</v>
      </c>
      <c r="J289" t="s">
        <v>826</v>
      </c>
      <c r="K289" t="s">
        <v>639</v>
      </c>
      <c r="L289" t="s">
        <v>640</v>
      </c>
      <c r="M289" t="s">
        <v>9502</v>
      </c>
      <c r="N289" t="s">
        <v>639</v>
      </c>
      <c r="O289" t="s">
        <v>641</v>
      </c>
      <c r="P289" t="s">
        <v>5</v>
      </c>
      <c r="Q289" t="s">
        <v>642</v>
      </c>
      <c r="R289" t="s">
        <v>640</v>
      </c>
      <c r="S289" t="s">
        <v>9503</v>
      </c>
      <c r="T289" t="s">
        <v>9502</v>
      </c>
    </row>
    <row r="290" spans="1:20" x14ac:dyDescent="0.25">
      <c r="A290" t="s">
        <v>239</v>
      </c>
      <c r="B290" t="s">
        <v>245</v>
      </c>
      <c r="C290">
        <v>159</v>
      </c>
      <c r="D290">
        <v>5</v>
      </c>
      <c r="E290" t="s">
        <v>9500</v>
      </c>
      <c r="F290">
        <v>1090</v>
      </c>
      <c r="G290">
        <v>0</v>
      </c>
      <c r="H290" t="s">
        <v>637</v>
      </c>
      <c r="I290" t="s">
        <v>9501</v>
      </c>
      <c r="J290" t="s">
        <v>826</v>
      </c>
      <c r="K290" t="s">
        <v>639</v>
      </c>
      <c r="L290" t="s">
        <v>640</v>
      </c>
      <c r="M290" t="s">
        <v>9502</v>
      </c>
      <c r="N290" t="s">
        <v>639</v>
      </c>
      <c r="O290" t="s">
        <v>641</v>
      </c>
      <c r="P290" t="s">
        <v>5</v>
      </c>
      <c r="Q290" t="s">
        <v>642</v>
      </c>
      <c r="R290" t="s">
        <v>640</v>
      </c>
      <c r="S290" t="s">
        <v>9503</v>
      </c>
      <c r="T290" t="s">
        <v>9502</v>
      </c>
    </row>
    <row r="291" spans="1:20" x14ac:dyDescent="0.25">
      <c r="A291" t="s">
        <v>240</v>
      </c>
      <c r="B291" t="s">
        <v>246</v>
      </c>
      <c r="C291">
        <v>159</v>
      </c>
      <c r="D291">
        <v>9</v>
      </c>
      <c r="E291" t="s">
        <v>9504</v>
      </c>
      <c r="F291">
        <v>981</v>
      </c>
      <c r="G291">
        <v>0</v>
      </c>
      <c r="H291" t="s">
        <v>637</v>
      </c>
      <c r="I291" t="s">
        <v>7829</v>
      </c>
      <c r="J291" t="s">
        <v>657</v>
      </c>
      <c r="K291" t="s">
        <v>639</v>
      </c>
      <c r="L291" t="s">
        <v>640</v>
      </c>
      <c r="M291" t="s">
        <v>9505</v>
      </c>
      <c r="N291" t="s">
        <v>639</v>
      </c>
      <c r="O291" t="s">
        <v>647</v>
      </c>
      <c r="P291" t="s">
        <v>5</v>
      </c>
      <c r="Q291" t="s">
        <v>648</v>
      </c>
      <c r="R291" t="s">
        <v>640</v>
      </c>
      <c r="S291" t="s">
        <v>9506</v>
      </c>
      <c r="T291" t="s">
        <v>9505</v>
      </c>
    </row>
    <row r="292" spans="1:20" x14ac:dyDescent="0.25">
      <c r="A292" t="s">
        <v>241</v>
      </c>
      <c r="B292" t="s">
        <v>247</v>
      </c>
      <c r="C292">
        <v>159</v>
      </c>
      <c r="D292">
        <v>1</v>
      </c>
      <c r="E292" t="s">
        <v>9507</v>
      </c>
      <c r="F292">
        <v>139</v>
      </c>
      <c r="G292">
        <v>10</v>
      </c>
      <c r="H292" t="s">
        <v>637</v>
      </c>
      <c r="I292" t="s">
        <v>7848</v>
      </c>
      <c r="J292" t="s">
        <v>697</v>
      </c>
      <c r="K292" t="s">
        <v>639</v>
      </c>
      <c r="L292" t="s">
        <v>640</v>
      </c>
      <c r="M292" t="s">
        <v>9508</v>
      </c>
      <c r="N292" t="s">
        <v>639</v>
      </c>
      <c r="O292" t="s">
        <v>647</v>
      </c>
      <c r="P292" t="s">
        <v>5</v>
      </c>
      <c r="Q292" t="s">
        <v>648</v>
      </c>
      <c r="R292" t="s">
        <v>640</v>
      </c>
      <c r="S292" t="s">
        <v>9509</v>
      </c>
      <c r="T292" t="s">
        <v>9510</v>
      </c>
    </row>
    <row r="293" spans="1:20" x14ac:dyDescent="0.25">
      <c r="A293" t="s">
        <v>18</v>
      </c>
      <c r="B293" t="s">
        <v>19</v>
      </c>
      <c r="C293">
        <v>66.666666666666671</v>
      </c>
      <c r="D293">
        <v>3</v>
      </c>
      <c r="E293" t="s">
        <v>9511</v>
      </c>
      <c r="F293">
        <v>200</v>
      </c>
      <c r="G293">
        <v>0</v>
      </c>
      <c r="H293" t="s">
        <v>637</v>
      </c>
      <c r="I293" t="s">
        <v>9512</v>
      </c>
      <c r="J293" t="s">
        <v>9513</v>
      </c>
      <c r="K293" t="s">
        <v>639</v>
      </c>
      <c r="L293" t="s">
        <v>640</v>
      </c>
      <c r="M293" t="s">
        <v>9510</v>
      </c>
      <c r="N293" t="s">
        <v>639</v>
      </c>
      <c r="O293" t="s">
        <v>647</v>
      </c>
      <c r="P293" t="s">
        <v>5</v>
      </c>
      <c r="Q293" t="s">
        <v>648</v>
      </c>
      <c r="R293" t="s">
        <v>640</v>
      </c>
      <c r="S293" t="s">
        <v>9514</v>
      </c>
      <c r="T293" t="s">
        <v>9510</v>
      </c>
    </row>
    <row r="294" spans="1:20" x14ac:dyDescent="0.25">
      <c r="A294" t="s">
        <v>22</v>
      </c>
      <c r="B294" t="s">
        <v>27</v>
      </c>
      <c r="C294">
        <v>120</v>
      </c>
      <c r="D294">
        <v>1</v>
      </c>
      <c r="E294" t="s">
        <v>9511</v>
      </c>
      <c r="F294">
        <v>200</v>
      </c>
      <c r="G294">
        <v>0</v>
      </c>
      <c r="H294" t="s">
        <v>637</v>
      </c>
      <c r="I294" t="s">
        <v>9512</v>
      </c>
      <c r="J294" t="s">
        <v>9513</v>
      </c>
      <c r="K294" t="s">
        <v>639</v>
      </c>
      <c r="L294" t="s">
        <v>640</v>
      </c>
      <c r="M294" t="s">
        <v>9510</v>
      </c>
      <c r="N294" t="s">
        <v>639</v>
      </c>
      <c r="O294" t="s">
        <v>647</v>
      </c>
      <c r="P294" t="s">
        <v>5</v>
      </c>
      <c r="Q294" t="s">
        <v>648</v>
      </c>
      <c r="R294" t="s">
        <v>640</v>
      </c>
      <c r="S294" t="s">
        <v>9514</v>
      </c>
      <c r="T294" t="s">
        <v>9510</v>
      </c>
    </row>
    <row r="295" spans="1:20" x14ac:dyDescent="0.25">
      <c r="A295" t="s">
        <v>240</v>
      </c>
      <c r="B295" t="s">
        <v>246</v>
      </c>
      <c r="C295">
        <v>159</v>
      </c>
      <c r="D295">
        <v>1</v>
      </c>
      <c r="E295" t="s">
        <v>9515</v>
      </c>
      <c r="F295">
        <v>109</v>
      </c>
      <c r="G295">
        <v>0</v>
      </c>
      <c r="H295" t="s">
        <v>637</v>
      </c>
      <c r="I295" t="s">
        <v>9516</v>
      </c>
      <c r="J295" t="s">
        <v>645</v>
      </c>
      <c r="K295" t="s">
        <v>639</v>
      </c>
      <c r="L295" t="s">
        <v>640</v>
      </c>
      <c r="M295" t="s">
        <v>9517</v>
      </c>
      <c r="N295" t="s">
        <v>639</v>
      </c>
      <c r="O295" t="s">
        <v>647</v>
      </c>
      <c r="P295" t="s">
        <v>5</v>
      </c>
      <c r="Q295" t="s">
        <v>648</v>
      </c>
      <c r="R295" t="s">
        <v>640</v>
      </c>
      <c r="S295" t="s">
        <v>9518</v>
      </c>
      <c r="T295" t="s">
        <v>9519</v>
      </c>
    </row>
    <row r="296" spans="1:20" x14ac:dyDescent="0.25">
      <c r="A296" t="s">
        <v>240</v>
      </c>
      <c r="B296" t="s">
        <v>246</v>
      </c>
      <c r="C296">
        <v>159</v>
      </c>
      <c r="D296">
        <v>1</v>
      </c>
      <c r="E296" t="s">
        <v>9520</v>
      </c>
      <c r="F296">
        <v>139</v>
      </c>
      <c r="G296">
        <v>10</v>
      </c>
      <c r="H296" t="s">
        <v>637</v>
      </c>
      <c r="I296" t="s">
        <v>9521</v>
      </c>
      <c r="J296" t="s">
        <v>687</v>
      </c>
      <c r="K296" t="s">
        <v>639</v>
      </c>
      <c r="L296" t="s">
        <v>640</v>
      </c>
      <c r="M296" t="s">
        <v>9170</v>
      </c>
      <c r="N296" t="s">
        <v>639</v>
      </c>
      <c r="O296" t="s">
        <v>641</v>
      </c>
      <c r="P296" t="s">
        <v>5</v>
      </c>
      <c r="Q296" t="s">
        <v>642</v>
      </c>
      <c r="R296" t="s">
        <v>640</v>
      </c>
      <c r="S296" t="s">
        <v>9522</v>
      </c>
      <c r="T296" t="s">
        <v>9170</v>
      </c>
    </row>
    <row r="297" spans="1:20" x14ac:dyDescent="0.25">
      <c r="A297" t="s">
        <v>77</v>
      </c>
      <c r="B297" t="s">
        <v>78</v>
      </c>
      <c r="C297">
        <v>35</v>
      </c>
      <c r="D297">
        <v>8</v>
      </c>
      <c r="E297" t="s">
        <v>9523</v>
      </c>
      <c r="F297">
        <v>338</v>
      </c>
      <c r="G297">
        <v>10</v>
      </c>
      <c r="H297" t="s">
        <v>649</v>
      </c>
      <c r="I297" t="s">
        <v>942</v>
      </c>
      <c r="J297" t="s">
        <v>943</v>
      </c>
      <c r="K297" t="s">
        <v>944</v>
      </c>
      <c r="L297" t="s">
        <v>894</v>
      </c>
      <c r="M297" t="s">
        <v>9473</v>
      </c>
      <c r="N297" t="s">
        <v>639</v>
      </c>
      <c r="O297" t="s">
        <v>651</v>
      </c>
      <c r="P297" t="s">
        <v>26</v>
      </c>
      <c r="Q297" t="s">
        <v>652</v>
      </c>
      <c r="R297" t="s">
        <v>640</v>
      </c>
      <c r="S297" t="s">
        <v>9524</v>
      </c>
      <c r="T297" t="s">
        <v>9525</v>
      </c>
    </row>
    <row r="298" spans="1:20" x14ac:dyDescent="0.25">
      <c r="A298" t="s">
        <v>72</v>
      </c>
      <c r="B298" t="s">
        <v>799</v>
      </c>
      <c r="C298">
        <v>150</v>
      </c>
      <c r="D298">
        <v>1</v>
      </c>
      <c r="E298" t="s">
        <v>9526</v>
      </c>
      <c r="F298">
        <v>100</v>
      </c>
      <c r="G298">
        <v>0</v>
      </c>
      <c r="H298" t="s">
        <v>637</v>
      </c>
      <c r="I298" t="s">
        <v>9527</v>
      </c>
      <c r="J298" t="s">
        <v>685</v>
      </c>
      <c r="K298" t="s">
        <v>639</v>
      </c>
      <c r="L298" t="s">
        <v>640</v>
      </c>
      <c r="M298" t="s">
        <v>9453</v>
      </c>
      <c r="N298" t="s">
        <v>639</v>
      </c>
      <c r="O298" t="s">
        <v>647</v>
      </c>
      <c r="P298" t="s">
        <v>5</v>
      </c>
      <c r="Q298" t="s">
        <v>648</v>
      </c>
      <c r="R298" t="s">
        <v>640</v>
      </c>
      <c r="S298" t="s">
        <v>9528</v>
      </c>
      <c r="T298" t="s">
        <v>9529</v>
      </c>
    </row>
    <row r="299" spans="1:20" x14ac:dyDescent="0.25">
      <c r="A299" t="s">
        <v>18</v>
      </c>
      <c r="B299" t="s">
        <v>19</v>
      </c>
      <c r="C299">
        <v>66.666666666666671</v>
      </c>
      <c r="D299">
        <v>3</v>
      </c>
      <c r="E299" t="s">
        <v>9530</v>
      </c>
      <c r="F299">
        <v>100</v>
      </c>
      <c r="G299">
        <v>0</v>
      </c>
      <c r="H299" t="s">
        <v>637</v>
      </c>
      <c r="I299" t="s">
        <v>9531</v>
      </c>
      <c r="J299" t="s">
        <v>685</v>
      </c>
      <c r="K299" t="s">
        <v>639</v>
      </c>
      <c r="L299" t="s">
        <v>640</v>
      </c>
      <c r="M299" t="s">
        <v>9532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9533</v>
      </c>
      <c r="T299" t="s">
        <v>9534</v>
      </c>
    </row>
    <row r="300" spans="1:20" x14ac:dyDescent="0.25">
      <c r="A300" t="s">
        <v>239</v>
      </c>
      <c r="B300" t="s">
        <v>245</v>
      </c>
      <c r="C300">
        <v>159</v>
      </c>
      <c r="D300">
        <v>2</v>
      </c>
      <c r="E300" t="s">
        <v>9535</v>
      </c>
      <c r="F300">
        <v>258</v>
      </c>
      <c r="G300">
        <v>0</v>
      </c>
      <c r="H300" t="s">
        <v>637</v>
      </c>
      <c r="I300" t="s">
        <v>6197</v>
      </c>
      <c r="J300" t="s">
        <v>780</v>
      </c>
      <c r="K300" t="s">
        <v>639</v>
      </c>
      <c r="L300" t="s">
        <v>640</v>
      </c>
      <c r="M300" t="s">
        <v>9536</v>
      </c>
      <c r="N300" t="s">
        <v>639</v>
      </c>
      <c r="O300" t="s">
        <v>641</v>
      </c>
      <c r="P300" t="s">
        <v>5</v>
      </c>
      <c r="Q300" t="s">
        <v>642</v>
      </c>
      <c r="R300" t="s">
        <v>640</v>
      </c>
      <c r="S300" t="s">
        <v>9537</v>
      </c>
      <c r="T300" t="s">
        <v>9536</v>
      </c>
    </row>
    <row r="301" spans="1:20" x14ac:dyDescent="0.25">
      <c r="A301" t="s">
        <v>516</v>
      </c>
      <c r="B301" t="s">
        <v>120</v>
      </c>
      <c r="C301">
        <v>75</v>
      </c>
      <c r="D301">
        <v>1</v>
      </c>
      <c r="E301" t="s">
        <v>9538</v>
      </c>
      <c r="F301">
        <v>75</v>
      </c>
      <c r="G301">
        <v>0</v>
      </c>
      <c r="H301" t="s">
        <v>649</v>
      </c>
      <c r="I301" t="s">
        <v>9539</v>
      </c>
      <c r="J301" t="s">
        <v>9540</v>
      </c>
      <c r="K301" t="s">
        <v>9541</v>
      </c>
      <c r="L301" t="s">
        <v>5172</v>
      </c>
      <c r="M301" t="s">
        <v>9542</v>
      </c>
      <c r="N301" t="s">
        <v>639</v>
      </c>
      <c r="O301" t="s">
        <v>651</v>
      </c>
      <c r="P301" t="s">
        <v>26</v>
      </c>
      <c r="Q301" t="s">
        <v>652</v>
      </c>
      <c r="R301" t="s">
        <v>640</v>
      </c>
      <c r="S301" t="s">
        <v>9543</v>
      </c>
      <c r="T301" t="s">
        <v>9544</v>
      </c>
    </row>
    <row r="302" spans="1:20" x14ac:dyDescent="0.25">
      <c r="A302" t="s">
        <v>601</v>
      </c>
      <c r="B302" t="s">
        <v>602</v>
      </c>
      <c r="C302">
        <v>139</v>
      </c>
      <c r="D302">
        <v>1</v>
      </c>
      <c r="E302" t="s">
        <v>9545</v>
      </c>
      <c r="F302">
        <v>278</v>
      </c>
      <c r="G302">
        <v>0</v>
      </c>
      <c r="H302" t="s">
        <v>649</v>
      </c>
      <c r="I302" t="s">
        <v>4079</v>
      </c>
      <c r="J302" t="s">
        <v>9546</v>
      </c>
      <c r="K302" t="s">
        <v>9547</v>
      </c>
      <c r="L302" t="s">
        <v>834</v>
      </c>
      <c r="M302" t="s">
        <v>9544</v>
      </c>
      <c r="N302" t="s">
        <v>639</v>
      </c>
      <c r="O302" t="s">
        <v>651</v>
      </c>
      <c r="P302" t="s">
        <v>26</v>
      </c>
      <c r="Q302" t="s">
        <v>652</v>
      </c>
      <c r="R302" t="s">
        <v>640</v>
      </c>
      <c r="S302" t="s">
        <v>9548</v>
      </c>
      <c r="T302" t="s">
        <v>9544</v>
      </c>
    </row>
    <row r="303" spans="1:20" x14ac:dyDescent="0.25">
      <c r="A303" t="s">
        <v>240</v>
      </c>
      <c r="B303" t="s">
        <v>246</v>
      </c>
      <c r="C303">
        <v>139</v>
      </c>
      <c r="D303">
        <v>1</v>
      </c>
      <c r="E303" t="s">
        <v>9545</v>
      </c>
      <c r="F303">
        <v>278</v>
      </c>
      <c r="G303">
        <v>0</v>
      </c>
      <c r="H303" t="s">
        <v>649</v>
      </c>
      <c r="I303" t="s">
        <v>4079</v>
      </c>
      <c r="J303" t="s">
        <v>9546</v>
      </c>
      <c r="K303" t="s">
        <v>9547</v>
      </c>
      <c r="L303" t="s">
        <v>834</v>
      </c>
      <c r="M303" t="s">
        <v>9544</v>
      </c>
      <c r="N303" t="s">
        <v>639</v>
      </c>
      <c r="O303" t="s">
        <v>651</v>
      </c>
      <c r="P303" t="s">
        <v>26</v>
      </c>
      <c r="Q303" t="s">
        <v>652</v>
      </c>
      <c r="R303" t="s">
        <v>640</v>
      </c>
      <c r="S303" t="s">
        <v>9548</v>
      </c>
      <c r="T303" t="s">
        <v>9544</v>
      </c>
    </row>
    <row r="304" spans="1:20" x14ac:dyDescent="0.25">
      <c r="A304" t="s">
        <v>147</v>
      </c>
      <c r="B304" t="s">
        <v>148</v>
      </c>
      <c r="C304">
        <v>50</v>
      </c>
      <c r="D304">
        <v>6</v>
      </c>
      <c r="E304" t="s">
        <v>9549</v>
      </c>
      <c r="F304">
        <v>200</v>
      </c>
      <c r="G304">
        <v>0</v>
      </c>
      <c r="H304" t="s">
        <v>637</v>
      </c>
      <c r="I304" t="s">
        <v>9550</v>
      </c>
      <c r="J304" t="s">
        <v>713</v>
      </c>
      <c r="K304" t="s">
        <v>639</v>
      </c>
      <c r="L304" t="s">
        <v>640</v>
      </c>
      <c r="M304" t="s">
        <v>9551</v>
      </c>
      <c r="N304" t="s">
        <v>639</v>
      </c>
      <c r="O304" t="s">
        <v>647</v>
      </c>
      <c r="P304" t="s">
        <v>5</v>
      </c>
      <c r="Q304" t="s">
        <v>648</v>
      </c>
      <c r="R304" t="s">
        <v>640</v>
      </c>
      <c r="S304" t="s">
        <v>9552</v>
      </c>
      <c r="T304" t="s">
        <v>9551</v>
      </c>
    </row>
    <row r="305" spans="1:20" x14ac:dyDescent="0.25">
      <c r="A305" t="s">
        <v>147</v>
      </c>
      <c r="B305" t="s">
        <v>148</v>
      </c>
      <c r="C305">
        <v>40</v>
      </c>
      <c r="D305">
        <v>10</v>
      </c>
      <c r="E305" t="s">
        <v>9553</v>
      </c>
      <c r="F305">
        <v>330</v>
      </c>
      <c r="G305">
        <v>0</v>
      </c>
      <c r="H305" t="s">
        <v>637</v>
      </c>
      <c r="I305" t="s">
        <v>9550</v>
      </c>
      <c r="J305" t="s">
        <v>713</v>
      </c>
      <c r="K305" t="s">
        <v>639</v>
      </c>
      <c r="L305" t="s">
        <v>640</v>
      </c>
      <c r="M305" t="s">
        <v>9551</v>
      </c>
      <c r="N305" t="s">
        <v>639</v>
      </c>
      <c r="O305" t="s">
        <v>647</v>
      </c>
      <c r="P305" t="s">
        <v>5</v>
      </c>
      <c r="Q305" t="s">
        <v>648</v>
      </c>
      <c r="R305" t="s">
        <v>640</v>
      </c>
      <c r="S305" t="s">
        <v>9554</v>
      </c>
      <c r="T305" t="s">
        <v>9551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9555</v>
      </c>
      <c r="F306">
        <v>100</v>
      </c>
      <c r="G306">
        <v>0</v>
      </c>
      <c r="H306" t="s">
        <v>637</v>
      </c>
      <c r="I306" t="s">
        <v>784</v>
      </c>
      <c r="J306" t="s">
        <v>663</v>
      </c>
      <c r="K306" t="s">
        <v>639</v>
      </c>
      <c r="L306" t="s">
        <v>640</v>
      </c>
      <c r="M306" t="s">
        <v>9556</v>
      </c>
      <c r="N306" t="s">
        <v>639</v>
      </c>
      <c r="O306" t="s">
        <v>660</v>
      </c>
      <c r="P306" t="s">
        <v>5</v>
      </c>
      <c r="Q306" t="s">
        <v>642</v>
      </c>
      <c r="R306" t="s">
        <v>640</v>
      </c>
      <c r="S306" t="s">
        <v>9557</v>
      </c>
      <c r="T306" t="s">
        <v>9556</v>
      </c>
    </row>
    <row r="307" spans="1:20" x14ac:dyDescent="0.25">
      <c r="A307" t="s">
        <v>601</v>
      </c>
      <c r="B307" t="s">
        <v>602</v>
      </c>
      <c r="C307">
        <v>139</v>
      </c>
      <c r="D307">
        <v>1</v>
      </c>
      <c r="E307" t="s">
        <v>9558</v>
      </c>
      <c r="F307">
        <v>215</v>
      </c>
      <c r="G307">
        <v>0</v>
      </c>
      <c r="H307" t="s">
        <v>751</v>
      </c>
      <c r="I307" t="s">
        <v>9559</v>
      </c>
      <c r="J307" t="s">
        <v>9560</v>
      </c>
      <c r="K307" t="s">
        <v>8167</v>
      </c>
      <c r="L307" t="s">
        <v>9561</v>
      </c>
      <c r="M307" t="s">
        <v>9556</v>
      </c>
      <c r="N307" t="s">
        <v>1010</v>
      </c>
      <c r="O307" t="s">
        <v>753</v>
      </c>
      <c r="P307" t="s">
        <v>744</v>
      </c>
      <c r="Q307" t="s">
        <v>745</v>
      </c>
      <c r="R307" t="s">
        <v>640</v>
      </c>
      <c r="S307" t="s">
        <v>639</v>
      </c>
      <c r="T307" t="s">
        <v>9562</v>
      </c>
    </row>
    <row r="308" spans="1:20" x14ac:dyDescent="0.25">
      <c r="A308" t="s">
        <v>239</v>
      </c>
      <c r="B308" t="s">
        <v>245</v>
      </c>
      <c r="C308">
        <v>139</v>
      </c>
      <c r="D308">
        <v>1</v>
      </c>
      <c r="E308" t="s">
        <v>9558</v>
      </c>
      <c r="F308">
        <v>215</v>
      </c>
      <c r="G308">
        <v>0</v>
      </c>
      <c r="H308" t="s">
        <v>751</v>
      </c>
      <c r="I308" t="s">
        <v>9559</v>
      </c>
      <c r="J308" t="s">
        <v>9560</v>
      </c>
      <c r="K308" t="s">
        <v>8167</v>
      </c>
      <c r="L308" t="s">
        <v>9561</v>
      </c>
      <c r="M308" t="s">
        <v>9556</v>
      </c>
      <c r="N308" t="s">
        <v>1010</v>
      </c>
      <c r="O308" t="s">
        <v>753</v>
      </c>
      <c r="P308" t="s">
        <v>744</v>
      </c>
      <c r="Q308" t="s">
        <v>745</v>
      </c>
      <c r="R308" t="s">
        <v>640</v>
      </c>
      <c r="S308" t="s">
        <v>639</v>
      </c>
      <c r="T308" t="s">
        <v>9562</v>
      </c>
    </row>
    <row r="309" spans="1:20" x14ac:dyDescent="0.25">
      <c r="A309" t="s">
        <v>147</v>
      </c>
      <c r="B309" t="s">
        <v>148</v>
      </c>
      <c r="C309">
        <v>33.333333333333336</v>
      </c>
      <c r="D309">
        <v>3</v>
      </c>
      <c r="E309" t="s">
        <v>9563</v>
      </c>
      <c r="F309">
        <v>100</v>
      </c>
      <c r="G309">
        <v>0</v>
      </c>
      <c r="H309" t="s">
        <v>637</v>
      </c>
      <c r="I309" t="s">
        <v>9564</v>
      </c>
      <c r="J309" t="s">
        <v>732</v>
      </c>
      <c r="K309" t="s">
        <v>639</v>
      </c>
      <c r="L309" t="s">
        <v>640</v>
      </c>
      <c r="M309" t="s">
        <v>9565</v>
      </c>
      <c r="N309" t="s">
        <v>639</v>
      </c>
      <c r="O309" t="s">
        <v>641</v>
      </c>
      <c r="P309" t="s">
        <v>5</v>
      </c>
      <c r="Q309" t="s">
        <v>642</v>
      </c>
      <c r="R309" t="s">
        <v>9566</v>
      </c>
      <c r="S309" t="s">
        <v>9567</v>
      </c>
      <c r="T309" t="s">
        <v>9565</v>
      </c>
    </row>
    <row r="310" spans="1:20" x14ac:dyDescent="0.25">
      <c r="A310" t="s">
        <v>99</v>
      </c>
      <c r="B310" t="s">
        <v>100</v>
      </c>
      <c r="C310">
        <v>10</v>
      </c>
      <c r="D310">
        <v>20</v>
      </c>
      <c r="E310" t="s">
        <v>9568</v>
      </c>
      <c r="F310">
        <v>362</v>
      </c>
      <c r="G310">
        <v>0</v>
      </c>
      <c r="H310" t="s">
        <v>649</v>
      </c>
      <c r="I310" t="s">
        <v>9569</v>
      </c>
      <c r="J310" t="s">
        <v>9570</v>
      </c>
      <c r="K310" t="s">
        <v>1004</v>
      </c>
      <c r="L310" t="s">
        <v>940</v>
      </c>
      <c r="M310" t="s">
        <v>9571</v>
      </c>
      <c r="N310" t="s">
        <v>639</v>
      </c>
      <c r="O310" t="s">
        <v>651</v>
      </c>
      <c r="P310" t="s">
        <v>26</v>
      </c>
      <c r="Q310" t="s">
        <v>652</v>
      </c>
      <c r="R310" t="s">
        <v>640</v>
      </c>
      <c r="S310" t="s">
        <v>9572</v>
      </c>
      <c r="T310" t="s">
        <v>9573</v>
      </c>
    </row>
    <row r="311" spans="1:20" x14ac:dyDescent="0.25">
      <c r="A311" t="s">
        <v>116</v>
      </c>
      <c r="B311" t="s">
        <v>117</v>
      </c>
      <c r="C311">
        <v>12</v>
      </c>
      <c r="D311">
        <v>10</v>
      </c>
      <c r="E311" t="s">
        <v>9568</v>
      </c>
      <c r="F311">
        <v>362</v>
      </c>
      <c r="G311">
        <v>0</v>
      </c>
      <c r="H311" t="s">
        <v>649</v>
      </c>
      <c r="I311" t="s">
        <v>9569</v>
      </c>
      <c r="J311" t="s">
        <v>9570</v>
      </c>
      <c r="K311" t="s">
        <v>1004</v>
      </c>
      <c r="L311" t="s">
        <v>940</v>
      </c>
      <c r="M311" t="s">
        <v>9571</v>
      </c>
      <c r="N311" t="s">
        <v>639</v>
      </c>
      <c r="O311" t="s">
        <v>651</v>
      </c>
      <c r="P311" t="s">
        <v>26</v>
      </c>
      <c r="Q311" t="s">
        <v>652</v>
      </c>
      <c r="R311" t="s">
        <v>640</v>
      </c>
      <c r="S311" t="s">
        <v>9572</v>
      </c>
      <c r="T311" t="s">
        <v>9573</v>
      </c>
    </row>
    <row r="312" spans="1:20" x14ac:dyDescent="0.25">
      <c r="A312" t="s">
        <v>147</v>
      </c>
      <c r="B312" t="s">
        <v>148</v>
      </c>
      <c r="C312">
        <v>33.333333333333336</v>
      </c>
      <c r="D312">
        <v>3</v>
      </c>
      <c r="E312" t="s">
        <v>9574</v>
      </c>
      <c r="F312">
        <v>100</v>
      </c>
      <c r="G312">
        <v>0</v>
      </c>
      <c r="H312" t="s">
        <v>637</v>
      </c>
      <c r="I312" t="s">
        <v>9575</v>
      </c>
      <c r="J312" t="s">
        <v>655</v>
      </c>
      <c r="K312" t="s">
        <v>639</v>
      </c>
      <c r="L312" t="s">
        <v>640</v>
      </c>
      <c r="M312" t="s">
        <v>9576</v>
      </c>
      <c r="N312" t="s">
        <v>639</v>
      </c>
      <c r="O312" t="s">
        <v>641</v>
      </c>
      <c r="P312" t="s">
        <v>5</v>
      </c>
      <c r="Q312" t="s">
        <v>642</v>
      </c>
      <c r="R312" t="s">
        <v>640</v>
      </c>
      <c r="S312" t="s">
        <v>9577</v>
      </c>
      <c r="T312" t="s">
        <v>9576</v>
      </c>
    </row>
    <row r="313" spans="1:20" x14ac:dyDescent="0.25">
      <c r="A313" t="s">
        <v>240</v>
      </c>
      <c r="B313" t="s">
        <v>742</v>
      </c>
      <c r="C313">
        <v>109</v>
      </c>
      <c r="D313">
        <v>1</v>
      </c>
      <c r="E313" t="s">
        <v>9578</v>
      </c>
      <c r="F313">
        <v>138</v>
      </c>
      <c r="G313">
        <v>29</v>
      </c>
      <c r="H313" t="s">
        <v>677</v>
      </c>
      <c r="I313" t="s">
        <v>9579</v>
      </c>
      <c r="J313" t="s">
        <v>9580</v>
      </c>
      <c r="K313" t="s">
        <v>898</v>
      </c>
      <c r="L313" t="s">
        <v>9581</v>
      </c>
      <c r="M313" t="s">
        <v>9582</v>
      </c>
      <c r="N313" t="s">
        <v>639</v>
      </c>
      <c r="O313" t="s">
        <v>678</v>
      </c>
      <c r="P313" t="s">
        <v>23</v>
      </c>
      <c r="Q313" t="s">
        <v>679</v>
      </c>
      <c r="R313" t="s">
        <v>640</v>
      </c>
      <c r="S313" t="s">
        <v>639</v>
      </c>
      <c r="T313" t="s">
        <v>9582</v>
      </c>
    </row>
    <row r="314" spans="1:20" x14ac:dyDescent="0.25">
      <c r="A314" t="s">
        <v>241</v>
      </c>
      <c r="B314" t="s">
        <v>247</v>
      </c>
      <c r="C314">
        <v>159</v>
      </c>
      <c r="D314">
        <v>2</v>
      </c>
      <c r="E314" t="s">
        <v>9583</v>
      </c>
      <c r="F314">
        <v>654</v>
      </c>
      <c r="G314">
        <v>0</v>
      </c>
      <c r="H314" t="s">
        <v>637</v>
      </c>
      <c r="I314" t="s">
        <v>9584</v>
      </c>
      <c r="J314" t="s">
        <v>767</v>
      </c>
      <c r="K314" t="s">
        <v>639</v>
      </c>
      <c r="L314" t="s">
        <v>640</v>
      </c>
      <c r="M314" t="s">
        <v>9585</v>
      </c>
      <c r="N314" t="s">
        <v>639</v>
      </c>
      <c r="O314" t="s">
        <v>647</v>
      </c>
      <c r="P314" t="s">
        <v>5</v>
      </c>
      <c r="Q314" t="s">
        <v>648</v>
      </c>
      <c r="R314" t="s">
        <v>640</v>
      </c>
      <c r="S314" t="s">
        <v>9586</v>
      </c>
      <c r="T314" t="s">
        <v>9585</v>
      </c>
    </row>
    <row r="315" spans="1:20" x14ac:dyDescent="0.25">
      <c r="A315" t="s">
        <v>240</v>
      </c>
      <c r="B315" t="s">
        <v>246</v>
      </c>
      <c r="C315">
        <v>159</v>
      </c>
      <c r="D315">
        <v>2</v>
      </c>
      <c r="E315" t="s">
        <v>9583</v>
      </c>
      <c r="F315">
        <v>654</v>
      </c>
      <c r="G315">
        <v>0</v>
      </c>
      <c r="H315" t="s">
        <v>637</v>
      </c>
      <c r="I315" t="s">
        <v>9584</v>
      </c>
      <c r="J315" t="s">
        <v>767</v>
      </c>
      <c r="K315" t="s">
        <v>639</v>
      </c>
      <c r="L315" t="s">
        <v>640</v>
      </c>
      <c r="M315" t="s">
        <v>9585</v>
      </c>
      <c r="N315" t="s">
        <v>639</v>
      </c>
      <c r="O315" t="s">
        <v>647</v>
      </c>
      <c r="P315" t="s">
        <v>5</v>
      </c>
      <c r="Q315" t="s">
        <v>648</v>
      </c>
      <c r="R315" t="s">
        <v>640</v>
      </c>
      <c r="S315" t="s">
        <v>9586</v>
      </c>
      <c r="T315" t="s">
        <v>9585</v>
      </c>
    </row>
    <row r="316" spans="1:20" x14ac:dyDescent="0.25">
      <c r="A316" t="s">
        <v>239</v>
      </c>
      <c r="B316" t="s">
        <v>245</v>
      </c>
      <c r="C316">
        <v>159</v>
      </c>
      <c r="D316">
        <v>2</v>
      </c>
      <c r="E316" t="s">
        <v>9583</v>
      </c>
      <c r="F316">
        <v>654</v>
      </c>
      <c r="G316">
        <v>0</v>
      </c>
      <c r="H316" t="s">
        <v>637</v>
      </c>
      <c r="I316" t="s">
        <v>9584</v>
      </c>
      <c r="J316" t="s">
        <v>767</v>
      </c>
      <c r="K316" t="s">
        <v>639</v>
      </c>
      <c r="L316" t="s">
        <v>640</v>
      </c>
      <c r="M316" t="s">
        <v>9585</v>
      </c>
      <c r="N316" t="s">
        <v>639</v>
      </c>
      <c r="O316" t="s">
        <v>647</v>
      </c>
      <c r="P316" t="s">
        <v>5</v>
      </c>
      <c r="Q316" t="s">
        <v>648</v>
      </c>
      <c r="R316" t="s">
        <v>640</v>
      </c>
      <c r="S316" t="s">
        <v>9586</v>
      </c>
      <c r="T316" t="s">
        <v>9585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9587</v>
      </c>
      <c r="F317">
        <v>100</v>
      </c>
      <c r="G317">
        <v>0</v>
      </c>
      <c r="H317" t="s">
        <v>637</v>
      </c>
      <c r="I317" t="s">
        <v>9588</v>
      </c>
      <c r="J317" t="s">
        <v>755</v>
      </c>
      <c r="K317" t="s">
        <v>639</v>
      </c>
      <c r="L317" t="s">
        <v>640</v>
      </c>
      <c r="M317" t="s">
        <v>9589</v>
      </c>
      <c r="N317" t="s">
        <v>639</v>
      </c>
      <c r="O317" t="s">
        <v>641</v>
      </c>
      <c r="P317" t="s">
        <v>5</v>
      </c>
      <c r="Q317" t="s">
        <v>642</v>
      </c>
      <c r="R317" t="s">
        <v>640</v>
      </c>
      <c r="S317" t="s">
        <v>9590</v>
      </c>
      <c r="T317" t="s">
        <v>9585</v>
      </c>
    </row>
    <row r="318" spans="1:20" x14ac:dyDescent="0.25">
      <c r="A318" t="s">
        <v>147</v>
      </c>
      <c r="B318" t="s">
        <v>148</v>
      </c>
      <c r="C318">
        <v>33.333333333333336</v>
      </c>
      <c r="D318">
        <v>3</v>
      </c>
      <c r="E318" t="s">
        <v>9591</v>
      </c>
      <c r="F318">
        <v>100</v>
      </c>
      <c r="G318">
        <v>0</v>
      </c>
      <c r="H318" t="s">
        <v>637</v>
      </c>
      <c r="I318" t="s">
        <v>9592</v>
      </c>
      <c r="J318" t="s">
        <v>4228</v>
      </c>
      <c r="K318" t="s">
        <v>639</v>
      </c>
      <c r="L318" t="s">
        <v>640</v>
      </c>
      <c r="M318" t="s">
        <v>9593</v>
      </c>
      <c r="N318" t="s">
        <v>639</v>
      </c>
      <c r="O318" t="s">
        <v>641</v>
      </c>
      <c r="P318" t="s">
        <v>5</v>
      </c>
      <c r="Q318" t="s">
        <v>642</v>
      </c>
      <c r="R318" t="s">
        <v>640</v>
      </c>
      <c r="S318" t="s">
        <v>9594</v>
      </c>
      <c r="T318" t="s">
        <v>9589</v>
      </c>
    </row>
    <row r="319" spans="1:20" x14ac:dyDescent="0.25">
      <c r="A319" t="s">
        <v>240</v>
      </c>
      <c r="B319" t="s">
        <v>246</v>
      </c>
      <c r="C319">
        <v>159</v>
      </c>
      <c r="D319">
        <v>1</v>
      </c>
      <c r="E319" t="s">
        <v>9595</v>
      </c>
      <c r="F319">
        <v>258</v>
      </c>
      <c r="G319">
        <v>0</v>
      </c>
      <c r="H319" t="s">
        <v>637</v>
      </c>
      <c r="I319" t="s">
        <v>9596</v>
      </c>
      <c r="J319" t="s">
        <v>726</v>
      </c>
      <c r="K319" t="s">
        <v>639</v>
      </c>
      <c r="L319" t="s">
        <v>640</v>
      </c>
      <c r="M319" t="s">
        <v>9597</v>
      </c>
      <c r="N319" t="s">
        <v>639</v>
      </c>
      <c r="O319" t="s">
        <v>647</v>
      </c>
      <c r="P319" t="s">
        <v>5</v>
      </c>
      <c r="Q319" t="s">
        <v>648</v>
      </c>
      <c r="R319" t="s">
        <v>640</v>
      </c>
      <c r="S319" t="s">
        <v>9598</v>
      </c>
      <c r="T319" t="s">
        <v>9597</v>
      </c>
    </row>
    <row r="320" spans="1:20" x14ac:dyDescent="0.25">
      <c r="A320" t="s">
        <v>241</v>
      </c>
      <c r="B320" t="s">
        <v>247</v>
      </c>
      <c r="C320">
        <v>159</v>
      </c>
      <c r="D320">
        <v>1</v>
      </c>
      <c r="E320" t="s">
        <v>9595</v>
      </c>
      <c r="F320">
        <v>258</v>
      </c>
      <c r="G320">
        <v>0</v>
      </c>
      <c r="H320" t="s">
        <v>637</v>
      </c>
      <c r="I320" t="s">
        <v>9596</v>
      </c>
      <c r="J320" t="s">
        <v>726</v>
      </c>
      <c r="K320" t="s">
        <v>639</v>
      </c>
      <c r="L320" t="s">
        <v>640</v>
      </c>
      <c r="M320" t="s">
        <v>9597</v>
      </c>
      <c r="N320" t="s">
        <v>639</v>
      </c>
      <c r="O320" t="s">
        <v>647</v>
      </c>
      <c r="P320" t="s">
        <v>5</v>
      </c>
      <c r="Q320" t="s">
        <v>648</v>
      </c>
      <c r="R320" t="s">
        <v>640</v>
      </c>
      <c r="S320" t="s">
        <v>9598</v>
      </c>
      <c r="T320" t="s">
        <v>9597</v>
      </c>
    </row>
    <row r="321" spans="1:20" x14ac:dyDescent="0.25">
      <c r="A321" t="s">
        <v>18</v>
      </c>
      <c r="B321" t="s">
        <v>19</v>
      </c>
      <c r="C321">
        <v>66.666666666666671</v>
      </c>
      <c r="D321">
        <v>3</v>
      </c>
      <c r="E321" t="s">
        <v>9599</v>
      </c>
      <c r="F321">
        <v>100</v>
      </c>
      <c r="G321">
        <v>0</v>
      </c>
      <c r="H321" t="s">
        <v>637</v>
      </c>
      <c r="I321" t="s">
        <v>9600</v>
      </c>
      <c r="J321" t="s">
        <v>4228</v>
      </c>
      <c r="K321" t="s">
        <v>639</v>
      </c>
      <c r="L321" t="s">
        <v>640</v>
      </c>
      <c r="M321" t="s">
        <v>9601</v>
      </c>
      <c r="N321" t="s">
        <v>639</v>
      </c>
      <c r="O321" t="s">
        <v>641</v>
      </c>
      <c r="P321" t="s">
        <v>5</v>
      </c>
      <c r="Q321" t="s">
        <v>642</v>
      </c>
      <c r="R321" t="s">
        <v>640</v>
      </c>
      <c r="S321" t="s">
        <v>9602</v>
      </c>
      <c r="T321" t="s">
        <v>9603</v>
      </c>
    </row>
    <row r="322" spans="1:20" x14ac:dyDescent="0.25">
      <c r="A322" t="s">
        <v>18</v>
      </c>
      <c r="B322" t="s">
        <v>19</v>
      </c>
      <c r="C322">
        <v>66.666666666666671</v>
      </c>
      <c r="D322">
        <v>3</v>
      </c>
      <c r="E322" t="s">
        <v>9604</v>
      </c>
      <c r="F322">
        <v>100</v>
      </c>
      <c r="G322">
        <v>0</v>
      </c>
      <c r="H322" t="s">
        <v>637</v>
      </c>
      <c r="I322" t="s">
        <v>9605</v>
      </c>
      <c r="J322" t="s">
        <v>653</v>
      </c>
      <c r="K322" t="s">
        <v>639</v>
      </c>
      <c r="L322" t="s">
        <v>640</v>
      </c>
      <c r="M322" t="s">
        <v>9601</v>
      </c>
      <c r="N322" t="s">
        <v>639</v>
      </c>
      <c r="O322" t="s">
        <v>647</v>
      </c>
      <c r="P322" t="s">
        <v>5</v>
      </c>
      <c r="Q322" t="s">
        <v>648</v>
      </c>
      <c r="R322" t="s">
        <v>640</v>
      </c>
      <c r="S322" t="s">
        <v>9606</v>
      </c>
      <c r="T322" t="s">
        <v>9601</v>
      </c>
    </row>
    <row r="323" spans="1:20" x14ac:dyDescent="0.25">
      <c r="A323" t="s">
        <v>18</v>
      </c>
      <c r="B323" t="s">
        <v>19</v>
      </c>
      <c r="C323">
        <v>66.666666666666671</v>
      </c>
      <c r="D323">
        <v>3</v>
      </c>
      <c r="E323" t="s">
        <v>9607</v>
      </c>
      <c r="F323">
        <v>100</v>
      </c>
      <c r="G323">
        <v>0</v>
      </c>
      <c r="H323" t="s">
        <v>637</v>
      </c>
      <c r="I323" t="s">
        <v>9608</v>
      </c>
      <c r="J323" t="s">
        <v>757</v>
      </c>
      <c r="K323" t="s">
        <v>639</v>
      </c>
      <c r="L323" t="s">
        <v>640</v>
      </c>
      <c r="M323" t="s">
        <v>9609</v>
      </c>
      <c r="N323" t="s">
        <v>639</v>
      </c>
      <c r="O323" t="s">
        <v>641</v>
      </c>
      <c r="P323" t="s">
        <v>5</v>
      </c>
      <c r="Q323" t="s">
        <v>642</v>
      </c>
      <c r="R323" t="s">
        <v>640</v>
      </c>
      <c r="S323" t="s">
        <v>9610</v>
      </c>
      <c r="T323" t="s">
        <v>9609</v>
      </c>
    </row>
    <row r="324" spans="1:20" x14ac:dyDescent="0.25">
      <c r="A324" t="s">
        <v>147</v>
      </c>
      <c r="B324" t="s">
        <v>148</v>
      </c>
      <c r="C324">
        <v>33.333333333333336</v>
      </c>
      <c r="D324">
        <v>3</v>
      </c>
      <c r="E324" t="s">
        <v>9611</v>
      </c>
      <c r="F324">
        <v>138</v>
      </c>
      <c r="G324">
        <v>38</v>
      </c>
      <c r="H324" t="s">
        <v>637</v>
      </c>
      <c r="I324" t="s">
        <v>9612</v>
      </c>
      <c r="J324" t="s">
        <v>683</v>
      </c>
      <c r="K324" t="s">
        <v>639</v>
      </c>
      <c r="L324" t="s">
        <v>640</v>
      </c>
      <c r="M324" t="s">
        <v>9609</v>
      </c>
      <c r="N324" t="s">
        <v>639</v>
      </c>
      <c r="O324" t="s">
        <v>641</v>
      </c>
      <c r="P324" t="s">
        <v>5</v>
      </c>
      <c r="Q324" t="s">
        <v>642</v>
      </c>
      <c r="R324" t="s">
        <v>640</v>
      </c>
      <c r="S324" t="s">
        <v>9613</v>
      </c>
      <c r="T324" t="s">
        <v>9609</v>
      </c>
    </row>
    <row r="325" spans="1:20" x14ac:dyDescent="0.25">
      <c r="A325" t="s">
        <v>147</v>
      </c>
      <c r="B325" t="s">
        <v>148</v>
      </c>
      <c r="C325">
        <v>50</v>
      </c>
      <c r="D325">
        <v>6</v>
      </c>
      <c r="E325" t="s">
        <v>9614</v>
      </c>
      <c r="F325">
        <v>200</v>
      </c>
      <c r="G325">
        <v>0</v>
      </c>
      <c r="H325" t="s">
        <v>637</v>
      </c>
      <c r="I325" t="s">
        <v>858</v>
      </c>
      <c r="J325" t="s">
        <v>681</v>
      </c>
      <c r="K325" t="s">
        <v>639</v>
      </c>
      <c r="L325" t="s">
        <v>640</v>
      </c>
      <c r="M325" t="s">
        <v>9609</v>
      </c>
      <c r="N325" t="s">
        <v>639</v>
      </c>
      <c r="O325" t="s">
        <v>641</v>
      </c>
      <c r="P325" t="s">
        <v>5</v>
      </c>
      <c r="Q325" t="s">
        <v>642</v>
      </c>
      <c r="R325" t="s">
        <v>640</v>
      </c>
      <c r="S325" t="s">
        <v>9615</v>
      </c>
      <c r="T325" t="s">
        <v>9609</v>
      </c>
    </row>
    <row r="326" spans="1:20" x14ac:dyDescent="0.25">
      <c r="A326" t="s">
        <v>147</v>
      </c>
      <c r="B326" t="s">
        <v>148</v>
      </c>
      <c r="C326">
        <v>50</v>
      </c>
      <c r="D326">
        <v>6</v>
      </c>
      <c r="E326" t="s">
        <v>9616</v>
      </c>
      <c r="F326">
        <v>200</v>
      </c>
      <c r="G326">
        <v>0</v>
      </c>
      <c r="H326" t="s">
        <v>637</v>
      </c>
      <c r="I326" t="s">
        <v>9617</v>
      </c>
      <c r="J326" t="s">
        <v>697</v>
      </c>
      <c r="K326" t="s">
        <v>639</v>
      </c>
      <c r="L326" t="s">
        <v>640</v>
      </c>
      <c r="M326" t="s">
        <v>9618</v>
      </c>
      <c r="N326" t="s">
        <v>639</v>
      </c>
      <c r="O326" t="s">
        <v>647</v>
      </c>
      <c r="P326" t="s">
        <v>5</v>
      </c>
      <c r="Q326" t="s">
        <v>648</v>
      </c>
      <c r="R326" t="s">
        <v>640</v>
      </c>
      <c r="S326" t="s">
        <v>9619</v>
      </c>
      <c r="T326" t="s">
        <v>9620</v>
      </c>
    </row>
    <row r="327" spans="1:20" x14ac:dyDescent="0.25">
      <c r="A327" t="s">
        <v>147</v>
      </c>
      <c r="B327" t="s">
        <v>148</v>
      </c>
      <c r="C327">
        <v>33.333333333333336</v>
      </c>
      <c r="D327">
        <v>3</v>
      </c>
      <c r="E327" t="s">
        <v>9621</v>
      </c>
      <c r="F327">
        <v>100</v>
      </c>
      <c r="G327">
        <v>0</v>
      </c>
      <c r="H327" t="s">
        <v>637</v>
      </c>
      <c r="I327" t="s">
        <v>9622</v>
      </c>
      <c r="J327" t="s">
        <v>715</v>
      </c>
      <c r="K327" t="s">
        <v>639</v>
      </c>
      <c r="L327" t="s">
        <v>640</v>
      </c>
      <c r="M327" t="s">
        <v>9623</v>
      </c>
      <c r="N327" t="s">
        <v>639</v>
      </c>
      <c r="O327" t="s">
        <v>641</v>
      </c>
      <c r="P327" t="s">
        <v>5</v>
      </c>
      <c r="Q327" t="s">
        <v>642</v>
      </c>
      <c r="R327" t="s">
        <v>640</v>
      </c>
      <c r="S327" t="s">
        <v>9624</v>
      </c>
      <c r="T327" t="s">
        <v>9623</v>
      </c>
    </row>
    <row r="328" spans="1:20" x14ac:dyDescent="0.25">
      <c r="A328" t="s">
        <v>18</v>
      </c>
      <c r="B328" t="s">
        <v>19</v>
      </c>
      <c r="C328">
        <v>66.666666666666671</v>
      </c>
      <c r="D328">
        <v>3</v>
      </c>
      <c r="E328" t="s">
        <v>9625</v>
      </c>
      <c r="F328">
        <v>100</v>
      </c>
      <c r="G328">
        <v>0</v>
      </c>
      <c r="H328" t="s">
        <v>637</v>
      </c>
      <c r="I328" t="s">
        <v>9626</v>
      </c>
      <c r="J328" t="s">
        <v>643</v>
      </c>
      <c r="K328" t="s">
        <v>639</v>
      </c>
      <c r="L328" t="s">
        <v>640</v>
      </c>
      <c r="M328" t="s">
        <v>9627</v>
      </c>
      <c r="N328" t="s">
        <v>639</v>
      </c>
      <c r="O328" t="s">
        <v>647</v>
      </c>
      <c r="P328" t="s">
        <v>5</v>
      </c>
      <c r="Q328" t="s">
        <v>648</v>
      </c>
      <c r="R328" t="s">
        <v>640</v>
      </c>
      <c r="S328" t="s">
        <v>9628</v>
      </c>
      <c r="T328" t="s">
        <v>9629</v>
      </c>
    </row>
    <row r="329" spans="1:20" x14ac:dyDescent="0.25">
      <c r="A329" t="s">
        <v>18</v>
      </c>
      <c r="B329" t="s">
        <v>19</v>
      </c>
      <c r="C329">
        <v>66.666666666666671</v>
      </c>
      <c r="D329">
        <v>3</v>
      </c>
      <c r="E329" t="s">
        <v>9630</v>
      </c>
      <c r="F329">
        <v>100</v>
      </c>
      <c r="G329">
        <v>0</v>
      </c>
      <c r="H329" t="s">
        <v>637</v>
      </c>
      <c r="I329" t="s">
        <v>9631</v>
      </c>
      <c r="J329" t="s">
        <v>726</v>
      </c>
      <c r="K329" t="s">
        <v>639</v>
      </c>
      <c r="L329" t="s">
        <v>640</v>
      </c>
      <c r="M329" t="s">
        <v>9632</v>
      </c>
      <c r="N329" t="s">
        <v>639</v>
      </c>
      <c r="O329" t="s">
        <v>641</v>
      </c>
      <c r="P329" t="s">
        <v>5</v>
      </c>
      <c r="Q329" t="s">
        <v>642</v>
      </c>
      <c r="R329" t="s">
        <v>640</v>
      </c>
      <c r="S329" t="s">
        <v>9633</v>
      </c>
      <c r="T329" t="s">
        <v>9632</v>
      </c>
    </row>
    <row r="330" spans="1:20" x14ac:dyDescent="0.25">
      <c r="A330" t="s">
        <v>147</v>
      </c>
      <c r="B330" t="s">
        <v>148</v>
      </c>
      <c r="C330">
        <v>33.333333333333336</v>
      </c>
      <c r="D330">
        <v>3</v>
      </c>
      <c r="E330" t="s">
        <v>9634</v>
      </c>
      <c r="F330">
        <v>149</v>
      </c>
      <c r="G330">
        <v>0</v>
      </c>
      <c r="H330" t="s">
        <v>649</v>
      </c>
      <c r="I330" t="s">
        <v>9635</v>
      </c>
      <c r="J330" t="s">
        <v>9636</v>
      </c>
      <c r="K330" t="s">
        <v>785</v>
      </c>
      <c r="L330" t="s">
        <v>896</v>
      </c>
      <c r="M330" t="s">
        <v>9637</v>
      </c>
      <c r="N330" t="s">
        <v>639</v>
      </c>
      <c r="O330" t="s">
        <v>656</v>
      </c>
      <c r="P330" t="s">
        <v>26</v>
      </c>
      <c r="Q330" t="s">
        <v>652</v>
      </c>
      <c r="R330" t="s">
        <v>640</v>
      </c>
      <c r="S330" t="s">
        <v>9638</v>
      </c>
      <c r="T330" t="s">
        <v>9632</v>
      </c>
    </row>
    <row r="331" spans="1:20" x14ac:dyDescent="0.25">
      <c r="A331" t="s">
        <v>239</v>
      </c>
      <c r="B331" t="s">
        <v>245</v>
      </c>
      <c r="C331">
        <v>159</v>
      </c>
      <c r="D331">
        <v>1</v>
      </c>
      <c r="E331" t="s">
        <v>9639</v>
      </c>
      <c r="F331">
        <v>164</v>
      </c>
      <c r="G331">
        <v>35</v>
      </c>
      <c r="H331" t="s">
        <v>637</v>
      </c>
      <c r="I331" t="s">
        <v>9640</v>
      </c>
      <c r="J331" t="s">
        <v>653</v>
      </c>
      <c r="K331" t="s">
        <v>639</v>
      </c>
      <c r="L331" t="s">
        <v>640</v>
      </c>
      <c r="M331" t="s">
        <v>9641</v>
      </c>
      <c r="N331" t="s">
        <v>639</v>
      </c>
      <c r="O331" t="s">
        <v>641</v>
      </c>
      <c r="P331" t="s">
        <v>5</v>
      </c>
      <c r="Q331" t="s">
        <v>642</v>
      </c>
      <c r="R331" t="s">
        <v>640</v>
      </c>
      <c r="S331" t="s">
        <v>9642</v>
      </c>
      <c r="T331" t="s">
        <v>9641</v>
      </c>
    </row>
    <row r="332" spans="1:20" x14ac:dyDescent="0.25">
      <c r="A332" t="s">
        <v>22</v>
      </c>
      <c r="B332" t="s">
        <v>27</v>
      </c>
      <c r="C332">
        <v>80</v>
      </c>
      <c r="D332">
        <v>3</v>
      </c>
      <c r="E332" t="s">
        <v>9643</v>
      </c>
      <c r="F332">
        <v>240</v>
      </c>
      <c r="G332">
        <v>0</v>
      </c>
      <c r="H332" t="s">
        <v>649</v>
      </c>
      <c r="I332" t="s">
        <v>9644</v>
      </c>
      <c r="J332" t="s">
        <v>9645</v>
      </c>
      <c r="K332" t="s">
        <v>1033</v>
      </c>
      <c r="L332" t="s">
        <v>967</v>
      </c>
      <c r="M332" t="s">
        <v>9556</v>
      </c>
      <c r="N332" t="s">
        <v>639</v>
      </c>
      <c r="O332" t="s">
        <v>651</v>
      </c>
      <c r="P332" t="s">
        <v>26</v>
      </c>
      <c r="Q332" t="s">
        <v>652</v>
      </c>
      <c r="R332" t="s">
        <v>640</v>
      </c>
      <c r="S332" t="s">
        <v>9646</v>
      </c>
      <c r="T332" t="s">
        <v>9647</v>
      </c>
    </row>
    <row r="333" spans="1:20" x14ac:dyDescent="0.25">
      <c r="A333" t="s">
        <v>240</v>
      </c>
      <c r="B333" t="s">
        <v>246</v>
      </c>
      <c r="C333">
        <v>162</v>
      </c>
      <c r="D333">
        <v>1</v>
      </c>
      <c r="E333" t="s">
        <v>9648</v>
      </c>
      <c r="F333">
        <v>229</v>
      </c>
      <c r="G333">
        <v>0</v>
      </c>
      <c r="H333" t="s">
        <v>637</v>
      </c>
      <c r="I333" t="s">
        <v>9649</v>
      </c>
      <c r="J333" t="s">
        <v>657</v>
      </c>
      <c r="K333" t="s">
        <v>639</v>
      </c>
      <c r="L333" t="s">
        <v>640</v>
      </c>
      <c r="M333" t="s">
        <v>9650</v>
      </c>
      <c r="N333" t="s">
        <v>639</v>
      </c>
      <c r="O333" t="s">
        <v>641</v>
      </c>
      <c r="P333" t="s">
        <v>5</v>
      </c>
      <c r="Q333" t="s">
        <v>642</v>
      </c>
      <c r="R333" t="s">
        <v>640</v>
      </c>
      <c r="S333" t="s">
        <v>9651</v>
      </c>
      <c r="T333" t="s">
        <v>9650</v>
      </c>
    </row>
    <row r="334" spans="1:20" x14ac:dyDescent="0.25">
      <c r="A334" t="s">
        <v>101</v>
      </c>
      <c r="B334" t="s">
        <v>74</v>
      </c>
      <c r="C334">
        <v>117</v>
      </c>
      <c r="D334">
        <v>1</v>
      </c>
      <c r="E334" t="s">
        <v>9648</v>
      </c>
      <c r="F334">
        <v>229</v>
      </c>
      <c r="G334">
        <v>0</v>
      </c>
      <c r="H334" t="s">
        <v>637</v>
      </c>
      <c r="I334" t="s">
        <v>9649</v>
      </c>
      <c r="J334" t="s">
        <v>657</v>
      </c>
      <c r="K334" t="s">
        <v>639</v>
      </c>
      <c r="L334" t="s">
        <v>640</v>
      </c>
      <c r="M334" t="s">
        <v>9650</v>
      </c>
      <c r="N334" t="s">
        <v>639</v>
      </c>
      <c r="O334" t="s">
        <v>641</v>
      </c>
      <c r="P334" t="s">
        <v>5</v>
      </c>
      <c r="Q334" t="s">
        <v>642</v>
      </c>
      <c r="R334" t="s">
        <v>640</v>
      </c>
      <c r="S334" t="s">
        <v>9651</v>
      </c>
      <c r="T334" t="s">
        <v>9650</v>
      </c>
    </row>
    <row r="335" spans="1:20" x14ac:dyDescent="0.25">
      <c r="A335" t="s">
        <v>147</v>
      </c>
      <c r="B335" t="s">
        <v>148</v>
      </c>
      <c r="C335">
        <v>33.333333333333336</v>
      </c>
      <c r="D335">
        <v>3</v>
      </c>
      <c r="E335" t="s">
        <v>9652</v>
      </c>
      <c r="F335">
        <v>100</v>
      </c>
      <c r="G335">
        <v>0</v>
      </c>
      <c r="H335" t="s">
        <v>637</v>
      </c>
      <c r="I335" t="s">
        <v>9653</v>
      </c>
      <c r="J335" t="s">
        <v>687</v>
      </c>
      <c r="K335" t="s">
        <v>639</v>
      </c>
      <c r="L335" t="s">
        <v>640</v>
      </c>
      <c r="M335" t="s">
        <v>9654</v>
      </c>
      <c r="N335" t="s">
        <v>639</v>
      </c>
      <c r="O335" t="s">
        <v>641</v>
      </c>
      <c r="P335" t="s">
        <v>5</v>
      </c>
      <c r="Q335" t="s">
        <v>642</v>
      </c>
      <c r="R335" t="s">
        <v>640</v>
      </c>
      <c r="S335" t="s">
        <v>9655</v>
      </c>
      <c r="T335" t="s">
        <v>9654</v>
      </c>
    </row>
    <row r="336" spans="1:20" x14ac:dyDescent="0.25">
      <c r="A336" t="s">
        <v>22</v>
      </c>
      <c r="B336" t="s">
        <v>27</v>
      </c>
      <c r="C336">
        <v>80</v>
      </c>
      <c r="D336">
        <v>3</v>
      </c>
      <c r="E336" t="s">
        <v>9656</v>
      </c>
      <c r="F336">
        <v>240</v>
      </c>
      <c r="G336">
        <v>0</v>
      </c>
      <c r="H336" t="s">
        <v>649</v>
      </c>
      <c r="I336" t="s">
        <v>8798</v>
      </c>
      <c r="J336" t="s">
        <v>8799</v>
      </c>
      <c r="K336" t="s">
        <v>8178</v>
      </c>
      <c r="L336" t="s">
        <v>882</v>
      </c>
      <c r="M336" t="s">
        <v>9565</v>
      </c>
      <c r="N336" t="s">
        <v>639</v>
      </c>
      <c r="O336" t="s">
        <v>651</v>
      </c>
      <c r="P336" t="s">
        <v>26</v>
      </c>
      <c r="Q336" t="s">
        <v>652</v>
      </c>
      <c r="R336" t="s">
        <v>640</v>
      </c>
      <c r="S336" t="s">
        <v>9657</v>
      </c>
      <c r="T336" t="s">
        <v>9658</v>
      </c>
    </row>
    <row r="337" spans="1:20" x14ac:dyDescent="0.25">
      <c r="A337" t="s">
        <v>241</v>
      </c>
      <c r="B337" t="s">
        <v>247</v>
      </c>
      <c r="C337">
        <v>159</v>
      </c>
      <c r="D337">
        <v>1</v>
      </c>
      <c r="E337" t="s">
        <v>9659</v>
      </c>
      <c r="F337">
        <v>218</v>
      </c>
      <c r="G337">
        <v>0</v>
      </c>
      <c r="H337" t="s">
        <v>637</v>
      </c>
      <c r="I337" t="s">
        <v>9660</v>
      </c>
      <c r="J337" t="s">
        <v>654</v>
      </c>
      <c r="K337" t="s">
        <v>639</v>
      </c>
      <c r="L337" t="s">
        <v>640</v>
      </c>
      <c r="M337" t="s">
        <v>9658</v>
      </c>
      <c r="N337" t="s">
        <v>639</v>
      </c>
      <c r="O337" t="s">
        <v>641</v>
      </c>
      <c r="P337" t="s">
        <v>5</v>
      </c>
      <c r="Q337" t="s">
        <v>642</v>
      </c>
      <c r="R337" t="s">
        <v>640</v>
      </c>
      <c r="S337" t="s">
        <v>9661</v>
      </c>
      <c r="T337" t="s">
        <v>9658</v>
      </c>
    </row>
    <row r="338" spans="1:20" x14ac:dyDescent="0.25">
      <c r="A338" t="s">
        <v>239</v>
      </c>
      <c r="B338" t="s">
        <v>245</v>
      </c>
      <c r="C338">
        <v>159</v>
      </c>
      <c r="D338">
        <v>1</v>
      </c>
      <c r="E338" t="s">
        <v>9659</v>
      </c>
      <c r="F338">
        <v>218</v>
      </c>
      <c r="G338">
        <v>0</v>
      </c>
      <c r="H338" t="s">
        <v>637</v>
      </c>
      <c r="I338" t="s">
        <v>9660</v>
      </c>
      <c r="J338" t="s">
        <v>654</v>
      </c>
      <c r="K338" t="s">
        <v>639</v>
      </c>
      <c r="L338" t="s">
        <v>640</v>
      </c>
      <c r="M338" t="s">
        <v>9658</v>
      </c>
      <c r="N338" t="s">
        <v>639</v>
      </c>
      <c r="O338" t="s">
        <v>641</v>
      </c>
      <c r="P338" t="s">
        <v>5</v>
      </c>
      <c r="Q338" t="s">
        <v>642</v>
      </c>
      <c r="R338" t="s">
        <v>640</v>
      </c>
      <c r="S338" t="s">
        <v>9661</v>
      </c>
      <c r="T338" t="s">
        <v>9658</v>
      </c>
    </row>
    <row r="339" spans="1:20" x14ac:dyDescent="0.25">
      <c r="A339" t="s">
        <v>147</v>
      </c>
      <c r="B339" t="s">
        <v>148</v>
      </c>
      <c r="C339">
        <v>65</v>
      </c>
      <c r="D339">
        <v>5</v>
      </c>
      <c r="E339" t="s">
        <v>9662</v>
      </c>
      <c r="F339">
        <v>175</v>
      </c>
      <c r="G339">
        <v>0</v>
      </c>
      <c r="H339" t="s">
        <v>637</v>
      </c>
      <c r="I339" t="s">
        <v>9663</v>
      </c>
      <c r="J339" t="s">
        <v>646</v>
      </c>
      <c r="K339" t="s">
        <v>639</v>
      </c>
      <c r="L339" t="s">
        <v>640</v>
      </c>
      <c r="M339" t="s">
        <v>9664</v>
      </c>
      <c r="N339" t="s">
        <v>639</v>
      </c>
      <c r="O339" t="s">
        <v>641</v>
      </c>
      <c r="P339" t="s">
        <v>5</v>
      </c>
      <c r="Q339" t="s">
        <v>642</v>
      </c>
      <c r="R339" t="s">
        <v>640</v>
      </c>
      <c r="S339" t="s">
        <v>9665</v>
      </c>
      <c r="T339" t="s">
        <v>9664</v>
      </c>
    </row>
    <row r="340" spans="1:20" x14ac:dyDescent="0.25">
      <c r="A340" t="s">
        <v>147</v>
      </c>
      <c r="B340" t="s">
        <v>148</v>
      </c>
      <c r="C340">
        <v>50</v>
      </c>
      <c r="D340">
        <v>6</v>
      </c>
      <c r="E340" t="s">
        <v>9666</v>
      </c>
      <c r="F340">
        <v>200</v>
      </c>
      <c r="G340">
        <v>0</v>
      </c>
      <c r="H340" t="s">
        <v>637</v>
      </c>
      <c r="I340" t="s">
        <v>9667</v>
      </c>
      <c r="J340" t="s">
        <v>767</v>
      </c>
      <c r="K340" t="s">
        <v>639</v>
      </c>
      <c r="L340" t="s">
        <v>640</v>
      </c>
      <c r="M340" t="s">
        <v>9664</v>
      </c>
      <c r="N340" t="s">
        <v>639</v>
      </c>
      <c r="O340" t="s">
        <v>647</v>
      </c>
      <c r="P340" t="s">
        <v>5</v>
      </c>
      <c r="Q340" t="s">
        <v>648</v>
      </c>
      <c r="R340" t="s">
        <v>640</v>
      </c>
      <c r="S340" t="s">
        <v>9668</v>
      </c>
      <c r="T340" t="s">
        <v>9664</v>
      </c>
    </row>
    <row r="341" spans="1:20" x14ac:dyDescent="0.25">
      <c r="A341" t="s">
        <v>22</v>
      </c>
      <c r="B341" t="s">
        <v>27</v>
      </c>
      <c r="C341">
        <v>80</v>
      </c>
      <c r="D341">
        <v>3</v>
      </c>
      <c r="E341" t="s">
        <v>9669</v>
      </c>
      <c r="F341">
        <v>240</v>
      </c>
      <c r="G341">
        <v>0</v>
      </c>
      <c r="H341" t="s">
        <v>649</v>
      </c>
      <c r="I341" t="s">
        <v>8798</v>
      </c>
      <c r="J341" t="s">
        <v>8799</v>
      </c>
      <c r="K341" t="s">
        <v>8178</v>
      </c>
      <c r="L341" t="s">
        <v>882</v>
      </c>
      <c r="M341" t="s">
        <v>9576</v>
      </c>
      <c r="N341" t="s">
        <v>639</v>
      </c>
      <c r="O341" t="s">
        <v>651</v>
      </c>
      <c r="P341" t="s">
        <v>26</v>
      </c>
      <c r="Q341" t="s">
        <v>652</v>
      </c>
      <c r="R341" t="s">
        <v>640</v>
      </c>
      <c r="S341" t="s">
        <v>9670</v>
      </c>
      <c r="T341" t="s">
        <v>9671</v>
      </c>
    </row>
    <row r="342" spans="1:20" x14ac:dyDescent="0.25">
      <c r="A342" t="s">
        <v>147</v>
      </c>
      <c r="B342" t="s">
        <v>148</v>
      </c>
      <c r="C342">
        <v>65</v>
      </c>
      <c r="D342">
        <v>5</v>
      </c>
      <c r="E342" t="s">
        <v>9672</v>
      </c>
      <c r="F342">
        <v>175</v>
      </c>
      <c r="G342">
        <v>0</v>
      </c>
      <c r="H342" t="s">
        <v>637</v>
      </c>
      <c r="I342" t="s">
        <v>9673</v>
      </c>
      <c r="J342" t="s">
        <v>675</v>
      </c>
      <c r="K342" t="s">
        <v>639</v>
      </c>
      <c r="L342" t="s">
        <v>640</v>
      </c>
      <c r="M342" t="s">
        <v>9674</v>
      </c>
      <c r="N342" t="s">
        <v>639</v>
      </c>
      <c r="O342" t="s">
        <v>641</v>
      </c>
      <c r="P342" t="s">
        <v>5</v>
      </c>
      <c r="Q342" t="s">
        <v>642</v>
      </c>
      <c r="R342" t="s">
        <v>640</v>
      </c>
      <c r="S342" t="s">
        <v>9675</v>
      </c>
      <c r="T342" t="s">
        <v>9674</v>
      </c>
    </row>
    <row r="343" spans="1:20" x14ac:dyDescent="0.25">
      <c r="A343" t="s">
        <v>241</v>
      </c>
      <c r="B343" t="s">
        <v>247</v>
      </c>
      <c r="C343">
        <v>159</v>
      </c>
      <c r="D343">
        <v>2</v>
      </c>
      <c r="E343" t="s">
        <v>9676</v>
      </c>
      <c r="F343">
        <v>253</v>
      </c>
      <c r="G343">
        <v>0</v>
      </c>
      <c r="H343" t="s">
        <v>637</v>
      </c>
      <c r="I343" t="s">
        <v>9261</v>
      </c>
      <c r="J343" t="s">
        <v>698</v>
      </c>
      <c r="K343" t="s">
        <v>639</v>
      </c>
      <c r="L343" t="s">
        <v>640</v>
      </c>
      <c r="M343" t="s">
        <v>9674</v>
      </c>
      <c r="N343" t="s">
        <v>639</v>
      </c>
      <c r="O343" t="s">
        <v>647</v>
      </c>
      <c r="P343" t="s">
        <v>5</v>
      </c>
      <c r="Q343" t="s">
        <v>648</v>
      </c>
      <c r="R343" t="s">
        <v>640</v>
      </c>
      <c r="S343" t="s">
        <v>9677</v>
      </c>
      <c r="T343" t="s">
        <v>9674</v>
      </c>
    </row>
    <row r="344" spans="1:20" x14ac:dyDescent="0.25">
      <c r="A344" t="s">
        <v>147</v>
      </c>
      <c r="B344" t="s">
        <v>148</v>
      </c>
      <c r="C344">
        <v>65</v>
      </c>
      <c r="D344">
        <v>1</v>
      </c>
      <c r="E344" t="s">
        <v>9676</v>
      </c>
      <c r="F344">
        <v>253</v>
      </c>
      <c r="G344">
        <v>0</v>
      </c>
      <c r="H344" t="s">
        <v>637</v>
      </c>
      <c r="I344" t="s">
        <v>9261</v>
      </c>
      <c r="J344" t="s">
        <v>698</v>
      </c>
      <c r="K344" t="s">
        <v>639</v>
      </c>
      <c r="L344" t="s">
        <v>640</v>
      </c>
      <c r="M344" t="s">
        <v>9674</v>
      </c>
      <c r="N344" t="s">
        <v>639</v>
      </c>
      <c r="O344" t="s">
        <v>647</v>
      </c>
      <c r="P344" t="s">
        <v>5</v>
      </c>
      <c r="Q344" t="s">
        <v>648</v>
      </c>
      <c r="R344" t="s">
        <v>640</v>
      </c>
      <c r="S344" t="s">
        <v>9677</v>
      </c>
      <c r="T344" t="s">
        <v>9674</v>
      </c>
    </row>
    <row r="345" spans="1:20" x14ac:dyDescent="0.25">
      <c r="A345" t="s">
        <v>147</v>
      </c>
      <c r="B345" t="s">
        <v>148</v>
      </c>
      <c r="C345">
        <v>50</v>
      </c>
      <c r="D345">
        <v>6</v>
      </c>
      <c r="E345" t="s">
        <v>9678</v>
      </c>
      <c r="F345">
        <v>200</v>
      </c>
      <c r="G345">
        <v>0</v>
      </c>
      <c r="H345" t="s">
        <v>637</v>
      </c>
      <c r="I345" t="s">
        <v>9679</v>
      </c>
      <c r="J345" t="s">
        <v>780</v>
      </c>
      <c r="K345" t="s">
        <v>639</v>
      </c>
      <c r="L345" t="s">
        <v>640</v>
      </c>
      <c r="M345" t="s">
        <v>9674</v>
      </c>
      <c r="N345" t="s">
        <v>639</v>
      </c>
      <c r="O345" t="s">
        <v>641</v>
      </c>
      <c r="P345" t="s">
        <v>5</v>
      </c>
      <c r="Q345" t="s">
        <v>642</v>
      </c>
      <c r="R345" t="s">
        <v>640</v>
      </c>
      <c r="S345" t="s">
        <v>9680</v>
      </c>
      <c r="T345" t="s">
        <v>9674</v>
      </c>
    </row>
    <row r="346" spans="1:20" x14ac:dyDescent="0.25">
      <c r="A346" t="s">
        <v>147</v>
      </c>
      <c r="B346" t="s">
        <v>148</v>
      </c>
      <c r="C346">
        <v>65</v>
      </c>
      <c r="D346">
        <v>2</v>
      </c>
      <c r="E346" t="s">
        <v>9681</v>
      </c>
      <c r="F346">
        <v>70</v>
      </c>
      <c r="G346">
        <v>0</v>
      </c>
      <c r="H346" t="s">
        <v>637</v>
      </c>
      <c r="I346" t="s">
        <v>9682</v>
      </c>
      <c r="J346" t="s">
        <v>1031</v>
      </c>
      <c r="K346" t="s">
        <v>639</v>
      </c>
      <c r="L346" t="s">
        <v>640</v>
      </c>
      <c r="M346" t="s">
        <v>9683</v>
      </c>
      <c r="N346" t="s">
        <v>639</v>
      </c>
      <c r="O346" t="s">
        <v>641</v>
      </c>
      <c r="P346" t="s">
        <v>5</v>
      </c>
      <c r="Q346" t="s">
        <v>642</v>
      </c>
      <c r="R346" t="s">
        <v>640</v>
      </c>
      <c r="S346" t="s">
        <v>9684</v>
      </c>
      <c r="T346" t="s">
        <v>9683</v>
      </c>
    </row>
    <row r="347" spans="1:20" x14ac:dyDescent="0.25">
      <c r="A347" t="s">
        <v>147</v>
      </c>
      <c r="B347" t="s">
        <v>148</v>
      </c>
      <c r="C347">
        <v>33.333333333333336</v>
      </c>
      <c r="D347">
        <v>3</v>
      </c>
      <c r="E347" t="s">
        <v>9685</v>
      </c>
      <c r="F347">
        <v>100</v>
      </c>
      <c r="G347">
        <v>0</v>
      </c>
      <c r="H347" t="s">
        <v>637</v>
      </c>
      <c r="I347" t="s">
        <v>9686</v>
      </c>
      <c r="J347" t="s">
        <v>686</v>
      </c>
      <c r="K347" t="s">
        <v>639</v>
      </c>
      <c r="L347" t="s">
        <v>640</v>
      </c>
      <c r="M347" t="s">
        <v>9687</v>
      </c>
      <c r="N347" t="s">
        <v>639</v>
      </c>
      <c r="O347" t="s">
        <v>647</v>
      </c>
      <c r="P347" t="s">
        <v>5</v>
      </c>
      <c r="Q347" t="s">
        <v>648</v>
      </c>
      <c r="R347" t="s">
        <v>640</v>
      </c>
      <c r="S347" t="s">
        <v>9688</v>
      </c>
      <c r="T347" t="s">
        <v>9687</v>
      </c>
    </row>
    <row r="348" spans="1:20" x14ac:dyDescent="0.25">
      <c r="A348" t="s">
        <v>239</v>
      </c>
      <c r="B348" t="s">
        <v>245</v>
      </c>
      <c r="C348">
        <v>159</v>
      </c>
      <c r="D348">
        <v>1</v>
      </c>
      <c r="E348" t="s">
        <v>9689</v>
      </c>
      <c r="F348">
        <v>139</v>
      </c>
      <c r="G348">
        <v>10</v>
      </c>
      <c r="H348" t="s">
        <v>637</v>
      </c>
      <c r="I348" t="s">
        <v>9690</v>
      </c>
      <c r="J348" t="s">
        <v>697</v>
      </c>
      <c r="K348" t="s">
        <v>639</v>
      </c>
      <c r="L348" t="s">
        <v>640</v>
      </c>
      <c r="M348" t="s">
        <v>9691</v>
      </c>
      <c r="N348" t="s">
        <v>639</v>
      </c>
      <c r="O348" t="s">
        <v>647</v>
      </c>
      <c r="P348" t="s">
        <v>5</v>
      </c>
      <c r="Q348" t="s">
        <v>648</v>
      </c>
      <c r="R348" t="s">
        <v>640</v>
      </c>
      <c r="S348" t="s">
        <v>9692</v>
      </c>
      <c r="T348" t="s">
        <v>9691</v>
      </c>
    </row>
    <row r="349" spans="1:20" x14ac:dyDescent="0.25">
      <c r="A349" t="s">
        <v>22</v>
      </c>
      <c r="B349" t="s">
        <v>27</v>
      </c>
      <c r="C349">
        <v>69.900000000000006</v>
      </c>
      <c r="D349">
        <v>10</v>
      </c>
      <c r="E349" t="s">
        <v>9693</v>
      </c>
      <c r="F349">
        <v>800</v>
      </c>
      <c r="G349">
        <v>0</v>
      </c>
      <c r="H349" t="s">
        <v>649</v>
      </c>
      <c r="I349" t="s">
        <v>9694</v>
      </c>
      <c r="J349" t="s">
        <v>9695</v>
      </c>
      <c r="K349" t="s">
        <v>1092</v>
      </c>
      <c r="L349" t="s">
        <v>9343</v>
      </c>
      <c r="M349" t="s">
        <v>9629</v>
      </c>
      <c r="N349" t="s">
        <v>639</v>
      </c>
      <c r="O349" t="s">
        <v>651</v>
      </c>
      <c r="P349" t="s">
        <v>26</v>
      </c>
      <c r="Q349" t="s">
        <v>652</v>
      </c>
      <c r="R349" t="s">
        <v>640</v>
      </c>
      <c r="S349" t="s">
        <v>9696</v>
      </c>
      <c r="T349" t="s">
        <v>9697</v>
      </c>
    </row>
    <row r="350" spans="1:20" x14ac:dyDescent="0.25">
      <c r="A350" t="s">
        <v>601</v>
      </c>
      <c r="B350" t="s">
        <v>602</v>
      </c>
      <c r="C350">
        <v>159</v>
      </c>
      <c r="D350">
        <v>2</v>
      </c>
      <c r="E350" t="s">
        <v>9698</v>
      </c>
      <c r="F350">
        <v>387</v>
      </c>
      <c r="G350">
        <v>0</v>
      </c>
      <c r="H350" t="s">
        <v>637</v>
      </c>
      <c r="I350" t="s">
        <v>9699</v>
      </c>
      <c r="J350" t="s">
        <v>699</v>
      </c>
      <c r="K350" t="s">
        <v>639</v>
      </c>
      <c r="L350" t="s">
        <v>640</v>
      </c>
      <c r="M350" t="s">
        <v>9700</v>
      </c>
      <c r="N350" t="s">
        <v>639</v>
      </c>
      <c r="O350" t="s">
        <v>641</v>
      </c>
      <c r="P350" t="s">
        <v>5</v>
      </c>
      <c r="Q350" t="s">
        <v>642</v>
      </c>
      <c r="R350" t="s">
        <v>640</v>
      </c>
      <c r="S350" t="s">
        <v>9701</v>
      </c>
      <c r="T350" t="s">
        <v>9700</v>
      </c>
    </row>
    <row r="351" spans="1:20" x14ac:dyDescent="0.25">
      <c r="A351" t="s">
        <v>240</v>
      </c>
      <c r="B351" t="s">
        <v>246</v>
      </c>
      <c r="C351">
        <v>159</v>
      </c>
      <c r="D351">
        <v>1</v>
      </c>
      <c r="E351" t="s">
        <v>9698</v>
      </c>
      <c r="F351">
        <v>387</v>
      </c>
      <c r="G351">
        <v>0</v>
      </c>
      <c r="H351" t="s">
        <v>637</v>
      </c>
      <c r="I351" t="s">
        <v>9699</v>
      </c>
      <c r="J351" t="s">
        <v>699</v>
      </c>
      <c r="K351" t="s">
        <v>639</v>
      </c>
      <c r="L351" t="s">
        <v>640</v>
      </c>
      <c r="M351" t="s">
        <v>9700</v>
      </c>
      <c r="N351" t="s">
        <v>639</v>
      </c>
      <c r="O351" t="s">
        <v>641</v>
      </c>
      <c r="P351" t="s">
        <v>5</v>
      </c>
      <c r="Q351" t="s">
        <v>642</v>
      </c>
      <c r="R351" t="s">
        <v>640</v>
      </c>
      <c r="S351" t="s">
        <v>9701</v>
      </c>
      <c r="T351" t="s">
        <v>9700</v>
      </c>
    </row>
    <row r="352" spans="1:20" x14ac:dyDescent="0.25">
      <c r="A352" t="s">
        <v>147</v>
      </c>
      <c r="B352" t="s">
        <v>148</v>
      </c>
      <c r="C352">
        <v>33.333333333333336</v>
      </c>
      <c r="D352">
        <v>3</v>
      </c>
      <c r="E352" t="s">
        <v>9702</v>
      </c>
      <c r="F352">
        <v>100</v>
      </c>
      <c r="G352">
        <v>0</v>
      </c>
      <c r="H352" t="s">
        <v>637</v>
      </c>
      <c r="I352" t="s">
        <v>9703</v>
      </c>
      <c r="J352" t="s">
        <v>697</v>
      </c>
      <c r="K352" t="s">
        <v>639</v>
      </c>
      <c r="L352" t="s">
        <v>640</v>
      </c>
      <c r="M352" t="s">
        <v>9704</v>
      </c>
      <c r="N352" t="s">
        <v>639</v>
      </c>
      <c r="O352" t="s">
        <v>647</v>
      </c>
      <c r="P352" t="s">
        <v>5</v>
      </c>
      <c r="Q352" t="s">
        <v>648</v>
      </c>
      <c r="R352" t="s">
        <v>640</v>
      </c>
      <c r="S352" t="s">
        <v>9705</v>
      </c>
      <c r="T352" t="s">
        <v>9706</v>
      </c>
    </row>
    <row r="353" spans="1:20" x14ac:dyDescent="0.25">
      <c r="A353" t="s">
        <v>147</v>
      </c>
      <c r="B353" t="s">
        <v>148</v>
      </c>
      <c r="C353">
        <v>33.333333333333336</v>
      </c>
      <c r="D353">
        <v>3</v>
      </c>
      <c r="E353" t="s">
        <v>9707</v>
      </c>
      <c r="F353">
        <v>100</v>
      </c>
      <c r="G353">
        <v>0</v>
      </c>
      <c r="H353" t="s">
        <v>637</v>
      </c>
      <c r="I353" t="s">
        <v>9708</v>
      </c>
      <c r="J353" t="s">
        <v>655</v>
      </c>
      <c r="K353" t="s">
        <v>639</v>
      </c>
      <c r="L353" t="s">
        <v>640</v>
      </c>
      <c r="M353" t="s">
        <v>9709</v>
      </c>
      <c r="N353" t="s">
        <v>639</v>
      </c>
      <c r="O353" t="s">
        <v>647</v>
      </c>
      <c r="P353" t="s">
        <v>5</v>
      </c>
      <c r="Q353" t="s">
        <v>648</v>
      </c>
      <c r="R353" t="s">
        <v>640</v>
      </c>
      <c r="S353" t="s">
        <v>9710</v>
      </c>
      <c r="T353" t="s">
        <v>9709</v>
      </c>
    </row>
    <row r="354" spans="1:20" x14ac:dyDescent="0.25">
      <c r="A354" t="s">
        <v>18</v>
      </c>
      <c r="B354" t="s">
        <v>19</v>
      </c>
      <c r="C354">
        <v>33</v>
      </c>
      <c r="D354">
        <v>10</v>
      </c>
      <c r="E354" t="s">
        <v>9711</v>
      </c>
      <c r="F354">
        <v>399</v>
      </c>
      <c r="G354">
        <v>0</v>
      </c>
      <c r="H354" t="s">
        <v>649</v>
      </c>
      <c r="I354" t="s">
        <v>5110</v>
      </c>
      <c r="J354" t="s">
        <v>9712</v>
      </c>
      <c r="K354" t="s">
        <v>9713</v>
      </c>
      <c r="L354" t="s">
        <v>847</v>
      </c>
      <c r="M354" t="s">
        <v>9714</v>
      </c>
      <c r="N354" t="s">
        <v>639</v>
      </c>
      <c r="O354" t="s">
        <v>651</v>
      </c>
      <c r="P354" t="s">
        <v>26</v>
      </c>
      <c r="Q354" t="s">
        <v>652</v>
      </c>
      <c r="R354" t="s">
        <v>640</v>
      </c>
      <c r="S354" t="s">
        <v>9715</v>
      </c>
      <c r="T354" t="s">
        <v>9714</v>
      </c>
    </row>
    <row r="355" spans="1:20" x14ac:dyDescent="0.25">
      <c r="A355" t="s">
        <v>99</v>
      </c>
      <c r="B355" t="s">
        <v>100</v>
      </c>
      <c r="C355">
        <v>10</v>
      </c>
      <c r="D355">
        <v>50</v>
      </c>
      <c r="E355" t="s">
        <v>9716</v>
      </c>
      <c r="F355">
        <v>514</v>
      </c>
      <c r="G355">
        <v>14</v>
      </c>
      <c r="H355" t="s">
        <v>649</v>
      </c>
      <c r="I355" t="s">
        <v>5782</v>
      </c>
      <c r="J355" t="s">
        <v>5783</v>
      </c>
      <c r="K355" t="s">
        <v>5281</v>
      </c>
      <c r="L355" t="s">
        <v>5784</v>
      </c>
      <c r="M355" t="s">
        <v>9717</v>
      </c>
      <c r="N355" t="s">
        <v>639</v>
      </c>
      <c r="O355" t="s">
        <v>651</v>
      </c>
      <c r="P355" t="s">
        <v>26</v>
      </c>
      <c r="Q355" t="s">
        <v>652</v>
      </c>
      <c r="R355" t="s">
        <v>640</v>
      </c>
      <c r="S355" t="s">
        <v>9718</v>
      </c>
      <c r="T355" t="s">
        <v>9717</v>
      </c>
    </row>
    <row r="356" spans="1:20" x14ac:dyDescent="0.25">
      <c r="A356" t="s">
        <v>601</v>
      </c>
      <c r="B356" t="s">
        <v>602</v>
      </c>
      <c r="C356">
        <v>159</v>
      </c>
      <c r="D356">
        <v>1</v>
      </c>
      <c r="E356" t="s">
        <v>9719</v>
      </c>
      <c r="F356">
        <v>129</v>
      </c>
      <c r="G356">
        <v>0</v>
      </c>
      <c r="H356" t="s">
        <v>637</v>
      </c>
      <c r="I356" t="s">
        <v>9720</v>
      </c>
      <c r="J356" t="s">
        <v>884</v>
      </c>
      <c r="K356" t="s">
        <v>639</v>
      </c>
      <c r="L356" t="s">
        <v>640</v>
      </c>
      <c r="M356" t="s">
        <v>9721</v>
      </c>
      <c r="N356" t="s">
        <v>639</v>
      </c>
      <c r="O356" t="s">
        <v>641</v>
      </c>
      <c r="P356" t="s">
        <v>5</v>
      </c>
      <c r="Q356" t="s">
        <v>642</v>
      </c>
      <c r="R356" t="s">
        <v>640</v>
      </c>
      <c r="S356" t="s">
        <v>9722</v>
      </c>
      <c r="T356" t="s">
        <v>9721</v>
      </c>
    </row>
    <row r="357" spans="1:20" x14ac:dyDescent="0.25">
      <c r="A357" t="s">
        <v>147</v>
      </c>
      <c r="B357" t="s">
        <v>148</v>
      </c>
      <c r="C357">
        <v>33.333333333333336</v>
      </c>
      <c r="D357">
        <v>3</v>
      </c>
      <c r="E357" t="s">
        <v>9723</v>
      </c>
      <c r="F357">
        <v>100</v>
      </c>
      <c r="G357">
        <v>0</v>
      </c>
      <c r="H357" t="s">
        <v>637</v>
      </c>
      <c r="I357" t="s">
        <v>9724</v>
      </c>
      <c r="J357" t="s">
        <v>653</v>
      </c>
      <c r="K357" t="s">
        <v>639</v>
      </c>
      <c r="L357" t="s">
        <v>640</v>
      </c>
      <c r="M357" t="s">
        <v>9725</v>
      </c>
      <c r="N357" t="s">
        <v>639</v>
      </c>
      <c r="O357" t="s">
        <v>641</v>
      </c>
      <c r="P357" t="s">
        <v>5</v>
      </c>
      <c r="Q357" t="s">
        <v>642</v>
      </c>
      <c r="R357" t="s">
        <v>640</v>
      </c>
      <c r="S357" t="s">
        <v>9726</v>
      </c>
      <c r="T357" t="s">
        <v>9725</v>
      </c>
    </row>
    <row r="358" spans="1:20" x14ac:dyDescent="0.25">
      <c r="A358" t="s">
        <v>241</v>
      </c>
      <c r="B358" t="s">
        <v>247</v>
      </c>
      <c r="C358">
        <v>159</v>
      </c>
      <c r="D358">
        <v>1</v>
      </c>
      <c r="E358" t="s">
        <v>9727</v>
      </c>
      <c r="F358">
        <v>129</v>
      </c>
      <c r="G358">
        <v>0</v>
      </c>
      <c r="H358" t="s">
        <v>637</v>
      </c>
      <c r="I358" t="s">
        <v>8916</v>
      </c>
      <c r="J358" t="s">
        <v>715</v>
      </c>
      <c r="K358" t="s">
        <v>639</v>
      </c>
      <c r="L358" t="s">
        <v>640</v>
      </c>
      <c r="M358" t="s">
        <v>9728</v>
      </c>
      <c r="N358" t="s">
        <v>639</v>
      </c>
      <c r="O358" t="s">
        <v>641</v>
      </c>
      <c r="P358" t="s">
        <v>5</v>
      </c>
      <c r="Q358" t="s">
        <v>642</v>
      </c>
      <c r="R358" t="s">
        <v>640</v>
      </c>
      <c r="S358" t="s">
        <v>9729</v>
      </c>
      <c r="T358" t="s">
        <v>9728</v>
      </c>
    </row>
    <row r="359" spans="1:20" x14ac:dyDescent="0.25">
      <c r="A359" t="s">
        <v>241</v>
      </c>
      <c r="B359" t="s">
        <v>247</v>
      </c>
      <c r="C359">
        <v>162</v>
      </c>
      <c r="D359">
        <v>1</v>
      </c>
      <c r="E359" t="s">
        <v>9730</v>
      </c>
      <c r="F359">
        <v>538</v>
      </c>
      <c r="G359">
        <v>0</v>
      </c>
      <c r="H359" t="s">
        <v>649</v>
      </c>
      <c r="I359" t="s">
        <v>9731</v>
      </c>
      <c r="J359" t="s">
        <v>9732</v>
      </c>
      <c r="K359" t="s">
        <v>9733</v>
      </c>
      <c r="L359" t="s">
        <v>940</v>
      </c>
      <c r="M359" t="s">
        <v>9734</v>
      </c>
      <c r="N359" t="s">
        <v>639</v>
      </c>
      <c r="O359" t="s">
        <v>651</v>
      </c>
      <c r="P359" t="s">
        <v>26</v>
      </c>
      <c r="Q359" t="s">
        <v>652</v>
      </c>
      <c r="R359" t="s">
        <v>640</v>
      </c>
      <c r="S359" t="s">
        <v>9735</v>
      </c>
      <c r="T359" t="s">
        <v>9736</v>
      </c>
    </row>
    <row r="360" spans="1:20" x14ac:dyDescent="0.25">
      <c r="A360" t="s">
        <v>22</v>
      </c>
      <c r="B360" t="s">
        <v>27</v>
      </c>
      <c r="C360">
        <v>117</v>
      </c>
      <c r="D360">
        <v>1</v>
      </c>
      <c r="E360" t="s">
        <v>9730</v>
      </c>
      <c r="F360">
        <v>538</v>
      </c>
      <c r="G360">
        <v>0</v>
      </c>
      <c r="H360" t="s">
        <v>649</v>
      </c>
      <c r="I360" t="s">
        <v>9731</v>
      </c>
      <c r="J360" t="s">
        <v>9732</v>
      </c>
      <c r="K360" t="s">
        <v>9733</v>
      </c>
      <c r="L360" t="s">
        <v>940</v>
      </c>
      <c r="M360" t="s">
        <v>9734</v>
      </c>
      <c r="N360" t="s">
        <v>639</v>
      </c>
      <c r="O360" t="s">
        <v>651</v>
      </c>
      <c r="P360" t="s">
        <v>26</v>
      </c>
      <c r="Q360" t="s">
        <v>652</v>
      </c>
      <c r="R360" t="s">
        <v>640</v>
      </c>
      <c r="S360" t="s">
        <v>9735</v>
      </c>
      <c r="T360" t="s">
        <v>9736</v>
      </c>
    </row>
    <row r="361" spans="1:20" x14ac:dyDescent="0.25">
      <c r="A361" t="s">
        <v>22</v>
      </c>
      <c r="B361" t="s">
        <v>27</v>
      </c>
      <c r="C361">
        <v>116</v>
      </c>
      <c r="D361">
        <v>1</v>
      </c>
      <c r="E361" t="s">
        <v>9730</v>
      </c>
      <c r="F361">
        <v>538</v>
      </c>
      <c r="G361">
        <v>0</v>
      </c>
      <c r="H361" t="s">
        <v>649</v>
      </c>
      <c r="I361" t="s">
        <v>9731</v>
      </c>
      <c r="J361" t="s">
        <v>9732</v>
      </c>
      <c r="K361" t="s">
        <v>9733</v>
      </c>
      <c r="L361" t="s">
        <v>940</v>
      </c>
      <c r="M361" t="s">
        <v>9734</v>
      </c>
      <c r="N361" t="s">
        <v>639</v>
      </c>
      <c r="O361" t="s">
        <v>651</v>
      </c>
      <c r="P361" t="s">
        <v>26</v>
      </c>
      <c r="Q361" t="s">
        <v>652</v>
      </c>
      <c r="R361" t="s">
        <v>640</v>
      </c>
      <c r="S361" t="s">
        <v>9735</v>
      </c>
      <c r="T361" t="s">
        <v>9736</v>
      </c>
    </row>
    <row r="362" spans="1:20" x14ac:dyDescent="0.25">
      <c r="A362" t="s">
        <v>239</v>
      </c>
      <c r="B362" t="s">
        <v>245</v>
      </c>
      <c r="C362">
        <v>163</v>
      </c>
      <c r="D362">
        <v>1</v>
      </c>
      <c r="E362" t="s">
        <v>9730</v>
      </c>
      <c r="F362">
        <v>538</v>
      </c>
      <c r="G362">
        <v>0</v>
      </c>
      <c r="H362" t="s">
        <v>649</v>
      </c>
      <c r="I362" t="s">
        <v>9731</v>
      </c>
      <c r="J362" t="s">
        <v>9732</v>
      </c>
      <c r="K362" t="s">
        <v>9733</v>
      </c>
      <c r="L362" t="s">
        <v>940</v>
      </c>
      <c r="M362" t="s">
        <v>9734</v>
      </c>
      <c r="N362" t="s">
        <v>639</v>
      </c>
      <c r="O362" t="s">
        <v>651</v>
      </c>
      <c r="P362" t="s">
        <v>26</v>
      </c>
      <c r="Q362" t="s">
        <v>652</v>
      </c>
      <c r="R362" t="s">
        <v>640</v>
      </c>
      <c r="S362" t="s">
        <v>9735</v>
      </c>
      <c r="T362" t="s">
        <v>9736</v>
      </c>
    </row>
    <row r="363" spans="1:20" x14ac:dyDescent="0.25">
      <c r="A363" t="s">
        <v>601</v>
      </c>
      <c r="B363" t="s">
        <v>602</v>
      </c>
      <c r="C363">
        <v>159</v>
      </c>
      <c r="D363">
        <v>1</v>
      </c>
      <c r="E363" t="s">
        <v>9737</v>
      </c>
      <c r="F363">
        <v>258</v>
      </c>
      <c r="G363">
        <v>0</v>
      </c>
      <c r="H363" t="s">
        <v>637</v>
      </c>
      <c r="I363" t="s">
        <v>9738</v>
      </c>
      <c r="J363" t="s">
        <v>698</v>
      </c>
      <c r="K363" t="s">
        <v>639</v>
      </c>
      <c r="L363" t="s">
        <v>640</v>
      </c>
      <c r="M363" t="s">
        <v>9739</v>
      </c>
      <c r="N363" t="s">
        <v>639</v>
      </c>
      <c r="O363" t="s">
        <v>641</v>
      </c>
      <c r="P363" t="s">
        <v>5</v>
      </c>
      <c r="Q363" t="s">
        <v>642</v>
      </c>
      <c r="R363" t="s">
        <v>640</v>
      </c>
      <c r="S363" t="s">
        <v>9740</v>
      </c>
      <c r="T363" t="s">
        <v>9739</v>
      </c>
    </row>
    <row r="364" spans="1:20" x14ac:dyDescent="0.25">
      <c r="A364" t="s">
        <v>239</v>
      </c>
      <c r="B364" t="s">
        <v>245</v>
      </c>
      <c r="C364">
        <v>159</v>
      </c>
      <c r="D364">
        <v>1</v>
      </c>
      <c r="E364" t="s">
        <v>9737</v>
      </c>
      <c r="F364">
        <v>258</v>
      </c>
      <c r="G364">
        <v>0</v>
      </c>
      <c r="H364" t="s">
        <v>637</v>
      </c>
      <c r="I364" t="s">
        <v>9738</v>
      </c>
      <c r="J364" t="s">
        <v>698</v>
      </c>
      <c r="K364" t="s">
        <v>639</v>
      </c>
      <c r="L364" t="s">
        <v>640</v>
      </c>
      <c r="M364" t="s">
        <v>9739</v>
      </c>
      <c r="N364" t="s">
        <v>639</v>
      </c>
      <c r="O364" t="s">
        <v>641</v>
      </c>
      <c r="P364" t="s">
        <v>5</v>
      </c>
      <c r="Q364" t="s">
        <v>642</v>
      </c>
      <c r="R364" t="s">
        <v>640</v>
      </c>
      <c r="S364" t="s">
        <v>9740</v>
      </c>
      <c r="T364" t="s">
        <v>9739</v>
      </c>
    </row>
    <row r="365" spans="1:20" x14ac:dyDescent="0.25">
      <c r="A365" t="s">
        <v>14</v>
      </c>
      <c r="B365" t="s">
        <v>15</v>
      </c>
      <c r="C365">
        <v>59</v>
      </c>
      <c r="D365">
        <v>1</v>
      </c>
      <c r="E365" t="s">
        <v>9741</v>
      </c>
      <c r="F365">
        <v>59</v>
      </c>
      <c r="G365">
        <v>0</v>
      </c>
      <c r="H365" t="s">
        <v>649</v>
      </c>
      <c r="I365" t="s">
        <v>9742</v>
      </c>
      <c r="J365" t="s">
        <v>9743</v>
      </c>
      <c r="K365" t="s">
        <v>9744</v>
      </c>
      <c r="L365" t="s">
        <v>9413</v>
      </c>
      <c r="M365" t="s">
        <v>9745</v>
      </c>
      <c r="N365" t="s">
        <v>639</v>
      </c>
      <c r="O365" t="s">
        <v>651</v>
      </c>
      <c r="P365" t="s">
        <v>26</v>
      </c>
      <c r="Q365" t="s">
        <v>652</v>
      </c>
      <c r="R365" t="s">
        <v>640</v>
      </c>
      <c r="S365" t="s">
        <v>9746</v>
      </c>
      <c r="T365" t="s">
        <v>9745</v>
      </c>
    </row>
    <row r="366" spans="1:20" x14ac:dyDescent="0.25">
      <c r="A366" t="s">
        <v>147</v>
      </c>
      <c r="B366" t="s">
        <v>148</v>
      </c>
      <c r="C366">
        <v>33.333333333333336</v>
      </c>
      <c r="D366">
        <v>3</v>
      </c>
      <c r="E366" t="s">
        <v>9747</v>
      </c>
      <c r="F366">
        <v>115</v>
      </c>
      <c r="G366">
        <v>15</v>
      </c>
      <c r="H366" t="s">
        <v>637</v>
      </c>
      <c r="I366" t="s">
        <v>9748</v>
      </c>
      <c r="J366" t="s">
        <v>653</v>
      </c>
      <c r="K366" t="s">
        <v>639</v>
      </c>
      <c r="L366" t="s">
        <v>640</v>
      </c>
      <c r="M366" t="s">
        <v>9749</v>
      </c>
      <c r="N366" t="s">
        <v>639</v>
      </c>
      <c r="O366" t="s">
        <v>641</v>
      </c>
      <c r="P366" t="s">
        <v>5</v>
      </c>
      <c r="Q366" t="s">
        <v>642</v>
      </c>
      <c r="R366" t="s">
        <v>640</v>
      </c>
      <c r="S366" t="s">
        <v>9750</v>
      </c>
      <c r="T366" t="s">
        <v>9749</v>
      </c>
    </row>
    <row r="367" spans="1:20" x14ac:dyDescent="0.25">
      <c r="A367" t="s">
        <v>241</v>
      </c>
      <c r="B367" t="s">
        <v>247</v>
      </c>
      <c r="C367">
        <v>159</v>
      </c>
      <c r="D367">
        <v>1</v>
      </c>
      <c r="E367" t="s">
        <v>9751</v>
      </c>
      <c r="F367">
        <v>387</v>
      </c>
      <c r="G367">
        <v>0</v>
      </c>
      <c r="H367" t="s">
        <v>637</v>
      </c>
      <c r="I367" t="s">
        <v>9752</v>
      </c>
      <c r="J367" t="s">
        <v>697</v>
      </c>
      <c r="K367" t="s">
        <v>639</v>
      </c>
      <c r="L367" t="s">
        <v>640</v>
      </c>
      <c r="M367" t="s">
        <v>9749</v>
      </c>
      <c r="N367" t="s">
        <v>639</v>
      </c>
      <c r="O367" t="s">
        <v>641</v>
      </c>
      <c r="P367" t="s">
        <v>5</v>
      </c>
      <c r="Q367" t="s">
        <v>642</v>
      </c>
      <c r="R367" t="s">
        <v>640</v>
      </c>
      <c r="S367" t="s">
        <v>9753</v>
      </c>
      <c r="T367" t="s">
        <v>9749</v>
      </c>
    </row>
    <row r="368" spans="1:20" x14ac:dyDescent="0.25">
      <c r="A368" t="s">
        <v>239</v>
      </c>
      <c r="B368" t="s">
        <v>245</v>
      </c>
      <c r="C368">
        <v>159</v>
      </c>
      <c r="D368">
        <v>2</v>
      </c>
      <c r="E368" t="s">
        <v>9751</v>
      </c>
      <c r="F368">
        <v>387</v>
      </c>
      <c r="G368">
        <v>0</v>
      </c>
      <c r="H368" t="s">
        <v>637</v>
      </c>
      <c r="I368" t="s">
        <v>9752</v>
      </c>
      <c r="J368" t="s">
        <v>697</v>
      </c>
      <c r="K368" t="s">
        <v>639</v>
      </c>
      <c r="L368" t="s">
        <v>640</v>
      </c>
      <c r="M368" t="s">
        <v>9749</v>
      </c>
      <c r="N368" t="s">
        <v>639</v>
      </c>
      <c r="O368" t="s">
        <v>641</v>
      </c>
      <c r="P368" t="s">
        <v>5</v>
      </c>
      <c r="Q368" t="s">
        <v>642</v>
      </c>
      <c r="R368" t="s">
        <v>640</v>
      </c>
      <c r="S368" t="s">
        <v>9753</v>
      </c>
      <c r="T368" t="s">
        <v>9749</v>
      </c>
    </row>
    <row r="369" spans="1:20" x14ac:dyDescent="0.25">
      <c r="A369" t="s">
        <v>147</v>
      </c>
      <c r="B369" t="s">
        <v>148</v>
      </c>
      <c r="C369">
        <v>33.333333333333336</v>
      </c>
      <c r="D369">
        <v>3</v>
      </c>
      <c r="E369" t="s">
        <v>9754</v>
      </c>
      <c r="F369">
        <v>100</v>
      </c>
      <c r="G369">
        <v>0</v>
      </c>
      <c r="H369" t="s">
        <v>637</v>
      </c>
      <c r="I369" t="s">
        <v>9755</v>
      </c>
      <c r="J369" t="s">
        <v>713</v>
      </c>
      <c r="K369" t="s">
        <v>639</v>
      </c>
      <c r="L369" t="s">
        <v>640</v>
      </c>
      <c r="M369" t="s">
        <v>9756</v>
      </c>
      <c r="N369" t="s">
        <v>639</v>
      </c>
      <c r="O369" t="s">
        <v>647</v>
      </c>
      <c r="P369" t="s">
        <v>5</v>
      </c>
      <c r="Q369" t="s">
        <v>648</v>
      </c>
      <c r="R369" t="s">
        <v>640</v>
      </c>
      <c r="S369" t="s">
        <v>9757</v>
      </c>
      <c r="T369" t="s">
        <v>9756</v>
      </c>
    </row>
    <row r="370" spans="1:20" x14ac:dyDescent="0.25">
      <c r="A370" t="s">
        <v>147</v>
      </c>
      <c r="B370" t="s">
        <v>148</v>
      </c>
      <c r="C370">
        <v>33.333333333333336</v>
      </c>
      <c r="D370">
        <v>3</v>
      </c>
      <c r="E370" t="s">
        <v>9758</v>
      </c>
      <c r="F370">
        <v>100</v>
      </c>
      <c r="G370">
        <v>0</v>
      </c>
      <c r="H370" t="s">
        <v>637</v>
      </c>
      <c r="I370" t="s">
        <v>9755</v>
      </c>
      <c r="J370" t="s">
        <v>713</v>
      </c>
      <c r="K370" t="s">
        <v>639</v>
      </c>
      <c r="L370" t="s">
        <v>640</v>
      </c>
      <c r="M370" t="s">
        <v>9759</v>
      </c>
      <c r="N370" t="s">
        <v>639</v>
      </c>
      <c r="O370" t="s">
        <v>647</v>
      </c>
      <c r="P370" t="s">
        <v>5</v>
      </c>
      <c r="Q370" t="s">
        <v>648</v>
      </c>
      <c r="R370" t="s">
        <v>640</v>
      </c>
      <c r="S370" t="s">
        <v>9760</v>
      </c>
      <c r="T370" t="s">
        <v>9759</v>
      </c>
    </row>
    <row r="371" spans="1:20" x14ac:dyDescent="0.25">
      <c r="A371" t="s">
        <v>147</v>
      </c>
      <c r="B371" t="s">
        <v>148</v>
      </c>
      <c r="C371">
        <v>33.333333333333336</v>
      </c>
      <c r="D371">
        <v>3</v>
      </c>
      <c r="E371" t="s">
        <v>9761</v>
      </c>
      <c r="F371">
        <v>100</v>
      </c>
      <c r="G371">
        <v>0</v>
      </c>
      <c r="H371" t="s">
        <v>637</v>
      </c>
      <c r="I371" t="s">
        <v>9762</v>
      </c>
      <c r="J371" t="s">
        <v>704</v>
      </c>
      <c r="K371" t="s">
        <v>639</v>
      </c>
      <c r="L371" t="s">
        <v>640</v>
      </c>
      <c r="M371" t="s">
        <v>9763</v>
      </c>
      <c r="N371" t="s">
        <v>639</v>
      </c>
      <c r="O371" t="s">
        <v>641</v>
      </c>
      <c r="P371" t="s">
        <v>5</v>
      </c>
      <c r="Q371" t="s">
        <v>642</v>
      </c>
      <c r="R371" t="s">
        <v>640</v>
      </c>
      <c r="S371" t="s">
        <v>9764</v>
      </c>
      <c r="T371" t="s">
        <v>9763</v>
      </c>
    </row>
    <row r="372" spans="1:20" x14ac:dyDescent="0.25">
      <c r="A372" t="s">
        <v>101</v>
      </c>
      <c r="B372" t="s">
        <v>74</v>
      </c>
      <c r="C372">
        <v>99</v>
      </c>
      <c r="D372">
        <v>3</v>
      </c>
      <c r="E372" t="s">
        <v>9765</v>
      </c>
      <c r="F372">
        <v>377</v>
      </c>
      <c r="G372">
        <v>0</v>
      </c>
      <c r="H372" t="s">
        <v>649</v>
      </c>
      <c r="I372" t="s">
        <v>1021</v>
      </c>
      <c r="J372" t="s">
        <v>9766</v>
      </c>
      <c r="K372" t="s">
        <v>903</v>
      </c>
      <c r="L372" t="s">
        <v>9767</v>
      </c>
      <c r="M372" t="s">
        <v>9768</v>
      </c>
      <c r="N372" t="s">
        <v>639</v>
      </c>
      <c r="O372" t="s">
        <v>656</v>
      </c>
      <c r="P372" t="s">
        <v>26</v>
      </c>
      <c r="Q372" t="s">
        <v>652</v>
      </c>
      <c r="R372" t="s">
        <v>640</v>
      </c>
      <c r="S372" t="s">
        <v>9769</v>
      </c>
      <c r="T372" t="s">
        <v>9770</v>
      </c>
    </row>
    <row r="373" spans="1:20" x14ac:dyDescent="0.25">
      <c r="A373" t="s">
        <v>22</v>
      </c>
      <c r="B373" t="s">
        <v>27</v>
      </c>
      <c r="C373">
        <v>80</v>
      </c>
      <c r="D373">
        <v>1</v>
      </c>
      <c r="E373" t="s">
        <v>9765</v>
      </c>
      <c r="F373">
        <v>377</v>
      </c>
      <c r="G373">
        <v>0</v>
      </c>
      <c r="H373" t="s">
        <v>649</v>
      </c>
      <c r="I373" t="s">
        <v>1021</v>
      </c>
      <c r="J373" t="s">
        <v>9766</v>
      </c>
      <c r="K373" t="s">
        <v>903</v>
      </c>
      <c r="L373" t="s">
        <v>9767</v>
      </c>
      <c r="M373" t="s">
        <v>9768</v>
      </c>
      <c r="N373" t="s">
        <v>639</v>
      </c>
      <c r="O373" t="s">
        <v>656</v>
      </c>
      <c r="P373" t="s">
        <v>26</v>
      </c>
      <c r="Q373" t="s">
        <v>652</v>
      </c>
      <c r="R373" t="s">
        <v>640</v>
      </c>
      <c r="S373" t="s">
        <v>9769</v>
      </c>
      <c r="T373" t="s">
        <v>9770</v>
      </c>
    </row>
    <row r="374" spans="1:20" x14ac:dyDescent="0.25">
      <c r="A374" t="s">
        <v>18</v>
      </c>
      <c r="B374" t="s">
        <v>19</v>
      </c>
      <c r="C374">
        <v>66.666666666666671</v>
      </c>
      <c r="D374">
        <v>6</v>
      </c>
      <c r="E374" t="s">
        <v>9771</v>
      </c>
      <c r="F374">
        <v>553</v>
      </c>
      <c r="G374">
        <v>0</v>
      </c>
      <c r="H374" t="s">
        <v>649</v>
      </c>
      <c r="I374" t="s">
        <v>972</v>
      </c>
      <c r="J374" t="s">
        <v>9772</v>
      </c>
      <c r="K374" t="s">
        <v>9773</v>
      </c>
      <c r="L374" t="s">
        <v>9774</v>
      </c>
      <c r="M374" t="s">
        <v>9775</v>
      </c>
      <c r="N374" t="s">
        <v>639</v>
      </c>
      <c r="O374" t="s">
        <v>651</v>
      </c>
      <c r="P374" t="s">
        <v>26</v>
      </c>
      <c r="Q374" t="s">
        <v>652</v>
      </c>
      <c r="R374" t="s">
        <v>640</v>
      </c>
      <c r="S374" t="s">
        <v>9776</v>
      </c>
      <c r="T374" t="s">
        <v>9775</v>
      </c>
    </row>
    <row r="375" spans="1:20" x14ac:dyDescent="0.25">
      <c r="A375" t="s">
        <v>14</v>
      </c>
      <c r="B375" t="s">
        <v>15</v>
      </c>
      <c r="C375">
        <v>59</v>
      </c>
      <c r="D375">
        <v>5</v>
      </c>
      <c r="E375" t="s">
        <v>9771</v>
      </c>
      <c r="F375">
        <v>553</v>
      </c>
      <c r="G375">
        <v>0</v>
      </c>
      <c r="H375" t="s">
        <v>649</v>
      </c>
      <c r="I375" t="s">
        <v>972</v>
      </c>
      <c r="J375" t="s">
        <v>9772</v>
      </c>
      <c r="K375" t="s">
        <v>9773</v>
      </c>
      <c r="L375" t="s">
        <v>9774</v>
      </c>
      <c r="M375" t="s">
        <v>9775</v>
      </c>
      <c r="N375" t="s">
        <v>639</v>
      </c>
      <c r="O375" t="s">
        <v>651</v>
      </c>
      <c r="P375" t="s">
        <v>26</v>
      </c>
      <c r="Q375" t="s">
        <v>652</v>
      </c>
      <c r="R375" t="s">
        <v>640</v>
      </c>
      <c r="S375" t="s">
        <v>9776</v>
      </c>
      <c r="T375" t="s">
        <v>9775</v>
      </c>
    </row>
    <row r="376" spans="1:20" x14ac:dyDescent="0.25">
      <c r="A376" t="s">
        <v>239</v>
      </c>
      <c r="B376" t="s">
        <v>742</v>
      </c>
      <c r="C376">
        <v>93.55</v>
      </c>
      <c r="D376">
        <v>1</v>
      </c>
      <c r="E376" t="s">
        <v>9777</v>
      </c>
      <c r="F376">
        <v>187.1</v>
      </c>
      <c r="G376">
        <v>0</v>
      </c>
      <c r="H376" t="s">
        <v>677</v>
      </c>
      <c r="I376" t="s">
        <v>9778</v>
      </c>
      <c r="J376" t="s">
        <v>9779</v>
      </c>
      <c r="K376" t="s">
        <v>9780</v>
      </c>
      <c r="L376" t="s">
        <v>9781</v>
      </c>
      <c r="M376" t="s">
        <v>9782</v>
      </c>
      <c r="N376" t="s">
        <v>639</v>
      </c>
      <c r="O376" t="s">
        <v>678</v>
      </c>
      <c r="P376" t="s">
        <v>23</v>
      </c>
      <c r="Q376" t="s">
        <v>679</v>
      </c>
      <c r="R376" t="s">
        <v>640</v>
      </c>
      <c r="S376" t="s">
        <v>9783</v>
      </c>
      <c r="T376" t="s">
        <v>9782</v>
      </c>
    </row>
    <row r="377" spans="1:20" x14ac:dyDescent="0.25">
      <c r="A377" t="s">
        <v>241</v>
      </c>
      <c r="B377" t="s">
        <v>742</v>
      </c>
      <c r="C377">
        <v>93.55</v>
      </c>
      <c r="D377">
        <v>1</v>
      </c>
      <c r="E377" t="s">
        <v>9777</v>
      </c>
      <c r="F377">
        <v>187.1</v>
      </c>
      <c r="G377">
        <v>0</v>
      </c>
      <c r="H377" t="s">
        <v>677</v>
      </c>
      <c r="I377" t="s">
        <v>9778</v>
      </c>
      <c r="J377" t="s">
        <v>9779</v>
      </c>
      <c r="K377" t="s">
        <v>9780</v>
      </c>
      <c r="L377" t="s">
        <v>9781</v>
      </c>
      <c r="M377" t="s">
        <v>9782</v>
      </c>
      <c r="N377" t="s">
        <v>639</v>
      </c>
      <c r="O377" t="s">
        <v>678</v>
      </c>
      <c r="P377" t="s">
        <v>23</v>
      </c>
      <c r="Q377" t="s">
        <v>679</v>
      </c>
      <c r="R377" t="s">
        <v>640</v>
      </c>
      <c r="S377" t="s">
        <v>9783</v>
      </c>
      <c r="T377" t="s">
        <v>9782</v>
      </c>
    </row>
    <row r="378" spans="1:20" x14ac:dyDescent="0.25">
      <c r="A378" t="s">
        <v>22</v>
      </c>
      <c r="B378" t="s">
        <v>213</v>
      </c>
      <c r="C378">
        <v>64</v>
      </c>
      <c r="D378">
        <v>1</v>
      </c>
      <c r="E378" t="s">
        <v>9784</v>
      </c>
      <c r="F378">
        <v>74</v>
      </c>
      <c r="G378">
        <v>10</v>
      </c>
      <c r="H378" t="s">
        <v>677</v>
      </c>
      <c r="I378" t="s">
        <v>9785</v>
      </c>
      <c r="J378" t="s">
        <v>9786</v>
      </c>
      <c r="K378" t="s">
        <v>9787</v>
      </c>
      <c r="L378" t="s">
        <v>9788</v>
      </c>
      <c r="M378" t="s">
        <v>9789</v>
      </c>
      <c r="N378" t="s">
        <v>639</v>
      </c>
      <c r="O378" t="s">
        <v>678</v>
      </c>
      <c r="P378" t="s">
        <v>23</v>
      </c>
      <c r="Q378" t="s">
        <v>679</v>
      </c>
      <c r="R378" t="s">
        <v>640</v>
      </c>
      <c r="S378" t="s">
        <v>9790</v>
      </c>
      <c r="T378" t="s">
        <v>9789</v>
      </c>
    </row>
    <row r="379" spans="1:20" x14ac:dyDescent="0.25">
      <c r="A379" t="s">
        <v>147</v>
      </c>
      <c r="B379" t="s">
        <v>148</v>
      </c>
      <c r="C379">
        <v>33.333333333333336</v>
      </c>
      <c r="D379">
        <v>3</v>
      </c>
      <c r="E379" t="s">
        <v>9791</v>
      </c>
      <c r="F379">
        <v>100</v>
      </c>
      <c r="G379">
        <v>0</v>
      </c>
      <c r="H379" t="s">
        <v>637</v>
      </c>
      <c r="I379" t="s">
        <v>9792</v>
      </c>
      <c r="J379" t="s">
        <v>767</v>
      </c>
      <c r="K379" t="s">
        <v>639</v>
      </c>
      <c r="L379" t="s">
        <v>640</v>
      </c>
      <c r="M379" t="s">
        <v>9793</v>
      </c>
      <c r="N379" t="s">
        <v>639</v>
      </c>
      <c r="O379" t="s">
        <v>641</v>
      </c>
      <c r="P379" t="s">
        <v>5</v>
      </c>
      <c r="Q379" t="s">
        <v>642</v>
      </c>
      <c r="R379" t="s">
        <v>640</v>
      </c>
      <c r="S379" t="s">
        <v>9794</v>
      </c>
      <c r="T379" t="s">
        <v>9793</v>
      </c>
    </row>
    <row r="380" spans="1:20" x14ac:dyDescent="0.25">
      <c r="A380" t="s">
        <v>147</v>
      </c>
      <c r="B380" t="s">
        <v>148</v>
      </c>
      <c r="C380">
        <v>50</v>
      </c>
      <c r="D380">
        <v>6</v>
      </c>
      <c r="E380" t="s">
        <v>9795</v>
      </c>
      <c r="F380">
        <v>200</v>
      </c>
      <c r="G380">
        <v>0</v>
      </c>
      <c r="H380" t="s">
        <v>637</v>
      </c>
      <c r="I380" t="s">
        <v>9796</v>
      </c>
      <c r="J380" t="s">
        <v>726</v>
      </c>
      <c r="K380" t="s">
        <v>639</v>
      </c>
      <c r="L380" t="s">
        <v>640</v>
      </c>
      <c r="M380" t="s">
        <v>9797</v>
      </c>
      <c r="N380" t="s">
        <v>639</v>
      </c>
      <c r="O380" t="s">
        <v>647</v>
      </c>
      <c r="P380" t="s">
        <v>5</v>
      </c>
      <c r="Q380" t="s">
        <v>648</v>
      </c>
      <c r="R380" t="s">
        <v>640</v>
      </c>
      <c r="S380" t="s">
        <v>9798</v>
      </c>
      <c r="T380" t="s">
        <v>9799</v>
      </c>
    </row>
    <row r="381" spans="1:20" x14ac:dyDescent="0.25">
      <c r="A381" t="s">
        <v>147</v>
      </c>
      <c r="B381" t="s">
        <v>148</v>
      </c>
      <c r="C381">
        <v>33.333333333333336</v>
      </c>
      <c r="D381">
        <v>3</v>
      </c>
      <c r="E381" t="s">
        <v>9800</v>
      </c>
      <c r="F381">
        <v>100</v>
      </c>
      <c r="G381">
        <v>0</v>
      </c>
      <c r="H381" t="s">
        <v>637</v>
      </c>
      <c r="I381" t="s">
        <v>9801</v>
      </c>
      <c r="J381" t="s">
        <v>653</v>
      </c>
      <c r="K381" t="s">
        <v>639</v>
      </c>
      <c r="L381" t="s">
        <v>640</v>
      </c>
      <c r="M381" t="s">
        <v>9802</v>
      </c>
      <c r="N381" t="s">
        <v>639</v>
      </c>
      <c r="O381" t="s">
        <v>641</v>
      </c>
      <c r="P381" t="s">
        <v>5</v>
      </c>
      <c r="Q381" t="s">
        <v>642</v>
      </c>
      <c r="R381" t="s">
        <v>640</v>
      </c>
      <c r="S381" t="s">
        <v>9803</v>
      </c>
      <c r="T381" t="s">
        <v>9802</v>
      </c>
    </row>
    <row r="382" spans="1:20" x14ac:dyDescent="0.25">
      <c r="A382" t="s">
        <v>241</v>
      </c>
      <c r="B382" t="s">
        <v>247</v>
      </c>
      <c r="C382">
        <v>159</v>
      </c>
      <c r="D382">
        <v>1</v>
      </c>
      <c r="E382" t="s">
        <v>9804</v>
      </c>
      <c r="F382">
        <v>129</v>
      </c>
      <c r="G382">
        <v>0</v>
      </c>
      <c r="H382" t="s">
        <v>637</v>
      </c>
      <c r="I382" t="s">
        <v>9805</v>
      </c>
      <c r="J382" t="s">
        <v>653</v>
      </c>
      <c r="K382" t="s">
        <v>639</v>
      </c>
      <c r="L382" t="s">
        <v>640</v>
      </c>
      <c r="M382" t="s">
        <v>9806</v>
      </c>
      <c r="N382" t="s">
        <v>639</v>
      </c>
      <c r="O382" t="s">
        <v>647</v>
      </c>
      <c r="P382" t="s">
        <v>5</v>
      </c>
      <c r="Q382" t="s">
        <v>648</v>
      </c>
      <c r="R382" t="s">
        <v>640</v>
      </c>
      <c r="S382" t="s">
        <v>9807</v>
      </c>
      <c r="T382" t="s">
        <v>9806</v>
      </c>
    </row>
    <row r="383" spans="1:20" x14ac:dyDescent="0.25">
      <c r="A383" t="s">
        <v>239</v>
      </c>
      <c r="B383" t="s">
        <v>245</v>
      </c>
      <c r="C383">
        <v>159</v>
      </c>
      <c r="D383">
        <v>1</v>
      </c>
      <c r="E383" t="s">
        <v>9808</v>
      </c>
      <c r="F383">
        <v>129</v>
      </c>
      <c r="G383">
        <v>0</v>
      </c>
      <c r="H383" t="s">
        <v>637</v>
      </c>
      <c r="I383" t="s">
        <v>9809</v>
      </c>
      <c r="J383" t="s">
        <v>728</v>
      </c>
      <c r="K383" t="s">
        <v>639</v>
      </c>
      <c r="L383" t="s">
        <v>640</v>
      </c>
      <c r="M383" t="s">
        <v>9810</v>
      </c>
      <c r="N383" t="s">
        <v>639</v>
      </c>
      <c r="O383" t="s">
        <v>641</v>
      </c>
      <c r="P383" t="s">
        <v>5</v>
      </c>
      <c r="Q383" t="s">
        <v>642</v>
      </c>
      <c r="R383" t="s">
        <v>640</v>
      </c>
      <c r="S383" t="s">
        <v>9811</v>
      </c>
      <c r="T383" t="s">
        <v>9812</v>
      </c>
    </row>
    <row r="384" spans="1:20" x14ac:dyDescent="0.25">
      <c r="A384" t="s">
        <v>22</v>
      </c>
      <c r="B384" t="s">
        <v>27</v>
      </c>
      <c r="C384">
        <v>120</v>
      </c>
      <c r="D384">
        <v>1</v>
      </c>
      <c r="E384" t="s">
        <v>9813</v>
      </c>
      <c r="F384">
        <v>100</v>
      </c>
      <c r="G384">
        <v>0</v>
      </c>
      <c r="H384" t="s">
        <v>637</v>
      </c>
      <c r="I384" t="s">
        <v>9814</v>
      </c>
      <c r="J384" t="s">
        <v>657</v>
      </c>
      <c r="K384" t="s">
        <v>639</v>
      </c>
      <c r="L384" t="s">
        <v>640</v>
      </c>
      <c r="M384" t="s">
        <v>9815</v>
      </c>
      <c r="N384" t="s">
        <v>639</v>
      </c>
      <c r="O384" t="s">
        <v>641</v>
      </c>
      <c r="P384" t="s">
        <v>5</v>
      </c>
      <c r="Q384" t="s">
        <v>642</v>
      </c>
      <c r="R384" t="s">
        <v>640</v>
      </c>
      <c r="S384" t="s">
        <v>9816</v>
      </c>
      <c r="T384" t="s">
        <v>9815</v>
      </c>
    </row>
    <row r="385" spans="1:20" x14ac:dyDescent="0.25">
      <c r="A385" t="s">
        <v>114</v>
      </c>
      <c r="B385" t="s">
        <v>115</v>
      </c>
      <c r="C385">
        <v>50</v>
      </c>
      <c r="D385">
        <v>5</v>
      </c>
      <c r="E385" t="s">
        <v>9817</v>
      </c>
      <c r="F385">
        <v>245</v>
      </c>
      <c r="G385">
        <v>0</v>
      </c>
      <c r="H385" t="s">
        <v>649</v>
      </c>
      <c r="I385" t="s">
        <v>9818</v>
      </c>
      <c r="J385" t="s">
        <v>9819</v>
      </c>
      <c r="K385" t="s">
        <v>984</v>
      </c>
      <c r="L385" t="s">
        <v>786</v>
      </c>
      <c r="M385" t="s">
        <v>9820</v>
      </c>
      <c r="N385" t="s">
        <v>639</v>
      </c>
      <c r="O385" t="s">
        <v>651</v>
      </c>
      <c r="P385" t="s">
        <v>26</v>
      </c>
      <c r="Q385" t="s">
        <v>652</v>
      </c>
      <c r="R385" t="s">
        <v>640</v>
      </c>
      <c r="S385" t="s">
        <v>9821</v>
      </c>
      <c r="T385" t="s">
        <v>9822</v>
      </c>
    </row>
    <row r="386" spans="1:20" x14ac:dyDescent="0.25">
      <c r="A386" t="s">
        <v>241</v>
      </c>
      <c r="B386" t="s">
        <v>247</v>
      </c>
      <c r="C386">
        <v>159</v>
      </c>
      <c r="D386">
        <v>1</v>
      </c>
      <c r="E386" t="s">
        <v>9823</v>
      </c>
      <c r="F386">
        <v>258</v>
      </c>
      <c r="G386">
        <v>0</v>
      </c>
      <c r="H386" t="s">
        <v>637</v>
      </c>
      <c r="I386" t="s">
        <v>9824</v>
      </c>
      <c r="J386" t="s">
        <v>757</v>
      </c>
      <c r="K386" t="s">
        <v>639</v>
      </c>
      <c r="L386" t="s">
        <v>640</v>
      </c>
      <c r="M386" t="s">
        <v>9825</v>
      </c>
      <c r="N386" t="s">
        <v>639</v>
      </c>
      <c r="O386" t="s">
        <v>647</v>
      </c>
      <c r="P386" t="s">
        <v>5</v>
      </c>
      <c r="Q386" t="s">
        <v>648</v>
      </c>
      <c r="R386" t="s">
        <v>640</v>
      </c>
      <c r="S386" t="s">
        <v>9826</v>
      </c>
      <c r="T386" t="s">
        <v>9827</v>
      </c>
    </row>
    <row r="387" spans="1:20" x14ac:dyDescent="0.25">
      <c r="A387" t="s">
        <v>239</v>
      </c>
      <c r="B387" t="s">
        <v>245</v>
      </c>
      <c r="C387">
        <v>159</v>
      </c>
      <c r="D387">
        <v>1</v>
      </c>
      <c r="E387" t="s">
        <v>9823</v>
      </c>
      <c r="F387">
        <v>258</v>
      </c>
      <c r="G387">
        <v>0</v>
      </c>
      <c r="H387" t="s">
        <v>637</v>
      </c>
      <c r="I387" t="s">
        <v>9824</v>
      </c>
      <c r="J387" t="s">
        <v>757</v>
      </c>
      <c r="K387" t="s">
        <v>639</v>
      </c>
      <c r="L387" t="s">
        <v>640</v>
      </c>
      <c r="M387" t="s">
        <v>9825</v>
      </c>
      <c r="N387" t="s">
        <v>639</v>
      </c>
      <c r="O387" t="s">
        <v>647</v>
      </c>
      <c r="P387" t="s">
        <v>5</v>
      </c>
      <c r="Q387" t="s">
        <v>648</v>
      </c>
      <c r="R387" t="s">
        <v>640</v>
      </c>
      <c r="S387" t="s">
        <v>9826</v>
      </c>
      <c r="T387" t="s">
        <v>9827</v>
      </c>
    </row>
    <row r="388" spans="1:20" x14ac:dyDescent="0.25">
      <c r="A388" t="s">
        <v>101</v>
      </c>
      <c r="B388" t="s">
        <v>74</v>
      </c>
      <c r="C388">
        <v>99</v>
      </c>
      <c r="D388">
        <v>1</v>
      </c>
      <c r="E388" t="s">
        <v>9828</v>
      </c>
      <c r="F388">
        <v>179</v>
      </c>
      <c r="G388">
        <v>0</v>
      </c>
      <c r="H388" t="s">
        <v>649</v>
      </c>
      <c r="I388" t="s">
        <v>9829</v>
      </c>
      <c r="J388" t="s">
        <v>9830</v>
      </c>
      <c r="K388" t="s">
        <v>9831</v>
      </c>
      <c r="L388" t="s">
        <v>6474</v>
      </c>
      <c r="M388" t="s">
        <v>9832</v>
      </c>
      <c r="N388" t="s">
        <v>639</v>
      </c>
      <c r="O388" t="s">
        <v>651</v>
      </c>
      <c r="P388" t="s">
        <v>26</v>
      </c>
      <c r="Q388" t="s">
        <v>652</v>
      </c>
      <c r="R388" t="s">
        <v>640</v>
      </c>
      <c r="S388" t="s">
        <v>9833</v>
      </c>
      <c r="T388" t="s">
        <v>9832</v>
      </c>
    </row>
    <row r="389" spans="1:20" x14ac:dyDescent="0.25">
      <c r="A389" t="s">
        <v>22</v>
      </c>
      <c r="B389" t="s">
        <v>27</v>
      </c>
      <c r="C389">
        <v>80</v>
      </c>
      <c r="D389">
        <v>1</v>
      </c>
      <c r="E389" t="s">
        <v>9828</v>
      </c>
      <c r="F389">
        <v>179</v>
      </c>
      <c r="G389">
        <v>0</v>
      </c>
      <c r="H389" t="s">
        <v>649</v>
      </c>
      <c r="I389" t="s">
        <v>9829</v>
      </c>
      <c r="J389" t="s">
        <v>9830</v>
      </c>
      <c r="K389" t="s">
        <v>9831</v>
      </c>
      <c r="L389" t="s">
        <v>6474</v>
      </c>
      <c r="M389" t="s">
        <v>9832</v>
      </c>
      <c r="N389" t="s">
        <v>639</v>
      </c>
      <c r="O389" t="s">
        <v>651</v>
      </c>
      <c r="P389" t="s">
        <v>26</v>
      </c>
      <c r="Q389" t="s">
        <v>652</v>
      </c>
      <c r="R389" t="s">
        <v>640</v>
      </c>
      <c r="S389" t="s">
        <v>9833</v>
      </c>
      <c r="T389" t="s">
        <v>9832</v>
      </c>
    </row>
    <row r="390" spans="1:20" x14ac:dyDescent="0.25">
      <c r="A390" t="s">
        <v>22</v>
      </c>
      <c r="B390" t="s">
        <v>27</v>
      </c>
      <c r="C390">
        <v>80</v>
      </c>
      <c r="D390">
        <v>1</v>
      </c>
      <c r="E390" t="s">
        <v>9834</v>
      </c>
      <c r="F390">
        <v>80</v>
      </c>
      <c r="G390">
        <v>0</v>
      </c>
      <c r="H390" t="s">
        <v>649</v>
      </c>
      <c r="I390" t="s">
        <v>9835</v>
      </c>
      <c r="J390" t="s">
        <v>9836</v>
      </c>
      <c r="K390" t="s">
        <v>1081</v>
      </c>
      <c r="L390" t="s">
        <v>4957</v>
      </c>
      <c r="M390" t="s">
        <v>9837</v>
      </c>
      <c r="N390" t="s">
        <v>639</v>
      </c>
      <c r="O390" t="s">
        <v>651</v>
      </c>
      <c r="P390" t="s">
        <v>26</v>
      </c>
      <c r="Q390" t="s">
        <v>652</v>
      </c>
      <c r="R390" t="s">
        <v>640</v>
      </c>
      <c r="S390" t="s">
        <v>9838</v>
      </c>
      <c r="T390" t="s">
        <v>9837</v>
      </c>
    </row>
    <row r="391" spans="1:20" x14ac:dyDescent="0.25">
      <c r="A391" t="s">
        <v>147</v>
      </c>
      <c r="B391" t="s">
        <v>148</v>
      </c>
      <c r="C391">
        <v>50</v>
      </c>
      <c r="D391">
        <v>6</v>
      </c>
      <c r="E391" t="s">
        <v>9839</v>
      </c>
      <c r="F391">
        <v>200</v>
      </c>
      <c r="G391">
        <v>0</v>
      </c>
      <c r="H391" t="s">
        <v>637</v>
      </c>
      <c r="I391" t="s">
        <v>9840</v>
      </c>
      <c r="J391" t="s">
        <v>646</v>
      </c>
      <c r="K391" t="s">
        <v>639</v>
      </c>
      <c r="L391" t="s">
        <v>640</v>
      </c>
      <c r="M391" t="s">
        <v>9841</v>
      </c>
      <c r="N391" t="s">
        <v>639</v>
      </c>
      <c r="O391" t="s">
        <v>647</v>
      </c>
      <c r="P391" t="s">
        <v>5</v>
      </c>
      <c r="Q391" t="s">
        <v>648</v>
      </c>
      <c r="R391" t="s">
        <v>640</v>
      </c>
      <c r="S391" t="s">
        <v>9842</v>
      </c>
      <c r="T391" t="s">
        <v>9841</v>
      </c>
    </row>
    <row r="392" spans="1:20" x14ac:dyDescent="0.25">
      <c r="A392" t="s">
        <v>147</v>
      </c>
      <c r="B392" t="s">
        <v>148</v>
      </c>
      <c r="C392">
        <v>50</v>
      </c>
      <c r="D392">
        <v>6</v>
      </c>
      <c r="E392" t="s">
        <v>9843</v>
      </c>
      <c r="F392">
        <v>200</v>
      </c>
      <c r="G392">
        <v>0</v>
      </c>
      <c r="H392" t="s">
        <v>637</v>
      </c>
      <c r="I392" t="s">
        <v>9844</v>
      </c>
      <c r="J392" t="s">
        <v>674</v>
      </c>
      <c r="K392" t="s">
        <v>639</v>
      </c>
      <c r="L392" t="s">
        <v>640</v>
      </c>
      <c r="M392" t="s">
        <v>9845</v>
      </c>
      <c r="N392" t="s">
        <v>639</v>
      </c>
      <c r="O392" t="s">
        <v>647</v>
      </c>
      <c r="P392" t="s">
        <v>5</v>
      </c>
      <c r="Q392" t="s">
        <v>648</v>
      </c>
      <c r="R392" t="s">
        <v>640</v>
      </c>
      <c r="S392" t="s">
        <v>9846</v>
      </c>
      <c r="T392" t="s">
        <v>9847</v>
      </c>
    </row>
    <row r="393" spans="1:20" x14ac:dyDescent="0.25">
      <c r="A393" t="s">
        <v>147</v>
      </c>
      <c r="B393" t="s">
        <v>148</v>
      </c>
      <c r="C393">
        <v>50</v>
      </c>
      <c r="D393">
        <v>6</v>
      </c>
      <c r="E393" t="s">
        <v>9848</v>
      </c>
      <c r="F393">
        <v>200</v>
      </c>
      <c r="G393">
        <v>0</v>
      </c>
      <c r="H393" t="s">
        <v>637</v>
      </c>
      <c r="I393" t="s">
        <v>9849</v>
      </c>
      <c r="J393" t="s">
        <v>747</v>
      </c>
      <c r="K393" t="s">
        <v>639</v>
      </c>
      <c r="L393" t="s">
        <v>640</v>
      </c>
      <c r="M393" t="s">
        <v>9850</v>
      </c>
      <c r="N393" t="s">
        <v>639</v>
      </c>
      <c r="O393" t="s">
        <v>641</v>
      </c>
      <c r="P393" t="s">
        <v>5</v>
      </c>
      <c r="Q393" t="s">
        <v>642</v>
      </c>
      <c r="R393" t="s">
        <v>640</v>
      </c>
      <c r="S393" t="s">
        <v>9851</v>
      </c>
      <c r="T393" t="s">
        <v>9852</v>
      </c>
    </row>
    <row r="394" spans="1:20" x14ac:dyDescent="0.25">
      <c r="A394" t="s">
        <v>72</v>
      </c>
      <c r="B394" t="s">
        <v>799</v>
      </c>
      <c r="C394">
        <v>100</v>
      </c>
      <c r="D394">
        <v>1</v>
      </c>
      <c r="E394" t="s">
        <v>9853</v>
      </c>
      <c r="F394">
        <v>100</v>
      </c>
      <c r="G394">
        <v>0</v>
      </c>
      <c r="H394" t="s">
        <v>649</v>
      </c>
      <c r="I394" t="s">
        <v>925</v>
      </c>
      <c r="J394" t="s">
        <v>7441</v>
      </c>
      <c r="K394" t="s">
        <v>912</v>
      </c>
      <c r="L394" t="s">
        <v>836</v>
      </c>
      <c r="M394" t="s">
        <v>9854</v>
      </c>
      <c r="N394" t="s">
        <v>639</v>
      </c>
      <c r="O394" t="s">
        <v>651</v>
      </c>
      <c r="P394" t="s">
        <v>26</v>
      </c>
      <c r="Q394" t="s">
        <v>652</v>
      </c>
      <c r="R394" t="s">
        <v>640</v>
      </c>
      <c r="S394" t="s">
        <v>9855</v>
      </c>
      <c r="T394" t="s">
        <v>9854</v>
      </c>
    </row>
    <row r="395" spans="1:20" x14ac:dyDescent="0.25">
      <c r="A395" t="s">
        <v>147</v>
      </c>
      <c r="B395" t="s">
        <v>148</v>
      </c>
      <c r="C395">
        <v>33.333333333333336</v>
      </c>
      <c r="D395">
        <v>3</v>
      </c>
      <c r="E395" t="s">
        <v>9856</v>
      </c>
      <c r="F395">
        <v>100</v>
      </c>
      <c r="G395">
        <v>0</v>
      </c>
      <c r="H395" t="s">
        <v>637</v>
      </c>
      <c r="I395" t="s">
        <v>9857</v>
      </c>
      <c r="J395" t="s">
        <v>720</v>
      </c>
      <c r="K395" t="s">
        <v>639</v>
      </c>
      <c r="L395" t="s">
        <v>640</v>
      </c>
      <c r="M395" t="s">
        <v>9858</v>
      </c>
      <c r="N395" t="s">
        <v>639</v>
      </c>
      <c r="O395" t="s">
        <v>641</v>
      </c>
      <c r="P395" t="s">
        <v>5</v>
      </c>
      <c r="Q395" t="s">
        <v>642</v>
      </c>
      <c r="R395" t="s">
        <v>640</v>
      </c>
      <c r="S395" t="s">
        <v>9859</v>
      </c>
      <c r="T395" t="s">
        <v>9860</v>
      </c>
    </row>
  </sheetData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309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V272" sqref="V27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601</v>
      </c>
      <c r="B2" t="s">
        <v>742</v>
      </c>
      <c r="C2">
        <v>87.2</v>
      </c>
      <c r="D2">
        <v>1</v>
      </c>
      <c r="E2" t="s">
        <v>9861</v>
      </c>
      <c r="F2">
        <v>181.4</v>
      </c>
      <c r="G2">
        <v>7</v>
      </c>
      <c r="H2" t="s">
        <v>677</v>
      </c>
      <c r="I2" t="s">
        <v>1858</v>
      </c>
      <c r="J2" t="s">
        <v>1859</v>
      </c>
      <c r="K2" t="s">
        <v>790</v>
      </c>
      <c r="L2" t="s">
        <v>1860</v>
      </c>
      <c r="M2" t="s">
        <v>9862</v>
      </c>
      <c r="N2" t="s">
        <v>639</v>
      </c>
      <c r="O2" t="s">
        <v>678</v>
      </c>
      <c r="P2" t="s">
        <v>23</v>
      </c>
      <c r="Q2" t="s">
        <v>679</v>
      </c>
      <c r="R2" t="s">
        <v>640</v>
      </c>
      <c r="S2" t="s">
        <v>9863</v>
      </c>
      <c r="T2" t="s">
        <v>9862</v>
      </c>
      <c r="U2" s="50" t="s">
        <v>147</v>
      </c>
      <c r="V2">
        <v>293</v>
      </c>
    </row>
    <row r="3" spans="1:22" x14ac:dyDescent="0.25">
      <c r="A3" t="s">
        <v>239</v>
      </c>
      <c r="B3" t="s">
        <v>742</v>
      </c>
      <c r="C3">
        <v>87.2</v>
      </c>
      <c r="D3">
        <v>1</v>
      </c>
      <c r="E3" t="s">
        <v>9861</v>
      </c>
      <c r="F3">
        <v>181.4</v>
      </c>
      <c r="G3">
        <v>7</v>
      </c>
      <c r="H3" t="s">
        <v>677</v>
      </c>
      <c r="I3" t="s">
        <v>1858</v>
      </c>
      <c r="J3" t="s">
        <v>1859</v>
      </c>
      <c r="K3" t="s">
        <v>790</v>
      </c>
      <c r="L3" t="s">
        <v>1860</v>
      </c>
      <c r="M3" t="s">
        <v>9862</v>
      </c>
      <c r="N3" t="s">
        <v>639</v>
      </c>
      <c r="O3" t="s">
        <v>678</v>
      </c>
      <c r="P3" t="s">
        <v>23</v>
      </c>
      <c r="Q3" t="s">
        <v>679</v>
      </c>
      <c r="R3" t="s">
        <v>640</v>
      </c>
      <c r="S3" t="s">
        <v>9863</v>
      </c>
      <c r="T3" t="s">
        <v>9862</v>
      </c>
      <c r="U3" s="51" t="s">
        <v>148</v>
      </c>
      <c r="V3">
        <v>293</v>
      </c>
    </row>
    <row r="4" spans="1:22" x14ac:dyDescent="0.25">
      <c r="A4" t="s">
        <v>239</v>
      </c>
      <c r="B4" t="s">
        <v>245</v>
      </c>
      <c r="C4">
        <v>159</v>
      </c>
      <c r="D4">
        <v>2</v>
      </c>
      <c r="E4" t="s">
        <v>9864</v>
      </c>
      <c r="F4">
        <v>258</v>
      </c>
      <c r="G4">
        <v>0</v>
      </c>
      <c r="H4" t="s">
        <v>637</v>
      </c>
      <c r="I4" t="s">
        <v>9865</v>
      </c>
      <c r="J4" t="s">
        <v>721</v>
      </c>
      <c r="K4" t="s">
        <v>639</v>
      </c>
      <c r="L4" t="s">
        <v>640</v>
      </c>
      <c r="M4" t="s">
        <v>9866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9867</v>
      </c>
      <c r="T4" t="s">
        <v>9866</v>
      </c>
      <c r="U4" s="50" t="s">
        <v>99</v>
      </c>
      <c r="V4">
        <v>20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9868</v>
      </c>
      <c r="F5">
        <v>100</v>
      </c>
      <c r="G5">
        <v>0</v>
      </c>
      <c r="H5" t="s">
        <v>637</v>
      </c>
      <c r="I5" t="s">
        <v>9869</v>
      </c>
      <c r="J5" t="s">
        <v>719</v>
      </c>
      <c r="K5" t="s">
        <v>639</v>
      </c>
      <c r="L5" t="s">
        <v>640</v>
      </c>
      <c r="M5" t="s">
        <v>9870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9871</v>
      </c>
      <c r="T5" t="s">
        <v>9870</v>
      </c>
      <c r="U5" s="51" t="s">
        <v>100</v>
      </c>
      <c r="V5">
        <v>20</v>
      </c>
    </row>
    <row r="6" spans="1:22" x14ac:dyDescent="0.25">
      <c r="A6" t="s">
        <v>147</v>
      </c>
      <c r="B6" t="s">
        <v>148</v>
      </c>
      <c r="C6">
        <v>33.333333333333336</v>
      </c>
      <c r="D6">
        <v>9</v>
      </c>
      <c r="E6" t="s">
        <v>9872</v>
      </c>
      <c r="F6">
        <v>447</v>
      </c>
      <c r="G6">
        <v>0</v>
      </c>
      <c r="H6" t="s">
        <v>649</v>
      </c>
      <c r="I6" t="s">
        <v>9873</v>
      </c>
      <c r="J6" t="s">
        <v>9874</v>
      </c>
      <c r="K6" t="s">
        <v>912</v>
      </c>
      <c r="L6" t="s">
        <v>9774</v>
      </c>
      <c r="M6" t="s">
        <v>9875</v>
      </c>
      <c r="N6" t="s">
        <v>639</v>
      </c>
      <c r="O6" t="s">
        <v>656</v>
      </c>
      <c r="P6" t="s">
        <v>26</v>
      </c>
      <c r="Q6" t="s">
        <v>652</v>
      </c>
      <c r="R6" t="s">
        <v>640</v>
      </c>
      <c r="S6" t="s">
        <v>9876</v>
      </c>
      <c r="T6" t="s">
        <v>9877</v>
      </c>
      <c r="U6" s="50" t="s">
        <v>22</v>
      </c>
      <c r="V6">
        <v>109</v>
      </c>
    </row>
    <row r="7" spans="1:22" x14ac:dyDescent="0.25">
      <c r="A7" t="s">
        <v>147</v>
      </c>
      <c r="B7" t="s">
        <v>148</v>
      </c>
      <c r="C7">
        <v>65</v>
      </c>
      <c r="D7">
        <v>9</v>
      </c>
      <c r="E7" t="s">
        <v>9878</v>
      </c>
      <c r="F7">
        <v>315</v>
      </c>
      <c r="G7">
        <v>0</v>
      </c>
      <c r="H7" t="s">
        <v>637</v>
      </c>
      <c r="I7" t="s">
        <v>9879</v>
      </c>
      <c r="J7" t="s">
        <v>9880</v>
      </c>
      <c r="K7" t="s">
        <v>639</v>
      </c>
      <c r="L7" t="s">
        <v>640</v>
      </c>
      <c r="M7" t="s">
        <v>9881</v>
      </c>
      <c r="N7" t="s">
        <v>639</v>
      </c>
      <c r="O7" t="s">
        <v>647</v>
      </c>
      <c r="P7" t="s">
        <v>5</v>
      </c>
      <c r="Q7" t="s">
        <v>648</v>
      </c>
      <c r="R7" t="s">
        <v>640</v>
      </c>
      <c r="S7" t="s">
        <v>9882</v>
      </c>
      <c r="T7" t="s">
        <v>9881</v>
      </c>
      <c r="U7" s="51" t="s">
        <v>213</v>
      </c>
      <c r="V7">
        <v>4</v>
      </c>
    </row>
    <row r="8" spans="1:22" x14ac:dyDescent="0.25">
      <c r="A8" t="s">
        <v>147</v>
      </c>
      <c r="B8" t="s">
        <v>148</v>
      </c>
      <c r="C8">
        <v>33.333333333333336</v>
      </c>
      <c r="D8">
        <v>9</v>
      </c>
      <c r="E8" t="s">
        <v>9883</v>
      </c>
      <c r="F8">
        <v>447</v>
      </c>
      <c r="G8">
        <v>0</v>
      </c>
      <c r="H8" t="s">
        <v>649</v>
      </c>
      <c r="I8" t="s">
        <v>9873</v>
      </c>
      <c r="J8" t="s">
        <v>9874</v>
      </c>
      <c r="K8" t="s">
        <v>912</v>
      </c>
      <c r="L8" t="s">
        <v>9774</v>
      </c>
      <c r="M8" t="s">
        <v>9881</v>
      </c>
      <c r="N8" t="s">
        <v>639</v>
      </c>
      <c r="O8" t="s">
        <v>656</v>
      </c>
      <c r="P8" t="s">
        <v>26</v>
      </c>
      <c r="Q8" t="s">
        <v>652</v>
      </c>
      <c r="R8" t="s">
        <v>640</v>
      </c>
      <c r="S8" t="s">
        <v>9884</v>
      </c>
      <c r="T8" t="s">
        <v>9885</v>
      </c>
      <c r="U8" s="51" t="s">
        <v>27</v>
      </c>
      <c r="V8">
        <v>105</v>
      </c>
    </row>
    <row r="9" spans="1:22" x14ac:dyDescent="0.25">
      <c r="A9" t="s">
        <v>241</v>
      </c>
      <c r="B9" t="s">
        <v>247</v>
      </c>
      <c r="C9">
        <v>159</v>
      </c>
      <c r="D9">
        <v>1</v>
      </c>
      <c r="E9" t="s">
        <v>9886</v>
      </c>
      <c r="F9">
        <v>159</v>
      </c>
      <c r="G9">
        <v>30</v>
      </c>
      <c r="H9" t="s">
        <v>637</v>
      </c>
      <c r="I9" t="s">
        <v>9887</v>
      </c>
      <c r="J9" t="s">
        <v>670</v>
      </c>
      <c r="K9" t="s">
        <v>639</v>
      </c>
      <c r="L9" t="s">
        <v>640</v>
      </c>
      <c r="M9" t="s">
        <v>9888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9889</v>
      </c>
      <c r="T9" t="s">
        <v>9888</v>
      </c>
      <c r="U9" s="50" t="s">
        <v>18</v>
      </c>
      <c r="V9">
        <v>45</v>
      </c>
    </row>
    <row r="10" spans="1:22" x14ac:dyDescent="0.25">
      <c r="A10" t="s">
        <v>18</v>
      </c>
      <c r="B10" t="s">
        <v>19</v>
      </c>
      <c r="C10">
        <v>66.666666666666671</v>
      </c>
      <c r="D10">
        <v>6</v>
      </c>
      <c r="E10" t="s">
        <v>9890</v>
      </c>
      <c r="F10">
        <v>258</v>
      </c>
      <c r="G10">
        <v>0</v>
      </c>
      <c r="H10" t="s">
        <v>649</v>
      </c>
      <c r="I10" t="s">
        <v>9891</v>
      </c>
      <c r="J10" t="s">
        <v>9892</v>
      </c>
      <c r="K10" t="s">
        <v>765</v>
      </c>
      <c r="L10" t="s">
        <v>4844</v>
      </c>
      <c r="M10" t="s">
        <v>9893</v>
      </c>
      <c r="N10" t="s">
        <v>639</v>
      </c>
      <c r="O10" t="s">
        <v>656</v>
      </c>
      <c r="P10" t="s">
        <v>26</v>
      </c>
      <c r="Q10" t="s">
        <v>652</v>
      </c>
      <c r="R10" t="s">
        <v>640</v>
      </c>
      <c r="S10" t="s">
        <v>9894</v>
      </c>
      <c r="T10" t="s">
        <v>9895</v>
      </c>
      <c r="U10" s="51" t="s">
        <v>19</v>
      </c>
      <c r="V10">
        <v>45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9896</v>
      </c>
      <c r="F11">
        <v>358</v>
      </c>
      <c r="G11">
        <v>0</v>
      </c>
      <c r="H11" t="s">
        <v>637</v>
      </c>
      <c r="I11" t="s">
        <v>9897</v>
      </c>
      <c r="J11" t="s">
        <v>721</v>
      </c>
      <c r="K11" t="s">
        <v>639</v>
      </c>
      <c r="L11" t="s">
        <v>640</v>
      </c>
      <c r="M11" t="s">
        <v>9898</v>
      </c>
      <c r="N11" t="s">
        <v>639</v>
      </c>
      <c r="O11" t="s">
        <v>647</v>
      </c>
      <c r="P11" t="s">
        <v>5</v>
      </c>
      <c r="Q11" t="s">
        <v>648</v>
      </c>
      <c r="R11" t="s">
        <v>640</v>
      </c>
      <c r="S11" t="s">
        <v>9899</v>
      </c>
      <c r="T11" t="s">
        <v>9898</v>
      </c>
      <c r="U11" s="50" t="s">
        <v>101</v>
      </c>
      <c r="V11">
        <v>25</v>
      </c>
    </row>
    <row r="12" spans="1:22" x14ac:dyDescent="0.25">
      <c r="A12" t="s">
        <v>241</v>
      </c>
      <c r="B12" t="s">
        <v>247</v>
      </c>
      <c r="C12">
        <v>159</v>
      </c>
      <c r="D12">
        <v>1</v>
      </c>
      <c r="E12" t="s">
        <v>9896</v>
      </c>
      <c r="F12">
        <v>358</v>
      </c>
      <c r="G12">
        <v>0</v>
      </c>
      <c r="H12" t="s">
        <v>637</v>
      </c>
      <c r="I12" t="s">
        <v>9897</v>
      </c>
      <c r="J12" t="s">
        <v>721</v>
      </c>
      <c r="K12" t="s">
        <v>639</v>
      </c>
      <c r="L12" t="s">
        <v>640</v>
      </c>
      <c r="M12" t="s">
        <v>9898</v>
      </c>
      <c r="N12" t="s">
        <v>639</v>
      </c>
      <c r="O12" t="s">
        <v>647</v>
      </c>
      <c r="P12" t="s">
        <v>5</v>
      </c>
      <c r="Q12" t="s">
        <v>648</v>
      </c>
      <c r="R12" t="s">
        <v>640</v>
      </c>
      <c r="S12" t="s">
        <v>9899</v>
      </c>
      <c r="T12" t="s">
        <v>9898</v>
      </c>
      <c r="U12" s="51" t="s">
        <v>74</v>
      </c>
      <c r="V12">
        <v>24</v>
      </c>
    </row>
    <row r="13" spans="1:22" x14ac:dyDescent="0.25">
      <c r="A13" t="s">
        <v>239</v>
      </c>
      <c r="B13" t="s">
        <v>245</v>
      </c>
      <c r="C13">
        <v>159</v>
      </c>
      <c r="D13">
        <v>1</v>
      </c>
      <c r="E13" t="s">
        <v>9896</v>
      </c>
      <c r="F13">
        <v>358</v>
      </c>
      <c r="G13">
        <v>0</v>
      </c>
      <c r="H13" t="s">
        <v>637</v>
      </c>
      <c r="I13" t="s">
        <v>9897</v>
      </c>
      <c r="J13" t="s">
        <v>721</v>
      </c>
      <c r="K13" t="s">
        <v>639</v>
      </c>
      <c r="L13" t="s">
        <v>640</v>
      </c>
      <c r="M13" t="s">
        <v>9898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9899</v>
      </c>
      <c r="T13" t="s">
        <v>9898</v>
      </c>
      <c r="U13" s="51" t="s">
        <v>8612</v>
      </c>
      <c r="V13">
        <v>1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9900</v>
      </c>
      <c r="F14">
        <v>200</v>
      </c>
      <c r="G14">
        <v>0</v>
      </c>
      <c r="H14" t="s">
        <v>637</v>
      </c>
      <c r="I14" t="s">
        <v>9901</v>
      </c>
      <c r="J14" t="s">
        <v>754</v>
      </c>
      <c r="K14" t="s">
        <v>639</v>
      </c>
      <c r="L14" t="s">
        <v>640</v>
      </c>
      <c r="M14" t="s">
        <v>9902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9903</v>
      </c>
      <c r="T14" t="s">
        <v>9902</v>
      </c>
      <c r="U14" s="50" t="s">
        <v>72</v>
      </c>
      <c r="V14">
        <v>4</v>
      </c>
    </row>
    <row r="15" spans="1:22" x14ac:dyDescent="0.25">
      <c r="A15" t="s">
        <v>147</v>
      </c>
      <c r="B15" t="s">
        <v>148</v>
      </c>
      <c r="C15">
        <v>40</v>
      </c>
      <c r="D15">
        <v>10</v>
      </c>
      <c r="E15" t="s">
        <v>9904</v>
      </c>
      <c r="F15">
        <v>400</v>
      </c>
      <c r="G15">
        <v>0</v>
      </c>
      <c r="H15" t="s">
        <v>637</v>
      </c>
      <c r="I15" t="s">
        <v>9905</v>
      </c>
      <c r="J15" t="s">
        <v>685</v>
      </c>
      <c r="K15" t="s">
        <v>639</v>
      </c>
      <c r="L15" t="s">
        <v>640</v>
      </c>
      <c r="M15" t="s">
        <v>9906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9907</v>
      </c>
      <c r="T15" t="s">
        <v>9908</v>
      </c>
      <c r="U15" s="51" t="s">
        <v>108</v>
      </c>
      <c r="V15">
        <v>1</v>
      </c>
    </row>
    <row r="16" spans="1:22" x14ac:dyDescent="0.25">
      <c r="A16" t="s">
        <v>601</v>
      </c>
      <c r="B16" t="s">
        <v>742</v>
      </c>
      <c r="C16">
        <v>87.2</v>
      </c>
      <c r="D16">
        <v>1</v>
      </c>
      <c r="E16" t="s">
        <v>9909</v>
      </c>
      <c r="F16">
        <v>87.2</v>
      </c>
      <c r="G16">
        <v>0</v>
      </c>
      <c r="H16" t="s">
        <v>677</v>
      </c>
      <c r="I16" t="s">
        <v>9910</v>
      </c>
      <c r="J16" t="s">
        <v>9911</v>
      </c>
      <c r="K16" t="s">
        <v>9912</v>
      </c>
      <c r="L16" t="s">
        <v>9913</v>
      </c>
      <c r="M16" t="s">
        <v>9914</v>
      </c>
      <c r="N16" t="s">
        <v>639</v>
      </c>
      <c r="O16" t="s">
        <v>678</v>
      </c>
      <c r="P16" t="s">
        <v>23</v>
      </c>
      <c r="Q16" t="s">
        <v>679</v>
      </c>
      <c r="R16" t="s">
        <v>640</v>
      </c>
      <c r="S16" t="s">
        <v>9915</v>
      </c>
      <c r="T16" t="s">
        <v>9914</v>
      </c>
      <c r="U16" s="51" t="s">
        <v>799</v>
      </c>
      <c r="V16">
        <v>3</v>
      </c>
    </row>
    <row r="17" spans="1:22" x14ac:dyDescent="0.25">
      <c r="A17" t="s">
        <v>240</v>
      </c>
      <c r="B17" t="s">
        <v>742</v>
      </c>
      <c r="C17">
        <v>103.55</v>
      </c>
      <c r="D17">
        <v>1</v>
      </c>
      <c r="E17" t="s">
        <v>9916</v>
      </c>
      <c r="F17">
        <v>214.1</v>
      </c>
      <c r="G17">
        <v>7</v>
      </c>
      <c r="H17" t="s">
        <v>677</v>
      </c>
      <c r="I17" t="s">
        <v>9917</v>
      </c>
      <c r="J17" t="s">
        <v>9918</v>
      </c>
      <c r="K17" t="s">
        <v>1140</v>
      </c>
      <c r="L17" t="s">
        <v>9919</v>
      </c>
      <c r="M17" t="s">
        <v>9914</v>
      </c>
      <c r="N17" t="s">
        <v>639</v>
      </c>
      <c r="O17" t="s">
        <v>678</v>
      </c>
      <c r="P17" t="s">
        <v>23</v>
      </c>
      <c r="Q17" t="s">
        <v>679</v>
      </c>
      <c r="R17" t="s">
        <v>640</v>
      </c>
      <c r="S17" t="s">
        <v>9920</v>
      </c>
      <c r="T17" t="s">
        <v>9914</v>
      </c>
      <c r="U17" s="50" t="s">
        <v>112</v>
      </c>
      <c r="V17">
        <v>1</v>
      </c>
    </row>
    <row r="18" spans="1:22" x14ac:dyDescent="0.25">
      <c r="A18" t="s">
        <v>239</v>
      </c>
      <c r="B18" t="s">
        <v>742</v>
      </c>
      <c r="C18">
        <v>103.55</v>
      </c>
      <c r="D18">
        <v>1</v>
      </c>
      <c r="E18" t="s">
        <v>9916</v>
      </c>
      <c r="F18">
        <v>214.1</v>
      </c>
      <c r="G18">
        <v>7</v>
      </c>
      <c r="H18" t="s">
        <v>677</v>
      </c>
      <c r="I18" t="s">
        <v>9917</v>
      </c>
      <c r="J18" t="s">
        <v>9918</v>
      </c>
      <c r="K18" t="s">
        <v>1140</v>
      </c>
      <c r="L18" t="s">
        <v>9919</v>
      </c>
      <c r="M18" t="s">
        <v>9914</v>
      </c>
      <c r="N18" t="s">
        <v>639</v>
      </c>
      <c r="O18" t="s">
        <v>678</v>
      </c>
      <c r="P18" t="s">
        <v>23</v>
      </c>
      <c r="Q18" t="s">
        <v>679</v>
      </c>
      <c r="R18" t="s">
        <v>640</v>
      </c>
      <c r="S18" t="s">
        <v>9920</v>
      </c>
      <c r="T18" t="s">
        <v>9914</v>
      </c>
      <c r="U18" s="51" t="s">
        <v>113</v>
      </c>
      <c r="V18">
        <v>1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9921</v>
      </c>
      <c r="F19">
        <v>100</v>
      </c>
      <c r="G19">
        <v>0</v>
      </c>
      <c r="H19" t="s">
        <v>637</v>
      </c>
      <c r="I19" t="s">
        <v>9922</v>
      </c>
      <c r="J19" t="s">
        <v>653</v>
      </c>
      <c r="K19" t="s">
        <v>639</v>
      </c>
      <c r="L19" t="s">
        <v>640</v>
      </c>
      <c r="M19" t="s">
        <v>9923</v>
      </c>
      <c r="N19" t="s">
        <v>639</v>
      </c>
      <c r="O19" t="s">
        <v>647</v>
      </c>
      <c r="P19" t="s">
        <v>5</v>
      </c>
      <c r="Q19" t="s">
        <v>648</v>
      </c>
      <c r="R19" t="s">
        <v>640</v>
      </c>
      <c r="S19" t="s">
        <v>9924</v>
      </c>
      <c r="T19" t="s">
        <v>9925</v>
      </c>
      <c r="U19" s="50" t="s">
        <v>12</v>
      </c>
      <c r="V19">
        <v>11</v>
      </c>
    </row>
    <row r="20" spans="1:22" x14ac:dyDescent="0.25">
      <c r="A20" t="s">
        <v>147</v>
      </c>
      <c r="B20" t="s">
        <v>148</v>
      </c>
      <c r="C20">
        <v>40</v>
      </c>
      <c r="D20">
        <v>10</v>
      </c>
      <c r="E20" t="s">
        <v>9926</v>
      </c>
      <c r="F20">
        <v>400</v>
      </c>
      <c r="G20">
        <v>0</v>
      </c>
      <c r="H20" t="s">
        <v>637</v>
      </c>
      <c r="I20" t="s">
        <v>9927</v>
      </c>
      <c r="J20" t="s">
        <v>741</v>
      </c>
      <c r="K20" t="s">
        <v>639</v>
      </c>
      <c r="L20" t="s">
        <v>640</v>
      </c>
      <c r="M20" t="s">
        <v>9928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9929</v>
      </c>
      <c r="T20" t="s">
        <v>9928</v>
      </c>
      <c r="U20" s="51" t="s">
        <v>13</v>
      </c>
      <c r="V20">
        <v>11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9930</v>
      </c>
      <c r="F21">
        <v>100</v>
      </c>
      <c r="G21">
        <v>0</v>
      </c>
      <c r="H21" t="s">
        <v>637</v>
      </c>
      <c r="I21" t="s">
        <v>9931</v>
      </c>
      <c r="J21" t="s">
        <v>653</v>
      </c>
      <c r="K21" t="s">
        <v>639</v>
      </c>
      <c r="L21" t="s">
        <v>640</v>
      </c>
      <c r="M21" t="s">
        <v>9932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9933</v>
      </c>
      <c r="T21" t="s">
        <v>9932</v>
      </c>
      <c r="U21" s="50" t="s">
        <v>14</v>
      </c>
      <c r="V21">
        <v>19</v>
      </c>
    </row>
    <row r="22" spans="1:22" x14ac:dyDescent="0.25">
      <c r="A22" t="s">
        <v>116</v>
      </c>
      <c r="B22" t="s">
        <v>117</v>
      </c>
      <c r="C22">
        <v>12</v>
      </c>
      <c r="D22">
        <v>10</v>
      </c>
      <c r="E22" t="s">
        <v>9934</v>
      </c>
      <c r="F22">
        <v>140</v>
      </c>
      <c r="G22">
        <v>0</v>
      </c>
      <c r="H22" t="s">
        <v>649</v>
      </c>
      <c r="I22" t="s">
        <v>1110</v>
      </c>
      <c r="J22" t="s">
        <v>5778</v>
      </c>
      <c r="K22" t="s">
        <v>1000</v>
      </c>
      <c r="L22" t="s">
        <v>894</v>
      </c>
      <c r="M22" t="s">
        <v>9935</v>
      </c>
      <c r="N22" t="s">
        <v>639</v>
      </c>
      <c r="O22" t="s">
        <v>656</v>
      </c>
      <c r="P22" t="s">
        <v>26</v>
      </c>
      <c r="Q22" t="s">
        <v>652</v>
      </c>
      <c r="R22" t="s">
        <v>640</v>
      </c>
      <c r="S22" t="s">
        <v>9936</v>
      </c>
      <c r="T22" t="s">
        <v>9937</v>
      </c>
      <c r="U22" s="51" t="s">
        <v>15</v>
      </c>
      <c r="V22">
        <v>19</v>
      </c>
    </row>
    <row r="23" spans="1:22" x14ac:dyDescent="0.25">
      <c r="A23" t="s">
        <v>516</v>
      </c>
      <c r="B23" t="s">
        <v>1095</v>
      </c>
      <c r="C23">
        <v>75</v>
      </c>
      <c r="D23">
        <v>6</v>
      </c>
      <c r="E23" t="s">
        <v>9938</v>
      </c>
      <c r="F23">
        <v>450</v>
      </c>
      <c r="G23">
        <v>0</v>
      </c>
      <c r="H23" t="s">
        <v>751</v>
      </c>
      <c r="I23" t="s">
        <v>9939</v>
      </c>
      <c r="J23" t="s">
        <v>9940</v>
      </c>
      <c r="K23" t="s">
        <v>5127</v>
      </c>
      <c r="L23" t="s">
        <v>9941</v>
      </c>
      <c r="M23" t="s">
        <v>9937</v>
      </c>
      <c r="N23" t="s">
        <v>639</v>
      </c>
      <c r="O23" t="s">
        <v>678</v>
      </c>
      <c r="P23" t="s">
        <v>23</v>
      </c>
      <c r="Q23" t="s">
        <v>679</v>
      </c>
      <c r="R23" t="s">
        <v>640</v>
      </c>
      <c r="S23" t="s">
        <v>9942</v>
      </c>
      <c r="T23" t="s">
        <v>9937</v>
      </c>
      <c r="U23" s="50" t="s">
        <v>10</v>
      </c>
      <c r="V23">
        <v>8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9943</v>
      </c>
      <c r="F24">
        <v>100</v>
      </c>
      <c r="G24">
        <v>0</v>
      </c>
      <c r="H24" t="s">
        <v>637</v>
      </c>
      <c r="I24" t="s">
        <v>9944</v>
      </c>
      <c r="J24" t="s">
        <v>659</v>
      </c>
      <c r="K24" t="s">
        <v>639</v>
      </c>
      <c r="L24" t="s">
        <v>640</v>
      </c>
      <c r="M24" t="s">
        <v>9945</v>
      </c>
      <c r="N24" t="s">
        <v>639</v>
      </c>
      <c r="O24" t="s">
        <v>660</v>
      </c>
      <c r="P24" t="s">
        <v>5</v>
      </c>
      <c r="Q24" t="s">
        <v>642</v>
      </c>
      <c r="R24" t="s">
        <v>640</v>
      </c>
      <c r="S24" t="s">
        <v>9946</v>
      </c>
      <c r="T24" t="s">
        <v>9945</v>
      </c>
      <c r="U24" s="51" t="s">
        <v>11</v>
      </c>
      <c r="V24">
        <v>8</v>
      </c>
    </row>
    <row r="25" spans="1:22" x14ac:dyDescent="0.25">
      <c r="A25" t="s">
        <v>241</v>
      </c>
      <c r="B25" t="s">
        <v>247</v>
      </c>
      <c r="C25">
        <v>159</v>
      </c>
      <c r="D25">
        <v>1</v>
      </c>
      <c r="E25" t="s">
        <v>9947</v>
      </c>
      <c r="F25">
        <v>129</v>
      </c>
      <c r="G25">
        <v>0</v>
      </c>
      <c r="H25" t="s">
        <v>637</v>
      </c>
      <c r="I25" t="s">
        <v>9948</v>
      </c>
      <c r="J25" t="s">
        <v>720</v>
      </c>
      <c r="K25" t="s">
        <v>639</v>
      </c>
      <c r="L25" t="s">
        <v>640</v>
      </c>
      <c r="M25" t="s">
        <v>9949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9950</v>
      </c>
      <c r="T25" t="s">
        <v>9949</v>
      </c>
      <c r="U25" s="50" t="s">
        <v>239</v>
      </c>
      <c r="V25">
        <v>76</v>
      </c>
    </row>
    <row r="26" spans="1:22" x14ac:dyDescent="0.25">
      <c r="A26" t="s">
        <v>601</v>
      </c>
      <c r="B26" t="s">
        <v>742</v>
      </c>
      <c r="C26">
        <v>74.86</v>
      </c>
      <c r="D26">
        <v>1</v>
      </c>
      <c r="E26" t="s">
        <v>9951</v>
      </c>
      <c r="F26">
        <v>157.21</v>
      </c>
      <c r="G26">
        <v>7.5</v>
      </c>
      <c r="H26" t="s">
        <v>677</v>
      </c>
      <c r="I26" t="s">
        <v>9952</v>
      </c>
      <c r="J26" t="s">
        <v>9953</v>
      </c>
      <c r="K26" t="s">
        <v>1114</v>
      </c>
      <c r="L26" t="s">
        <v>9954</v>
      </c>
      <c r="M26" t="s">
        <v>9955</v>
      </c>
      <c r="N26" t="s">
        <v>639</v>
      </c>
      <c r="O26" t="s">
        <v>678</v>
      </c>
      <c r="P26" t="s">
        <v>23</v>
      </c>
      <c r="Q26" t="s">
        <v>679</v>
      </c>
      <c r="R26" t="s">
        <v>640</v>
      </c>
      <c r="S26" t="s">
        <v>9956</v>
      </c>
      <c r="T26" t="s">
        <v>9955</v>
      </c>
      <c r="U26" s="51" t="s">
        <v>245</v>
      </c>
      <c r="V26">
        <v>65</v>
      </c>
    </row>
    <row r="27" spans="1:22" x14ac:dyDescent="0.25">
      <c r="A27" t="s">
        <v>239</v>
      </c>
      <c r="B27" t="s">
        <v>742</v>
      </c>
      <c r="C27">
        <v>74.849999999999994</v>
      </c>
      <c r="D27">
        <v>1</v>
      </c>
      <c r="E27" t="s">
        <v>9951</v>
      </c>
      <c r="F27">
        <v>157.21</v>
      </c>
      <c r="G27">
        <v>7.5</v>
      </c>
      <c r="H27" t="s">
        <v>677</v>
      </c>
      <c r="I27" t="s">
        <v>9952</v>
      </c>
      <c r="J27" t="s">
        <v>9953</v>
      </c>
      <c r="K27" t="s">
        <v>1114</v>
      </c>
      <c r="L27" t="s">
        <v>9954</v>
      </c>
      <c r="M27" t="s">
        <v>9955</v>
      </c>
      <c r="N27" t="s">
        <v>639</v>
      </c>
      <c r="O27" t="s">
        <v>678</v>
      </c>
      <c r="P27" t="s">
        <v>23</v>
      </c>
      <c r="Q27" t="s">
        <v>679</v>
      </c>
      <c r="R27" t="s">
        <v>640</v>
      </c>
      <c r="S27" t="s">
        <v>9956</v>
      </c>
      <c r="T27" t="s">
        <v>9955</v>
      </c>
      <c r="U27" s="51" t="s">
        <v>742</v>
      </c>
      <c r="V27">
        <v>11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9957</v>
      </c>
      <c r="F28">
        <v>200</v>
      </c>
      <c r="G28">
        <v>0</v>
      </c>
      <c r="H28" t="s">
        <v>637</v>
      </c>
      <c r="I28" t="s">
        <v>9958</v>
      </c>
      <c r="J28" t="s">
        <v>704</v>
      </c>
      <c r="K28" t="s">
        <v>639</v>
      </c>
      <c r="L28" t="s">
        <v>640</v>
      </c>
      <c r="M28" t="s">
        <v>9959</v>
      </c>
      <c r="N28" t="s">
        <v>639</v>
      </c>
      <c r="O28" t="s">
        <v>647</v>
      </c>
      <c r="P28" t="s">
        <v>5</v>
      </c>
      <c r="Q28" t="s">
        <v>648</v>
      </c>
      <c r="R28" t="s">
        <v>640</v>
      </c>
      <c r="S28" t="s">
        <v>9960</v>
      </c>
      <c r="T28" t="s">
        <v>9961</v>
      </c>
      <c r="U28" s="50" t="s">
        <v>240</v>
      </c>
      <c r="V28">
        <v>66</v>
      </c>
    </row>
    <row r="29" spans="1:22" x14ac:dyDescent="0.25">
      <c r="A29" t="s">
        <v>241</v>
      </c>
      <c r="B29" t="s">
        <v>247</v>
      </c>
      <c r="C29">
        <v>159</v>
      </c>
      <c r="D29">
        <v>1</v>
      </c>
      <c r="E29" t="s">
        <v>9962</v>
      </c>
      <c r="F29">
        <v>387</v>
      </c>
      <c r="G29">
        <v>0</v>
      </c>
      <c r="H29" t="s">
        <v>637</v>
      </c>
      <c r="I29" t="s">
        <v>9963</v>
      </c>
      <c r="J29" t="s">
        <v>697</v>
      </c>
      <c r="K29" t="s">
        <v>639</v>
      </c>
      <c r="L29" t="s">
        <v>640</v>
      </c>
      <c r="M29" t="s">
        <v>9964</v>
      </c>
      <c r="N29" t="s">
        <v>639</v>
      </c>
      <c r="O29" t="s">
        <v>647</v>
      </c>
      <c r="P29" t="s">
        <v>5</v>
      </c>
      <c r="Q29" t="s">
        <v>648</v>
      </c>
      <c r="R29" t="s">
        <v>640</v>
      </c>
      <c r="S29" t="s">
        <v>9965</v>
      </c>
      <c r="T29" t="s">
        <v>9964</v>
      </c>
      <c r="U29" s="51" t="s">
        <v>246</v>
      </c>
      <c r="V29">
        <v>62</v>
      </c>
    </row>
    <row r="30" spans="1:22" x14ac:dyDescent="0.25">
      <c r="A30" t="s">
        <v>601</v>
      </c>
      <c r="B30" t="s">
        <v>602</v>
      </c>
      <c r="C30">
        <v>159</v>
      </c>
      <c r="D30">
        <v>1</v>
      </c>
      <c r="E30" t="s">
        <v>9962</v>
      </c>
      <c r="F30">
        <v>387</v>
      </c>
      <c r="G30">
        <v>0</v>
      </c>
      <c r="H30" t="s">
        <v>637</v>
      </c>
      <c r="I30" t="s">
        <v>9963</v>
      </c>
      <c r="J30" t="s">
        <v>697</v>
      </c>
      <c r="K30" t="s">
        <v>639</v>
      </c>
      <c r="L30" t="s">
        <v>640</v>
      </c>
      <c r="M30" t="s">
        <v>9964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9965</v>
      </c>
      <c r="T30" t="s">
        <v>9964</v>
      </c>
      <c r="U30" s="51" t="s">
        <v>742</v>
      </c>
      <c r="V30">
        <v>4</v>
      </c>
    </row>
    <row r="31" spans="1:22" x14ac:dyDescent="0.25">
      <c r="A31" t="s">
        <v>239</v>
      </c>
      <c r="B31" t="s">
        <v>245</v>
      </c>
      <c r="C31">
        <v>159</v>
      </c>
      <c r="D31">
        <v>1</v>
      </c>
      <c r="E31" t="s">
        <v>9962</v>
      </c>
      <c r="F31">
        <v>387</v>
      </c>
      <c r="G31">
        <v>0</v>
      </c>
      <c r="H31" t="s">
        <v>637</v>
      </c>
      <c r="I31" t="s">
        <v>9963</v>
      </c>
      <c r="J31" t="s">
        <v>697</v>
      </c>
      <c r="K31" t="s">
        <v>639</v>
      </c>
      <c r="L31" t="s">
        <v>640</v>
      </c>
      <c r="M31" t="s">
        <v>9964</v>
      </c>
      <c r="N31" t="s">
        <v>639</v>
      </c>
      <c r="O31" t="s">
        <v>647</v>
      </c>
      <c r="P31" t="s">
        <v>5</v>
      </c>
      <c r="Q31" t="s">
        <v>648</v>
      </c>
      <c r="R31" t="s">
        <v>640</v>
      </c>
      <c r="S31" t="s">
        <v>9965</v>
      </c>
      <c r="T31" t="s">
        <v>9964</v>
      </c>
      <c r="U31" s="50" t="s">
        <v>241</v>
      </c>
      <c r="V31">
        <v>79</v>
      </c>
    </row>
    <row r="32" spans="1:22" x14ac:dyDescent="0.25">
      <c r="A32" t="s">
        <v>240</v>
      </c>
      <c r="B32" t="s">
        <v>742</v>
      </c>
      <c r="C32">
        <v>87.2</v>
      </c>
      <c r="D32">
        <v>1</v>
      </c>
      <c r="E32" t="s">
        <v>9966</v>
      </c>
      <c r="F32">
        <v>87.2</v>
      </c>
      <c r="G32">
        <v>0</v>
      </c>
      <c r="H32" t="s">
        <v>677</v>
      </c>
      <c r="I32" t="s">
        <v>9967</v>
      </c>
      <c r="J32" t="s">
        <v>9968</v>
      </c>
      <c r="K32" t="s">
        <v>9969</v>
      </c>
      <c r="L32" t="s">
        <v>9970</v>
      </c>
      <c r="M32" t="s">
        <v>9971</v>
      </c>
      <c r="N32" t="s">
        <v>639</v>
      </c>
      <c r="O32" t="s">
        <v>678</v>
      </c>
      <c r="P32" t="s">
        <v>23</v>
      </c>
      <c r="Q32" t="s">
        <v>679</v>
      </c>
      <c r="R32" t="s">
        <v>640</v>
      </c>
      <c r="S32" t="s">
        <v>9972</v>
      </c>
      <c r="T32" t="s">
        <v>9971</v>
      </c>
      <c r="U32" s="51" t="s">
        <v>247</v>
      </c>
      <c r="V32">
        <v>71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9973</v>
      </c>
      <c r="F33">
        <v>100</v>
      </c>
      <c r="G33">
        <v>0</v>
      </c>
      <c r="H33" t="s">
        <v>637</v>
      </c>
      <c r="I33" t="s">
        <v>9974</v>
      </c>
      <c r="J33" t="s">
        <v>653</v>
      </c>
      <c r="K33" t="s">
        <v>639</v>
      </c>
      <c r="L33" t="s">
        <v>640</v>
      </c>
      <c r="M33" t="s">
        <v>9975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9976</v>
      </c>
      <c r="T33" t="s">
        <v>9971</v>
      </c>
      <c r="U33" s="51" t="s">
        <v>2885</v>
      </c>
      <c r="V33">
        <v>1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9977</v>
      </c>
      <c r="F34">
        <v>100</v>
      </c>
      <c r="G34">
        <v>0</v>
      </c>
      <c r="H34" t="s">
        <v>637</v>
      </c>
      <c r="I34" t="s">
        <v>9978</v>
      </c>
      <c r="J34" t="s">
        <v>645</v>
      </c>
      <c r="K34" t="s">
        <v>639</v>
      </c>
      <c r="L34" t="s">
        <v>640</v>
      </c>
      <c r="M34" t="s">
        <v>9979</v>
      </c>
      <c r="N34" t="s">
        <v>639</v>
      </c>
      <c r="O34" t="s">
        <v>647</v>
      </c>
      <c r="P34" t="s">
        <v>5</v>
      </c>
      <c r="Q34" t="s">
        <v>648</v>
      </c>
      <c r="R34" t="s">
        <v>640</v>
      </c>
      <c r="S34" t="s">
        <v>9980</v>
      </c>
      <c r="T34" t="s">
        <v>9981</v>
      </c>
      <c r="U34" s="51" t="s">
        <v>742</v>
      </c>
      <c r="V34">
        <v>7</v>
      </c>
    </row>
    <row r="35" spans="1:22" x14ac:dyDescent="0.25">
      <c r="A35" t="s">
        <v>239</v>
      </c>
      <c r="B35" t="s">
        <v>245</v>
      </c>
      <c r="C35">
        <v>159</v>
      </c>
      <c r="D35">
        <v>1</v>
      </c>
      <c r="E35" t="s">
        <v>9982</v>
      </c>
      <c r="F35">
        <v>129</v>
      </c>
      <c r="G35">
        <v>0</v>
      </c>
      <c r="H35" t="s">
        <v>637</v>
      </c>
      <c r="I35" t="s">
        <v>9983</v>
      </c>
      <c r="J35" t="s">
        <v>645</v>
      </c>
      <c r="K35" t="s">
        <v>639</v>
      </c>
      <c r="L35" t="s">
        <v>640</v>
      </c>
      <c r="M35" t="s">
        <v>9984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9985</v>
      </c>
      <c r="T35" t="s">
        <v>9984</v>
      </c>
      <c r="U35" s="50" t="s">
        <v>601</v>
      </c>
      <c r="V35">
        <v>49</v>
      </c>
    </row>
    <row r="36" spans="1:22" x14ac:dyDescent="0.25">
      <c r="A36" t="s">
        <v>77</v>
      </c>
      <c r="B36" t="s">
        <v>78</v>
      </c>
      <c r="C36">
        <v>33.333333333333336</v>
      </c>
      <c r="D36">
        <v>3</v>
      </c>
      <c r="E36" t="s">
        <v>9986</v>
      </c>
      <c r="F36">
        <v>134.99</v>
      </c>
      <c r="G36">
        <v>0</v>
      </c>
      <c r="H36" t="s">
        <v>637</v>
      </c>
      <c r="I36" t="s">
        <v>9987</v>
      </c>
      <c r="J36" t="s">
        <v>685</v>
      </c>
      <c r="K36" t="s">
        <v>639</v>
      </c>
      <c r="L36" t="s">
        <v>640</v>
      </c>
      <c r="M36" t="s">
        <v>9988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9989</v>
      </c>
      <c r="T36" t="s">
        <v>9984</v>
      </c>
      <c r="U36" s="51" t="s">
        <v>602</v>
      </c>
      <c r="V36">
        <v>40</v>
      </c>
    </row>
    <row r="37" spans="1:22" x14ac:dyDescent="0.25">
      <c r="A37" t="s">
        <v>240</v>
      </c>
      <c r="B37" t="s">
        <v>246</v>
      </c>
      <c r="C37">
        <v>159</v>
      </c>
      <c r="D37">
        <v>1</v>
      </c>
      <c r="E37" t="s">
        <v>9990</v>
      </c>
      <c r="F37">
        <v>129</v>
      </c>
      <c r="G37">
        <v>0</v>
      </c>
      <c r="H37" t="s">
        <v>637</v>
      </c>
      <c r="I37" t="s">
        <v>9991</v>
      </c>
      <c r="J37" t="s">
        <v>750</v>
      </c>
      <c r="K37" t="s">
        <v>639</v>
      </c>
      <c r="L37" t="s">
        <v>640</v>
      </c>
      <c r="M37" t="s">
        <v>9992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9993</v>
      </c>
      <c r="T37" t="s">
        <v>9992</v>
      </c>
      <c r="U37" s="51" t="s">
        <v>742</v>
      </c>
      <c r="V37">
        <v>9</v>
      </c>
    </row>
    <row r="38" spans="1:22" x14ac:dyDescent="0.25">
      <c r="A38" t="s">
        <v>239</v>
      </c>
      <c r="B38" t="s">
        <v>742</v>
      </c>
      <c r="C38">
        <v>92.65</v>
      </c>
      <c r="D38">
        <v>1</v>
      </c>
      <c r="E38" t="s">
        <v>9994</v>
      </c>
      <c r="F38">
        <v>100.15</v>
      </c>
      <c r="G38">
        <v>7.5</v>
      </c>
      <c r="H38" t="s">
        <v>677</v>
      </c>
      <c r="I38" t="s">
        <v>9995</v>
      </c>
      <c r="J38" t="s">
        <v>9996</v>
      </c>
      <c r="K38" t="s">
        <v>1082</v>
      </c>
      <c r="L38" t="s">
        <v>9997</v>
      </c>
      <c r="M38" t="s">
        <v>9998</v>
      </c>
      <c r="N38" t="s">
        <v>639</v>
      </c>
      <c r="O38" t="s">
        <v>678</v>
      </c>
      <c r="P38" t="s">
        <v>23</v>
      </c>
      <c r="Q38" t="s">
        <v>679</v>
      </c>
      <c r="R38" t="s">
        <v>640</v>
      </c>
      <c r="S38" t="s">
        <v>9999</v>
      </c>
      <c r="T38" t="s">
        <v>9998</v>
      </c>
      <c r="U38" s="50" t="s">
        <v>77</v>
      </c>
      <c r="V38">
        <v>18</v>
      </c>
    </row>
    <row r="39" spans="1:22" x14ac:dyDescent="0.25">
      <c r="A39" t="s">
        <v>601</v>
      </c>
      <c r="B39" t="s">
        <v>742</v>
      </c>
      <c r="C39">
        <v>36.39</v>
      </c>
      <c r="D39">
        <v>1</v>
      </c>
      <c r="E39" t="s">
        <v>10000</v>
      </c>
      <c r="F39">
        <v>36.39</v>
      </c>
      <c r="G39">
        <v>0</v>
      </c>
      <c r="H39" t="s">
        <v>677</v>
      </c>
      <c r="I39" t="s">
        <v>10001</v>
      </c>
      <c r="J39" t="s">
        <v>10002</v>
      </c>
      <c r="K39" t="s">
        <v>10003</v>
      </c>
      <c r="L39" t="s">
        <v>10004</v>
      </c>
      <c r="M39" t="s">
        <v>10005</v>
      </c>
      <c r="N39" t="s">
        <v>639</v>
      </c>
      <c r="O39" t="s">
        <v>678</v>
      </c>
      <c r="P39" t="s">
        <v>23</v>
      </c>
      <c r="Q39" t="s">
        <v>679</v>
      </c>
      <c r="R39" t="s">
        <v>640</v>
      </c>
      <c r="S39" t="s">
        <v>10006</v>
      </c>
      <c r="T39" t="s">
        <v>10005</v>
      </c>
      <c r="U39" s="51" t="s">
        <v>78</v>
      </c>
      <c r="V39">
        <v>18</v>
      </c>
    </row>
    <row r="40" spans="1:22" x14ac:dyDescent="0.25">
      <c r="A40" t="s">
        <v>18</v>
      </c>
      <c r="B40" t="s">
        <v>19</v>
      </c>
      <c r="C40">
        <v>66.666666666666671</v>
      </c>
      <c r="D40">
        <v>6</v>
      </c>
      <c r="E40" t="s">
        <v>10007</v>
      </c>
      <c r="F40">
        <v>258</v>
      </c>
      <c r="G40">
        <v>0</v>
      </c>
      <c r="H40" t="s">
        <v>637</v>
      </c>
      <c r="I40" t="s">
        <v>10008</v>
      </c>
      <c r="J40" t="s">
        <v>670</v>
      </c>
      <c r="K40" t="s">
        <v>639</v>
      </c>
      <c r="L40" t="s">
        <v>640</v>
      </c>
      <c r="M40" t="s">
        <v>10009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10010</v>
      </c>
      <c r="T40" t="s">
        <v>10009</v>
      </c>
      <c r="U40" s="50" t="s">
        <v>116</v>
      </c>
      <c r="V40">
        <v>60</v>
      </c>
    </row>
    <row r="41" spans="1:22" x14ac:dyDescent="0.25">
      <c r="A41" t="s">
        <v>241</v>
      </c>
      <c r="B41" t="s">
        <v>742</v>
      </c>
      <c r="C41">
        <v>87.2</v>
      </c>
      <c r="D41">
        <v>3</v>
      </c>
      <c r="E41" t="s">
        <v>10011</v>
      </c>
      <c r="F41">
        <v>287.60000000000002</v>
      </c>
      <c r="G41">
        <v>26</v>
      </c>
      <c r="H41" t="s">
        <v>677</v>
      </c>
      <c r="I41" t="s">
        <v>10012</v>
      </c>
      <c r="J41" t="s">
        <v>10013</v>
      </c>
      <c r="K41" t="s">
        <v>10014</v>
      </c>
      <c r="L41" t="s">
        <v>10015</v>
      </c>
      <c r="M41" t="s">
        <v>10016</v>
      </c>
      <c r="N41" t="s">
        <v>639</v>
      </c>
      <c r="O41" t="s">
        <v>678</v>
      </c>
      <c r="P41" t="s">
        <v>23</v>
      </c>
      <c r="Q41" t="s">
        <v>679</v>
      </c>
      <c r="R41" t="s">
        <v>640</v>
      </c>
      <c r="S41" t="s">
        <v>10017</v>
      </c>
      <c r="T41" t="s">
        <v>10016</v>
      </c>
      <c r="U41" s="51" t="s">
        <v>117</v>
      </c>
      <c r="V41">
        <v>60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10018</v>
      </c>
      <c r="F42">
        <v>238</v>
      </c>
      <c r="G42">
        <v>38</v>
      </c>
      <c r="H42" t="s">
        <v>637</v>
      </c>
      <c r="I42" t="s">
        <v>10019</v>
      </c>
      <c r="J42" t="s">
        <v>669</v>
      </c>
      <c r="K42" t="s">
        <v>639</v>
      </c>
      <c r="L42" t="s">
        <v>640</v>
      </c>
      <c r="M42" t="s">
        <v>10020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10021</v>
      </c>
      <c r="T42" t="s">
        <v>10020</v>
      </c>
      <c r="U42" s="50" t="s">
        <v>516</v>
      </c>
      <c r="V42">
        <v>7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10022</v>
      </c>
      <c r="F43">
        <v>200</v>
      </c>
      <c r="G43">
        <v>0</v>
      </c>
      <c r="H43" t="s">
        <v>637</v>
      </c>
      <c r="I43" t="s">
        <v>10023</v>
      </c>
      <c r="J43" t="s">
        <v>721</v>
      </c>
      <c r="K43" t="s">
        <v>639</v>
      </c>
      <c r="L43" t="s">
        <v>640</v>
      </c>
      <c r="M43" t="s">
        <v>10024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10025</v>
      </c>
      <c r="T43" t="s">
        <v>10024</v>
      </c>
      <c r="U43" s="51" t="s">
        <v>1095</v>
      </c>
      <c r="V43">
        <v>6</v>
      </c>
    </row>
    <row r="44" spans="1:22" x14ac:dyDescent="0.25">
      <c r="A44" t="s">
        <v>240</v>
      </c>
      <c r="B44" t="s">
        <v>742</v>
      </c>
      <c r="C44">
        <v>103.55</v>
      </c>
      <c r="D44">
        <v>1</v>
      </c>
      <c r="E44" t="s">
        <v>10026</v>
      </c>
      <c r="F44">
        <v>110.55</v>
      </c>
      <c r="G44">
        <v>7</v>
      </c>
      <c r="H44" t="s">
        <v>677</v>
      </c>
      <c r="I44" t="s">
        <v>10027</v>
      </c>
      <c r="J44" t="s">
        <v>10028</v>
      </c>
      <c r="K44" t="s">
        <v>903</v>
      </c>
      <c r="L44" t="s">
        <v>10029</v>
      </c>
      <c r="M44" t="s">
        <v>10030</v>
      </c>
      <c r="N44" t="s">
        <v>639</v>
      </c>
      <c r="O44" t="s">
        <v>678</v>
      </c>
      <c r="P44" t="s">
        <v>23</v>
      </c>
      <c r="Q44" t="s">
        <v>679</v>
      </c>
      <c r="R44" t="s">
        <v>640</v>
      </c>
      <c r="S44" t="s">
        <v>10031</v>
      </c>
      <c r="T44" t="s">
        <v>10030</v>
      </c>
      <c r="U44" s="51" t="s">
        <v>120</v>
      </c>
      <c r="V44">
        <v>1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10032</v>
      </c>
      <c r="F45">
        <v>200</v>
      </c>
      <c r="G45">
        <v>0</v>
      </c>
      <c r="H45" t="s">
        <v>637</v>
      </c>
      <c r="I45" t="s">
        <v>10033</v>
      </c>
      <c r="J45" t="s">
        <v>659</v>
      </c>
      <c r="K45" t="s">
        <v>639</v>
      </c>
      <c r="L45" t="s">
        <v>640</v>
      </c>
      <c r="M45" t="s">
        <v>10030</v>
      </c>
      <c r="N45" t="s">
        <v>639</v>
      </c>
      <c r="O45" t="s">
        <v>660</v>
      </c>
      <c r="P45" t="s">
        <v>5</v>
      </c>
      <c r="Q45" t="s">
        <v>642</v>
      </c>
      <c r="R45" t="s">
        <v>640</v>
      </c>
      <c r="S45" t="s">
        <v>10034</v>
      </c>
      <c r="T45" t="s">
        <v>10030</v>
      </c>
      <c r="U45" s="50" t="s">
        <v>822</v>
      </c>
      <c r="V45">
        <v>890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10035</v>
      </c>
      <c r="F46">
        <v>109</v>
      </c>
      <c r="G46">
        <v>9</v>
      </c>
      <c r="H46" t="s">
        <v>637</v>
      </c>
      <c r="I46" t="s">
        <v>10036</v>
      </c>
      <c r="J46" t="s">
        <v>720</v>
      </c>
      <c r="K46" t="s">
        <v>639</v>
      </c>
      <c r="L46" t="s">
        <v>640</v>
      </c>
      <c r="M46" t="s">
        <v>10037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10038</v>
      </c>
      <c r="T46" t="s">
        <v>10039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10040</v>
      </c>
      <c r="F47">
        <v>238</v>
      </c>
      <c r="G47">
        <v>38</v>
      </c>
      <c r="H47" t="s">
        <v>637</v>
      </c>
      <c r="I47" t="s">
        <v>10041</v>
      </c>
      <c r="J47" t="s">
        <v>681</v>
      </c>
      <c r="K47" t="s">
        <v>639</v>
      </c>
      <c r="L47" t="s">
        <v>640</v>
      </c>
      <c r="M47" t="s">
        <v>10037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10042</v>
      </c>
      <c r="T47" t="s">
        <v>10043</v>
      </c>
    </row>
    <row r="48" spans="1:22" x14ac:dyDescent="0.25">
      <c r="A48" t="s">
        <v>241</v>
      </c>
      <c r="B48" t="s">
        <v>742</v>
      </c>
      <c r="C48">
        <v>103.55</v>
      </c>
      <c r="D48">
        <v>1</v>
      </c>
      <c r="E48" t="s">
        <v>10044</v>
      </c>
      <c r="F48">
        <v>148.55000000000001</v>
      </c>
      <c r="G48">
        <v>45</v>
      </c>
      <c r="H48" t="s">
        <v>677</v>
      </c>
      <c r="I48" t="s">
        <v>10045</v>
      </c>
      <c r="J48" t="s">
        <v>10046</v>
      </c>
      <c r="K48" t="s">
        <v>761</v>
      </c>
      <c r="L48" t="s">
        <v>10047</v>
      </c>
      <c r="M48" t="s">
        <v>10048</v>
      </c>
      <c r="N48" t="s">
        <v>639</v>
      </c>
      <c r="O48" t="s">
        <v>678</v>
      </c>
      <c r="P48" t="s">
        <v>23</v>
      </c>
      <c r="Q48" t="s">
        <v>679</v>
      </c>
      <c r="R48" t="s">
        <v>640</v>
      </c>
      <c r="S48" t="s">
        <v>10049</v>
      </c>
      <c r="T48" t="s">
        <v>10048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10050</v>
      </c>
      <c r="F49">
        <v>100</v>
      </c>
      <c r="G49">
        <v>0</v>
      </c>
      <c r="H49" t="s">
        <v>637</v>
      </c>
      <c r="I49" t="s">
        <v>964</v>
      </c>
      <c r="J49" t="s">
        <v>750</v>
      </c>
      <c r="K49" t="s">
        <v>639</v>
      </c>
      <c r="L49" t="s">
        <v>640</v>
      </c>
      <c r="M49" t="s">
        <v>10051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10052</v>
      </c>
      <c r="T49" t="s">
        <v>10051</v>
      </c>
    </row>
    <row r="50" spans="1:20" x14ac:dyDescent="0.25">
      <c r="A50" t="s">
        <v>241</v>
      </c>
      <c r="B50" t="s">
        <v>247</v>
      </c>
      <c r="C50">
        <v>159</v>
      </c>
      <c r="D50">
        <v>2</v>
      </c>
      <c r="E50" t="s">
        <v>10053</v>
      </c>
      <c r="F50">
        <v>258</v>
      </c>
      <c r="G50">
        <v>0</v>
      </c>
      <c r="H50" t="s">
        <v>637</v>
      </c>
      <c r="I50" t="s">
        <v>10054</v>
      </c>
      <c r="J50" t="s">
        <v>685</v>
      </c>
      <c r="K50" t="s">
        <v>639</v>
      </c>
      <c r="L50" t="s">
        <v>640</v>
      </c>
      <c r="M50" t="s">
        <v>10055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10056</v>
      </c>
      <c r="T50" t="s">
        <v>10055</v>
      </c>
    </row>
    <row r="51" spans="1:20" x14ac:dyDescent="0.25">
      <c r="A51" t="s">
        <v>601</v>
      </c>
      <c r="B51" t="s">
        <v>602</v>
      </c>
      <c r="C51">
        <v>159</v>
      </c>
      <c r="D51">
        <v>1</v>
      </c>
      <c r="E51" t="s">
        <v>10057</v>
      </c>
      <c r="F51">
        <v>129</v>
      </c>
      <c r="G51">
        <v>0</v>
      </c>
      <c r="H51" t="s">
        <v>637</v>
      </c>
      <c r="I51" t="s">
        <v>10058</v>
      </c>
      <c r="J51" t="s">
        <v>747</v>
      </c>
      <c r="K51" t="s">
        <v>639</v>
      </c>
      <c r="L51" t="s">
        <v>640</v>
      </c>
      <c r="M51" t="s">
        <v>10055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10059</v>
      </c>
      <c r="T51" t="s">
        <v>10055</v>
      </c>
    </row>
    <row r="52" spans="1:20" x14ac:dyDescent="0.25">
      <c r="A52" t="s">
        <v>601</v>
      </c>
      <c r="B52" t="s">
        <v>602</v>
      </c>
      <c r="C52">
        <v>159</v>
      </c>
      <c r="D52">
        <v>1</v>
      </c>
      <c r="E52" t="s">
        <v>10060</v>
      </c>
      <c r="F52">
        <v>167</v>
      </c>
      <c r="G52">
        <v>38</v>
      </c>
      <c r="H52" t="s">
        <v>637</v>
      </c>
      <c r="I52" t="s">
        <v>10061</v>
      </c>
      <c r="J52" t="s">
        <v>697</v>
      </c>
      <c r="K52" t="s">
        <v>639</v>
      </c>
      <c r="L52" t="s">
        <v>640</v>
      </c>
      <c r="M52" t="s">
        <v>10062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10063</v>
      </c>
      <c r="T52" t="s">
        <v>10062</v>
      </c>
    </row>
    <row r="53" spans="1:20" x14ac:dyDescent="0.25">
      <c r="A53" t="s">
        <v>601</v>
      </c>
      <c r="B53" t="s">
        <v>602</v>
      </c>
      <c r="C53">
        <v>139</v>
      </c>
      <c r="D53">
        <v>1</v>
      </c>
      <c r="E53" t="s">
        <v>10064</v>
      </c>
      <c r="F53">
        <v>139</v>
      </c>
      <c r="G53">
        <v>0</v>
      </c>
      <c r="H53" t="s">
        <v>649</v>
      </c>
      <c r="I53" t="s">
        <v>8798</v>
      </c>
      <c r="J53" t="s">
        <v>10065</v>
      </c>
      <c r="K53" t="s">
        <v>785</v>
      </c>
      <c r="L53" t="s">
        <v>4076</v>
      </c>
      <c r="M53" t="s">
        <v>10062</v>
      </c>
      <c r="N53" t="s">
        <v>639</v>
      </c>
      <c r="O53" t="s">
        <v>651</v>
      </c>
      <c r="P53" t="s">
        <v>26</v>
      </c>
      <c r="Q53" t="s">
        <v>652</v>
      </c>
      <c r="R53" t="s">
        <v>640</v>
      </c>
      <c r="S53" t="s">
        <v>10066</v>
      </c>
      <c r="T53" t="s">
        <v>10062</v>
      </c>
    </row>
    <row r="54" spans="1:20" x14ac:dyDescent="0.25">
      <c r="A54" t="s">
        <v>601</v>
      </c>
      <c r="B54" t="s">
        <v>602</v>
      </c>
      <c r="C54">
        <v>159</v>
      </c>
      <c r="D54">
        <v>1</v>
      </c>
      <c r="E54" t="s">
        <v>10067</v>
      </c>
      <c r="F54">
        <v>129</v>
      </c>
      <c r="G54">
        <v>0</v>
      </c>
      <c r="H54" t="s">
        <v>637</v>
      </c>
      <c r="I54" t="s">
        <v>6302</v>
      </c>
      <c r="J54" t="s">
        <v>726</v>
      </c>
      <c r="K54" t="s">
        <v>639</v>
      </c>
      <c r="L54" t="s">
        <v>640</v>
      </c>
      <c r="M54" t="s">
        <v>10068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10069</v>
      </c>
      <c r="T54" t="s">
        <v>10068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10070</v>
      </c>
      <c r="F55">
        <v>100</v>
      </c>
      <c r="G55">
        <v>0</v>
      </c>
      <c r="H55" t="s">
        <v>637</v>
      </c>
      <c r="I55" t="s">
        <v>10071</v>
      </c>
      <c r="J55" t="s">
        <v>698</v>
      </c>
      <c r="K55" t="s">
        <v>639</v>
      </c>
      <c r="L55" t="s">
        <v>640</v>
      </c>
      <c r="M55" t="s">
        <v>10068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10072</v>
      </c>
      <c r="T55" t="s">
        <v>10068</v>
      </c>
    </row>
    <row r="56" spans="1:20" x14ac:dyDescent="0.25">
      <c r="A56" t="s">
        <v>241</v>
      </c>
      <c r="B56" t="s">
        <v>247</v>
      </c>
      <c r="C56">
        <v>159</v>
      </c>
      <c r="D56">
        <v>1</v>
      </c>
      <c r="E56" t="s">
        <v>10073</v>
      </c>
      <c r="F56">
        <v>258</v>
      </c>
      <c r="G56">
        <v>0</v>
      </c>
      <c r="H56" t="s">
        <v>637</v>
      </c>
      <c r="I56" t="s">
        <v>10074</v>
      </c>
      <c r="J56" t="s">
        <v>757</v>
      </c>
      <c r="K56" t="s">
        <v>639</v>
      </c>
      <c r="L56" t="s">
        <v>640</v>
      </c>
      <c r="M56" t="s">
        <v>10075</v>
      </c>
      <c r="N56" t="s">
        <v>639</v>
      </c>
      <c r="O56" t="s">
        <v>647</v>
      </c>
      <c r="P56" t="s">
        <v>5</v>
      </c>
      <c r="Q56" t="s">
        <v>648</v>
      </c>
      <c r="R56" t="s">
        <v>640</v>
      </c>
      <c r="S56" t="s">
        <v>10076</v>
      </c>
      <c r="T56" t="s">
        <v>10075</v>
      </c>
    </row>
    <row r="57" spans="1:20" x14ac:dyDescent="0.25">
      <c r="A57" t="s">
        <v>601</v>
      </c>
      <c r="B57" t="s">
        <v>602</v>
      </c>
      <c r="C57">
        <v>159</v>
      </c>
      <c r="D57">
        <v>1</v>
      </c>
      <c r="E57" t="s">
        <v>10073</v>
      </c>
      <c r="F57">
        <v>258</v>
      </c>
      <c r="G57">
        <v>0</v>
      </c>
      <c r="H57" t="s">
        <v>637</v>
      </c>
      <c r="I57" t="s">
        <v>10074</v>
      </c>
      <c r="J57" t="s">
        <v>757</v>
      </c>
      <c r="K57" t="s">
        <v>639</v>
      </c>
      <c r="L57" t="s">
        <v>640</v>
      </c>
      <c r="M57" t="s">
        <v>10075</v>
      </c>
      <c r="N57" t="s">
        <v>639</v>
      </c>
      <c r="O57" t="s">
        <v>647</v>
      </c>
      <c r="P57" t="s">
        <v>5</v>
      </c>
      <c r="Q57" t="s">
        <v>648</v>
      </c>
      <c r="R57" t="s">
        <v>640</v>
      </c>
      <c r="S57" t="s">
        <v>10076</v>
      </c>
      <c r="T57" t="s">
        <v>10075</v>
      </c>
    </row>
    <row r="58" spans="1:20" x14ac:dyDescent="0.25">
      <c r="A58" t="s">
        <v>240</v>
      </c>
      <c r="B58" t="s">
        <v>246</v>
      </c>
      <c r="C58">
        <v>159</v>
      </c>
      <c r="D58">
        <v>1</v>
      </c>
      <c r="E58" t="s">
        <v>10077</v>
      </c>
      <c r="F58">
        <v>129</v>
      </c>
      <c r="G58">
        <v>0</v>
      </c>
      <c r="H58" t="s">
        <v>637</v>
      </c>
      <c r="I58" t="s">
        <v>10078</v>
      </c>
      <c r="J58" t="s">
        <v>727</v>
      </c>
      <c r="K58" t="s">
        <v>639</v>
      </c>
      <c r="L58" t="s">
        <v>640</v>
      </c>
      <c r="M58" t="s">
        <v>10079</v>
      </c>
      <c r="N58" t="s">
        <v>639</v>
      </c>
      <c r="O58" t="s">
        <v>647</v>
      </c>
      <c r="P58" t="s">
        <v>5</v>
      </c>
      <c r="Q58" t="s">
        <v>648</v>
      </c>
      <c r="R58" t="s">
        <v>640</v>
      </c>
      <c r="S58" t="s">
        <v>10080</v>
      </c>
      <c r="T58" t="s">
        <v>10079</v>
      </c>
    </row>
    <row r="59" spans="1:20" x14ac:dyDescent="0.25">
      <c r="A59" t="s">
        <v>239</v>
      </c>
      <c r="B59" t="s">
        <v>245</v>
      </c>
      <c r="C59">
        <v>159</v>
      </c>
      <c r="D59">
        <v>1</v>
      </c>
      <c r="E59" t="s">
        <v>10081</v>
      </c>
      <c r="F59">
        <v>167</v>
      </c>
      <c r="G59">
        <v>38</v>
      </c>
      <c r="H59" t="s">
        <v>637</v>
      </c>
      <c r="I59" t="s">
        <v>10082</v>
      </c>
      <c r="J59" t="s">
        <v>638</v>
      </c>
      <c r="K59" t="s">
        <v>639</v>
      </c>
      <c r="L59" t="s">
        <v>640</v>
      </c>
      <c r="M59" t="s">
        <v>10083</v>
      </c>
      <c r="N59" t="s">
        <v>639</v>
      </c>
      <c r="O59" t="s">
        <v>647</v>
      </c>
      <c r="P59" t="s">
        <v>5</v>
      </c>
      <c r="Q59" t="s">
        <v>648</v>
      </c>
      <c r="R59" t="s">
        <v>640</v>
      </c>
      <c r="S59" t="s">
        <v>10084</v>
      </c>
      <c r="T59" t="s">
        <v>10083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10085</v>
      </c>
      <c r="F60">
        <v>200</v>
      </c>
      <c r="G60">
        <v>0</v>
      </c>
      <c r="H60" t="s">
        <v>637</v>
      </c>
      <c r="I60" t="s">
        <v>10086</v>
      </c>
      <c r="J60" t="s">
        <v>646</v>
      </c>
      <c r="K60" t="s">
        <v>639</v>
      </c>
      <c r="L60" t="s">
        <v>640</v>
      </c>
      <c r="M60" t="s">
        <v>10087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10088</v>
      </c>
      <c r="T60" t="s">
        <v>10089</v>
      </c>
    </row>
    <row r="61" spans="1:20" x14ac:dyDescent="0.25">
      <c r="A61" t="s">
        <v>516</v>
      </c>
      <c r="B61" t="s">
        <v>120</v>
      </c>
      <c r="C61">
        <v>75</v>
      </c>
      <c r="D61">
        <v>1</v>
      </c>
      <c r="E61" t="s">
        <v>10090</v>
      </c>
      <c r="F61">
        <v>75</v>
      </c>
      <c r="G61">
        <v>0</v>
      </c>
      <c r="H61" t="s">
        <v>649</v>
      </c>
      <c r="I61" t="s">
        <v>10091</v>
      </c>
      <c r="J61" t="s">
        <v>10092</v>
      </c>
      <c r="K61" t="s">
        <v>888</v>
      </c>
      <c r="L61" t="s">
        <v>8054</v>
      </c>
      <c r="M61" t="s">
        <v>10093</v>
      </c>
      <c r="N61" t="s">
        <v>639</v>
      </c>
      <c r="O61" t="s">
        <v>651</v>
      </c>
      <c r="P61" t="s">
        <v>26</v>
      </c>
      <c r="Q61" t="s">
        <v>652</v>
      </c>
      <c r="R61" t="s">
        <v>640</v>
      </c>
      <c r="S61" t="s">
        <v>10094</v>
      </c>
      <c r="T61" t="s">
        <v>10093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10095</v>
      </c>
      <c r="F62">
        <v>229</v>
      </c>
      <c r="G62">
        <v>0</v>
      </c>
      <c r="H62" t="s">
        <v>637</v>
      </c>
      <c r="I62" t="s">
        <v>10096</v>
      </c>
      <c r="J62" t="s">
        <v>697</v>
      </c>
      <c r="K62" t="s">
        <v>639</v>
      </c>
      <c r="L62" t="s">
        <v>640</v>
      </c>
      <c r="M62" t="s">
        <v>10097</v>
      </c>
      <c r="N62" t="s">
        <v>639</v>
      </c>
      <c r="O62" t="s">
        <v>647</v>
      </c>
      <c r="P62" t="s">
        <v>5</v>
      </c>
      <c r="Q62" t="s">
        <v>648</v>
      </c>
      <c r="R62" t="s">
        <v>640</v>
      </c>
      <c r="S62" t="s">
        <v>10098</v>
      </c>
      <c r="T62" t="s">
        <v>10097</v>
      </c>
    </row>
    <row r="63" spans="1:20" x14ac:dyDescent="0.25">
      <c r="A63" t="s">
        <v>240</v>
      </c>
      <c r="B63" t="s">
        <v>246</v>
      </c>
      <c r="C63">
        <v>159</v>
      </c>
      <c r="D63">
        <v>1</v>
      </c>
      <c r="E63" t="s">
        <v>10095</v>
      </c>
      <c r="F63">
        <v>229</v>
      </c>
      <c r="G63">
        <v>0</v>
      </c>
      <c r="H63" t="s">
        <v>637</v>
      </c>
      <c r="I63" t="s">
        <v>10096</v>
      </c>
      <c r="J63" t="s">
        <v>697</v>
      </c>
      <c r="K63" t="s">
        <v>639</v>
      </c>
      <c r="L63" t="s">
        <v>640</v>
      </c>
      <c r="M63" t="s">
        <v>10097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10098</v>
      </c>
      <c r="T63" t="s">
        <v>10097</v>
      </c>
    </row>
    <row r="64" spans="1:20" x14ac:dyDescent="0.25">
      <c r="A64" t="s">
        <v>601</v>
      </c>
      <c r="B64" t="s">
        <v>742</v>
      </c>
      <c r="C64">
        <v>99.19</v>
      </c>
      <c r="D64">
        <v>1</v>
      </c>
      <c r="E64" t="s">
        <v>10099</v>
      </c>
      <c r="F64">
        <v>106.19</v>
      </c>
      <c r="G64">
        <v>7</v>
      </c>
      <c r="H64" t="s">
        <v>677</v>
      </c>
      <c r="I64" t="s">
        <v>10100</v>
      </c>
      <c r="J64" t="s">
        <v>10101</v>
      </c>
      <c r="K64" t="s">
        <v>10102</v>
      </c>
      <c r="L64" t="s">
        <v>10103</v>
      </c>
      <c r="M64" t="s">
        <v>10104</v>
      </c>
      <c r="N64" t="s">
        <v>639</v>
      </c>
      <c r="O64" t="s">
        <v>678</v>
      </c>
      <c r="P64" t="s">
        <v>23</v>
      </c>
      <c r="Q64" t="s">
        <v>679</v>
      </c>
      <c r="R64" t="s">
        <v>640</v>
      </c>
      <c r="S64" t="s">
        <v>10105</v>
      </c>
      <c r="T64" t="s">
        <v>10106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10107</v>
      </c>
      <c r="F65">
        <v>102</v>
      </c>
      <c r="G65">
        <v>2</v>
      </c>
      <c r="H65" t="s">
        <v>637</v>
      </c>
      <c r="I65" t="s">
        <v>10108</v>
      </c>
      <c r="J65" t="s">
        <v>646</v>
      </c>
      <c r="K65" t="s">
        <v>639</v>
      </c>
      <c r="L65" t="s">
        <v>640</v>
      </c>
      <c r="M65" t="s">
        <v>10109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10110</v>
      </c>
      <c r="T65" t="s">
        <v>10109</v>
      </c>
    </row>
    <row r="66" spans="1:20" x14ac:dyDescent="0.25">
      <c r="A66" t="s">
        <v>22</v>
      </c>
      <c r="B66" t="s">
        <v>27</v>
      </c>
      <c r="C66">
        <v>66.333333333333329</v>
      </c>
      <c r="D66">
        <v>6</v>
      </c>
      <c r="E66" t="s">
        <v>10111</v>
      </c>
      <c r="F66">
        <v>500</v>
      </c>
      <c r="G66">
        <v>0</v>
      </c>
      <c r="H66" t="s">
        <v>649</v>
      </c>
      <c r="I66" t="s">
        <v>4086</v>
      </c>
      <c r="J66" t="s">
        <v>10112</v>
      </c>
      <c r="K66" t="s">
        <v>8866</v>
      </c>
      <c r="L66" t="s">
        <v>10113</v>
      </c>
      <c r="M66" t="s">
        <v>10114</v>
      </c>
      <c r="N66" t="s">
        <v>639</v>
      </c>
      <c r="O66" t="s">
        <v>656</v>
      </c>
      <c r="P66" t="s">
        <v>26</v>
      </c>
      <c r="Q66" t="s">
        <v>652</v>
      </c>
      <c r="R66" t="s">
        <v>640</v>
      </c>
      <c r="S66" t="s">
        <v>10115</v>
      </c>
      <c r="T66" t="s">
        <v>10116</v>
      </c>
    </row>
    <row r="67" spans="1:20" x14ac:dyDescent="0.25">
      <c r="A67" t="s">
        <v>601</v>
      </c>
      <c r="B67" t="s">
        <v>602</v>
      </c>
      <c r="C67">
        <v>139</v>
      </c>
      <c r="D67">
        <v>1</v>
      </c>
      <c r="E67" t="s">
        <v>10117</v>
      </c>
      <c r="F67">
        <v>1009.4</v>
      </c>
      <c r="G67">
        <v>104</v>
      </c>
      <c r="H67" t="s">
        <v>649</v>
      </c>
      <c r="I67" t="s">
        <v>10118</v>
      </c>
      <c r="J67" t="s">
        <v>10119</v>
      </c>
      <c r="K67" t="s">
        <v>10120</v>
      </c>
      <c r="L67" t="s">
        <v>10121</v>
      </c>
      <c r="M67" t="s">
        <v>10122</v>
      </c>
      <c r="N67" t="s">
        <v>639</v>
      </c>
      <c r="O67" t="s">
        <v>678</v>
      </c>
      <c r="P67" t="s">
        <v>23</v>
      </c>
      <c r="Q67" t="s">
        <v>679</v>
      </c>
      <c r="R67" t="s">
        <v>640</v>
      </c>
      <c r="S67" t="s">
        <v>10123</v>
      </c>
      <c r="T67" t="s">
        <v>10122</v>
      </c>
    </row>
    <row r="68" spans="1:20" x14ac:dyDescent="0.25">
      <c r="A68" t="s">
        <v>241</v>
      </c>
      <c r="B68" t="s">
        <v>247</v>
      </c>
      <c r="C68">
        <v>139</v>
      </c>
      <c r="D68">
        <v>1</v>
      </c>
      <c r="E68" t="s">
        <v>10117</v>
      </c>
      <c r="F68">
        <v>1009.4</v>
      </c>
      <c r="G68">
        <v>104</v>
      </c>
      <c r="H68" t="s">
        <v>649</v>
      </c>
      <c r="I68" t="s">
        <v>10118</v>
      </c>
      <c r="J68" t="s">
        <v>10119</v>
      </c>
      <c r="K68" t="s">
        <v>10120</v>
      </c>
      <c r="L68" t="s">
        <v>10121</v>
      </c>
      <c r="M68" t="s">
        <v>10122</v>
      </c>
      <c r="N68" t="s">
        <v>639</v>
      </c>
      <c r="O68" t="s">
        <v>678</v>
      </c>
      <c r="P68" t="s">
        <v>23</v>
      </c>
      <c r="Q68" t="s">
        <v>679</v>
      </c>
      <c r="R68" t="s">
        <v>640</v>
      </c>
      <c r="S68" t="s">
        <v>10123</v>
      </c>
      <c r="T68" t="s">
        <v>10122</v>
      </c>
    </row>
    <row r="69" spans="1:20" x14ac:dyDescent="0.25">
      <c r="A69" t="s">
        <v>240</v>
      </c>
      <c r="B69" t="s">
        <v>246</v>
      </c>
      <c r="C69">
        <v>139</v>
      </c>
      <c r="D69">
        <v>1</v>
      </c>
      <c r="E69" t="s">
        <v>10117</v>
      </c>
      <c r="F69">
        <v>1009.4</v>
      </c>
      <c r="G69">
        <v>104</v>
      </c>
      <c r="H69" t="s">
        <v>649</v>
      </c>
      <c r="I69" t="s">
        <v>10118</v>
      </c>
      <c r="J69" t="s">
        <v>10119</v>
      </c>
      <c r="K69" t="s">
        <v>10120</v>
      </c>
      <c r="L69" t="s">
        <v>10121</v>
      </c>
      <c r="M69" t="s">
        <v>10122</v>
      </c>
      <c r="N69" t="s">
        <v>639</v>
      </c>
      <c r="O69" t="s">
        <v>678</v>
      </c>
      <c r="P69" t="s">
        <v>23</v>
      </c>
      <c r="Q69" t="s">
        <v>679</v>
      </c>
      <c r="R69" t="s">
        <v>640</v>
      </c>
      <c r="S69" t="s">
        <v>10123</v>
      </c>
      <c r="T69" t="s">
        <v>10122</v>
      </c>
    </row>
    <row r="70" spans="1:20" x14ac:dyDescent="0.25">
      <c r="A70" t="s">
        <v>239</v>
      </c>
      <c r="B70" t="s">
        <v>245</v>
      </c>
      <c r="C70">
        <v>139</v>
      </c>
      <c r="D70">
        <v>1</v>
      </c>
      <c r="E70" t="s">
        <v>10117</v>
      </c>
      <c r="F70">
        <v>1009.4</v>
      </c>
      <c r="G70">
        <v>104</v>
      </c>
      <c r="H70" t="s">
        <v>649</v>
      </c>
      <c r="I70" t="s">
        <v>10118</v>
      </c>
      <c r="J70" t="s">
        <v>10119</v>
      </c>
      <c r="K70" t="s">
        <v>10120</v>
      </c>
      <c r="L70" t="s">
        <v>10121</v>
      </c>
      <c r="M70" t="s">
        <v>10122</v>
      </c>
      <c r="N70" t="s">
        <v>639</v>
      </c>
      <c r="O70" t="s">
        <v>678</v>
      </c>
      <c r="P70" t="s">
        <v>23</v>
      </c>
      <c r="Q70" t="s">
        <v>679</v>
      </c>
      <c r="R70" t="s">
        <v>640</v>
      </c>
      <c r="S70" t="s">
        <v>10123</v>
      </c>
      <c r="T70" t="s">
        <v>10122</v>
      </c>
    </row>
    <row r="71" spans="1:20" x14ac:dyDescent="0.25">
      <c r="A71" t="s">
        <v>601</v>
      </c>
      <c r="B71" t="s">
        <v>602</v>
      </c>
      <c r="C71">
        <v>139</v>
      </c>
      <c r="D71">
        <v>1</v>
      </c>
      <c r="E71" t="s">
        <v>10117</v>
      </c>
      <c r="F71">
        <v>1009.4</v>
      </c>
      <c r="G71">
        <v>104</v>
      </c>
      <c r="H71" t="s">
        <v>649</v>
      </c>
      <c r="I71" t="s">
        <v>10118</v>
      </c>
      <c r="J71" t="s">
        <v>10119</v>
      </c>
      <c r="K71" t="s">
        <v>10120</v>
      </c>
      <c r="L71" t="s">
        <v>10121</v>
      </c>
      <c r="M71" t="s">
        <v>10122</v>
      </c>
      <c r="N71" t="s">
        <v>639</v>
      </c>
      <c r="O71" t="s">
        <v>678</v>
      </c>
      <c r="P71" t="s">
        <v>23</v>
      </c>
      <c r="Q71" t="s">
        <v>679</v>
      </c>
      <c r="R71" t="s">
        <v>640</v>
      </c>
      <c r="S71" t="s">
        <v>10123</v>
      </c>
      <c r="T71" t="s">
        <v>10122</v>
      </c>
    </row>
    <row r="72" spans="1:20" x14ac:dyDescent="0.25">
      <c r="A72" t="s">
        <v>241</v>
      </c>
      <c r="B72" t="s">
        <v>247</v>
      </c>
      <c r="C72">
        <v>139</v>
      </c>
      <c r="D72">
        <v>1</v>
      </c>
      <c r="E72" t="s">
        <v>10117</v>
      </c>
      <c r="F72">
        <v>1009.4</v>
      </c>
      <c r="G72">
        <v>104</v>
      </c>
      <c r="H72" t="s">
        <v>649</v>
      </c>
      <c r="I72" t="s">
        <v>10118</v>
      </c>
      <c r="J72" t="s">
        <v>10119</v>
      </c>
      <c r="K72" t="s">
        <v>10120</v>
      </c>
      <c r="L72" t="s">
        <v>10121</v>
      </c>
      <c r="M72" t="s">
        <v>10122</v>
      </c>
      <c r="N72" t="s">
        <v>639</v>
      </c>
      <c r="O72" t="s">
        <v>678</v>
      </c>
      <c r="P72" t="s">
        <v>23</v>
      </c>
      <c r="Q72" t="s">
        <v>679</v>
      </c>
      <c r="R72" t="s">
        <v>640</v>
      </c>
      <c r="S72" t="s">
        <v>10123</v>
      </c>
      <c r="T72" t="s">
        <v>10122</v>
      </c>
    </row>
    <row r="73" spans="1:20" x14ac:dyDescent="0.25">
      <c r="A73" t="s">
        <v>240</v>
      </c>
      <c r="B73" t="s">
        <v>246</v>
      </c>
      <c r="C73">
        <v>139</v>
      </c>
      <c r="D73">
        <v>1</v>
      </c>
      <c r="E73" t="s">
        <v>10117</v>
      </c>
      <c r="F73">
        <v>1009.4</v>
      </c>
      <c r="G73">
        <v>104</v>
      </c>
      <c r="H73" t="s">
        <v>649</v>
      </c>
      <c r="I73" t="s">
        <v>10118</v>
      </c>
      <c r="J73" t="s">
        <v>10119</v>
      </c>
      <c r="K73" t="s">
        <v>10120</v>
      </c>
      <c r="L73" t="s">
        <v>10121</v>
      </c>
      <c r="M73" t="s">
        <v>10122</v>
      </c>
      <c r="N73" t="s">
        <v>639</v>
      </c>
      <c r="O73" t="s">
        <v>678</v>
      </c>
      <c r="P73" t="s">
        <v>23</v>
      </c>
      <c r="Q73" t="s">
        <v>679</v>
      </c>
      <c r="R73" t="s">
        <v>640</v>
      </c>
      <c r="S73" t="s">
        <v>10123</v>
      </c>
      <c r="T73" t="s">
        <v>10122</v>
      </c>
    </row>
    <row r="74" spans="1:20" x14ac:dyDescent="0.25">
      <c r="A74" t="s">
        <v>239</v>
      </c>
      <c r="B74" t="s">
        <v>245</v>
      </c>
      <c r="C74">
        <v>139</v>
      </c>
      <c r="D74">
        <v>1</v>
      </c>
      <c r="E74" t="s">
        <v>10117</v>
      </c>
      <c r="F74">
        <v>1009.4</v>
      </c>
      <c r="G74">
        <v>104</v>
      </c>
      <c r="H74" t="s">
        <v>649</v>
      </c>
      <c r="I74" t="s">
        <v>10118</v>
      </c>
      <c r="J74" t="s">
        <v>10119</v>
      </c>
      <c r="K74" t="s">
        <v>10120</v>
      </c>
      <c r="L74" t="s">
        <v>10121</v>
      </c>
      <c r="M74" t="s">
        <v>10122</v>
      </c>
      <c r="N74" t="s">
        <v>639</v>
      </c>
      <c r="O74" t="s">
        <v>678</v>
      </c>
      <c r="P74" t="s">
        <v>23</v>
      </c>
      <c r="Q74" t="s">
        <v>679</v>
      </c>
      <c r="R74" t="s">
        <v>640</v>
      </c>
      <c r="S74" t="s">
        <v>10123</v>
      </c>
      <c r="T74" t="s">
        <v>10122</v>
      </c>
    </row>
    <row r="75" spans="1:20" x14ac:dyDescent="0.25">
      <c r="A75" t="s">
        <v>239</v>
      </c>
      <c r="B75" t="s">
        <v>245</v>
      </c>
      <c r="C75">
        <v>159</v>
      </c>
      <c r="D75">
        <v>2</v>
      </c>
      <c r="E75" t="s">
        <v>10124</v>
      </c>
      <c r="F75">
        <v>258</v>
      </c>
      <c r="G75">
        <v>0</v>
      </c>
      <c r="H75" t="s">
        <v>637</v>
      </c>
      <c r="I75" t="s">
        <v>10125</v>
      </c>
      <c r="J75" t="s">
        <v>663</v>
      </c>
      <c r="K75" t="s">
        <v>639</v>
      </c>
      <c r="L75" t="s">
        <v>640</v>
      </c>
      <c r="M75" t="s">
        <v>10122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10126</v>
      </c>
      <c r="T75" t="s">
        <v>10122</v>
      </c>
    </row>
    <row r="76" spans="1:20" x14ac:dyDescent="0.25">
      <c r="A76" t="s">
        <v>116</v>
      </c>
      <c r="B76" t="s">
        <v>117</v>
      </c>
      <c r="C76">
        <v>12</v>
      </c>
      <c r="D76">
        <v>20</v>
      </c>
      <c r="E76" t="s">
        <v>10127</v>
      </c>
      <c r="F76">
        <v>280</v>
      </c>
      <c r="G76">
        <v>0</v>
      </c>
      <c r="H76" t="s">
        <v>649</v>
      </c>
      <c r="I76" t="s">
        <v>10128</v>
      </c>
      <c r="J76" t="s">
        <v>10129</v>
      </c>
      <c r="K76" t="s">
        <v>10130</v>
      </c>
      <c r="L76" t="s">
        <v>10131</v>
      </c>
      <c r="M76" t="s">
        <v>10132</v>
      </c>
      <c r="N76" t="s">
        <v>639</v>
      </c>
      <c r="O76" t="s">
        <v>656</v>
      </c>
      <c r="P76" t="s">
        <v>26</v>
      </c>
      <c r="Q76" t="s">
        <v>652</v>
      </c>
      <c r="R76" t="s">
        <v>640</v>
      </c>
      <c r="S76" t="s">
        <v>10133</v>
      </c>
      <c r="T76" t="s">
        <v>10134</v>
      </c>
    </row>
    <row r="77" spans="1:20" x14ac:dyDescent="0.25">
      <c r="A77" t="s">
        <v>22</v>
      </c>
      <c r="B77" t="s">
        <v>27</v>
      </c>
      <c r="C77">
        <v>99</v>
      </c>
      <c r="D77">
        <v>2</v>
      </c>
      <c r="E77" t="s">
        <v>10135</v>
      </c>
      <c r="F77">
        <v>364</v>
      </c>
      <c r="G77">
        <v>0</v>
      </c>
      <c r="H77" t="s">
        <v>649</v>
      </c>
      <c r="I77" t="s">
        <v>6266</v>
      </c>
      <c r="J77" t="s">
        <v>10136</v>
      </c>
      <c r="K77" t="s">
        <v>10137</v>
      </c>
      <c r="L77" t="s">
        <v>10138</v>
      </c>
      <c r="M77" t="s">
        <v>10139</v>
      </c>
      <c r="N77" t="s">
        <v>639</v>
      </c>
      <c r="O77" t="s">
        <v>651</v>
      </c>
      <c r="P77" t="s">
        <v>26</v>
      </c>
      <c r="Q77" t="s">
        <v>652</v>
      </c>
      <c r="R77" t="s">
        <v>640</v>
      </c>
      <c r="S77" t="s">
        <v>10140</v>
      </c>
      <c r="T77" t="s">
        <v>10139</v>
      </c>
    </row>
    <row r="78" spans="1:20" x14ac:dyDescent="0.25">
      <c r="A78" t="s">
        <v>101</v>
      </c>
      <c r="B78" t="s">
        <v>74</v>
      </c>
      <c r="C78">
        <v>86</v>
      </c>
      <c r="D78">
        <v>1</v>
      </c>
      <c r="E78" t="s">
        <v>10135</v>
      </c>
      <c r="F78">
        <v>364</v>
      </c>
      <c r="G78">
        <v>0</v>
      </c>
      <c r="H78" t="s">
        <v>649</v>
      </c>
      <c r="I78" t="s">
        <v>6266</v>
      </c>
      <c r="J78" t="s">
        <v>10136</v>
      </c>
      <c r="K78" t="s">
        <v>10137</v>
      </c>
      <c r="L78" t="s">
        <v>10138</v>
      </c>
      <c r="M78" t="s">
        <v>10139</v>
      </c>
      <c r="N78" t="s">
        <v>639</v>
      </c>
      <c r="O78" t="s">
        <v>651</v>
      </c>
      <c r="P78" t="s">
        <v>26</v>
      </c>
      <c r="Q78" t="s">
        <v>652</v>
      </c>
      <c r="R78" t="s">
        <v>640</v>
      </c>
      <c r="S78" t="s">
        <v>10140</v>
      </c>
      <c r="T78" t="s">
        <v>10139</v>
      </c>
    </row>
    <row r="79" spans="1:20" x14ac:dyDescent="0.25">
      <c r="A79" t="s">
        <v>22</v>
      </c>
      <c r="B79" t="s">
        <v>27</v>
      </c>
      <c r="C79">
        <v>80</v>
      </c>
      <c r="D79">
        <v>1</v>
      </c>
      <c r="E79" t="s">
        <v>10135</v>
      </c>
      <c r="F79">
        <v>364</v>
      </c>
      <c r="G79">
        <v>0</v>
      </c>
      <c r="H79" t="s">
        <v>649</v>
      </c>
      <c r="I79" t="s">
        <v>6266</v>
      </c>
      <c r="J79" t="s">
        <v>10136</v>
      </c>
      <c r="K79" t="s">
        <v>10137</v>
      </c>
      <c r="L79" t="s">
        <v>10138</v>
      </c>
      <c r="M79" t="s">
        <v>10139</v>
      </c>
      <c r="N79" t="s">
        <v>639</v>
      </c>
      <c r="O79" t="s">
        <v>651</v>
      </c>
      <c r="P79" t="s">
        <v>26</v>
      </c>
      <c r="Q79" t="s">
        <v>652</v>
      </c>
      <c r="R79" t="s">
        <v>640</v>
      </c>
      <c r="S79" t="s">
        <v>10140</v>
      </c>
      <c r="T79" t="s">
        <v>10139</v>
      </c>
    </row>
    <row r="80" spans="1:20" x14ac:dyDescent="0.25">
      <c r="A80" t="s">
        <v>239</v>
      </c>
      <c r="B80" t="s">
        <v>245</v>
      </c>
      <c r="C80">
        <v>159</v>
      </c>
      <c r="D80">
        <v>1</v>
      </c>
      <c r="E80" t="s">
        <v>10141</v>
      </c>
      <c r="F80">
        <v>387</v>
      </c>
      <c r="G80">
        <v>0</v>
      </c>
      <c r="H80" t="s">
        <v>637</v>
      </c>
      <c r="I80" t="s">
        <v>10142</v>
      </c>
      <c r="J80" t="s">
        <v>715</v>
      </c>
      <c r="K80" t="s">
        <v>639</v>
      </c>
      <c r="L80" t="s">
        <v>640</v>
      </c>
      <c r="M80" t="s">
        <v>10143</v>
      </c>
      <c r="N80" t="s">
        <v>639</v>
      </c>
      <c r="O80" t="s">
        <v>647</v>
      </c>
      <c r="P80" t="s">
        <v>5</v>
      </c>
      <c r="Q80" t="s">
        <v>648</v>
      </c>
      <c r="R80" t="s">
        <v>640</v>
      </c>
      <c r="S80" t="s">
        <v>10144</v>
      </c>
      <c r="T80" t="s">
        <v>10143</v>
      </c>
    </row>
    <row r="81" spans="1:20" x14ac:dyDescent="0.25">
      <c r="A81" t="s">
        <v>240</v>
      </c>
      <c r="B81" t="s">
        <v>246</v>
      </c>
      <c r="C81">
        <v>159</v>
      </c>
      <c r="D81">
        <v>2</v>
      </c>
      <c r="E81" t="s">
        <v>10141</v>
      </c>
      <c r="F81">
        <v>387</v>
      </c>
      <c r="G81">
        <v>0</v>
      </c>
      <c r="H81" t="s">
        <v>637</v>
      </c>
      <c r="I81" t="s">
        <v>10142</v>
      </c>
      <c r="J81" t="s">
        <v>715</v>
      </c>
      <c r="K81" t="s">
        <v>639</v>
      </c>
      <c r="L81" t="s">
        <v>640</v>
      </c>
      <c r="M81" t="s">
        <v>10143</v>
      </c>
      <c r="N81" t="s">
        <v>639</v>
      </c>
      <c r="O81" t="s">
        <v>647</v>
      </c>
      <c r="P81" t="s">
        <v>5</v>
      </c>
      <c r="Q81" t="s">
        <v>648</v>
      </c>
      <c r="R81" t="s">
        <v>640</v>
      </c>
      <c r="S81" t="s">
        <v>10144</v>
      </c>
      <c r="T81" t="s">
        <v>10143</v>
      </c>
    </row>
    <row r="82" spans="1:20" x14ac:dyDescent="0.25">
      <c r="A82" t="s">
        <v>240</v>
      </c>
      <c r="B82" t="s">
        <v>246</v>
      </c>
      <c r="C82">
        <v>159</v>
      </c>
      <c r="D82">
        <v>1</v>
      </c>
      <c r="E82" t="s">
        <v>10145</v>
      </c>
      <c r="F82">
        <v>287</v>
      </c>
      <c r="G82">
        <v>29</v>
      </c>
      <c r="H82" t="s">
        <v>637</v>
      </c>
      <c r="I82" t="s">
        <v>10146</v>
      </c>
      <c r="J82" t="s">
        <v>735</v>
      </c>
      <c r="K82" t="s">
        <v>639</v>
      </c>
      <c r="L82" t="s">
        <v>640</v>
      </c>
      <c r="M82" t="s">
        <v>10147</v>
      </c>
      <c r="N82" t="s">
        <v>639</v>
      </c>
      <c r="O82" t="s">
        <v>647</v>
      </c>
      <c r="P82" t="s">
        <v>5</v>
      </c>
      <c r="Q82" t="s">
        <v>648</v>
      </c>
      <c r="R82" t="s">
        <v>640</v>
      </c>
      <c r="S82" t="s">
        <v>10148</v>
      </c>
      <c r="T82" t="s">
        <v>10147</v>
      </c>
    </row>
    <row r="83" spans="1:20" x14ac:dyDescent="0.25">
      <c r="A83" t="s">
        <v>239</v>
      </c>
      <c r="B83" t="s">
        <v>245</v>
      </c>
      <c r="C83">
        <v>159</v>
      </c>
      <c r="D83">
        <v>1</v>
      </c>
      <c r="E83" t="s">
        <v>10145</v>
      </c>
      <c r="F83">
        <v>287</v>
      </c>
      <c r="G83">
        <v>29</v>
      </c>
      <c r="H83" t="s">
        <v>637</v>
      </c>
      <c r="I83" t="s">
        <v>10146</v>
      </c>
      <c r="J83" t="s">
        <v>735</v>
      </c>
      <c r="K83" t="s">
        <v>639</v>
      </c>
      <c r="L83" t="s">
        <v>640</v>
      </c>
      <c r="M83" t="s">
        <v>10147</v>
      </c>
      <c r="N83" t="s">
        <v>639</v>
      </c>
      <c r="O83" t="s">
        <v>647</v>
      </c>
      <c r="P83" t="s">
        <v>5</v>
      </c>
      <c r="Q83" t="s">
        <v>648</v>
      </c>
      <c r="R83" t="s">
        <v>640</v>
      </c>
      <c r="S83" t="s">
        <v>10148</v>
      </c>
      <c r="T83" t="s">
        <v>10147</v>
      </c>
    </row>
    <row r="84" spans="1:20" x14ac:dyDescent="0.25">
      <c r="A84" t="s">
        <v>601</v>
      </c>
      <c r="B84" t="s">
        <v>602</v>
      </c>
      <c r="C84">
        <v>139</v>
      </c>
      <c r="D84">
        <v>2</v>
      </c>
      <c r="E84" t="s">
        <v>10149</v>
      </c>
      <c r="F84">
        <v>556</v>
      </c>
      <c r="G84">
        <v>0</v>
      </c>
      <c r="H84" t="s">
        <v>649</v>
      </c>
      <c r="I84" t="s">
        <v>6251</v>
      </c>
      <c r="J84" t="s">
        <v>10150</v>
      </c>
      <c r="K84" t="s">
        <v>10151</v>
      </c>
      <c r="L84" t="s">
        <v>6763</v>
      </c>
      <c r="M84" t="s">
        <v>10152</v>
      </c>
      <c r="N84" t="s">
        <v>639</v>
      </c>
      <c r="O84" t="s">
        <v>651</v>
      </c>
      <c r="P84" t="s">
        <v>26</v>
      </c>
      <c r="Q84" t="s">
        <v>652</v>
      </c>
      <c r="R84" t="s">
        <v>640</v>
      </c>
      <c r="S84" t="s">
        <v>10153</v>
      </c>
      <c r="T84" t="s">
        <v>10154</v>
      </c>
    </row>
    <row r="85" spans="1:20" x14ac:dyDescent="0.25">
      <c r="A85" t="s">
        <v>239</v>
      </c>
      <c r="B85" t="s">
        <v>245</v>
      </c>
      <c r="C85">
        <v>139</v>
      </c>
      <c r="D85">
        <v>2</v>
      </c>
      <c r="E85" t="s">
        <v>10149</v>
      </c>
      <c r="F85">
        <v>556</v>
      </c>
      <c r="G85">
        <v>0</v>
      </c>
      <c r="H85" t="s">
        <v>649</v>
      </c>
      <c r="I85" t="s">
        <v>6251</v>
      </c>
      <c r="J85" t="s">
        <v>10150</v>
      </c>
      <c r="K85" t="s">
        <v>10151</v>
      </c>
      <c r="L85" t="s">
        <v>6763</v>
      </c>
      <c r="M85" t="s">
        <v>10152</v>
      </c>
      <c r="N85" t="s">
        <v>639</v>
      </c>
      <c r="O85" t="s">
        <v>651</v>
      </c>
      <c r="P85" t="s">
        <v>26</v>
      </c>
      <c r="Q85" t="s">
        <v>652</v>
      </c>
      <c r="R85" t="s">
        <v>640</v>
      </c>
      <c r="S85" t="s">
        <v>10153</v>
      </c>
      <c r="T85" t="s">
        <v>10154</v>
      </c>
    </row>
    <row r="86" spans="1:20" x14ac:dyDescent="0.25">
      <c r="A86" t="s">
        <v>22</v>
      </c>
      <c r="B86" t="s">
        <v>27</v>
      </c>
      <c r="C86">
        <v>69.900000000000006</v>
      </c>
      <c r="D86">
        <v>10</v>
      </c>
      <c r="E86" t="s">
        <v>10155</v>
      </c>
      <c r="F86">
        <v>800</v>
      </c>
      <c r="G86">
        <v>0</v>
      </c>
      <c r="H86" t="s">
        <v>649</v>
      </c>
      <c r="I86" t="s">
        <v>10156</v>
      </c>
      <c r="J86" t="s">
        <v>10157</v>
      </c>
      <c r="K86" t="s">
        <v>886</v>
      </c>
      <c r="L86" t="s">
        <v>6510</v>
      </c>
      <c r="M86" t="s">
        <v>10158</v>
      </c>
      <c r="N86" t="s">
        <v>639</v>
      </c>
      <c r="O86" t="s">
        <v>651</v>
      </c>
      <c r="P86" t="s">
        <v>26</v>
      </c>
      <c r="Q86" t="s">
        <v>652</v>
      </c>
      <c r="R86" t="s">
        <v>640</v>
      </c>
      <c r="S86" t="s">
        <v>10159</v>
      </c>
      <c r="T86" t="s">
        <v>10160</v>
      </c>
    </row>
    <row r="87" spans="1:20" x14ac:dyDescent="0.25">
      <c r="A87" t="s">
        <v>240</v>
      </c>
      <c r="B87" t="s">
        <v>246</v>
      </c>
      <c r="C87">
        <v>159</v>
      </c>
      <c r="D87">
        <v>1</v>
      </c>
      <c r="E87" t="s">
        <v>10161</v>
      </c>
      <c r="F87">
        <v>129</v>
      </c>
      <c r="G87">
        <v>0</v>
      </c>
      <c r="H87" t="s">
        <v>637</v>
      </c>
      <c r="I87" t="s">
        <v>10162</v>
      </c>
      <c r="J87" t="s">
        <v>740</v>
      </c>
      <c r="K87" t="s">
        <v>639</v>
      </c>
      <c r="L87" t="s">
        <v>640</v>
      </c>
      <c r="M87" t="s">
        <v>10163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10164</v>
      </c>
      <c r="T87" t="s">
        <v>10163</v>
      </c>
    </row>
    <row r="88" spans="1:20" x14ac:dyDescent="0.25">
      <c r="A88" t="s">
        <v>239</v>
      </c>
      <c r="B88" t="s">
        <v>742</v>
      </c>
      <c r="C88">
        <v>103.55</v>
      </c>
      <c r="D88">
        <v>2</v>
      </c>
      <c r="E88" t="s">
        <v>10165</v>
      </c>
      <c r="F88">
        <v>214.1</v>
      </c>
      <c r="G88">
        <v>7</v>
      </c>
      <c r="H88" t="s">
        <v>677</v>
      </c>
      <c r="I88" t="s">
        <v>10166</v>
      </c>
      <c r="J88" t="s">
        <v>10167</v>
      </c>
      <c r="K88" t="s">
        <v>813</v>
      </c>
      <c r="L88" t="s">
        <v>10168</v>
      </c>
      <c r="M88" t="s">
        <v>10169</v>
      </c>
      <c r="N88" t="s">
        <v>639</v>
      </c>
      <c r="O88" t="s">
        <v>678</v>
      </c>
      <c r="P88" t="s">
        <v>23</v>
      </c>
      <c r="Q88" t="s">
        <v>679</v>
      </c>
      <c r="R88" t="s">
        <v>640</v>
      </c>
      <c r="S88" t="s">
        <v>10170</v>
      </c>
      <c r="T88" t="s">
        <v>10169</v>
      </c>
    </row>
    <row r="89" spans="1:20" x14ac:dyDescent="0.25">
      <c r="A89" t="s">
        <v>240</v>
      </c>
      <c r="B89" t="s">
        <v>246</v>
      </c>
      <c r="C89">
        <v>159</v>
      </c>
      <c r="D89">
        <v>2</v>
      </c>
      <c r="E89" t="s">
        <v>10171</v>
      </c>
      <c r="F89">
        <v>258</v>
      </c>
      <c r="G89">
        <v>0</v>
      </c>
      <c r="H89" t="s">
        <v>637</v>
      </c>
      <c r="I89" t="s">
        <v>10142</v>
      </c>
      <c r="J89" t="s">
        <v>715</v>
      </c>
      <c r="K89" t="s">
        <v>639</v>
      </c>
      <c r="L89" t="s">
        <v>640</v>
      </c>
      <c r="M89" t="s">
        <v>10172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10173</v>
      </c>
      <c r="T89" t="s">
        <v>10172</v>
      </c>
    </row>
    <row r="90" spans="1:20" x14ac:dyDescent="0.25">
      <c r="A90" t="s">
        <v>241</v>
      </c>
      <c r="B90" t="s">
        <v>2885</v>
      </c>
      <c r="C90">
        <v>93.74</v>
      </c>
      <c r="D90">
        <v>1</v>
      </c>
      <c r="E90" t="s">
        <v>10174</v>
      </c>
      <c r="F90">
        <v>108.74</v>
      </c>
      <c r="G90">
        <v>15</v>
      </c>
      <c r="H90" t="s">
        <v>649</v>
      </c>
      <c r="I90" t="s">
        <v>10175</v>
      </c>
      <c r="J90" t="s">
        <v>10176</v>
      </c>
      <c r="K90" t="s">
        <v>765</v>
      </c>
      <c r="L90" t="s">
        <v>10177</v>
      </c>
      <c r="M90" t="s">
        <v>10178</v>
      </c>
      <c r="N90" t="s">
        <v>639</v>
      </c>
      <c r="O90" t="s">
        <v>678</v>
      </c>
      <c r="P90" t="s">
        <v>23</v>
      </c>
      <c r="Q90" t="s">
        <v>679</v>
      </c>
      <c r="R90" t="s">
        <v>640</v>
      </c>
      <c r="S90" t="s">
        <v>10179</v>
      </c>
      <c r="T90" t="s">
        <v>10180</v>
      </c>
    </row>
    <row r="91" spans="1:20" x14ac:dyDescent="0.25">
      <c r="A91" t="s">
        <v>77</v>
      </c>
      <c r="B91" t="s">
        <v>78</v>
      </c>
      <c r="C91">
        <v>27.5</v>
      </c>
      <c r="D91">
        <v>4</v>
      </c>
      <c r="E91" t="s">
        <v>10181</v>
      </c>
      <c r="F91">
        <v>165</v>
      </c>
      <c r="G91">
        <v>0</v>
      </c>
      <c r="H91" t="s">
        <v>649</v>
      </c>
      <c r="I91" t="s">
        <v>10182</v>
      </c>
      <c r="J91" t="s">
        <v>10183</v>
      </c>
      <c r="K91" t="s">
        <v>980</v>
      </c>
      <c r="L91" t="s">
        <v>10184</v>
      </c>
      <c r="M91" t="s">
        <v>10185</v>
      </c>
      <c r="N91" t="s">
        <v>639</v>
      </c>
      <c r="O91" t="s">
        <v>651</v>
      </c>
      <c r="P91" t="s">
        <v>26</v>
      </c>
      <c r="Q91" t="s">
        <v>652</v>
      </c>
      <c r="R91" t="s">
        <v>640</v>
      </c>
      <c r="S91" t="s">
        <v>10186</v>
      </c>
      <c r="T91" t="s">
        <v>10180</v>
      </c>
    </row>
    <row r="92" spans="1:20" x14ac:dyDescent="0.25">
      <c r="A92" t="s">
        <v>601</v>
      </c>
      <c r="B92" t="s">
        <v>742</v>
      </c>
      <c r="C92">
        <v>101.7</v>
      </c>
      <c r="D92">
        <v>1</v>
      </c>
      <c r="E92" t="s">
        <v>10187</v>
      </c>
      <c r="F92">
        <v>108.7</v>
      </c>
      <c r="G92">
        <v>7</v>
      </c>
      <c r="H92" t="s">
        <v>677</v>
      </c>
      <c r="I92" t="s">
        <v>10188</v>
      </c>
      <c r="J92" t="s">
        <v>10189</v>
      </c>
      <c r="K92" t="s">
        <v>10190</v>
      </c>
      <c r="L92" t="s">
        <v>10191</v>
      </c>
      <c r="M92" t="s">
        <v>10192</v>
      </c>
      <c r="N92" t="s">
        <v>639</v>
      </c>
      <c r="O92" t="s">
        <v>678</v>
      </c>
      <c r="P92" t="s">
        <v>23</v>
      </c>
      <c r="Q92" t="s">
        <v>679</v>
      </c>
      <c r="R92" t="s">
        <v>640</v>
      </c>
      <c r="S92" t="s">
        <v>10193</v>
      </c>
      <c r="T92" t="s">
        <v>10194</v>
      </c>
    </row>
    <row r="93" spans="1:20" x14ac:dyDescent="0.25">
      <c r="A93" t="s">
        <v>22</v>
      </c>
      <c r="B93" t="s">
        <v>27</v>
      </c>
      <c r="C93">
        <v>80</v>
      </c>
      <c r="D93">
        <v>1</v>
      </c>
      <c r="E93" t="s">
        <v>10195</v>
      </c>
      <c r="F93">
        <v>80</v>
      </c>
      <c r="G93">
        <v>0</v>
      </c>
      <c r="H93" t="s">
        <v>649</v>
      </c>
      <c r="I93" t="s">
        <v>10196</v>
      </c>
      <c r="J93" t="s">
        <v>10197</v>
      </c>
      <c r="K93" t="s">
        <v>10198</v>
      </c>
      <c r="L93" t="s">
        <v>940</v>
      </c>
      <c r="M93" t="s">
        <v>10194</v>
      </c>
      <c r="N93" t="s">
        <v>639</v>
      </c>
      <c r="O93" t="s">
        <v>651</v>
      </c>
      <c r="P93" t="s">
        <v>26</v>
      </c>
      <c r="Q93" t="s">
        <v>652</v>
      </c>
      <c r="R93" t="s">
        <v>640</v>
      </c>
      <c r="S93" t="s">
        <v>10199</v>
      </c>
      <c r="T93" t="s">
        <v>10194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10200</v>
      </c>
      <c r="F94">
        <v>100</v>
      </c>
      <c r="G94">
        <v>0</v>
      </c>
      <c r="H94" t="s">
        <v>637</v>
      </c>
      <c r="I94" t="s">
        <v>10201</v>
      </c>
      <c r="J94" t="s">
        <v>794</v>
      </c>
      <c r="K94" t="s">
        <v>639</v>
      </c>
      <c r="L94" t="s">
        <v>640</v>
      </c>
      <c r="M94" t="s">
        <v>10202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10203</v>
      </c>
      <c r="T94" t="s">
        <v>10202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10204</v>
      </c>
      <c r="F95">
        <v>100</v>
      </c>
      <c r="G95">
        <v>0</v>
      </c>
      <c r="H95" t="s">
        <v>637</v>
      </c>
      <c r="I95" t="s">
        <v>10205</v>
      </c>
      <c r="J95" t="s">
        <v>663</v>
      </c>
      <c r="K95" t="s">
        <v>639</v>
      </c>
      <c r="L95" t="s">
        <v>640</v>
      </c>
      <c r="M95" t="s">
        <v>10206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10207</v>
      </c>
      <c r="T95" t="s">
        <v>10206</v>
      </c>
    </row>
    <row r="96" spans="1:20" x14ac:dyDescent="0.25">
      <c r="A96" t="s">
        <v>240</v>
      </c>
      <c r="B96" t="s">
        <v>246</v>
      </c>
      <c r="C96">
        <v>159</v>
      </c>
      <c r="D96">
        <v>1</v>
      </c>
      <c r="E96" t="s">
        <v>10208</v>
      </c>
      <c r="F96">
        <v>129</v>
      </c>
      <c r="G96">
        <v>0</v>
      </c>
      <c r="H96" t="s">
        <v>637</v>
      </c>
      <c r="I96" t="s">
        <v>10209</v>
      </c>
      <c r="J96" t="s">
        <v>713</v>
      </c>
      <c r="K96" t="s">
        <v>639</v>
      </c>
      <c r="L96" t="s">
        <v>640</v>
      </c>
      <c r="M96" t="s">
        <v>10210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10211</v>
      </c>
      <c r="T96" t="s">
        <v>10210</v>
      </c>
    </row>
    <row r="97" spans="1:20" x14ac:dyDescent="0.25">
      <c r="A97" t="s">
        <v>18</v>
      </c>
      <c r="B97" t="s">
        <v>19</v>
      </c>
      <c r="C97">
        <v>66.666666666666671</v>
      </c>
      <c r="D97">
        <v>6</v>
      </c>
      <c r="E97" t="s">
        <v>10212</v>
      </c>
      <c r="F97">
        <v>258</v>
      </c>
      <c r="G97">
        <v>0</v>
      </c>
      <c r="H97" t="s">
        <v>637</v>
      </c>
      <c r="I97" t="s">
        <v>6238</v>
      </c>
      <c r="J97" t="s">
        <v>767</v>
      </c>
      <c r="K97" t="s">
        <v>639</v>
      </c>
      <c r="L97" t="s">
        <v>640</v>
      </c>
      <c r="M97" t="s">
        <v>10213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10214</v>
      </c>
      <c r="T97" t="s">
        <v>10213</v>
      </c>
    </row>
    <row r="98" spans="1:20" x14ac:dyDescent="0.25">
      <c r="A98" t="s">
        <v>22</v>
      </c>
      <c r="B98" t="s">
        <v>27</v>
      </c>
      <c r="C98">
        <v>80</v>
      </c>
      <c r="D98">
        <v>1</v>
      </c>
      <c r="E98" t="s">
        <v>10215</v>
      </c>
      <c r="F98">
        <v>80</v>
      </c>
      <c r="G98">
        <v>0</v>
      </c>
      <c r="H98" t="s">
        <v>649</v>
      </c>
      <c r="I98" t="s">
        <v>10216</v>
      </c>
      <c r="J98" t="s">
        <v>10217</v>
      </c>
      <c r="K98" t="s">
        <v>5508</v>
      </c>
      <c r="L98" t="s">
        <v>868</v>
      </c>
      <c r="M98" t="s">
        <v>10213</v>
      </c>
      <c r="N98" t="s">
        <v>639</v>
      </c>
      <c r="O98" t="s">
        <v>651</v>
      </c>
      <c r="P98" t="s">
        <v>26</v>
      </c>
      <c r="Q98" t="s">
        <v>652</v>
      </c>
      <c r="R98" t="s">
        <v>640</v>
      </c>
      <c r="S98" t="s">
        <v>10218</v>
      </c>
      <c r="T98" t="s">
        <v>10213</v>
      </c>
    </row>
    <row r="99" spans="1:20" x14ac:dyDescent="0.25">
      <c r="A99" t="s">
        <v>147</v>
      </c>
      <c r="B99" t="s">
        <v>148</v>
      </c>
      <c r="C99">
        <v>50</v>
      </c>
      <c r="D99">
        <v>18</v>
      </c>
      <c r="E99" t="s">
        <v>10219</v>
      </c>
      <c r="F99">
        <v>600</v>
      </c>
      <c r="G99">
        <v>0</v>
      </c>
      <c r="H99" t="s">
        <v>637</v>
      </c>
      <c r="I99" t="s">
        <v>10220</v>
      </c>
      <c r="J99" t="s">
        <v>8974</v>
      </c>
      <c r="K99" t="s">
        <v>639</v>
      </c>
      <c r="L99" t="s">
        <v>640</v>
      </c>
      <c r="M99" t="s">
        <v>10221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10222</v>
      </c>
      <c r="T99" t="s">
        <v>10221</v>
      </c>
    </row>
    <row r="100" spans="1:20" x14ac:dyDescent="0.25">
      <c r="A100" t="s">
        <v>72</v>
      </c>
      <c r="B100" t="s">
        <v>799</v>
      </c>
      <c r="C100">
        <v>100</v>
      </c>
      <c r="D100">
        <v>1</v>
      </c>
      <c r="E100" t="s">
        <v>10223</v>
      </c>
      <c r="F100">
        <v>100</v>
      </c>
      <c r="G100">
        <v>0</v>
      </c>
      <c r="H100" t="s">
        <v>649</v>
      </c>
      <c r="I100" t="s">
        <v>841</v>
      </c>
      <c r="J100" t="s">
        <v>10224</v>
      </c>
      <c r="K100" t="s">
        <v>5508</v>
      </c>
      <c r="L100" t="s">
        <v>934</v>
      </c>
      <c r="M100" t="s">
        <v>10225</v>
      </c>
      <c r="N100" t="s">
        <v>639</v>
      </c>
      <c r="O100" t="s">
        <v>651</v>
      </c>
      <c r="P100" t="s">
        <v>26</v>
      </c>
      <c r="Q100" t="s">
        <v>652</v>
      </c>
      <c r="R100" t="s">
        <v>640</v>
      </c>
      <c r="S100" t="s">
        <v>10226</v>
      </c>
      <c r="T100" t="s">
        <v>10225</v>
      </c>
    </row>
    <row r="101" spans="1:20" x14ac:dyDescent="0.25">
      <c r="A101" t="s">
        <v>239</v>
      </c>
      <c r="B101" t="s">
        <v>245</v>
      </c>
      <c r="C101">
        <v>139</v>
      </c>
      <c r="D101">
        <v>1</v>
      </c>
      <c r="E101" t="s">
        <v>10227</v>
      </c>
      <c r="F101">
        <v>139</v>
      </c>
      <c r="G101">
        <v>0</v>
      </c>
      <c r="H101" t="s">
        <v>649</v>
      </c>
      <c r="I101" t="s">
        <v>10228</v>
      </c>
      <c r="J101" t="s">
        <v>10229</v>
      </c>
      <c r="K101" t="s">
        <v>776</v>
      </c>
      <c r="L101" t="s">
        <v>860</v>
      </c>
      <c r="M101" t="s">
        <v>10230</v>
      </c>
      <c r="N101" t="s">
        <v>639</v>
      </c>
      <c r="O101" t="s">
        <v>656</v>
      </c>
      <c r="P101" t="s">
        <v>26</v>
      </c>
      <c r="Q101" t="s">
        <v>652</v>
      </c>
      <c r="R101" t="s">
        <v>640</v>
      </c>
      <c r="S101" t="s">
        <v>10231</v>
      </c>
      <c r="T101" t="s">
        <v>10230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10232</v>
      </c>
      <c r="F102">
        <v>200</v>
      </c>
      <c r="G102">
        <v>0</v>
      </c>
      <c r="H102" t="s">
        <v>637</v>
      </c>
      <c r="I102" t="s">
        <v>10233</v>
      </c>
      <c r="J102" t="s">
        <v>675</v>
      </c>
      <c r="K102" t="s">
        <v>639</v>
      </c>
      <c r="L102" t="s">
        <v>640</v>
      </c>
      <c r="M102" t="s">
        <v>10234</v>
      </c>
      <c r="N102" t="s">
        <v>639</v>
      </c>
      <c r="O102" t="s">
        <v>647</v>
      </c>
      <c r="P102" t="s">
        <v>5</v>
      </c>
      <c r="Q102" t="s">
        <v>648</v>
      </c>
      <c r="R102" t="s">
        <v>640</v>
      </c>
      <c r="S102" t="s">
        <v>10235</v>
      </c>
      <c r="T102" t="s">
        <v>10236</v>
      </c>
    </row>
    <row r="103" spans="1:20" x14ac:dyDescent="0.25">
      <c r="A103" t="s">
        <v>241</v>
      </c>
      <c r="B103" t="s">
        <v>247</v>
      </c>
      <c r="C103">
        <v>139</v>
      </c>
      <c r="D103">
        <v>1</v>
      </c>
      <c r="E103" t="s">
        <v>10237</v>
      </c>
      <c r="F103">
        <v>215</v>
      </c>
      <c r="G103">
        <v>0</v>
      </c>
      <c r="H103" t="s">
        <v>751</v>
      </c>
      <c r="I103" t="s">
        <v>10238</v>
      </c>
      <c r="J103" t="s">
        <v>10239</v>
      </c>
      <c r="K103" t="s">
        <v>10240</v>
      </c>
      <c r="L103" t="s">
        <v>10241</v>
      </c>
      <c r="M103" t="s">
        <v>10242</v>
      </c>
      <c r="N103" t="s">
        <v>752</v>
      </c>
      <c r="O103" t="s">
        <v>753</v>
      </c>
      <c r="P103" t="s">
        <v>744</v>
      </c>
      <c r="Q103" t="s">
        <v>745</v>
      </c>
      <c r="R103" t="s">
        <v>640</v>
      </c>
      <c r="S103" t="s">
        <v>10243</v>
      </c>
      <c r="T103" t="s">
        <v>10244</v>
      </c>
    </row>
    <row r="104" spans="1:20" x14ac:dyDescent="0.25">
      <c r="A104" t="s">
        <v>239</v>
      </c>
      <c r="B104" t="s">
        <v>245</v>
      </c>
      <c r="C104">
        <v>139</v>
      </c>
      <c r="D104">
        <v>1</v>
      </c>
      <c r="E104" t="s">
        <v>10237</v>
      </c>
      <c r="F104">
        <v>215</v>
      </c>
      <c r="G104">
        <v>0</v>
      </c>
      <c r="H104" t="s">
        <v>751</v>
      </c>
      <c r="I104" t="s">
        <v>10238</v>
      </c>
      <c r="J104" t="s">
        <v>10239</v>
      </c>
      <c r="K104" t="s">
        <v>10240</v>
      </c>
      <c r="L104" t="s">
        <v>10241</v>
      </c>
      <c r="M104" t="s">
        <v>10242</v>
      </c>
      <c r="N104" t="s">
        <v>752</v>
      </c>
      <c r="O104" t="s">
        <v>753</v>
      </c>
      <c r="P104" t="s">
        <v>744</v>
      </c>
      <c r="Q104" t="s">
        <v>745</v>
      </c>
      <c r="R104" t="s">
        <v>640</v>
      </c>
      <c r="S104" t="s">
        <v>10243</v>
      </c>
      <c r="T104" t="s">
        <v>10244</v>
      </c>
    </row>
    <row r="105" spans="1:20" x14ac:dyDescent="0.25">
      <c r="A105" t="s">
        <v>239</v>
      </c>
      <c r="B105" t="s">
        <v>742</v>
      </c>
      <c r="C105">
        <v>87.2</v>
      </c>
      <c r="D105">
        <v>1</v>
      </c>
      <c r="E105" t="s">
        <v>10245</v>
      </c>
      <c r="F105">
        <v>181.4</v>
      </c>
      <c r="G105">
        <v>7</v>
      </c>
      <c r="H105" t="s">
        <v>677</v>
      </c>
      <c r="I105" t="s">
        <v>10246</v>
      </c>
      <c r="J105" t="s">
        <v>10247</v>
      </c>
      <c r="K105" t="s">
        <v>763</v>
      </c>
      <c r="L105" t="s">
        <v>10248</v>
      </c>
      <c r="M105" t="s">
        <v>10249</v>
      </c>
      <c r="N105" t="s">
        <v>639</v>
      </c>
      <c r="O105" t="s">
        <v>678</v>
      </c>
      <c r="P105" t="s">
        <v>23</v>
      </c>
      <c r="Q105" t="s">
        <v>679</v>
      </c>
      <c r="R105" t="s">
        <v>640</v>
      </c>
      <c r="S105" t="s">
        <v>10250</v>
      </c>
      <c r="T105" t="s">
        <v>10249</v>
      </c>
    </row>
    <row r="106" spans="1:20" x14ac:dyDescent="0.25">
      <c r="A106" t="s">
        <v>241</v>
      </c>
      <c r="B106" t="s">
        <v>742</v>
      </c>
      <c r="C106">
        <v>87.2</v>
      </c>
      <c r="D106">
        <v>1</v>
      </c>
      <c r="E106" t="s">
        <v>10245</v>
      </c>
      <c r="F106">
        <v>181.4</v>
      </c>
      <c r="G106">
        <v>7</v>
      </c>
      <c r="H106" t="s">
        <v>677</v>
      </c>
      <c r="I106" t="s">
        <v>10246</v>
      </c>
      <c r="J106" t="s">
        <v>10247</v>
      </c>
      <c r="K106" t="s">
        <v>763</v>
      </c>
      <c r="L106" t="s">
        <v>10248</v>
      </c>
      <c r="M106" t="s">
        <v>10249</v>
      </c>
      <c r="N106" t="s">
        <v>639</v>
      </c>
      <c r="O106" t="s">
        <v>678</v>
      </c>
      <c r="P106" t="s">
        <v>23</v>
      </c>
      <c r="Q106" t="s">
        <v>679</v>
      </c>
      <c r="R106" t="s">
        <v>640</v>
      </c>
      <c r="S106" t="s">
        <v>10250</v>
      </c>
      <c r="T106" t="s">
        <v>10249</v>
      </c>
    </row>
    <row r="107" spans="1:20" x14ac:dyDescent="0.25">
      <c r="A107" t="s">
        <v>77</v>
      </c>
      <c r="B107" t="s">
        <v>78</v>
      </c>
      <c r="C107">
        <v>35</v>
      </c>
      <c r="D107">
        <v>8</v>
      </c>
      <c r="E107" t="s">
        <v>10251</v>
      </c>
      <c r="F107">
        <v>328</v>
      </c>
      <c r="G107">
        <v>0</v>
      </c>
      <c r="H107" t="s">
        <v>649</v>
      </c>
      <c r="I107" t="s">
        <v>1042</v>
      </c>
      <c r="J107" t="s">
        <v>1043</v>
      </c>
      <c r="K107" t="s">
        <v>667</v>
      </c>
      <c r="L107" t="s">
        <v>668</v>
      </c>
      <c r="M107" t="s">
        <v>10202</v>
      </c>
      <c r="N107" t="s">
        <v>639</v>
      </c>
      <c r="O107" t="s">
        <v>656</v>
      </c>
      <c r="P107" t="s">
        <v>26</v>
      </c>
      <c r="Q107" t="s">
        <v>652</v>
      </c>
      <c r="R107" t="s">
        <v>640</v>
      </c>
      <c r="S107" t="s">
        <v>10252</v>
      </c>
      <c r="T107" t="s">
        <v>10253</v>
      </c>
    </row>
    <row r="108" spans="1:20" x14ac:dyDescent="0.25">
      <c r="A108" t="s">
        <v>240</v>
      </c>
      <c r="B108" t="s">
        <v>246</v>
      </c>
      <c r="C108">
        <v>139</v>
      </c>
      <c r="D108">
        <v>2</v>
      </c>
      <c r="E108" t="s">
        <v>10254</v>
      </c>
      <c r="F108">
        <v>215</v>
      </c>
      <c r="G108">
        <v>0</v>
      </c>
      <c r="H108" t="s">
        <v>751</v>
      </c>
      <c r="I108" t="s">
        <v>9229</v>
      </c>
      <c r="J108" t="s">
        <v>9230</v>
      </c>
      <c r="K108" t="s">
        <v>9231</v>
      </c>
      <c r="L108" t="s">
        <v>9232</v>
      </c>
      <c r="M108" t="s">
        <v>10255</v>
      </c>
      <c r="N108" t="s">
        <v>752</v>
      </c>
      <c r="O108" t="s">
        <v>743</v>
      </c>
      <c r="P108" t="s">
        <v>744</v>
      </c>
      <c r="Q108" t="s">
        <v>745</v>
      </c>
      <c r="R108" t="s">
        <v>640</v>
      </c>
      <c r="S108" t="s">
        <v>10256</v>
      </c>
      <c r="T108" t="s">
        <v>10257</v>
      </c>
    </row>
    <row r="109" spans="1:20" x14ac:dyDescent="0.25">
      <c r="A109" t="s">
        <v>241</v>
      </c>
      <c r="B109" t="s">
        <v>247</v>
      </c>
      <c r="C109">
        <v>139</v>
      </c>
      <c r="D109">
        <v>1</v>
      </c>
      <c r="E109" t="s">
        <v>10258</v>
      </c>
      <c r="F109">
        <v>215</v>
      </c>
      <c r="G109">
        <v>0</v>
      </c>
      <c r="H109" t="s">
        <v>751</v>
      </c>
      <c r="I109" t="s">
        <v>10259</v>
      </c>
      <c r="J109" t="s">
        <v>10260</v>
      </c>
      <c r="K109" t="s">
        <v>7693</v>
      </c>
      <c r="L109" t="s">
        <v>10261</v>
      </c>
      <c r="M109" t="s">
        <v>10262</v>
      </c>
      <c r="N109" t="s">
        <v>752</v>
      </c>
      <c r="O109" t="s">
        <v>743</v>
      </c>
      <c r="P109" t="s">
        <v>744</v>
      </c>
      <c r="Q109" t="s">
        <v>745</v>
      </c>
      <c r="R109" t="s">
        <v>640</v>
      </c>
      <c r="S109" t="s">
        <v>10263</v>
      </c>
      <c r="T109" t="s">
        <v>10264</v>
      </c>
    </row>
    <row r="110" spans="1:20" x14ac:dyDescent="0.25">
      <c r="A110" t="s">
        <v>239</v>
      </c>
      <c r="B110" t="s">
        <v>245</v>
      </c>
      <c r="C110">
        <v>139</v>
      </c>
      <c r="D110">
        <v>1</v>
      </c>
      <c r="E110" t="s">
        <v>10258</v>
      </c>
      <c r="F110">
        <v>215</v>
      </c>
      <c r="G110">
        <v>0</v>
      </c>
      <c r="H110" t="s">
        <v>751</v>
      </c>
      <c r="I110" t="s">
        <v>10259</v>
      </c>
      <c r="J110" t="s">
        <v>10260</v>
      </c>
      <c r="K110" t="s">
        <v>7693</v>
      </c>
      <c r="L110" t="s">
        <v>10261</v>
      </c>
      <c r="M110" t="s">
        <v>10262</v>
      </c>
      <c r="N110" t="s">
        <v>752</v>
      </c>
      <c r="O110" t="s">
        <v>743</v>
      </c>
      <c r="P110" t="s">
        <v>744</v>
      </c>
      <c r="Q110" t="s">
        <v>745</v>
      </c>
      <c r="R110" t="s">
        <v>640</v>
      </c>
      <c r="S110" t="s">
        <v>10263</v>
      </c>
      <c r="T110" t="s">
        <v>10264</v>
      </c>
    </row>
    <row r="111" spans="1:20" x14ac:dyDescent="0.25">
      <c r="A111" t="s">
        <v>240</v>
      </c>
      <c r="B111" t="s">
        <v>246</v>
      </c>
      <c r="C111">
        <v>139</v>
      </c>
      <c r="D111">
        <v>1</v>
      </c>
      <c r="E111" t="s">
        <v>10265</v>
      </c>
      <c r="F111">
        <v>215</v>
      </c>
      <c r="G111">
        <v>0</v>
      </c>
      <c r="H111" t="s">
        <v>751</v>
      </c>
      <c r="I111" t="s">
        <v>10266</v>
      </c>
      <c r="J111" t="s">
        <v>10267</v>
      </c>
      <c r="K111" t="s">
        <v>4688</v>
      </c>
      <c r="L111" t="s">
        <v>10268</v>
      </c>
      <c r="M111" t="s">
        <v>10269</v>
      </c>
      <c r="N111" t="s">
        <v>752</v>
      </c>
      <c r="O111" t="s">
        <v>743</v>
      </c>
      <c r="P111" t="s">
        <v>744</v>
      </c>
      <c r="Q111" t="s">
        <v>745</v>
      </c>
      <c r="R111" t="s">
        <v>640</v>
      </c>
      <c r="S111" t="s">
        <v>10270</v>
      </c>
      <c r="T111" t="s">
        <v>10271</v>
      </c>
    </row>
    <row r="112" spans="1:20" x14ac:dyDescent="0.25">
      <c r="A112" t="s">
        <v>239</v>
      </c>
      <c r="B112" t="s">
        <v>245</v>
      </c>
      <c r="C112">
        <v>139</v>
      </c>
      <c r="D112">
        <v>1</v>
      </c>
      <c r="E112" t="s">
        <v>10265</v>
      </c>
      <c r="F112">
        <v>215</v>
      </c>
      <c r="G112">
        <v>0</v>
      </c>
      <c r="H112" t="s">
        <v>751</v>
      </c>
      <c r="I112" t="s">
        <v>10266</v>
      </c>
      <c r="J112" t="s">
        <v>10267</v>
      </c>
      <c r="K112" t="s">
        <v>4688</v>
      </c>
      <c r="L112" t="s">
        <v>10268</v>
      </c>
      <c r="M112" t="s">
        <v>10269</v>
      </c>
      <c r="N112" t="s">
        <v>752</v>
      </c>
      <c r="O112" t="s">
        <v>743</v>
      </c>
      <c r="P112" t="s">
        <v>744</v>
      </c>
      <c r="Q112" t="s">
        <v>745</v>
      </c>
      <c r="R112" t="s">
        <v>640</v>
      </c>
      <c r="S112" t="s">
        <v>10270</v>
      </c>
      <c r="T112" t="s">
        <v>10271</v>
      </c>
    </row>
    <row r="113" spans="1:20" x14ac:dyDescent="0.25">
      <c r="A113" t="s">
        <v>241</v>
      </c>
      <c r="B113" t="s">
        <v>247</v>
      </c>
      <c r="C113">
        <v>109</v>
      </c>
      <c r="D113">
        <v>1</v>
      </c>
      <c r="E113" t="s">
        <v>10272</v>
      </c>
      <c r="F113">
        <v>268</v>
      </c>
      <c r="G113">
        <v>50</v>
      </c>
      <c r="H113" t="s">
        <v>751</v>
      </c>
      <c r="I113" t="s">
        <v>10273</v>
      </c>
      <c r="J113" t="s">
        <v>10274</v>
      </c>
      <c r="K113" t="s">
        <v>845</v>
      </c>
      <c r="L113" t="s">
        <v>10275</v>
      </c>
      <c r="M113" t="s">
        <v>10276</v>
      </c>
      <c r="N113" t="s">
        <v>752</v>
      </c>
      <c r="O113" t="s">
        <v>743</v>
      </c>
      <c r="P113" t="s">
        <v>744</v>
      </c>
      <c r="Q113" t="s">
        <v>745</v>
      </c>
      <c r="R113" t="s">
        <v>640</v>
      </c>
      <c r="S113" t="s">
        <v>10277</v>
      </c>
      <c r="T113" t="s">
        <v>10278</v>
      </c>
    </row>
    <row r="114" spans="1:20" x14ac:dyDescent="0.25">
      <c r="A114" t="s">
        <v>601</v>
      </c>
      <c r="B114" t="s">
        <v>602</v>
      </c>
      <c r="C114">
        <v>109</v>
      </c>
      <c r="D114">
        <v>1</v>
      </c>
      <c r="E114" t="s">
        <v>10272</v>
      </c>
      <c r="F114">
        <v>268</v>
      </c>
      <c r="G114">
        <v>50</v>
      </c>
      <c r="H114" t="s">
        <v>751</v>
      </c>
      <c r="I114" t="s">
        <v>10273</v>
      </c>
      <c r="J114" t="s">
        <v>10274</v>
      </c>
      <c r="K114" t="s">
        <v>845</v>
      </c>
      <c r="L114" t="s">
        <v>10275</v>
      </c>
      <c r="M114" t="s">
        <v>10276</v>
      </c>
      <c r="N114" t="s">
        <v>752</v>
      </c>
      <c r="O114" t="s">
        <v>743</v>
      </c>
      <c r="P114" t="s">
        <v>744</v>
      </c>
      <c r="Q114" t="s">
        <v>745</v>
      </c>
      <c r="R114" t="s">
        <v>640</v>
      </c>
      <c r="S114" t="s">
        <v>10277</v>
      </c>
      <c r="T114" t="s">
        <v>10278</v>
      </c>
    </row>
    <row r="115" spans="1:20" x14ac:dyDescent="0.25">
      <c r="A115" t="s">
        <v>240</v>
      </c>
      <c r="B115" t="s">
        <v>246</v>
      </c>
      <c r="C115">
        <v>139</v>
      </c>
      <c r="D115">
        <v>1</v>
      </c>
      <c r="E115" t="s">
        <v>10279</v>
      </c>
      <c r="F115">
        <v>645</v>
      </c>
      <c r="G115">
        <v>0</v>
      </c>
      <c r="H115" t="s">
        <v>751</v>
      </c>
      <c r="I115" t="s">
        <v>10280</v>
      </c>
      <c r="J115" t="s">
        <v>10281</v>
      </c>
      <c r="K115" t="s">
        <v>5041</v>
      </c>
      <c r="L115" t="s">
        <v>10282</v>
      </c>
      <c r="M115" t="s">
        <v>10283</v>
      </c>
      <c r="N115" t="s">
        <v>752</v>
      </c>
      <c r="O115" t="s">
        <v>753</v>
      </c>
      <c r="P115" t="s">
        <v>744</v>
      </c>
      <c r="Q115" t="s">
        <v>745</v>
      </c>
      <c r="R115" t="s">
        <v>640</v>
      </c>
      <c r="S115" t="s">
        <v>10284</v>
      </c>
      <c r="T115" t="s">
        <v>10283</v>
      </c>
    </row>
    <row r="116" spans="1:20" x14ac:dyDescent="0.25">
      <c r="A116" t="s">
        <v>239</v>
      </c>
      <c r="B116" t="s">
        <v>245</v>
      </c>
      <c r="C116">
        <v>139</v>
      </c>
      <c r="D116">
        <v>2</v>
      </c>
      <c r="E116" t="s">
        <v>10279</v>
      </c>
      <c r="F116">
        <v>645</v>
      </c>
      <c r="G116">
        <v>0</v>
      </c>
      <c r="H116" t="s">
        <v>751</v>
      </c>
      <c r="I116" t="s">
        <v>10280</v>
      </c>
      <c r="J116" t="s">
        <v>10281</v>
      </c>
      <c r="K116" t="s">
        <v>5041</v>
      </c>
      <c r="L116" t="s">
        <v>10282</v>
      </c>
      <c r="M116" t="s">
        <v>10283</v>
      </c>
      <c r="N116" t="s">
        <v>752</v>
      </c>
      <c r="O116" t="s">
        <v>753</v>
      </c>
      <c r="P116" t="s">
        <v>744</v>
      </c>
      <c r="Q116" t="s">
        <v>745</v>
      </c>
      <c r="R116" t="s">
        <v>640</v>
      </c>
      <c r="S116" t="s">
        <v>10284</v>
      </c>
      <c r="T116" t="s">
        <v>10283</v>
      </c>
    </row>
    <row r="117" spans="1:20" x14ac:dyDescent="0.25">
      <c r="A117" t="s">
        <v>241</v>
      </c>
      <c r="B117" t="s">
        <v>247</v>
      </c>
      <c r="C117">
        <v>139</v>
      </c>
      <c r="D117">
        <v>1</v>
      </c>
      <c r="E117" t="s">
        <v>10279</v>
      </c>
      <c r="F117">
        <v>645</v>
      </c>
      <c r="G117">
        <v>0</v>
      </c>
      <c r="H117" t="s">
        <v>751</v>
      </c>
      <c r="I117" t="s">
        <v>10280</v>
      </c>
      <c r="J117" t="s">
        <v>10281</v>
      </c>
      <c r="K117" t="s">
        <v>5041</v>
      </c>
      <c r="L117" t="s">
        <v>10282</v>
      </c>
      <c r="M117" t="s">
        <v>10283</v>
      </c>
      <c r="N117" t="s">
        <v>752</v>
      </c>
      <c r="O117" t="s">
        <v>753</v>
      </c>
      <c r="P117" t="s">
        <v>744</v>
      </c>
      <c r="Q117" t="s">
        <v>745</v>
      </c>
      <c r="R117" t="s">
        <v>640</v>
      </c>
      <c r="S117" t="s">
        <v>10284</v>
      </c>
      <c r="T117" t="s">
        <v>10283</v>
      </c>
    </row>
    <row r="118" spans="1:20" x14ac:dyDescent="0.25">
      <c r="A118" t="s">
        <v>601</v>
      </c>
      <c r="B118" t="s">
        <v>602</v>
      </c>
      <c r="C118">
        <v>139</v>
      </c>
      <c r="D118">
        <v>2</v>
      </c>
      <c r="E118" t="s">
        <v>10279</v>
      </c>
      <c r="F118">
        <v>645</v>
      </c>
      <c r="G118">
        <v>0</v>
      </c>
      <c r="H118" t="s">
        <v>751</v>
      </c>
      <c r="I118" t="s">
        <v>10280</v>
      </c>
      <c r="J118" t="s">
        <v>10281</v>
      </c>
      <c r="K118" t="s">
        <v>5041</v>
      </c>
      <c r="L118" t="s">
        <v>10282</v>
      </c>
      <c r="M118" t="s">
        <v>10283</v>
      </c>
      <c r="N118" t="s">
        <v>752</v>
      </c>
      <c r="O118" t="s">
        <v>753</v>
      </c>
      <c r="P118" t="s">
        <v>744</v>
      </c>
      <c r="Q118" t="s">
        <v>745</v>
      </c>
      <c r="R118" t="s">
        <v>640</v>
      </c>
      <c r="S118" t="s">
        <v>10284</v>
      </c>
      <c r="T118" t="s">
        <v>10283</v>
      </c>
    </row>
    <row r="119" spans="1:20" x14ac:dyDescent="0.25">
      <c r="A119" t="s">
        <v>22</v>
      </c>
      <c r="B119" t="s">
        <v>27</v>
      </c>
      <c r="C119">
        <v>80</v>
      </c>
      <c r="D119">
        <v>1</v>
      </c>
      <c r="E119" t="s">
        <v>10285</v>
      </c>
      <c r="F119">
        <v>80</v>
      </c>
      <c r="G119">
        <v>0</v>
      </c>
      <c r="H119" t="s">
        <v>649</v>
      </c>
      <c r="I119" t="s">
        <v>1460</v>
      </c>
      <c r="J119" t="s">
        <v>10286</v>
      </c>
      <c r="K119" t="s">
        <v>10287</v>
      </c>
      <c r="L119" t="s">
        <v>896</v>
      </c>
      <c r="M119" t="s">
        <v>10288</v>
      </c>
      <c r="N119" t="s">
        <v>639</v>
      </c>
      <c r="O119" t="s">
        <v>651</v>
      </c>
      <c r="P119" t="s">
        <v>26</v>
      </c>
      <c r="Q119" t="s">
        <v>652</v>
      </c>
      <c r="R119" t="s">
        <v>640</v>
      </c>
      <c r="S119" t="s">
        <v>10289</v>
      </c>
      <c r="T119" t="s">
        <v>10288</v>
      </c>
    </row>
    <row r="120" spans="1:20" x14ac:dyDescent="0.25">
      <c r="A120" t="s">
        <v>18</v>
      </c>
      <c r="B120" t="s">
        <v>19</v>
      </c>
      <c r="C120">
        <v>66.666666666666671</v>
      </c>
      <c r="D120">
        <v>3</v>
      </c>
      <c r="E120" t="s">
        <v>10290</v>
      </c>
      <c r="F120">
        <v>129</v>
      </c>
      <c r="G120">
        <v>0</v>
      </c>
      <c r="H120" t="s">
        <v>637</v>
      </c>
      <c r="I120" t="s">
        <v>10291</v>
      </c>
      <c r="J120" t="s">
        <v>852</v>
      </c>
      <c r="K120" t="s">
        <v>639</v>
      </c>
      <c r="L120" t="s">
        <v>640</v>
      </c>
      <c r="M120" t="s">
        <v>10292</v>
      </c>
      <c r="N120" t="s">
        <v>639</v>
      </c>
      <c r="O120" t="s">
        <v>647</v>
      </c>
      <c r="P120" t="s">
        <v>5</v>
      </c>
      <c r="Q120" t="s">
        <v>648</v>
      </c>
      <c r="R120" t="s">
        <v>640</v>
      </c>
      <c r="S120" t="s">
        <v>10293</v>
      </c>
      <c r="T120" t="s">
        <v>10292</v>
      </c>
    </row>
    <row r="121" spans="1:20" x14ac:dyDescent="0.25">
      <c r="A121" t="s">
        <v>601</v>
      </c>
      <c r="B121" t="s">
        <v>602</v>
      </c>
      <c r="C121">
        <v>139</v>
      </c>
      <c r="D121">
        <v>1</v>
      </c>
      <c r="E121" t="s">
        <v>10294</v>
      </c>
      <c r="F121">
        <v>430</v>
      </c>
      <c r="G121">
        <v>0</v>
      </c>
      <c r="H121" t="s">
        <v>751</v>
      </c>
      <c r="I121" t="s">
        <v>10295</v>
      </c>
      <c r="J121" t="s">
        <v>10296</v>
      </c>
      <c r="K121" t="s">
        <v>10297</v>
      </c>
      <c r="L121" t="s">
        <v>10298</v>
      </c>
      <c r="M121" t="s">
        <v>10299</v>
      </c>
      <c r="N121" t="s">
        <v>752</v>
      </c>
      <c r="O121" t="s">
        <v>743</v>
      </c>
      <c r="P121" t="s">
        <v>744</v>
      </c>
      <c r="Q121" t="s">
        <v>745</v>
      </c>
      <c r="R121" t="s">
        <v>640</v>
      </c>
      <c r="S121" t="s">
        <v>10300</v>
      </c>
      <c r="T121" t="s">
        <v>10301</v>
      </c>
    </row>
    <row r="122" spans="1:20" x14ac:dyDescent="0.25">
      <c r="A122" t="s">
        <v>241</v>
      </c>
      <c r="B122" t="s">
        <v>247</v>
      </c>
      <c r="C122">
        <v>139</v>
      </c>
      <c r="D122">
        <v>1</v>
      </c>
      <c r="E122" t="s">
        <v>10294</v>
      </c>
      <c r="F122">
        <v>430</v>
      </c>
      <c r="G122">
        <v>0</v>
      </c>
      <c r="H122" t="s">
        <v>751</v>
      </c>
      <c r="I122" t="s">
        <v>10295</v>
      </c>
      <c r="J122" t="s">
        <v>10296</v>
      </c>
      <c r="K122" t="s">
        <v>10297</v>
      </c>
      <c r="L122" t="s">
        <v>10298</v>
      </c>
      <c r="M122" t="s">
        <v>10299</v>
      </c>
      <c r="N122" t="s">
        <v>752</v>
      </c>
      <c r="O122" t="s">
        <v>743</v>
      </c>
      <c r="P122" t="s">
        <v>744</v>
      </c>
      <c r="Q122" t="s">
        <v>745</v>
      </c>
      <c r="R122" t="s">
        <v>640</v>
      </c>
      <c r="S122" t="s">
        <v>10300</v>
      </c>
      <c r="T122" t="s">
        <v>10301</v>
      </c>
    </row>
    <row r="123" spans="1:20" x14ac:dyDescent="0.25">
      <c r="A123" t="s">
        <v>240</v>
      </c>
      <c r="B123" t="s">
        <v>246</v>
      </c>
      <c r="C123">
        <v>139</v>
      </c>
      <c r="D123">
        <v>1</v>
      </c>
      <c r="E123" t="s">
        <v>10294</v>
      </c>
      <c r="F123">
        <v>430</v>
      </c>
      <c r="G123">
        <v>0</v>
      </c>
      <c r="H123" t="s">
        <v>751</v>
      </c>
      <c r="I123" t="s">
        <v>10295</v>
      </c>
      <c r="J123" t="s">
        <v>10296</v>
      </c>
      <c r="K123" t="s">
        <v>10297</v>
      </c>
      <c r="L123" t="s">
        <v>10298</v>
      </c>
      <c r="M123" t="s">
        <v>10299</v>
      </c>
      <c r="N123" t="s">
        <v>752</v>
      </c>
      <c r="O123" t="s">
        <v>743</v>
      </c>
      <c r="P123" t="s">
        <v>744</v>
      </c>
      <c r="Q123" t="s">
        <v>745</v>
      </c>
      <c r="R123" t="s">
        <v>640</v>
      </c>
      <c r="S123" t="s">
        <v>10300</v>
      </c>
      <c r="T123" t="s">
        <v>10301</v>
      </c>
    </row>
    <row r="124" spans="1:20" x14ac:dyDescent="0.25">
      <c r="A124" t="s">
        <v>239</v>
      </c>
      <c r="B124" t="s">
        <v>245</v>
      </c>
      <c r="C124">
        <v>139</v>
      </c>
      <c r="D124">
        <v>1</v>
      </c>
      <c r="E124" t="s">
        <v>10294</v>
      </c>
      <c r="F124">
        <v>430</v>
      </c>
      <c r="G124">
        <v>0</v>
      </c>
      <c r="H124" t="s">
        <v>751</v>
      </c>
      <c r="I124" t="s">
        <v>10295</v>
      </c>
      <c r="J124" t="s">
        <v>10296</v>
      </c>
      <c r="K124" t="s">
        <v>10297</v>
      </c>
      <c r="L124" t="s">
        <v>10298</v>
      </c>
      <c r="M124" t="s">
        <v>10299</v>
      </c>
      <c r="N124" t="s">
        <v>752</v>
      </c>
      <c r="O124" t="s">
        <v>743</v>
      </c>
      <c r="P124" t="s">
        <v>744</v>
      </c>
      <c r="Q124" t="s">
        <v>745</v>
      </c>
      <c r="R124" t="s">
        <v>640</v>
      </c>
      <c r="S124" t="s">
        <v>10300</v>
      </c>
      <c r="T124" t="s">
        <v>10301</v>
      </c>
    </row>
    <row r="125" spans="1:20" x14ac:dyDescent="0.25">
      <c r="A125" t="s">
        <v>22</v>
      </c>
      <c r="B125" t="s">
        <v>213</v>
      </c>
      <c r="C125">
        <v>76</v>
      </c>
      <c r="D125">
        <v>1</v>
      </c>
      <c r="E125" t="s">
        <v>10302</v>
      </c>
      <c r="F125">
        <v>178</v>
      </c>
      <c r="G125">
        <v>7</v>
      </c>
      <c r="H125" t="s">
        <v>677</v>
      </c>
      <c r="I125" t="s">
        <v>10303</v>
      </c>
      <c r="J125" t="s">
        <v>10304</v>
      </c>
      <c r="K125" t="s">
        <v>10305</v>
      </c>
      <c r="L125" t="s">
        <v>10306</v>
      </c>
      <c r="M125" t="s">
        <v>10301</v>
      </c>
      <c r="N125" t="s">
        <v>639</v>
      </c>
      <c r="O125" t="s">
        <v>678</v>
      </c>
      <c r="P125" t="s">
        <v>23</v>
      </c>
      <c r="Q125" t="s">
        <v>679</v>
      </c>
      <c r="R125" t="s">
        <v>640</v>
      </c>
      <c r="S125" t="s">
        <v>10307</v>
      </c>
      <c r="T125" t="s">
        <v>10301</v>
      </c>
    </row>
    <row r="126" spans="1:20" x14ac:dyDescent="0.25">
      <c r="A126" t="s">
        <v>101</v>
      </c>
      <c r="B126" t="s">
        <v>8612</v>
      </c>
      <c r="C126">
        <v>95</v>
      </c>
      <c r="D126">
        <v>1</v>
      </c>
      <c r="E126" t="s">
        <v>10302</v>
      </c>
      <c r="F126">
        <v>178</v>
      </c>
      <c r="G126">
        <v>7</v>
      </c>
      <c r="H126" t="s">
        <v>677</v>
      </c>
      <c r="I126" t="s">
        <v>10303</v>
      </c>
      <c r="J126" t="s">
        <v>10304</v>
      </c>
      <c r="K126" t="s">
        <v>10305</v>
      </c>
      <c r="L126" t="s">
        <v>10306</v>
      </c>
      <c r="M126" t="s">
        <v>10301</v>
      </c>
      <c r="N126" t="s">
        <v>639</v>
      </c>
      <c r="O126" t="s">
        <v>678</v>
      </c>
      <c r="P126" t="s">
        <v>23</v>
      </c>
      <c r="Q126" t="s">
        <v>679</v>
      </c>
      <c r="R126" t="s">
        <v>640</v>
      </c>
      <c r="S126" t="s">
        <v>10307</v>
      </c>
      <c r="T126" t="s">
        <v>10301</v>
      </c>
    </row>
    <row r="127" spans="1:20" x14ac:dyDescent="0.25">
      <c r="A127" t="s">
        <v>241</v>
      </c>
      <c r="B127" t="s">
        <v>247</v>
      </c>
      <c r="C127">
        <v>109</v>
      </c>
      <c r="D127">
        <v>1</v>
      </c>
      <c r="E127" t="s">
        <v>10308</v>
      </c>
      <c r="F127">
        <v>268</v>
      </c>
      <c r="G127">
        <v>50</v>
      </c>
      <c r="H127" t="s">
        <v>751</v>
      </c>
      <c r="I127" t="s">
        <v>10309</v>
      </c>
      <c r="J127" t="s">
        <v>10310</v>
      </c>
      <c r="K127" t="s">
        <v>10311</v>
      </c>
      <c r="L127" t="s">
        <v>10312</v>
      </c>
      <c r="M127" t="s">
        <v>10313</v>
      </c>
      <c r="N127" t="s">
        <v>752</v>
      </c>
      <c r="O127" t="s">
        <v>753</v>
      </c>
      <c r="P127" t="s">
        <v>744</v>
      </c>
      <c r="Q127" t="s">
        <v>745</v>
      </c>
      <c r="R127" t="s">
        <v>640</v>
      </c>
      <c r="S127" t="s">
        <v>10314</v>
      </c>
      <c r="T127" t="s">
        <v>10315</v>
      </c>
    </row>
    <row r="128" spans="1:20" x14ac:dyDescent="0.25">
      <c r="A128" t="s">
        <v>239</v>
      </c>
      <c r="B128" t="s">
        <v>245</v>
      </c>
      <c r="C128">
        <v>109</v>
      </c>
      <c r="D128">
        <v>1</v>
      </c>
      <c r="E128" t="s">
        <v>10308</v>
      </c>
      <c r="F128">
        <v>268</v>
      </c>
      <c r="G128">
        <v>50</v>
      </c>
      <c r="H128" t="s">
        <v>751</v>
      </c>
      <c r="I128" t="s">
        <v>10309</v>
      </c>
      <c r="J128" t="s">
        <v>10310</v>
      </c>
      <c r="K128" t="s">
        <v>10311</v>
      </c>
      <c r="L128" t="s">
        <v>10312</v>
      </c>
      <c r="M128" t="s">
        <v>10313</v>
      </c>
      <c r="N128" t="s">
        <v>752</v>
      </c>
      <c r="O128" t="s">
        <v>753</v>
      </c>
      <c r="P128" t="s">
        <v>744</v>
      </c>
      <c r="Q128" t="s">
        <v>745</v>
      </c>
      <c r="R128" t="s">
        <v>640</v>
      </c>
      <c r="S128" t="s">
        <v>10314</v>
      </c>
      <c r="T128" t="s">
        <v>10315</v>
      </c>
    </row>
    <row r="129" spans="1:20" x14ac:dyDescent="0.25">
      <c r="A129" t="s">
        <v>22</v>
      </c>
      <c r="B129" t="s">
        <v>27</v>
      </c>
      <c r="C129">
        <v>66.333333333333329</v>
      </c>
      <c r="D129">
        <v>3</v>
      </c>
      <c r="E129" t="s">
        <v>10316</v>
      </c>
      <c r="F129">
        <v>197</v>
      </c>
      <c r="G129">
        <v>0</v>
      </c>
      <c r="H129" t="s">
        <v>637</v>
      </c>
      <c r="I129" t="s">
        <v>10317</v>
      </c>
      <c r="J129" t="s">
        <v>720</v>
      </c>
      <c r="K129" t="s">
        <v>639</v>
      </c>
      <c r="L129" t="s">
        <v>640</v>
      </c>
      <c r="M129" t="s">
        <v>10318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10319</v>
      </c>
      <c r="T129" t="s">
        <v>10318</v>
      </c>
    </row>
    <row r="130" spans="1:20" x14ac:dyDescent="0.25">
      <c r="A130" t="s">
        <v>601</v>
      </c>
      <c r="B130" t="s">
        <v>602</v>
      </c>
      <c r="C130">
        <v>139</v>
      </c>
      <c r="D130">
        <v>1</v>
      </c>
      <c r="E130" t="s">
        <v>10320</v>
      </c>
      <c r="F130">
        <v>215</v>
      </c>
      <c r="G130">
        <v>0</v>
      </c>
      <c r="H130" t="s">
        <v>751</v>
      </c>
      <c r="I130" t="s">
        <v>10321</v>
      </c>
      <c r="J130" t="s">
        <v>10322</v>
      </c>
      <c r="K130" t="s">
        <v>8529</v>
      </c>
      <c r="L130" t="s">
        <v>10323</v>
      </c>
      <c r="M130" t="s">
        <v>10324</v>
      </c>
      <c r="N130" t="s">
        <v>752</v>
      </c>
      <c r="O130" t="s">
        <v>743</v>
      </c>
      <c r="P130" t="s">
        <v>744</v>
      </c>
      <c r="Q130" t="s">
        <v>745</v>
      </c>
      <c r="R130" t="s">
        <v>640</v>
      </c>
      <c r="S130" t="s">
        <v>10325</v>
      </c>
      <c r="T130" t="s">
        <v>10326</v>
      </c>
    </row>
    <row r="131" spans="1:20" x14ac:dyDescent="0.25">
      <c r="A131" t="s">
        <v>241</v>
      </c>
      <c r="B131" t="s">
        <v>247</v>
      </c>
      <c r="C131">
        <v>139</v>
      </c>
      <c r="D131">
        <v>1</v>
      </c>
      <c r="E131" t="s">
        <v>10320</v>
      </c>
      <c r="F131">
        <v>215</v>
      </c>
      <c r="G131">
        <v>0</v>
      </c>
      <c r="H131" t="s">
        <v>751</v>
      </c>
      <c r="I131" t="s">
        <v>10321</v>
      </c>
      <c r="J131" t="s">
        <v>10322</v>
      </c>
      <c r="K131" t="s">
        <v>8529</v>
      </c>
      <c r="L131" t="s">
        <v>10323</v>
      </c>
      <c r="M131" t="s">
        <v>10324</v>
      </c>
      <c r="N131" t="s">
        <v>752</v>
      </c>
      <c r="O131" t="s">
        <v>743</v>
      </c>
      <c r="P131" t="s">
        <v>744</v>
      </c>
      <c r="Q131" t="s">
        <v>745</v>
      </c>
      <c r="R131" t="s">
        <v>640</v>
      </c>
      <c r="S131" t="s">
        <v>10325</v>
      </c>
      <c r="T131" t="s">
        <v>10326</v>
      </c>
    </row>
    <row r="132" spans="1:20" x14ac:dyDescent="0.25">
      <c r="A132" t="s">
        <v>239</v>
      </c>
      <c r="B132" t="s">
        <v>245</v>
      </c>
      <c r="C132">
        <v>139</v>
      </c>
      <c r="D132">
        <v>2</v>
      </c>
      <c r="E132" t="s">
        <v>10327</v>
      </c>
      <c r="F132">
        <v>860</v>
      </c>
      <c r="G132">
        <v>0</v>
      </c>
      <c r="H132" t="s">
        <v>751</v>
      </c>
      <c r="I132" t="s">
        <v>10328</v>
      </c>
      <c r="J132" t="s">
        <v>10329</v>
      </c>
      <c r="K132" t="s">
        <v>5382</v>
      </c>
      <c r="L132" t="s">
        <v>10330</v>
      </c>
      <c r="M132" t="s">
        <v>10331</v>
      </c>
      <c r="N132" t="s">
        <v>752</v>
      </c>
      <c r="O132" t="s">
        <v>753</v>
      </c>
      <c r="P132" t="s">
        <v>744</v>
      </c>
      <c r="Q132" t="s">
        <v>745</v>
      </c>
      <c r="R132" t="s">
        <v>640</v>
      </c>
      <c r="S132" t="s">
        <v>10332</v>
      </c>
      <c r="T132" t="s">
        <v>10331</v>
      </c>
    </row>
    <row r="133" spans="1:20" x14ac:dyDescent="0.25">
      <c r="A133" t="s">
        <v>241</v>
      </c>
      <c r="B133" t="s">
        <v>247</v>
      </c>
      <c r="C133">
        <v>139</v>
      </c>
      <c r="D133">
        <v>6</v>
      </c>
      <c r="E133" t="s">
        <v>10327</v>
      </c>
      <c r="F133">
        <v>860</v>
      </c>
      <c r="G133">
        <v>0</v>
      </c>
      <c r="H133" t="s">
        <v>751</v>
      </c>
      <c r="I133" t="s">
        <v>10328</v>
      </c>
      <c r="J133" t="s">
        <v>10329</v>
      </c>
      <c r="K133" t="s">
        <v>5382</v>
      </c>
      <c r="L133" t="s">
        <v>10330</v>
      </c>
      <c r="M133" t="s">
        <v>10331</v>
      </c>
      <c r="N133" t="s">
        <v>752</v>
      </c>
      <c r="O133" t="s">
        <v>753</v>
      </c>
      <c r="P133" t="s">
        <v>744</v>
      </c>
      <c r="Q133" t="s">
        <v>745</v>
      </c>
      <c r="R133" t="s">
        <v>640</v>
      </c>
      <c r="S133" t="s">
        <v>10332</v>
      </c>
      <c r="T133" t="s">
        <v>10331</v>
      </c>
    </row>
    <row r="134" spans="1:20" x14ac:dyDescent="0.25">
      <c r="A134" t="s">
        <v>72</v>
      </c>
      <c r="B134" t="s">
        <v>108</v>
      </c>
      <c r="C134">
        <v>100</v>
      </c>
      <c r="D134">
        <v>1</v>
      </c>
      <c r="E134" t="s">
        <v>10333</v>
      </c>
      <c r="F134">
        <v>499</v>
      </c>
      <c r="G134">
        <v>0</v>
      </c>
      <c r="H134" t="s">
        <v>751</v>
      </c>
      <c r="I134" t="s">
        <v>10334</v>
      </c>
      <c r="J134" t="s">
        <v>10335</v>
      </c>
      <c r="K134" t="s">
        <v>10336</v>
      </c>
      <c r="L134" t="s">
        <v>10337</v>
      </c>
      <c r="M134" t="s">
        <v>10338</v>
      </c>
      <c r="N134" t="s">
        <v>752</v>
      </c>
      <c r="O134" t="s">
        <v>753</v>
      </c>
      <c r="P134" t="s">
        <v>744</v>
      </c>
      <c r="Q134" t="s">
        <v>745</v>
      </c>
      <c r="R134" t="s">
        <v>640</v>
      </c>
      <c r="S134" t="s">
        <v>10339</v>
      </c>
      <c r="T134" t="s">
        <v>10338</v>
      </c>
    </row>
    <row r="135" spans="1:20" x14ac:dyDescent="0.25">
      <c r="A135" t="s">
        <v>241</v>
      </c>
      <c r="B135" t="s">
        <v>247</v>
      </c>
      <c r="C135">
        <v>139</v>
      </c>
      <c r="D135">
        <v>1</v>
      </c>
      <c r="E135" t="s">
        <v>10333</v>
      </c>
      <c r="F135">
        <v>499</v>
      </c>
      <c r="G135">
        <v>0</v>
      </c>
      <c r="H135" t="s">
        <v>751</v>
      </c>
      <c r="I135" t="s">
        <v>10334</v>
      </c>
      <c r="J135" t="s">
        <v>10335</v>
      </c>
      <c r="K135" t="s">
        <v>10336</v>
      </c>
      <c r="L135" t="s">
        <v>10337</v>
      </c>
      <c r="M135" t="s">
        <v>10338</v>
      </c>
      <c r="N135" t="s">
        <v>752</v>
      </c>
      <c r="O135" t="s">
        <v>753</v>
      </c>
      <c r="P135" t="s">
        <v>744</v>
      </c>
      <c r="Q135" t="s">
        <v>745</v>
      </c>
      <c r="R135" t="s">
        <v>640</v>
      </c>
      <c r="S135" t="s">
        <v>10339</v>
      </c>
      <c r="T135" t="s">
        <v>10338</v>
      </c>
    </row>
    <row r="136" spans="1:20" x14ac:dyDescent="0.25">
      <c r="A136" t="s">
        <v>601</v>
      </c>
      <c r="B136" t="s">
        <v>602</v>
      </c>
      <c r="C136">
        <v>139</v>
      </c>
      <c r="D136">
        <v>1</v>
      </c>
      <c r="E136" t="s">
        <v>10333</v>
      </c>
      <c r="F136">
        <v>499</v>
      </c>
      <c r="G136">
        <v>0</v>
      </c>
      <c r="H136" t="s">
        <v>751</v>
      </c>
      <c r="I136" t="s">
        <v>10334</v>
      </c>
      <c r="J136" t="s">
        <v>10335</v>
      </c>
      <c r="K136" t="s">
        <v>10336</v>
      </c>
      <c r="L136" t="s">
        <v>10337</v>
      </c>
      <c r="M136" t="s">
        <v>10338</v>
      </c>
      <c r="N136" t="s">
        <v>752</v>
      </c>
      <c r="O136" t="s">
        <v>753</v>
      </c>
      <c r="P136" t="s">
        <v>744</v>
      </c>
      <c r="Q136" t="s">
        <v>745</v>
      </c>
      <c r="R136" t="s">
        <v>640</v>
      </c>
      <c r="S136" t="s">
        <v>10339</v>
      </c>
      <c r="T136" t="s">
        <v>10338</v>
      </c>
    </row>
    <row r="137" spans="1:20" x14ac:dyDescent="0.25">
      <c r="A137" t="s">
        <v>239</v>
      </c>
      <c r="B137" t="s">
        <v>245</v>
      </c>
      <c r="C137">
        <v>139</v>
      </c>
      <c r="D137">
        <v>2</v>
      </c>
      <c r="E137" t="s">
        <v>10333</v>
      </c>
      <c r="F137">
        <v>499</v>
      </c>
      <c r="G137">
        <v>0</v>
      </c>
      <c r="H137" t="s">
        <v>751</v>
      </c>
      <c r="I137" t="s">
        <v>10334</v>
      </c>
      <c r="J137" t="s">
        <v>10335</v>
      </c>
      <c r="K137" t="s">
        <v>10336</v>
      </c>
      <c r="L137" t="s">
        <v>10337</v>
      </c>
      <c r="M137" t="s">
        <v>10338</v>
      </c>
      <c r="N137" t="s">
        <v>752</v>
      </c>
      <c r="O137" t="s">
        <v>753</v>
      </c>
      <c r="P137" t="s">
        <v>744</v>
      </c>
      <c r="Q137" t="s">
        <v>745</v>
      </c>
      <c r="R137" t="s">
        <v>640</v>
      </c>
      <c r="S137" t="s">
        <v>10339</v>
      </c>
      <c r="T137" t="s">
        <v>10338</v>
      </c>
    </row>
    <row r="138" spans="1:20" x14ac:dyDescent="0.25">
      <c r="A138" t="s">
        <v>22</v>
      </c>
      <c r="B138" t="s">
        <v>27</v>
      </c>
      <c r="C138">
        <v>66.333333333333329</v>
      </c>
      <c r="D138">
        <v>3</v>
      </c>
      <c r="E138" t="s">
        <v>10340</v>
      </c>
      <c r="F138">
        <v>197</v>
      </c>
      <c r="G138">
        <v>0</v>
      </c>
      <c r="H138" t="s">
        <v>637</v>
      </c>
      <c r="I138" t="s">
        <v>10341</v>
      </c>
      <c r="J138" t="s">
        <v>722</v>
      </c>
      <c r="K138" t="s">
        <v>639</v>
      </c>
      <c r="L138" t="s">
        <v>640</v>
      </c>
      <c r="M138" t="s">
        <v>10342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10343</v>
      </c>
      <c r="T138" t="s">
        <v>10342</v>
      </c>
    </row>
    <row r="139" spans="1:20" x14ac:dyDescent="0.25">
      <c r="A139" t="s">
        <v>18</v>
      </c>
      <c r="B139" t="s">
        <v>19</v>
      </c>
      <c r="C139">
        <v>45</v>
      </c>
      <c r="D139">
        <v>12</v>
      </c>
      <c r="E139" t="s">
        <v>10344</v>
      </c>
      <c r="F139">
        <v>590</v>
      </c>
      <c r="G139">
        <v>50</v>
      </c>
      <c r="H139" t="s">
        <v>751</v>
      </c>
      <c r="I139" t="s">
        <v>10345</v>
      </c>
      <c r="J139" t="s">
        <v>10346</v>
      </c>
      <c r="K139" t="s">
        <v>10347</v>
      </c>
      <c r="L139" t="s">
        <v>10348</v>
      </c>
      <c r="M139" t="s">
        <v>10349</v>
      </c>
      <c r="N139" t="s">
        <v>752</v>
      </c>
      <c r="O139" t="s">
        <v>753</v>
      </c>
      <c r="P139" t="s">
        <v>744</v>
      </c>
      <c r="Q139" t="s">
        <v>745</v>
      </c>
      <c r="R139" t="s">
        <v>640</v>
      </c>
      <c r="S139" t="s">
        <v>10350</v>
      </c>
      <c r="T139" t="s">
        <v>10349</v>
      </c>
    </row>
    <row r="140" spans="1:20" x14ac:dyDescent="0.25">
      <c r="A140" t="s">
        <v>601</v>
      </c>
      <c r="B140" t="s">
        <v>602</v>
      </c>
      <c r="C140">
        <v>139</v>
      </c>
      <c r="D140">
        <v>1</v>
      </c>
      <c r="E140" t="s">
        <v>10351</v>
      </c>
      <c r="F140">
        <v>215</v>
      </c>
      <c r="G140">
        <v>0</v>
      </c>
      <c r="H140" t="s">
        <v>751</v>
      </c>
      <c r="I140" t="s">
        <v>10352</v>
      </c>
      <c r="J140" t="s">
        <v>10353</v>
      </c>
      <c r="K140" t="s">
        <v>8326</v>
      </c>
      <c r="L140" t="s">
        <v>10354</v>
      </c>
      <c r="M140" t="s">
        <v>10355</v>
      </c>
      <c r="N140" t="s">
        <v>752</v>
      </c>
      <c r="O140" t="s">
        <v>753</v>
      </c>
      <c r="P140" t="s">
        <v>744</v>
      </c>
      <c r="Q140" t="s">
        <v>745</v>
      </c>
      <c r="R140" t="s">
        <v>640</v>
      </c>
      <c r="S140" t="s">
        <v>10356</v>
      </c>
      <c r="T140" t="s">
        <v>10355</v>
      </c>
    </row>
    <row r="141" spans="1:20" x14ac:dyDescent="0.25">
      <c r="A141" t="s">
        <v>241</v>
      </c>
      <c r="B141" t="s">
        <v>247</v>
      </c>
      <c r="C141">
        <v>139</v>
      </c>
      <c r="D141">
        <v>1</v>
      </c>
      <c r="E141" t="s">
        <v>10351</v>
      </c>
      <c r="F141">
        <v>215</v>
      </c>
      <c r="G141">
        <v>0</v>
      </c>
      <c r="H141" t="s">
        <v>751</v>
      </c>
      <c r="I141" t="s">
        <v>10352</v>
      </c>
      <c r="J141" t="s">
        <v>10353</v>
      </c>
      <c r="K141" t="s">
        <v>8326</v>
      </c>
      <c r="L141" t="s">
        <v>10354</v>
      </c>
      <c r="M141" t="s">
        <v>10355</v>
      </c>
      <c r="N141" t="s">
        <v>752</v>
      </c>
      <c r="O141" t="s">
        <v>753</v>
      </c>
      <c r="P141" t="s">
        <v>744</v>
      </c>
      <c r="Q141" t="s">
        <v>745</v>
      </c>
      <c r="R141" t="s">
        <v>640</v>
      </c>
      <c r="S141" t="s">
        <v>10356</v>
      </c>
      <c r="T141" t="s">
        <v>10355</v>
      </c>
    </row>
    <row r="142" spans="1:20" x14ac:dyDescent="0.25">
      <c r="A142" t="s">
        <v>601</v>
      </c>
      <c r="B142" t="s">
        <v>602</v>
      </c>
      <c r="C142">
        <v>139</v>
      </c>
      <c r="D142">
        <v>1</v>
      </c>
      <c r="E142" t="s">
        <v>10357</v>
      </c>
      <c r="F142">
        <v>215</v>
      </c>
      <c r="G142">
        <v>0</v>
      </c>
      <c r="H142" t="s">
        <v>751</v>
      </c>
      <c r="I142" t="s">
        <v>10358</v>
      </c>
      <c r="J142" t="s">
        <v>10359</v>
      </c>
      <c r="K142" t="s">
        <v>10360</v>
      </c>
      <c r="L142" t="s">
        <v>10361</v>
      </c>
      <c r="M142" t="s">
        <v>10362</v>
      </c>
      <c r="N142" t="s">
        <v>752</v>
      </c>
      <c r="O142" t="s">
        <v>753</v>
      </c>
      <c r="P142" t="s">
        <v>744</v>
      </c>
      <c r="Q142" t="s">
        <v>745</v>
      </c>
      <c r="R142" t="s">
        <v>640</v>
      </c>
      <c r="S142" t="s">
        <v>10363</v>
      </c>
      <c r="T142" t="s">
        <v>10362</v>
      </c>
    </row>
    <row r="143" spans="1:20" x14ac:dyDescent="0.25">
      <c r="A143" t="s">
        <v>241</v>
      </c>
      <c r="B143" t="s">
        <v>247</v>
      </c>
      <c r="C143">
        <v>139</v>
      </c>
      <c r="D143">
        <v>1</v>
      </c>
      <c r="E143" t="s">
        <v>10357</v>
      </c>
      <c r="F143">
        <v>215</v>
      </c>
      <c r="G143">
        <v>0</v>
      </c>
      <c r="H143" t="s">
        <v>751</v>
      </c>
      <c r="I143" t="s">
        <v>10358</v>
      </c>
      <c r="J143" t="s">
        <v>10359</v>
      </c>
      <c r="K143" t="s">
        <v>10360</v>
      </c>
      <c r="L143" t="s">
        <v>10361</v>
      </c>
      <c r="M143" t="s">
        <v>10362</v>
      </c>
      <c r="N143" t="s">
        <v>752</v>
      </c>
      <c r="O143" t="s">
        <v>753</v>
      </c>
      <c r="P143" t="s">
        <v>744</v>
      </c>
      <c r="Q143" t="s">
        <v>745</v>
      </c>
      <c r="R143" t="s">
        <v>640</v>
      </c>
      <c r="S143" t="s">
        <v>10363</v>
      </c>
      <c r="T143" t="s">
        <v>10362</v>
      </c>
    </row>
    <row r="144" spans="1:20" x14ac:dyDescent="0.25">
      <c r="A144" t="s">
        <v>601</v>
      </c>
      <c r="B144" t="s">
        <v>602</v>
      </c>
      <c r="C144">
        <v>109</v>
      </c>
      <c r="D144">
        <v>3</v>
      </c>
      <c r="E144" t="s">
        <v>10364</v>
      </c>
      <c r="F144">
        <v>570</v>
      </c>
      <c r="G144">
        <v>50</v>
      </c>
      <c r="H144" t="s">
        <v>751</v>
      </c>
      <c r="I144" t="s">
        <v>10365</v>
      </c>
      <c r="J144" t="s">
        <v>10366</v>
      </c>
      <c r="K144" t="s">
        <v>10367</v>
      </c>
      <c r="L144" t="s">
        <v>10368</v>
      </c>
      <c r="M144" t="s">
        <v>10369</v>
      </c>
      <c r="N144" t="s">
        <v>752</v>
      </c>
      <c r="O144" t="s">
        <v>753</v>
      </c>
      <c r="P144" t="s">
        <v>744</v>
      </c>
      <c r="Q144" t="s">
        <v>745</v>
      </c>
      <c r="R144" t="s">
        <v>10370</v>
      </c>
      <c r="S144" t="s">
        <v>10371</v>
      </c>
      <c r="T144" t="s">
        <v>10372</v>
      </c>
    </row>
    <row r="145" spans="1:20" x14ac:dyDescent="0.25">
      <c r="A145" t="s">
        <v>241</v>
      </c>
      <c r="B145" t="s">
        <v>247</v>
      </c>
      <c r="C145">
        <v>109</v>
      </c>
      <c r="D145">
        <v>2</v>
      </c>
      <c r="E145" t="s">
        <v>10364</v>
      </c>
      <c r="F145">
        <v>570</v>
      </c>
      <c r="G145">
        <v>50</v>
      </c>
      <c r="H145" t="s">
        <v>751</v>
      </c>
      <c r="I145" t="s">
        <v>10365</v>
      </c>
      <c r="J145" t="s">
        <v>10366</v>
      </c>
      <c r="K145" t="s">
        <v>10367</v>
      </c>
      <c r="L145" t="s">
        <v>10368</v>
      </c>
      <c r="M145" t="s">
        <v>10369</v>
      </c>
      <c r="N145" t="s">
        <v>752</v>
      </c>
      <c r="O145" t="s">
        <v>753</v>
      </c>
      <c r="P145" t="s">
        <v>744</v>
      </c>
      <c r="Q145" t="s">
        <v>745</v>
      </c>
      <c r="R145" t="s">
        <v>10370</v>
      </c>
      <c r="S145" t="s">
        <v>10371</v>
      </c>
      <c r="T145" t="s">
        <v>10372</v>
      </c>
    </row>
    <row r="146" spans="1:20" x14ac:dyDescent="0.25">
      <c r="A146" t="s">
        <v>240</v>
      </c>
      <c r="B146" t="s">
        <v>246</v>
      </c>
      <c r="C146">
        <v>109</v>
      </c>
      <c r="D146">
        <v>2</v>
      </c>
      <c r="E146" t="s">
        <v>10364</v>
      </c>
      <c r="F146">
        <v>570</v>
      </c>
      <c r="G146">
        <v>50</v>
      </c>
      <c r="H146" t="s">
        <v>751</v>
      </c>
      <c r="I146" t="s">
        <v>10365</v>
      </c>
      <c r="J146" t="s">
        <v>10366</v>
      </c>
      <c r="K146" t="s">
        <v>10367</v>
      </c>
      <c r="L146" t="s">
        <v>10368</v>
      </c>
      <c r="M146" t="s">
        <v>10369</v>
      </c>
      <c r="N146" t="s">
        <v>752</v>
      </c>
      <c r="O146" t="s">
        <v>753</v>
      </c>
      <c r="P146" t="s">
        <v>744</v>
      </c>
      <c r="Q146" t="s">
        <v>745</v>
      </c>
      <c r="R146" t="s">
        <v>10370</v>
      </c>
      <c r="S146" t="s">
        <v>10371</v>
      </c>
      <c r="T146" t="s">
        <v>10372</v>
      </c>
    </row>
    <row r="147" spans="1:20" x14ac:dyDescent="0.25">
      <c r="A147" t="s">
        <v>239</v>
      </c>
      <c r="B147" t="s">
        <v>245</v>
      </c>
      <c r="C147">
        <v>109</v>
      </c>
      <c r="D147">
        <v>3</v>
      </c>
      <c r="E147" t="s">
        <v>10364</v>
      </c>
      <c r="F147">
        <v>570</v>
      </c>
      <c r="G147">
        <v>50</v>
      </c>
      <c r="H147" t="s">
        <v>751</v>
      </c>
      <c r="I147" t="s">
        <v>10365</v>
      </c>
      <c r="J147" t="s">
        <v>10366</v>
      </c>
      <c r="K147" t="s">
        <v>10367</v>
      </c>
      <c r="L147" t="s">
        <v>10368</v>
      </c>
      <c r="M147" t="s">
        <v>10369</v>
      </c>
      <c r="N147" t="s">
        <v>752</v>
      </c>
      <c r="O147" t="s">
        <v>753</v>
      </c>
      <c r="P147" t="s">
        <v>744</v>
      </c>
      <c r="Q147" t="s">
        <v>745</v>
      </c>
      <c r="R147" t="s">
        <v>10370</v>
      </c>
      <c r="S147" t="s">
        <v>10371</v>
      </c>
      <c r="T147" t="s">
        <v>10372</v>
      </c>
    </row>
    <row r="148" spans="1:20" x14ac:dyDescent="0.25">
      <c r="A148" t="s">
        <v>239</v>
      </c>
      <c r="B148" t="s">
        <v>245</v>
      </c>
      <c r="C148">
        <v>109</v>
      </c>
      <c r="D148">
        <v>1</v>
      </c>
      <c r="E148" t="s">
        <v>10373</v>
      </c>
      <c r="F148">
        <v>268</v>
      </c>
      <c r="G148">
        <v>50</v>
      </c>
      <c r="H148" t="s">
        <v>649</v>
      </c>
      <c r="I148" t="s">
        <v>10374</v>
      </c>
      <c r="J148" t="s">
        <v>10375</v>
      </c>
      <c r="K148" t="s">
        <v>5691</v>
      </c>
      <c r="L148" t="s">
        <v>10376</v>
      </c>
      <c r="M148" t="s">
        <v>10377</v>
      </c>
      <c r="N148" t="s">
        <v>752</v>
      </c>
      <c r="O148" t="s">
        <v>743</v>
      </c>
      <c r="P148" t="s">
        <v>783</v>
      </c>
      <c r="Q148" t="s">
        <v>745</v>
      </c>
      <c r="R148" t="s">
        <v>640</v>
      </c>
      <c r="S148" t="s">
        <v>10378</v>
      </c>
      <c r="T148" t="s">
        <v>10379</v>
      </c>
    </row>
    <row r="149" spans="1:20" x14ac:dyDescent="0.25">
      <c r="A149" t="s">
        <v>240</v>
      </c>
      <c r="B149" t="s">
        <v>246</v>
      </c>
      <c r="C149">
        <v>109</v>
      </c>
      <c r="D149">
        <v>1</v>
      </c>
      <c r="E149" t="s">
        <v>10373</v>
      </c>
      <c r="F149">
        <v>268</v>
      </c>
      <c r="G149">
        <v>50</v>
      </c>
      <c r="H149" t="s">
        <v>649</v>
      </c>
      <c r="I149" t="s">
        <v>10374</v>
      </c>
      <c r="J149" t="s">
        <v>10375</v>
      </c>
      <c r="K149" t="s">
        <v>5691</v>
      </c>
      <c r="L149" t="s">
        <v>10376</v>
      </c>
      <c r="M149" t="s">
        <v>10377</v>
      </c>
      <c r="N149" t="s">
        <v>752</v>
      </c>
      <c r="O149" t="s">
        <v>743</v>
      </c>
      <c r="P149" t="s">
        <v>783</v>
      </c>
      <c r="Q149" t="s">
        <v>745</v>
      </c>
      <c r="R149" t="s">
        <v>640</v>
      </c>
      <c r="S149" t="s">
        <v>10378</v>
      </c>
      <c r="T149" t="s">
        <v>10379</v>
      </c>
    </row>
    <row r="150" spans="1:20" x14ac:dyDescent="0.25">
      <c r="A150" t="s">
        <v>601</v>
      </c>
      <c r="B150" t="s">
        <v>602</v>
      </c>
      <c r="C150">
        <v>109</v>
      </c>
      <c r="D150">
        <v>1</v>
      </c>
      <c r="E150" t="s">
        <v>10380</v>
      </c>
      <c r="F150">
        <v>486</v>
      </c>
      <c r="G150">
        <v>50</v>
      </c>
      <c r="H150" t="s">
        <v>649</v>
      </c>
      <c r="I150" t="s">
        <v>10381</v>
      </c>
      <c r="J150" t="s">
        <v>10382</v>
      </c>
      <c r="K150" t="s">
        <v>776</v>
      </c>
      <c r="L150" t="s">
        <v>10383</v>
      </c>
      <c r="M150" t="s">
        <v>10377</v>
      </c>
      <c r="N150" t="s">
        <v>752</v>
      </c>
      <c r="O150" t="s">
        <v>743</v>
      </c>
      <c r="P150" t="s">
        <v>783</v>
      </c>
      <c r="Q150" t="s">
        <v>745</v>
      </c>
      <c r="R150" t="s">
        <v>640</v>
      </c>
      <c r="S150" t="s">
        <v>10384</v>
      </c>
      <c r="T150" t="s">
        <v>10385</v>
      </c>
    </row>
    <row r="151" spans="1:20" x14ac:dyDescent="0.25">
      <c r="A151" t="s">
        <v>241</v>
      </c>
      <c r="B151" t="s">
        <v>247</v>
      </c>
      <c r="C151">
        <v>109</v>
      </c>
      <c r="D151">
        <v>1</v>
      </c>
      <c r="E151" t="s">
        <v>10380</v>
      </c>
      <c r="F151">
        <v>486</v>
      </c>
      <c r="G151">
        <v>50</v>
      </c>
      <c r="H151" t="s">
        <v>649</v>
      </c>
      <c r="I151" t="s">
        <v>10381</v>
      </c>
      <c r="J151" t="s">
        <v>10382</v>
      </c>
      <c r="K151" t="s">
        <v>776</v>
      </c>
      <c r="L151" t="s">
        <v>10383</v>
      </c>
      <c r="M151" t="s">
        <v>10377</v>
      </c>
      <c r="N151" t="s">
        <v>752</v>
      </c>
      <c r="O151" t="s">
        <v>743</v>
      </c>
      <c r="P151" t="s">
        <v>783</v>
      </c>
      <c r="Q151" t="s">
        <v>745</v>
      </c>
      <c r="R151" t="s">
        <v>640</v>
      </c>
      <c r="S151" t="s">
        <v>10384</v>
      </c>
      <c r="T151" t="s">
        <v>10385</v>
      </c>
    </row>
    <row r="152" spans="1:20" x14ac:dyDescent="0.25">
      <c r="A152" t="s">
        <v>240</v>
      </c>
      <c r="B152" t="s">
        <v>246</v>
      </c>
      <c r="C152">
        <v>109</v>
      </c>
      <c r="D152">
        <v>1</v>
      </c>
      <c r="E152" t="s">
        <v>10380</v>
      </c>
      <c r="F152">
        <v>486</v>
      </c>
      <c r="G152">
        <v>50</v>
      </c>
      <c r="H152" t="s">
        <v>649</v>
      </c>
      <c r="I152" t="s">
        <v>10381</v>
      </c>
      <c r="J152" t="s">
        <v>10382</v>
      </c>
      <c r="K152" t="s">
        <v>776</v>
      </c>
      <c r="L152" t="s">
        <v>10383</v>
      </c>
      <c r="M152" t="s">
        <v>10377</v>
      </c>
      <c r="N152" t="s">
        <v>752</v>
      </c>
      <c r="O152" t="s">
        <v>743</v>
      </c>
      <c r="P152" t="s">
        <v>783</v>
      </c>
      <c r="Q152" t="s">
        <v>745</v>
      </c>
      <c r="R152" t="s">
        <v>640</v>
      </c>
      <c r="S152" t="s">
        <v>10384</v>
      </c>
      <c r="T152" t="s">
        <v>10385</v>
      </c>
    </row>
    <row r="153" spans="1:20" x14ac:dyDescent="0.25">
      <c r="A153" t="s">
        <v>239</v>
      </c>
      <c r="B153" t="s">
        <v>245</v>
      </c>
      <c r="C153">
        <v>109</v>
      </c>
      <c r="D153">
        <v>1</v>
      </c>
      <c r="E153" t="s">
        <v>10380</v>
      </c>
      <c r="F153">
        <v>486</v>
      </c>
      <c r="G153">
        <v>50</v>
      </c>
      <c r="H153" t="s">
        <v>649</v>
      </c>
      <c r="I153" t="s">
        <v>10381</v>
      </c>
      <c r="J153" t="s">
        <v>10382</v>
      </c>
      <c r="K153" t="s">
        <v>776</v>
      </c>
      <c r="L153" t="s">
        <v>10383</v>
      </c>
      <c r="M153" t="s">
        <v>10377</v>
      </c>
      <c r="N153" t="s">
        <v>752</v>
      </c>
      <c r="O153" t="s">
        <v>743</v>
      </c>
      <c r="P153" t="s">
        <v>783</v>
      </c>
      <c r="Q153" t="s">
        <v>745</v>
      </c>
      <c r="R153" t="s">
        <v>640</v>
      </c>
      <c r="S153" t="s">
        <v>10384</v>
      </c>
      <c r="T153" t="s">
        <v>10385</v>
      </c>
    </row>
    <row r="154" spans="1:20" x14ac:dyDescent="0.25">
      <c r="A154" t="s">
        <v>601</v>
      </c>
      <c r="B154" t="s">
        <v>602</v>
      </c>
      <c r="C154">
        <v>109</v>
      </c>
      <c r="D154">
        <v>1</v>
      </c>
      <c r="E154" t="s">
        <v>10386</v>
      </c>
      <c r="F154">
        <v>1140</v>
      </c>
      <c r="G154">
        <v>50</v>
      </c>
      <c r="H154" t="s">
        <v>649</v>
      </c>
      <c r="I154" t="s">
        <v>10387</v>
      </c>
      <c r="J154" t="s">
        <v>10388</v>
      </c>
      <c r="K154" t="s">
        <v>765</v>
      </c>
      <c r="L154" t="s">
        <v>10389</v>
      </c>
      <c r="M154" t="s">
        <v>10390</v>
      </c>
      <c r="N154" t="s">
        <v>752</v>
      </c>
      <c r="O154" t="s">
        <v>743</v>
      </c>
      <c r="P154" t="s">
        <v>783</v>
      </c>
      <c r="Q154" t="s">
        <v>745</v>
      </c>
      <c r="R154" t="s">
        <v>640</v>
      </c>
      <c r="S154" t="s">
        <v>10391</v>
      </c>
      <c r="T154" t="s">
        <v>10390</v>
      </c>
    </row>
    <row r="155" spans="1:20" x14ac:dyDescent="0.25">
      <c r="A155" t="s">
        <v>241</v>
      </c>
      <c r="B155" t="s">
        <v>247</v>
      </c>
      <c r="C155">
        <v>109</v>
      </c>
      <c r="D155">
        <v>3</v>
      </c>
      <c r="E155" t="s">
        <v>10386</v>
      </c>
      <c r="F155">
        <v>1140</v>
      </c>
      <c r="G155">
        <v>50</v>
      </c>
      <c r="H155" t="s">
        <v>649</v>
      </c>
      <c r="I155" t="s">
        <v>10387</v>
      </c>
      <c r="J155" t="s">
        <v>10388</v>
      </c>
      <c r="K155" t="s">
        <v>765</v>
      </c>
      <c r="L155" t="s">
        <v>10389</v>
      </c>
      <c r="M155" t="s">
        <v>10390</v>
      </c>
      <c r="N155" t="s">
        <v>752</v>
      </c>
      <c r="O155" t="s">
        <v>743</v>
      </c>
      <c r="P155" t="s">
        <v>783</v>
      </c>
      <c r="Q155" t="s">
        <v>745</v>
      </c>
      <c r="R155" t="s">
        <v>640</v>
      </c>
      <c r="S155" t="s">
        <v>10391</v>
      </c>
      <c r="T155" t="s">
        <v>10390</v>
      </c>
    </row>
    <row r="156" spans="1:20" x14ac:dyDescent="0.25">
      <c r="A156" t="s">
        <v>240</v>
      </c>
      <c r="B156" t="s">
        <v>246</v>
      </c>
      <c r="C156">
        <v>109</v>
      </c>
      <c r="D156">
        <v>3</v>
      </c>
      <c r="E156" t="s">
        <v>10386</v>
      </c>
      <c r="F156">
        <v>1140</v>
      </c>
      <c r="G156">
        <v>50</v>
      </c>
      <c r="H156" t="s">
        <v>649</v>
      </c>
      <c r="I156" t="s">
        <v>10387</v>
      </c>
      <c r="J156" t="s">
        <v>10388</v>
      </c>
      <c r="K156" t="s">
        <v>765</v>
      </c>
      <c r="L156" t="s">
        <v>10389</v>
      </c>
      <c r="M156" t="s">
        <v>10390</v>
      </c>
      <c r="N156" t="s">
        <v>752</v>
      </c>
      <c r="O156" t="s">
        <v>743</v>
      </c>
      <c r="P156" t="s">
        <v>783</v>
      </c>
      <c r="Q156" t="s">
        <v>745</v>
      </c>
      <c r="R156" t="s">
        <v>640</v>
      </c>
      <c r="S156" t="s">
        <v>10391</v>
      </c>
      <c r="T156" t="s">
        <v>10390</v>
      </c>
    </row>
    <row r="157" spans="1:20" x14ac:dyDescent="0.25">
      <c r="A157" t="s">
        <v>239</v>
      </c>
      <c r="B157" t="s">
        <v>245</v>
      </c>
      <c r="C157">
        <v>109</v>
      </c>
      <c r="D157">
        <v>3</v>
      </c>
      <c r="E157" t="s">
        <v>10386</v>
      </c>
      <c r="F157">
        <v>1140</v>
      </c>
      <c r="G157">
        <v>50</v>
      </c>
      <c r="H157" t="s">
        <v>649</v>
      </c>
      <c r="I157" t="s">
        <v>10387</v>
      </c>
      <c r="J157" t="s">
        <v>10388</v>
      </c>
      <c r="K157" t="s">
        <v>765</v>
      </c>
      <c r="L157" t="s">
        <v>10389</v>
      </c>
      <c r="M157" t="s">
        <v>10390</v>
      </c>
      <c r="N157" t="s">
        <v>752</v>
      </c>
      <c r="O157" t="s">
        <v>743</v>
      </c>
      <c r="P157" t="s">
        <v>783</v>
      </c>
      <c r="Q157" t="s">
        <v>745</v>
      </c>
      <c r="R157" t="s">
        <v>640</v>
      </c>
      <c r="S157" t="s">
        <v>10391</v>
      </c>
      <c r="T157" t="s">
        <v>10390</v>
      </c>
    </row>
    <row r="158" spans="1:20" x14ac:dyDescent="0.25">
      <c r="A158" t="s">
        <v>601</v>
      </c>
      <c r="B158" t="s">
        <v>602</v>
      </c>
      <c r="C158">
        <v>109</v>
      </c>
      <c r="D158">
        <v>2</v>
      </c>
      <c r="E158" t="s">
        <v>10392</v>
      </c>
      <c r="F158">
        <v>1199</v>
      </c>
      <c r="G158">
        <v>0</v>
      </c>
      <c r="H158" t="s">
        <v>649</v>
      </c>
      <c r="I158" t="s">
        <v>3444</v>
      </c>
      <c r="J158" t="s">
        <v>3445</v>
      </c>
      <c r="K158" t="s">
        <v>912</v>
      </c>
      <c r="L158" t="s">
        <v>3446</v>
      </c>
      <c r="M158" t="s">
        <v>10393</v>
      </c>
      <c r="N158" t="s">
        <v>752</v>
      </c>
      <c r="O158" t="s">
        <v>743</v>
      </c>
      <c r="P158" t="s">
        <v>783</v>
      </c>
      <c r="Q158" t="s">
        <v>745</v>
      </c>
      <c r="R158" t="s">
        <v>640</v>
      </c>
      <c r="S158" t="s">
        <v>10394</v>
      </c>
      <c r="T158" t="s">
        <v>10393</v>
      </c>
    </row>
    <row r="159" spans="1:20" x14ac:dyDescent="0.25">
      <c r="A159" t="s">
        <v>241</v>
      </c>
      <c r="B159" t="s">
        <v>247</v>
      </c>
      <c r="C159">
        <v>109</v>
      </c>
      <c r="D159">
        <v>2</v>
      </c>
      <c r="E159" t="s">
        <v>10392</v>
      </c>
      <c r="F159">
        <v>1199</v>
      </c>
      <c r="G159">
        <v>0</v>
      </c>
      <c r="H159" t="s">
        <v>649</v>
      </c>
      <c r="I159" t="s">
        <v>3444</v>
      </c>
      <c r="J159" t="s">
        <v>3445</v>
      </c>
      <c r="K159" t="s">
        <v>912</v>
      </c>
      <c r="L159" t="s">
        <v>3446</v>
      </c>
      <c r="M159" t="s">
        <v>10393</v>
      </c>
      <c r="N159" t="s">
        <v>752</v>
      </c>
      <c r="O159" t="s">
        <v>743</v>
      </c>
      <c r="P159" t="s">
        <v>783</v>
      </c>
      <c r="Q159" t="s">
        <v>745</v>
      </c>
      <c r="R159" t="s">
        <v>640</v>
      </c>
      <c r="S159" t="s">
        <v>10394</v>
      </c>
      <c r="T159" t="s">
        <v>10393</v>
      </c>
    </row>
    <row r="160" spans="1:20" x14ac:dyDescent="0.25">
      <c r="A160" t="s">
        <v>239</v>
      </c>
      <c r="B160" t="s">
        <v>245</v>
      </c>
      <c r="C160">
        <v>109</v>
      </c>
      <c r="D160">
        <v>3</v>
      </c>
      <c r="E160" t="s">
        <v>10392</v>
      </c>
      <c r="F160">
        <v>1199</v>
      </c>
      <c r="G160">
        <v>0</v>
      </c>
      <c r="H160" t="s">
        <v>649</v>
      </c>
      <c r="I160" t="s">
        <v>3444</v>
      </c>
      <c r="J160" t="s">
        <v>3445</v>
      </c>
      <c r="K160" t="s">
        <v>912</v>
      </c>
      <c r="L160" t="s">
        <v>3446</v>
      </c>
      <c r="M160" t="s">
        <v>10393</v>
      </c>
      <c r="N160" t="s">
        <v>752</v>
      </c>
      <c r="O160" t="s">
        <v>743</v>
      </c>
      <c r="P160" t="s">
        <v>783</v>
      </c>
      <c r="Q160" t="s">
        <v>745</v>
      </c>
      <c r="R160" t="s">
        <v>640</v>
      </c>
      <c r="S160" t="s">
        <v>10394</v>
      </c>
      <c r="T160" t="s">
        <v>10393</v>
      </c>
    </row>
    <row r="161" spans="1:20" x14ac:dyDescent="0.25">
      <c r="A161" t="s">
        <v>240</v>
      </c>
      <c r="B161" t="s">
        <v>246</v>
      </c>
      <c r="C161">
        <v>109</v>
      </c>
      <c r="D161">
        <v>4</v>
      </c>
      <c r="E161" t="s">
        <v>10392</v>
      </c>
      <c r="F161">
        <v>1199</v>
      </c>
      <c r="G161">
        <v>0</v>
      </c>
      <c r="H161" t="s">
        <v>649</v>
      </c>
      <c r="I161" t="s">
        <v>3444</v>
      </c>
      <c r="J161" t="s">
        <v>3445</v>
      </c>
      <c r="K161" t="s">
        <v>912</v>
      </c>
      <c r="L161" t="s">
        <v>3446</v>
      </c>
      <c r="M161" t="s">
        <v>10393</v>
      </c>
      <c r="N161" t="s">
        <v>752</v>
      </c>
      <c r="O161" t="s">
        <v>743</v>
      </c>
      <c r="P161" t="s">
        <v>783</v>
      </c>
      <c r="Q161" t="s">
        <v>745</v>
      </c>
      <c r="R161" t="s">
        <v>640</v>
      </c>
      <c r="S161" t="s">
        <v>10394</v>
      </c>
      <c r="T161" t="s">
        <v>10393</v>
      </c>
    </row>
    <row r="162" spans="1:20" x14ac:dyDescent="0.25">
      <c r="A162" t="s">
        <v>239</v>
      </c>
      <c r="B162" t="s">
        <v>245</v>
      </c>
      <c r="C162">
        <v>109</v>
      </c>
      <c r="D162">
        <v>1</v>
      </c>
      <c r="E162" t="s">
        <v>10395</v>
      </c>
      <c r="F162">
        <v>268</v>
      </c>
      <c r="G162">
        <v>50</v>
      </c>
      <c r="H162" t="s">
        <v>649</v>
      </c>
      <c r="I162" t="s">
        <v>10396</v>
      </c>
      <c r="J162" t="s">
        <v>10397</v>
      </c>
      <c r="K162" t="s">
        <v>8167</v>
      </c>
      <c r="L162" t="s">
        <v>10398</v>
      </c>
      <c r="M162" t="s">
        <v>10377</v>
      </c>
      <c r="N162" t="s">
        <v>752</v>
      </c>
      <c r="O162" t="s">
        <v>743</v>
      </c>
      <c r="P162" t="s">
        <v>783</v>
      </c>
      <c r="Q162" t="s">
        <v>745</v>
      </c>
      <c r="R162" t="s">
        <v>640</v>
      </c>
      <c r="S162" t="s">
        <v>10399</v>
      </c>
      <c r="T162" t="s">
        <v>10400</v>
      </c>
    </row>
    <row r="163" spans="1:20" x14ac:dyDescent="0.25">
      <c r="A163" t="s">
        <v>241</v>
      </c>
      <c r="B163" t="s">
        <v>247</v>
      </c>
      <c r="C163">
        <v>109</v>
      </c>
      <c r="D163">
        <v>1</v>
      </c>
      <c r="E163" t="s">
        <v>10395</v>
      </c>
      <c r="F163">
        <v>268</v>
      </c>
      <c r="G163">
        <v>50</v>
      </c>
      <c r="H163" t="s">
        <v>649</v>
      </c>
      <c r="I163" t="s">
        <v>10396</v>
      </c>
      <c r="J163" t="s">
        <v>10397</v>
      </c>
      <c r="K163" t="s">
        <v>8167</v>
      </c>
      <c r="L163" t="s">
        <v>10398</v>
      </c>
      <c r="M163" t="s">
        <v>10377</v>
      </c>
      <c r="N163" t="s">
        <v>752</v>
      </c>
      <c r="O163" t="s">
        <v>743</v>
      </c>
      <c r="P163" t="s">
        <v>783</v>
      </c>
      <c r="Q163" t="s">
        <v>745</v>
      </c>
      <c r="R163" t="s">
        <v>640</v>
      </c>
      <c r="S163" t="s">
        <v>10399</v>
      </c>
      <c r="T163" t="s">
        <v>10400</v>
      </c>
    </row>
    <row r="164" spans="1:20" x14ac:dyDescent="0.25">
      <c r="A164" t="s">
        <v>240</v>
      </c>
      <c r="B164" t="s">
        <v>246</v>
      </c>
      <c r="C164">
        <v>109</v>
      </c>
      <c r="D164">
        <v>1</v>
      </c>
      <c r="E164" t="s">
        <v>10401</v>
      </c>
      <c r="F164">
        <v>159</v>
      </c>
      <c r="G164">
        <v>50</v>
      </c>
      <c r="H164" t="s">
        <v>649</v>
      </c>
      <c r="I164" t="s">
        <v>10402</v>
      </c>
      <c r="J164" t="s">
        <v>10403</v>
      </c>
      <c r="K164" t="s">
        <v>949</v>
      </c>
      <c r="L164" t="s">
        <v>10404</v>
      </c>
      <c r="M164" t="s">
        <v>10377</v>
      </c>
      <c r="N164" t="s">
        <v>752</v>
      </c>
      <c r="O164" t="s">
        <v>743</v>
      </c>
      <c r="P164" t="s">
        <v>783</v>
      </c>
      <c r="Q164" t="s">
        <v>745</v>
      </c>
      <c r="R164" t="s">
        <v>640</v>
      </c>
      <c r="S164" t="s">
        <v>10405</v>
      </c>
      <c r="T164" t="s">
        <v>10406</v>
      </c>
    </row>
    <row r="165" spans="1:20" x14ac:dyDescent="0.25">
      <c r="A165" t="s">
        <v>240</v>
      </c>
      <c r="B165" t="s">
        <v>246</v>
      </c>
      <c r="C165">
        <v>109</v>
      </c>
      <c r="D165">
        <v>2</v>
      </c>
      <c r="E165" t="s">
        <v>10407</v>
      </c>
      <c r="F165">
        <v>268</v>
      </c>
      <c r="G165">
        <v>50</v>
      </c>
      <c r="H165" t="s">
        <v>649</v>
      </c>
      <c r="I165" t="s">
        <v>10408</v>
      </c>
      <c r="J165" t="s">
        <v>10409</v>
      </c>
      <c r="K165" t="s">
        <v>10410</v>
      </c>
      <c r="L165" t="s">
        <v>10411</v>
      </c>
      <c r="M165" t="s">
        <v>10377</v>
      </c>
      <c r="N165" t="s">
        <v>752</v>
      </c>
      <c r="O165" t="s">
        <v>743</v>
      </c>
      <c r="P165" t="s">
        <v>783</v>
      </c>
      <c r="Q165" t="s">
        <v>745</v>
      </c>
      <c r="R165" t="s">
        <v>640</v>
      </c>
      <c r="S165" t="s">
        <v>10412</v>
      </c>
      <c r="T165" t="s">
        <v>10413</v>
      </c>
    </row>
    <row r="166" spans="1:20" x14ac:dyDescent="0.25">
      <c r="A166" t="s">
        <v>241</v>
      </c>
      <c r="B166" t="s">
        <v>247</v>
      </c>
      <c r="C166">
        <v>109</v>
      </c>
      <c r="D166">
        <v>1</v>
      </c>
      <c r="E166" t="s">
        <v>10414</v>
      </c>
      <c r="F166">
        <v>377</v>
      </c>
      <c r="G166">
        <v>50</v>
      </c>
      <c r="H166" t="s">
        <v>649</v>
      </c>
      <c r="I166" t="s">
        <v>10415</v>
      </c>
      <c r="J166" t="s">
        <v>10416</v>
      </c>
      <c r="K166" t="s">
        <v>10417</v>
      </c>
      <c r="L166" t="s">
        <v>10418</v>
      </c>
      <c r="M166" t="s">
        <v>10377</v>
      </c>
      <c r="N166" t="s">
        <v>752</v>
      </c>
      <c r="O166" t="s">
        <v>743</v>
      </c>
      <c r="P166" t="s">
        <v>783</v>
      </c>
      <c r="Q166" t="s">
        <v>745</v>
      </c>
      <c r="R166" t="s">
        <v>640</v>
      </c>
      <c r="S166" t="s">
        <v>10419</v>
      </c>
      <c r="T166" t="s">
        <v>10324</v>
      </c>
    </row>
    <row r="167" spans="1:20" x14ac:dyDescent="0.25">
      <c r="A167" t="s">
        <v>239</v>
      </c>
      <c r="B167" t="s">
        <v>245</v>
      </c>
      <c r="C167">
        <v>109</v>
      </c>
      <c r="D167">
        <v>1</v>
      </c>
      <c r="E167" t="s">
        <v>10414</v>
      </c>
      <c r="F167">
        <v>377</v>
      </c>
      <c r="G167">
        <v>50</v>
      </c>
      <c r="H167" t="s">
        <v>649</v>
      </c>
      <c r="I167" t="s">
        <v>10415</v>
      </c>
      <c r="J167" t="s">
        <v>10416</v>
      </c>
      <c r="K167" t="s">
        <v>10417</v>
      </c>
      <c r="L167" t="s">
        <v>10418</v>
      </c>
      <c r="M167" t="s">
        <v>10377</v>
      </c>
      <c r="N167" t="s">
        <v>752</v>
      </c>
      <c r="O167" t="s">
        <v>743</v>
      </c>
      <c r="P167" t="s">
        <v>783</v>
      </c>
      <c r="Q167" t="s">
        <v>745</v>
      </c>
      <c r="R167" t="s">
        <v>640</v>
      </c>
      <c r="S167" t="s">
        <v>10419</v>
      </c>
      <c r="T167" t="s">
        <v>10324</v>
      </c>
    </row>
    <row r="168" spans="1:20" x14ac:dyDescent="0.25">
      <c r="A168" t="s">
        <v>240</v>
      </c>
      <c r="B168" t="s">
        <v>246</v>
      </c>
      <c r="C168">
        <v>109</v>
      </c>
      <c r="D168">
        <v>1</v>
      </c>
      <c r="E168" t="s">
        <v>10414</v>
      </c>
      <c r="F168">
        <v>377</v>
      </c>
      <c r="G168">
        <v>50</v>
      </c>
      <c r="H168" t="s">
        <v>649</v>
      </c>
      <c r="I168" t="s">
        <v>10415</v>
      </c>
      <c r="J168" t="s">
        <v>10416</v>
      </c>
      <c r="K168" t="s">
        <v>10417</v>
      </c>
      <c r="L168" t="s">
        <v>10418</v>
      </c>
      <c r="M168" t="s">
        <v>10377</v>
      </c>
      <c r="N168" t="s">
        <v>752</v>
      </c>
      <c r="O168" t="s">
        <v>743</v>
      </c>
      <c r="P168" t="s">
        <v>783</v>
      </c>
      <c r="Q168" t="s">
        <v>745</v>
      </c>
      <c r="R168" t="s">
        <v>640</v>
      </c>
      <c r="S168" t="s">
        <v>10419</v>
      </c>
      <c r="T168" t="s">
        <v>10324</v>
      </c>
    </row>
    <row r="169" spans="1:20" x14ac:dyDescent="0.25">
      <c r="A169" t="s">
        <v>77</v>
      </c>
      <c r="B169" t="s">
        <v>78</v>
      </c>
      <c r="C169">
        <v>33.333333333333336</v>
      </c>
      <c r="D169">
        <v>3</v>
      </c>
      <c r="E169" t="s">
        <v>10420</v>
      </c>
      <c r="F169">
        <v>134.99</v>
      </c>
      <c r="G169">
        <v>0</v>
      </c>
      <c r="H169" t="s">
        <v>637</v>
      </c>
      <c r="I169" t="s">
        <v>10421</v>
      </c>
      <c r="J169" t="s">
        <v>692</v>
      </c>
      <c r="K169" t="s">
        <v>639</v>
      </c>
      <c r="L169" t="s">
        <v>640</v>
      </c>
      <c r="M169" t="s">
        <v>10377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10422</v>
      </c>
      <c r="T169" t="s">
        <v>10377</v>
      </c>
    </row>
    <row r="170" spans="1:20" x14ac:dyDescent="0.25">
      <c r="A170" t="s">
        <v>14</v>
      </c>
      <c r="B170" t="s">
        <v>15</v>
      </c>
      <c r="C170">
        <v>45</v>
      </c>
      <c r="D170">
        <v>14</v>
      </c>
      <c r="E170" t="s">
        <v>10423</v>
      </c>
      <c r="F170">
        <v>7130</v>
      </c>
      <c r="G170">
        <v>200</v>
      </c>
      <c r="H170" t="s">
        <v>649</v>
      </c>
      <c r="I170" t="s">
        <v>10424</v>
      </c>
      <c r="J170" t="s">
        <v>10425</v>
      </c>
      <c r="K170" t="s">
        <v>10426</v>
      </c>
      <c r="L170" t="s">
        <v>10427</v>
      </c>
      <c r="M170" t="s">
        <v>10428</v>
      </c>
      <c r="N170" t="s">
        <v>752</v>
      </c>
      <c r="O170" t="s">
        <v>743</v>
      </c>
      <c r="P170" t="s">
        <v>783</v>
      </c>
      <c r="Q170" t="s">
        <v>745</v>
      </c>
      <c r="R170" t="s">
        <v>640</v>
      </c>
      <c r="S170" t="s">
        <v>10429</v>
      </c>
      <c r="T170" t="s">
        <v>10430</v>
      </c>
    </row>
    <row r="171" spans="1:20" x14ac:dyDescent="0.25">
      <c r="A171" t="s">
        <v>10</v>
      </c>
      <c r="B171" t="s">
        <v>11</v>
      </c>
      <c r="C171">
        <v>45</v>
      </c>
      <c r="D171">
        <v>8</v>
      </c>
      <c r="E171" t="s">
        <v>10423</v>
      </c>
      <c r="F171">
        <v>7130</v>
      </c>
      <c r="G171">
        <v>200</v>
      </c>
      <c r="H171" t="s">
        <v>649</v>
      </c>
      <c r="I171" t="s">
        <v>10424</v>
      </c>
      <c r="J171" t="s">
        <v>10425</v>
      </c>
      <c r="K171" t="s">
        <v>10426</v>
      </c>
      <c r="L171" t="s">
        <v>10427</v>
      </c>
      <c r="M171" t="s">
        <v>10428</v>
      </c>
      <c r="N171" t="s">
        <v>752</v>
      </c>
      <c r="O171" t="s">
        <v>743</v>
      </c>
      <c r="P171" t="s">
        <v>783</v>
      </c>
      <c r="Q171" t="s">
        <v>745</v>
      </c>
      <c r="R171" t="s">
        <v>640</v>
      </c>
      <c r="S171" t="s">
        <v>10429</v>
      </c>
      <c r="T171" t="s">
        <v>10430</v>
      </c>
    </row>
    <row r="172" spans="1:20" x14ac:dyDescent="0.25">
      <c r="A172" t="s">
        <v>12</v>
      </c>
      <c r="B172" t="s">
        <v>13</v>
      </c>
      <c r="C172">
        <v>45</v>
      </c>
      <c r="D172">
        <v>8</v>
      </c>
      <c r="E172" t="s">
        <v>10423</v>
      </c>
      <c r="F172">
        <v>7130</v>
      </c>
      <c r="G172">
        <v>200</v>
      </c>
      <c r="H172" t="s">
        <v>649</v>
      </c>
      <c r="I172" t="s">
        <v>10424</v>
      </c>
      <c r="J172" t="s">
        <v>10425</v>
      </c>
      <c r="K172" t="s">
        <v>10426</v>
      </c>
      <c r="L172" t="s">
        <v>10427</v>
      </c>
      <c r="M172" t="s">
        <v>10428</v>
      </c>
      <c r="N172" t="s">
        <v>752</v>
      </c>
      <c r="O172" t="s">
        <v>743</v>
      </c>
      <c r="P172" t="s">
        <v>783</v>
      </c>
      <c r="Q172" t="s">
        <v>745</v>
      </c>
      <c r="R172" t="s">
        <v>640</v>
      </c>
      <c r="S172" t="s">
        <v>10429</v>
      </c>
      <c r="T172" t="s">
        <v>10430</v>
      </c>
    </row>
    <row r="173" spans="1:20" x14ac:dyDescent="0.25">
      <c r="A173" t="s">
        <v>22</v>
      </c>
      <c r="B173" t="s">
        <v>27</v>
      </c>
      <c r="C173">
        <v>85</v>
      </c>
      <c r="D173">
        <v>20</v>
      </c>
      <c r="E173" t="s">
        <v>10423</v>
      </c>
      <c r="F173">
        <v>7130</v>
      </c>
      <c r="G173">
        <v>200</v>
      </c>
      <c r="H173" t="s">
        <v>649</v>
      </c>
      <c r="I173" t="s">
        <v>10424</v>
      </c>
      <c r="J173" t="s">
        <v>10425</v>
      </c>
      <c r="K173" t="s">
        <v>10426</v>
      </c>
      <c r="L173" t="s">
        <v>10427</v>
      </c>
      <c r="M173" t="s">
        <v>10428</v>
      </c>
      <c r="N173" t="s">
        <v>752</v>
      </c>
      <c r="O173" t="s">
        <v>743</v>
      </c>
      <c r="P173" t="s">
        <v>783</v>
      </c>
      <c r="Q173" t="s">
        <v>745</v>
      </c>
      <c r="R173" t="s">
        <v>640</v>
      </c>
      <c r="S173" t="s">
        <v>10429</v>
      </c>
      <c r="T173" t="s">
        <v>10430</v>
      </c>
    </row>
    <row r="174" spans="1:20" x14ac:dyDescent="0.25">
      <c r="A174" t="s">
        <v>101</v>
      </c>
      <c r="B174" t="s">
        <v>74</v>
      </c>
      <c r="C174">
        <v>85</v>
      </c>
      <c r="D174">
        <v>20</v>
      </c>
      <c r="E174" t="s">
        <v>10423</v>
      </c>
      <c r="F174">
        <v>7130</v>
      </c>
      <c r="G174">
        <v>200</v>
      </c>
      <c r="H174" t="s">
        <v>649</v>
      </c>
      <c r="I174" t="s">
        <v>10424</v>
      </c>
      <c r="J174" t="s">
        <v>10425</v>
      </c>
      <c r="K174" t="s">
        <v>10426</v>
      </c>
      <c r="L174" t="s">
        <v>10427</v>
      </c>
      <c r="M174" t="s">
        <v>10428</v>
      </c>
      <c r="N174" t="s">
        <v>752</v>
      </c>
      <c r="O174" t="s">
        <v>743</v>
      </c>
      <c r="P174" t="s">
        <v>783</v>
      </c>
      <c r="Q174" t="s">
        <v>745</v>
      </c>
      <c r="R174" t="s">
        <v>640</v>
      </c>
      <c r="S174" t="s">
        <v>10429</v>
      </c>
      <c r="T174" t="s">
        <v>10430</v>
      </c>
    </row>
    <row r="175" spans="1:20" x14ac:dyDescent="0.25">
      <c r="A175" t="s">
        <v>601</v>
      </c>
      <c r="B175" t="s">
        <v>602</v>
      </c>
      <c r="C175">
        <v>109</v>
      </c>
      <c r="D175">
        <v>4</v>
      </c>
      <c r="E175" t="s">
        <v>10423</v>
      </c>
      <c r="F175">
        <v>7130</v>
      </c>
      <c r="G175">
        <v>200</v>
      </c>
      <c r="H175" t="s">
        <v>649</v>
      </c>
      <c r="I175" t="s">
        <v>10424</v>
      </c>
      <c r="J175" t="s">
        <v>10425</v>
      </c>
      <c r="K175" t="s">
        <v>10426</v>
      </c>
      <c r="L175" t="s">
        <v>10427</v>
      </c>
      <c r="M175" t="s">
        <v>10428</v>
      </c>
      <c r="N175" t="s">
        <v>752</v>
      </c>
      <c r="O175" t="s">
        <v>743</v>
      </c>
      <c r="P175" t="s">
        <v>783</v>
      </c>
      <c r="Q175" t="s">
        <v>745</v>
      </c>
      <c r="R175" t="s">
        <v>640</v>
      </c>
      <c r="S175" t="s">
        <v>10429</v>
      </c>
      <c r="T175" t="s">
        <v>10430</v>
      </c>
    </row>
    <row r="176" spans="1:20" x14ac:dyDescent="0.25">
      <c r="A176" t="s">
        <v>240</v>
      </c>
      <c r="B176" t="s">
        <v>246</v>
      </c>
      <c r="C176">
        <v>109</v>
      </c>
      <c r="D176">
        <v>4</v>
      </c>
      <c r="E176" t="s">
        <v>10423</v>
      </c>
      <c r="F176">
        <v>7130</v>
      </c>
      <c r="G176">
        <v>200</v>
      </c>
      <c r="H176" t="s">
        <v>649</v>
      </c>
      <c r="I176" t="s">
        <v>10424</v>
      </c>
      <c r="J176" t="s">
        <v>10425</v>
      </c>
      <c r="K176" t="s">
        <v>10426</v>
      </c>
      <c r="L176" t="s">
        <v>10427</v>
      </c>
      <c r="M176" t="s">
        <v>10428</v>
      </c>
      <c r="N176" t="s">
        <v>752</v>
      </c>
      <c r="O176" t="s">
        <v>743</v>
      </c>
      <c r="P176" t="s">
        <v>783</v>
      </c>
      <c r="Q176" t="s">
        <v>745</v>
      </c>
      <c r="R176" t="s">
        <v>640</v>
      </c>
      <c r="S176" t="s">
        <v>10429</v>
      </c>
      <c r="T176" t="s">
        <v>10430</v>
      </c>
    </row>
    <row r="177" spans="1:20" x14ac:dyDescent="0.25">
      <c r="A177" t="s">
        <v>239</v>
      </c>
      <c r="B177" t="s">
        <v>245</v>
      </c>
      <c r="C177">
        <v>109</v>
      </c>
      <c r="D177">
        <v>6</v>
      </c>
      <c r="E177" t="s">
        <v>10423</v>
      </c>
      <c r="F177">
        <v>7130</v>
      </c>
      <c r="G177">
        <v>200</v>
      </c>
      <c r="H177" t="s">
        <v>649</v>
      </c>
      <c r="I177" t="s">
        <v>10424</v>
      </c>
      <c r="J177" t="s">
        <v>10425</v>
      </c>
      <c r="K177" t="s">
        <v>10426</v>
      </c>
      <c r="L177" t="s">
        <v>10427</v>
      </c>
      <c r="M177" t="s">
        <v>10428</v>
      </c>
      <c r="N177" t="s">
        <v>752</v>
      </c>
      <c r="O177" t="s">
        <v>743</v>
      </c>
      <c r="P177" t="s">
        <v>783</v>
      </c>
      <c r="Q177" t="s">
        <v>745</v>
      </c>
      <c r="R177" t="s">
        <v>640</v>
      </c>
      <c r="S177" t="s">
        <v>10429</v>
      </c>
      <c r="T177" t="s">
        <v>10430</v>
      </c>
    </row>
    <row r="178" spans="1:20" x14ac:dyDescent="0.25">
      <c r="A178" t="s">
        <v>241</v>
      </c>
      <c r="B178" t="s">
        <v>247</v>
      </c>
      <c r="C178">
        <v>109</v>
      </c>
      <c r="D178">
        <v>6</v>
      </c>
      <c r="E178" t="s">
        <v>10423</v>
      </c>
      <c r="F178">
        <v>7130</v>
      </c>
      <c r="G178">
        <v>200</v>
      </c>
      <c r="H178" t="s">
        <v>649</v>
      </c>
      <c r="I178" t="s">
        <v>10424</v>
      </c>
      <c r="J178" t="s">
        <v>10425</v>
      </c>
      <c r="K178" t="s">
        <v>10426</v>
      </c>
      <c r="L178" t="s">
        <v>10427</v>
      </c>
      <c r="M178" t="s">
        <v>10428</v>
      </c>
      <c r="N178" t="s">
        <v>752</v>
      </c>
      <c r="O178" t="s">
        <v>743</v>
      </c>
      <c r="P178" t="s">
        <v>783</v>
      </c>
      <c r="Q178" t="s">
        <v>745</v>
      </c>
      <c r="R178" t="s">
        <v>640</v>
      </c>
      <c r="S178" t="s">
        <v>10429</v>
      </c>
      <c r="T178" t="s">
        <v>10430</v>
      </c>
    </row>
    <row r="179" spans="1:20" x14ac:dyDescent="0.25">
      <c r="A179" t="s">
        <v>601</v>
      </c>
      <c r="B179" t="s">
        <v>742</v>
      </c>
      <c r="C179">
        <v>103.55</v>
      </c>
      <c r="D179">
        <v>1</v>
      </c>
      <c r="E179" t="s">
        <v>10431</v>
      </c>
      <c r="F179">
        <v>148.55000000000001</v>
      </c>
      <c r="G179">
        <v>45</v>
      </c>
      <c r="H179" t="s">
        <v>677</v>
      </c>
      <c r="I179" t="s">
        <v>10432</v>
      </c>
      <c r="J179" t="s">
        <v>10433</v>
      </c>
      <c r="K179" t="s">
        <v>806</v>
      </c>
      <c r="L179" t="s">
        <v>10434</v>
      </c>
      <c r="M179" t="s">
        <v>10435</v>
      </c>
      <c r="N179" t="s">
        <v>639</v>
      </c>
      <c r="O179" t="s">
        <v>678</v>
      </c>
      <c r="P179" t="s">
        <v>23</v>
      </c>
      <c r="Q179" t="s">
        <v>679</v>
      </c>
      <c r="R179" t="s">
        <v>640</v>
      </c>
      <c r="S179" t="s">
        <v>10436</v>
      </c>
      <c r="T179" t="s">
        <v>10435</v>
      </c>
    </row>
    <row r="180" spans="1:20" x14ac:dyDescent="0.25">
      <c r="A180" t="s">
        <v>240</v>
      </c>
      <c r="B180" t="s">
        <v>742</v>
      </c>
      <c r="C180">
        <v>103.55</v>
      </c>
      <c r="D180">
        <v>1</v>
      </c>
      <c r="E180" t="s">
        <v>10437</v>
      </c>
      <c r="F180">
        <v>148.55000000000001</v>
      </c>
      <c r="G180">
        <v>45</v>
      </c>
      <c r="H180" t="s">
        <v>677</v>
      </c>
      <c r="I180" t="s">
        <v>10432</v>
      </c>
      <c r="J180" t="s">
        <v>10433</v>
      </c>
      <c r="K180" t="s">
        <v>806</v>
      </c>
      <c r="L180" t="s">
        <v>10434</v>
      </c>
      <c r="M180" t="s">
        <v>10438</v>
      </c>
      <c r="N180" t="s">
        <v>639</v>
      </c>
      <c r="O180" t="s">
        <v>678</v>
      </c>
      <c r="P180" t="s">
        <v>23</v>
      </c>
      <c r="Q180" t="s">
        <v>679</v>
      </c>
      <c r="R180" t="s">
        <v>640</v>
      </c>
      <c r="S180" t="s">
        <v>10439</v>
      </c>
      <c r="T180" t="s">
        <v>10438</v>
      </c>
    </row>
    <row r="181" spans="1:20" x14ac:dyDescent="0.25">
      <c r="A181" t="s">
        <v>72</v>
      </c>
      <c r="B181" t="s">
        <v>799</v>
      </c>
      <c r="C181">
        <v>150</v>
      </c>
      <c r="D181">
        <v>1</v>
      </c>
      <c r="E181" t="s">
        <v>10440</v>
      </c>
      <c r="F181">
        <v>110</v>
      </c>
      <c r="G181">
        <v>10</v>
      </c>
      <c r="H181" t="s">
        <v>637</v>
      </c>
      <c r="I181" t="s">
        <v>10441</v>
      </c>
      <c r="J181" t="s">
        <v>654</v>
      </c>
      <c r="K181" t="s">
        <v>639</v>
      </c>
      <c r="L181" t="s">
        <v>640</v>
      </c>
      <c r="M181" t="s">
        <v>10442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10443</v>
      </c>
      <c r="T181" t="s">
        <v>10442</v>
      </c>
    </row>
    <row r="182" spans="1:20" x14ac:dyDescent="0.25">
      <c r="A182" t="s">
        <v>101</v>
      </c>
      <c r="B182" t="s">
        <v>74</v>
      </c>
      <c r="C182">
        <v>120</v>
      </c>
      <c r="D182">
        <v>2</v>
      </c>
      <c r="E182" t="s">
        <v>10444</v>
      </c>
      <c r="F182">
        <v>200</v>
      </c>
      <c r="G182">
        <v>0</v>
      </c>
      <c r="H182" t="s">
        <v>637</v>
      </c>
      <c r="I182" t="s">
        <v>7008</v>
      </c>
      <c r="J182" t="s">
        <v>697</v>
      </c>
      <c r="K182" t="s">
        <v>639</v>
      </c>
      <c r="L182" t="s">
        <v>640</v>
      </c>
      <c r="M182" t="s">
        <v>10445</v>
      </c>
      <c r="N182" t="s">
        <v>639</v>
      </c>
      <c r="O182" t="s">
        <v>641</v>
      </c>
      <c r="P182" t="s">
        <v>5</v>
      </c>
      <c r="Q182" t="s">
        <v>642</v>
      </c>
      <c r="R182" t="s">
        <v>640</v>
      </c>
      <c r="S182" t="s">
        <v>10446</v>
      </c>
      <c r="T182" t="s">
        <v>10445</v>
      </c>
    </row>
    <row r="183" spans="1:20" x14ac:dyDescent="0.25">
      <c r="A183" t="s">
        <v>22</v>
      </c>
      <c r="B183" t="s">
        <v>27</v>
      </c>
      <c r="C183">
        <v>66.333333333333329</v>
      </c>
      <c r="D183">
        <v>3</v>
      </c>
      <c r="E183" t="s">
        <v>10447</v>
      </c>
      <c r="F183">
        <v>250</v>
      </c>
      <c r="G183">
        <v>0</v>
      </c>
      <c r="H183" t="s">
        <v>649</v>
      </c>
      <c r="I183" t="s">
        <v>10448</v>
      </c>
      <c r="J183" t="s">
        <v>10449</v>
      </c>
      <c r="K183" t="s">
        <v>912</v>
      </c>
      <c r="L183" t="s">
        <v>4776</v>
      </c>
      <c r="M183" t="s">
        <v>10450</v>
      </c>
      <c r="N183" t="s">
        <v>639</v>
      </c>
      <c r="O183" t="s">
        <v>651</v>
      </c>
      <c r="P183" t="s">
        <v>26</v>
      </c>
      <c r="Q183" t="s">
        <v>652</v>
      </c>
      <c r="R183" t="s">
        <v>640</v>
      </c>
      <c r="S183" t="s">
        <v>10451</v>
      </c>
      <c r="T183" t="s">
        <v>10450</v>
      </c>
    </row>
    <row r="184" spans="1:20" x14ac:dyDescent="0.25">
      <c r="A184" t="s">
        <v>22</v>
      </c>
      <c r="B184" t="s">
        <v>27</v>
      </c>
      <c r="C184">
        <v>80</v>
      </c>
      <c r="D184">
        <v>1</v>
      </c>
      <c r="E184" t="s">
        <v>10452</v>
      </c>
      <c r="F184">
        <v>80</v>
      </c>
      <c r="G184">
        <v>0</v>
      </c>
      <c r="H184" t="s">
        <v>649</v>
      </c>
      <c r="I184" t="s">
        <v>10453</v>
      </c>
      <c r="J184" t="s">
        <v>10454</v>
      </c>
      <c r="K184" t="s">
        <v>10455</v>
      </c>
      <c r="L184" t="s">
        <v>801</v>
      </c>
      <c r="M184" t="s">
        <v>10377</v>
      </c>
      <c r="N184" t="s">
        <v>639</v>
      </c>
      <c r="O184" t="s">
        <v>651</v>
      </c>
      <c r="P184" t="s">
        <v>26</v>
      </c>
      <c r="Q184" t="s">
        <v>652</v>
      </c>
      <c r="R184" t="s">
        <v>640</v>
      </c>
      <c r="S184" t="s">
        <v>10456</v>
      </c>
      <c r="T184" t="s">
        <v>10457</v>
      </c>
    </row>
    <row r="185" spans="1:20" x14ac:dyDescent="0.25">
      <c r="A185" t="s">
        <v>601</v>
      </c>
      <c r="B185" t="s">
        <v>602</v>
      </c>
      <c r="C185">
        <v>139</v>
      </c>
      <c r="D185">
        <v>1</v>
      </c>
      <c r="E185" t="s">
        <v>10458</v>
      </c>
      <c r="F185">
        <v>215</v>
      </c>
      <c r="G185">
        <v>0</v>
      </c>
      <c r="H185" t="s">
        <v>751</v>
      </c>
      <c r="I185" t="s">
        <v>10459</v>
      </c>
      <c r="J185" t="s">
        <v>10460</v>
      </c>
      <c r="K185" t="s">
        <v>8167</v>
      </c>
      <c r="L185" t="s">
        <v>10461</v>
      </c>
      <c r="M185" t="s">
        <v>10457</v>
      </c>
      <c r="N185" t="s">
        <v>752</v>
      </c>
      <c r="O185" t="s">
        <v>753</v>
      </c>
      <c r="P185" t="s">
        <v>744</v>
      </c>
      <c r="Q185" t="s">
        <v>745</v>
      </c>
      <c r="R185" t="s">
        <v>640</v>
      </c>
      <c r="S185" t="s">
        <v>10462</v>
      </c>
      <c r="T185" t="s">
        <v>10457</v>
      </c>
    </row>
    <row r="186" spans="1:20" x14ac:dyDescent="0.25">
      <c r="A186" t="s">
        <v>241</v>
      </c>
      <c r="B186" t="s">
        <v>247</v>
      </c>
      <c r="C186">
        <v>139</v>
      </c>
      <c r="D186">
        <v>1</v>
      </c>
      <c r="E186" t="s">
        <v>10458</v>
      </c>
      <c r="F186">
        <v>215</v>
      </c>
      <c r="G186">
        <v>0</v>
      </c>
      <c r="H186" t="s">
        <v>751</v>
      </c>
      <c r="I186" t="s">
        <v>10459</v>
      </c>
      <c r="J186" t="s">
        <v>10460</v>
      </c>
      <c r="K186" t="s">
        <v>8167</v>
      </c>
      <c r="L186" t="s">
        <v>10461</v>
      </c>
      <c r="M186" t="s">
        <v>10457</v>
      </c>
      <c r="N186" t="s">
        <v>752</v>
      </c>
      <c r="O186" t="s">
        <v>753</v>
      </c>
      <c r="P186" t="s">
        <v>744</v>
      </c>
      <c r="Q186" t="s">
        <v>745</v>
      </c>
      <c r="R186" t="s">
        <v>640</v>
      </c>
      <c r="S186" t="s">
        <v>10462</v>
      </c>
      <c r="T186" t="s">
        <v>10457</v>
      </c>
    </row>
    <row r="187" spans="1:20" x14ac:dyDescent="0.25">
      <c r="A187" t="s">
        <v>240</v>
      </c>
      <c r="B187" t="s">
        <v>246</v>
      </c>
      <c r="C187">
        <v>139</v>
      </c>
      <c r="D187">
        <v>2</v>
      </c>
      <c r="E187" t="s">
        <v>10463</v>
      </c>
      <c r="F187">
        <v>215</v>
      </c>
      <c r="G187">
        <v>0</v>
      </c>
      <c r="H187" t="s">
        <v>751</v>
      </c>
      <c r="I187" t="s">
        <v>10464</v>
      </c>
      <c r="J187" t="s">
        <v>10465</v>
      </c>
      <c r="K187" t="s">
        <v>10466</v>
      </c>
      <c r="L187" t="s">
        <v>10467</v>
      </c>
      <c r="M187" t="s">
        <v>10468</v>
      </c>
      <c r="N187" t="s">
        <v>752</v>
      </c>
      <c r="O187" t="s">
        <v>753</v>
      </c>
      <c r="P187" t="s">
        <v>744</v>
      </c>
      <c r="Q187" t="s">
        <v>745</v>
      </c>
      <c r="R187" t="s">
        <v>640</v>
      </c>
      <c r="S187" t="s">
        <v>10469</v>
      </c>
      <c r="T187" t="s">
        <v>10468</v>
      </c>
    </row>
    <row r="188" spans="1:20" x14ac:dyDescent="0.25">
      <c r="A188" t="s">
        <v>601</v>
      </c>
      <c r="B188" t="s">
        <v>602</v>
      </c>
      <c r="C188">
        <v>139</v>
      </c>
      <c r="D188">
        <v>1</v>
      </c>
      <c r="E188" t="s">
        <v>10470</v>
      </c>
      <c r="F188">
        <v>399</v>
      </c>
      <c r="G188">
        <v>0</v>
      </c>
      <c r="H188" t="s">
        <v>751</v>
      </c>
      <c r="I188" t="s">
        <v>10471</v>
      </c>
      <c r="J188" t="s">
        <v>10472</v>
      </c>
      <c r="K188" t="s">
        <v>10473</v>
      </c>
      <c r="L188" t="s">
        <v>10474</v>
      </c>
      <c r="M188" t="s">
        <v>10475</v>
      </c>
      <c r="N188" t="s">
        <v>752</v>
      </c>
      <c r="O188" t="s">
        <v>753</v>
      </c>
      <c r="P188" t="s">
        <v>744</v>
      </c>
      <c r="Q188" t="s">
        <v>745</v>
      </c>
      <c r="R188" t="s">
        <v>640</v>
      </c>
      <c r="S188" t="s">
        <v>10476</v>
      </c>
      <c r="T188" t="s">
        <v>10475</v>
      </c>
    </row>
    <row r="189" spans="1:20" x14ac:dyDescent="0.25">
      <c r="A189" t="s">
        <v>241</v>
      </c>
      <c r="B189" t="s">
        <v>247</v>
      </c>
      <c r="C189">
        <v>139</v>
      </c>
      <c r="D189">
        <v>1</v>
      </c>
      <c r="E189" t="s">
        <v>10470</v>
      </c>
      <c r="F189">
        <v>399</v>
      </c>
      <c r="G189">
        <v>0</v>
      </c>
      <c r="H189" t="s">
        <v>751</v>
      </c>
      <c r="I189" t="s">
        <v>10471</v>
      </c>
      <c r="J189" t="s">
        <v>10472</v>
      </c>
      <c r="K189" t="s">
        <v>10473</v>
      </c>
      <c r="L189" t="s">
        <v>10474</v>
      </c>
      <c r="M189" t="s">
        <v>10475</v>
      </c>
      <c r="N189" t="s">
        <v>752</v>
      </c>
      <c r="O189" t="s">
        <v>753</v>
      </c>
      <c r="P189" t="s">
        <v>744</v>
      </c>
      <c r="Q189" t="s">
        <v>745</v>
      </c>
      <c r="R189" t="s">
        <v>640</v>
      </c>
      <c r="S189" t="s">
        <v>10476</v>
      </c>
      <c r="T189" t="s">
        <v>10475</v>
      </c>
    </row>
    <row r="190" spans="1:20" x14ac:dyDescent="0.25">
      <c r="A190" t="s">
        <v>240</v>
      </c>
      <c r="B190" t="s">
        <v>246</v>
      </c>
      <c r="C190">
        <v>139</v>
      </c>
      <c r="D190">
        <v>1</v>
      </c>
      <c r="E190" t="s">
        <v>10470</v>
      </c>
      <c r="F190">
        <v>399</v>
      </c>
      <c r="G190">
        <v>0</v>
      </c>
      <c r="H190" t="s">
        <v>751</v>
      </c>
      <c r="I190" t="s">
        <v>10471</v>
      </c>
      <c r="J190" t="s">
        <v>10472</v>
      </c>
      <c r="K190" t="s">
        <v>10473</v>
      </c>
      <c r="L190" t="s">
        <v>10474</v>
      </c>
      <c r="M190" t="s">
        <v>10475</v>
      </c>
      <c r="N190" t="s">
        <v>752</v>
      </c>
      <c r="O190" t="s">
        <v>753</v>
      </c>
      <c r="P190" t="s">
        <v>744</v>
      </c>
      <c r="Q190" t="s">
        <v>745</v>
      </c>
      <c r="R190" t="s">
        <v>640</v>
      </c>
      <c r="S190" t="s">
        <v>10476</v>
      </c>
      <c r="T190" t="s">
        <v>10475</v>
      </c>
    </row>
    <row r="191" spans="1:20" x14ac:dyDescent="0.25">
      <c r="A191" t="s">
        <v>239</v>
      </c>
      <c r="B191" t="s">
        <v>245</v>
      </c>
      <c r="C191">
        <v>139</v>
      </c>
      <c r="D191">
        <v>1</v>
      </c>
      <c r="E191" t="s">
        <v>10470</v>
      </c>
      <c r="F191">
        <v>399</v>
      </c>
      <c r="G191">
        <v>0</v>
      </c>
      <c r="H191" t="s">
        <v>751</v>
      </c>
      <c r="I191" t="s">
        <v>10471</v>
      </c>
      <c r="J191" t="s">
        <v>10472</v>
      </c>
      <c r="K191" t="s">
        <v>10473</v>
      </c>
      <c r="L191" t="s">
        <v>10474</v>
      </c>
      <c r="M191" t="s">
        <v>10475</v>
      </c>
      <c r="N191" t="s">
        <v>752</v>
      </c>
      <c r="O191" t="s">
        <v>753</v>
      </c>
      <c r="P191" t="s">
        <v>744</v>
      </c>
      <c r="Q191" t="s">
        <v>745</v>
      </c>
      <c r="R191" t="s">
        <v>640</v>
      </c>
      <c r="S191" t="s">
        <v>10476</v>
      </c>
      <c r="T191" t="s">
        <v>10475</v>
      </c>
    </row>
    <row r="192" spans="1:20" x14ac:dyDescent="0.25">
      <c r="A192" t="s">
        <v>239</v>
      </c>
      <c r="B192" t="s">
        <v>245</v>
      </c>
      <c r="C192">
        <v>139</v>
      </c>
      <c r="D192">
        <v>2</v>
      </c>
      <c r="E192" t="s">
        <v>10477</v>
      </c>
      <c r="F192">
        <v>215</v>
      </c>
      <c r="G192">
        <v>0</v>
      </c>
      <c r="H192" t="s">
        <v>751</v>
      </c>
      <c r="I192" t="s">
        <v>10478</v>
      </c>
      <c r="J192" t="s">
        <v>10479</v>
      </c>
      <c r="K192" t="s">
        <v>10102</v>
      </c>
      <c r="L192" t="s">
        <v>10480</v>
      </c>
      <c r="M192" t="s">
        <v>10481</v>
      </c>
      <c r="N192" t="s">
        <v>752</v>
      </c>
      <c r="O192" t="s">
        <v>743</v>
      </c>
      <c r="P192" t="s">
        <v>744</v>
      </c>
      <c r="Q192" t="s">
        <v>745</v>
      </c>
      <c r="R192" t="s">
        <v>640</v>
      </c>
      <c r="S192" t="s">
        <v>10482</v>
      </c>
      <c r="T192" t="s">
        <v>10483</v>
      </c>
    </row>
    <row r="193" spans="1:20" x14ac:dyDescent="0.25">
      <c r="A193" t="s">
        <v>241</v>
      </c>
      <c r="B193" t="s">
        <v>247</v>
      </c>
      <c r="C193">
        <v>139</v>
      </c>
      <c r="D193">
        <v>2</v>
      </c>
      <c r="E193" t="s">
        <v>10484</v>
      </c>
      <c r="F193">
        <v>215</v>
      </c>
      <c r="G193">
        <v>0</v>
      </c>
      <c r="H193" t="s">
        <v>751</v>
      </c>
      <c r="I193" t="s">
        <v>10485</v>
      </c>
      <c r="J193" t="s">
        <v>10486</v>
      </c>
      <c r="K193" t="s">
        <v>1014</v>
      </c>
      <c r="L193" t="s">
        <v>10487</v>
      </c>
      <c r="M193" t="s">
        <v>10369</v>
      </c>
      <c r="N193" t="s">
        <v>752</v>
      </c>
      <c r="O193" t="s">
        <v>753</v>
      </c>
      <c r="P193" t="s">
        <v>744</v>
      </c>
      <c r="Q193" t="s">
        <v>745</v>
      </c>
      <c r="R193" t="s">
        <v>640</v>
      </c>
      <c r="S193" t="s">
        <v>10488</v>
      </c>
      <c r="T193" t="s">
        <v>10369</v>
      </c>
    </row>
    <row r="194" spans="1:20" x14ac:dyDescent="0.25">
      <c r="A194" t="s">
        <v>241</v>
      </c>
      <c r="B194" t="s">
        <v>247</v>
      </c>
      <c r="C194">
        <v>139</v>
      </c>
      <c r="D194">
        <v>1</v>
      </c>
      <c r="E194" t="s">
        <v>10489</v>
      </c>
      <c r="F194">
        <v>215</v>
      </c>
      <c r="G194">
        <v>0</v>
      </c>
      <c r="H194" t="s">
        <v>751</v>
      </c>
      <c r="I194" t="s">
        <v>10490</v>
      </c>
      <c r="J194" t="s">
        <v>10491</v>
      </c>
      <c r="K194" t="s">
        <v>10492</v>
      </c>
      <c r="L194" t="s">
        <v>10493</v>
      </c>
      <c r="M194" t="s">
        <v>10494</v>
      </c>
      <c r="N194" t="s">
        <v>752</v>
      </c>
      <c r="O194" t="s">
        <v>743</v>
      </c>
      <c r="P194" t="s">
        <v>744</v>
      </c>
      <c r="Q194" t="s">
        <v>745</v>
      </c>
      <c r="R194" t="s">
        <v>640</v>
      </c>
      <c r="S194" t="s">
        <v>10495</v>
      </c>
      <c r="T194" t="s">
        <v>10496</v>
      </c>
    </row>
    <row r="195" spans="1:20" x14ac:dyDescent="0.25">
      <c r="A195" t="s">
        <v>239</v>
      </c>
      <c r="B195" t="s">
        <v>245</v>
      </c>
      <c r="C195">
        <v>139</v>
      </c>
      <c r="D195">
        <v>1</v>
      </c>
      <c r="E195" t="s">
        <v>10489</v>
      </c>
      <c r="F195">
        <v>215</v>
      </c>
      <c r="G195">
        <v>0</v>
      </c>
      <c r="H195" t="s">
        <v>751</v>
      </c>
      <c r="I195" t="s">
        <v>10490</v>
      </c>
      <c r="J195" t="s">
        <v>10491</v>
      </c>
      <c r="K195" t="s">
        <v>10492</v>
      </c>
      <c r="L195" t="s">
        <v>10493</v>
      </c>
      <c r="M195" t="s">
        <v>10494</v>
      </c>
      <c r="N195" t="s">
        <v>752</v>
      </c>
      <c r="O195" t="s">
        <v>743</v>
      </c>
      <c r="P195" t="s">
        <v>744</v>
      </c>
      <c r="Q195" t="s">
        <v>745</v>
      </c>
      <c r="R195" t="s">
        <v>640</v>
      </c>
      <c r="S195" t="s">
        <v>10495</v>
      </c>
      <c r="T195" t="s">
        <v>10496</v>
      </c>
    </row>
    <row r="196" spans="1:20" x14ac:dyDescent="0.25">
      <c r="A196" t="s">
        <v>239</v>
      </c>
      <c r="B196" t="s">
        <v>245</v>
      </c>
      <c r="C196">
        <v>109</v>
      </c>
      <c r="D196">
        <v>2</v>
      </c>
      <c r="E196" t="s">
        <v>10497</v>
      </c>
      <c r="F196">
        <v>595</v>
      </c>
      <c r="G196">
        <v>50</v>
      </c>
      <c r="H196" t="s">
        <v>751</v>
      </c>
      <c r="I196" t="s">
        <v>10498</v>
      </c>
      <c r="J196" t="s">
        <v>10499</v>
      </c>
      <c r="K196" t="s">
        <v>8141</v>
      </c>
      <c r="L196" t="s">
        <v>10500</v>
      </c>
      <c r="M196" t="s">
        <v>10501</v>
      </c>
      <c r="N196" t="s">
        <v>752</v>
      </c>
      <c r="O196" t="s">
        <v>743</v>
      </c>
      <c r="P196" t="s">
        <v>744</v>
      </c>
      <c r="Q196" t="s">
        <v>745</v>
      </c>
      <c r="R196" t="s">
        <v>640</v>
      </c>
      <c r="S196" t="s">
        <v>10502</v>
      </c>
      <c r="T196" t="s">
        <v>10503</v>
      </c>
    </row>
    <row r="197" spans="1:20" x14ac:dyDescent="0.25">
      <c r="A197" t="s">
        <v>241</v>
      </c>
      <c r="B197" t="s">
        <v>247</v>
      </c>
      <c r="C197">
        <v>109</v>
      </c>
      <c r="D197">
        <v>1</v>
      </c>
      <c r="E197" t="s">
        <v>10497</v>
      </c>
      <c r="F197">
        <v>595</v>
      </c>
      <c r="G197">
        <v>50</v>
      </c>
      <c r="H197" t="s">
        <v>751</v>
      </c>
      <c r="I197" t="s">
        <v>10498</v>
      </c>
      <c r="J197" t="s">
        <v>10499</v>
      </c>
      <c r="K197" t="s">
        <v>8141</v>
      </c>
      <c r="L197" t="s">
        <v>10500</v>
      </c>
      <c r="M197" t="s">
        <v>10501</v>
      </c>
      <c r="N197" t="s">
        <v>752</v>
      </c>
      <c r="O197" t="s">
        <v>743</v>
      </c>
      <c r="P197" t="s">
        <v>744</v>
      </c>
      <c r="Q197" t="s">
        <v>745</v>
      </c>
      <c r="R197" t="s">
        <v>640</v>
      </c>
      <c r="S197" t="s">
        <v>10502</v>
      </c>
      <c r="T197" t="s">
        <v>10503</v>
      </c>
    </row>
    <row r="198" spans="1:20" x14ac:dyDescent="0.25">
      <c r="A198" t="s">
        <v>240</v>
      </c>
      <c r="B198" t="s">
        <v>246</v>
      </c>
      <c r="C198">
        <v>109</v>
      </c>
      <c r="D198">
        <v>2</v>
      </c>
      <c r="E198" t="s">
        <v>10497</v>
      </c>
      <c r="F198">
        <v>595</v>
      </c>
      <c r="G198">
        <v>50</v>
      </c>
      <c r="H198" t="s">
        <v>751</v>
      </c>
      <c r="I198" t="s">
        <v>10498</v>
      </c>
      <c r="J198" t="s">
        <v>10499</v>
      </c>
      <c r="K198" t="s">
        <v>8141</v>
      </c>
      <c r="L198" t="s">
        <v>10500</v>
      </c>
      <c r="M198" t="s">
        <v>10501</v>
      </c>
      <c r="N198" t="s">
        <v>752</v>
      </c>
      <c r="O198" t="s">
        <v>743</v>
      </c>
      <c r="P198" t="s">
        <v>744</v>
      </c>
      <c r="Q198" t="s">
        <v>745</v>
      </c>
      <c r="R198" t="s">
        <v>640</v>
      </c>
      <c r="S198" t="s">
        <v>10502</v>
      </c>
      <c r="T198" t="s">
        <v>10503</v>
      </c>
    </row>
    <row r="199" spans="1:20" x14ac:dyDescent="0.25">
      <c r="A199" t="s">
        <v>601</v>
      </c>
      <c r="B199" t="s">
        <v>602</v>
      </c>
      <c r="C199">
        <v>139</v>
      </c>
      <c r="D199">
        <v>1</v>
      </c>
      <c r="E199" t="s">
        <v>10504</v>
      </c>
      <c r="F199">
        <v>215</v>
      </c>
      <c r="G199">
        <v>0</v>
      </c>
      <c r="H199" t="s">
        <v>751</v>
      </c>
      <c r="I199" t="s">
        <v>10505</v>
      </c>
      <c r="J199" t="s">
        <v>10506</v>
      </c>
      <c r="K199" t="s">
        <v>949</v>
      </c>
      <c r="L199" t="s">
        <v>10507</v>
      </c>
      <c r="M199" t="s">
        <v>10508</v>
      </c>
      <c r="N199" t="s">
        <v>752</v>
      </c>
      <c r="O199" t="s">
        <v>753</v>
      </c>
      <c r="P199" t="s">
        <v>744</v>
      </c>
      <c r="Q199" t="s">
        <v>745</v>
      </c>
      <c r="R199" t="s">
        <v>640</v>
      </c>
      <c r="S199" t="s">
        <v>10509</v>
      </c>
      <c r="T199" t="s">
        <v>10508</v>
      </c>
    </row>
    <row r="200" spans="1:20" x14ac:dyDescent="0.25">
      <c r="A200" t="s">
        <v>241</v>
      </c>
      <c r="B200" t="s">
        <v>247</v>
      </c>
      <c r="C200">
        <v>139</v>
      </c>
      <c r="D200">
        <v>1</v>
      </c>
      <c r="E200" t="s">
        <v>10504</v>
      </c>
      <c r="F200">
        <v>215</v>
      </c>
      <c r="G200">
        <v>0</v>
      </c>
      <c r="H200" t="s">
        <v>751</v>
      </c>
      <c r="I200" t="s">
        <v>10505</v>
      </c>
      <c r="J200" t="s">
        <v>10506</v>
      </c>
      <c r="K200" t="s">
        <v>949</v>
      </c>
      <c r="L200" t="s">
        <v>10507</v>
      </c>
      <c r="M200" t="s">
        <v>10508</v>
      </c>
      <c r="N200" t="s">
        <v>752</v>
      </c>
      <c r="O200" t="s">
        <v>753</v>
      </c>
      <c r="P200" t="s">
        <v>744</v>
      </c>
      <c r="Q200" t="s">
        <v>745</v>
      </c>
      <c r="R200" t="s">
        <v>640</v>
      </c>
      <c r="S200" t="s">
        <v>10509</v>
      </c>
      <c r="T200" t="s">
        <v>10508</v>
      </c>
    </row>
    <row r="201" spans="1:20" x14ac:dyDescent="0.25">
      <c r="A201" t="s">
        <v>241</v>
      </c>
      <c r="B201" t="s">
        <v>247</v>
      </c>
      <c r="C201">
        <v>139</v>
      </c>
      <c r="D201">
        <v>1</v>
      </c>
      <c r="E201" t="s">
        <v>10510</v>
      </c>
      <c r="F201">
        <v>215</v>
      </c>
      <c r="G201">
        <v>0</v>
      </c>
      <c r="H201" t="s">
        <v>751</v>
      </c>
      <c r="I201" t="s">
        <v>10511</v>
      </c>
      <c r="J201" t="s">
        <v>10512</v>
      </c>
      <c r="K201" t="s">
        <v>1024</v>
      </c>
      <c r="L201" t="s">
        <v>10513</v>
      </c>
      <c r="M201" t="s">
        <v>10514</v>
      </c>
      <c r="N201" t="s">
        <v>752</v>
      </c>
      <c r="O201" t="s">
        <v>753</v>
      </c>
      <c r="P201" t="s">
        <v>744</v>
      </c>
      <c r="Q201" t="s">
        <v>745</v>
      </c>
      <c r="R201" t="s">
        <v>640</v>
      </c>
      <c r="S201" t="s">
        <v>10515</v>
      </c>
      <c r="T201" t="s">
        <v>10514</v>
      </c>
    </row>
    <row r="202" spans="1:20" x14ac:dyDescent="0.25">
      <c r="A202" t="s">
        <v>240</v>
      </c>
      <c r="B202" t="s">
        <v>246</v>
      </c>
      <c r="C202">
        <v>139</v>
      </c>
      <c r="D202">
        <v>1</v>
      </c>
      <c r="E202" t="s">
        <v>10510</v>
      </c>
      <c r="F202">
        <v>215</v>
      </c>
      <c r="G202">
        <v>0</v>
      </c>
      <c r="H202" t="s">
        <v>751</v>
      </c>
      <c r="I202" t="s">
        <v>10511</v>
      </c>
      <c r="J202" t="s">
        <v>10512</v>
      </c>
      <c r="K202" t="s">
        <v>1024</v>
      </c>
      <c r="L202" t="s">
        <v>10513</v>
      </c>
      <c r="M202" t="s">
        <v>10514</v>
      </c>
      <c r="N202" t="s">
        <v>752</v>
      </c>
      <c r="O202" t="s">
        <v>753</v>
      </c>
      <c r="P202" t="s">
        <v>744</v>
      </c>
      <c r="Q202" t="s">
        <v>745</v>
      </c>
      <c r="R202" t="s">
        <v>640</v>
      </c>
      <c r="S202" t="s">
        <v>10515</v>
      </c>
      <c r="T202" t="s">
        <v>10514</v>
      </c>
    </row>
    <row r="203" spans="1:20" x14ac:dyDescent="0.25">
      <c r="A203" t="s">
        <v>601</v>
      </c>
      <c r="B203" t="s">
        <v>602</v>
      </c>
      <c r="C203">
        <v>139</v>
      </c>
      <c r="D203">
        <v>1</v>
      </c>
      <c r="E203" t="s">
        <v>10516</v>
      </c>
      <c r="F203">
        <v>215</v>
      </c>
      <c r="G203">
        <v>0</v>
      </c>
      <c r="H203" t="s">
        <v>751</v>
      </c>
      <c r="I203" t="s">
        <v>10517</v>
      </c>
      <c r="J203" t="s">
        <v>10518</v>
      </c>
      <c r="K203" t="s">
        <v>10519</v>
      </c>
      <c r="L203" t="s">
        <v>10520</v>
      </c>
      <c r="M203" t="s">
        <v>10521</v>
      </c>
      <c r="N203" t="s">
        <v>752</v>
      </c>
      <c r="O203" t="s">
        <v>753</v>
      </c>
      <c r="P203" t="s">
        <v>744</v>
      </c>
      <c r="Q203" t="s">
        <v>745</v>
      </c>
      <c r="R203" t="s">
        <v>640</v>
      </c>
      <c r="S203" t="s">
        <v>10522</v>
      </c>
      <c r="T203" t="s">
        <v>10521</v>
      </c>
    </row>
    <row r="204" spans="1:20" x14ac:dyDescent="0.25">
      <c r="A204" t="s">
        <v>239</v>
      </c>
      <c r="B204" t="s">
        <v>245</v>
      </c>
      <c r="C204">
        <v>139</v>
      </c>
      <c r="D204">
        <v>1</v>
      </c>
      <c r="E204" t="s">
        <v>10516</v>
      </c>
      <c r="F204">
        <v>215</v>
      </c>
      <c r="G204">
        <v>0</v>
      </c>
      <c r="H204" t="s">
        <v>751</v>
      </c>
      <c r="I204" t="s">
        <v>10517</v>
      </c>
      <c r="J204" t="s">
        <v>10518</v>
      </c>
      <c r="K204" t="s">
        <v>10519</v>
      </c>
      <c r="L204" t="s">
        <v>10520</v>
      </c>
      <c r="M204" t="s">
        <v>10521</v>
      </c>
      <c r="N204" t="s">
        <v>752</v>
      </c>
      <c r="O204" t="s">
        <v>753</v>
      </c>
      <c r="P204" t="s">
        <v>744</v>
      </c>
      <c r="Q204" t="s">
        <v>745</v>
      </c>
      <c r="R204" t="s">
        <v>640</v>
      </c>
      <c r="S204" t="s">
        <v>10522</v>
      </c>
      <c r="T204" t="s">
        <v>10521</v>
      </c>
    </row>
    <row r="205" spans="1:20" x14ac:dyDescent="0.25">
      <c r="A205" t="s">
        <v>241</v>
      </c>
      <c r="B205" t="s">
        <v>247</v>
      </c>
      <c r="C205">
        <v>139</v>
      </c>
      <c r="D205">
        <v>10</v>
      </c>
      <c r="E205" t="s">
        <v>10523</v>
      </c>
      <c r="F205">
        <v>1505</v>
      </c>
      <c r="G205">
        <v>0</v>
      </c>
      <c r="H205" t="s">
        <v>751</v>
      </c>
      <c r="I205" t="s">
        <v>3333</v>
      </c>
      <c r="J205" t="s">
        <v>10524</v>
      </c>
      <c r="K205" t="s">
        <v>3335</v>
      </c>
      <c r="L205" t="s">
        <v>3336</v>
      </c>
      <c r="M205" t="s">
        <v>10525</v>
      </c>
      <c r="N205" t="s">
        <v>752</v>
      </c>
      <c r="O205" t="s">
        <v>743</v>
      </c>
      <c r="P205" t="s">
        <v>744</v>
      </c>
      <c r="Q205" t="s">
        <v>745</v>
      </c>
      <c r="R205" t="s">
        <v>640</v>
      </c>
      <c r="S205" t="s">
        <v>10526</v>
      </c>
      <c r="T205" t="s">
        <v>10527</v>
      </c>
    </row>
    <row r="206" spans="1:20" x14ac:dyDescent="0.25">
      <c r="A206" t="s">
        <v>240</v>
      </c>
      <c r="B206" t="s">
        <v>246</v>
      </c>
      <c r="C206">
        <v>139</v>
      </c>
      <c r="D206">
        <v>4</v>
      </c>
      <c r="E206" t="s">
        <v>10523</v>
      </c>
      <c r="F206">
        <v>1505</v>
      </c>
      <c r="G206">
        <v>0</v>
      </c>
      <c r="H206" t="s">
        <v>751</v>
      </c>
      <c r="I206" t="s">
        <v>3333</v>
      </c>
      <c r="J206" t="s">
        <v>10524</v>
      </c>
      <c r="K206" t="s">
        <v>3335</v>
      </c>
      <c r="L206" t="s">
        <v>3336</v>
      </c>
      <c r="M206" t="s">
        <v>10525</v>
      </c>
      <c r="N206" t="s">
        <v>752</v>
      </c>
      <c r="O206" t="s">
        <v>743</v>
      </c>
      <c r="P206" t="s">
        <v>744</v>
      </c>
      <c r="Q206" t="s">
        <v>745</v>
      </c>
      <c r="R206" t="s">
        <v>640</v>
      </c>
      <c r="S206" t="s">
        <v>10526</v>
      </c>
      <c r="T206" t="s">
        <v>10527</v>
      </c>
    </row>
    <row r="207" spans="1:20" x14ac:dyDescent="0.25">
      <c r="A207" t="s">
        <v>240</v>
      </c>
      <c r="B207" t="s">
        <v>246</v>
      </c>
      <c r="C207">
        <v>139</v>
      </c>
      <c r="D207">
        <v>2</v>
      </c>
      <c r="E207" t="s">
        <v>10528</v>
      </c>
      <c r="F207">
        <v>704</v>
      </c>
      <c r="G207">
        <v>0</v>
      </c>
      <c r="H207" t="s">
        <v>751</v>
      </c>
      <c r="I207" t="s">
        <v>10529</v>
      </c>
      <c r="J207" t="s">
        <v>10530</v>
      </c>
      <c r="K207" t="s">
        <v>5892</v>
      </c>
      <c r="L207" t="s">
        <v>10531</v>
      </c>
      <c r="M207" t="s">
        <v>10481</v>
      </c>
      <c r="N207" t="s">
        <v>752</v>
      </c>
      <c r="O207" t="s">
        <v>743</v>
      </c>
      <c r="P207" t="s">
        <v>744</v>
      </c>
      <c r="Q207" t="s">
        <v>745</v>
      </c>
      <c r="R207" t="s">
        <v>640</v>
      </c>
      <c r="S207" t="s">
        <v>10532</v>
      </c>
      <c r="T207" t="s">
        <v>10533</v>
      </c>
    </row>
    <row r="208" spans="1:20" x14ac:dyDescent="0.25">
      <c r="A208" t="s">
        <v>241</v>
      </c>
      <c r="B208" t="s">
        <v>247</v>
      </c>
      <c r="C208">
        <v>139</v>
      </c>
      <c r="D208">
        <v>4</v>
      </c>
      <c r="E208" t="s">
        <v>10528</v>
      </c>
      <c r="F208">
        <v>704</v>
      </c>
      <c r="G208">
        <v>0</v>
      </c>
      <c r="H208" t="s">
        <v>751</v>
      </c>
      <c r="I208" t="s">
        <v>10529</v>
      </c>
      <c r="J208" t="s">
        <v>10530</v>
      </c>
      <c r="K208" t="s">
        <v>5892</v>
      </c>
      <c r="L208" t="s">
        <v>10531</v>
      </c>
      <c r="M208" t="s">
        <v>10481</v>
      </c>
      <c r="N208" t="s">
        <v>752</v>
      </c>
      <c r="O208" t="s">
        <v>743</v>
      </c>
      <c r="P208" t="s">
        <v>744</v>
      </c>
      <c r="Q208" t="s">
        <v>745</v>
      </c>
      <c r="R208" t="s">
        <v>640</v>
      </c>
      <c r="S208" t="s">
        <v>10532</v>
      </c>
      <c r="T208" t="s">
        <v>10533</v>
      </c>
    </row>
    <row r="209" spans="1:20" x14ac:dyDescent="0.25">
      <c r="A209" t="s">
        <v>12</v>
      </c>
      <c r="B209" t="s">
        <v>13</v>
      </c>
      <c r="C209">
        <v>65</v>
      </c>
      <c r="D209">
        <v>1</v>
      </c>
      <c r="E209" t="s">
        <v>10534</v>
      </c>
      <c r="F209">
        <v>658</v>
      </c>
      <c r="G209">
        <v>0</v>
      </c>
      <c r="H209" t="s">
        <v>751</v>
      </c>
      <c r="I209" t="s">
        <v>10535</v>
      </c>
      <c r="J209" t="s">
        <v>10536</v>
      </c>
      <c r="K209" t="s">
        <v>4902</v>
      </c>
      <c r="L209" t="s">
        <v>10537</v>
      </c>
      <c r="M209" t="s">
        <v>10538</v>
      </c>
      <c r="N209" t="s">
        <v>752</v>
      </c>
      <c r="O209" t="s">
        <v>753</v>
      </c>
      <c r="P209" t="s">
        <v>744</v>
      </c>
      <c r="Q209" t="s">
        <v>745</v>
      </c>
      <c r="R209" t="s">
        <v>640</v>
      </c>
      <c r="S209" t="s">
        <v>10539</v>
      </c>
      <c r="T209" t="s">
        <v>10538</v>
      </c>
    </row>
    <row r="210" spans="1:20" x14ac:dyDescent="0.25">
      <c r="A210" t="s">
        <v>112</v>
      </c>
      <c r="B210" t="s">
        <v>113</v>
      </c>
      <c r="C210">
        <v>65</v>
      </c>
      <c r="D210">
        <v>1</v>
      </c>
      <c r="E210" t="s">
        <v>10534</v>
      </c>
      <c r="F210">
        <v>658</v>
      </c>
      <c r="G210">
        <v>0</v>
      </c>
      <c r="H210" t="s">
        <v>751</v>
      </c>
      <c r="I210" t="s">
        <v>10535</v>
      </c>
      <c r="J210" t="s">
        <v>10536</v>
      </c>
      <c r="K210" t="s">
        <v>4902</v>
      </c>
      <c r="L210" t="s">
        <v>10537</v>
      </c>
      <c r="M210" t="s">
        <v>10538</v>
      </c>
      <c r="N210" t="s">
        <v>752</v>
      </c>
      <c r="O210" t="s">
        <v>753</v>
      </c>
      <c r="P210" t="s">
        <v>744</v>
      </c>
      <c r="Q210" t="s">
        <v>745</v>
      </c>
      <c r="R210" t="s">
        <v>640</v>
      </c>
      <c r="S210" t="s">
        <v>10539</v>
      </c>
      <c r="T210" t="s">
        <v>10538</v>
      </c>
    </row>
    <row r="211" spans="1:20" x14ac:dyDescent="0.25">
      <c r="A211" t="s">
        <v>601</v>
      </c>
      <c r="B211" t="s">
        <v>602</v>
      </c>
      <c r="C211">
        <v>139</v>
      </c>
      <c r="D211">
        <v>1</v>
      </c>
      <c r="E211" t="s">
        <v>10534</v>
      </c>
      <c r="F211">
        <v>658</v>
      </c>
      <c r="G211">
        <v>0</v>
      </c>
      <c r="H211" t="s">
        <v>751</v>
      </c>
      <c r="I211" t="s">
        <v>10535</v>
      </c>
      <c r="J211" t="s">
        <v>10536</v>
      </c>
      <c r="K211" t="s">
        <v>4902</v>
      </c>
      <c r="L211" t="s">
        <v>10537</v>
      </c>
      <c r="M211" t="s">
        <v>10538</v>
      </c>
      <c r="N211" t="s">
        <v>752</v>
      </c>
      <c r="O211" t="s">
        <v>753</v>
      </c>
      <c r="P211" t="s">
        <v>744</v>
      </c>
      <c r="Q211" t="s">
        <v>745</v>
      </c>
      <c r="R211" t="s">
        <v>640</v>
      </c>
      <c r="S211" t="s">
        <v>10539</v>
      </c>
      <c r="T211" t="s">
        <v>10538</v>
      </c>
    </row>
    <row r="212" spans="1:20" x14ac:dyDescent="0.25">
      <c r="A212" t="s">
        <v>241</v>
      </c>
      <c r="B212" t="s">
        <v>247</v>
      </c>
      <c r="C212">
        <v>139</v>
      </c>
      <c r="D212">
        <v>1</v>
      </c>
      <c r="E212" t="s">
        <v>10534</v>
      </c>
      <c r="F212">
        <v>658</v>
      </c>
      <c r="G212">
        <v>0</v>
      </c>
      <c r="H212" t="s">
        <v>751</v>
      </c>
      <c r="I212" t="s">
        <v>10535</v>
      </c>
      <c r="J212" t="s">
        <v>10536</v>
      </c>
      <c r="K212" t="s">
        <v>4902</v>
      </c>
      <c r="L212" t="s">
        <v>10537</v>
      </c>
      <c r="M212" t="s">
        <v>10538</v>
      </c>
      <c r="N212" t="s">
        <v>752</v>
      </c>
      <c r="O212" t="s">
        <v>753</v>
      </c>
      <c r="P212" t="s">
        <v>744</v>
      </c>
      <c r="Q212" t="s">
        <v>745</v>
      </c>
      <c r="R212" t="s">
        <v>640</v>
      </c>
      <c r="S212" t="s">
        <v>10539</v>
      </c>
      <c r="T212" t="s">
        <v>10538</v>
      </c>
    </row>
    <row r="213" spans="1:20" x14ac:dyDescent="0.25">
      <c r="A213" t="s">
        <v>240</v>
      </c>
      <c r="B213" t="s">
        <v>246</v>
      </c>
      <c r="C213">
        <v>139</v>
      </c>
      <c r="D213">
        <v>1</v>
      </c>
      <c r="E213" t="s">
        <v>10534</v>
      </c>
      <c r="F213">
        <v>658</v>
      </c>
      <c r="G213">
        <v>0</v>
      </c>
      <c r="H213" t="s">
        <v>751</v>
      </c>
      <c r="I213" t="s">
        <v>10535</v>
      </c>
      <c r="J213" t="s">
        <v>10536</v>
      </c>
      <c r="K213" t="s">
        <v>4902</v>
      </c>
      <c r="L213" t="s">
        <v>10537</v>
      </c>
      <c r="M213" t="s">
        <v>10538</v>
      </c>
      <c r="N213" t="s">
        <v>752</v>
      </c>
      <c r="O213" t="s">
        <v>753</v>
      </c>
      <c r="P213" t="s">
        <v>744</v>
      </c>
      <c r="Q213" t="s">
        <v>745</v>
      </c>
      <c r="R213" t="s">
        <v>640</v>
      </c>
      <c r="S213" t="s">
        <v>10539</v>
      </c>
      <c r="T213" t="s">
        <v>10538</v>
      </c>
    </row>
    <row r="214" spans="1:20" x14ac:dyDescent="0.25">
      <c r="A214" t="s">
        <v>239</v>
      </c>
      <c r="B214" t="s">
        <v>245</v>
      </c>
      <c r="C214">
        <v>139</v>
      </c>
      <c r="D214">
        <v>1</v>
      </c>
      <c r="E214" t="s">
        <v>10534</v>
      </c>
      <c r="F214">
        <v>658</v>
      </c>
      <c r="G214">
        <v>0</v>
      </c>
      <c r="H214" t="s">
        <v>751</v>
      </c>
      <c r="I214" t="s">
        <v>10535</v>
      </c>
      <c r="J214" t="s">
        <v>10536</v>
      </c>
      <c r="K214" t="s">
        <v>4902</v>
      </c>
      <c r="L214" t="s">
        <v>10537</v>
      </c>
      <c r="M214" t="s">
        <v>10538</v>
      </c>
      <c r="N214" t="s">
        <v>752</v>
      </c>
      <c r="O214" t="s">
        <v>753</v>
      </c>
      <c r="P214" t="s">
        <v>744</v>
      </c>
      <c r="Q214" t="s">
        <v>745</v>
      </c>
      <c r="R214" t="s">
        <v>640</v>
      </c>
      <c r="S214" t="s">
        <v>10539</v>
      </c>
      <c r="T214" t="s">
        <v>10538</v>
      </c>
    </row>
    <row r="215" spans="1:20" x14ac:dyDescent="0.25">
      <c r="A215" t="s">
        <v>22</v>
      </c>
      <c r="B215" t="s">
        <v>27</v>
      </c>
      <c r="C215">
        <v>66.333333333333329</v>
      </c>
      <c r="D215">
        <v>15</v>
      </c>
      <c r="E215" t="s">
        <v>10540</v>
      </c>
      <c r="F215">
        <v>985</v>
      </c>
      <c r="G215">
        <v>0</v>
      </c>
      <c r="H215" t="s">
        <v>637</v>
      </c>
      <c r="I215" t="s">
        <v>10541</v>
      </c>
      <c r="J215" t="s">
        <v>653</v>
      </c>
      <c r="K215" t="s">
        <v>639</v>
      </c>
      <c r="L215" t="s">
        <v>640</v>
      </c>
      <c r="M215" t="s">
        <v>10542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10543</v>
      </c>
      <c r="T215" t="s">
        <v>10542</v>
      </c>
    </row>
    <row r="216" spans="1:20" x14ac:dyDescent="0.25">
      <c r="A216" t="s">
        <v>601</v>
      </c>
      <c r="B216" t="s">
        <v>602</v>
      </c>
      <c r="C216">
        <v>139</v>
      </c>
      <c r="D216">
        <v>1</v>
      </c>
      <c r="E216" t="s">
        <v>10544</v>
      </c>
      <c r="F216">
        <v>430</v>
      </c>
      <c r="G216">
        <v>0</v>
      </c>
      <c r="H216" t="s">
        <v>751</v>
      </c>
      <c r="I216" t="s">
        <v>10545</v>
      </c>
      <c r="J216" t="s">
        <v>10546</v>
      </c>
      <c r="K216" t="s">
        <v>10547</v>
      </c>
      <c r="L216" t="s">
        <v>10548</v>
      </c>
      <c r="M216" t="s">
        <v>10542</v>
      </c>
      <c r="N216" t="s">
        <v>752</v>
      </c>
      <c r="O216" t="s">
        <v>753</v>
      </c>
      <c r="P216" t="s">
        <v>744</v>
      </c>
      <c r="Q216" t="s">
        <v>745</v>
      </c>
      <c r="R216" t="s">
        <v>640</v>
      </c>
      <c r="S216" t="s">
        <v>10549</v>
      </c>
      <c r="T216" t="s">
        <v>10542</v>
      </c>
    </row>
    <row r="217" spans="1:20" x14ac:dyDescent="0.25">
      <c r="A217" t="s">
        <v>241</v>
      </c>
      <c r="B217" t="s">
        <v>247</v>
      </c>
      <c r="C217">
        <v>139</v>
      </c>
      <c r="D217">
        <v>1</v>
      </c>
      <c r="E217" t="s">
        <v>10544</v>
      </c>
      <c r="F217">
        <v>430</v>
      </c>
      <c r="G217">
        <v>0</v>
      </c>
      <c r="H217" t="s">
        <v>751</v>
      </c>
      <c r="I217" t="s">
        <v>10545</v>
      </c>
      <c r="J217" t="s">
        <v>10546</v>
      </c>
      <c r="K217" t="s">
        <v>10547</v>
      </c>
      <c r="L217" t="s">
        <v>10548</v>
      </c>
      <c r="M217" t="s">
        <v>10542</v>
      </c>
      <c r="N217" t="s">
        <v>752</v>
      </c>
      <c r="O217" t="s">
        <v>753</v>
      </c>
      <c r="P217" t="s">
        <v>744</v>
      </c>
      <c r="Q217" t="s">
        <v>745</v>
      </c>
      <c r="R217" t="s">
        <v>640</v>
      </c>
      <c r="S217" t="s">
        <v>10549</v>
      </c>
      <c r="T217" t="s">
        <v>10542</v>
      </c>
    </row>
    <row r="218" spans="1:20" x14ac:dyDescent="0.25">
      <c r="A218" t="s">
        <v>240</v>
      </c>
      <c r="B218" t="s">
        <v>246</v>
      </c>
      <c r="C218">
        <v>139</v>
      </c>
      <c r="D218">
        <v>1</v>
      </c>
      <c r="E218" t="s">
        <v>10544</v>
      </c>
      <c r="F218">
        <v>430</v>
      </c>
      <c r="G218">
        <v>0</v>
      </c>
      <c r="H218" t="s">
        <v>751</v>
      </c>
      <c r="I218" t="s">
        <v>10545</v>
      </c>
      <c r="J218" t="s">
        <v>10546</v>
      </c>
      <c r="K218" t="s">
        <v>10547</v>
      </c>
      <c r="L218" t="s">
        <v>10548</v>
      </c>
      <c r="M218" t="s">
        <v>10542</v>
      </c>
      <c r="N218" t="s">
        <v>752</v>
      </c>
      <c r="O218" t="s">
        <v>753</v>
      </c>
      <c r="P218" t="s">
        <v>744</v>
      </c>
      <c r="Q218" t="s">
        <v>745</v>
      </c>
      <c r="R218" t="s">
        <v>640</v>
      </c>
      <c r="S218" t="s">
        <v>10549</v>
      </c>
      <c r="T218" t="s">
        <v>10542</v>
      </c>
    </row>
    <row r="219" spans="1:20" x14ac:dyDescent="0.25">
      <c r="A219" t="s">
        <v>239</v>
      </c>
      <c r="B219" t="s">
        <v>245</v>
      </c>
      <c r="C219">
        <v>139</v>
      </c>
      <c r="D219">
        <v>1</v>
      </c>
      <c r="E219" t="s">
        <v>10544</v>
      </c>
      <c r="F219">
        <v>430</v>
      </c>
      <c r="G219">
        <v>0</v>
      </c>
      <c r="H219" t="s">
        <v>751</v>
      </c>
      <c r="I219" t="s">
        <v>10545</v>
      </c>
      <c r="J219" t="s">
        <v>10546</v>
      </c>
      <c r="K219" t="s">
        <v>10547</v>
      </c>
      <c r="L219" t="s">
        <v>10548</v>
      </c>
      <c r="M219" t="s">
        <v>10542</v>
      </c>
      <c r="N219" t="s">
        <v>752</v>
      </c>
      <c r="O219" t="s">
        <v>753</v>
      </c>
      <c r="P219" t="s">
        <v>744</v>
      </c>
      <c r="Q219" t="s">
        <v>745</v>
      </c>
      <c r="R219" t="s">
        <v>640</v>
      </c>
      <c r="S219" t="s">
        <v>10549</v>
      </c>
      <c r="T219" t="s">
        <v>10542</v>
      </c>
    </row>
    <row r="220" spans="1:20" x14ac:dyDescent="0.25">
      <c r="A220" t="s">
        <v>240</v>
      </c>
      <c r="B220" t="s">
        <v>246</v>
      </c>
      <c r="C220">
        <v>139</v>
      </c>
      <c r="D220">
        <v>1</v>
      </c>
      <c r="E220" t="s">
        <v>10550</v>
      </c>
      <c r="F220">
        <v>215</v>
      </c>
      <c r="G220">
        <v>0</v>
      </c>
      <c r="H220" t="s">
        <v>751</v>
      </c>
      <c r="I220" t="s">
        <v>10551</v>
      </c>
      <c r="J220" t="s">
        <v>10552</v>
      </c>
      <c r="K220" t="s">
        <v>843</v>
      </c>
      <c r="L220" t="s">
        <v>10553</v>
      </c>
      <c r="M220" t="s">
        <v>10554</v>
      </c>
      <c r="N220" t="s">
        <v>752</v>
      </c>
      <c r="O220" t="s">
        <v>753</v>
      </c>
      <c r="P220" t="s">
        <v>744</v>
      </c>
      <c r="Q220" t="s">
        <v>745</v>
      </c>
      <c r="R220" t="s">
        <v>640</v>
      </c>
      <c r="S220" t="s">
        <v>10555</v>
      </c>
      <c r="T220" t="s">
        <v>10554</v>
      </c>
    </row>
    <row r="221" spans="1:20" x14ac:dyDescent="0.25">
      <c r="A221" t="s">
        <v>239</v>
      </c>
      <c r="B221" t="s">
        <v>245</v>
      </c>
      <c r="C221">
        <v>139</v>
      </c>
      <c r="D221">
        <v>1</v>
      </c>
      <c r="E221" t="s">
        <v>10550</v>
      </c>
      <c r="F221">
        <v>215</v>
      </c>
      <c r="G221">
        <v>0</v>
      </c>
      <c r="H221" t="s">
        <v>751</v>
      </c>
      <c r="I221" t="s">
        <v>10551</v>
      </c>
      <c r="J221" t="s">
        <v>10552</v>
      </c>
      <c r="K221" t="s">
        <v>843</v>
      </c>
      <c r="L221" t="s">
        <v>10553</v>
      </c>
      <c r="M221" t="s">
        <v>10554</v>
      </c>
      <c r="N221" t="s">
        <v>752</v>
      </c>
      <c r="O221" t="s">
        <v>753</v>
      </c>
      <c r="P221" t="s">
        <v>744</v>
      </c>
      <c r="Q221" t="s">
        <v>745</v>
      </c>
      <c r="R221" t="s">
        <v>640</v>
      </c>
      <c r="S221" t="s">
        <v>10555</v>
      </c>
      <c r="T221" t="s">
        <v>10554</v>
      </c>
    </row>
    <row r="222" spans="1:20" x14ac:dyDescent="0.25">
      <c r="A222" t="s">
        <v>241</v>
      </c>
      <c r="B222" t="s">
        <v>247</v>
      </c>
      <c r="C222">
        <v>139</v>
      </c>
      <c r="D222">
        <v>1</v>
      </c>
      <c r="E222" t="s">
        <v>10556</v>
      </c>
      <c r="F222">
        <v>215</v>
      </c>
      <c r="G222">
        <v>0</v>
      </c>
      <c r="H222" t="s">
        <v>751</v>
      </c>
      <c r="I222" t="s">
        <v>10557</v>
      </c>
      <c r="J222" t="s">
        <v>10558</v>
      </c>
      <c r="K222" t="s">
        <v>1016</v>
      </c>
      <c r="L222" t="s">
        <v>10559</v>
      </c>
      <c r="M222" t="s">
        <v>10560</v>
      </c>
      <c r="N222" t="s">
        <v>752</v>
      </c>
      <c r="O222" t="s">
        <v>753</v>
      </c>
      <c r="P222" t="s">
        <v>744</v>
      </c>
      <c r="Q222" t="s">
        <v>745</v>
      </c>
      <c r="R222" t="s">
        <v>640</v>
      </c>
      <c r="S222" t="s">
        <v>10561</v>
      </c>
      <c r="T222" t="s">
        <v>10560</v>
      </c>
    </row>
    <row r="223" spans="1:20" x14ac:dyDescent="0.25">
      <c r="A223" t="s">
        <v>239</v>
      </c>
      <c r="B223" t="s">
        <v>245</v>
      </c>
      <c r="C223">
        <v>139</v>
      </c>
      <c r="D223">
        <v>1</v>
      </c>
      <c r="E223" t="s">
        <v>10556</v>
      </c>
      <c r="F223">
        <v>215</v>
      </c>
      <c r="G223">
        <v>0</v>
      </c>
      <c r="H223" t="s">
        <v>751</v>
      </c>
      <c r="I223" t="s">
        <v>10557</v>
      </c>
      <c r="J223" t="s">
        <v>10558</v>
      </c>
      <c r="K223" t="s">
        <v>1016</v>
      </c>
      <c r="L223" t="s">
        <v>10559</v>
      </c>
      <c r="M223" t="s">
        <v>10560</v>
      </c>
      <c r="N223" t="s">
        <v>752</v>
      </c>
      <c r="O223" t="s">
        <v>753</v>
      </c>
      <c r="P223" t="s">
        <v>744</v>
      </c>
      <c r="Q223" t="s">
        <v>745</v>
      </c>
      <c r="R223" t="s">
        <v>640</v>
      </c>
      <c r="S223" t="s">
        <v>10561</v>
      </c>
      <c r="T223" t="s">
        <v>10560</v>
      </c>
    </row>
    <row r="224" spans="1:20" x14ac:dyDescent="0.25">
      <c r="A224" t="s">
        <v>239</v>
      </c>
      <c r="B224" t="s">
        <v>245</v>
      </c>
      <c r="C224">
        <v>139</v>
      </c>
      <c r="D224">
        <v>1</v>
      </c>
      <c r="E224" t="s">
        <v>10562</v>
      </c>
      <c r="F224">
        <v>215</v>
      </c>
      <c r="G224">
        <v>0</v>
      </c>
      <c r="H224" t="s">
        <v>751</v>
      </c>
      <c r="I224" t="s">
        <v>10563</v>
      </c>
      <c r="J224" t="s">
        <v>10564</v>
      </c>
      <c r="K224" t="s">
        <v>8866</v>
      </c>
      <c r="L224" t="s">
        <v>10565</v>
      </c>
      <c r="M224" t="s">
        <v>10560</v>
      </c>
      <c r="N224" t="s">
        <v>752</v>
      </c>
      <c r="O224" t="s">
        <v>753</v>
      </c>
      <c r="P224" t="s">
        <v>744</v>
      </c>
      <c r="Q224" t="s">
        <v>745</v>
      </c>
      <c r="R224" t="s">
        <v>640</v>
      </c>
      <c r="S224" t="s">
        <v>10566</v>
      </c>
      <c r="T224" t="s">
        <v>10567</v>
      </c>
    </row>
    <row r="225" spans="1:20" x14ac:dyDescent="0.25">
      <c r="A225" t="s">
        <v>601</v>
      </c>
      <c r="B225" t="s">
        <v>602</v>
      </c>
      <c r="C225">
        <v>139</v>
      </c>
      <c r="D225">
        <v>1</v>
      </c>
      <c r="E225" t="s">
        <v>10562</v>
      </c>
      <c r="F225">
        <v>215</v>
      </c>
      <c r="G225">
        <v>0</v>
      </c>
      <c r="H225" t="s">
        <v>751</v>
      </c>
      <c r="I225" t="s">
        <v>10563</v>
      </c>
      <c r="J225" t="s">
        <v>10564</v>
      </c>
      <c r="K225" t="s">
        <v>8866</v>
      </c>
      <c r="L225" t="s">
        <v>10565</v>
      </c>
      <c r="M225" t="s">
        <v>10560</v>
      </c>
      <c r="N225" t="s">
        <v>752</v>
      </c>
      <c r="O225" t="s">
        <v>753</v>
      </c>
      <c r="P225" t="s">
        <v>744</v>
      </c>
      <c r="Q225" t="s">
        <v>745</v>
      </c>
      <c r="R225" t="s">
        <v>640</v>
      </c>
      <c r="S225" t="s">
        <v>10566</v>
      </c>
      <c r="T225" t="s">
        <v>10567</v>
      </c>
    </row>
    <row r="226" spans="1:20" x14ac:dyDescent="0.25">
      <c r="A226" t="s">
        <v>601</v>
      </c>
      <c r="B226" t="s">
        <v>602</v>
      </c>
      <c r="C226">
        <v>109</v>
      </c>
      <c r="D226">
        <v>1</v>
      </c>
      <c r="E226" t="s">
        <v>10568</v>
      </c>
      <c r="F226">
        <v>486</v>
      </c>
      <c r="G226">
        <v>50</v>
      </c>
      <c r="H226" t="s">
        <v>751</v>
      </c>
      <c r="I226" t="s">
        <v>10569</v>
      </c>
      <c r="J226" t="s">
        <v>10570</v>
      </c>
      <c r="K226" t="s">
        <v>800</v>
      </c>
      <c r="L226" t="s">
        <v>10571</v>
      </c>
      <c r="M226" t="s">
        <v>10572</v>
      </c>
      <c r="N226" t="s">
        <v>752</v>
      </c>
      <c r="O226" t="s">
        <v>743</v>
      </c>
      <c r="P226" t="s">
        <v>744</v>
      </c>
      <c r="Q226" t="s">
        <v>745</v>
      </c>
      <c r="R226" t="s">
        <v>640</v>
      </c>
      <c r="S226" t="s">
        <v>10573</v>
      </c>
      <c r="T226" t="s">
        <v>10574</v>
      </c>
    </row>
    <row r="227" spans="1:20" x14ac:dyDescent="0.25">
      <c r="A227" t="s">
        <v>241</v>
      </c>
      <c r="B227" t="s">
        <v>247</v>
      </c>
      <c r="C227">
        <v>109</v>
      </c>
      <c r="D227">
        <v>1</v>
      </c>
      <c r="E227" t="s">
        <v>10568</v>
      </c>
      <c r="F227">
        <v>486</v>
      </c>
      <c r="G227">
        <v>50</v>
      </c>
      <c r="H227" t="s">
        <v>751</v>
      </c>
      <c r="I227" t="s">
        <v>10569</v>
      </c>
      <c r="J227" t="s">
        <v>10570</v>
      </c>
      <c r="K227" t="s">
        <v>800</v>
      </c>
      <c r="L227" t="s">
        <v>10571</v>
      </c>
      <c r="M227" t="s">
        <v>10572</v>
      </c>
      <c r="N227" t="s">
        <v>752</v>
      </c>
      <c r="O227" t="s">
        <v>743</v>
      </c>
      <c r="P227" t="s">
        <v>744</v>
      </c>
      <c r="Q227" t="s">
        <v>745</v>
      </c>
      <c r="R227" t="s">
        <v>640</v>
      </c>
      <c r="S227" t="s">
        <v>10573</v>
      </c>
      <c r="T227" t="s">
        <v>10574</v>
      </c>
    </row>
    <row r="228" spans="1:20" x14ac:dyDescent="0.25">
      <c r="A228" t="s">
        <v>240</v>
      </c>
      <c r="B228" t="s">
        <v>246</v>
      </c>
      <c r="C228">
        <v>109</v>
      </c>
      <c r="D228">
        <v>1</v>
      </c>
      <c r="E228" t="s">
        <v>10568</v>
      </c>
      <c r="F228">
        <v>486</v>
      </c>
      <c r="G228">
        <v>50</v>
      </c>
      <c r="H228" t="s">
        <v>751</v>
      </c>
      <c r="I228" t="s">
        <v>10569</v>
      </c>
      <c r="J228" t="s">
        <v>10570</v>
      </c>
      <c r="K228" t="s">
        <v>800</v>
      </c>
      <c r="L228" t="s">
        <v>10571</v>
      </c>
      <c r="M228" t="s">
        <v>10572</v>
      </c>
      <c r="N228" t="s">
        <v>752</v>
      </c>
      <c r="O228" t="s">
        <v>743</v>
      </c>
      <c r="P228" t="s">
        <v>744</v>
      </c>
      <c r="Q228" t="s">
        <v>745</v>
      </c>
      <c r="R228" t="s">
        <v>640</v>
      </c>
      <c r="S228" t="s">
        <v>10573</v>
      </c>
      <c r="T228" t="s">
        <v>10574</v>
      </c>
    </row>
    <row r="229" spans="1:20" x14ac:dyDescent="0.25">
      <c r="A229" t="s">
        <v>239</v>
      </c>
      <c r="B229" t="s">
        <v>245</v>
      </c>
      <c r="C229">
        <v>109</v>
      </c>
      <c r="D229">
        <v>1</v>
      </c>
      <c r="E229" t="s">
        <v>10568</v>
      </c>
      <c r="F229">
        <v>486</v>
      </c>
      <c r="G229">
        <v>50</v>
      </c>
      <c r="H229" t="s">
        <v>751</v>
      </c>
      <c r="I229" t="s">
        <v>10569</v>
      </c>
      <c r="J229" t="s">
        <v>10570</v>
      </c>
      <c r="K229" t="s">
        <v>800</v>
      </c>
      <c r="L229" t="s">
        <v>10571</v>
      </c>
      <c r="M229" t="s">
        <v>10572</v>
      </c>
      <c r="N229" t="s">
        <v>752</v>
      </c>
      <c r="O229" t="s">
        <v>743</v>
      </c>
      <c r="P229" t="s">
        <v>744</v>
      </c>
      <c r="Q229" t="s">
        <v>745</v>
      </c>
      <c r="R229" t="s">
        <v>640</v>
      </c>
      <c r="S229" t="s">
        <v>10573</v>
      </c>
      <c r="T229" t="s">
        <v>10574</v>
      </c>
    </row>
    <row r="230" spans="1:20" x14ac:dyDescent="0.25">
      <c r="A230" t="s">
        <v>240</v>
      </c>
      <c r="B230" t="s">
        <v>246</v>
      </c>
      <c r="C230">
        <v>139</v>
      </c>
      <c r="D230">
        <v>2</v>
      </c>
      <c r="E230" t="s">
        <v>10575</v>
      </c>
      <c r="F230">
        <v>215</v>
      </c>
      <c r="G230">
        <v>0</v>
      </c>
      <c r="H230" t="s">
        <v>751</v>
      </c>
      <c r="I230" t="s">
        <v>10576</v>
      </c>
      <c r="J230" t="s">
        <v>10577</v>
      </c>
      <c r="K230" t="s">
        <v>961</v>
      </c>
      <c r="L230" t="s">
        <v>10578</v>
      </c>
      <c r="M230" t="s">
        <v>10579</v>
      </c>
      <c r="N230" t="s">
        <v>752</v>
      </c>
      <c r="O230" t="s">
        <v>753</v>
      </c>
      <c r="P230" t="s">
        <v>744</v>
      </c>
      <c r="Q230" t="s">
        <v>642</v>
      </c>
      <c r="R230" t="s">
        <v>640</v>
      </c>
      <c r="S230" t="s">
        <v>10580</v>
      </c>
      <c r="T230" t="s">
        <v>10579</v>
      </c>
    </row>
    <row r="231" spans="1:20" x14ac:dyDescent="0.25">
      <c r="A231" t="s">
        <v>239</v>
      </c>
      <c r="B231" t="s">
        <v>245</v>
      </c>
      <c r="C231">
        <v>139</v>
      </c>
      <c r="D231">
        <v>1</v>
      </c>
      <c r="E231" t="s">
        <v>10581</v>
      </c>
      <c r="F231">
        <v>430</v>
      </c>
      <c r="G231">
        <v>0</v>
      </c>
      <c r="H231" t="s">
        <v>751</v>
      </c>
      <c r="I231" t="s">
        <v>10582</v>
      </c>
      <c r="J231" t="s">
        <v>10583</v>
      </c>
      <c r="K231" t="s">
        <v>10584</v>
      </c>
      <c r="L231" t="s">
        <v>10585</v>
      </c>
      <c r="M231" t="s">
        <v>10579</v>
      </c>
      <c r="N231" t="s">
        <v>752</v>
      </c>
      <c r="O231" t="s">
        <v>753</v>
      </c>
      <c r="P231" t="s">
        <v>744</v>
      </c>
      <c r="Q231" t="s">
        <v>745</v>
      </c>
      <c r="R231" t="s">
        <v>640</v>
      </c>
      <c r="S231" t="s">
        <v>10586</v>
      </c>
      <c r="T231" t="s">
        <v>10579</v>
      </c>
    </row>
    <row r="232" spans="1:20" x14ac:dyDescent="0.25">
      <c r="A232" t="s">
        <v>240</v>
      </c>
      <c r="B232" t="s">
        <v>246</v>
      </c>
      <c r="C232">
        <v>139</v>
      </c>
      <c r="D232">
        <v>1</v>
      </c>
      <c r="E232" t="s">
        <v>10581</v>
      </c>
      <c r="F232">
        <v>430</v>
      </c>
      <c r="G232">
        <v>0</v>
      </c>
      <c r="H232" t="s">
        <v>751</v>
      </c>
      <c r="I232" t="s">
        <v>10582</v>
      </c>
      <c r="J232" t="s">
        <v>10583</v>
      </c>
      <c r="K232" t="s">
        <v>10584</v>
      </c>
      <c r="L232" t="s">
        <v>10585</v>
      </c>
      <c r="M232" t="s">
        <v>10579</v>
      </c>
      <c r="N232" t="s">
        <v>752</v>
      </c>
      <c r="O232" t="s">
        <v>753</v>
      </c>
      <c r="P232" t="s">
        <v>744</v>
      </c>
      <c r="Q232" t="s">
        <v>745</v>
      </c>
      <c r="R232" t="s">
        <v>640</v>
      </c>
      <c r="S232" t="s">
        <v>10586</v>
      </c>
      <c r="T232" t="s">
        <v>10579</v>
      </c>
    </row>
    <row r="233" spans="1:20" x14ac:dyDescent="0.25">
      <c r="A233" t="s">
        <v>241</v>
      </c>
      <c r="B233" t="s">
        <v>247</v>
      </c>
      <c r="C233">
        <v>139</v>
      </c>
      <c r="D233">
        <v>2</v>
      </c>
      <c r="E233" t="s">
        <v>10581</v>
      </c>
      <c r="F233">
        <v>430</v>
      </c>
      <c r="G233">
        <v>0</v>
      </c>
      <c r="H233" t="s">
        <v>751</v>
      </c>
      <c r="I233" t="s">
        <v>10582</v>
      </c>
      <c r="J233" t="s">
        <v>10583</v>
      </c>
      <c r="K233" t="s">
        <v>10584</v>
      </c>
      <c r="L233" t="s">
        <v>10585</v>
      </c>
      <c r="M233" t="s">
        <v>10579</v>
      </c>
      <c r="N233" t="s">
        <v>752</v>
      </c>
      <c r="O233" t="s">
        <v>753</v>
      </c>
      <c r="P233" t="s">
        <v>744</v>
      </c>
      <c r="Q233" t="s">
        <v>745</v>
      </c>
      <c r="R233" t="s">
        <v>640</v>
      </c>
      <c r="S233" t="s">
        <v>10586</v>
      </c>
      <c r="T233" t="s">
        <v>10579</v>
      </c>
    </row>
    <row r="234" spans="1:20" x14ac:dyDescent="0.25">
      <c r="A234" t="s">
        <v>601</v>
      </c>
      <c r="B234" t="s">
        <v>602</v>
      </c>
      <c r="C234">
        <v>139</v>
      </c>
      <c r="D234">
        <v>2</v>
      </c>
      <c r="E234" t="s">
        <v>10587</v>
      </c>
      <c r="F234">
        <v>1075</v>
      </c>
      <c r="G234">
        <v>0</v>
      </c>
      <c r="H234" t="s">
        <v>751</v>
      </c>
      <c r="I234" t="s">
        <v>10588</v>
      </c>
      <c r="J234" t="s">
        <v>10589</v>
      </c>
      <c r="K234" t="s">
        <v>10590</v>
      </c>
      <c r="L234" t="s">
        <v>10591</v>
      </c>
      <c r="M234" t="s">
        <v>10592</v>
      </c>
      <c r="N234" t="s">
        <v>752</v>
      </c>
      <c r="O234" t="s">
        <v>753</v>
      </c>
      <c r="P234" t="s">
        <v>744</v>
      </c>
      <c r="Q234" t="s">
        <v>745</v>
      </c>
      <c r="R234" t="s">
        <v>640</v>
      </c>
      <c r="S234" t="s">
        <v>10593</v>
      </c>
      <c r="T234" t="s">
        <v>10592</v>
      </c>
    </row>
    <row r="235" spans="1:20" x14ac:dyDescent="0.25">
      <c r="A235" t="s">
        <v>241</v>
      </c>
      <c r="B235" t="s">
        <v>247</v>
      </c>
      <c r="C235">
        <v>139</v>
      </c>
      <c r="D235">
        <v>2</v>
      </c>
      <c r="E235" t="s">
        <v>10587</v>
      </c>
      <c r="F235">
        <v>1075</v>
      </c>
      <c r="G235">
        <v>0</v>
      </c>
      <c r="H235" t="s">
        <v>751</v>
      </c>
      <c r="I235" t="s">
        <v>10588</v>
      </c>
      <c r="J235" t="s">
        <v>10589</v>
      </c>
      <c r="K235" t="s">
        <v>10590</v>
      </c>
      <c r="L235" t="s">
        <v>10591</v>
      </c>
      <c r="M235" t="s">
        <v>10592</v>
      </c>
      <c r="N235" t="s">
        <v>752</v>
      </c>
      <c r="O235" t="s">
        <v>753</v>
      </c>
      <c r="P235" t="s">
        <v>744</v>
      </c>
      <c r="Q235" t="s">
        <v>745</v>
      </c>
      <c r="R235" t="s">
        <v>640</v>
      </c>
      <c r="S235" t="s">
        <v>10593</v>
      </c>
      <c r="T235" t="s">
        <v>10592</v>
      </c>
    </row>
    <row r="236" spans="1:20" x14ac:dyDescent="0.25">
      <c r="A236" t="s">
        <v>240</v>
      </c>
      <c r="B236" t="s">
        <v>246</v>
      </c>
      <c r="C236">
        <v>139</v>
      </c>
      <c r="D236">
        <v>2</v>
      </c>
      <c r="E236" t="s">
        <v>10587</v>
      </c>
      <c r="F236">
        <v>1075</v>
      </c>
      <c r="G236">
        <v>0</v>
      </c>
      <c r="H236" t="s">
        <v>751</v>
      </c>
      <c r="I236" t="s">
        <v>10588</v>
      </c>
      <c r="J236" t="s">
        <v>10589</v>
      </c>
      <c r="K236" t="s">
        <v>10590</v>
      </c>
      <c r="L236" t="s">
        <v>10591</v>
      </c>
      <c r="M236" t="s">
        <v>10592</v>
      </c>
      <c r="N236" t="s">
        <v>752</v>
      </c>
      <c r="O236" t="s">
        <v>753</v>
      </c>
      <c r="P236" t="s">
        <v>744</v>
      </c>
      <c r="Q236" t="s">
        <v>745</v>
      </c>
      <c r="R236" t="s">
        <v>640</v>
      </c>
      <c r="S236" t="s">
        <v>10593</v>
      </c>
      <c r="T236" t="s">
        <v>10592</v>
      </c>
    </row>
    <row r="237" spans="1:20" x14ac:dyDescent="0.25">
      <c r="A237" t="s">
        <v>239</v>
      </c>
      <c r="B237" t="s">
        <v>245</v>
      </c>
      <c r="C237">
        <v>139</v>
      </c>
      <c r="D237">
        <v>4</v>
      </c>
      <c r="E237" t="s">
        <v>10587</v>
      </c>
      <c r="F237">
        <v>1075</v>
      </c>
      <c r="G237">
        <v>0</v>
      </c>
      <c r="H237" t="s">
        <v>751</v>
      </c>
      <c r="I237" t="s">
        <v>10588</v>
      </c>
      <c r="J237" t="s">
        <v>10589</v>
      </c>
      <c r="K237" t="s">
        <v>10590</v>
      </c>
      <c r="L237" t="s">
        <v>10591</v>
      </c>
      <c r="M237" t="s">
        <v>10592</v>
      </c>
      <c r="N237" t="s">
        <v>752</v>
      </c>
      <c r="O237" t="s">
        <v>753</v>
      </c>
      <c r="P237" t="s">
        <v>744</v>
      </c>
      <c r="Q237" t="s">
        <v>745</v>
      </c>
      <c r="R237" t="s">
        <v>640</v>
      </c>
      <c r="S237" t="s">
        <v>10593</v>
      </c>
      <c r="T237" t="s">
        <v>10592</v>
      </c>
    </row>
    <row r="238" spans="1:20" x14ac:dyDescent="0.25">
      <c r="A238" t="s">
        <v>239</v>
      </c>
      <c r="B238" t="s">
        <v>245</v>
      </c>
      <c r="C238">
        <v>139</v>
      </c>
      <c r="D238">
        <v>2</v>
      </c>
      <c r="E238" t="s">
        <v>10594</v>
      </c>
      <c r="F238">
        <v>215</v>
      </c>
      <c r="G238">
        <v>0</v>
      </c>
      <c r="H238" t="s">
        <v>751</v>
      </c>
      <c r="I238" t="s">
        <v>10595</v>
      </c>
      <c r="J238" t="s">
        <v>10596</v>
      </c>
      <c r="K238" t="s">
        <v>4320</v>
      </c>
      <c r="L238" t="s">
        <v>10597</v>
      </c>
      <c r="M238" t="s">
        <v>10598</v>
      </c>
      <c r="N238" t="s">
        <v>752</v>
      </c>
      <c r="O238" t="s">
        <v>753</v>
      </c>
      <c r="P238" t="s">
        <v>744</v>
      </c>
      <c r="Q238" t="s">
        <v>745</v>
      </c>
      <c r="R238" t="s">
        <v>640</v>
      </c>
      <c r="S238" t="s">
        <v>10599</v>
      </c>
      <c r="T238" t="s">
        <v>10600</v>
      </c>
    </row>
    <row r="239" spans="1:20" x14ac:dyDescent="0.25">
      <c r="A239" t="s">
        <v>601</v>
      </c>
      <c r="B239" t="s">
        <v>602</v>
      </c>
      <c r="C239">
        <v>139</v>
      </c>
      <c r="D239">
        <v>1</v>
      </c>
      <c r="E239" t="s">
        <v>10601</v>
      </c>
      <c r="F239">
        <v>215</v>
      </c>
      <c r="G239">
        <v>0</v>
      </c>
      <c r="H239" t="s">
        <v>751</v>
      </c>
      <c r="I239" t="s">
        <v>10602</v>
      </c>
      <c r="J239" t="s">
        <v>10603</v>
      </c>
      <c r="K239" t="s">
        <v>10604</v>
      </c>
      <c r="L239" t="s">
        <v>10605</v>
      </c>
      <c r="M239" t="s">
        <v>10606</v>
      </c>
      <c r="N239" t="s">
        <v>752</v>
      </c>
      <c r="O239" t="s">
        <v>753</v>
      </c>
      <c r="P239" t="s">
        <v>744</v>
      </c>
      <c r="Q239" t="s">
        <v>745</v>
      </c>
      <c r="R239" t="s">
        <v>640</v>
      </c>
      <c r="S239" t="s">
        <v>10607</v>
      </c>
      <c r="T239" t="s">
        <v>10606</v>
      </c>
    </row>
    <row r="240" spans="1:20" x14ac:dyDescent="0.25">
      <c r="A240" t="s">
        <v>240</v>
      </c>
      <c r="B240" t="s">
        <v>246</v>
      </c>
      <c r="C240">
        <v>139</v>
      </c>
      <c r="D240">
        <v>1</v>
      </c>
      <c r="E240" t="s">
        <v>10601</v>
      </c>
      <c r="F240">
        <v>215</v>
      </c>
      <c r="G240">
        <v>0</v>
      </c>
      <c r="H240" t="s">
        <v>751</v>
      </c>
      <c r="I240" t="s">
        <v>10602</v>
      </c>
      <c r="J240" t="s">
        <v>10603</v>
      </c>
      <c r="K240" t="s">
        <v>10604</v>
      </c>
      <c r="L240" t="s">
        <v>10605</v>
      </c>
      <c r="M240" t="s">
        <v>10606</v>
      </c>
      <c r="N240" t="s">
        <v>752</v>
      </c>
      <c r="O240" t="s">
        <v>753</v>
      </c>
      <c r="P240" t="s">
        <v>744</v>
      </c>
      <c r="Q240" t="s">
        <v>745</v>
      </c>
      <c r="R240" t="s">
        <v>640</v>
      </c>
      <c r="S240" t="s">
        <v>10607</v>
      </c>
      <c r="T240" t="s">
        <v>10606</v>
      </c>
    </row>
    <row r="241" spans="1:20" x14ac:dyDescent="0.25">
      <c r="A241" t="s">
        <v>240</v>
      </c>
      <c r="B241" t="s">
        <v>246</v>
      </c>
      <c r="C241">
        <v>139</v>
      </c>
      <c r="D241">
        <v>2</v>
      </c>
      <c r="E241" t="s">
        <v>10608</v>
      </c>
      <c r="F241">
        <v>215</v>
      </c>
      <c r="G241">
        <v>0</v>
      </c>
      <c r="H241" t="s">
        <v>751</v>
      </c>
      <c r="I241" t="s">
        <v>10609</v>
      </c>
      <c r="J241" t="s">
        <v>10610</v>
      </c>
      <c r="K241" t="s">
        <v>6856</v>
      </c>
      <c r="L241" t="s">
        <v>10611</v>
      </c>
      <c r="M241" t="s">
        <v>10612</v>
      </c>
      <c r="N241" t="s">
        <v>752</v>
      </c>
      <c r="O241" t="s">
        <v>753</v>
      </c>
      <c r="P241" t="s">
        <v>744</v>
      </c>
      <c r="Q241" t="s">
        <v>745</v>
      </c>
      <c r="R241" t="s">
        <v>640</v>
      </c>
      <c r="S241" t="s">
        <v>10613</v>
      </c>
      <c r="T241" t="s">
        <v>10612</v>
      </c>
    </row>
    <row r="242" spans="1:20" x14ac:dyDescent="0.25">
      <c r="A242" t="s">
        <v>14</v>
      </c>
      <c r="B242" t="s">
        <v>15</v>
      </c>
      <c r="C242">
        <v>50</v>
      </c>
      <c r="D242">
        <v>5</v>
      </c>
      <c r="E242" t="s">
        <v>10614</v>
      </c>
      <c r="F242">
        <v>523</v>
      </c>
      <c r="G242">
        <v>0</v>
      </c>
      <c r="H242" t="s">
        <v>649</v>
      </c>
      <c r="I242" t="s">
        <v>6158</v>
      </c>
      <c r="J242" t="s">
        <v>10615</v>
      </c>
      <c r="K242" t="s">
        <v>1583</v>
      </c>
      <c r="L242" t="s">
        <v>901</v>
      </c>
      <c r="M242" t="s">
        <v>10616</v>
      </c>
      <c r="N242" t="s">
        <v>639</v>
      </c>
      <c r="O242" t="s">
        <v>651</v>
      </c>
      <c r="P242" t="s">
        <v>26</v>
      </c>
      <c r="Q242" t="s">
        <v>652</v>
      </c>
      <c r="R242" t="s">
        <v>640</v>
      </c>
      <c r="S242" t="s">
        <v>10617</v>
      </c>
      <c r="T242" t="s">
        <v>10618</v>
      </c>
    </row>
    <row r="243" spans="1:20" x14ac:dyDescent="0.25">
      <c r="A243" t="s">
        <v>240</v>
      </c>
      <c r="B243" t="s">
        <v>246</v>
      </c>
      <c r="C243">
        <v>139</v>
      </c>
      <c r="D243">
        <v>2</v>
      </c>
      <c r="E243" t="s">
        <v>10614</v>
      </c>
      <c r="F243">
        <v>523</v>
      </c>
      <c r="G243">
        <v>0</v>
      </c>
      <c r="H243" t="s">
        <v>649</v>
      </c>
      <c r="I243" t="s">
        <v>6158</v>
      </c>
      <c r="J243" t="s">
        <v>10615</v>
      </c>
      <c r="K243" t="s">
        <v>1583</v>
      </c>
      <c r="L243" t="s">
        <v>901</v>
      </c>
      <c r="M243" t="s">
        <v>10616</v>
      </c>
      <c r="N243" t="s">
        <v>639</v>
      </c>
      <c r="O243" t="s">
        <v>651</v>
      </c>
      <c r="P243" t="s">
        <v>26</v>
      </c>
      <c r="Q243" t="s">
        <v>652</v>
      </c>
      <c r="R243" t="s">
        <v>640</v>
      </c>
      <c r="S243" t="s">
        <v>10617</v>
      </c>
      <c r="T243" t="s">
        <v>10618</v>
      </c>
    </row>
    <row r="244" spans="1:20" x14ac:dyDescent="0.25">
      <c r="A244" t="s">
        <v>22</v>
      </c>
      <c r="B244" t="s">
        <v>27</v>
      </c>
      <c r="C244">
        <v>66.333333333333329</v>
      </c>
      <c r="D244">
        <v>3</v>
      </c>
      <c r="E244" t="s">
        <v>10619</v>
      </c>
      <c r="F244">
        <v>220</v>
      </c>
      <c r="G244">
        <v>0</v>
      </c>
      <c r="H244" t="s">
        <v>661</v>
      </c>
      <c r="I244" t="s">
        <v>6579</v>
      </c>
      <c r="J244" t="s">
        <v>704</v>
      </c>
      <c r="K244" t="s">
        <v>639</v>
      </c>
      <c r="L244" t="s">
        <v>640</v>
      </c>
      <c r="M244" t="s">
        <v>10620</v>
      </c>
      <c r="N244" t="s">
        <v>639</v>
      </c>
      <c r="O244" t="s">
        <v>641</v>
      </c>
      <c r="P244" t="s">
        <v>5</v>
      </c>
      <c r="Q244" t="s">
        <v>642</v>
      </c>
      <c r="R244" t="s">
        <v>640</v>
      </c>
      <c r="S244" t="s">
        <v>10621</v>
      </c>
      <c r="T244" t="s">
        <v>10620</v>
      </c>
    </row>
    <row r="245" spans="1:20" x14ac:dyDescent="0.25">
      <c r="A245" t="s">
        <v>22</v>
      </c>
      <c r="B245" t="s">
        <v>213</v>
      </c>
      <c r="C245">
        <v>76</v>
      </c>
      <c r="D245">
        <v>2</v>
      </c>
      <c r="E245" t="s">
        <v>10622</v>
      </c>
      <c r="F245">
        <v>152</v>
      </c>
      <c r="G245">
        <v>0</v>
      </c>
      <c r="H245" t="s">
        <v>677</v>
      </c>
      <c r="I245" t="s">
        <v>10623</v>
      </c>
      <c r="J245" t="s">
        <v>10624</v>
      </c>
      <c r="K245" t="s">
        <v>10625</v>
      </c>
      <c r="L245" t="s">
        <v>10626</v>
      </c>
      <c r="M245" t="s">
        <v>10627</v>
      </c>
      <c r="N245" t="s">
        <v>639</v>
      </c>
      <c r="O245" t="s">
        <v>678</v>
      </c>
      <c r="P245" t="s">
        <v>23</v>
      </c>
      <c r="Q245" t="s">
        <v>679</v>
      </c>
      <c r="R245" t="s">
        <v>640</v>
      </c>
      <c r="S245" t="s">
        <v>10628</v>
      </c>
      <c r="T245" t="s">
        <v>10627</v>
      </c>
    </row>
    <row r="246" spans="1:20" x14ac:dyDescent="0.25">
      <c r="A246" t="s">
        <v>22</v>
      </c>
      <c r="B246" t="s">
        <v>27</v>
      </c>
      <c r="C246">
        <v>120</v>
      </c>
      <c r="D246">
        <v>1</v>
      </c>
      <c r="E246" t="s">
        <v>10629</v>
      </c>
      <c r="F246">
        <v>200</v>
      </c>
      <c r="G246">
        <v>0</v>
      </c>
      <c r="H246" t="s">
        <v>637</v>
      </c>
      <c r="I246" t="s">
        <v>10630</v>
      </c>
      <c r="J246" t="s">
        <v>688</v>
      </c>
      <c r="K246" t="s">
        <v>639</v>
      </c>
      <c r="L246" t="s">
        <v>640</v>
      </c>
      <c r="M246" t="s">
        <v>10631</v>
      </c>
      <c r="N246" t="s">
        <v>639</v>
      </c>
      <c r="O246" t="s">
        <v>641</v>
      </c>
      <c r="P246" t="s">
        <v>5</v>
      </c>
      <c r="Q246" t="s">
        <v>642</v>
      </c>
      <c r="R246" t="s">
        <v>640</v>
      </c>
      <c r="S246" t="s">
        <v>10632</v>
      </c>
      <c r="T246" t="s">
        <v>10631</v>
      </c>
    </row>
    <row r="247" spans="1:20" x14ac:dyDescent="0.25">
      <c r="A247" t="s">
        <v>101</v>
      </c>
      <c r="B247" t="s">
        <v>74</v>
      </c>
      <c r="C247">
        <v>120</v>
      </c>
      <c r="D247">
        <v>1</v>
      </c>
      <c r="E247" t="s">
        <v>10629</v>
      </c>
      <c r="F247">
        <v>200</v>
      </c>
      <c r="G247">
        <v>0</v>
      </c>
      <c r="H247" t="s">
        <v>637</v>
      </c>
      <c r="I247" t="s">
        <v>10630</v>
      </c>
      <c r="J247" t="s">
        <v>688</v>
      </c>
      <c r="K247" t="s">
        <v>639</v>
      </c>
      <c r="L247" t="s">
        <v>640</v>
      </c>
      <c r="M247" t="s">
        <v>10631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10632</v>
      </c>
      <c r="T247" t="s">
        <v>10631</v>
      </c>
    </row>
    <row r="248" spans="1:20" x14ac:dyDescent="0.25">
      <c r="A248" t="s">
        <v>22</v>
      </c>
      <c r="B248" t="s">
        <v>27</v>
      </c>
      <c r="C248">
        <v>80</v>
      </c>
      <c r="D248">
        <v>3</v>
      </c>
      <c r="E248" t="s">
        <v>10633</v>
      </c>
      <c r="F248">
        <v>240</v>
      </c>
      <c r="G248">
        <v>0</v>
      </c>
      <c r="H248" t="s">
        <v>649</v>
      </c>
      <c r="I248" t="s">
        <v>10634</v>
      </c>
      <c r="J248" t="s">
        <v>10635</v>
      </c>
      <c r="K248" t="s">
        <v>846</v>
      </c>
      <c r="L248" t="s">
        <v>5666</v>
      </c>
      <c r="M248" t="s">
        <v>10525</v>
      </c>
      <c r="N248" t="s">
        <v>639</v>
      </c>
      <c r="O248" t="s">
        <v>651</v>
      </c>
      <c r="P248" t="s">
        <v>26</v>
      </c>
      <c r="Q248" t="s">
        <v>652</v>
      </c>
      <c r="R248" t="s">
        <v>640</v>
      </c>
      <c r="S248" t="s">
        <v>10636</v>
      </c>
      <c r="T248" t="s">
        <v>10525</v>
      </c>
    </row>
    <row r="249" spans="1:20" x14ac:dyDescent="0.25">
      <c r="A249" t="s">
        <v>22</v>
      </c>
      <c r="B249" t="s">
        <v>27</v>
      </c>
      <c r="C249">
        <v>80</v>
      </c>
      <c r="D249">
        <v>3</v>
      </c>
      <c r="E249" t="s">
        <v>10637</v>
      </c>
      <c r="F249">
        <v>240</v>
      </c>
      <c r="G249">
        <v>0</v>
      </c>
      <c r="H249" t="s">
        <v>649</v>
      </c>
      <c r="I249" t="s">
        <v>10634</v>
      </c>
      <c r="J249" t="s">
        <v>10635</v>
      </c>
      <c r="K249" t="s">
        <v>846</v>
      </c>
      <c r="L249" t="s">
        <v>5666</v>
      </c>
      <c r="M249" t="s">
        <v>10638</v>
      </c>
      <c r="N249" t="s">
        <v>639</v>
      </c>
      <c r="O249" t="s">
        <v>651</v>
      </c>
      <c r="P249" t="s">
        <v>26</v>
      </c>
      <c r="Q249" t="s">
        <v>652</v>
      </c>
      <c r="R249" t="s">
        <v>640</v>
      </c>
      <c r="S249" t="s">
        <v>10639</v>
      </c>
      <c r="T249" t="s">
        <v>10428</v>
      </c>
    </row>
    <row r="250" spans="1:20" x14ac:dyDescent="0.25">
      <c r="A250" t="s">
        <v>18</v>
      </c>
      <c r="B250" t="s">
        <v>19</v>
      </c>
      <c r="C250">
        <v>66.666666666666671</v>
      </c>
      <c r="D250">
        <v>3</v>
      </c>
      <c r="E250" t="s">
        <v>10640</v>
      </c>
      <c r="F250">
        <v>129</v>
      </c>
      <c r="G250">
        <v>0</v>
      </c>
      <c r="H250" t="s">
        <v>637</v>
      </c>
      <c r="I250" t="s">
        <v>10641</v>
      </c>
      <c r="J250" t="s">
        <v>713</v>
      </c>
      <c r="K250" t="s">
        <v>639</v>
      </c>
      <c r="L250" t="s">
        <v>640</v>
      </c>
      <c r="M250" t="s">
        <v>10642</v>
      </c>
      <c r="N250" t="s">
        <v>639</v>
      </c>
      <c r="O250" t="s">
        <v>641</v>
      </c>
      <c r="P250" t="s">
        <v>5</v>
      </c>
      <c r="Q250" t="s">
        <v>642</v>
      </c>
      <c r="R250" t="s">
        <v>640</v>
      </c>
      <c r="S250" t="s">
        <v>10643</v>
      </c>
      <c r="T250" t="s">
        <v>10644</v>
      </c>
    </row>
    <row r="251" spans="1:20" x14ac:dyDescent="0.25">
      <c r="A251" t="s">
        <v>22</v>
      </c>
      <c r="B251" t="s">
        <v>27</v>
      </c>
      <c r="C251">
        <v>66.333333333333329</v>
      </c>
      <c r="D251">
        <v>3</v>
      </c>
      <c r="E251" t="s">
        <v>10645</v>
      </c>
      <c r="F251">
        <v>220</v>
      </c>
      <c r="G251">
        <v>0</v>
      </c>
      <c r="H251" t="s">
        <v>661</v>
      </c>
      <c r="I251" t="s">
        <v>10646</v>
      </c>
      <c r="J251" t="s">
        <v>712</v>
      </c>
      <c r="K251" t="s">
        <v>639</v>
      </c>
      <c r="L251" t="s">
        <v>640</v>
      </c>
      <c r="M251" t="s">
        <v>10647</v>
      </c>
      <c r="N251" t="s">
        <v>639</v>
      </c>
      <c r="O251" t="s">
        <v>641</v>
      </c>
      <c r="P251" t="s">
        <v>5</v>
      </c>
      <c r="Q251" t="s">
        <v>642</v>
      </c>
      <c r="R251" t="s">
        <v>640</v>
      </c>
      <c r="S251" t="s">
        <v>10648</v>
      </c>
      <c r="T251" t="s">
        <v>10647</v>
      </c>
    </row>
    <row r="252" spans="1:20" x14ac:dyDescent="0.25">
      <c r="A252" t="s">
        <v>22</v>
      </c>
      <c r="B252" t="s">
        <v>27</v>
      </c>
      <c r="C252">
        <v>80</v>
      </c>
      <c r="D252">
        <v>1</v>
      </c>
      <c r="E252" t="s">
        <v>10649</v>
      </c>
      <c r="F252">
        <v>80</v>
      </c>
      <c r="G252">
        <v>0</v>
      </c>
      <c r="H252" t="s">
        <v>649</v>
      </c>
      <c r="I252" t="s">
        <v>5135</v>
      </c>
      <c r="J252" t="s">
        <v>5136</v>
      </c>
      <c r="K252" t="s">
        <v>4718</v>
      </c>
      <c r="L252" t="s">
        <v>901</v>
      </c>
      <c r="M252" t="s">
        <v>10644</v>
      </c>
      <c r="N252" t="s">
        <v>639</v>
      </c>
      <c r="O252" t="s">
        <v>651</v>
      </c>
      <c r="P252" t="s">
        <v>26</v>
      </c>
      <c r="Q252" t="s">
        <v>652</v>
      </c>
      <c r="R252" t="s">
        <v>640</v>
      </c>
      <c r="S252" t="s">
        <v>10650</v>
      </c>
      <c r="T252" t="s">
        <v>10651</v>
      </c>
    </row>
    <row r="253" spans="1:20" x14ac:dyDescent="0.25">
      <c r="A253" t="s">
        <v>72</v>
      </c>
      <c r="B253" t="s">
        <v>799</v>
      </c>
      <c r="C253">
        <v>83</v>
      </c>
      <c r="D253">
        <v>1</v>
      </c>
      <c r="E253" t="s">
        <v>10652</v>
      </c>
      <c r="F253">
        <v>83</v>
      </c>
      <c r="G253">
        <v>0</v>
      </c>
      <c r="H253" t="s">
        <v>649</v>
      </c>
      <c r="I253" t="s">
        <v>10653</v>
      </c>
      <c r="J253" t="s">
        <v>10654</v>
      </c>
      <c r="K253" t="s">
        <v>10655</v>
      </c>
      <c r="L253" t="s">
        <v>9366</v>
      </c>
      <c r="M253" t="s">
        <v>10656</v>
      </c>
      <c r="N253" t="s">
        <v>639</v>
      </c>
      <c r="O253" t="s">
        <v>651</v>
      </c>
      <c r="P253" t="s">
        <v>26</v>
      </c>
      <c r="Q253" t="s">
        <v>652</v>
      </c>
      <c r="R253" t="s">
        <v>640</v>
      </c>
      <c r="S253" t="s">
        <v>10657</v>
      </c>
      <c r="T253" t="s">
        <v>10658</v>
      </c>
    </row>
    <row r="254" spans="1:20" x14ac:dyDescent="0.25">
      <c r="A254" t="s">
        <v>116</v>
      </c>
      <c r="B254" t="s">
        <v>117</v>
      </c>
      <c r="C254">
        <v>12</v>
      </c>
      <c r="D254">
        <v>10</v>
      </c>
      <c r="E254" t="s">
        <v>10659</v>
      </c>
      <c r="F254">
        <v>140</v>
      </c>
      <c r="G254">
        <v>0</v>
      </c>
      <c r="H254" t="s">
        <v>649</v>
      </c>
      <c r="I254" t="s">
        <v>10660</v>
      </c>
      <c r="J254" t="s">
        <v>10661</v>
      </c>
      <c r="K254" t="s">
        <v>10662</v>
      </c>
      <c r="L254" t="s">
        <v>4571</v>
      </c>
      <c r="M254" t="s">
        <v>10663</v>
      </c>
      <c r="N254" t="s">
        <v>639</v>
      </c>
      <c r="O254" t="s">
        <v>651</v>
      </c>
      <c r="P254" t="s">
        <v>26</v>
      </c>
      <c r="Q254" t="s">
        <v>652</v>
      </c>
      <c r="R254" t="s">
        <v>640</v>
      </c>
      <c r="S254" t="s">
        <v>10664</v>
      </c>
      <c r="T254" t="s">
        <v>10665</v>
      </c>
    </row>
    <row r="255" spans="1:20" x14ac:dyDescent="0.25">
      <c r="A255" t="s">
        <v>18</v>
      </c>
      <c r="B255" t="s">
        <v>19</v>
      </c>
      <c r="C255">
        <v>66.666666666666671</v>
      </c>
      <c r="D255">
        <v>3</v>
      </c>
      <c r="E255" t="s">
        <v>10666</v>
      </c>
      <c r="F255">
        <v>167</v>
      </c>
      <c r="G255">
        <v>38</v>
      </c>
      <c r="H255" t="s">
        <v>637</v>
      </c>
      <c r="I255" t="s">
        <v>10667</v>
      </c>
      <c r="J255" t="s">
        <v>728</v>
      </c>
      <c r="K255" t="s">
        <v>639</v>
      </c>
      <c r="L255" t="s">
        <v>640</v>
      </c>
      <c r="M255" t="s">
        <v>10668</v>
      </c>
      <c r="N255" t="s">
        <v>639</v>
      </c>
      <c r="O255" t="s">
        <v>641</v>
      </c>
      <c r="P255" t="s">
        <v>5</v>
      </c>
      <c r="Q255" t="s">
        <v>642</v>
      </c>
      <c r="R255" t="s">
        <v>640</v>
      </c>
      <c r="S255" t="s">
        <v>10669</v>
      </c>
      <c r="T255" t="s">
        <v>10668</v>
      </c>
    </row>
    <row r="256" spans="1:20" x14ac:dyDescent="0.25">
      <c r="A256" t="s">
        <v>116</v>
      </c>
      <c r="B256" t="s">
        <v>117</v>
      </c>
      <c r="C256">
        <v>12</v>
      </c>
      <c r="D256">
        <v>20</v>
      </c>
      <c r="E256" t="s">
        <v>10670</v>
      </c>
      <c r="F256">
        <v>280</v>
      </c>
      <c r="G256">
        <v>0</v>
      </c>
      <c r="H256" t="s">
        <v>649</v>
      </c>
      <c r="I256" t="s">
        <v>10671</v>
      </c>
      <c r="J256" t="s">
        <v>10672</v>
      </c>
      <c r="K256" t="s">
        <v>790</v>
      </c>
      <c r="L256" t="s">
        <v>896</v>
      </c>
      <c r="M256" t="s">
        <v>10673</v>
      </c>
      <c r="N256" t="s">
        <v>639</v>
      </c>
      <c r="O256" t="s">
        <v>651</v>
      </c>
      <c r="P256" t="s">
        <v>26</v>
      </c>
      <c r="Q256" t="s">
        <v>652</v>
      </c>
      <c r="R256" t="s">
        <v>640</v>
      </c>
      <c r="S256" t="s">
        <v>10674</v>
      </c>
      <c r="T256" t="s">
        <v>10673</v>
      </c>
    </row>
    <row r="257" spans="1:20" x14ac:dyDescent="0.25">
      <c r="A257" t="s">
        <v>22</v>
      </c>
      <c r="B257" t="s">
        <v>27</v>
      </c>
      <c r="C257">
        <v>66.333333333333329</v>
      </c>
      <c r="D257">
        <v>6</v>
      </c>
      <c r="E257" t="s">
        <v>10675</v>
      </c>
      <c r="F257">
        <v>500</v>
      </c>
      <c r="G257">
        <v>0</v>
      </c>
      <c r="H257" t="s">
        <v>637</v>
      </c>
      <c r="I257" t="s">
        <v>7226</v>
      </c>
      <c r="J257" t="s">
        <v>734</v>
      </c>
      <c r="K257" t="s">
        <v>639</v>
      </c>
      <c r="L257" t="s">
        <v>640</v>
      </c>
      <c r="M257" t="s">
        <v>10676</v>
      </c>
      <c r="N257" t="s">
        <v>639</v>
      </c>
      <c r="O257" t="s">
        <v>641</v>
      </c>
      <c r="P257" t="s">
        <v>5</v>
      </c>
      <c r="Q257" t="s">
        <v>642</v>
      </c>
      <c r="R257" t="s">
        <v>640</v>
      </c>
      <c r="S257" t="s">
        <v>10677</v>
      </c>
      <c r="T257" t="s">
        <v>10676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10678</v>
      </c>
      <c r="F258">
        <v>200</v>
      </c>
      <c r="G258">
        <v>0</v>
      </c>
      <c r="H258" t="s">
        <v>637</v>
      </c>
      <c r="I258" t="s">
        <v>10679</v>
      </c>
      <c r="J258" t="s">
        <v>674</v>
      </c>
      <c r="K258" t="s">
        <v>639</v>
      </c>
      <c r="L258" t="s">
        <v>640</v>
      </c>
      <c r="M258" t="s">
        <v>10680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10681</v>
      </c>
      <c r="T258" t="s">
        <v>10682</v>
      </c>
    </row>
    <row r="259" spans="1:20" x14ac:dyDescent="0.25">
      <c r="A259" t="s">
        <v>22</v>
      </c>
      <c r="B259" t="s">
        <v>27</v>
      </c>
      <c r="C259">
        <v>80</v>
      </c>
      <c r="D259">
        <v>1</v>
      </c>
      <c r="E259" t="s">
        <v>10683</v>
      </c>
      <c r="F259">
        <v>80</v>
      </c>
      <c r="G259">
        <v>0</v>
      </c>
      <c r="H259" t="s">
        <v>649</v>
      </c>
      <c r="I259" t="s">
        <v>8935</v>
      </c>
      <c r="J259" t="s">
        <v>8936</v>
      </c>
      <c r="K259" t="s">
        <v>1000</v>
      </c>
      <c r="L259" t="s">
        <v>818</v>
      </c>
      <c r="M259" t="s">
        <v>10684</v>
      </c>
      <c r="N259" t="s">
        <v>639</v>
      </c>
      <c r="O259" t="s">
        <v>651</v>
      </c>
      <c r="P259" t="s">
        <v>26</v>
      </c>
      <c r="Q259" t="s">
        <v>652</v>
      </c>
      <c r="R259" t="s">
        <v>640</v>
      </c>
      <c r="S259" t="s">
        <v>10685</v>
      </c>
      <c r="T259" t="s">
        <v>10686</v>
      </c>
    </row>
    <row r="260" spans="1:20" x14ac:dyDescent="0.25">
      <c r="A260" t="s">
        <v>147</v>
      </c>
      <c r="B260" t="s">
        <v>148</v>
      </c>
      <c r="C260">
        <v>50</v>
      </c>
      <c r="D260">
        <v>6</v>
      </c>
      <c r="E260" t="s">
        <v>10687</v>
      </c>
      <c r="F260">
        <v>200</v>
      </c>
      <c r="G260">
        <v>0</v>
      </c>
      <c r="H260" t="s">
        <v>637</v>
      </c>
      <c r="I260" t="s">
        <v>8840</v>
      </c>
      <c r="J260" t="s">
        <v>732</v>
      </c>
      <c r="K260" t="s">
        <v>639</v>
      </c>
      <c r="L260" t="s">
        <v>640</v>
      </c>
      <c r="M260" t="s">
        <v>10688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10689</v>
      </c>
      <c r="T260" t="s">
        <v>10688</v>
      </c>
    </row>
    <row r="261" spans="1:20" x14ac:dyDescent="0.25">
      <c r="A261" t="s">
        <v>22</v>
      </c>
      <c r="B261" t="s">
        <v>27</v>
      </c>
      <c r="C261">
        <v>80</v>
      </c>
      <c r="D261">
        <v>3</v>
      </c>
      <c r="E261" t="s">
        <v>10690</v>
      </c>
      <c r="F261">
        <v>240</v>
      </c>
      <c r="G261">
        <v>0</v>
      </c>
      <c r="H261" t="s">
        <v>649</v>
      </c>
      <c r="I261" t="s">
        <v>8798</v>
      </c>
      <c r="J261" t="s">
        <v>8799</v>
      </c>
      <c r="K261" t="s">
        <v>8178</v>
      </c>
      <c r="L261" t="s">
        <v>882</v>
      </c>
      <c r="M261" t="s">
        <v>10691</v>
      </c>
      <c r="N261" t="s">
        <v>639</v>
      </c>
      <c r="O261" t="s">
        <v>651</v>
      </c>
      <c r="P261" t="s">
        <v>26</v>
      </c>
      <c r="Q261" t="s">
        <v>652</v>
      </c>
      <c r="R261" t="s">
        <v>640</v>
      </c>
      <c r="S261" t="s">
        <v>10692</v>
      </c>
      <c r="T261" t="s">
        <v>10693</v>
      </c>
    </row>
    <row r="262" spans="1:20" x14ac:dyDescent="0.25">
      <c r="A262" t="s">
        <v>22</v>
      </c>
      <c r="B262" t="s">
        <v>27</v>
      </c>
      <c r="C262">
        <v>80</v>
      </c>
      <c r="D262">
        <v>3</v>
      </c>
      <c r="E262" t="s">
        <v>10694</v>
      </c>
      <c r="F262">
        <v>240</v>
      </c>
      <c r="G262">
        <v>0</v>
      </c>
      <c r="H262" t="s">
        <v>649</v>
      </c>
      <c r="I262" t="s">
        <v>8798</v>
      </c>
      <c r="J262" t="s">
        <v>8799</v>
      </c>
      <c r="K262" t="s">
        <v>8178</v>
      </c>
      <c r="L262" t="s">
        <v>882</v>
      </c>
      <c r="M262" t="s">
        <v>10695</v>
      </c>
      <c r="N262" t="s">
        <v>639</v>
      </c>
      <c r="O262" t="s">
        <v>651</v>
      </c>
      <c r="P262" t="s">
        <v>26</v>
      </c>
      <c r="Q262" t="s">
        <v>652</v>
      </c>
      <c r="R262" t="s">
        <v>640</v>
      </c>
      <c r="S262" t="s">
        <v>10696</v>
      </c>
      <c r="T262" t="s">
        <v>10697</v>
      </c>
    </row>
    <row r="263" spans="1:20" x14ac:dyDescent="0.25">
      <c r="A263" t="s">
        <v>147</v>
      </c>
      <c r="B263" t="s">
        <v>148</v>
      </c>
      <c r="C263">
        <v>50</v>
      </c>
      <c r="D263">
        <v>6</v>
      </c>
      <c r="E263" t="s">
        <v>10698</v>
      </c>
      <c r="F263">
        <v>200</v>
      </c>
      <c r="G263">
        <v>0</v>
      </c>
      <c r="H263" t="s">
        <v>637</v>
      </c>
      <c r="I263" t="s">
        <v>10699</v>
      </c>
      <c r="J263" t="s">
        <v>707</v>
      </c>
      <c r="K263" t="s">
        <v>639</v>
      </c>
      <c r="L263" t="s">
        <v>640</v>
      </c>
      <c r="M263" t="s">
        <v>10700</v>
      </c>
      <c r="N263" t="s">
        <v>639</v>
      </c>
      <c r="O263" t="s">
        <v>641</v>
      </c>
      <c r="P263" t="s">
        <v>5</v>
      </c>
      <c r="Q263" t="s">
        <v>642</v>
      </c>
      <c r="R263" t="s">
        <v>640</v>
      </c>
      <c r="S263" t="s">
        <v>10701</v>
      </c>
      <c r="T263" t="s">
        <v>10700</v>
      </c>
    </row>
    <row r="264" spans="1:20" x14ac:dyDescent="0.25">
      <c r="A264" t="s">
        <v>22</v>
      </c>
      <c r="B264" t="s">
        <v>27</v>
      </c>
      <c r="C264">
        <v>80</v>
      </c>
      <c r="D264">
        <v>1</v>
      </c>
      <c r="E264" t="s">
        <v>10702</v>
      </c>
      <c r="F264">
        <v>80</v>
      </c>
      <c r="G264">
        <v>0</v>
      </c>
      <c r="H264" t="s">
        <v>649</v>
      </c>
      <c r="I264" t="s">
        <v>10703</v>
      </c>
      <c r="J264" t="s">
        <v>10704</v>
      </c>
      <c r="K264" t="s">
        <v>833</v>
      </c>
      <c r="L264" t="s">
        <v>811</v>
      </c>
      <c r="M264" t="s">
        <v>10705</v>
      </c>
      <c r="N264" t="s">
        <v>639</v>
      </c>
      <c r="O264" t="s">
        <v>651</v>
      </c>
      <c r="P264" t="s">
        <v>26</v>
      </c>
      <c r="Q264" t="s">
        <v>652</v>
      </c>
      <c r="R264" t="s">
        <v>640</v>
      </c>
      <c r="S264" t="s">
        <v>10706</v>
      </c>
      <c r="T264" t="s">
        <v>10707</v>
      </c>
    </row>
    <row r="265" spans="1:20" x14ac:dyDescent="0.25">
      <c r="A265" t="s">
        <v>147</v>
      </c>
      <c r="B265" t="s">
        <v>148</v>
      </c>
      <c r="C265">
        <v>50</v>
      </c>
      <c r="D265">
        <v>6</v>
      </c>
      <c r="E265" t="s">
        <v>10708</v>
      </c>
      <c r="F265">
        <v>200</v>
      </c>
      <c r="G265">
        <v>0</v>
      </c>
      <c r="H265" t="s">
        <v>637</v>
      </c>
      <c r="I265" t="s">
        <v>10709</v>
      </c>
      <c r="J265" t="s">
        <v>638</v>
      </c>
      <c r="K265" t="s">
        <v>639</v>
      </c>
      <c r="L265" t="s">
        <v>640</v>
      </c>
      <c r="M265" t="s">
        <v>10710</v>
      </c>
      <c r="N265" t="s">
        <v>639</v>
      </c>
      <c r="O265" t="s">
        <v>641</v>
      </c>
      <c r="P265" t="s">
        <v>5</v>
      </c>
      <c r="Q265" t="s">
        <v>642</v>
      </c>
      <c r="R265" t="s">
        <v>640</v>
      </c>
      <c r="S265" t="s">
        <v>10711</v>
      </c>
      <c r="T265" t="s">
        <v>10710</v>
      </c>
    </row>
    <row r="266" spans="1:20" x14ac:dyDescent="0.25">
      <c r="A266" t="s">
        <v>22</v>
      </c>
      <c r="B266" t="s">
        <v>27</v>
      </c>
      <c r="C266">
        <v>66.333333333333329</v>
      </c>
      <c r="D266">
        <v>3</v>
      </c>
      <c r="E266" t="s">
        <v>10712</v>
      </c>
      <c r="F266">
        <v>250</v>
      </c>
      <c r="G266">
        <v>0</v>
      </c>
      <c r="H266" t="s">
        <v>649</v>
      </c>
      <c r="I266" t="s">
        <v>9336</v>
      </c>
      <c r="J266" t="s">
        <v>9337</v>
      </c>
      <c r="K266" t="s">
        <v>5508</v>
      </c>
      <c r="L266" t="s">
        <v>816</v>
      </c>
      <c r="M266" t="s">
        <v>10713</v>
      </c>
      <c r="N266" t="s">
        <v>639</v>
      </c>
      <c r="O266" t="s">
        <v>651</v>
      </c>
      <c r="P266" t="s">
        <v>26</v>
      </c>
      <c r="Q266" t="s">
        <v>652</v>
      </c>
      <c r="R266" t="s">
        <v>640</v>
      </c>
      <c r="S266" t="s">
        <v>10714</v>
      </c>
      <c r="T266" t="s">
        <v>10713</v>
      </c>
    </row>
    <row r="267" spans="1:20" x14ac:dyDescent="0.25">
      <c r="A267" t="s">
        <v>239</v>
      </c>
      <c r="B267" t="s">
        <v>742</v>
      </c>
      <c r="C267">
        <v>103.55</v>
      </c>
      <c r="D267">
        <v>1</v>
      </c>
      <c r="E267" t="s">
        <v>10715</v>
      </c>
      <c r="F267">
        <v>112.55</v>
      </c>
      <c r="G267">
        <v>9</v>
      </c>
      <c r="H267" t="s">
        <v>677</v>
      </c>
      <c r="I267" t="s">
        <v>10716</v>
      </c>
      <c r="J267" t="s">
        <v>10717</v>
      </c>
      <c r="K267" t="s">
        <v>1140</v>
      </c>
      <c r="L267" t="s">
        <v>10718</v>
      </c>
      <c r="M267" t="s">
        <v>10719</v>
      </c>
      <c r="N267" t="s">
        <v>639</v>
      </c>
      <c r="O267" t="s">
        <v>678</v>
      </c>
      <c r="P267" t="s">
        <v>23</v>
      </c>
      <c r="Q267" t="s">
        <v>679</v>
      </c>
      <c r="R267" t="s">
        <v>640</v>
      </c>
      <c r="S267" t="s">
        <v>10720</v>
      </c>
      <c r="T267" t="s">
        <v>10719</v>
      </c>
    </row>
    <row r="268" spans="1:20" x14ac:dyDescent="0.25">
      <c r="A268" t="s">
        <v>241</v>
      </c>
      <c r="B268" t="s">
        <v>742</v>
      </c>
      <c r="C268">
        <v>103.55</v>
      </c>
      <c r="D268">
        <v>1</v>
      </c>
      <c r="E268" t="s">
        <v>10721</v>
      </c>
      <c r="F268">
        <v>214.1</v>
      </c>
      <c r="G268">
        <v>7</v>
      </c>
      <c r="H268" t="s">
        <v>677</v>
      </c>
      <c r="I268" t="s">
        <v>10722</v>
      </c>
      <c r="J268" t="s">
        <v>10723</v>
      </c>
      <c r="K268" t="s">
        <v>10724</v>
      </c>
      <c r="L268" t="s">
        <v>10725</v>
      </c>
      <c r="M268" t="s">
        <v>10726</v>
      </c>
      <c r="N268" t="s">
        <v>639</v>
      </c>
      <c r="O268" t="s">
        <v>678</v>
      </c>
      <c r="P268" t="s">
        <v>23</v>
      </c>
      <c r="Q268" t="s">
        <v>679</v>
      </c>
      <c r="R268" t="s">
        <v>640</v>
      </c>
      <c r="S268" t="s">
        <v>10727</v>
      </c>
      <c r="T268" t="s">
        <v>10726</v>
      </c>
    </row>
    <row r="269" spans="1:20" x14ac:dyDescent="0.25">
      <c r="A269" t="s">
        <v>239</v>
      </c>
      <c r="B269" t="s">
        <v>742</v>
      </c>
      <c r="C269">
        <v>103.55</v>
      </c>
      <c r="D269">
        <v>1</v>
      </c>
      <c r="E269" t="s">
        <v>10721</v>
      </c>
      <c r="F269">
        <v>214.1</v>
      </c>
      <c r="G269">
        <v>7</v>
      </c>
      <c r="H269" t="s">
        <v>677</v>
      </c>
      <c r="I269" t="s">
        <v>10722</v>
      </c>
      <c r="J269" t="s">
        <v>10723</v>
      </c>
      <c r="K269" t="s">
        <v>10724</v>
      </c>
      <c r="L269" t="s">
        <v>10725</v>
      </c>
      <c r="M269" t="s">
        <v>10726</v>
      </c>
      <c r="N269" t="s">
        <v>639</v>
      </c>
      <c r="O269" t="s">
        <v>678</v>
      </c>
      <c r="P269" t="s">
        <v>23</v>
      </c>
      <c r="Q269" t="s">
        <v>679</v>
      </c>
      <c r="R269" t="s">
        <v>640</v>
      </c>
      <c r="S269" t="s">
        <v>10727</v>
      </c>
      <c r="T269" t="s">
        <v>10726</v>
      </c>
    </row>
    <row r="270" spans="1:20" x14ac:dyDescent="0.25">
      <c r="A270" t="s">
        <v>147</v>
      </c>
      <c r="B270" t="s">
        <v>148</v>
      </c>
      <c r="C270">
        <v>50</v>
      </c>
      <c r="D270">
        <v>6</v>
      </c>
      <c r="E270" t="s">
        <v>10728</v>
      </c>
      <c r="F270">
        <v>200</v>
      </c>
      <c r="G270">
        <v>0</v>
      </c>
      <c r="H270" t="s">
        <v>637</v>
      </c>
      <c r="I270" t="s">
        <v>8572</v>
      </c>
      <c r="J270" t="s">
        <v>721</v>
      </c>
      <c r="K270" t="s">
        <v>639</v>
      </c>
      <c r="L270" t="s">
        <v>640</v>
      </c>
      <c r="M270" t="s">
        <v>10729</v>
      </c>
      <c r="N270" t="s">
        <v>639</v>
      </c>
      <c r="O270" t="s">
        <v>647</v>
      </c>
      <c r="P270" t="s">
        <v>5</v>
      </c>
      <c r="Q270" t="s">
        <v>648</v>
      </c>
      <c r="R270" t="s">
        <v>640</v>
      </c>
      <c r="S270" t="s">
        <v>10730</v>
      </c>
      <c r="T270" t="s">
        <v>10729</v>
      </c>
    </row>
    <row r="271" spans="1:20" x14ac:dyDescent="0.25">
      <c r="A271" t="s">
        <v>147</v>
      </c>
      <c r="B271" t="s">
        <v>148</v>
      </c>
      <c r="C271">
        <v>50</v>
      </c>
      <c r="D271">
        <v>6</v>
      </c>
      <c r="E271" t="s">
        <v>10731</v>
      </c>
      <c r="F271">
        <v>200</v>
      </c>
      <c r="G271">
        <v>0</v>
      </c>
      <c r="H271" t="s">
        <v>637</v>
      </c>
      <c r="I271" t="s">
        <v>10732</v>
      </c>
      <c r="J271" t="s">
        <v>687</v>
      </c>
      <c r="K271" t="s">
        <v>639</v>
      </c>
      <c r="L271" t="s">
        <v>640</v>
      </c>
      <c r="M271" t="s">
        <v>10733</v>
      </c>
      <c r="N271" t="s">
        <v>639</v>
      </c>
      <c r="O271" t="s">
        <v>647</v>
      </c>
      <c r="P271" t="s">
        <v>5</v>
      </c>
      <c r="Q271" t="s">
        <v>648</v>
      </c>
      <c r="R271" t="s">
        <v>640</v>
      </c>
      <c r="S271" t="s">
        <v>10734</v>
      </c>
      <c r="T271" t="s">
        <v>10733</v>
      </c>
    </row>
    <row r="272" spans="1:20" x14ac:dyDescent="0.25">
      <c r="A272" t="s">
        <v>22</v>
      </c>
      <c r="B272" t="s">
        <v>27</v>
      </c>
      <c r="C272">
        <v>80</v>
      </c>
      <c r="D272">
        <v>1</v>
      </c>
      <c r="E272" t="s">
        <v>10735</v>
      </c>
      <c r="F272">
        <v>80</v>
      </c>
      <c r="G272">
        <v>0</v>
      </c>
      <c r="H272" t="s">
        <v>649</v>
      </c>
      <c r="I272" t="s">
        <v>10736</v>
      </c>
      <c r="J272" t="s">
        <v>10737</v>
      </c>
      <c r="K272" t="s">
        <v>4088</v>
      </c>
      <c r="L272" t="s">
        <v>10738</v>
      </c>
      <c r="M272" t="s">
        <v>10739</v>
      </c>
      <c r="N272" t="s">
        <v>639</v>
      </c>
      <c r="O272" t="s">
        <v>651</v>
      </c>
      <c r="P272" t="s">
        <v>26</v>
      </c>
      <c r="Q272" t="s">
        <v>652</v>
      </c>
      <c r="R272" t="s">
        <v>640</v>
      </c>
      <c r="S272" t="s">
        <v>10740</v>
      </c>
      <c r="T272" t="s">
        <v>10741</v>
      </c>
    </row>
    <row r="273" spans="1:20" x14ac:dyDescent="0.25">
      <c r="A273" t="s">
        <v>22</v>
      </c>
      <c r="B273" t="s">
        <v>27</v>
      </c>
      <c r="C273">
        <v>80</v>
      </c>
      <c r="D273">
        <v>1</v>
      </c>
      <c r="E273" t="s">
        <v>10742</v>
      </c>
      <c r="F273">
        <v>80</v>
      </c>
      <c r="G273">
        <v>0</v>
      </c>
      <c r="H273" t="s">
        <v>649</v>
      </c>
      <c r="I273" t="s">
        <v>10743</v>
      </c>
      <c r="J273" t="s">
        <v>10744</v>
      </c>
      <c r="K273" t="s">
        <v>4843</v>
      </c>
      <c r="L273" t="s">
        <v>818</v>
      </c>
      <c r="M273" t="s">
        <v>10745</v>
      </c>
      <c r="N273" t="s">
        <v>639</v>
      </c>
      <c r="O273" t="s">
        <v>651</v>
      </c>
      <c r="P273" t="s">
        <v>26</v>
      </c>
      <c r="Q273" t="s">
        <v>652</v>
      </c>
      <c r="R273" t="s">
        <v>640</v>
      </c>
      <c r="S273" t="s">
        <v>10746</v>
      </c>
      <c r="T273" t="s">
        <v>10747</v>
      </c>
    </row>
    <row r="274" spans="1:20" x14ac:dyDescent="0.25">
      <c r="A274" t="s">
        <v>22</v>
      </c>
      <c r="B274" t="s">
        <v>27</v>
      </c>
      <c r="C274">
        <v>80</v>
      </c>
      <c r="D274">
        <v>3</v>
      </c>
      <c r="E274" t="s">
        <v>10748</v>
      </c>
      <c r="F274">
        <v>240</v>
      </c>
      <c r="G274">
        <v>0</v>
      </c>
      <c r="H274" t="s">
        <v>649</v>
      </c>
      <c r="I274" t="s">
        <v>6599</v>
      </c>
      <c r="J274" t="s">
        <v>10749</v>
      </c>
      <c r="K274" t="s">
        <v>10750</v>
      </c>
      <c r="L274" t="s">
        <v>4689</v>
      </c>
      <c r="M274" t="s">
        <v>10751</v>
      </c>
      <c r="N274" t="s">
        <v>639</v>
      </c>
      <c r="O274" t="s">
        <v>651</v>
      </c>
      <c r="P274" t="s">
        <v>26</v>
      </c>
      <c r="Q274" t="s">
        <v>652</v>
      </c>
      <c r="R274" t="s">
        <v>640</v>
      </c>
      <c r="S274" t="s">
        <v>10752</v>
      </c>
      <c r="T274" t="s">
        <v>10753</v>
      </c>
    </row>
    <row r="275" spans="1:20" x14ac:dyDescent="0.25">
      <c r="A275" t="s">
        <v>601</v>
      </c>
      <c r="B275" t="s">
        <v>742</v>
      </c>
      <c r="C275">
        <v>87.2</v>
      </c>
      <c r="D275">
        <v>1</v>
      </c>
      <c r="E275" t="s">
        <v>10754</v>
      </c>
      <c r="F275">
        <v>95.7</v>
      </c>
      <c r="G275">
        <v>8.5</v>
      </c>
      <c r="H275" t="s">
        <v>677</v>
      </c>
      <c r="I275" t="s">
        <v>10755</v>
      </c>
      <c r="J275" t="s">
        <v>10756</v>
      </c>
      <c r="K275" t="s">
        <v>3054</v>
      </c>
      <c r="L275" t="s">
        <v>10757</v>
      </c>
      <c r="M275" t="s">
        <v>10758</v>
      </c>
      <c r="N275" t="s">
        <v>639</v>
      </c>
      <c r="O275" t="s">
        <v>678</v>
      </c>
      <c r="P275" t="s">
        <v>23</v>
      </c>
      <c r="Q275" t="s">
        <v>679</v>
      </c>
      <c r="R275" t="s">
        <v>640</v>
      </c>
      <c r="S275" t="s">
        <v>10759</v>
      </c>
      <c r="T275" t="s">
        <v>10758</v>
      </c>
    </row>
    <row r="276" spans="1:20" x14ac:dyDescent="0.25">
      <c r="A276" t="s">
        <v>239</v>
      </c>
      <c r="B276" t="s">
        <v>742</v>
      </c>
      <c r="C276">
        <v>99.49</v>
      </c>
      <c r="D276">
        <v>1</v>
      </c>
      <c r="E276" t="s">
        <v>10760</v>
      </c>
      <c r="F276">
        <v>497</v>
      </c>
      <c r="G276">
        <v>26</v>
      </c>
      <c r="H276" t="s">
        <v>677</v>
      </c>
      <c r="I276" t="s">
        <v>10761</v>
      </c>
      <c r="J276" t="s">
        <v>10762</v>
      </c>
      <c r="K276" t="s">
        <v>912</v>
      </c>
      <c r="L276" t="s">
        <v>10763</v>
      </c>
      <c r="M276" t="s">
        <v>10764</v>
      </c>
      <c r="N276" t="s">
        <v>639</v>
      </c>
      <c r="O276" t="s">
        <v>678</v>
      </c>
      <c r="P276" t="s">
        <v>23</v>
      </c>
      <c r="Q276" t="s">
        <v>679</v>
      </c>
      <c r="R276" t="s">
        <v>640</v>
      </c>
      <c r="S276" t="s">
        <v>10765</v>
      </c>
      <c r="T276" t="s">
        <v>10764</v>
      </c>
    </row>
    <row r="277" spans="1:20" x14ac:dyDescent="0.25">
      <c r="A277" t="s">
        <v>601</v>
      </c>
      <c r="B277" t="s">
        <v>742</v>
      </c>
      <c r="C277">
        <v>99.5</v>
      </c>
      <c r="D277">
        <v>1</v>
      </c>
      <c r="E277" t="s">
        <v>10760</v>
      </c>
      <c r="F277">
        <v>497</v>
      </c>
      <c r="G277">
        <v>26</v>
      </c>
      <c r="H277" t="s">
        <v>677</v>
      </c>
      <c r="I277" t="s">
        <v>10761</v>
      </c>
      <c r="J277" t="s">
        <v>10762</v>
      </c>
      <c r="K277" t="s">
        <v>912</v>
      </c>
      <c r="L277" t="s">
        <v>10763</v>
      </c>
      <c r="M277" t="s">
        <v>10764</v>
      </c>
      <c r="N277" t="s">
        <v>639</v>
      </c>
      <c r="O277" t="s">
        <v>678</v>
      </c>
      <c r="P277" t="s">
        <v>23</v>
      </c>
      <c r="Q277" t="s">
        <v>679</v>
      </c>
      <c r="R277" t="s">
        <v>640</v>
      </c>
      <c r="S277" t="s">
        <v>10765</v>
      </c>
      <c r="T277" t="s">
        <v>10764</v>
      </c>
    </row>
    <row r="278" spans="1:20" x14ac:dyDescent="0.25">
      <c r="A278" t="s">
        <v>241</v>
      </c>
      <c r="B278" t="s">
        <v>742</v>
      </c>
      <c r="C278">
        <v>99.5</v>
      </c>
      <c r="D278">
        <v>1</v>
      </c>
      <c r="E278" t="s">
        <v>10760</v>
      </c>
      <c r="F278">
        <v>497</v>
      </c>
      <c r="G278">
        <v>26</v>
      </c>
      <c r="H278" t="s">
        <v>677</v>
      </c>
      <c r="I278" t="s">
        <v>10761</v>
      </c>
      <c r="J278" t="s">
        <v>10762</v>
      </c>
      <c r="K278" t="s">
        <v>912</v>
      </c>
      <c r="L278" t="s">
        <v>10763</v>
      </c>
      <c r="M278" t="s">
        <v>10764</v>
      </c>
      <c r="N278" t="s">
        <v>639</v>
      </c>
      <c r="O278" t="s">
        <v>678</v>
      </c>
      <c r="P278" t="s">
        <v>23</v>
      </c>
      <c r="Q278" t="s">
        <v>679</v>
      </c>
      <c r="R278" t="s">
        <v>640</v>
      </c>
      <c r="S278" t="s">
        <v>10765</v>
      </c>
      <c r="T278" t="s">
        <v>10764</v>
      </c>
    </row>
    <row r="279" spans="1:20" x14ac:dyDescent="0.25">
      <c r="A279" t="s">
        <v>22</v>
      </c>
      <c r="B279" t="s">
        <v>213</v>
      </c>
      <c r="C279">
        <v>73.02</v>
      </c>
      <c r="D279">
        <v>1</v>
      </c>
      <c r="E279" t="s">
        <v>10760</v>
      </c>
      <c r="F279">
        <v>497</v>
      </c>
      <c r="G279">
        <v>26</v>
      </c>
      <c r="H279" t="s">
        <v>677</v>
      </c>
      <c r="I279" t="s">
        <v>10761</v>
      </c>
      <c r="J279" t="s">
        <v>10762</v>
      </c>
      <c r="K279" t="s">
        <v>912</v>
      </c>
      <c r="L279" t="s">
        <v>10763</v>
      </c>
      <c r="M279" t="s">
        <v>10764</v>
      </c>
      <c r="N279" t="s">
        <v>639</v>
      </c>
      <c r="O279" t="s">
        <v>678</v>
      </c>
      <c r="P279" t="s">
        <v>23</v>
      </c>
      <c r="Q279" t="s">
        <v>679</v>
      </c>
      <c r="R279" t="s">
        <v>640</v>
      </c>
      <c r="S279" t="s">
        <v>10765</v>
      </c>
      <c r="T279" t="s">
        <v>10764</v>
      </c>
    </row>
    <row r="280" spans="1:20" x14ac:dyDescent="0.25">
      <c r="A280" t="s">
        <v>12</v>
      </c>
      <c r="B280" t="s">
        <v>13</v>
      </c>
      <c r="C280">
        <v>54.5</v>
      </c>
      <c r="D280">
        <v>2</v>
      </c>
      <c r="E280" t="s">
        <v>10760</v>
      </c>
      <c r="F280">
        <v>497</v>
      </c>
      <c r="G280">
        <v>26</v>
      </c>
      <c r="H280" t="s">
        <v>677</v>
      </c>
      <c r="I280" t="s">
        <v>10761</v>
      </c>
      <c r="J280" t="s">
        <v>10762</v>
      </c>
      <c r="K280" t="s">
        <v>912</v>
      </c>
      <c r="L280" t="s">
        <v>10763</v>
      </c>
      <c r="M280" t="s">
        <v>10764</v>
      </c>
      <c r="N280" t="s">
        <v>639</v>
      </c>
      <c r="O280" t="s">
        <v>678</v>
      </c>
      <c r="P280" t="s">
        <v>23</v>
      </c>
      <c r="Q280" t="s">
        <v>679</v>
      </c>
      <c r="R280" t="s">
        <v>640</v>
      </c>
      <c r="S280" t="s">
        <v>10765</v>
      </c>
      <c r="T280" t="s">
        <v>10764</v>
      </c>
    </row>
    <row r="281" spans="1:20" x14ac:dyDescent="0.25">
      <c r="A281" t="s">
        <v>239</v>
      </c>
      <c r="B281" t="s">
        <v>742</v>
      </c>
      <c r="C281">
        <v>87.2</v>
      </c>
      <c r="D281">
        <v>1</v>
      </c>
      <c r="E281" t="s">
        <v>10766</v>
      </c>
      <c r="F281">
        <v>98.2</v>
      </c>
      <c r="G281">
        <v>11</v>
      </c>
      <c r="H281" t="s">
        <v>677</v>
      </c>
      <c r="I281" t="s">
        <v>10767</v>
      </c>
      <c r="J281" t="s">
        <v>10768</v>
      </c>
      <c r="K281" t="s">
        <v>10769</v>
      </c>
      <c r="L281" t="s">
        <v>10770</v>
      </c>
      <c r="M281" t="s">
        <v>10771</v>
      </c>
      <c r="N281" t="s">
        <v>639</v>
      </c>
      <c r="O281" t="s">
        <v>678</v>
      </c>
      <c r="P281" t="s">
        <v>23</v>
      </c>
      <c r="Q281" t="s">
        <v>679</v>
      </c>
      <c r="R281" t="s">
        <v>640</v>
      </c>
      <c r="S281" t="s">
        <v>10772</v>
      </c>
      <c r="T281" t="s">
        <v>10771</v>
      </c>
    </row>
    <row r="282" spans="1:20" x14ac:dyDescent="0.25">
      <c r="A282" t="s">
        <v>147</v>
      </c>
      <c r="B282" t="s">
        <v>148</v>
      </c>
      <c r="C282">
        <v>33.333333333333336</v>
      </c>
      <c r="D282">
        <v>3</v>
      </c>
      <c r="E282" t="s">
        <v>10773</v>
      </c>
      <c r="F282">
        <v>100</v>
      </c>
      <c r="G282">
        <v>0</v>
      </c>
      <c r="H282" t="s">
        <v>637</v>
      </c>
      <c r="I282" t="s">
        <v>10774</v>
      </c>
      <c r="J282" t="s">
        <v>663</v>
      </c>
      <c r="K282" t="s">
        <v>639</v>
      </c>
      <c r="L282" t="s">
        <v>640</v>
      </c>
      <c r="M282" t="s">
        <v>10775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10776</v>
      </c>
      <c r="T282" t="s">
        <v>10775</v>
      </c>
    </row>
    <row r="283" spans="1:20" x14ac:dyDescent="0.25">
      <c r="A283" t="s">
        <v>147</v>
      </c>
      <c r="B283" t="s">
        <v>148</v>
      </c>
      <c r="C283">
        <v>33.333333333333336</v>
      </c>
      <c r="D283">
        <v>3</v>
      </c>
      <c r="E283" t="s">
        <v>10777</v>
      </c>
      <c r="F283">
        <v>101</v>
      </c>
      <c r="G283">
        <v>1</v>
      </c>
      <c r="H283" t="s">
        <v>637</v>
      </c>
      <c r="I283" t="s">
        <v>10778</v>
      </c>
      <c r="J283" t="s">
        <v>719</v>
      </c>
      <c r="K283" t="s">
        <v>639</v>
      </c>
      <c r="L283" t="s">
        <v>640</v>
      </c>
      <c r="M283" t="s">
        <v>10779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10780</v>
      </c>
      <c r="T283" t="s">
        <v>10779</v>
      </c>
    </row>
    <row r="284" spans="1:20" x14ac:dyDescent="0.25">
      <c r="A284" t="s">
        <v>147</v>
      </c>
      <c r="B284" t="s">
        <v>148</v>
      </c>
      <c r="C284">
        <v>50</v>
      </c>
      <c r="D284">
        <v>6</v>
      </c>
      <c r="E284" t="s">
        <v>10781</v>
      </c>
      <c r="F284">
        <v>300</v>
      </c>
      <c r="G284">
        <v>0</v>
      </c>
      <c r="H284" t="s">
        <v>637</v>
      </c>
      <c r="I284" t="s">
        <v>10782</v>
      </c>
      <c r="J284" t="s">
        <v>686</v>
      </c>
      <c r="K284" t="s">
        <v>639</v>
      </c>
      <c r="L284" t="s">
        <v>640</v>
      </c>
      <c r="M284" t="s">
        <v>10783</v>
      </c>
      <c r="N284" t="s">
        <v>639</v>
      </c>
      <c r="O284" t="s">
        <v>647</v>
      </c>
      <c r="P284" t="s">
        <v>5</v>
      </c>
      <c r="Q284" t="s">
        <v>648</v>
      </c>
      <c r="R284" t="s">
        <v>640</v>
      </c>
      <c r="S284" t="s">
        <v>10784</v>
      </c>
      <c r="T284" t="s">
        <v>10783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10781</v>
      </c>
      <c r="F285">
        <v>300</v>
      </c>
      <c r="G285">
        <v>0</v>
      </c>
      <c r="H285" t="s">
        <v>637</v>
      </c>
      <c r="I285" t="s">
        <v>10782</v>
      </c>
      <c r="J285" t="s">
        <v>686</v>
      </c>
      <c r="K285" t="s">
        <v>639</v>
      </c>
      <c r="L285" t="s">
        <v>640</v>
      </c>
      <c r="M285" t="s">
        <v>10783</v>
      </c>
      <c r="N285" t="s">
        <v>639</v>
      </c>
      <c r="O285" t="s">
        <v>647</v>
      </c>
      <c r="P285" t="s">
        <v>5</v>
      </c>
      <c r="Q285" t="s">
        <v>648</v>
      </c>
      <c r="R285" t="s">
        <v>640</v>
      </c>
      <c r="S285" t="s">
        <v>10784</v>
      </c>
      <c r="T285" t="s">
        <v>10783</v>
      </c>
    </row>
    <row r="286" spans="1:20" x14ac:dyDescent="0.25">
      <c r="A286" t="s">
        <v>99</v>
      </c>
      <c r="B286" t="s">
        <v>100</v>
      </c>
      <c r="C286">
        <v>10</v>
      </c>
      <c r="D286">
        <v>10</v>
      </c>
      <c r="E286" t="s">
        <v>10785</v>
      </c>
      <c r="F286">
        <v>129</v>
      </c>
      <c r="G286">
        <v>29</v>
      </c>
      <c r="H286" t="s">
        <v>637</v>
      </c>
      <c r="I286" t="s">
        <v>10786</v>
      </c>
      <c r="J286" t="s">
        <v>682</v>
      </c>
      <c r="K286" t="s">
        <v>639</v>
      </c>
      <c r="L286" t="s">
        <v>640</v>
      </c>
      <c r="M286" t="s">
        <v>10783</v>
      </c>
      <c r="N286" t="s">
        <v>639</v>
      </c>
      <c r="O286" t="s">
        <v>647</v>
      </c>
      <c r="P286" t="s">
        <v>5</v>
      </c>
      <c r="Q286" t="s">
        <v>648</v>
      </c>
      <c r="R286" t="s">
        <v>640</v>
      </c>
      <c r="S286" t="s">
        <v>10787</v>
      </c>
      <c r="T286" t="s">
        <v>10783</v>
      </c>
    </row>
    <row r="287" spans="1:20" x14ac:dyDescent="0.25">
      <c r="A287" t="s">
        <v>99</v>
      </c>
      <c r="B287" t="s">
        <v>100</v>
      </c>
      <c r="C287">
        <v>10</v>
      </c>
      <c r="D287">
        <v>10</v>
      </c>
      <c r="E287" t="s">
        <v>10788</v>
      </c>
      <c r="F287">
        <v>100</v>
      </c>
      <c r="G287">
        <v>0</v>
      </c>
      <c r="H287" t="s">
        <v>637</v>
      </c>
      <c r="I287" t="s">
        <v>10789</v>
      </c>
      <c r="J287" t="s">
        <v>727</v>
      </c>
      <c r="K287" t="s">
        <v>639</v>
      </c>
      <c r="L287" t="s">
        <v>640</v>
      </c>
      <c r="M287" t="s">
        <v>10790</v>
      </c>
      <c r="N287" t="s">
        <v>639</v>
      </c>
      <c r="O287" t="s">
        <v>641</v>
      </c>
      <c r="P287" t="s">
        <v>5</v>
      </c>
      <c r="Q287" t="s">
        <v>642</v>
      </c>
      <c r="R287" t="s">
        <v>640</v>
      </c>
      <c r="S287" t="s">
        <v>10791</v>
      </c>
      <c r="T287" t="s">
        <v>10790</v>
      </c>
    </row>
    <row r="288" spans="1:20" x14ac:dyDescent="0.25">
      <c r="A288" t="s">
        <v>147</v>
      </c>
      <c r="B288" t="s">
        <v>148</v>
      </c>
      <c r="C288">
        <v>33.333333333333336</v>
      </c>
      <c r="D288">
        <v>3</v>
      </c>
      <c r="E288" t="s">
        <v>10792</v>
      </c>
      <c r="F288">
        <v>100</v>
      </c>
      <c r="G288">
        <v>0</v>
      </c>
      <c r="H288" t="s">
        <v>637</v>
      </c>
      <c r="I288" t="s">
        <v>10793</v>
      </c>
      <c r="J288" t="s">
        <v>653</v>
      </c>
      <c r="K288" t="s">
        <v>639</v>
      </c>
      <c r="L288" t="s">
        <v>640</v>
      </c>
      <c r="M288" t="s">
        <v>10794</v>
      </c>
      <c r="N288" t="s">
        <v>639</v>
      </c>
      <c r="O288" t="s">
        <v>647</v>
      </c>
      <c r="P288" t="s">
        <v>5</v>
      </c>
      <c r="Q288" t="s">
        <v>648</v>
      </c>
      <c r="R288" t="s">
        <v>640</v>
      </c>
      <c r="S288" t="s">
        <v>10795</v>
      </c>
      <c r="T288" t="s">
        <v>10794</v>
      </c>
    </row>
    <row r="289" spans="1:20" x14ac:dyDescent="0.25">
      <c r="A289" t="s">
        <v>147</v>
      </c>
      <c r="B289" t="s">
        <v>148</v>
      </c>
      <c r="C289">
        <v>33.333333333333336</v>
      </c>
      <c r="D289">
        <v>3</v>
      </c>
      <c r="E289" t="s">
        <v>10796</v>
      </c>
      <c r="F289">
        <v>100</v>
      </c>
      <c r="G289">
        <v>0</v>
      </c>
      <c r="H289" t="s">
        <v>637</v>
      </c>
      <c r="I289" t="s">
        <v>10797</v>
      </c>
      <c r="J289" t="s">
        <v>780</v>
      </c>
      <c r="K289" t="s">
        <v>639</v>
      </c>
      <c r="L289" t="s">
        <v>640</v>
      </c>
      <c r="M289" t="s">
        <v>10798</v>
      </c>
      <c r="N289" t="s">
        <v>639</v>
      </c>
      <c r="O289" t="s">
        <v>641</v>
      </c>
      <c r="P289" t="s">
        <v>5</v>
      </c>
      <c r="Q289" t="s">
        <v>642</v>
      </c>
      <c r="R289" t="s">
        <v>640</v>
      </c>
      <c r="S289" t="s">
        <v>10799</v>
      </c>
      <c r="T289" t="s">
        <v>10798</v>
      </c>
    </row>
    <row r="290" spans="1:20" x14ac:dyDescent="0.25">
      <c r="A290" t="s">
        <v>147</v>
      </c>
      <c r="B290" t="s">
        <v>148</v>
      </c>
      <c r="C290">
        <v>33.333333333333336</v>
      </c>
      <c r="D290">
        <v>3</v>
      </c>
      <c r="E290" t="s">
        <v>10800</v>
      </c>
      <c r="F290">
        <v>100</v>
      </c>
      <c r="G290">
        <v>0</v>
      </c>
      <c r="H290" t="s">
        <v>637</v>
      </c>
      <c r="I290" t="s">
        <v>10801</v>
      </c>
      <c r="J290" t="s">
        <v>697</v>
      </c>
      <c r="K290" t="s">
        <v>639</v>
      </c>
      <c r="L290" t="s">
        <v>640</v>
      </c>
      <c r="M290" t="s">
        <v>10802</v>
      </c>
      <c r="N290" t="s">
        <v>639</v>
      </c>
      <c r="O290" t="s">
        <v>641</v>
      </c>
      <c r="P290" t="s">
        <v>5</v>
      </c>
      <c r="Q290" t="s">
        <v>642</v>
      </c>
      <c r="R290" t="s">
        <v>640</v>
      </c>
      <c r="S290" t="s">
        <v>10803</v>
      </c>
      <c r="T290" t="s">
        <v>10802</v>
      </c>
    </row>
    <row r="291" spans="1:20" x14ac:dyDescent="0.25">
      <c r="A291" t="s">
        <v>147</v>
      </c>
      <c r="B291" t="s">
        <v>148</v>
      </c>
      <c r="C291">
        <v>33.333333333333336</v>
      </c>
      <c r="D291">
        <v>3</v>
      </c>
      <c r="E291" t="s">
        <v>10804</v>
      </c>
      <c r="F291">
        <v>100</v>
      </c>
      <c r="G291">
        <v>0</v>
      </c>
      <c r="H291" t="s">
        <v>637</v>
      </c>
      <c r="I291" t="s">
        <v>5905</v>
      </c>
      <c r="J291" t="s">
        <v>719</v>
      </c>
      <c r="K291" t="s">
        <v>639</v>
      </c>
      <c r="L291" t="s">
        <v>640</v>
      </c>
      <c r="M291" t="s">
        <v>10805</v>
      </c>
      <c r="N291" t="s">
        <v>639</v>
      </c>
      <c r="O291" t="s">
        <v>647</v>
      </c>
      <c r="P291" t="s">
        <v>5</v>
      </c>
      <c r="Q291" t="s">
        <v>648</v>
      </c>
      <c r="R291" t="s">
        <v>640</v>
      </c>
      <c r="S291" t="s">
        <v>10806</v>
      </c>
      <c r="T291" t="s">
        <v>10805</v>
      </c>
    </row>
    <row r="292" spans="1:20" x14ac:dyDescent="0.25">
      <c r="A292" t="s">
        <v>147</v>
      </c>
      <c r="B292" t="s">
        <v>148</v>
      </c>
      <c r="C292">
        <v>33.333333333333336</v>
      </c>
      <c r="D292">
        <v>3</v>
      </c>
      <c r="E292" t="s">
        <v>10807</v>
      </c>
      <c r="F292">
        <v>100</v>
      </c>
      <c r="G292">
        <v>0</v>
      </c>
      <c r="H292" t="s">
        <v>637</v>
      </c>
      <c r="I292" t="s">
        <v>10808</v>
      </c>
      <c r="J292" t="s">
        <v>653</v>
      </c>
      <c r="K292" t="s">
        <v>639</v>
      </c>
      <c r="L292" t="s">
        <v>640</v>
      </c>
      <c r="M292" t="s">
        <v>10809</v>
      </c>
      <c r="N292" t="s">
        <v>639</v>
      </c>
      <c r="O292" t="s">
        <v>647</v>
      </c>
      <c r="P292" t="s">
        <v>5</v>
      </c>
      <c r="Q292" t="s">
        <v>648</v>
      </c>
      <c r="R292" t="s">
        <v>640</v>
      </c>
      <c r="S292" t="s">
        <v>10810</v>
      </c>
      <c r="T292" t="s">
        <v>10811</v>
      </c>
    </row>
    <row r="293" spans="1:20" x14ac:dyDescent="0.25">
      <c r="A293" t="s">
        <v>147</v>
      </c>
      <c r="B293" t="s">
        <v>148</v>
      </c>
      <c r="C293">
        <v>33.333333333333336</v>
      </c>
      <c r="D293">
        <v>3</v>
      </c>
      <c r="E293" t="s">
        <v>10812</v>
      </c>
      <c r="F293">
        <v>109</v>
      </c>
      <c r="G293">
        <v>9</v>
      </c>
      <c r="H293" t="s">
        <v>637</v>
      </c>
      <c r="I293" t="s">
        <v>10813</v>
      </c>
      <c r="J293" t="s">
        <v>735</v>
      </c>
      <c r="K293" t="s">
        <v>639</v>
      </c>
      <c r="L293" t="s">
        <v>640</v>
      </c>
      <c r="M293" t="s">
        <v>10814</v>
      </c>
      <c r="N293" t="s">
        <v>639</v>
      </c>
      <c r="O293" t="s">
        <v>647</v>
      </c>
      <c r="P293" t="s">
        <v>5</v>
      </c>
      <c r="Q293" t="s">
        <v>648</v>
      </c>
      <c r="R293" t="s">
        <v>640</v>
      </c>
      <c r="S293" t="s">
        <v>10815</v>
      </c>
      <c r="T293" t="s">
        <v>10814</v>
      </c>
    </row>
    <row r="294" spans="1:20" x14ac:dyDescent="0.25">
      <c r="A294" t="s">
        <v>147</v>
      </c>
      <c r="B294" t="s">
        <v>148</v>
      </c>
      <c r="C294">
        <v>50</v>
      </c>
      <c r="D294">
        <v>6</v>
      </c>
      <c r="E294" t="s">
        <v>10816</v>
      </c>
      <c r="F294">
        <v>200</v>
      </c>
      <c r="G294">
        <v>0</v>
      </c>
      <c r="H294" t="s">
        <v>637</v>
      </c>
      <c r="I294" t="s">
        <v>4231</v>
      </c>
      <c r="J294" t="s">
        <v>653</v>
      </c>
      <c r="K294" t="s">
        <v>639</v>
      </c>
      <c r="L294" t="s">
        <v>640</v>
      </c>
      <c r="M294" t="s">
        <v>10817</v>
      </c>
      <c r="N294" t="s">
        <v>639</v>
      </c>
      <c r="O294" t="s">
        <v>641</v>
      </c>
      <c r="P294" t="s">
        <v>5</v>
      </c>
      <c r="Q294" t="s">
        <v>642</v>
      </c>
      <c r="R294" t="s">
        <v>640</v>
      </c>
      <c r="S294" t="s">
        <v>10818</v>
      </c>
      <c r="T294" t="s">
        <v>10817</v>
      </c>
    </row>
    <row r="295" spans="1:20" x14ac:dyDescent="0.25">
      <c r="A295" t="s">
        <v>147</v>
      </c>
      <c r="B295" t="s">
        <v>148</v>
      </c>
      <c r="C295">
        <v>33.333333333333336</v>
      </c>
      <c r="D295">
        <v>3</v>
      </c>
      <c r="E295" t="s">
        <v>10819</v>
      </c>
      <c r="F295">
        <v>100</v>
      </c>
      <c r="G295">
        <v>0</v>
      </c>
      <c r="H295" t="s">
        <v>637</v>
      </c>
      <c r="I295" t="s">
        <v>10820</v>
      </c>
      <c r="J295" t="s">
        <v>732</v>
      </c>
      <c r="K295" t="s">
        <v>639</v>
      </c>
      <c r="L295" t="s">
        <v>640</v>
      </c>
      <c r="M295" t="s">
        <v>10821</v>
      </c>
      <c r="N295" t="s">
        <v>639</v>
      </c>
      <c r="O295" t="s">
        <v>641</v>
      </c>
      <c r="P295" t="s">
        <v>5</v>
      </c>
      <c r="Q295" t="s">
        <v>642</v>
      </c>
      <c r="R295" t="s">
        <v>640</v>
      </c>
      <c r="S295" t="s">
        <v>10822</v>
      </c>
      <c r="T295" t="s">
        <v>10821</v>
      </c>
    </row>
    <row r="296" spans="1:20" x14ac:dyDescent="0.25">
      <c r="A296" t="s">
        <v>147</v>
      </c>
      <c r="B296" t="s">
        <v>148</v>
      </c>
      <c r="C296">
        <v>50</v>
      </c>
      <c r="D296">
        <v>6</v>
      </c>
      <c r="E296" t="s">
        <v>10823</v>
      </c>
      <c r="F296">
        <v>200</v>
      </c>
      <c r="G296">
        <v>0</v>
      </c>
      <c r="H296" t="s">
        <v>637</v>
      </c>
      <c r="I296" t="s">
        <v>10824</v>
      </c>
      <c r="J296" t="s">
        <v>767</v>
      </c>
      <c r="K296" t="s">
        <v>639</v>
      </c>
      <c r="L296" t="s">
        <v>640</v>
      </c>
      <c r="M296" t="s">
        <v>10825</v>
      </c>
      <c r="N296" t="s">
        <v>639</v>
      </c>
      <c r="O296" t="s">
        <v>641</v>
      </c>
      <c r="P296" t="s">
        <v>5</v>
      </c>
      <c r="Q296" t="s">
        <v>642</v>
      </c>
      <c r="R296" t="s">
        <v>640</v>
      </c>
      <c r="S296" t="s">
        <v>10826</v>
      </c>
      <c r="T296" t="s">
        <v>10825</v>
      </c>
    </row>
    <row r="297" spans="1:20" x14ac:dyDescent="0.25">
      <c r="A297" t="s">
        <v>22</v>
      </c>
      <c r="B297" t="s">
        <v>27</v>
      </c>
      <c r="C297">
        <v>80</v>
      </c>
      <c r="D297">
        <v>1</v>
      </c>
      <c r="E297" t="s">
        <v>10827</v>
      </c>
      <c r="F297">
        <v>80</v>
      </c>
      <c r="G297">
        <v>0</v>
      </c>
      <c r="H297" t="s">
        <v>649</v>
      </c>
      <c r="I297" t="s">
        <v>10828</v>
      </c>
      <c r="J297" t="s">
        <v>10829</v>
      </c>
      <c r="K297" t="s">
        <v>10830</v>
      </c>
      <c r="L297" t="s">
        <v>10138</v>
      </c>
      <c r="M297" t="s">
        <v>10831</v>
      </c>
      <c r="N297" t="s">
        <v>639</v>
      </c>
      <c r="O297" t="s">
        <v>651</v>
      </c>
      <c r="P297" t="s">
        <v>26</v>
      </c>
      <c r="Q297" t="s">
        <v>652</v>
      </c>
      <c r="R297" t="s">
        <v>640</v>
      </c>
      <c r="S297" t="s">
        <v>10832</v>
      </c>
      <c r="T297" t="s">
        <v>10833</v>
      </c>
    </row>
    <row r="298" spans="1:20" x14ac:dyDescent="0.25">
      <c r="A298" t="s">
        <v>147</v>
      </c>
      <c r="B298" t="s">
        <v>148</v>
      </c>
      <c r="C298">
        <v>50</v>
      </c>
      <c r="D298">
        <v>6</v>
      </c>
      <c r="E298" t="s">
        <v>10834</v>
      </c>
      <c r="F298">
        <v>229</v>
      </c>
      <c r="G298">
        <v>29</v>
      </c>
      <c r="H298" t="s">
        <v>637</v>
      </c>
      <c r="I298" t="s">
        <v>10835</v>
      </c>
      <c r="J298" t="s">
        <v>710</v>
      </c>
      <c r="K298" t="s">
        <v>639</v>
      </c>
      <c r="L298" t="s">
        <v>640</v>
      </c>
      <c r="M298" t="s">
        <v>10836</v>
      </c>
      <c r="N298" t="s">
        <v>639</v>
      </c>
      <c r="O298" t="s">
        <v>660</v>
      </c>
      <c r="P298" t="s">
        <v>5</v>
      </c>
      <c r="Q298" t="s">
        <v>642</v>
      </c>
      <c r="R298" t="s">
        <v>640</v>
      </c>
      <c r="S298" t="s">
        <v>10837</v>
      </c>
      <c r="T298" t="s">
        <v>10836</v>
      </c>
    </row>
    <row r="299" spans="1:20" x14ac:dyDescent="0.25">
      <c r="A299" t="s">
        <v>147</v>
      </c>
      <c r="B299" t="s">
        <v>148</v>
      </c>
      <c r="C299">
        <v>50</v>
      </c>
      <c r="D299">
        <v>6</v>
      </c>
      <c r="E299" t="s">
        <v>10838</v>
      </c>
      <c r="F299">
        <v>200</v>
      </c>
      <c r="G299">
        <v>0</v>
      </c>
      <c r="H299" t="s">
        <v>637</v>
      </c>
      <c r="I299" t="s">
        <v>10839</v>
      </c>
      <c r="J299" t="s">
        <v>689</v>
      </c>
      <c r="K299" t="s">
        <v>639</v>
      </c>
      <c r="L299" t="s">
        <v>640</v>
      </c>
      <c r="M299" t="s">
        <v>10840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10841</v>
      </c>
      <c r="T299" t="s">
        <v>10840</v>
      </c>
    </row>
    <row r="300" spans="1:20" x14ac:dyDescent="0.25">
      <c r="A300" t="s">
        <v>147</v>
      </c>
      <c r="B300" t="s">
        <v>148</v>
      </c>
      <c r="C300">
        <v>33.333333333333336</v>
      </c>
      <c r="D300">
        <v>3</v>
      </c>
      <c r="E300" t="s">
        <v>10842</v>
      </c>
      <c r="F300">
        <v>100</v>
      </c>
      <c r="G300">
        <v>0</v>
      </c>
      <c r="H300" t="s">
        <v>637</v>
      </c>
      <c r="I300" t="s">
        <v>10843</v>
      </c>
      <c r="J300" t="s">
        <v>653</v>
      </c>
      <c r="K300" t="s">
        <v>639</v>
      </c>
      <c r="L300" t="s">
        <v>640</v>
      </c>
      <c r="M300" t="s">
        <v>10844</v>
      </c>
      <c r="N300" t="s">
        <v>639</v>
      </c>
      <c r="O300" t="s">
        <v>641</v>
      </c>
      <c r="P300" t="s">
        <v>5</v>
      </c>
      <c r="Q300" t="s">
        <v>642</v>
      </c>
      <c r="R300" t="s">
        <v>640</v>
      </c>
      <c r="S300" t="s">
        <v>10845</v>
      </c>
      <c r="T300" t="s">
        <v>10844</v>
      </c>
    </row>
    <row r="301" spans="1:20" x14ac:dyDescent="0.25">
      <c r="A301" t="s">
        <v>22</v>
      </c>
      <c r="B301" t="s">
        <v>27</v>
      </c>
      <c r="C301">
        <v>80</v>
      </c>
      <c r="D301">
        <v>1</v>
      </c>
      <c r="E301" t="s">
        <v>10846</v>
      </c>
      <c r="F301">
        <v>80</v>
      </c>
      <c r="G301">
        <v>0</v>
      </c>
      <c r="H301" t="s">
        <v>649</v>
      </c>
      <c r="I301" t="s">
        <v>925</v>
      </c>
      <c r="J301" t="s">
        <v>10847</v>
      </c>
      <c r="K301" t="s">
        <v>812</v>
      </c>
      <c r="L301" t="s">
        <v>10848</v>
      </c>
      <c r="M301" t="s">
        <v>10849</v>
      </c>
      <c r="N301" t="s">
        <v>639</v>
      </c>
      <c r="O301" t="s">
        <v>651</v>
      </c>
      <c r="P301" t="s">
        <v>26</v>
      </c>
      <c r="Q301" t="s">
        <v>652</v>
      </c>
      <c r="R301" t="s">
        <v>640</v>
      </c>
      <c r="S301" t="s">
        <v>10850</v>
      </c>
      <c r="T301" t="s">
        <v>10851</v>
      </c>
    </row>
    <row r="302" spans="1:20" x14ac:dyDescent="0.25">
      <c r="A302" t="s">
        <v>147</v>
      </c>
      <c r="B302" t="s">
        <v>148</v>
      </c>
      <c r="C302">
        <v>50</v>
      </c>
      <c r="D302">
        <v>6</v>
      </c>
      <c r="E302" t="s">
        <v>10852</v>
      </c>
      <c r="F302">
        <v>200</v>
      </c>
      <c r="G302">
        <v>0</v>
      </c>
      <c r="H302" t="s">
        <v>637</v>
      </c>
      <c r="I302" t="s">
        <v>10853</v>
      </c>
      <c r="J302" t="s">
        <v>740</v>
      </c>
      <c r="K302" t="s">
        <v>639</v>
      </c>
      <c r="L302" t="s">
        <v>640</v>
      </c>
      <c r="M302" t="s">
        <v>10854</v>
      </c>
      <c r="N302" t="s">
        <v>639</v>
      </c>
      <c r="O302" t="s">
        <v>641</v>
      </c>
      <c r="P302" t="s">
        <v>5</v>
      </c>
      <c r="Q302" t="s">
        <v>642</v>
      </c>
      <c r="R302" t="s">
        <v>640</v>
      </c>
      <c r="S302" t="s">
        <v>10855</v>
      </c>
      <c r="T302" t="s">
        <v>10854</v>
      </c>
    </row>
    <row r="303" spans="1:20" x14ac:dyDescent="0.25">
      <c r="A303" t="s">
        <v>147</v>
      </c>
      <c r="B303" t="s">
        <v>148</v>
      </c>
      <c r="C303">
        <v>50</v>
      </c>
      <c r="D303">
        <v>12</v>
      </c>
      <c r="E303" t="s">
        <v>10856</v>
      </c>
      <c r="F303">
        <v>400</v>
      </c>
      <c r="G303">
        <v>0</v>
      </c>
      <c r="H303" t="s">
        <v>637</v>
      </c>
      <c r="I303" t="s">
        <v>10857</v>
      </c>
      <c r="J303" t="s">
        <v>717</v>
      </c>
      <c r="K303" t="s">
        <v>639</v>
      </c>
      <c r="L303" t="s">
        <v>640</v>
      </c>
      <c r="M303" t="s">
        <v>10854</v>
      </c>
      <c r="N303" t="s">
        <v>639</v>
      </c>
      <c r="O303" t="s">
        <v>641</v>
      </c>
      <c r="P303" t="s">
        <v>5</v>
      </c>
      <c r="Q303" t="s">
        <v>642</v>
      </c>
      <c r="R303" t="s">
        <v>640</v>
      </c>
      <c r="S303" t="s">
        <v>10858</v>
      </c>
      <c r="T303" t="s">
        <v>10854</v>
      </c>
    </row>
    <row r="304" spans="1:20" x14ac:dyDescent="0.25">
      <c r="A304" t="s">
        <v>147</v>
      </c>
      <c r="B304" t="s">
        <v>148</v>
      </c>
      <c r="C304">
        <v>33.333333333333336</v>
      </c>
      <c r="D304">
        <v>3</v>
      </c>
      <c r="E304" t="s">
        <v>10859</v>
      </c>
      <c r="F304">
        <v>300</v>
      </c>
      <c r="G304">
        <v>0</v>
      </c>
      <c r="H304" t="s">
        <v>637</v>
      </c>
      <c r="I304" t="s">
        <v>10860</v>
      </c>
      <c r="J304" t="s">
        <v>10861</v>
      </c>
      <c r="K304" t="s">
        <v>639</v>
      </c>
      <c r="L304" t="s">
        <v>640</v>
      </c>
      <c r="M304" t="s">
        <v>10862</v>
      </c>
      <c r="N304" t="s">
        <v>639</v>
      </c>
      <c r="O304" t="s">
        <v>641</v>
      </c>
      <c r="P304" t="s">
        <v>5</v>
      </c>
      <c r="Q304" t="s">
        <v>642</v>
      </c>
      <c r="R304" t="s">
        <v>640</v>
      </c>
      <c r="S304" t="s">
        <v>10863</v>
      </c>
      <c r="T304" t="s">
        <v>10862</v>
      </c>
    </row>
    <row r="305" spans="1:20" x14ac:dyDescent="0.25">
      <c r="A305" t="s">
        <v>147</v>
      </c>
      <c r="B305" t="s">
        <v>148</v>
      </c>
      <c r="C305">
        <v>50</v>
      </c>
      <c r="D305">
        <v>6</v>
      </c>
      <c r="E305" t="s">
        <v>10859</v>
      </c>
      <c r="F305">
        <v>300</v>
      </c>
      <c r="G305">
        <v>0</v>
      </c>
      <c r="H305" t="s">
        <v>637</v>
      </c>
      <c r="I305" t="s">
        <v>10860</v>
      </c>
      <c r="J305" t="s">
        <v>10861</v>
      </c>
      <c r="K305" t="s">
        <v>639</v>
      </c>
      <c r="L305" t="s">
        <v>640</v>
      </c>
      <c r="M305" t="s">
        <v>10862</v>
      </c>
      <c r="N305" t="s">
        <v>639</v>
      </c>
      <c r="O305" t="s">
        <v>641</v>
      </c>
      <c r="P305" t="s">
        <v>5</v>
      </c>
      <c r="Q305" t="s">
        <v>642</v>
      </c>
      <c r="R305" t="s">
        <v>640</v>
      </c>
      <c r="S305" t="s">
        <v>10863</v>
      </c>
      <c r="T305" t="s">
        <v>10862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10864</v>
      </c>
      <c r="F306">
        <v>100</v>
      </c>
      <c r="G306">
        <v>0</v>
      </c>
      <c r="H306" t="s">
        <v>637</v>
      </c>
      <c r="I306" t="s">
        <v>10865</v>
      </c>
      <c r="J306" t="s">
        <v>735</v>
      </c>
      <c r="K306" t="s">
        <v>639</v>
      </c>
      <c r="L306" t="s">
        <v>640</v>
      </c>
      <c r="M306" t="s">
        <v>10866</v>
      </c>
      <c r="N306" t="s">
        <v>639</v>
      </c>
      <c r="O306" t="s">
        <v>647</v>
      </c>
      <c r="P306" t="s">
        <v>5</v>
      </c>
      <c r="Q306" t="s">
        <v>648</v>
      </c>
      <c r="R306" t="s">
        <v>640</v>
      </c>
      <c r="S306" t="s">
        <v>10867</v>
      </c>
      <c r="T306" t="s">
        <v>10868</v>
      </c>
    </row>
    <row r="307" spans="1:20" x14ac:dyDescent="0.25">
      <c r="A307" t="s">
        <v>18</v>
      </c>
      <c r="B307" t="s">
        <v>19</v>
      </c>
      <c r="C307">
        <v>66.666666666666671</v>
      </c>
      <c r="D307">
        <v>6</v>
      </c>
      <c r="E307" t="s">
        <v>10869</v>
      </c>
      <c r="F307">
        <v>258</v>
      </c>
      <c r="G307">
        <v>0</v>
      </c>
      <c r="H307" t="s">
        <v>649</v>
      </c>
      <c r="I307" t="s">
        <v>1110</v>
      </c>
      <c r="J307" t="s">
        <v>10870</v>
      </c>
      <c r="K307" t="s">
        <v>984</v>
      </c>
      <c r="L307" t="s">
        <v>920</v>
      </c>
      <c r="M307" t="s">
        <v>10871</v>
      </c>
      <c r="N307" t="s">
        <v>639</v>
      </c>
      <c r="O307" t="s">
        <v>651</v>
      </c>
      <c r="P307" t="s">
        <v>26</v>
      </c>
      <c r="Q307" t="s">
        <v>652</v>
      </c>
      <c r="R307" t="s">
        <v>640</v>
      </c>
      <c r="S307" t="s">
        <v>10872</v>
      </c>
      <c r="T307" t="s">
        <v>10871</v>
      </c>
    </row>
    <row r="308" spans="1:20" x14ac:dyDescent="0.25">
      <c r="A308" t="s">
        <v>147</v>
      </c>
      <c r="B308" t="s">
        <v>148</v>
      </c>
      <c r="C308">
        <v>33.333333333333336</v>
      </c>
      <c r="D308">
        <v>3</v>
      </c>
      <c r="E308" t="s">
        <v>10873</v>
      </c>
      <c r="F308">
        <v>100</v>
      </c>
      <c r="G308">
        <v>0</v>
      </c>
      <c r="H308" t="s">
        <v>637</v>
      </c>
      <c r="I308" t="s">
        <v>10874</v>
      </c>
      <c r="J308" t="s">
        <v>708</v>
      </c>
      <c r="K308" t="s">
        <v>639</v>
      </c>
      <c r="L308" t="s">
        <v>640</v>
      </c>
      <c r="M308" t="s">
        <v>10875</v>
      </c>
      <c r="N308" t="s">
        <v>639</v>
      </c>
      <c r="O308" t="s">
        <v>647</v>
      </c>
      <c r="P308" t="s">
        <v>5</v>
      </c>
      <c r="Q308" t="s">
        <v>648</v>
      </c>
      <c r="R308" t="s">
        <v>640</v>
      </c>
      <c r="S308" t="s">
        <v>10876</v>
      </c>
      <c r="T308" t="s">
        <v>10871</v>
      </c>
    </row>
    <row r="309" spans="1:20" x14ac:dyDescent="0.25">
      <c r="A309" t="s">
        <v>147</v>
      </c>
      <c r="B309" t="s">
        <v>148</v>
      </c>
      <c r="C309">
        <v>50</v>
      </c>
      <c r="D309">
        <v>6</v>
      </c>
      <c r="E309" t="s">
        <v>10877</v>
      </c>
      <c r="F309">
        <v>200</v>
      </c>
      <c r="G309">
        <v>0</v>
      </c>
      <c r="H309" t="s">
        <v>637</v>
      </c>
      <c r="I309" t="s">
        <v>10874</v>
      </c>
      <c r="J309" t="s">
        <v>780</v>
      </c>
      <c r="K309" t="s">
        <v>639</v>
      </c>
      <c r="L309" t="s">
        <v>640</v>
      </c>
      <c r="M309" t="s">
        <v>10878</v>
      </c>
      <c r="N309" t="s">
        <v>639</v>
      </c>
      <c r="O309" t="s">
        <v>647</v>
      </c>
      <c r="P309" t="s">
        <v>5</v>
      </c>
      <c r="Q309" t="s">
        <v>648</v>
      </c>
      <c r="R309" t="s">
        <v>640</v>
      </c>
      <c r="S309" t="s">
        <v>10879</v>
      </c>
      <c r="T309" t="s">
        <v>10880</v>
      </c>
    </row>
  </sheetData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435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399" sqref="U39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240</v>
      </c>
      <c r="B2" t="s">
        <v>246</v>
      </c>
      <c r="C2">
        <v>159</v>
      </c>
      <c r="D2">
        <v>1</v>
      </c>
      <c r="E2" t="s">
        <v>10881</v>
      </c>
      <c r="F2">
        <v>387</v>
      </c>
      <c r="G2">
        <v>0</v>
      </c>
      <c r="H2" t="s">
        <v>637</v>
      </c>
      <c r="I2" t="s">
        <v>10882</v>
      </c>
      <c r="J2" t="s">
        <v>646</v>
      </c>
      <c r="K2" t="s">
        <v>639</v>
      </c>
      <c r="L2" t="s">
        <v>640</v>
      </c>
      <c r="M2" t="s">
        <v>10883</v>
      </c>
      <c r="N2" t="s">
        <v>639</v>
      </c>
      <c r="O2" t="s">
        <v>647</v>
      </c>
      <c r="P2" t="s">
        <v>5</v>
      </c>
      <c r="Q2" t="s">
        <v>648</v>
      </c>
      <c r="R2" t="s">
        <v>640</v>
      </c>
      <c r="S2" t="s">
        <v>10884</v>
      </c>
      <c r="T2" t="s">
        <v>10883</v>
      </c>
      <c r="U2" s="50" t="s">
        <v>147</v>
      </c>
      <c r="V2">
        <v>557</v>
      </c>
    </row>
    <row r="3" spans="1:22" x14ac:dyDescent="0.25">
      <c r="A3" t="s">
        <v>241</v>
      </c>
      <c r="B3" t="s">
        <v>247</v>
      </c>
      <c r="C3">
        <v>159</v>
      </c>
      <c r="D3">
        <v>2</v>
      </c>
      <c r="E3" t="s">
        <v>10881</v>
      </c>
      <c r="F3">
        <v>387</v>
      </c>
      <c r="G3">
        <v>0</v>
      </c>
      <c r="H3" t="s">
        <v>637</v>
      </c>
      <c r="I3" t="s">
        <v>10882</v>
      </c>
      <c r="J3" t="s">
        <v>646</v>
      </c>
      <c r="K3" t="s">
        <v>639</v>
      </c>
      <c r="L3" t="s">
        <v>640</v>
      </c>
      <c r="M3" t="s">
        <v>10883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10884</v>
      </c>
      <c r="T3" t="s">
        <v>10883</v>
      </c>
      <c r="U3" s="51" t="s">
        <v>148</v>
      </c>
      <c r="V3">
        <v>557</v>
      </c>
    </row>
    <row r="4" spans="1:22" x14ac:dyDescent="0.25">
      <c r="A4" t="s">
        <v>116</v>
      </c>
      <c r="B4" t="s">
        <v>117</v>
      </c>
      <c r="C4">
        <v>12</v>
      </c>
      <c r="D4">
        <v>20</v>
      </c>
      <c r="E4" t="s">
        <v>10885</v>
      </c>
      <c r="F4">
        <v>280</v>
      </c>
      <c r="G4">
        <v>0</v>
      </c>
      <c r="H4" t="s">
        <v>649</v>
      </c>
      <c r="I4" t="s">
        <v>10886</v>
      </c>
      <c r="J4" t="s">
        <v>10887</v>
      </c>
      <c r="K4" t="s">
        <v>10888</v>
      </c>
      <c r="L4" t="s">
        <v>9366</v>
      </c>
      <c r="M4" t="s">
        <v>10889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10890</v>
      </c>
      <c r="T4" t="s">
        <v>10889</v>
      </c>
      <c r="U4" s="50" t="s">
        <v>22</v>
      </c>
      <c r="V4">
        <v>53</v>
      </c>
    </row>
    <row r="5" spans="1:22" x14ac:dyDescent="0.25">
      <c r="A5" t="s">
        <v>601</v>
      </c>
      <c r="B5" t="s">
        <v>742</v>
      </c>
      <c r="C5">
        <v>103.55</v>
      </c>
      <c r="D5">
        <v>1</v>
      </c>
      <c r="E5" t="s">
        <v>10891</v>
      </c>
      <c r="F5">
        <v>110.55</v>
      </c>
      <c r="G5">
        <v>7</v>
      </c>
      <c r="H5" t="s">
        <v>677</v>
      </c>
      <c r="I5" t="s">
        <v>10892</v>
      </c>
      <c r="J5" t="s">
        <v>10893</v>
      </c>
      <c r="K5" t="s">
        <v>10894</v>
      </c>
      <c r="L5" t="s">
        <v>10895</v>
      </c>
      <c r="M5" t="s">
        <v>10896</v>
      </c>
      <c r="N5" t="s">
        <v>639</v>
      </c>
      <c r="O5" t="s">
        <v>678</v>
      </c>
      <c r="P5" t="s">
        <v>23</v>
      </c>
      <c r="Q5" t="s">
        <v>679</v>
      </c>
      <c r="R5" t="s">
        <v>640</v>
      </c>
      <c r="S5" t="s">
        <v>10897</v>
      </c>
      <c r="T5" t="s">
        <v>10896</v>
      </c>
      <c r="U5" s="51" t="s">
        <v>27</v>
      </c>
      <c r="V5">
        <v>53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10898</v>
      </c>
      <c r="F6">
        <v>100</v>
      </c>
      <c r="G6">
        <v>0</v>
      </c>
      <c r="H6" t="s">
        <v>637</v>
      </c>
      <c r="I6" t="s">
        <v>10899</v>
      </c>
      <c r="J6" t="s">
        <v>726</v>
      </c>
      <c r="K6" t="s">
        <v>639</v>
      </c>
      <c r="L6" t="s">
        <v>640</v>
      </c>
      <c r="M6" t="s">
        <v>10900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10901</v>
      </c>
      <c r="T6" t="s">
        <v>10900</v>
      </c>
      <c r="U6" s="50" t="s">
        <v>18</v>
      </c>
      <c r="V6">
        <v>162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10902</v>
      </c>
      <c r="F7">
        <v>200</v>
      </c>
      <c r="G7">
        <v>0</v>
      </c>
      <c r="H7" t="s">
        <v>637</v>
      </c>
      <c r="I7" t="s">
        <v>3963</v>
      </c>
      <c r="J7" t="s">
        <v>767</v>
      </c>
      <c r="K7" t="s">
        <v>639</v>
      </c>
      <c r="L7" t="s">
        <v>640</v>
      </c>
      <c r="M7" t="s">
        <v>10903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10904</v>
      </c>
      <c r="T7" t="s">
        <v>10903</v>
      </c>
      <c r="U7" s="51" t="s">
        <v>19</v>
      </c>
      <c r="V7">
        <v>162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10905</v>
      </c>
      <c r="F8">
        <v>200</v>
      </c>
      <c r="G8">
        <v>0</v>
      </c>
      <c r="H8" t="s">
        <v>637</v>
      </c>
      <c r="I8" t="s">
        <v>7037</v>
      </c>
      <c r="J8" t="s">
        <v>7038</v>
      </c>
      <c r="K8" t="s">
        <v>639</v>
      </c>
      <c r="L8" t="s">
        <v>640</v>
      </c>
      <c r="M8" t="s">
        <v>10906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10907</v>
      </c>
      <c r="T8" t="s">
        <v>10906</v>
      </c>
      <c r="U8" s="50" t="s">
        <v>101</v>
      </c>
      <c r="V8">
        <v>13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10908</v>
      </c>
      <c r="F9">
        <v>100</v>
      </c>
      <c r="G9">
        <v>0</v>
      </c>
      <c r="H9" t="s">
        <v>637</v>
      </c>
      <c r="I9" t="s">
        <v>10909</v>
      </c>
      <c r="J9" t="s">
        <v>709</v>
      </c>
      <c r="K9" t="s">
        <v>639</v>
      </c>
      <c r="L9" t="s">
        <v>640</v>
      </c>
      <c r="M9" t="s">
        <v>10910</v>
      </c>
      <c r="N9" t="s">
        <v>639</v>
      </c>
      <c r="O9" t="s">
        <v>647</v>
      </c>
      <c r="P9" t="s">
        <v>5</v>
      </c>
      <c r="Q9" t="s">
        <v>648</v>
      </c>
      <c r="R9" t="s">
        <v>640</v>
      </c>
      <c r="S9" t="s">
        <v>10911</v>
      </c>
      <c r="T9" t="s">
        <v>10912</v>
      </c>
      <c r="U9" s="51" t="s">
        <v>74</v>
      </c>
      <c r="V9">
        <v>13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10913</v>
      </c>
      <c r="F10">
        <v>360</v>
      </c>
      <c r="G10">
        <v>0</v>
      </c>
      <c r="H10" t="s">
        <v>649</v>
      </c>
      <c r="I10" t="s">
        <v>5782</v>
      </c>
      <c r="J10" t="s">
        <v>10914</v>
      </c>
      <c r="K10" t="s">
        <v>10915</v>
      </c>
      <c r="L10" t="s">
        <v>10916</v>
      </c>
      <c r="M10" t="s">
        <v>10917</v>
      </c>
      <c r="N10" t="s">
        <v>639</v>
      </c>
      <c r="O10" t="s">
        <v>656</v>
      </c>
      <c r="P10" t="s">
        <v>26</v>
      </c>
      <c r="Q10" t="s">
        <v>652</v>
      </c>
      <c r="R10" t="s">
        <v>640</v>
      </c>
      <c r="S10" t="s">
        <v>10918</v>
      </c>
      <c r="T10" t="s">
        <v>10917</v>
      </c>
      <c r="U10" s="50" t="s">
        <v>72</v>
      </c>
      <c r="V10">
        <v>16</v>
      </c>
    </row>
    <row r="11" spans="1:22" x14ac:dyDescent="0.25">
      <c r="A11" t="s">
        <v>18</v>
      </c>
      <c r="B11" t="s">
        <v>19</v>
      </c>
      <c r="C11">
        <v>66.666666666666671</v>
      </c>
      <c r="D11">
        <v>3</v>
      </c>
      <c r="E11" t="s">
        <v>10919</v>
      </c>
      <c r="F11">
        <v>228</v>
      </c>
      <c r="G11">
        <v>0</v>
      </c>
      <c r="H11" t="s">
        <v>649</v>
      </c>
      <c r="I11" t="s">
        <v>10920</v>
      </c>
      <c r="J11" t="s">
        <v>10921</v>
      </c>
      <c r="K11" t="s">
        <v>10922</v>
      </c>
      <c r="L11" t="s">
        <v>10916</v>
      </c>
      <c r="M11" t="s">
        <v>10917</v>
      </c>
      <c r="N11" t="s">
        <v>639</v>
      </c>
      <c r="O11" t="s">
        <v>656</v>
      </c>
      <c r="P11" t="s">
        <v>26</v>
      </c>
      <c r="Q11" t="s">
        <v>652</v>
      </c>
      <c r="R11" t="s">
        <v>640</v>
      </c>
      <c r="S11" t="s">
        <v>10923</v>
      </c>
      <c r="T11" t="s">
        <v>10924</v>
      </c>
      <c r="U11" s="51" t="s">
        <v>108</v>
      </c>
      <c r="V11">
        <v>11</v>
      </c>
    </row>
    <row r="12" spans="1:22" x14ac:dyDescent="0.25">
      <c r="A12" t="s">
        <v>101</v>
      </c>
      <c r="B12" t="s">
        <v>74</v>
      </c>
      <c r="C12">
        <v>99</v>
      </c>
      <c r="D12">
        <v>1</v>
      </c>
      <c r="E12" t="s">
        <v>10919</v>
      </c>
      <c r="F12">
        <v>228</v>
      </c>
      <c r="G12">
        <v>0</v>
      </c>
      <c r="H12" t="s">
        <v>649</v>
      </c>
      <c r="I12" t="s">
        <v>10920</v>
      </c>
      <c r="J12" t="s">
        <v>10921</v>
      </c>
      <c r="K12" t="s">
        <v>10922</v>
      </c>
      <c r="L12" t="s">
        <v>10916</v>
      </c>
      <c r="M12" t="s">
        <v>10917</v>
      </c>
      <c r="N12" t="s">
        <v>639</v>
      </c>
      <c r="O12" t="s">
        <v>656</v>
      </c>
      <c r="P12" t="s">
        <v>26</v>
      </c>
      <c r="Q12" t="s">
        <v>652</v>
      </c>
      <c r="R12" t="s">
        <v>640</v>
      </c>
      <c r="S12" t="s">
        <v>10923</v>
      </c>
      <c r="T12" t="s">
        <v>10924</v>
      </c>
      <c r="U12" s="51" t="s">
        <v>11015</v>
      </c>
      <c r="V12">
        <v>2</v>
      </c>
    </row>
    <row r="13" spans="1:22" x14ac:dyDescent="0.25">
      <c r="A13" t="s">
        <v>241</v>
      </c>
      <c r="B13" t="s">
        <v>247</v>
      </c>
      <c r="C13">
        <v>159</v>
      </c>
      <c r="D13">
        <v>1</v>
      </c>
      <c r="E13" t="s">
        <v>10925</v>
      </c>
      <c r="F13">
        <v>387</v>
      </c>
      <c r="G13">
        <v>0</v>
      </c>
      <c r="H13" t="s">
        <v>637</v>
      </c>
      <c r="I13" t="s">
        <v>10926</v>
      </c>
      <c r="J13" t="s">
        <v>697</v>
      </c>
      <c r="K13" t="s">
        <v>639</v>
      </c>
      <c r="L13" t="s">
        <v>640</v>
      </c>
      <c r="M13" t="s">
        <v>10927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10928</v>
      </c>
      <c r="T13" t="s">
        <v>10929</v>
      </c>
      <c r="U13" s="51" t="s">
        <v>799</v>
      </c>
      <c r="V13">
        <v>3</v>
      </c>
    </row>
    <row r="14" spans="1:22" x14ac:dyDescent="0.25">
      <c r="A14" t="s">
        <v>601</v>
      </c>
      <c r="B14" t="s">
        <v>602</v>
      </c>
      <c r="C14">
        <v>159</v>
      </c>
      <c r="D14">
        <v>1</v>
      </c>
      <c r="E14" t="s">
        <v>10925</v>
      </c>
      <c r="F14">
        <v>387</v>
      </c>
      <c r="G14">
        <v>0</v>
      </c>
      <c r="H14" t="s">
        <v>637</v>
      </c>
      <c r="I14" t="s">
        <v>10926</v>
      </c>
      <c r="J14" t="s">
        <v>697</v>
      </c>
      <c r="K14" t="s">
        <v>639</v>
      </c>
      <c r="L14" t="s">
        <v>640</v>
      </c>
      <c r="M14" t="s">
        <v>10927</v>
      </c>
      <c r="N14" t="s">
        <v>639</v>
      </c>
      <c r="O14" t="s">
        <v>647</v>
      </c>
      <c r="P14" t="s">
        <v>5</v>
      </c>
      <c r="Q14" t="s">
        <v>648</v>
      </c>
      <c r="R14" t="s">
        <v>640</v>
      </c>
      <c r="S14" t="s">
        <v>10928</v>
      </c>
      <c r="T14" t="s">
        <v>10929</v>
      </c>
      <c r="U14" s="50" t="s">
        <v>114</v>
      </c>
      <c r="V14">
        <v>1</v>
      </c>
    </row>
    <row r="15" spans="1:22" x14ac:dyDescent="0.25">
      <c r="A15" t="s">
        <v>240</v>
      </c>
      <c r="B15" t="s">
        <v>246</v>
      </c>
      <c r="C15">
        <v>159</v>
      </c>
      <c r="D15">
        <v>1</v>
      </c>
      <c r="E15" t="s">
        <v>10925</v>
      </c>
      <c r="F15">
        <v>387</v>
      </c>
      <c r="G15">
        <v>0</v>
      </c>
      <c r="H15" t="s">
        <v>637</v>
      </c>
      <c r="I15" t="s">
        <v>10926</v>
      </c>
      <c r="J15" t="s">
        <v>697</v>
      </c>
      <c r="K15" t="s">
        <v>639</v>
      </c>
      <c r="L15" t="s">
        <v>640</v>
      </c>
      <c r="M15" t="s">
        <v>10927</v>
      </c>
      <c r="N15" t="s">
        <v>639</v>
      </c>
      <c r="O15" t="s">
        <v>647</v>
      </c>
      <c r="P15" t="s">
        <v>5</v>
      </c>
      <c r="Q15" t="s">
        <v>648</v>
      </c>
      <c r="R15" t="s">
        <v>640</v>
      </c>
      <c r="S15" t="s">
        <v>10928</v>
      </c>
      <c r="T15" t="s">
        <v>10929</v>
      </c>
      <c r="U15" s="51" t="s">
        <v>115</v>
      </c>
      <c r="V15">
        <v>1</v>
      </c>
    </row>
    <row r="16" spans="1:22" x14ac:dyDescent="0.25">
      <c r="A16" t="s">
        <v>601</v>
      </c>
      <c r="B16" t="s">
        <v>602</v>
      </c>
      <c r="C16">
        <v>159</v>
      </c>
      <c r="D16">
        <v>2</v>
      </c>
      <c r="E16" t="s">
        <v>10930</v>
      </c>
      <c r="F16">
        <v>258</v>
      </c>
      <c r="G16">
        <v>0</v>
      </c>
      <c r="H16" t="s">
        <v>637</v>
      </c>
      <c r="I16" t="s">
        <v>10931</v>
      </c>
      <c r="J16" t="s">
        <v>697</v>
      </c>
      <c r="K16" t="s">
        <v>639</v>
      </c>
      <c r="L16" t="s">
        <v>640</v>
      </c>
      <c r="M16" t="s">
        <v>10932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10933</v>
      </c>
      <c r="T16" t="s">
        <v>10932</v>
      </c>
      <c r="U16" s="50" t="s">
        <v>112</v>
      </c>
      <c r="V16">
        <v>1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10934</v>
      </c>
      <c r="F17">
        <v>200</v>
      </c>
      <c r="G17">
        <v>0</v>
      </c>
      <c r="H17" t="s">
        <v>637</v>
      </c>
      <c r="I17" t="s">
        <v>10935</v>
      </c>
      <c r="J17" t="s">
        <v>663</v>
      </c>
      <c r="K17" t="s">
        <v>639</v>
      </c>
      <c r="L17" t="s">
        <v>640</v>
      </c>
      <c r="M17" t="s">
        <v>10936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10937</v>
      </c>
      <c r="T17" t="s">
        <v>10936</v>
      </c>
      <c r="U17" s="51" t="s">
        <v>113</v>
      </c>
      <c r="V17">
        <v>1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10938</v>
      </c>
      <c r="F18">
        <v>200</v>
      </c>
      <c r="G18">
        <v>0</v>
      </c>
      <c r="H18" t="s">
        <v>637</v>
      </c>
      <c r="I18" t="s">
        <v>10939</v>
      </c>
      <c r="J18" t="s">
        <v>698</v>
      </c>
      <c r="K18" t="s">
        <v>639</v>
      </c>
      <c r="L18" t="s">
        <v>640</v>
      </c>
      <c r="M18" t="s">
        <v>10940</v>
      </c>
      <c r="N18" t="s">
        <v>639</v>
      </c>
      <c r="O18" t="s">
        <v>647</v>
      </c>
      <c r="P18" t="s">
        <v>5</v>
      </c>
      <c r="Q18" t="s">
        <v>648</v>
      </c>
      <c r="R18" t="s">
        <v>640</v>
      </c>
      <c r="S18" t="s">
        <v>10941</v>
      </c>
      <c r="T18" t="s">
        <v>10940</v>
      </c>
      <c r="U18" s="50" t="s">
        <v>12</v>
      </c>
      <c r="V18">
        <v>6</v>
      </c>
    </row>
    <row r="19" spans="1:22" x14ac:dyDescent="0.25">
      <c r="A19" t="s">
        <v>147</v>
      </c>
      <c r="B19" t="s">
        <v>148</v>
      </c>
      <c r="C19">
        <v>50</v>
      </c>
      <c r="D19">
        <v>12</v>
      </c>
      <c r="E19" t="s">
        <v>10942</v>
      </c>
      <c r="F19">
        <v>400</v>
      </c>
      <c r="G19">
        <v>0</v>
      </c>
      <c r="H19" t="s">
        <v>637</v>
      </c>
      <c r="I19" t="s">
        <v>10943</v>
      </c>
      <c r="J19" t="s">
        <v>653</v>
      </c>
      <c r="K19" t="s">
        <v>639</v>
      </c>
      <c r="L19" t="s">
        <v>640</v>
      </c>
      <c r="M19" t="s">
        <v>10944</v>
      </c>
      <c r="N19" t="s">
        <v>639</v>
      </c>
      <c r="O19" t="s">
        <v>647</v>
      </c>
      <c r="P19" t="s">
        <v>5</v>
      </c>
      <c r="Q19" t="s">
        <v>648</v>
      </c>
      <c r="R19" t="s">
        <v>10945</v>
      </c>
      <c r="S19" t="s">
        <v>10946</v>
      </c>
      <c r="T19" t="s">
        <v>10944</v>
      </c>
      <c r="U19" s="51" t="s">
        <v>13</v>
      </c>
      <c r="V19">
        <v>6</v>
      </c>
    </row>
    <row r="20" spans="1:22" x14ac:dyDescent="0.25">
      <c r="A20" t="s">
        <v>601</v>
      </c>
      <c r="B20" t="s">
        <v>602</v>
      </c>
      <c r="C20">
        <v>159</v>
      </c>
      <c r="D20">
        <v>1</v>
      </c>
      <c r="E20" t="s">
        <v>10947</v>
      </c>
      <c r="F20">
        <v>387</v>
      </c>
      <c r="G20">
        <v>0</v>
      </c>
      <c r="H20" t="s">
        <v>637</v>
      </c>
      <c r="I20" t="s">
        <v>10948</v>
      </c>
      <c r="J20" t="s">
        <v>653</v>
      </c>
      <c r="K20" t="s">
        <v>639</v>
      </c>
      <c r="L20" t="s">
        <v>640</v>
      </c>
      <c r="M20" t="s">
        <v>10949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10950</v>
      </c>
      <c r="T20" t="s">
        <v>10951</v>
      </c>
      <c r="U20" s="50" t="s">
        <v>14</v>
      </c>
      <c r="V20">
        <v>9</v>
      </c>
    </row>
    <row r="21" spans="1:22" x14ac:dyDescent="0.25">
      <c r="A21" t="s">
        <v>241</v>
      </c>
      <c r="B21" t="s">
        <v>247</v>
      </c>
      <c r="C21">
        <v>159</v>
      </c>
      <c r="D21">
        <v>2</v>
      </c>
      <c r="E21" t="s">
        <v>10947</v>
      </c>
      <c r="F21">
        <v>387</v>
      </c>
      <c r="G21">
        <v>0</v>
      </c>
      <c r="H21" t="s">
        <v>637</v>
      </c>
      <c r="I21" t="s">
        <v>10948</v>
      </c>
      <c r="J21" t="s">
        <v>653</v>
      </c>
      <c r="K21" t="s">
        <v>639</v>
      </c>
      <c r="L21" t="s">
        <v>640</v>
      </c>
      <c r="M21" t="s">
        <v>10949</v>
      </c>
      <c r="N21" t="s">
        <v>639</v>
      </c>
      <c r="O21" t="s">
        <v>647</v>
      </c>
      <c r="P21" t="s">
        <v>5</v>
      </c>
      <c r="Q21" t="s">
        <v>648</v>
      </c>
      <c r="R21" t="s">
        <v>640</v>
      </c>
      <c r="S21" t="s">
        <v>10950</v>
      </c>
      <c r="T21" t="s">
        <v>10951</v>
      </c>
      <c r="U21" s="51" t="s">
        <v>15</v>
      </c>
      <c r="V21">
        <v>9</v>
      </c>
    </row>
    <row r="22" spans="1:22" x14ac:dyDescent="0.25">
      <c r="A22" t="s">
        <v>18</v>
      </c>
      <c r="B22" t="s">
        <v>19</v>
      </c>
      <c r="C22">
        <v>33</v>
      </c>
      <c r="D22">
        <v>10</v>
      </c>
      <c r="E22" t="s">
        <v>10952</v>
      </c>
      <c r="F22">
        <v>399</v>
      </c>
      <c r="G22">
        <v>0</v>
      </c>
      <c r="H22" t="s">
        <v>649</v>
      </c>
      <c r="I22" t="s">
        <v>831</v>
      </c>
      <c r="J22" t="s">
        <v>10953</v>
      </c>
      <c r="K22" t="s">
        <v>902</v>
      </c>
      <c r="L22" t="s">
        <v>889</v>
      </c>
      <c r="M22" t="s">
        <v>10954</v>
      </c>
      <c r="N22" t="s">
        <v>639</v>
      </c>
      <c r="O22" t="s">
        <v>656</v>
      </c>
      <c r="P22" t="s">
        <v>26</v>
      </c>
      <c r="Q22" t="s">
        <v>652</v>
      </c>
      <c r="R22" t="s">
        <v>640</v>
      </c>
      <c r="S22" t="s">
        <v>10955</v>
      </c>
      <c r="T22" t="s">
        <v>10954</v>
      </c>
      <c r="U22" s="50" t="s">
        <v>10</v>
      </c>
      <c r="V22">
        <v>2</v>
      </c>
    </row>
    <row r="23" spans="1:22" x14ac:dyDescent="0.25">
      <c r="A23" t="s">
        <v>241</v>
      </c>
      <c r="B23" t="s">
        <v>247</v>
      </c>
      <c r="C23">
        <v>159</v>
      </c>
      <c r="D23">
        <v>1</v>
      </c>
      <c r="E23" t="s">
        <v>10956</v>
      </c>
      <c r="F23">
        <v>129</v>
      </c>
      <c r="G23">
        <v>0</v>
      </c>
      <c r="H23" t="s">
        <v>637</v>
      </c>
      <c r="I23" t="s">
        <v>10957</v>
      </c>
      <c r="J23" t="s">
        <v>645</v>
      </c>
      <c r="K23" t="s">
        <v>639</v>
      </c>
      <c r="L23" t="s">
        <v>640</v>
      </c>
      <c r="M23" t="s">
        <v>10958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10959</v>
      </c>
      <c r="T23" t="s">
        <v>10958</v>
      </c>
      <c r="U23" s="51" t="s">
        <v>11</v>
      </c>
      <c r="V23">
        <v>2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10960</v>
      </c>
      <c r="F24">
        <v>200</v>
      </c>
      <c r="G24">
        <v>0</v>
      </c>
      <c r="H24" t="s">
        <v>637</v>
      </c>
      <c r="I24" t="s">
        <v>6612</v>
      </c>
      <c r="J24" t="s">
        <v>727</v>
      </c>
      <c r="K24" t="s">
        <v>639</v>
      </c>
      <c r="L24" t="s">
        <v>640</v>
      </c>
      <c r="M24" t="s">
        <v>10961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10962</v>
      </c>
      <c r="T24" t="s">
        <v>10961</v>
      </c>
      <c r="U24" s="50" t="s">
        <v>239</v>
      </c>
      <c r="V24">
        <v>113</v>
      </c>
    </row>
    <row r="25" spans="1:22" x14ac:dyDescent="0.25">
      <c r="A25" t="s">
        <v>601</v>
      </c>
      <c r="B25" t="s">
        <v>602</v>
      </c>
      <c r="C25">
        <v>159</v>
      </c>
      <c r="D25">
        <v>1</v>
      </c>
      <c r="E25" t="s">
        <v>10963</v>
      </c>
      <c r="F25">
        <v>129</v>
      </c>
      <c r="G25">
        <v>0</v>
      </c>
      <c r="H25" t="s">
        <v>637</v>
      </c>
      <c r="I25" t="s">
        <v>10964</v>
      </c>
      <c r="J25" t="s">
        <v>767</v>
      </c>
      <c r="K25" t="s">
        <v>639</v>
      </c>
      <c r="L25" t="s">
        <v>640</v>
      </c>
      <c r="M25" t="s">
        <v>10965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10966</v>
      </c>
      <c r="T25" t="s">
        <v>10965</v>
      </c>
      <c r="U25" s="51" t="s">
        <v>245</v>
      </c>
      <c r="V25">
        <v>110</v>
      </c>
    </row>
    <row r="26" spans="1:22" x14ac:dyDescent="0.25">
      <c r="A26" t="s">
        <v>147</v>
      </c>
      <c r="B26" t="s">
        <v>148</v>
      </c>
      <c r="C26">
        <v>50</v>
      </c>
      <c r="D26">
        <v>12</v>
      </c>
      <c r="E26" t="s">
        <v>10967</v>
      </c>
      <c r="F26">
        <v>400</v>
      </c>
      <c r="G26">
        <v>0</v>
      </c>
      <c r="H26" t="s">
        <v>637</v>
      </c>
      <c r="I26" t="s">
        <v>10968</v>
      </c>
      <c r="J26" t="s">
        <v>715</v>
      </c>
      <c r="K26" t="s">
        <v>639</v>
      </c>
      <c r="L26" t="s">
        <v>640</v>
      </c>
      <c r="M26" t="s">
        <v>10969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10970</v>
      </c>
      <c r="T26" t="s">
        <v>10969</v>
      </c>
      <c r="U26" s="51" t="s">
        <v>742</v>
      </c>
      <c r="V26">
        <v>3</v>
      </c>
    </row>
    <row r="27" spans="1:22" x14ac:dyDescent="0.25">
      <c r="A27" t="s">
        <v>240</v>
      </c>
      <c r="B27" t="s">
        <v>246</v>
      </c>
      <c r="C27">
        <v>139</v>
      </c>
      <c r="D27">
        <v>1</v>
      </c>
      <c r="E27" t="s">
        <v>10971</v>
      </c>
      <c r="F27">
        <v>139</v>
      </c>
      <c r="G27">
        <v>0</v>
      </c>
      <c r="H27" t="s">
        <v>649</v>
      </c>
      <c r="I27" t="s">
        <v>10972</v>
      </c>
      <c r="J27" t="s">
        <v>10973</v>
      </c>
      <c r="K27" t="s">
        <v>5063</v>
      </c>
      <c r="L27" t="s">
        <v>834</v>
      </c>
      <c r="M27" t="s">
        <v>10951</v>
      </c>
      <c r="N27" t="s">
        <v>639</v>
      </c>
      <c r="O27" t="s">
        <v>656</v>
      </c>
      <c r="P27" t="s">
        <v>26</v>
      </c>
      <c r="Q27" t="s">
        <v>652</v>
      </c>
      <c r="R27" t="s">
        <v>640</v>
      </c>
      <c r="S27" t="s">
        <v>10974</v>
      </c>
      <c r="T27" t="s">
        <v>10969</v>
      </c>
      <c r="U27" s="50" t="s">
        <v>240</v>
      </c>
      <c r="V27">
        <v>84</v>
      </c>
    </row>
    <row r="28" spans="1:22" x14ac:dyDescent="0.25">
      <c r="A28" t="s">
        <v>147</v>
      </c>
      <c r="B28" t="s">
        <v>148</v>
      </c>
      <c r="C28">
        <v>50</v>
      </c>
      <c r="D28">
        <v>18</v>
      </c>
      <c r="E28" t="s">
        <v>10975</v>
      </c>
      <c r="F28">
        <v>600</v>
      </c>
      <c r="G28">
        <v>0</v>
      </c>
      <c r="H28" t="s">
        <v>637</v>
      </c>
      <c r="I28" t="s">
        <v>10976</v>
      </c>
      <c r="J28" t="s">
        <v>726</v>
      </c>
      <c r="K28" t="s">
        <v>639</v>
      </c>
      <c r="L28" t="s">
        <v>640</v>
      </c>
      <c r="M28" t="s">
        <v>10977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10978</v>
      </c>
      <c r="T28" t="s">
        <v>10977</v>
      </c>
      <c r="U28" s="51" t="s">
        <v>246</v>
      </c>
      <c r="V28">
        <v>78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6</v>
      </c>
      <c r="E29" t="s">
        <v>10979</v>
      </c>
      <c r="F29">
        <v>200</v>
      </c>
      <c r="G29">
        <v>0</v>
      </c>
      <c r="H29" t="s">
        <v>637</v>
      </c>
      <c r="I29" t="s">
        <v>10980</v>
      </c>
      <c r="J29" t="s">
        <v>722</v>
      </c>
      <c r="K29" t="s">
        <v>639</v>
      </c>
      <c r="L29" t="s">
        <v>640</v>
      </c>
      <c r="M29" t="s">
        <v>10981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10982</v>
      </c>
      <c r="T29" t="s">
        <v>10981</v>
      </c>
      <c r="U29" s="51" t="s">
        <v>742</v>
      </c>
      <c r="V29">
        <v>6</v>
      </c>
    </row>
    <row r="30" spans="1:22" x14ac:dyDescent="0.25">
      <c r="A30" t="s">
        <v>18</v>
      </c>
      <c r="B30" t="s">
        <v>19</v>
      </c>
      <c r="C30">
        <v>66.666666666666671</v>
      </c>
      <c r="D30">
        <v>6</v>
      </c>
      <c r="E30" t="s">
        <v>10983</v>
      </c>
      <c r="F30">
        <v>258</v>
      </c>
      <c r="G30">
        <v>0</v>
      </c>
      <c r="H30" t="s">
        <v>649</v>
      </c>
      <c r="I30" t="s">
        <v>10984</v>
      </c>
      <c r="J30" t="s">
        <v>10985</v>
      </c>
      <c r="K30" t="s">
        <v>912</v>
      </c>
      <c r="L30" t="s">
        <v>958</v>
      </c>
      <c r="M30" t="s">
        <v>10986</v>
      </c>
      <c r="N30" t="s">
        <v>639</v>
      </c>
      <c r="O30" t="s">
        <v>656</v>
      </c>
      <c r="P30" t="s">
        <v>26</v>
      </c>
      <c r="Q30" t="s">
        <v>652</v>
      </c>
      <c r="R30" t="s">
        <v>640</v>
      </c>
      <c r="S30" t="s">
        <v>10987</v>
      </c>
      <c r="T30" t="s">
        <v>10986</v>
      </c>
      <c r="U30" s="50" t="s">
        <v>241</v>
      </c>
      <c r="V30">
        <v>69</v>
      </c>
    </row>
    <row r="31" spans="1:22" x14ac:dyDescent="0.25">
      <c r="A31" t="s">
        <v>116</v>
      </c>
      <c r="B31" t="s">
        <v>117</v>
      </c>
      <c r="C31">
        <v>12</v>
      </c>
      <c r="D31">
        <v>30</v>
      </c>
      <c r="E31" t="s">
        <v>10988</v>
      </c>
      <c r="F31">
        <v>420</v>
      </c>
      <c r="G31">
        <v>0</v>
      </c>
      <c r="H31" t="s">
        <v>649</v>
      </c>
      <c r="I31" t="s">
        <v>10989</v>
      </c>
      <c r="J31" t="s">
        <v>10990</v>
      </c>
      <c r="K31" t="s">
        <v>10991</v>
      </c>
      <c r="L31" t="s">
        <v>827</v>
      </c>
      <c r="M31" t="s">
        <v>10992</v>
      </c>
      <c r="N31" t="s">
        <v>639</v>
      </c>
      <c r="O31" t="s">
        <v>656</v>
      </c>
      <c r="P31" t="s">
        <v>26</v>
      </c>
      <c r="Q31" t="s">
        <v>652</v>
      </c>
      <c r="R31" t="s">
        <v>640</v>
      </c>
      <c r="S31" t="s">
        <v>10993</v>
      </c>
      <c r="T31" t="s">
        <v>10994</v>
      </c>
      <c r="U31" s="51" t="s">
        <v>247</v>
      </c>
      <c r="V31">
        <v>64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10995</v>
      </c>
      <c r="F32">
        <v>200</v>
      </c>
      <c r="G32">
        <v>0</v>
      </c>
      <c r="H32" t="s">
        <v>637</v>
      </c>
      <c r="I32" t="s">
        <v>10996</v>
      </c>
      <c r="J32" t="s">
        <v>646</v>
      </c>
      <c r="K32" t="s">
        <v>639</v>
      </c>
      <c r="L32" t="s">
        <v>640</v>
      </c>
      <c r="M32" t="s">
        <v>10997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10998</v>
      </c>
      <c r="T32" t="s">
        <v>10997</v>
      </c>
      <c r="U32" s="51" t="s">
        <v>742</v>
      </c>
      <c r="V32">
        <v>5</v>
      </c>
    </row>
    <row r="33" spans="1:22" x14ac:dyDescent="0.25">
      <c r="A33" t="s">
        <v>241</v>
      </c>
      <c r="B33" t="s">
        <v>247</v>
      </c>
      <c r="C33">
        <v>159</v>
      </c>
      <c r="D33">
        <v>1</v>
      </c>
      <c r="E33" t="s">
        <v>10999</v>
      </c>
      <c r="F33">
        <v>516</v>
      </c>
      <c r="G33">
        <v>0</v>
      </c>
      <c r="H33" t="s">
        <v>637</v>
      </c>
      <c r="I33" t="s">
        <v>11000</v>
      </c>
      <c r="J33" t="s">
        <v>705</v>
      </c>
      <c r="K33" t="s">
        <v>639</v>
      </c>
      <c r="L33" t="s">
        <v>640</v>
      </c>
      <c r="M33" t="s">
        <v>10997</v>
      </c>
      <c r="N33" t="s">
        <v>639</v>
      </c>
      <c r="O33" t="s">
        <v>641</v>
      </c>
      <c r="P33" t="s">
        <v>5</v>
      </c>
      <c r="Q33" t="s">
        <v>642</v>
      </c>
      <c r="R33" t="s">
        <v>640</v>
      </c>
      <c r="S33" t="s">
        <v>11001</v>
      </c>
      <c r="T33" t="s">
        <v>10997</v>
      </c>
      <c r="U33" s="50" t="s">
        <v>601</v>
      </c>
      <c r="V33">
        <v>71</v>
      </c>
    </row>
    <row r="34" spans="1:22" x14ac:dyDescent="0.25">
      <c r="A34" t="s">
        <v>240</v>
      </c>
      <c r="B34" t="s">
        <v>246</v>
      </c>
      <c r="C34">
        <v>159</v>
      </c>
      <c r="D34">
        <v>1</v>
      </c>
      <c r="E34" t="s">
        <v>10999</v>
      </c>
      <c r="F34">
        <v>516</v>
      </c>
      <c r="G34">
        <v>0</v>
      </c>
      <c r="H34" t="s">
        <v>637</v>
      </c>
      <c r="I34" t="s">
        <v>11000</v>
      </c>
      <c r="J34" t="s">
        <v>705</v>
      </c>
      <c r="K34" t="s">
        <v>639</v>
      </c>
      <c r="L34" t="s">
        <v>640</v>
      </c>
      <c r="M34" t="s">
        <v>10997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11001</v>
      </c>
      <c r="T34" t="s">
        <v>10997</v>
      </c>
      <c r="U34" s="51" t="s">
        <v>602</v>
      </c>
      <c r="V34">
        <v>62</v>
      </c>
    </row>
    <row r="35" spans="1:22" x14ac:dyDescent="0.25">
      <c r="A35" t="s">
        <v>239</v>
      </c>
      <c r="B35" t="s">
        <v>245</v>
      </c>
      <c r="C35">
        <v>159</v>
      </c>
      <c r="D35">
        <v>2</v>
      </c>
      <c r="E35" t="s">
        <v>10999</v>
      </c>
      <c r="F35">
        <v>516</v>
      </c>
      <c r="G35">
        <v>0</v>
      </c>
      <c r="H35" t="s">
        <v>637</v>
      </c>
      <c r="I35" t="s">
        <v>11000</v>
      </c>
      <c r="J35" t="s">
        <v>705</v>
      </c>
      <c r="K35" t="s">
        <v>639</v>
      </c>
      <c r="L35" t="s">
        <v>640</v>
      </c>
      <c r="M35" t="s">
        <v>10997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11001</v>
      </c>
      <c r="T35" t="s">
        <v>10997</v>
      </c>
      <c r="U35" s="51" t="s">
        <v>742</v>
      </c>
      <c r="V35">
        <v>9</v>
      </c>
    </row>
    <row r="36" spans="1:22" x14ac:dyDescent="0.25">
      <c r="A36" t="s">
        <v>241</v>
      </c>
      <c r="B36" t="s">
        <v>247</v>
      </c>
      <c r="C36">
        <v>159</v>
      </c>
      <c r="D36">
        <v>1</v>
      </c>
      <c r="E36" t="s">
        <v>11002</v>
      </c>
      <c r="F36">
        <v>129</v>
      </c>
      <c r="G36">
        <v>0</v>
      </c>
      <c r="H36" t="s">
        <v>637</v>
      </c>
      <c r="I36" t="s">
        <v>11003</v>
      </c>
      <c r="J36" t="s">
        <v>732</v>
      </c>
      <c r="K36" t="s">
        <v>639</v>
      </c>
      <c r="L36" t="s">
        <v>640</v>
      </c>
      <c r="M36" t="s">
        <v>11004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11005</v>
      </c>
      <c r="T36" t="s">
        <v>11006</v>
      </c>
      <c r="U36" s="50" t="s">
        <v>77</v>
      </c>
      <c r="V36">
        <v>14</v>
      </c>
    </row>
    <row r="37" spans="1:22" x14ac:dyDescent="0.25">
      <c r="A37" t="s">
        <v>239</v>
      </c>
      <c r="B37" t="s">
        <v>245</v>
      </c>
      <c r="C37">
        <v>159</v>
      </c>
      <c r="D37">
        <v>1</v>
      </c>
      <c r="E37" t="s">
        <v>11007</v>
      </c>
      <c r="F37">
        <v>129</v>
      </c>
      <c r="G37">
        <v>0</v>
      </c>
      <c r="H37" t="s">
        <v>637</v>
      </c>
      <c r="I37" t="s">
        <v>11003</v>
      </c>
      <c r="J37" t="s">
        <v>732</v>
      </c>
      <c r="K37" t="s">
        <v>639</v>
      </c>
      <c r="L37" t="s">
        <v>640</v>
      </c>
      <c r="M37" t="s">
        <v>11008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11009</v>
      </c>
      <c r="T37" t="s">
        <v>11006</v>
      </c>
      <c r="U37" s="51" t="s">
        <v>78</v>
      </c>
      <c r="V37">
        <v>14</v>
      </c>
    </row>
    <row r="38" spans="1:22" x14ac:dyDescent="0.25">
      <c r="A38" t="s">
        <v>18</v>
      </c>
      <c r="B38" t="s">
        <v>19</v>
      </c>
      <c r="C38">
        <v>66.666666666666671</v>
      </c>
      <c r="D38">
        <v>3</v>
      </c>
      <c r="E38" t="s">
        <v>11010</v>
      </c>
      <c r="F38">
        <v>129</v>
      </c>
      <c r="G38">
        <v>0</v>
      </c>
      <c r="H38" t="s">
        <v>637</v>
      </c>
      <c r="I38" t="s">
        <v>11011</v>
      </c>
      <c r="J38" t="s">
        <v>697</v>
      </c>
      <c r="K38" t="s">
        <v>639</v>
      </c>
      <c r="L38" t="s">
        <v>640</v>
      </c>
      <c r="M38" t="s">
        <v>11012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11013</v>
      </c>
      <c r="T38" t="s">
        <v>11014</v>
      </c>
      <c r="U38" s="50" t="s">
        <v>116</v>
      </c>
      <c r="V38">
        <v>100</v>
      </c>
    </row>
    <row r="39" spans="1:22" x14ac:dyDescent="0.25">
      <c r="A39" t="s">
        <v>72</v>
      </c>
      <c r="B39" t="s">
        <v>11015</v>
      </c>
      <c r="C39">
        <v>99</v>
      </c>
      <c r="D39">
        <v>2</v>
      </c>
      <c r="E39" t="s">
        <v>11016</v>
      </c>
      <c r="F39">
        <v>206</v>
      </c>
      <c r="G39">
        <v>8</v>
      </c>
      <c r="H39" t="s">
        <v>677</v>
      </c>
      <c r="I39" t="s">
        <v>11017</v>
      </c>
      <c r="J39" t="s">
        <v>11018</v>
      </c>
      <c r="K39" t="s">
        <v>761</v>
      </c>
      <c r="L39" t="s">
        <v>11019</v>
      </c>
      <c r="M39" t="s">
        <v>11014</v>
      </c>
      <c r="N39" t="s">
        <v>639</v>
      </c>
      <c r="O39" t="s">
        <v>678</v>
      </c>
      <c r="P39" t="s">
        <v>23</v>
      </c>
      <c r="Q39" t="s">
        <v>679</v>
      </c>
      <c r="R39" t="s">
        <v>640</v>
      </c>
      <c r="S39" t="s">
        <v>11020</v>
      </c>
      <c r="T39" t="s">
        <v>11014</v>
      </c>
      <c r="U39" s="51" t="s">
        <v>117</v>
      </c>
      <c r="V39">
        <v>100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11021</v>
      </c>
      <c r="F40">
        <v>200</v>
      </c>
      <c r="G40">
        <v>0</v>
      </c>
      <c r="H40" t="s">
        <v>637</v>
      </c>
      <c r="I40" t="s">
        <v>11022</v>
      </c>
      <c r="J40" t="s">
        <v>702</v>
      </c>
      <c r="K40" t="s">
        <v>639</v>
      </c>
      <c r="L40" t="s">
        <v>640</v>
      </c>
      <c r="M40" t="s">
        <v>11023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11024</v>
      </c>
      <c r="T40" t="s">
        <v>11023</v>
      </c>
      <c r="U40" s="50" t="s">
        <v>516</v>
      </c>
      <c r="V40">
        <v>4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11025</v>
      </c>
      <c r="F41">
        <v>200</v>
      </c>
      <c r="G41">
        <v>0</v>
      </c>
      <c r="H41" t="s">
        <v>637</v>
      </c>
      <c r="I41" t="s">
        <v>11026</v>
      </c>
      <c r="J41" t="s">
        <v>774</v>
      </c>
      <c r="K41" t="s">
        <v>639</v>
      </c>
      <c r="L41" t="s">
        <v>640</v>
      </c>
      <c r="M41" t="s">
        <v>11027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11028</v>
      </c>
      <c r="T41" t="s">
        <v>11027</v>
      </c>
      <c r="U41" s="51" t="s">
        <v>120</v>
      </c>
      <c r="V41">
        <v>4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11029</v>
      </c>
      <c r="F42">
        <v>103</v>
      </c>
      <c r="G42">
        <v>3</v>
      </c>
      <c r="H42" t="s">
        <v>637</v>
      </c>
      <c r="I42" t="s">
        <v>11030</v>
      </c>
      <c r="J42" t="s">
        <v>771</v>
      </c>
      <c r="K42" t="s">
        <v>639</v>
      </c>
      <c r="L42" t="s">
        <v>640</v>
      </c>
      <c r="M42" t="s">
        <v>11031</v>
      </c>
      <c r="N42" t="s">
        <v>639</v>
      </c>
      <c r="O42" t="s">
        <v>647</v>
      </c>
      <c r="P42" t="s">
        <v>5</v>
      </c>
      <c r="Q42" t="s">
        <v>648</v>
      </c>
      <c r="R42" t="s">
        <v>640</v>
      </c>
      <c r="S42" t="s">
        <v>11032</v>
      </c>
      <c r="T42" t="s">
        <v>11031</v>
      </c>
      <c r="U42" s="50" t="s">
        <v>822</v>
      </c>
      <c r="V42">
        <v>1275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11033</v>
      </c>
      <c r="F43">
        <v>100</v>
      </c>
      <c r="G43">
        <v>0</v>
      </c>
      <c r="H43" t="s">
        <v>637</v>
      </c>
      <c r="I43" t="s">
        <v>11034</v>
      </c>
      <c r="J43" t="s">
        <v>664</v>
      </c>
      <c r="K43" t="s">
        <v>639</v>
      </c>
      <c r="L43" t="s">
        <v>640</v>
      </c>
      <c r="M43" t="s">
        <v>11035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11036</v>
      </c>
      <c r="T43" t="s">
        <v>11031</v>
      </c>
    </row>
    <row r="44" spans="1:22" x14ac:dyDescent="0.25">
      <c r="A44" t="s">
        <v>240</v>
      </c>
      <c r="B44" t="s">
        <v>742</v>
      </c>
      <c r="C44">
        <v>76.760000000000005</v>
      </c>
      <c r="D44">
        <v>1</v>
      </c>
      <c r="E44" t="s">
        <v>11037</v>
      </c>
      <c r="F44">
        <v>85.76</v>
      </c>
      <c r="G44">
        <v>9</v>
      </c>
      <c r="H44" t="s">
        <v>677</v>
      </c>
      <c r="I44" t="s">
        <v>11038</v>
      </c>
      <c r="J44" t="s">
        <v>11039</v>
      </c>
      <c r="K44" t="s">
        <v>5527</v>
      </c>
      <c r="L44" t="s">
        <v>11040</v>
      </c>
      <c r="M44" t="s">
        <v>11041</v>
      </c>
      <c r="N44" t="s">
        <v>639</v>
      </c>
      <c r="O44" t="s">
        <v>678</v>
      </c>
      <c r="P44" t="s">
        <v>23</v>
      </c>
      <c r="Q44" t="s">
        <v>679</v>
      </c>
      <c r="R44" t="s">
        <v>640</v>
      </c>
      <c r="S44" t="s">
        <v>11042</v>
      </c>
      <c r="T44" t="s">
        <v>11041</v>
      </c>
    </row>
    <row r="45" spans="1:22" x14ac:dyDescent="0.25">
      <c r="A45" t="s">
        <v>116</v>
      </c>
      <c r="B45" t="s">
        <v>117</v>
      </c>
      <c r="C45">
        <v>12</v>
      </c>
      <c r="D45">
        <v>30</v>
      </c>
      <c r="E45" t="s">
        <v>11043</v>
      </c>
      <c r="F45">
        <v>420</v>
      </c>
      <c r="G45">
        <v>0</v>
      </c>
      <c r="H45" t="s">
        <v>649</v>
      </c>
      <c r="I45" t="s">
        <v>11044</v>
      </c>
      <c r="J45" t="s">
        <v>11045</v>
      </c>
      <c r="K45" t="s">
        <v>1060</v>
      </c>
      <c r="L45" t="s">
        <v>5784</v>
      </c>
      <c r="M45" t="s">
        <v>11046</v>
      </c>
      <c r="N45" t="s">
        <v>639</v>
      </c>
      <c r="O45" t="s">
        <v>651</v>
      </c>
      <c r="P45" t="s">
        <v>26</v>
      </c>
      <c r="Q45" t="s">
        <v>652</v>
      </c>
      <c r="R45" t="s">
        <v>640</v>
      </c>
      <c r="S45" t="s">
        <v>11047</v>
      </c>
      <c r="T45" t="s">
        <v>11046</v>
      </c>
    </row>
    <row r="46" spans="1:22" x14ac:dyDescent="0.25">
      <c r="A46" t="s">
        <v>516</v>
      </c>
      <c r="B46" t="s">
        <v>120</v>
      </c>
      <c r="C46">
        <v>75</v>
      </c>
      <c r="D46">
        <v>2</v>
      </c>
      <c r="E46" t="s">
        <v>11048</v>
      </c>
      <c r="F46">
        <v>266</v>
      </c>
      <c r="G46">
        <v>116</v>
      </c>
      <c r="H46" t="s">
        <v>649</v>
      </c>
      <c r="I46" t="s">
        <v>11049</v>
      </c>
      <c r="J46" t="s">
        <v>11050</v>
      </c>
      <c r="K46" t="s">
        <v>7616</v>
      </c>
      <c r="L46" t="s">
        <v>11051</v>
      </c>
      <c r="M46" t="s">
        <v>11052</v>
      </c>
      <c r="N46" t="s">
        <v>639</v>
      </c>
      <c r="O46" t="s">
        <v>656</v>
      </c>
      <c r="P46" t="s">
        <v>26</v>
      </c>
      <c r="Q46" t="s">
        <v>652</v>
      </c>
      <c r="R46" t="s">
        <v>640</v>
      </c>
      <c r="S46" t="s">
        <v>11053</v>
      </c>
      <c r="T46" t="s">
        <v>11052</v>
      </c>
    </row>
    <row r="47" spans="1:22" x14ac:dyDescent="0.25">
      <c r="A47" t="s">
        <v>18</v>
      </c>
      <c r="B47" t="s">
        <v>19</v>
      </c>
      <c r="C47">
        <v>66.666666666666671</v>
      </c>
      <c r="D47">
        <v>3</v>
      </c>
      <c r="E47" t="s">
        <v>11054</v>
      </c>
      <c r="F47">
        <v>129</v>
      </c>
      <c r="G47">
        <v>0</v>
      </c>
      <c r="H47" t="s">
        <v>637</v>
      </c>
      <c r="I47" t="s">
        <v>11055</v>
      </c>
      <c r="J47" t="s">
        <v>659</v>
      </c>
      <c r="K47" t="s">
        <v>639</v>
      </c>
      <c r="L47" t="s">
        <v>640</v>
      </c>
      <c r="M47" t="s">
        <v>11056</v>
      </c>
      <c r="N47" t="s">
        <v>639</v>
      </c>
      <c r="O47" t="s">
        <v>660</v>
      </c>
      <c r="P47" t="s">
        <v>5</v>
      </c>
      <c r="Q47" t="s">
        <v>642</v>
      </c>
      <c r="R47" t="s">
        <v>640</v>
      </c>
      <c r="S47" t="s">
        <v>11057</v>
      </c>
      <c r="T47" t="s">
        <v>11056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11058</v>
      </c>
      <c r="F48">
        <v>100</v>
      </c>
      <c r="G48">
        <v>0</v>
      </c>
      <c r="H48" t="s">
        <v>637</v>
      </c>
      <c r="I48" t="s">
        <v>11059</v>
      </c>
      <c r="J48" t="s">
        <v>653</v>
      </c>
      <c r="K48" t="s">
        <v>639</v>
      </c>
      <c r="L48" t="s">
        <v>640</v>
      </c>
      <c r="M48" t="s">
        <v>11060</v>
      </c>
      <c r="N48" t="s">
        <v>639</v>
      </c>
      <c r="O48" t="s">
        <v>641</v>
      </c>
      <c r="P48" t="s">
        <v>5</v>
      </c>
      <c r="Q48" t="s">
        <v>642</v>
      </c>
      <c r="R48" t="s">
        <v>640</v>
      </c>
      <c r="S48" t="s">
        <v>11061</v>
      </c>
      <c r="T48" t="s">
        <v>11060</v>
      </c>
    </row>
    <row r="49" spans="1:20" x14ac:dyDescent="0.25">
      <c r="A49" t="s">
        <v>601</v>
      </c>
      <c r="B49" t="s">
        <v>742</v>
      </c>
      <c r="C49">
        <v>104</v>
      </c>
      <c r="D49">
        <v>1</v>
      </c>
      <c r="E49" t="s">
        <v>11062</v>
      </c>
      <c r="F49">
        <v>442</v>
      </c>
      <c r="G49">
        <v>26</v>
      </c>
      <c r="H49" t="s">
        <v>677</v>
      </c>
      <c r="I49" t="s">
        <v>11063</v>
      </c>
      <c r="J49" t="s">
        <v>11064</v>
      </c>
      <c r="K49" t="s">
        <v>4864</v>
      </c>
      <c r="L49" t="s">
        <v>11065</v>
      </c>
      <c r="M49" t="s">
        <v>11066</v>
      </c>
      <c r="N49" t="s">
        <v>639</v>
      </c>
      <c r="O49" t="s">
        <v>678</v>
      </c>
      <c r="P49" t="s">
        <v>23</v>
      </c>
      <c r="Q49" t="s">
        <v>679</v>
      </c>
      <c r="R49" t="s">
        <v>640</v>
      </c>
      <c r="S49" t="s">
        <v>11067</v>
      </c>
      <c r="T49" t="s">
        <v>11066</v>
      </c>
    </row>
    <row r="50" spans="1:20" x14ac:dyDescent="0.25">
      <c r="A50" t="s">
        <v>241</v>
      </c>
      <c r="B50" t="s">
        <v>742</v>
      </c>
      <c r="C50">
        <v>104</v>
      </c>
      <c r="D50">
        <v>1</v>
      </c>
      <c r="E50" t="s">
        <v>11062</v>
      </c>
      <c r="F50">
        <v>442</v>
      </c>
      <c r="G50">
        <v>26</v>
      </c>
      <c r="H50" t="s">
        <v>677</v>
      </c>
      <c r="I50" t="s">
        <v>11063</v>
      </c>
      <c r="J50" t="s">
        <v>11064</v>
      </c>
      <c r="K50" t="s">
        <v>4864</v>
      </c>
      <c r="L50" t="s">
        <v>11065</v>
      </c>
      <c r="M50" t="s">
        <v>11066</v>
      </c>
      <c r="N50" t="s">
        <v>639</v>
      </c>
      <c r="O50" t="s">
        <v>678</v>
      </c>
      <c r="P50" t="s">
        <v>23</v>
      </c>
      <c r="Q50" t="s">
        <v>679</v>
      </c>
      <c r="R50" t="s">
        <v>640</v>
      </c>
      <c r="S50" t="s">
        <v>11067</v>
      </c>
      <c r="T50" t="s">
        <v>11066</v>
      </c>
    </row>
    <row r="51" spans="1:20" x14ac:dyDescent="0.25">
      <c r="A51" t="s">
        <v>240</v>
      </c>
      <c r="B51" t="s">
        <v>742</v>
      </c>
      <c r="C51">
        <v>104</v>
      </c>
      <c r="D51">
        <v>2</v>
      </c>
      <c r="E51" t="s">
        <v>11062</v>
      </c>
      <c r="F51">
        <v>442</v>
      </c>
      <c r="G51">
        <v>26</v>
      </c>
      <c r="H51" t="s">
        <v>677</v>
      </c>
      <c r="I51" t="s">
        <v>11063</v>
      </c>
      <c r="J51" t="s">
        <v>11064</v>
      </c>
      <c r="K51" t="s">
        <v>4864</v>
      </c>
      <c r="L51" t="s">
        <v>11065</v>
      </c>
      <c r="M51" t="s">
        <v>11066</v>
      </c>
      <c r="N51" t="s">
        <v>639</v>
      </c>
      <c r="O51" t="s">
        <v>678</v>
      </c>
      <c r="P51" t="s">
        <v>23</v>
      </c>
      <c r="Q51" t="s">
        <v>679</v>
      </c>
      <c r="R51" t="s">
        <v>640</v>
      </c>
      <c r="S51" t="s">
        <v>11067</v>
      </c>
      <c r="T51" t="s">
        <v>11066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11068</v>
      </c>
      <c r="F52">
        <v>200</v>
      </c>
      <c r="G52">
        <v>0</v>
      </c>
      <c r="H52" t="s">
        <v>637</v>
      </c>
      <c r="I52" t="s">
        <v>1790</v>
      </c>
      <c r="J52" t="s">
        <v>675</v>
      </c>
      <c r="K52" t="s">
        <v>639</v>
      </c>
      <c r="L52" t="s">
        <v>640</v>
      </c>
      <c r="M52" t="s">
        <v>11069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11070</v>
      </c>
      <c r="T52" t="s">
        <v>11069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11071</v>
      </c>
      <c r="F53">
        <v>200</v>
      </c>
      <c r="G53">
        <v>0</v>
      </c>
      <c r="H53" t="s">
        <v>637</v>
      </c>
      <c r="I53" t="s">
        <v>11072</v>
      </c>
      <c r="J53" t="s">
        <v>664</v>
      </c>
      <c r="K53" t="s">
        <v>639</v>
      </c>
      <c r="L53" t="s">
        <v>640</v>
      </c>
      <c r="M53" t="s">
        <v>11069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11073</v>
      </c>
      <c r="T53" t="s">
        <v>11069</v>
      </c>
    </row>
    <row r="54" spans="1:20" x14ac:dyDescent="0.25">
      <c r="A54" t="s">
        <v>241</v>
      </c>
      <c r="B54" t="s">
        <v>247</v>
      </c>
      <c r="C54">
        <v>159</v>
      </c>
      <c r="D54">
        <v>1</v>
      </c>
      <c r="E54" t="s">
        <v>11074</v>
      </c>
      <c r="F54">
        <v>258</v>
      </c>
      <c r="G54">
        <v>0</v>
      </c>
      <c r="H54" t="s">
        <v>637</v>
      </c>
      <c r="I54" t="s">
        <v>11075</v>
      </c>
      <c r="J54" t="s">
        <v>675</v>
      </c>
      <c r="K54" t="s">
        <v>639</v>
      </c>
      <c r="L54" t="s">
        <v>640</v>
      </c>
      <c r="M54" t="s">
        <v>11076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11077</v>
      </c>
      <c r="T54" t="s">
        <v>11076</v>
      </c>
    </row>
    <row r="55" spans="1:20" x14ac:dyDescent="0.25">
      <c r="A55" t="s">
        <v>239</v>
      </c>
      <c r="B55" t="s">
        <v>245</v>
      </c>
      <c r="C55">
        <v>159</v>
      </c>
      <c r="D55">
        <v>1</v>
      </c>
      <c r="E55" t="s">
        <v>11074</v>
      </c>
      <c r="F55">
        <v>258</v>
      </c>
      <c r="G55">
        <v>0</v>
      </c>
      <c r="H55" t="s">
        <v>637</v>
      </c>
      <c r="I55" t="s">
        <v>11075</v>
      </c>
      <c r="J55" t="s">
        <v>675</v>
      </c>
      <c r="K55" t="s">
        <v>639</v>
      </c>
      <c r="L55" t="s">
        <v>640</v>
      </c>
      <c r="M55" t="s">
        <v>11076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11077</v>
      </c>
      <c r="T55" t="s">
        <v>11076</v>
      </c>
    </row>
    <row r="56" spans="1:20" x14ac:dyDescent="0.25">
      <c r="A56" t="s">
        <v>72</v>
      </c>
      <c r="B56" t="s">
        <v>108</v>
      </c>
      <c r="C56">
        <v>66.333333333333329</v>
      </c>
      <c r="D56">
        <v>3</v>
      </c>
      <c r="E56" t="s">
        <v>11078</v>
      </c>
      <c r="F56">
        <v>225</v>
      </c>
      <c r="G56">
        <v>0</v>
      </c>
      <c r="H56" t="s">
        <v>751</v>
      </c>
      <c r="I56" t="s">
        <v>11079</v>
      </c>
      <c r="J56" t="s">
        <v>11080</v>
      </c>
      <c r="K56" t="s">
        <v>912</v>
      </c>
      <c r="L56" t="s">
        <v>11081</v>
      </c>
      <c r="M56" t="s">
        <v>11082</v>
      </c>
      <c r="N56" t="s">
        <v>639</v>
      </c>
      <c r="O56" t="s">
        <v>678</v>
      </c>
      <c r="P56" t="s">
        <v>23</v>
      </c>
      <c r="Q56" t="s">
        <v>679</v>
      </c>
      <c r="R56" t="s">
        <v>640</v>
      </c>
      <c r="S56" t="s">
        <v>11083</v>
      </c>
      <c r="T56" t="s">
        <v>11082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11084</v>
      </c>
      <c r="F57">
        <v>100</v>
      </c>
      <c r="G57">
        <v>0</v>
      </c>
      <c r="H57" t="s">
        <v>637</v>
      </c>
      <c r="I57" t="s">
        <v>11085</v>
      </c>
      <c r="J57" t="s">
        <v>754</v>
      </c>
      <c r="K57" t="s">
        <v>639</v>
      </c>
      <c r="L57" t="s">
        <v>640</v>
      </c>
      <c r="M57" t="s">
        <v>11086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11087</v>
      </c>
      <c r="T57" t="s">
        <v>11086</v>
      </c>
    </row>
    <row r="58" spans="1:20" x14ac:dyDescent="0.25">
      <c r="A58" t="s">
        <v>18</v>
      </c>
      <c r="B58" t="s">
        <v>19</v>
      </c>
      <c r="C58">
        <v>66.666666666666671</v>
      </c>
      <c r="D58">
        <v>3</v>
      </c>
      <c r="E58" t="s">
        <v>11088</v>
      </c>
      <c r="F58">
        <v>129</v>
      </c>
      <c r="G58">
        <v>0</v>
      </c>
      <c r="H58" t="s">
        <v>637</v>
      </c>
      <c r="I58" t="s">
        <v>7643</v>
      </c>
      <c r="J58" t="s">
        <v>653</v>
      </c>
      <c r="K58" t="s">
        <v>639</v>
      </c>
      <c r="L58" t="s">
        <v>640</v>
      </c>
      <c r="M58" t="s">
        <v>11089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11090</v>
      </c>
      <c r="T58" t="s">
        <v>11089</v>
      </c>
    </row>
    <row r="59" spans="1:20" x14ac:dyDescent="0.25">
      <c r="A59" t="s">
        <v>241</v>
      </c>
      <c r="B59" t="s">
        <v>247</v>
      </c>
      <c r="C59">
        <v>159</v>
      </c>
      <c r="D59">
        <v>1</v>
      </c>
      <c r="E59" t="s">
        <v>11091</v>
      </c>
      <c r="F59">
        <v>258</v>
      </c>
      <c r="G59">
        <v>0</v>
      </c>
      <c r="H59" t="s">
        <v>637</v>
      </c>
      <c r="I59" t="s">
        <v>11092</v>
      </c>
      <c r="J59" t="s">
        <v>663</v>
      </c>
      <c r="K59" t="s">
        <v>639</v>
      </c>
      <c r="L59" t="s">
        <v>640</v>
      </c>
      <c r="M59" t="s">
        <v>11093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11094</v>
      </c>
      <c r="T59" t="s">
        <v>11095</v>
      </c>
    </row>
    <row r="60" spans="1:20" x14ac:dyDescent="0.25">
      <c r="A60" t="s">
        <v>239</v>
      </c>
      <c r="B60" t="s">
        <v>245</v>
      </c>
      <c r="C60">
        <v>159</v>
      </c>
      <c r="D60">
        <v>1</v>
      </c>
      <c r="E60" t="s">
        <v>11091</v>
      </c>
      <c r="F60">
        <v>258</v>
      </c>
      <c r="G60">
        <v>0</v>
      </c>
      <c r="H60" t="s">
        <v>637</v>
      </c>
      <c r="I60" t="s">
        <v>11092</v>
      </c>
      <c r="J60" t="s">
        <v>663</v>
      </c>
      <c r="K60" t="s">
        <v>639</v>
      </c>
      <c r="L60" t="s">
        <v>640</v>
      </c>
      <c r="M60" t="s">
        <v>11093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11094</v>
      </c>
      <c r="T60" t="s">
        <v>11095</v>
      </c>
    </row>
    <row r="61" spans="1:20" x14ac:dyDescent="0.25">
      <c r="A61" t="s">
        <v>241</v>
      </c>
      <c r="B61" t="s">
        <v>742</v>
      </c>
      <c r="C61">
        <v>74.7</v>
      </c>
      <c r="D61">
        <v>2</v>
      </c>
      <c r="E61" t="s">
        <v>11096</v>
      </c>
      <c r="F61">
        <v>194.4</v>
      </c>
      <c r="G61">
        <v>45</v>
      </c>
      <c r="H61" t="s">
        <v>677</v>
      </c>
      <c r="I61" t="s">
        <v>11097</v>
      </c>
      <c r="J61" t="s">
        <v>11098</v>
      </c>
      <c r="K61" t="s">
        <v>8745</v>
      </c>
      <c r="L61" t="s">
        <v>11099</v>
      </c>
      <c r="M61" t="s">
        <v>11100</v>
      </c>
      <c r="N61" t="s">
        <v>639</v>
      </c>
      <c r="O61" t="s">
        <v>678</v>
      </c>
      <c r="P61" t="s">
        <v>23</v>
      </c>
      <c r="Q61" t="s">
        <v>679</v>
      </c>
      <c r="R61" t="s">
        <v>640</v>
      </c>
      <c r="S61" t="s">
        <v>11101</v>
      </c>
      <c r="T61" t="s">
        <v>11102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11103</v>
      </c>
      <c r="F62">
        <v>200</v>
      </c>
      <c r="G62">
        <v>0</v>
      </c>
      <c r="H62" t="s">
        <v>637</v>
      </c>
      <c r="I62" t="s">
        <v>7643</v>
      </c>
      <c r="J62" t="s">
        <v>653</v>
      </c>
      <c r="K62" t="s">
        <v>639</v>
      </c>
      <c r="L62" t="s">
        <v>640</v>
      </c>
      <c r="M62" t="s">
        <v>11104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11105</v>
      </c>
      <c r="T62" t="s">
        <v>11106</v>
      </c>
    </row>
    <row r="63" spans="1:20" x14ac:dyDescent="0.25">
      <c r="A63" t="s">
        <v>241</v>
      </c>
      <c r="B63" t="s">
        <v>247</v>
      </c>
      <c r="C63">
        <v>159</v>
      </c>
      <c r="D63">
        <v>1</v>
      </c>
      <c r="E63" t="s">
        <v>11107</v>
      </c>
      <c r="F63">
        <v>129</v>
      </c>
      <c r="G63">
        <v>0</v>
      </c>
      <c r="H63" t="s">
        <v>637</v>
      </c>
      <c r="I63" t="s">
        <v>11108</v>
      </c>
      <c r="J63" t="s">
        <v>683</v>
      </c>
      <c r="K63" t="s">
        <v>639</v>
      </c>
      <c r="L63" t="s">
        <v>640</v>
      </c>
      <c r="M63" t="s">
        <v>11109</v>
      </c>
      <c r="N63" t="s">
        <v>639</v>
      </c>
      <c r="O63" t="s">
        <v>641</v>
      </c>
      <c r="P63" t="s">
        <v>5</v>
      </c>
      <c r="Q63" t="s">
        <v>642</v>
      </c>
      <c r="R63" t="s">
        <v>640</v>
      </c>
      <c r="S63" t="s">
        <v>11110</v>
      </c>
      <c r="T63" t="s">
        <v>11109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11111</v>
      </c>
      <c r="F64">
        <v>200</v>
      </c>
      <c r="G64">
        <v>0</v>
      </c>
      <c r="H64" t="s">
        <v>637</v>
      </c>
      <c r="I64" t="s">
        <v>11112</v>
      </c>
      <c r="J64" t="s">
        <v>653</v>
      </c>
      <c r="K64" t="s">
        <v>639</v>
      </c>
      <c r="L64" t="s">
        <v>640</v>
      </c>
      <c r="M64" t="s">
        <v>11093</v>
      </c>
      <c r="N64" t="s">
        <v>639</v>
      </c>
      <c r="O64" t="s">
        <v>647</v>
      </c>
      <c r="P64" t="s">
        <v>5</v>
      </c>
      <c r="Q64" t="s">
        <v>648</v>
      </c>
      <c r="R64" t="s">
        <v>640</v>
      </c>
      <c r="S64" t="s">
        <v>11113</v>
      </c>
      <c r="T64" t="s">
        <v>11114</v>
      </c>
    </row>
    <row r="65" spans="1:20" x14ac:dyDescent="0.25">
      <c r="A65" t="s">
        <v>241</v>
      </c>
      <c r="B65" t="s">
        <v>247</v>
      </c>
      <c r="C65">
        <v>159</v>
      </c>
      <c r="D65">
        <v>1</v>
      </c>
      <c r="E65" t="s">
        <v>11115</v>
      </c>
      <c r="F65">
        <v>387</v>
      </c>
      <c r="G65">
        <v>0</v>
      </c>
      <c r="H65" t="s">
        <v>637</v>
      </c>
      <c r="I65" t="s">
        <v>11116</v>
      </c>
      <c r="J65" t="s">
        <v>11117</v>
      </c>
      <c r="K65" t="s">
        <v>639</v>
      </c>
      <c r="L65" t="s">
        <v>640</v>
      </c>
      <c r="M65" t="s">
        <v>11118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11119</v>
      </c>
      <c r="T65" t="s">
        <v>11118</v>
      </c>
    </row>
    <row r="66" spans="1:20" x14ac:dyDescent="0.25">
      <c r="A66" t="s">
        <v>601</v>
      </c>
      <c r="B66" t="s">
        <v>602</v>
      </c>
      <c r="C66">
        <v>159</v>
      </c>
      <c r="D66">
        <v>1</v>
      </c>
      <c r="E66" t="s">
        <v>11115</v>
      </c>
      <c r="F66">
        <v>387</v>
      </c>
      <c r="G66">
        <v>0</v>
      </c>
      <c r="H66" t="s">
        <v>637</v>
      </c>
      <c r="I66" t="s">
        <v>11116</v>
      </c>
      <c r="J66" t="s">
        <v>11117</v>
      </c>
      <c r="K66" t="s">
        <v>639</v>
      </c>
      <c r="L66" t="s">
        <v>640</v>
      </c>
      <c r="M66" t="s">
        <v>11118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11119</v>
      </c>
      <c r="T66" t="s">
        <v>11118</v>
      </c>
    </row>
    <row r="67" spans="1:20" x14ac:dyDescent="0.25">
      <c r="A67" t="s">
        <v>239</v>
      </c>
      <c r="B67" t="s">
        <v>245</v>
      </c>
      <c r="C67">
        <v>159</v>
      </c>
      <c r="D67">
        <v>1</v>
      </c>
      <c r="E67" t="s">
        <v>11115</v>
      </c>
      <c r="F67">
        <v>387</v>
      </c>
      <c r="G67">
        <v>0</v>
      </c>
      <c r="H67" t="s">
        <v>637</v>
      </c>
      <c r="I67" t="s">
        <v>11116</v>
      </c>
      <c r="J67" t="s">
        <v>11117</v>
      </c>
      <c r="K67" t="s">
        <v>639</v>
      </c>
      <c r="L67" t="s">
        <v>640</v>
      </c>
      <c r="M67" t="s">
        <v>11118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11119</v>
      </c>
      <c r="T67" t="s">
        <v>11118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11120</v>
      </c>
      <c r="F68">
        <v>100</v>
      </c>
      <c r="G68">
        <v>0</v>
      </c>
      <c r="H68" t="s">
        <v>637</v>
      </c>
      <c r="I68" t="s">
        <v>11121</v>
      </c>
      <c r="J68" t="s">
        <v>757</v>
      </c>
      <c r="K68" t="s">
        <v>639</v>
      </c>
      <c r="L68" t="s">
        <v>640</v>
      </c>
      <c r="M68" t="s">
        <v>11122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11123</v>
      </c>
      <c r="T68" t="s">
        <v>11122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11124</v>
      </c>
      <c r="F69">
        <v>100</v>
      </c>
      <c r="G69">
        <v>0</v>
      </c>
      <c r="H69" t="s">
        <v>637</v>
      </c>
      <c r="I69" t="s">
        <v>11125</v>
      </c>
      <c r="J69" t="s">
        <v>704</v>
      </c>
      <c r="K69" t="s">
        <v>639</v>
      </c>
      <c r="L69" t="s">
        <v>640</v>
      </c>
      <c r="M69" t="s">
        <v>11126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11127</v>
      </c>
      <c r="T69" t="s">
        <v>11126</v>
      </c>
    </row>
    <row r="70" spans="1:20" x14ac:dyDescent="0.25">
      <c r="A70" t="s">
        <v>147</v>
      </c>
      <c r="B70" t="s">
        <v>148</v>
      </c>
      <c r="C70">
        <v>65</v>
      </c>
      <c r="D70">
        <v>9</v>
      </c>
      <c r="E70" t="s">
        <v>11128</v>
      </c>
      <c r="F70">
        <v>315</v>
      </c>
      <c r="G70">
        <v>0</v>
      </c>
      <c r="H70" t="s">
        <v>637</v>
      </c>
      <c r="I70" t="s">
        <v>11129</v>
      </c>
      <c r="J70" t="s">
        <v>713</v>
      </c>
      <c r="K70" t="s">
        <v>639</v>
      </c>
      <c r="L70" t="s">
        <v>640</v>
      </c>
      <c r="M70" t="s">
        <v>11130</v>
      </c>
      <c r="N70" t="s">
        <v>639</v>
      </c>
      <c r="O70" t="s">
        <v>641</v>
      </c>
      <c r="P70" t="s">
        <v>5</v>
      </c>
      <c r="Q70" t="s">
        <v>642</v>
      </c>
      <c r="R70" t="s">
        <v>640</v>
      </c>
      <c r="S70" t="s">
        <v>11131</v>
      </c>
      <c r="T70" t="s">
        <v>11130</v>
      </c>
    </row>
    <row r="71" spans="1:20" x14ac:dyDescent="0.25">
      <c r="A71" t="s">
        <v>240</v>
      </c>
      <c r="B71" t="s">
        <v>246</v>
      </c>
      <c r="C71">
        <v>159</v>
      </c>
      <c r="D71">
        <v>1</v>
      </c>
      <c r="E71" t="s">
        <v>11132</v>
      </c>
      <c r="F71">
        <v>129</v>
      </c>
      <c r="G71">
        <v>0</v>
      </c>
      <c r="H71" t="s">
        <v>637</v>
      </c>
      <c r="I71" t="s">
        <v>11133</v>
      </c>
      <c r="J71" t="s">
        <v>653</v>
      </c>
      <c r="K71" t="s">
        <v>639</v>
      </c>
      <c r="L71" t="s">
        <v>640</v>
      </c>
      <c r="M71" t="s">
        <v>11134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11135</v>
      </c>
      <c r="T71" t="s">
        <v>11134</v>
      </c>
    </row>
    <row r="72" spans="1:20" x14ac:dyDescent="0.25">
      <c r="A72" t="s">
        <v>18</v>
      </c>
      <c r="B72" t="s">
        <v>19</v>
      </c>
      <c r="C72">
        <v>33</v>
      </c>
      <c r="D72">
        <v>10</v>
      </c>
      <c r="E72" t="s">
        <v>11136</v>
      </c>
      <c r="F72">
        <v>330</v>
      </c>
      <c r="G72">
        <v>0</v>
      </c>
      <c r="H72" t="s">
        <v>661</v>
      </c>
      <c r="I72" t="s">
        <v>11137</v>
      </c>
      <c r="J72" t="s">
        <v>884</v>
      </c>
      <c r="K72" t="s">
        <v>639</v>
      </c>
      <c r="L72" t="s">
        <v>640</v>
      </c>
      <c r="M72" t="s">
        <v>11138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11139</v>
      </c>
      <c r="T72" t="s">
        <v>11138</v>
      </c>
    </row>
    <row r="73" spans="1:20" x14ac:dyDescent="0.25">
      <c r="A73" t="s">
        <v>22</v>
      </c>
      <c r="B73" t="s">
        <v>27</v>
      </c>
      <c r="C73">
        <v>90</v>
      </c>
      <c r="D73">
        <v>2</v>
      </c>
      <c r="E73" t="s">
        <v>11140</v>
      </c>
      <c r="F73">
        <v>158.5</v>
      </c>
      <c r="G73">
        <v>7.5</v>
      </c>
      <c r="H73" t="s">
        <v>677</v>
      </c>
      <c r="I73" t="s">
        <v>11141</v>
      </c>
      <c r="J73" t="s">
        <v>11142</v>
      </c>
      <c r="K73" t="s">
        <v>11143</v>
      </c>
      <c r="L73" t="s">
        <v>11144</v>
      </c>
      <c r="M73" t="s">
        <v>11145</v>
      </c>
      <c r="N73" t="s">
        <v>639</v>
      </c>
      <c r="O73" t="s">
        <v>678</v>
      </c>
      <c r="P73" t="s">
        <v>23</v>
      </c>
      <c r="Q73" t="s">
        <v>679</v>
      </c>
      <c r="R73" t="s">
        <v>640</v>
      </c>
      <c r="S73" t="s">
        <v>11146</v>
      </c>
      <c r="T73" t="s">
        <v>11145</v>
      </c>
    </row>
    <row r="74" spans="1:20" x14ac:dyDescent="0.25">
      <c r="A74" t="s">
        <v>240</v>
      </c>
      <c r="B74" t="s">
        <v>246</v>
      </c>
      <c r="C74">
        <v>159</v>
      </c>
      <c r="D74">
        <v>1</v>
      </c>
      <c r="E74" t="s">
        <v>11147</v>
      </c>
      <c r="F74">
        <v>129</v>
      </c>
      <c r="G74">
        <v>0</v>
      </c>
      <c r="H74" t="s">
        <v>637</v>
      </c>
      <c r="I74" t="s">
        <v>11148</v>
      </c>
      <c r="J74" t="s">
        <v>708</v>
      </c>
      <c r="K74" t="s">
        <v>639</v>
      </c>
      <c r="L74" t="s">
        <v>640</v>
      </c>
      <c r="M74" t="s">
        <v>11149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11150</v>
      </c>
      <c r="T74" t="s">
        <v>11149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11151</v>
      </c>
      <c r="F75">
        <v>100</v>
      </c>
      <c r="G75">
        <v>0</v>
      </c>
      <c r="H75" t="s">
        <v>637</v>
      </c>
      <c r="I75" t="s">
        <v>9720</v>
      </c>
      <c r="J75" t="s">
        <v>884</v>
      </c>
      <c r="K75" t="s">
        <v>639</v>
      </c>
      <c r="L75" t="s">
        <v>640</v>
      </c>
      <c r="M75" t="s">
        <v>11152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11153</v>
      </c>
      <c r="T75" t="s">
        <v>11152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11154</v>
      </c>
      <c r="F76">
        <v>200</v>
      </c>
      <c r="G76">
        <v>0</v>
      </c>
      <c r="H76" t="s">
        <v>637</v>
      </c>
      <c r="I76" t="s">
        <v>11155</v>
      </c>
      <c r="J76" t="s">
        <v>659</v>
      </c>
      <c r="K76" t="s">
        <v>639</v>
      </c>
      <c r="L76" t="s">
        <v>640</v>
      </c>
      <c r="M76" t="s">
        <v>11156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11157</v>
      </c>
      <c r="T76" t="s">
        <v>11156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11158</v>
      </c>
      <c r="F77">
        <v>200</v>
      </c>
      <c r="G77">
        <v>0</v>
      </c>
      <c r="H77" t="s">
        <v>637</v>
      </c>
      <c r="I77" t="s">
        <v>11159</v>
      </c>
      <c r="J77" t="s">
        <v>692</v>
      </c>
      <c r="K77" t="s">
        <v>639</v>
      </c>
      <c r="L77" t="s">
        <v>640</v>
      </c>
      <c r="M77" t="s">
        <v>11160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11161</v>
      </c>
      <c r="T77" t="s">
        <v>11160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11162</v>
      </c>
      <c r="F78">
        <v>200</v>
      </c>
      <c r="G78">
        <v>0</v>
      </c>
      <c r="H78" t="s">
        <v>637</v>
      </c>
      <c r="I78" t="s">
        <v>953</v>
      </c>
      <c r="J78" t="s">
        <v>685</v>
      </c>
      <c r="K78" t="s">
        <v>639</v>
      </c>
      <c r="L78" t="s">
        <v>640</v>
      </c>
      <c r="M78" t="s">
        <v>11163</v>
      </c>
      <c r="N78" t="s">
        <v>639</v>
      </c>
      <c r="O78" t="s">
        <v>647</v>
      </c>
      <c r="P78" t="s">
        <v>5</v>
      </c>
      <c r="Q78" t="s">
        <v>648</v>
      </c>
      <c r="R78" t="s">
        <v>640</v>
      </c>
      <c r="S78" t="s">
        <v>11164</v>
      </c>
      <c r="T78" t="s">
        <v>11163</v>
      </c>
    </row>
    <row r="79" spans="1:20" x14ac:dyDescent="0.25">
      <c r="A79" t="s">
        <v>147</v>
      </c>
      <c r="B79" t="s">
        <v>148</v>
      </c>
      <c r="C79">
        <v>40</v>
      </c>
      <c r="D79">
        <v>10</v>
      </c>
      <c r="E79" t="s">
        <v>11165</v>
      </c>
      <c r="F79">
        <v>400</v>
      </c>
      <c r="G79">
        <v>0</v>
      </c>
      <c r="H79" t="s">
        <v>637</v>
      </c>
      <c r="I79" t="s">
        <v>11166</v>
      </c>
      <c r="J79" t="s">
        <v>687</v>
      </c>
      <c r="K79" t="s">
        <v>639</v>
      </c>
      <c r="L79" t="s">
        <v>640</v>
      </c>
      <c r="M79" t="s">
        <v>11167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11168</v>
      </c>
      <c r="T79" t="s">
        <v>11167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11169</v>
      </c>
      <c r="F80">
        <v>100</v>
      </c>
      <c r="G80">
        <v>0</v>
      </c>
      <c r="H80" t="s">
        <v>637</v>
      </c>
      <c r="I80" t="s">
        <v>11170</v>
      </c>
      <c r="J80" t="s">
        <v>653</v>
      </c>
      <c r="K80" t="s">
        <v>639</v>
      </c>
      <c r="L80" t="s">
        <v>640</v>
      </c>
      <c r="M80" t="s">
        <v>11171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11172</v>
      </c>
      <c r="T80" t="s">
        <v>11171</v>
      </c>
    </row>
    <row r="81" spans="1:20" x14ac:dyDescent="0.25">
      <c r="A81" t="s">
        <v>241</v>
      </c>
      <c r="B81" t="s">
        <v>247</v>
      </c>
      <c r="C81">
        <v>159</v>
      </c>
      <c r="D81">
        <v>1</v>
      </c>
      <c r="E81" t="s">
        <v>11173</v>
      </c>
      <c r="F81">
        <v>109</v>
      </c>
      <c r="G81">
        <v>0</v>
      </c>
      <c r="H81" t="s">
        <v>637</v>
      </c>
      <c r="I81" t="s">
        <v>11174</v>
      </c>
      <c r="J81" t="s">
        <v>727</v>
      </c>
      <c r="K81" t="s">
        <v>639</v>
      </c>
      <c r="L81" t="s">
        <v>640</v>
      </c>
      <c r="M81" t="s">
        <v>11175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11176</v>
      </c>
      <c r="T81" t="s">
        <v>11175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11177</v>
      </c>
      <c r="F82">
        <v>200</v>
      </c>
      <c r="G82">
        <v>0</v>
      </c>
      <c r="H82" t="s">
        <v>637</v>
      </c>
      <c r="I82" t="s">
        <v>11178</v>
      </c>
      <c r="J82" t="s">
        <v>762</v>
      </c>
      <c r="K82" t="s">
        <v>639</v>
      </c>
      <c r="L82" t="s">
        <v>640</v>
      </c>
      <c r="M82" t="s">
        <v>11179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11180</v>
      </c>
      <c r="T82" t="s">
        <v>11179</v>
      </c>
    </row>
    <row r="83" spans="1:20" x14ac:dyDescent="0.25">
      <c r="A83" t="s">
        <v>18</v>
      </c>
      <c r="B83" t="s">
        <v>19</v>
      </c>
      <c r="C83">
        <v>66.666666666666671</v>
      </c>
      <c r="D83">
        <v>3</v>
      </c>
      <c r="E83" t="s">
        <v>11181</v>
      </c>
      <c r="F83">
        <v>338</v>
      </c>
      <c r="G83">
        <v>0</v>
      </c>
      <c r="H83" t="s">
        <v>637</v>
      </c>
      <c r="I83" t="s">
        <v>953</v>
      </c>
      <c r="J83" t="s">
        <v>659</v>
      </c>
      <c r="K83" t="s">
        <v>639</v>
      </c>
      <c r="L83" t="s">
        <v>640</v>
      </c>
      <c r="M83" t="s">
        <v>11182</v>
      </c>
      <c r="N83" t="s">
        <v>639</v>
      </c>
      <c r="O83" t="s">
        <v>660</v>
      </c>
      <c r="P83" t="s">
        <v>5</v>
      </c>
      <c r="Q83" t="s">
        <v>642</v>
      </c>
      <c r="R83" t="s">
        <v>640</v>
      </c>
      <c r="S83" t="s">
        <v>11183</v>
      </c>
      <c r="T83" t="s">
        <v>11182</v>
      </c>
    </row>
    <row r="84" spans="1:20" x14ac:dyDescent="0.25">
      <c r="A84" t="s">
        <v>239</v>
      </c>
      <c r="B84" t="s">
        <v>245</v>
      </c>
      <c r="C84">
        <v>159</v>
      </c>
      <c r="D84">
        <v>1</v>
      </c>
      <c r="E84" t="s">
        <v>11181</v>
      </c>
      <c r="F84">
        <v>338</v>
      </c>
      <c r="G84">
        <v>0</v>
      </c>
      <c r="H84" t="s">
        <v>637</v>
      </c>
      <c r="I84" t="s">
        <v>953</v>
      </c>
      <c r="J84" t="s">
        <v>659</v>
      </c>
      <c r="K84" t="s">
        <v>639</v>
      </c>
      <c r="L84" t="s">
        <v>640</v>
      </c>
      <c r="M84" t="s">
        <v>11182</v>
      </c>
      <c r="N84" t="s">
        <v>639</v>
      </c>
      <c r="O84" t="s">
        <v>660</v>
      </c>
      <c r="P84" t="s">
        <v>5</v>
      </c>
      <c r="Q84" t="s">
        <v>642</v>
      </c>
      <c r="R84" t="s">
        <v>640</v>
      </c>
      <c r="S84" t="s">
        <v>11183</v>
      </c>
      <c r="T84" t="s">
        <v>11182</v>
      </c>
    </row>
    <row r="85" spans="1:20" x14ac:dyDescent="0.25">
      <c r="A85" t="s">
        <v>240</v>
      </c>
      <c r="B85" t="s">
        <v>246</v>
      </c>
      <c r="C85">
        <v>159</v>
      </c>
      <c r="D85">
        <v>1</v>
      </c>
      <c r="E85" t="s">
        <v>11181</v>
      </c>
      <c r="F85">
        <v>338</v>
      </c>
      <c r="G85">
        <v>0</v>
      </c>
      <c r="H85" t="s">
        <v>637</v>
      </c>
      <c r="I85" t="s">
        <v>953</v>
      </c>
      <c r="J85" t="s">
        <v>659</v>
      </c>
      <c r="K85" t="s">
        <v>639</v>
      </c>
      <c r="L85" t="s">
        <v>640</v>
      </c>
      <c r="M85" t="s">
        <v>11182</v>
      </c>
      <c r="N85" t="s">
        <v>639</v>
      </c>
      <c r="O85" t="s">
        <v>660</v>
      </c>
      <c r="P85" t="s">
        <v>5</v>
      </c>
      <c r="Q85" t="s">
        <v>642</v>
      </c>
      <c r="R85" t="s">
        <v>640</v>
      </c>
      <c r="S85" t="s">
        <v>11183</v>
      </c>
      <c r="T85" t="s">
        <v>11182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6</v>
      </c>
      <c r="E86" t="s">
        <v>11184</v>
      </c>
      <c r="F86">
        <v>200</v>
      </c>
      <c r="G86">
        <v>0</v>
      </c>
      <c r="H86" t="s">
        <v>637</v>
      </c>
      <c r="I86" t="s">
        <v>11185</v>
      </c>
      <c r="J86" t="s">
        <v>780</v>
      </c>
      <c r="K86" t="s">
        <v>639</v>
      </c>
      <c r="L86" t="s">
        <v>640</v>
      </c>
      <c r="M86" t="s">
        <v>11186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11187</v>
      </c>
      <c r="T86" t="s">
        <v>11186</v>
      </c>
    </row>
    <row r="87" spans="1:20" x14ac:dyDescent="0.25">
      <c r="A87" t="s">
        <v>241</v>
      </c>
      <c r="B87" t="s">
        <v>247</v>
      </c>
      <c r="C87">
        <v>159</v>
      </c>
      <c r="D87">
        <v>1</v>
      </c>
      <c r="E87" t="s">
        <v>11188</v>
      </c>
      <c r="F87">
        <v>387</v>
      </c>
      <c r="G87">
        <v>0</v>
      </c>
      <c r="H87" t="s">
        <v>637</v>
      </c>
      <c r="I87" t="s">
        <v>11189</v>
      </c>
      <c r="J87" t="s">
        <v>767</v>
      </c>
      <c r="K87" t="s">
        <v>639</v>
      </c>
      <c r="L87" t="s">
        <v>640</v>
      </c>
      <c r="M87" t="s">
        <v>11190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11191</v>
      </c>
      <c r="T87" t="s">
        <v>11190</v>
      </c>
    </row>
    <row r="88" spans="1:20" x14ac:dyDescent="0.25">
      <c r="A88" t="s">
        <v>240</v>
      </c>
      <c r="B88" t="s">
        <v>246</v>
      </c>
      <c r="C88">
        <v>159</v>
      </c>
      <c r="D88">
        <v>1</v>
      </c>
      <c r="E88" t="s">
        <v>11188</v>
      </c>
      <c r="F88">
        <v>387</v>
      </c>
      <c r="G88">
        <v>0</v>
      </c>
      <c r="H88" t="s">
        <v>637</v>
      </c>
      <c r="I88" t="s">
        <v>11189</v>
      </c>
      <c r="J88" t="s">
        <v>767</v>
      </c>
      <c r="K88" t="s">
        <v>639</v>
      </c>
      <c r="L88" t="s">
        <v>640</v>
      </c>
      <c r="M88" t="s">
        <v>11190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11191</v>
      </c>
      <c r="T88" t="s">
        <v>11190</v>
      </c>
    </row>
    <row r="89" spans="1:20" x14ac:dyDescent="0.25">
      <c r="A89" t="s">
        <v>239</v>
      </c>
      <c r="B89" t="s">
        <v>245</v>
      </c>
      <c r="C89">
        <v>159</v>
      </c>
      <c r="D89">
        <v>1</v>
      </c>
      <c r="E89" t="s">
        <v>11188</v>
      </c>
      <c r="F89">
        <v>387</v>
      </c>
      <c r="G89">
        <v>0</v>
      </c>
      <c r="H89" t="s">
        <v>637</v>
      </c>
      <c r="I89" t="s">
        <v>11189</v>
      </c>
      <c r="J89" t="s">
        <v>767</v>
      </c>
      <c r="K89" t="s">
        <v>639</v>
      </c>
      <c r="L89" t="s">
        <v>640</v>
      </c>
      <c r="M89" t="s">
        <v>11190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11191</v>
      </c>
      <c r="T89" t="s">
        <v>11190</v>
      </c>
    </row>
    <row r="90" spans="1:20" x14ac:dyDescent="0.25">
      <c r="A90" t="s">
        <v>601</v>
      </c>
      <c r="B90" t="s">
        <v>602</v>
      </c>
      <c r="C90">
        <v>139</v>
      </c>
      <c r="D90">
        <v>1</v>
      </c>
      <c r="E90" t="s">
        <v>11192</v>
      </c>
      <c r="F90">
        <v>499</v>
      </c>
      <c r="G90">
        <v>0</v>
      </c>
      <c r="H90" t="s">
        <v>637</v>
      </c>
      <c r="I90" t="s">
        <v>11189</v>
      </c>
      <c r="J90" t="s">
        <v>767</v>
      </c>
      <c r="K90" t="s">
        <v>639</v>
      </c>
      <c r="L90" t="s">
        <v>640</v>
      </c>
      <c r="M90" t="s">
        <v>11193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11194</v>
      </c>
      <c r="T90" t="s">
        <v>11193</v>
      </c>
    </row>
    <row r="91" spans="1:20" x14ac:dyDescent="0.25">
      <c r="A91" t="s">
        <v>241</v>
      </c>
      <c r="B91" t="s">
        <v>247</v>
      </c>
      <c r="C91">
        <v>139</v>
      </c>
      <c r="D91">
        <v>1</v>
      </c>
      <c r="E91" t="s">
        <v>11192</v>
      </c>
      <c r="F91">
        <v>499</v>
      </c>
      <c r="G91">
        <v>0</v>
      </c>
      <c r="H91" t="s">
        <v>637</v>
      </c>
      <c r="I91" t="s">
        <v>11189</v>
      </c>
      <c r="J91" t="s">
        <v>767</v>
      </c>
      <c r="K91" t="s">
        <v>639</v>
      </c>
      <c r="L91" t="s">
        <v>640</v>
      </c>
      <c r="M91" t="s">
        <v>11193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11194</v>
      </c>
      <c r="T91" t="s">
        <v>11193</v>
      </c>
    </row>
    <row r="92" spans="1:20" x14ac:dyDescent="0.25">
      <c r="A92" t="s">
        <v>240</v>
      </c>
      <c r="B92" t="s">
        <v>246</v>
      </c>
      <c r="C92">
        <v>139</v>
      </c>
      <c r="D92">
        <v>1</v>
      </c>
      <c r="E92" t="s">
        <v>11192</v>
      </c>
      <c r="F92">
        <v>499</v>
      </c>
      <c r="G92">
        <v>0</v>
      </c>
      <c r="H92" t="s">
        <v>637</v>
      </c>
      <c r="I92" t="s">
        <v>11189</v>
      </c>
      <c r="J92" t="s">
        <v>767</v>
      </c>
      <c r="K92" t="s">
        <v>639</v>
      </c>
      <c r="L92" t="s">
        <v>640</v>
      </c>
      <c r="M92" t="s">
        <v>11193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11194</v>
      </c>
      <c r="T92" t="s">
        <v>11193</v>
      </c>
    </row>
    <row r="93" spans="1:20" x14ac:dyDescent="0.25">
      <c r="A93" t="s">
        <v>239</v>
      </c>
      <c r="B93" t="s">
        <v>245</v>
      </c>
      <c r="C93">
        <v>139</v>
      </c>
      <c r="D93">
        <v>1</v>
      </c>
      <c r="E93" t="s">
        <v>11192</v>
      </c>
      <c r="F93">
        <v>499</v>
      </c>
      <c r="G93">
        <v>0</v>
      </c>
      <c r="H93" t="s">
        <v>637</v>
      </c>
      <c r="I93" t="s">
        <v>11189</v>
      </c>
      <c r="J93" t="s">
        <v>767</v>
      </c>
      <c r="K93" t="s">
        <v>639</v>
      </c>
      <c r="L93" t="s">
        <v>640</v>
      </c>
      <c r="M93" t="s">
        <v>11193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11194</v>
      </c>
      <c r="T93" t="s">
        <v>11193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6</v>
      </c>
      <c r="E94" t="s">
        <v>11195</v>
      </c>
      <c r="F94">
        <v>200</v>
      </c>
      <c r="G94">
        <v>0</v>
      </c>
      <c r="H94" t="s">
        <v>637</v>
      </c>
      <c r="I94" t="s">
        <v>11196</v>
      </c>
      <c r="J94" t="s">
        <v>655</v>
      </c>
      <c r="K94" t="s">
        <v>639</v>
      </c>
      <c r="L94" t="s">
        <v>640</v>
      </c>
      <c r="M94" t="s">
        <v>11197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11198</v>
      </c>
      <c r="T94" t="s">
        <v>11197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11199</v>
      </c>
      <c r="F95">
        <v>129</v>
      </c>
      <c r="G95">
        <v>0</v>
      </c>
      <c r="H95" t="s">
        <v>637</v>
      </c>
      <c r="I95" t="s">
        <v>11200</v>
      </c>
      <c r="J95" t="s">
        <v>755</v>
      </c>
      <c r="K95" t="s">
        <v>639</v>
      </c>
      <c r="L95" t="s">
        <v>640</v>
      </c>
      <c r="M95" t="s">
        <v>11197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11201</v>
      </c>
      <c r="T95" t="s">
        <v>11197</v>
      </c>
    </row>
    <row r="96" spans="1:20" x14ac:dyDescent="0.25">
      <c r="A96" t="s">
        <v>601</v>
      </c>
      <c r="B96" t="s">
        <v>602</v>
      </c>
      <c r="C96">
        <v>139</v>
      </c>
      <c r="D96">
        <v>2</v>
      </c>
      <c r="E96" t="s">
        <v>11202</v>
      </c>
      <c r="F96">
        <v>1050</v>
      </c>
      <c r="G96">
        <v>0</v>
      </c>
      <c r="H96" t="s">
        <v>637</v>
      </c>
      <c r="I96" t="s">
        <v>11203</v>
      </c>
      <c r="J96" t="s">
        <v>11204</v>
      </c>
      <c r="K96" t="s">
        <v>639</v>
      </c>
      <c r="L96" t="s">
        <v>640</v>
      </c>
      <c r="M96" t="s">
        <v>11205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11206</v>
      </c>
      <c r="T96" t="s">
        <v>11205</v>
      </c>
    </row>
    <row r="97" spans="1:20" x14ac:dyDescent="0.25">
      <c r="A97" t="s">
        <v>241</v>
      </c>
      <c r="B97" t="s">
        <v>247</v>
      </c>
      <c r="C97">
        <v>139</v>
      </c>
      <c r="D97">
        <v>2</v>
      </c>
      <c r="E97" t="s">
        <v>11202</v>
      </c>
      <c r="F97">
        <v>1050</v>
      </c>
      <c r="G97">
        <v>0</v>
      </c>
      <c r="H97" t="s">
        <v>637</v>
      </c>
      <c r="I97" t="s">
        <v>11203</v>
      </c>
      <c r="J97" t="s">
        <v>11204</v>
      </c>
      <c r="K97" t="s">
        <v>639</v>
      </c>
      <c r="L97" t="s">
        <v>640</v>
      </c>
      <c r="M97" t="s">
        <v>11205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11206</v>
      </c>
      <c r="T97" t="s">
        <v>11205</v>
      </c>
    </row>
    <row r="98" spans="1:20" x14ac:dyDescent="0.25">
      <c r="A98" t="s">
        <v>240</v>
      </c>
      <c r="B98" t="s">
        <v>246</v>
      </c>
      <c r="C98">
        <v>139</v>
      </c>
      <c r="D98">
        <v>3</v>
      </c>
      <c r="E98" t="s">
        <v>11202</v>
      </c>
      <c r="F98">
        <v>1050</v>
      </c>
      <c r="G98">
        <v>0</v>
      </c>
      <c r="H98" t="s">
        <v>637</v>
      </c>
      <c r="I98" t="s">
        <v>11203</v>
      </c>
      <c r="J98" t="s">
        <v>11204</v>
      </c>
      <c r="K98" t="s">
        <v>639</v>
      </c>
      <c r="L98" t="s">
        <v>640</v>
      </c>
      <c r="M98" t="s">
        <v>11205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11206</v>
      </c>
      <c r="T98" t="s">
        <v>11205</v>
      </c>
    </row>
    <row r="99" spans="1:20" x14ac:dyDescent="0.25">
      <c r="A99" t="s">
        <v>239</v>
      </c>
      <c r="B99" t="s">
        <v>245</v>
      </c>
      <c r="C99">
        <v>139</v>
      </c>
      <c r="D99">
        <v>3</v>
      </c>
      <c r="E99" t="s">
        <v>11202</v>
      </c>
      <c r="F99">
        <v>1050</v>
      </c>
      <c r="G99">
        <v>0</v>
      </c>
      <c r="H99" t="s">
        <v>637</v>
      </c>
      <c r="I99" t="s">
        <v>11203</v>
      </c>
      <c r="J99" t="s">
        <v>11204</v>
      </c>
      <c r="K99" t="s">
        <v>639</v>
      </c>
      <c r="L99" t="s">
        <v>640</v>
      </c>
      <c r="M99" t="s">
        <v>11205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11206</v>
      </c>
      <c r="T99" t="s">
        <v>11205</v>
      </c>
    </row>
    <row r="100" spans="1:20" x14ac:dyDescent="0.25">
      <c r="A100" t="s">
        <v>239</v>
      </c>
      <c r="B100" t="s">
        <v>245</v>
      </c>
      <c r="C100">
        <v>159</v>
      </c>
      <c r="D100">
        <v>1</v>
      </c>
      <c r="E100" t="s">
        <v>11207</v>
      </c>
      <c r="F100">
        <v>149</v>
      </c>
      <c r="G100">
        <v>20</v>
      </c>
      <c r="H100" t="s">
        <v>637</v>
      </c>
      <c r="I100" t="s">
        <v>11208</v>
      </c>
      <c r="J100" t="s">
        <v>698</v>
      </c>
      <c r="K100" t="s">
        <v>639</v>
      </c>
      <c r="L100" t="s">
        <v>640</v>
      </c>
      <c r="M100" t="s">
        <v>11209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11210</v>
      </c>
      <c r="T100" t="s">
        <v>11209</v>
      </c>
    </row>
    <row r="101" spans="1:20" x14ac:dyDescent="0.25">
      <c r="A101" t="s">
        <v>601</v>
      </c>
      <c r="B101" t="s">
        <v>602</v>
      </c>
      <c r="C101">
        <v>139</v>
      </c>
      <c r="D101">
        <v>2</v>
      </c>
      <c r="E101" t="s">
        <v>11211</v>
      </c>
      <c r="F101">
        <v>1050</v>
      </c>
      <c r="G101">
        <v>0</v>
      </c>
      <c r="H101" t="s">
        <v>637</v>
      </c>
      <c r="I101" t="s">
        <v>11203</v>
      </c>
      <c r="J101" t="s">
        <v>11204</v>
      </c>
      <c r="K101" t="s">
        <v>639</v>
      </c>
      <c r="L101" t="s">
        <v>640</v>
      </c>
      <c r="M101" t="s">
        <v>11212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11213</v>
      </c>
      <c r="T101" t="s">
        <v>11209</v>
      </c>
    </row>
    <row r="102" spans="1:20" x14ac:dyDescent="0.25">
      <c r="A102" t="s">
        <v>241</v>
      </c>
      <c r="B102" t="s">
        <v>247</v>
      </c>
      <c r="C102">
        <v>139</v>
      </c>
      <c r="D102">
        <v>2</v>
      </c>
      <c r="E102" t="s">
        <v>11211</v>
      </c>
      <c r="F102">
        <v>1050</v>
      </c>
      <c r="G102">
        <v>0</v>
      </c>
      <c r="H102" t="s">
        <v>637</v>
      </c>
      <c r="I102" t="s">
        <v>11203</v>
      </c>
      <c r="J102" t="s">
        <v>11204</v>
      </c>
      <c r="K102" t="s">
        <v>639</v>
      </c>
      <c r="L102" t="s">
        <v>640</v>
      </c>
      <c r="M102" t="s">
        <v>11212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11213</v>
      </c>
      <c r="T102" t="s">
        <v>11209</v>
      </c>
    </row>
    <row r="103" spans="1:20" x14ac:dyDescent="0.25">
      <c r="A103" t="s">
        <v>240</v>
      </c>
      <c r="B103" t="s">
        <v>246</v>
      </c>
      <c r="C103">
        <v>139</v>
      </c>
      <c r="D103">
        <v>3</v>
      </c>
      <c r="E103" t="s">
        <v>11211</v>
      </c>
      <c r="F103">
        <v>1050</v>
      </c>
      <c r="G103">
        <v>0</v>
      </c>
      <c r="H103" t="s">
        <v>637</v>
      </c>
      <c r="I103" t="s">
        <v>11203</v>
      </c>
      <c r="J103" t="s">
        <v>11204</v>
      </c>
      <c r="K103" t="s">
        <v>639</v>
      </c>
      <c r="L103" t="s">
        <v>640</v>
      </c>
      <c r="M103" t="s">
        <v>11212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11213</v>
      </c>
      <c r="T103" t="s">
        <v>11209</v>
      </c>
    </row>
    <row r="104" spans="1:20" x14ac:dyDescent="0.25">
      <c r="A104" t="s">
        <v>239</v>
      </c>
      <c r="B104" t="s">
        <v>245</v>
      </c>
      <c r="C104">
        <v>139</v>
      </c>
      <c r="D104">
        <v>3</v>
      </c>
      <c r="E104" t="s">
        <v>11211</v>
      </c>
      <c r="F104">
        <v>1050</v>
      </c>
      <c r="G104">
        <v>0</v>
      </c>
      <c r="H104" t="s">
        <v>637</v>
      </c>
      <c r="I104" t="s">
        <v>11203</v>
      </c>
      <c r="J104" t="s">
        <v>11204</v>
      </c>
      <c r="K104" t="s">
        <v>639</v>
      </c>
      <c r="L104" t="s">
        <v>640</v>
      </c>
      <c r="M104" t="s">
        <v>11212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11213</v>
      </c>
      <c r="T104" t="s">
        <v>11209</v>
      </c>
    </row>
    <row r="105" spans="1:20" x14ac:dyDescent="0.25">
      <c r="A105" t="s">
        <v>240</v>
      </c>
      <c r="B105" t="s">
        <v>246</v>
      </c>
      <c r="C105">
        <v>159</v>
      </c>
      <c r="D105">
        <v>1</v>
      </c>
      <c r="E105" t="s">
        <v>11214</v>
      </c>
      <c r="F105">
        <v>218</v>
      </c>
      <c r="G105">
        <v>0</v>
      </c>
      <c r="H105" t="s">
        <v>637</v>
      </c>
      <c r="I105" t="s">
        <v>11215</v>
      </c>
      <c r="J105" t="s">
        <v>657</v>
      </c>
      <c r="K105" t="s">
        <v>639</v>
      </c>
      <c r="L105" t="s">
        <v>640</v>
      </c>
      <c r="M105" t="s">
        <v>11212</v>
      </c>
      <c r="N105" t="s">
        <v>639</v>
      </c>
      <c r="O105" t="s">
        <v>647</v>
      </c>
      <c r="P105" t="s">
        <v>5</v>
      </c>
      <c r="Q105" t="s">
        <v>648</v>
      </c>
      <c r="R105" t="s">
        <v>640</v>
      </c>
      <c r="S105" t="s">
        <v>11216</v>
      </c>
      <c r="T105" t="s">
        <v>11217</v>
      </c>
    </row>
    <row r="106" spans="1:20" x14ac:dyDescent="0.25">
      <c r="A106" t="s">
        <v>239</v>
      </c>
      <c r="B106" t="s">
        <v>245</v>
      </c>
      <c r="C106">
        <v>159</v>
      </c>
      <c r="D106">
        <v>1</v>
      </c>
      <c r="E106" t="s">
        <v>11214</v>
      </c>
      <c r="F106">
        <v>218</v>
      </c>
      <c r="G106">
        <v>0</v>
      </c>
      <c r="H106" t="s">
        <v>637</v>
      </c>
      <c r="I106" t="s">
        <v>11215</v>
      </c>
      <c r="J106" t="s">
        <v>657</v>
      </c>
      <c r="K106" t="s">
        <v>639</v>
      </c>
      <c r="L106" t="s">
        <v>640</v>
      </c>
      <c r="M106" t="s">
        <v>11212</v>
      </c>
      <c r="N106" t="s">
        <v>639</v>
      </c>
      <c r="O106" t="s">
        <v>647</v>
      </c>
      <c r="P106" t="s">
        <v>5</v>
      </c>
      <c r="Q106" t="s">
        <v>648</v>
      </c>
      <c r="R106" t="s">
        <v>640</v>
      </c>
      <c r="S106" t="s">
        <v>11216</v>
      </c>
      <c r="T106" t="s">
        <v>11217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11218</v>
      </c>
      <c r="F107">
        <v>108</v>
      </c>
      <c r="G107">
        <v>8</v>
      </c>
      <c r="H107" t="s">
        <v>637</v>
      </c>
      <c r="I107" t="s">
        <v>11219</v>
      </c>
      <c r="J107" t="s">
        <v>687</v>
      </c>
      <c r="K107" t="s">
        <v>639</v>
      </c>
      <c r="L107" t="s">
        <v>640</v>
      </c>
      <c r="M107" t="s">
        <v>11220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11221</v>
      </c>
      <c r="T107" t="s">
        <v>11220</v>
      </c>
    </row>
    <row r="108" spans="1:20" x14ac:dyDescent="0.25">
      <c r="A108" t="s">
        <v>240</v>
      </c>
      <c r="B108" t="s">
        <v>246</v>
      </c>
      <c r="C108">
        <v>159</v>
      </c>
      <c r="D108">
        <v>1</v>
      </c>
      <c r="E108" t="s">
        <v>11222</v>
      </c>
      <c r="F108">
        <v>109</v>
      </c>
      <c r="G108">
        <v>0</v>
      </c>
      <c r="H108" t="s">
        <v>637</v>
      </c>
      <c r="I108" t="s">
        <v>11223</v>
      </c>
      <c r="J108" t="s">
        <v>664</v>
      </c>
      <c r="K108" t="s">
        <v>639</v>
      </c>
      <c r="L108" t="s">
        <v>640</v>
      </c>
      <c r="M108" t="s">
        <v>11220</v>
      </c>
      <c r="N108" t="s">
        <v>639</v>
      </c>
      <c r="O108" t="s">
        <v>641</v>
      </c>
      <c r="P108" t="s">
        <v>5</v>
      </c>
      <c r="Q108" t="s">
        <v>642</v>
      </c>
      <c r="R108" t="s">
        <v>640</v>
      </c>
      <c r="S108" t="s">
        <v>11224</v>
      </c>
      <c r="T108" t="s">
        <v>11220</v>
      </c>
    </row>
    <row r="109" spans="1:20" x14ac:dyDescent="0.25">
      <c r="A109" t="s">
        <v>240</v>
      </c>
      <c r="B109" t="s">
        <v>246</v>
      </c>
      <c r="C109">
        <v>159</v>
      </c>
      <c r="D109">
        <v>1</v>
      </c>
      <c r="E109" t="s">
        <v>11225</v>
      </c>
      <c r="F109">
        <v>109</v>
      </c>
      <c r="G109">
        <v>0</v>
      </c>
      <c r="H109" t="s">
        <v>637</v>
      </c>
      <c r="I109" t="s">
        <v>11226</v>
      </c>
      <c r="J109" t="s">
        <v>708</v>
      </c>
      <c r="K109" t="s">
        <v>639</v>
      </c>
      <c r="L109" t="s">
        <v>640</v>
      </c>
      <c r="M109" t="s">
        <v>11227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11228</v>
      </c>
      <c r="T109" t="s">
        <v>11227</v>
      </c>
    </row>
    <row r="110" spans="1:20" x14ac:dyDescent="0.25">
      <c r="A110" t="s">
        <v>601</v>
      </c>
      <c r="B110" t="s">
        <v>602</v>
      </c>
      <c r="C110">
        <v>139</v>
      </c>
      <c r="D110">
        <v>2</v>
      </c>
      <c r="E110" t="s">
        <v>11229</v>
      </c>
      <c r="F110">
        <v>1050</v>
      </c>
      <c r="G110">
        <v>0</v>
      </c>
      <c r="H110" t="s">
        <v>637</v>
      </c>
      <c r="I110" t="s">
        <v>11230</v>
      </c>
      <c r="J110" t="s">
        <v>722</v>
      </c>
      <c r="K110" t="s">
        <v>639</v>
      </c>
      <c r="L110" t="s">
        <v>640</v>
      </c>
      <c r="M110" t="s">
        <v>11231</v>
      </c>
      <c r="N110" t="s">
        <v>639</v>
      </c>
      <c r="O110" t="s">
        <v>647</v>
      </c>
      <c r="P110" t="s">
        <v>5</v>
      </c>
      <c r="Q110" t="s">
        <v>648</v>
      </c>
      <c r="R110" t="s">
        <v>640</v>
      </c>
      <c r="S110" t="s">
        <v>11232</v>
      </c>
      <c r="T110" t="s">
        <v>11233</v>
      </c>
    </row>
    <row r="111" spans="1:20" x14ac:dyDescent="0.25">
      <c r="A111" t="s">
        <v>241</v>
      </c>
      <c r="B111" t="s">
        <v>247</v>
      </c>
      <c r="C111">
        <v>139</v>
      </c>
      <c r="D111">
        <v>2</v>
      </c>
      <c r="E111" t="s">
        <v>11229</v>
      </c>
      <c r="F111">
        <v>1050</v>
      </c>
      <c r="G111">
        <v>0</v>
      </c>
      <c r="H111" t="s">
        <v>637</v>
      </c>
      <c r="I111" t="s">
        <v>11230</v>
      </c>
      <c r="J111" t="s">
        <v>722</v>
      </c>
      <c r="K111" t="s">
        <v>639</v>
      </c>
      <c r="L111" t="s">
        <v>640</v>
      </c>
      <c r="M111" t="s">
        <v>11231</v>
      </c>
      <c r="N111" t="s">
        <v>639</v>
      </c>
      <c r="O111" t="s">
        <v>647</v>
      </c>
      <c r="P111" t="s">
        <v>5</v>
      </c>
      <c r="Q111" t="s">
        <v>648</v>
      </c>
      <c r="R111" t="s">
        <v>640</v>
      </c>
      <c r="S111" t="s">
        <v>11232</v>
      </c>
      <c r="T111" t="s">
        <v>11233</v>
      </c>
    </row>
    <row r="112" spans="1:20" x14ac:dyDescent="0.25">
      <c r="A112" t="s">
        <v>240</v>
      </c>
      <c r="B112" t="s">
        <v>246</v>
      </c>
      <c r="C112">
        <v>139</v>
      </c>
      <c r="D112">
        <v>3</v>
      </c>
      <c r="E112" t="s">
        <v>11229</v>
      </c>
      <c r="F112">
        <v>1050</v>
      </c>
      <c r="G112">
        <v>0</v>
      </c>
      <c r="H112" t="s">
        <v>637</v>
      </c>
      <c r="I112" t="s">
        <v>11230</v>
      </c>
      <c r="J112" t="s">
        <v>722</v>
      </c>
      <c r="K112" t="s">
        <v>639</v>
      </c>
      <c r="L112" t="s">
        <v>640</v>
      </c>
      <c r="M112" t="s">
        <v>11231</v>
      </c>
      <c r="N112" t="s">
        <v>639</v>
      </c>
      <c r="O112" t="s">
        <v>647</v>
      </c>
      <c r="P112" t="s">
        <v>5</v>
      </c>
      <c r="Q112" t="s">
        <v>648</v>
      </c>
      <c r="R112" t="s">
        <v>640</v>
      </c>
      <c r="S112" t="s">
        <v>11232</v>
      </c>
      <c r="T112" t="s">
        <v>11233</v>
      </c>
    </row>
    <row r="113" spans="1:20" x14ac:dyDescent="0.25">
      <c r="A113" t="s">
        <v>239</v>
      </c>
      <c r="B113" t="s">
        <v>245</v>
      </c>
      <c r="C113">
        <v>139</v>
      </c>
      <c r="D113">
        <v>3</v>
      </c>
      <c r="E113" t="s">
        <v>11229</v>
      </c>
      <c r="F113">
        <v>1050</v>
      </c>
      <c r="G113">
        <v>0</v>
      </c>
      <c r="H113" t="s">
        <v>637</v>
      </c>
      <c r="I113" t="s">
        <v>11230</v>
      </c>
      <c r="J113" t="s">
        <v>722</v>
      </c>
      <c r="K113" t="s">
        <v>639</v>
      </c>
      <c r="L113" t="s">
        <v>640</v>
      </c>
      <c r="M113" t="s">
        <v>11231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11232</v>
      </c>
      <c r="T113" t="s">
        <v>11233</v>
      </c>
    </row>
    <row r="114" spans="1:20" x14ac:dyDescent="0.25">
      <c r="A114" t="s">
        <v>22</v>
      </c>
      <c r="B114" t="s">
        <v>27</v>
      </c>
      <c r="C114">
        <v>69.900000000000006</v>
      </c>
      <c r="D114">
        <v>20</v>
      </c>
      <c r="E114" t="s">
        <v>11234</v>
      </c>
      <c r="F114">
        <v>1600</v>
      </c>
      <c r="G114">
        <v>0</v>
      </c>
      <c r="H114" t="s">
        <v>649</v>
      </c>
      <c r="I114" t="s">
        <v>724</v>
      </c>
      <c r="J114" t="s">
        <v>11235</v>
      </c>
      <c r="K114" t="s">
        <v>886</v>
      </c>
      <c r="L114" t="s">
        <v>4776</v>
      </c>
      <c r="M114" t="s">
        <v>11236</v>
      </c>
      <c r="N114" t="s">
        <v>639</v>
      </c>
      <c r="O114" t="s">
        <v>651</v>
      </c>
      <c r="P114" t="s">
        <v>26</v>
      </c>
      <c r="Q114" t="s">
        <v>652</v>
      </c>
      <c r="R114" t="s">
        <v>640</v>
      </c>
      <c r="S114" t="s">
        <v>11237</v>
      </c>
      <c r="T114" t="s">
        <v>11238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11239</v>
      </c>
      <c r="F115">
        <v>269</v>
      </c>
      <c r="G115">
        <v>69</v>
      </c>
      <c r="H115" t="s">
        <v>637</v>
      </c>
      <c r="I115" t="s">
        <v>11240</v>
      </c>
      <c r="J115" t="s">
        <v>719</v>
      </c>
      <c r="K115" t="s">
        <v>639</v>
      </c>
      <c r="L115" t="s">
        <v>640</v>
      </c>
      <c r="M115" t="s">
        <v>11241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11242</v>
      </c>
      <c r="T115" t="s">
        <v>11241</v>
      </c>
    </row>
    <row r="116" spans="1:20" x14ac:dyDescent="0.25">
      <c r="A116" t="s">
        <v>241</v>
      </c>
      <c r="B116" t="s">
        <v>247</v>
      </c>
      <c r="C116">
        <v>139</v>
      </c>
      <c r="D116">
        <v>1</v>
      </c>
      <c r="E116" t="s">
        <v>11243</v>
      </c>
      <c r="F116">
        <v>215</v>
      </c>
      <c r="G116">
        <v>0</v>
      </c>
      <c r="H116" t="s">
        <v>751</v>
      </c>
      <c r="I116" t="s">
        <v>11244</v>
      </c>
      <c r="J116" t="s">
        <v>11245</v>
      </c>
      <c r="K116" t="s">
        <v>971</v>
      </c>
      <c r="L116" t="s">
        <v>11246</v>
      </c>
      <c r="M116" t="s">
        <v>11247</v>
      </c>
      <c r="N116" t="s">
        <v>1010</v>
      </c>
      <c r="O116" t="s">
        <v>753</v>
      </c>
      <c r="P116" t="s">
        <v>744</v>
      </c>
      <c r="Q116" t="s">
        <v>745</v>
      </c>
      <c r="R116" t="s">
        <v>640</v>
      </c>
      <c r="S116" t="s">
        <v>11248</v>
      </c>
      <c r="T116" t="s">
        <v>11241</v>
      </c>
    </row>
    <row r="117" spans="1:20" x14ac:dyDescent="0.25">
      <c r="A117" t="s">
        <v>240</v>
      </c>
      <c r="B117" t="s">
        <v>246</v>
      </c>
      <c r="C117">
        <v>139</v>
      </c>
      <c r="D117">
        <v>1</v>
      </c>
      <c r="E117" t="s">
        <v>11243</v>
      </c>
      <c r="F117">
        <v>215</v>
      </c>
      <c r="G117">
        <v>0</v>
      </c>
      <c r="H117" t="s">
        <v>751</v>
      </c>
      <c r="I117" t="s">
        <v>11244</v>
      </c>
      <c r="J117" t="s">
        <v>11245</v>
      </c>
      <c r="K117" t="s">
        <v>971</v>
      </c>
      <c r="L117" t="s">
        <v>11246</v>
      </c>
      <c r="M117" t="s">
        <v>11247</v>
      </c>
      <c r="N117" t="s">
        <v>1010</v>
      </c>
      <c r="O117" t="s">
        <v>753</v>
      </c>
      <c r="P117" t="s">
        <v>744</v>
      </c>
      <c r="Q117" t="s">
        <v>745</v>
      </c>
      <c r="R117" t="s">
        <v>640</v>
      </c>
      <c r="S117" t="s">
        <v>11248</v>
      </c>
      <c r="T117" t="s">
        <v>11241</v>
      </c>
    </row>
    <row r="118" spans="1:20" x14ac:dyDescent="0.25">
      <c r="A118" t="s">
        <v>239</v>
      </c>
      <c r="B118" t="s">
        <v>245</v>
      </c>
      <c r="C118">
        <v>139</v>
      </c>
      <c r="D118">
        <v>1</v>
      </c>
      <c r="E118" t="s">
        <v>11249</v>
      </c>
      <c r="F118">
        <v>215</v>
      </c>
      <c r="G118">
        <v>0</v>
      </c>
      <c r="H118" t="s">
        <v>751</v>
      </c>
      <c r="I118" t="s">
        <v>11250</v>
      </c>
      <c r="J118" t="s">
        <v>11251</v>
      </c>
      <c r="K118" t="s">
        <v>11252</v>
      </c>
      <c r="L118" t="s">
        <v>11253</v>
      </c>
      <c r="M118" t="s">
        <v>11254</v>
      </c>
      <c r="N118" t="s">
        <v>1010</v>
      </c>
      <c r="O118" t="s">
        <v>753</v>
      </c>
      <c r="P118" t="s">
        <v>744</v>
      </c>
      <c r="Q118" t="s">
        <v>745</v>
      </c>
      <c r="R118" t="s">
        <v>640</v>
      </c>
      <c r="S118" t="s">
        <v>11255</v>
      </c>
      <c r="T118" t="s">
        <v>11256</v>
      </c>
    </row>
    <row r="119" spans="1:20" x14ac:dyDescent="0.25">
      <c r="A119" t="s">
        <v>601</v>
      </c>
      <c r="B119" t="s">
        <v>602</v>
      </c>
      <c r="C119">
        <v>139</v>
      </c>
      <c r="D119">
        <v>1</v>
      </c>
      <c r="E119" t="s">
        <v>11249</v>
      </c>
      <c r="F119">
        <v>215</v>
      </c>
      <c r="G119">
        <v>0</v>
      </c>
      <c r="H119" t="s">
        <v>751</v>
      </c>
      <c r="I119" t="s">
        <v>11250</v>
      </c>
      <c r="J119" t="s">
        <v>11251</v>
      </c>
      <c r="K119" t="s">
        <v>11252</v>
      </c>
      <c r="L119" t="s">
        <v>11253</v>
      </c>
      <c r="M119" t="s">
        <v>11254</v>
      </c>
      <c r="N119" t="s">
        <v>1010</v>
      </c>
      <c r="O119" t="s">
        <v>753</v>
      </c>
      <c r="P119" t="s">
        <v>744</v>
      </c>
      <c r="Q119" t="s">
        <v>745</v>
      </c>
      <c r="R119" t="s">
        <v>640</v>
      </c>
      <c r="S119" t="s">
        <v>11255</v>
      </c>
      <c r="T119" t="s">
        <v>11256</v>
      </c>
    </row>
    <row r="120" spans="1:20" x14ac:dyDescent="0.25">
      <c r="A120" t="s">
        <v>240</v>
      </c>
      <c r="B120" t="s">
        <v>246</v>
      </c>
      <c r="C120">
        <v>159</v>
      </c>
      <c r="D120">
        <v>1</v>
      </c>
      <c r="E120" t="s">
        <v>11257</v>
      </c>
      <c r="F120">
        <v>218</v>
      </c>
      <c r="G120">
        <v>0</v>
      </c>
      <c r="H120" t="s">
        <v>637</v>
      </c>
      <c r="I120" t="s">
        <v>11258</v>
      </c>
      <c r="J120" t="s">
        <v>690</v>
      </c>
      <c r="K120" t="s">
        <v>639</v>
      </c>
      <c r="L120" t="s">
        <v>640</v>
      </c>
      <c r="M120" t="s">
        <v>11259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11260</v>
      </c>
      <c r="T120" t="s">
        <v>11259</v>
      </c>
    </row>
    <row r="121" spans="1:20" x14ac:dyDescent="0.25">
      <c r="A121" t="s">
        <v>239</v>
      </c>
      <c r="B121" t="s">
        <v>245</v>
      </c>
      <c r="C121">
        <v>159</v>
      </c>
      <c r="D121">
        <v>1</v>
      </c>
      <c r="E121" t="s">
        <v>11257</v>
      </c>
      <c r="F121">
        <v>218</v>
      </c>
      <c r="G121">
        <v>0</v>
      </c>
      <c r="H121" t="s">
        <v>637</v>
      </c>
      <c r="I121" t="s">
        <v>11258</v>
      </c>
      <c r="J121" t="s">
        <v>690</v>
      </c>
      <c r="K121" t="s">
        <v>639</v>
      </c>
      <c r="L121" t="s">
        <v>640</v>
      </c>
      <c r="M121" t="s">
        <v>11259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11260</v>
      </c>
      <c r="T121" t="s">
        <v>11259</v>
      </c>
    </row>
    <row r="122" spans="1:20" x14ac:dyDescent="0.25">
      <c r="A122" t="s">
        <v>241</v>
      </c>
      <c r="B122" t="s">
        <v>247</v>
      </c>
      <c r="C122">
        <v>159</v>
      </c>
      <c r="D122">
        <v>1</v>
      </c>
      <c r="E122" t="s">
        <v>11261</v>
      </c>
      <c r="F122">
        <v>109</v>
      </c>
      <c r="G122">
        <v>0</v>
      </c>
      <c r="H122" t="s">
        <v>637</v>
      </c>
      <c r="I122" t="s">
        <v>11262</v>
      </c>
      <c r="J122" t="s">
        <v>689</v>
      </c>
      <c r="K122" t="s">
        <v>639</v>
      </c>
      <c r="L122" t="s">
        <v>640</v>
      </c>
      <c r="M122" t="s">
        <v>11259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11263</v>
      </c>
      <c r="T122" t="s">
        <v>11259</v>
      </c>
    </row>
    <row r="123" spans="1:20" x14ac:dyDescent="0.25">
      <c r="A123" t="s">
        <v>241</v>
      </c>
      <c r="B123" t="s">
        <v>247</v>
      </c>
      <c r="C123">
        <v>139</v>
      </c>
      <c r="D123">
        <v>2</v>
      </c>
      <c r="E123" t="s">
        <v>11264</v>
      </c>
      <c r="F123">
        <v>215</v>
      </c>
      <c r="G123">
        <v>0</v>
      </c>
      <c r="H123" t="s">
        <v>751</v>
      </c>
      <c r="I123" t="s">
        <v>11265</v>
      </c>
      <c r="J123" t="s">
        <v>11266</v>
      </c>
      <c r="K123" t="s">
        <v>11267</v>
      </c>
      <c r="L123" t="s">
        <v>11268</v>
      </c>
      <c r="M123" t="s">
        <v>11256</v>
      </c>
      <c r="N123" t="s">
        <v>1010</v>
      </c>
      <c r="O123" t="s">
        <v>753</v>
      </c>
      <c r="P123" t="s">
        <v>744</v>
      </c>
      <c r="Q123" t="s">
        <v>745</v>
      </c>
      <c r="R123" t="s">
        <v>640</v>
      </c>
      <c r="S123" t="s">
        <v>11269</v>
      </c>
      <c r="T123" t="s">
        <v>11259</v>
      </c>
    </row>
    <row r="124" spans="1:20" x14ac:dyDescent="0.25">
      <c r="A124" t="s">
        <v>239</v>
      </c>
      <c r="B124" t="s">
        <v>245</v>
      </c>
      <c r="C124">
        <v>159</v>
      </c>
      <c r="D124">
        <v>1</v>
      </c>
      <c r="E124" t="s">
        <v>11270</v>
      </c>
      <c r="F124">
        <v>109</v>
      </c>
      <c r="G124">
        <v>0</v>
      </c>
      <c r="H124" t="s">
        <v>637</v>
      </c>
      <c r="I124" t="s">
        <v>11271</v>
      </c>
      <c r="J124" t="s">
        <v>698</v>
      </c>
      <c r="K124" t="s">
        <v>639</v>
      </c>
      <c r="L124" t="s">
        <v>640</v>
      </c>
      <c r="M124" t="s">
        <v>11272</v>
      </c>
      <c r="N124" t="s">
        <v>639</v>
      </c>
      <c r="O124" t="s">
        <v>647</v>
      </c>
      <c r="P124" t="s">
        <v>5</v>
      </c>
      <c r="Q124" t="s">
        <v>648</v>
      </c>
      <c r="R124" t="s">
        <v>640</v>
      </c>
      <c r="S124" t="s">
        <v>11273</v>
      </c>
      <c r="T124" t="s">
        <v>11272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11274</v>
      </c>
      <c r="F125">
        <v>200</v>
      </c>
      <c r="G125">
        <v>0</v>
      </c>
      <c r="H125" t="s">
        <v>637</v>
      </c>
      <c r="I125" t="s">
        <v>11275</v>
      </c>
      <c r="J125" t="s">
        <v>646</v>
      </c>
      <c r="K125" t="s">
        <v>639</v>
      </c>
      <c r="L125" t="s">
        <v>640</v>
      </c>
      <c r="M125" t="s">
        <v>11272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11276</v>
      </c>
      <c r="T125" t="s">
        <v>11272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11277</v>
      </c>
      <c r="F126">
        <v>107</v>
      </c>
      <c r="G126">
        <v>7</v>
      </c>
      <c r="H126" t="s">
        <v>637</v>
      </c>
      <c r="I126" t="s">
        <v>11278</v>
      </c>
      <c r="J126" t="s">
        <v>653</v>
      </c>
      <c r="K126" t="s">
        <v>639</v>
      </c>
      <c r="L126" t="s">
        <v>640</v>
      </c>
      <c r="M126" t="s">
        <v>11279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11280</v>
      </c>
      <c r="T126" t="s">
        <v>11279</v>
      </c>
    </row>
    <row r="127" spans="1:20" x14ac:dyDescent="0.25">
      <c r="A127" t="s">
        <v>601</v>
      </c>
      <c r="B127" t="s">
        <v>602</v>
      </c>
      <c r="C127">
        <v>159</v>
      </c>
      <c r="D127">
        <v>2</v>
      </c>
      <c r="E127" t="s">
        <v>11281</v>
      </c>
      <c r="F127">
        <v>226</v>
      </c>
      <c r="G127">
        <v>8</v>
      </c>
      <c r="H127" t="s">
        <v>637</v>
      </c>
      <c r="I127" t="s">
        <v>11282</v>
      </c>
      <c r="J127" t="s">
        <v>11283</v>
      </c>
      <c r="K127" t="s">
        <v>639</v>
      </c>
      <c r="L127" t="s">
        <v>640</v>
      </c>
      <c r="M127" t="s">
        <v>11284</v>
      </c>
      <c r="N127" t="s">
        <v>639</v>
      </c>
      <c r="O127" t="s">
        <v>641</v>
      </c>
      <c r="P127" t="s">
        <v>5</v>
      </c>
      <c r="Q127" t="s">
        <v>642</v>
      </c>
      <c r="R127" t="s">
        <v>640</v>
      </c>
      <c r="S127" t="s">
        <v>11285</v>
      </c>
      <c r="T127" t="s">
        <v>11284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11286</v>
      </c>
      <c r="F128">
        <v>100</v>
      </c>
      <c r="G128">
        <v>0</v>
      </c>
      <c r="H128" t="s">
        <v>637</v>
      </c>
      <c r="I128" t="s">
        <v>11287</v>
      </c>
      <c r="J128" t="s">
        <v>657</v>
      </c>
      <c r="K128" t="s">
        <v>639</v>
      </c>
      <c r="L128" t="s">
        <v>640</v>
      </c>
      <c r="M128" t="s">
        <v>11288</v>
      </c>
      <c r="N128" t="s">
        <v>639</v>
      </c>
      <c r="O128" t="s">
        <v>641</v>
      </c>
      <c r="P128" t="s">
        <v>5</v>
      </c>
      <c r="Q128" t="s">
        <v>642</v>
      </c>
      <c r="R128" t="s">
        <v>640</v>
      </c>
      <c r="S128" t="s">
        <v>11289</v>
      </c>
      <c r="T128" t="s">
        <v>11288</v>
      </c>
    </row>
    <row r="129" spans="1:20" x14ac:dyDescent="0.25">
      <c r="A129" t="s">
        <v>601</v>
      </c>
      <c r="B129" t="s">
        <v>602</v>
      </c>
      <c r="C129">
        <v>139</v>
      </c>
      <c r="D129">
        <v>2</v>
      </c>
      <c r="E129" t="s">
        <v>11290</v>
      </c>
      <c r="F129">
        <v>1050</v>
      </c>
      <c r="G129">
        <v>0</v>
      </c>
      <c r="H129" t="s">
        <v>637</v>
      </c>
      <c r="I129" t="s">
        <v>5711</v>
      </c>
      <c r="J129" t="s">
        <v>697</v>
      </c>
      <c r="K129" t="s">
        <v>639</v>
      </c>
      <c r="L129" t="s">
        <v>640</v>
      </c>
      <c r="M129" t="s">
        <v>11291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11292</v>
      </c>
      <c r="T129" t="s">
        <v>11293</v>
      </c>
    </row>
    <row r="130" spans="1:20" x14ac:dyDescent="0.25">
      <c r="A130" t="s">
        <v>241</v>
      </c>
      <c r="B130" t="s">
        <v>247</v>
      </c>
      <c r="C130">
        <v>139</v>
      </c>
      <c r="D130">
        <v>2</v>
      </c>
      <c r="E130" t="s">
        <v>11290</v>
      </c>
      <c r="F130">
        <v>1050</v>
      </c>
      <c r="G130">
        <v>0</v>
      </c>
      <c r="H130" t="s">
        <v>637</v>
      </c>
      <c r="I130" t="s">
        <v>5711</v>
      </c>
      <c r="J130" t="s">
        <v>697</v>
      </c>
      <c r="K130" t="s">
        <v>639</v>
      </c>
      <c r="L130" t="s">
        <v>640</v>
      </c>
      <c r="M130" t="s">
        <v>11291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11292</v>
      </c>
      <c r="T130" t="s">
        <v>11293</v>
      </c>
    </row>
    <row r="131" spans="1:20" x14ac:dyDescent="0.25">
      <c r="A131" t="s">
        <v>240</v>
      </c>
      <c r="B131" t="s">
        <v>246</v>
      </c>
      <c r="C131">
        <v>139</v>
      </c>
      <c r="D131">
        <v>3</v>
      </c>
      <c r="E131" t="s">
        <v>11290</v>
      </c>
      <c r="F131">
        <v>1050</v>
      </c>
      <c r="G131">
        <v>0</v>
      </c>
      <c r="H131" t="s">
        <v>637</v>
      </c>
      <c r="I131" t="s">
        <v>5711</v>
      </c>
      <c r="J131" t="s">
        <v>697</v>
      </c>
      <c r="K131" t="s">
        <v>639</v>
      </c>
      <c r="L131" t="s">
        <v>640</v>
      </c>
      <c r="M131" t="s">
        <v>11291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11292</v>
      </c>
      <c r="T131" t="s">
        <v>11293</v>
      </c>
    </row>
    <row r="132" spans="1:20" x14ac:dyDescent="0.25">
      <c r="A132" t="s">
        <v>239</v>
      </c>
      <c r="B132" t="s">
        <v>245</v>
      </c>
      <c r="C132">
        <v>139</v>
      </c>
      <c r="D132">
        <v>3</v>
      </c>
      <c r="E132" t="s">
        <v>11290</v>
      </c>
      <c r="F132">
        <v>1050</v>
      </c>
      <c r="G132">
        <v>0</v>
      </c>
      <c r="H132" t="s">
        <v>637</v>
      </c>
      <c r="I132" t="s">
        <v>5711</v>
      </c>
      <c r="J132" t="s">
        <v>697</v>
      </c>
      <c r="K132" t="s">
        <v>639</v>
      </c>
      <c r="L132" t="s">
        <v>640</v>
      </c>
      <c r="M132" t="s">
        <v>11291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11292</v>
      </c>
      <c r="T132" t="s">
        <v>11293</v>
      </c>
    </row>
    <row r="133" spans="1:20" x14ac:dyDescent="0.25">
      <c r="A133" t="s">
        <v>22</v>
      </c>
      <c r="B133" t="s">
        <v>27</v>
      </c>
      <c r="C133">
        <v>120</v>
      </c>
      <c r="D133">
        <v>2</v>
      </c>
      <c r="E133" t="s">
        <v>11294</v>
      </c>
      <c r="F133">
        <v>178</v>
      </c>
      <c r="G133">
        <v>0</v>
      </c>
      <c r="H133" t="s">
        <v>637</v>
      </c>
      <c r="I133" t="s">
        <v>11295</v>
      </c>
      <c r="J133" t="s">
        <v>708</v>
      </c>
      <c r="K133" t="s">
        <v>639</v>
      </c>
      <c r="L133" t="s">
        <v>640</v>
      </c>
      <c r="M133" t="s">
        <v>11296</v>
      </c>
      <c r="N133" t="s">
        <v>639</v>
      </c>
      <c r="O133" t="s">
        <v>647</v>
      </c>
      <c r="P133" t="s">
        <v>5</v>
      </c>
      <c r="Q133" t="s">
        <v>648</v>
      </c>
      <c r="R133" t="s">
        <v>640</v>
      </c>
      <c r="S133" t="s">
        <v>11297</v>
      </c>
      <c r="T133" t="s">
        <v>11291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11298</v>
      </c>
      <c r="F134">
        <v>100</v>
      </c>
      <c r="G134">
        <v>0</v>
      </c>
      <c r="H134" t="s">
        <v>637</v>
      </c>
      <c r="I134" t="s">
        <v>11299</v>
      </c>
      <c r="J134" t="s">
        <v>653</v>
      </c>
      <c r="K134" t="s">
        <v>639</v>
      </c>
      <c r="L134" t="s">
        <v>640</v>
      </c>
      <c r="M134" t="s">
        <v>11300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11301</v>
      </c>
      <c r="T134" t="s">
        <v>11291</v>
      </c>
    </row>
    <row r="135" spans="1:20" x14ac:dyDescent="0.25">
      <c r="A135" t="s">
        <v>116</v>
      </c>
      <c r="B135" t="s">
        <v>117</v>
      </c>
      <c r="C135">
        <v>12</v>
      </c>
      <c r="D135">
        <v>10</v>
      </c>
      <c r="E135" t="s">
        <v>11302</v>
      </c>
      <c r="F135">
        <v>199</v>
      </c>
      <c r="G135">
        <v>0</v>
      </c>
      <c r="H135" t="s">
        <v>649</v>
      </c>
      <c r="I135" t="s">
        <v>11303</v>
      </c>
      <c r="J135" t="s">
        <v>11304</v>
      </c>
      <c r="K135" t="s">
        <v>4688</v>
      </c>
      <c r="L135" t="s">
        <v>882</v>
      </c>
      <c r="M135" t="s">
        <v>11291</v>
      </c>
      <c r="N135" t="s">
        <v>639</v>
      </c>
      <c r="O135" t="s">
        <v>656</v>
      </c>
      <c r="P135" t="s">
        <v>26</v>
      </c>
      <c r="Q135" t="s">
        <v>652</v>
      </c>
      <c r="R135" t="s">
        <v>640</v>
      </c>
      <c r="S135" t="s">
        <v>11305</v>
      </c>
      <c r="T135" t="s">
        <v>11291</v>
      </c>
    </row>
    <row r="136" spans="1:20" x14ac:dyDescent="0.25">
      <c r="A136" t="s">
        <v>14</v>
      </c>
      <c r="B136" t="s">
        <v>15</v>
      </c>
      <c r="C136">
        <v>59</v>
      </c>
      <c r="D136">
        <v>1</v>
      </c>
      <c r="E136" t="s">
        <v>11302</v>
      </c>
      <c r="F136">
        <v>199</v>
      </c>
      <c r="G136">
        <v>0</v>
      </c>
      <c r="H136" t="s">
        <v>649</v>
      </c>
      <c r="I136" t="s">
        <v>11303</v>
      </c>
      <c r="J136" t="s">
        <v>11304</v>
      </c>
      <c r="K136" t="s">
        <v>4688</v>
      </c>
      <c r="L136" t="s">
        <v>882</v>
      </c>
      <c r="M136" t="s">
        <v>11291</v>
      </c>
      <c r="N136" t="s">
        <v>639</v>
      </c>
      <c r="O136" t="s">
        <v>656</v>
      </c>
      <c r="P136" t="s">
        <v>26</v>
      </c>
      <c r="Q136" t="s">
        <v>652</v>
      </c>
      <c r="R136" t="s">
        <v>640</v>
      </c>
      <c r="S136" t="s">
        <v>11305</v>
      </c>
      <c r="T136" t="s">
        <v>11291</v>
      </c>
    </row>
    <row r="137" spans="1:20" x14ac:dyDescent="0.25">
      <c r="A137" t="s">
        <v>18</v>
      </c>
      <c r="B137" t="s">
        <v>19</v>
      </c>
      <c r="C137">
        <v>66.666666666666671</v>
      </c>
      <c r="D137">
        <v>3</v>
      </c>
      <c r="E137" t="s">
        <v>11306</v>
      </c>
      <c r="F137">
        <v>209</v>
      </c>
      <c r="G137">
        <v>0</v>
      </c>
      <c r="H137" t="s">
        <v>637</v>
      </c>
      <c r="I137" t="s">
        <v>11307</v>
      </c>
      <c r="J137" t="s">
        <v>697</v>
      </c>
      <c r="K137" t="s">
        <v>639</v>
      </c>
      <c r="L137" t="s">
        <v>640</v>
      </c>
      <c r="M137" t="s">
        <v>11308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11309</v>
      </c>
      <c r="T137" t="s">
        <v>11310</v>
      </c>
    </row>
    <row r="138" spans="1:20" x14ac:dyDescent="0.25">
      <c r="A138" t="s">
        <v>241</v>
      </c>
      <c r="B138" t="s">
        <v>247</v>
      </c>
      <c r="C138">
        <v>159</v>
      </c>
      <c r="D138">
        <v>1</v>
      </c>
      <c r="E138" t="s">
        <v>11306</v>
      </c>
      <c r="F138">
        <v>209</v>
      </c>
      <c r="G138">
        <v>0</v>
      </c>
      <c r="H138" t="s">
        <v>637</v>
      </c>
      <c r="I138" t="s">
        <v>11307</v>
      </c>
      <c r="J138" t="s">
        <v>697</v>
      </c>
      <c r="K138" t="s">
        <v>639</v>
      </c>
      <c r="L138" t="s">
        <v>640</v>
      </c>
      <c r="M138" t="s">
        <v>11308</v>
      </c>
      <c r="N138" t="s">
        <v>639</v>
      </c>
      <c r="O138" t="s">
        <v>647</v>
      </c>
      <c r="P138" t="s">
        <v>5</v>
      </c>
      <c r="Q138" t="s">
        <v>648</v>
      </c>
      <c r="R138" t="s">
        <v>640</v>
      </c>
      <c r="S138" t="s">
        <v>11309</v>
      </c>
      <c r="T138" t="s">
        <v>11310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11311</v>
      </c>
      <c r="F139">
        <v>100</v>
      </c>
      <c r="G139">
        <v>0</v>
      </c>
      <c r="H139" t="s">
        <v>637</v>
      </c>
      <c r="I139" t="s">
        <v>11312</v>
      </c>
      <c r="J139" t="s">
        <v>663</v>
      </c>
      <c r="K139" t="s">
        <v>639</v>
      </c>
      <c r="L139" t="s">
        <v>640</v>
      </c>
      <c r="M139" t="s">
        <v>11308</v>
      </c>
      <c r="N139" t="s">
        <v>639</v>
      </c>
      <c r="O139" t="s">
        <v>660</v>
      </c>
      <c r="P139" t="s">
        <v>5</v>
      </c>
      <c r="Q139" t="s">
        <v>642</v>
      </c>
      <c r="R139" t="s">
        <v>640</v>
      </c>
      <c r="S139" t="s">
        <v>11313</v>
      </c>
      <c r="T139" t="s">
        <v>11314</v>
      </c>
    </row>
    <row r="140" spans="1:20" x14ac:dyDescent="0.25">
      <c r="A140" t="s">
        <v>101</v>
      </c>
      <c r="B140" t="s">
        <v>74</v>
      </c>
      <c r="C140">
        <v>86</v>
      </c>
      <c r="D140">
        <v>1</v>
      </c>
      <c r="E140" t="s">
        <v>11315</v>
      </c>
      <c r="F140">
        <v>86</v>
      </c>
      <c r="G140">
        <v>0</v>
      </c>
      <c r="H140" t="s">
        <v>649</v>
      </c>
      <c r="I140" t="s">
        <v>11316</v>
      </c>
      <c r="J140" t="s">
        <v>11317</v>
      </c>
      <c r="K140" t="s">
        <v>809</v>
      </c>
      <c r="L140" t="s">
        <v>8054</v>
      </c>
      <c r="M140" t="s">
        <v>11318</v>
      </c>
      <c r="N140" t="s">
        <v>639</v>
      </c>
      <c r="O140" t="s">
        <v>656</v>
      </c>
      <c r="P140" t="s">
        <v>26</v>
      </c>
      <c r="Q140" t="s">
        <v>652</v>
      </c>
      <c r="R140" t="s">
        <v>640</v>
      </c>
      <c r="S140" t="s">
        <v>11319</v>
      </c>
      <c r="T140" t="s">
        <v>11318</v>
      </c>
    </row>
    <row r="141" spans="1:20" x14ac:dyDescent="0.25">
      <c r="A141" t="s">
        <v>239</v>
      </c>
      <c r="B141" t="s">
        <v>245</v>
      </c>
      <c r="C141">
        <v>159</v>
      </c>
      <c r="D141">
        <v>1</v>
      </c>
      <c r="E141" t="s">
        <v>11320</v>
      </c>
      <c r="F141">
        <v>109</v>
      </c>
      <c r="G141">
        <v>0</v>
      </c>
      <c r="H141" t="s">
        <v>637</v>
      </c>
      <c r="I141" t="s">
        <v>11321</v>
      </c>
      <c r="J141" t="s">
        <v>687</v>
      </c>
      <c r="K141" t="s">
        <v>639</v>
      </c>
      <c r="L141" t="s">
        <v>640</v>
      </c>
      <c r="M141" t="s">
        <v>11322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11323</v>
      </c>
      <c r="T141" t="s">
        <v>11322</v>
      </c>
    </row>
    <row r="142" spans="1:20" x14ac:dyDescent="0.25">
      <c r="A142" t="s">
        <v>239</v>
      </c>
      <c r="B142" t="s">
        <v>245</v>
      </c>
      <c r="C142">
        <v>159</v>
      </c>
      <c r="D142">
        <v>1</v>
      </c>
      <c r="E142" t="s">
        <v>11324</v>
      </c>
      <c r="F142">
        <v>129</v>
      </c>
      <c r="G142">
        <v>0</v>
      </c>
      <c r="H142" t="s">
        <v>637</v>
      </c>
      <c r="I142" t="s">
        <v>11325</v>
      </c>
      <c r="J142" t="s">
        <v>807</v>
      </c>
      <c r="K142" t="s">
        <v>639</v>
      </c>
      <c r="L142" t="s">
        <v>640</v>
      </c>
      <c r="M142" t="s">
        <v>11322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11326</v>
      </c>
      <c r="T142" t="s">
        <v>11322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11327</v>
      </c>
      <c r="F143">
        <v>200</v>
      </c>
      <c r="G143">
        <v>0</v>
      </c>
      <c r="H143" t="s">
        <v>637</v>
      </c>
      <c r="I143" t="s">
        <v>994</v>
      </c>
      <c r="J143" t="s">
        <v>726</v>
      </c>
      <c r="K143" t="s">
        <v>639</v>
      </c>
      <c r="L143" t="s">
        <v>640</v>
      </c>
      <c r="M143" t="s">
        <v>11328</v>
      </c>
      <c r="N143" t="s">
        <v>639</v>
      </c>
      <c r="O143" t="s">
        <v>647</v>
      </c>
      <c r="P143" t="s">
        <v>5</v>
      </c>
      <c r="Q143" t="s">
        <v>648</v>
      </c>
      <c r="R143" t="s">
        <v>11329</v>
      </c>
      <c r="S143" t="s">
        <v>11330</v>
      </c>
      <c r="T143" t="s">
        <v>11328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11331</v>
      </c>
      <c r="F144">
        <v>100</v>
      </c>
      <c r="G144">
        <v>0</v>
      </c>
      <c r="H144" t="s">
        <v>637</v>
      </c>
      <c r="I144" t="s">
        <v>4266</v>
      </c>
      <c r="J144" t="s">
        <v>653</v>
      </c>
      <c r="K144" t="s">
        <v>639</v>
      </c>
      <c r="L144" t="s">
        <v>640</v>
      </c>
      <c r="M144" t="s">
        <v>11332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11333</v>
      </c>
      <c r="T144" t="s">
        <v>11334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6</v>
      </c>
      <c r="E145" t="s">
        <v>11335</v>
      </c>
      <c r="F145">
        <v>200</v>
      </c>
      <c r="G145">
        <v>0</v>
      </c>
      <c r="H145" t="s">
        <v>637</v>
      </c>
      <c r="I145" t="s">
        <v>11336</v>
      </c>
      <c r="J145" t="s">
        <v>643</v>
      </c>
      <c r="K145" t="s">
        <v>639</v>
      </c>
      <c r="L145" t="s">
        <v>640</v>
      </c>
      <c r="M145" t="s">
        <v>11332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11337</v>
      </c>
      <c r="T145" t="s">
        <v>11332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11338</v>
      </c>
      <c r="F146">
        <v>100</v>
      </c>
      <c r="G146">
        <v>0</v>
      </c>
      <c r="H146" t="s">
        <v>637</v>
      </c>
      <c r="I146" t="s">
        <v>3341</v>
      </c>
      <c r="J146" t="s">
        <v>659</v>
      </c>
      <c r="K146" t="s">
        <v>639</v>
      </c>
      <c r="L146" t="s">
        <v>640</v>
      </c>
      <c r="M146" t="s">
        <v>11334</v>
      </c>
      <c r="N146" t="s">
        <v>639</v>
      </c>
      <c r="O146" t="s">
        <v>662</v>
      </c>
      <c r="P146" t="s">
        <v>5</v>
      </c>
      <c r="Q146" t="s">
        <v>648</v>
      </c>
      <c r="R146" t="s">
        <v>640</v>
      </c>
      <c r="S146" t="s">
        <v>11339</v>
      </c>
      <c r="T146" t="s">
        <v>11332</v>
      </c>
    </row>
    <row r="147" spans="1:20" x14ac:dyDescent="0.25">
      <c r="A147" t="s">
        <v>72</v>
      </c>
      <c r="B147" t="s">
        <v>108</v>
      </c>
      <c r="C147">
        <v>66</v>
      </c>
      <c r="D147">
        <v>2</v>
      </c>
      <c r="E147" t="s">
        <v>11340</v>
      </c>
      <c r="F147">
        <v>498</v>
      </c>
      <c r="G147">
        <v>0</v>
      </c>
      <c r="H147" t="s">
        <v>649</v>
      </c>
      <c r="I147" t="s">
        <v>10634</v>
      </c>
      <c r="J147" t="s">
        <v>10635</v>
      </c>
      <c r="K147" t="s">
        <v>846</v>
      </c>
      <c r="L147" t="s">
        <v>5666</v>
      </c>
      <c r="M147" t="s">
        <v>11341</v>
      </c>
      <c r="N147" t="s">
        <v>639</v>
      </c>
      <c r="O147" t="s">
        <v>651</v>
      </c>
      <c r="P147" t="s">
        <v>26</v>
      </c>
      <c r="Q147" t="s">
        <v>652</v>
      </c>
      <c r="R147" t="s">
        <v>640</v>
      </c>
      <c r="S147" t="s">
        <v>11342</v>
      </c>
      <c r="T147" t="s">
        <v>11343</v>
      </c>
    </row>
    <row r="148" spans="1:20" x14ac:dyDescent="0.25">
      <c r="A148" t="s">
        <v>101</v>
      </c>
      <c r="B148" t="s">
        <v>74</v>
      </c>
      <c r="C148">
        <v>66</v>
      </c>
      <c r="D148">
        <v>2</v>
      </c>
      <c r="E148" t="s">
        <v>11340</v>
      </c>
      <c r="F148">
        <v>498</v>
      </c>
      <c r="G148">
        <v>0</v>
      </c>
      <c r="H148" t="s">
        <v>649</v>
      </c>
      <c r="I148" t="s">
        <v>10634</v>
      </c>
      <c r="J148" t="s">
        <v>10635</v>
      </c>
      <c r="K148" t="s">
        <v>846</v>
      </c>
      <c r="L148" t="s">
        <v>5666</v>
      </c>
      <c r="M148" t="s">
        <v>11341</v>
      </c>
      <c r="N148" t="s">
        <v>639</v>
      </c>
      <c r="O148" t="s">
        <v>651</v>
      </c>
      <c r="P148" t="s">
        <v>26</v>
      </c>
      <c r="Q148" t="s">
        <v>652</v>
      </c>
      <c r="R148" t="s">
        <v>640</v>
      </c>
      <c r="S148" t="s">
        <v>11342</v>
      </c>
      <c r="T148" t="s">
        <v>11343</v>
      </c>
    </row>
    <row r="149" spans="1:20" x14ac:dyDescent="0.25">
      <c r="A149" t="s">
        <v>22</v>
      </c>
      <c r="B149" t="s">
        <v>27</v>
      </c>
      <c r="C149">
        <v>67</v>
      </c>
      <c r="D149">
        <v>2</v>
      </c>
      <c r="E149" t="s">
        <v>11340</v>
      </c>
      <c r="F149">
        <v>498</v>
      </c>
      <c r="G149">
        <v>0</v>
      </c>
      <c r="H149" t="s">
        <v>649</v>
      </c>
      <c r="I149" t="s">
        <v>10634</v>
      </c>
      <c r="J149" t="s">
        <v>10635</v>
      </c>
      <c r="K149" t="s">
        <v>846</v>
      </c>
      <c r="L149" t="s">
        <v>5666</v>
      </c>
      <c r="M149" t="s">
        <v>11341</v>
      </c>
      <c r="N149" t="s">
        <v>639</v>
      </c>
      <c r="O149" t="s">
        <v>651</v>
      </c>
      <c r="P149" t="s">
        <v>26</v>
      </c>
      <c r="Q149" t="s">
        <v>652</v>
      </c>
      <c r="R149" t="s">
        <v>640</v>
      </c>
      <c r="S149" t="s">
        <v>11342</v>
      </c>
      <c r="T149" t="s">
        <v>11343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11344</v>
      </c>
      <c r="F150">
        <v>100</v>
      </c>
      <c r="G150">
        <v>0</v>
      </c>
      <c r="H150" t="s">
        <v>637</v>
      </c>
      <c r="I150" t="s">
        <v>914</v>
      </c>
      <c r="J150" t="s">
        <v>655</v>
      </c>
      <c r="K150" t="s">
        <v>639</v>
      </c>
      <c r="L150" t="s">
        <v>640</v>
      </c>
      <c r="M150" t="s">
        <v>11343</v>
      </c>
      <c r="N150" t="s">
        <v>639</v>
      </c>
      <c r="O150" t="s">
        <v>647</v>
      </c>
      <c r="P150" t="s">
        <v>5</v>
      </c>
      <c r="Q150" t="s">
        <v>648</v>
      </c>
      <c r="R150" t="s">
        <v>640</v>
      </c>
      <c r="S150" t="s">
        <v>11345</v>
      </c>
      <c r="T150" t="s">
        <v>11343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11346</v>
      </c>
      <c r="F151">
        <v>189</v>
      </c>
      <c r="G151">
        <v>0</v>
      </c>
      <c r="H151" t="s">
        <v>637</v>
      </c>
      <c r="I151" t="s">
        <v>11347</v>
      </c>
      <c r="J151" t="s">
        <v>750</v>
      </c>
      <c r="K151" t="s">
        <v>639</v>
      </c>
      <c r="L151" t="s">
        <v>640</v>
      </c>
      <c r="M151" t="s">
        <v>11348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11349</v>
      </c>
      <c r="T151" t="s">
        <v>11348</v>
      </c>
    </row>
    <row r="152" spans="1:20" x14ac:dyDescent="0.25">
      <c r="A152" t="s">
        <v>22</v>
      </c>
      <c r="B152" t="s">
        <v>27</v>
      </c>
      <c r="C152">
        <v>120</v>
      </c>
      <c r="D152">
        <v>1</v>
      </c>
      <c r="E152" t="s">
        <v>11346</v>
      </c>
      <c r="F152">
        <v>189</v>
      </c>
      <c r="G152">
        <v>0</v>
      </c>
      <c r="H152" t="s">
        <v>637</v>
      </c>
      <c r="I152" t="s">
        <v>11347</v>
      </c>
      <c r="J152" t="s">
        <v>750</v>
      </c>
      <c r="K152" t="s">
        <v>639</v>
      </c>
      <c r="L152" t="s">
        <v>640</v>
      </c>
      <c r="M152" t="s">
        <v>11348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11349</v>
      </c>
      <c r="T152" t="s">
        <v>11348</v>
      </c>
    </row>
    <row r="153" spans="1:20" x14ac:dyDescent="0.25">
      <c r="A153" t="s">
        <v>22</v>
      </c>
      <c r="B153" t="s">
        <v>27</v>
      </c>
      <c r="C153">
        <v>120</v>
      </c>
      <c r="D153">
        <v>2</v>
      </c>
      <c r="E153" t="s">
        <v>11350</v>
      </c>
      <c r="F153">
        <v>178</v>
      </c>
      <c r="G153">
        <v>0</v>
      </c>
      <c r="H153" t="s">
        <v>637</v>
      </c>
      <c r="I153" t="s">
        <v>11351</v>
      </c>
      <c r="J153" t="s">
        <v>726</v>
      </c>
      <c r="K153" t="s">
        <v>639</v>
      </c>
      <c r="L153" t="s">
        <v>640</v>
      </c>
      <c r="M153" t="s">
        <v>11352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11353</v>
      </c>
      <c r="T153" t="s">
        <v>11352</v>
      </c>
    </row>
    <row r="154" spans="1:20" x14ac:dyDescent="0.25">
      <c r="A154" t="s">
        <v>601</v>
      </c>
      <c r="B154" t="s">
        <v>602</v>
      </c>
      <c r="C154">
        <v>139</v>
      </c>
      <c r="D154">
        <v>2</v>
      </c>
      <c r="E154" t="s">
        <v>11354</v>
      </c>
      <c r="F154">
        <v>1050</v>
      </c>
      <c r="G154">
        <v>0</v>
      </c>
      <c r="H154" t="s">
        <v>637</v>
      </c>
      <c r="I154" t="s">
        <v>5711</v>
      </c>
      <c r="J154" t="s">
        <v>697</v>
      </c>
      <c r="K154" t="s">
        <v>639</v>
      </c>
      <c r="L154" t="s">
        <v>640</v>
      </c>
      <c r="M154" t="s">
        <v>11352</v>
      </c>
      <c r="N154" t="s">
        <v>639</v>
      </c>
      <c r="O154" t="s">
        <v>641</v>
      </c>
      <c r="P154" t="s">
        <v>5</v>
      </c>
      <c r="Q154" t="s">
        <v>642</v>
      </c>
      <c r="R154" t="s">
        <v>11355</v>
      </c>
      <c r="S154" t="s">
        <v>11356</v>
      </c>
      <c r="T154" t="s">
        <v>11352</v>
      </c>
    </row>
    <row r="155" spans="1:20" x14ac:dyDescent="0.25">
      <c r="A155" t="s">
        <v>241</v>
      </c>
      <c r="B155" t="s">
        <v>247</v>
      </c>
      <c r="C155">
        <v>139</v>
      </c>
      <c r="D155">
        <v>2</v>
      </c>
      <c r="E155" t="s">
        <v>11354</v>
      </c>
      <c r="F155">
        <v>1050</v>
      </c>
      <c r="G155">
        <v>0</v>
      </c>
      <c r="H155" t="s">
        <v>637</v>
      </c>
      <c r="I155" t="s">
        <v>5711</v>
      </c>
      <c r="J155" t="s">
        <v>697</v>
      </c>
      <c r="K155" t="s">
        <v>639</v>
      </c>
      <c r="L155" t="s">
        <v>640</v>
      </c>
      <c r="M155" t="s">
        <v>11352</v>
      </c>
      <c r="N155" t="s">
        <v>639</v>
      </c>
      <c r="O155" t="s">
        <v>641</v>
      </c>
      <c r="P155" t="s">
        <v>5</v>
      </c>
      <c r="Q155" t="s">
        <v>642</v>
      </c>
      <c r="R155" t="s">
        <v>11355</v>
      </c>
      <c r="S155" t="s">
        <v>11356</v>
      </c>
      <c r="T155" t="s">
        <v>11352</v>
      </c>
    </row>
    <row r="156" spans="1:20" x14ac:dyDescent="0.25">
      <c r="A156" t="s">
        <v>240</v>
      </c>
      <c r="B156" t="s">
        <v>246</v>
      </c>
      <c r="C156">
        <v>139</v>
      </c>
      <c r="D156">
        <v>3</v>
      </c>
      <c r="E156" t="s">
        <v>11354</v>
      </c>
      <c r="F156">
        <v>1050</v>
      </c>
      <c r="G156">
        <v>0</v>
      </c>
      <c r="H156" t="s">
        <v>637</v>
      </c>
      <c r="I156" t="s">
        <v>5711</v>
      </c>
      <c r="J156" t="s">
        <v>697</v>
      </c>
      <c r="K156" t="s">
        <v>639</v>
      </c>
      <c r="L156" t="s">
        <v>640</v>
      </c>
      <c r="M156" t="s">
        <v>11352</v>
      </c>
      <c r="N156" t="s">
        <v>639</v>
      </c>
      <c r="O156" t="s">
        <v>641</v>
      </c>
      <c r="P156" t="s">
        <v>5</v>
      </c>
      <c r="Q156" t="s">
        <v>642</v>
      </c>
      <c r="R156" t="s">
        <v>11355</v>
      </c>
      <c r="S156" t="s">
        <v>11356</v>
      </c>
      <c r="T156" t="s">
        <v>11352</v>
      </c>
    </row>
    <row r="157" spans="1:20" x14ac:dyDescent="0.25">
      <c r="A157" t="s">
        <v>239</v>
      </c>
      <c r="B157" t="s">
        <v>245</v>
      </c>
      <c r="C157">
        <v>139</v>
      </c>
      <c r="D157">
        <v>3</v>
      </c>
      <c r="E157" t="s">
        <v>11354</v>
      </c>
      <c r="F157">
        <v>1050</v>
      </c>
      <c r="G157">
        <v>0</v>
      </c>
      <c r="H157" t="s">
        <v>637</v>
      </c>
      <c r="I157" t="s">
        <v>5711</v>
      </c>
      <c r="J157" t="s">
        <v>697</v>
      </c>
      <c r="K157" t="s">
        <v>639</v>
      </c>
      <c r="L157" t="s">
        <v>640</v>
      </c>
      <c r="M157" t="s">
        <v>11352</v>
      </c>
      <c r="N157" t="s">
        <v>639</v>
      </c>
      <c r="O157" t="s">
        <v>641</v>
      </c>
      <c r="P157" t="s">
        <v>5</v>
      </c>
      <c r="Q157" t="s">
        <v>642</v>
      </c>
      <c r="R157" t="s">
        <v>11355</v>
      </c>
      <c r="S157" t="s">
        <v>11356</v>
      </c>
      <c r="T157" t="s">
        <v>11352</v>
      </c>
    </row>
    <row r="158" spans="1:20" x14ac:dyDescent="0.25">
      <c r="A158" t="s">
        <v>239</v>
      </c>
      <c r="B158" t="s">
        <v>245</v>
      </c>
      <c r="C158">
        <v>159</v>
      </c>
      <c r="D158">
        <v>1</v>
      </c>
      <c r="E158" t="s">
        <v>11357</v>
      </c>
      <c r="F158">
        <v>129</v>
      </c>
      <c r="G158">
        <v>0</v>
      </c>
      <c r="H158" t="s">
        <v>637</v>
      </c>
      <c r="I158" t="s">
        <v>11358</v>
      </c>
      <c r="J158" t="s">
        <v>657</v>
      </c>
      <c r="K158" t="s">
        <v>639</v>
      </c>
      <c r="L158" t="s">
        <v>640</v>
      </c>
      <c r="M158" t="s">
        <v>11359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11360</v>
      </c>
      <c r="T158" t="s">
        <v>11359</v>
      </c>
    </row>
    <row r="159" spans="1:20" x14ac:dyDescent="0.25">
      <c r="A159" t="s">
        <v>241</v>
      </c>
      <c r="B159" t="s">
        <v>247</v>
      </c>
      <c r="C159">
        <v>159</v>
      </c>
      <c r="D159">
        <v>1</v>
      </c>
      <c r="E159" t="s">
        <v>11361</v>
      </c>
      <c r="F159">
        <v>109</v>
      </c>
      <c r="G159">
        <v>0</v>
      </c>
      <c r="H159" t="s">
        <v>637</v>
      </c>
      <c r="I159" t="s">
        <v>4231</v>
      </c>
      <c r="J159" t="s">
        <v>653</v>
      </c>
      <c r="K159" t="s">
        <v>639</v>
      </c>
      <c r="L159" t="s">
        <v>640</v>
      </c>
      <c r="M159" t="s">
        <v>11362</v>
      </c>
      <c r="N159" t="s">
        <v>639</v>
      </c>
      <c r="O159" t="s">
        <v>647</v>
      </c>
      <c r="P159" t="s">
        <v>5</v>
      </c>
      <c r="Q159" t="s">
        <v>648</v>
      </c>
      <c r="R159" t="s">
        <v>640</v>
      </c>
      <c r="S159" t="s">
        <v>11363</v>
      </c>
      <c r="T159" t="s">
        <v>11362</v>
      </c>
    </row>
    <row r="160" spans="1:20" x14ac:dyDescent="0.25">
      <c r="A160" t="s">
        <v>18</v>
      </c>
      <c r="B160" t="s">
        <v>19</v>
      </c>
      <c r="C160">
        <v>66.666666666666671</v>
      </c>
      <c r="D160">
        <v>6</v>
      </c>
      <c r="E160" t="s">
        <v>11364</v>
      </c>
      <c r="F160">
        <v>200</v>
      </c>
      <c r="G160">
        <v>0</v>
      </c>
      <c r="H160" t="s">
        <v>637</v>
      </c>
      <c r="I160" t="s">
        <v>7833</v>
      </c>
      <c r="J160" t="s">
        <v>683</v>
      </c>
      <c r="K160" t="s">
        <v>639</v>
      </c>
      <c r="L160" t="s">
        <v>640</v>
      </c>
      <c r="M160" t="s">
        <v>11365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11366</v>
      </c>
      <c r="T160" t="s">
        <v>11365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11367</v>
      </c>
      <c r="F161">
        <v>200</v>
      </c>
      <c r="G161">
        <v>0</v>
      </c>
      <c r="H161" t="s">
        <v>637</v>
      </c>
      <c r="I161" t="s">
        <v>3725</v>
      </c>
      <c r="J161" t="s">
        <v>687</v>
      </c>
      <c r="K161" t="s">
        <v>639</v>
      </c>
      <c r="L161" t="s">
        <v>640</v>
      </c>
      <c r="M161" t="s">
        <v>11368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11369</v>
      </c>
      <c r="T161" t="s">
        <v>11368</v>
      </c>
    </row>
    <row r="162" spans="1:20" x14ac:dyDescent="0.25">
      <c r="A162" t="s">
        <v>241</v>
      </c>
      <c r="B162" t="s">
        <v>247</v>
      </c>
      <c r="C162">
        <v>159</v>
      </c>
      <c r="D162">
        <v>1</v>
      </c>
      <c r="E162" t="s">
        <v>11370</v>
      </c>
      <c r="F162">
        <v>218</v>
      </c>
      <c r="G162">
        <v>0</v>
      </c>
      <c r="H162" t="s">
        <v>637</v>
      </c>
      <c r="I162" t="s">
        <v>11371</v>
      </c>
      <c r="J162" t="s">
        <v>705</v>
      </c>
      <c r="K162" t="s">
        <v>639</v>
      </c>
      <c r="L162" t="s">
        <v>640</v>
      </c>
      <c r="M162" t="s">
        <v>11372</v>
      </c>
      <c r="N162" t="s">
        <v>639</v>
      </c>
      <c r="O162" t="s">
        <v>647</v>
      </c>
      <c r="P162" t="s">
        <v>5</v>
      </c>
      <c r="Q162" t="s">
        <v>648</v>
      </c>
      <c r="R162" t="s">
        <v>640</v>
      </c>
      <c r="S162" t="s">
        <v>11373</v>
      </c>
      <c r="T162" t="s">
        <v>11372</v>
      </c>
    </row>
    <row r="163" spans="1:20" x14ac:dyDescent="0.25">
      <c r="A163" t="s">
        <v>240</v>
      </c>
      <c r="B163" t="s">
        <v>246</v>
      </c>
      <c r="C163">
        <v>159</v>
      </c>
      <c r="D163">
        <v>1</v>
      </c>
      <c r="E163" t="s">
        <v>11370</v>
      </c>
      <c r="F163">
        <v>218</v>
      </c>
      <c r="G163">
        <v>0</v>
      </c>
      <c r="H163" t="s">
        <v>637</v>
      </c>
      <c r="I163" t="s">
        <v>11371</v>
      </c>
      <c r="J163" t="s">
        <v>705</v>
      </c>
      <c r="K163" t="s">
        <v>639</v>
      </c>
      <c r="L163" t="s">
        <v>640</v>
      </c>
      <c r="M163" t="s">
        <v>11372</v>
      </c>
      <c r="N163" t="s">
        <v>639</v>
      </c>
      <c r="O163" t="s">
        <v>647</v>
      </c>
      <c r="P163" t="s">
        <v>5</v>
      </c>
      <c r="Q163" t="s">
        <v>648</v>
      </c>
      <c r="R163" t="s">
        <v>640</v>
      </c>
      <c r="S163" t="s">
        <v>11373</v>
      </c>
      <c r="T163" t="s">
        <v>11372</v>
      </c>
    </row>
    <row r="164" spans="1:20" x14ac:dyDescent="0.25">
      <c r="A164" t="s">
        <v>601</v>
      </c>
      <c r="B164" t="s">
        <v>602</v>
      </c>
      <c r="C164">
        <v>159</v>
      </c>
      <c r="D164">
        <v>1</v>
      </c>
      <c r="E164" t="s">
        <v>11374</v>
      </c>
      <c r="F164">
        <v>218</v>
      </c>
      <c r="G164">
        <v>0</v>
      </c>
      <c r="H164" t="s">
        <v>637</v>
      </c>
      <c r="I164" t="s">
        <v>11375</v>
      </c>
      <c r="J164" t="s">
        <v>675</v>
      </c>
      <c r="K164" t="s">
        <v>639</v>
      </c>
      <c r="L164" t="s">
        <v>640</v>
      </c>
      <c r="M164" t="s">
        <v>11372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11376</v>
      </c>
      <c r="T164" t="s">
        <v>11372</v>
      </c>
    </row>
    <row r="165" spans="1:20" x14ac:dyDescent="0.25">
      <c r="A165" t="s">
        <v>240</v>
      </c>
      <c r="B165" t="s">
        <v>246</v>
      </c>
      <c r="C165">
        <v>159</v>
      </c>
      <c r="D165">
        <v>1</v>
      </c>
      <c r="E165" t="s">
        <v>11374</v>
      </c>
      <c r="F165">
        <v>218</v>
      </c>
      <c r="G165">
        <v>0</v>
      </c>
      <c r="H165" t="s">
        <v>637</v>
      </c>
      <c r="I165" t="s">
        <v>11375</v>
      </c>
      <c r="J165" t="s">
        <v>675</v>
      </c>
      <c r="K165" t="s">
        <v>639</v>
      </c>
      <c r="L165" t="s">
        <v>640</v>
      </c>
      <c r="M165" t="s">
        <v>11372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11376</v>
      </c>
      <c r="T165" t="s">
        <v>11372</v>
      </c>
    </row>
    <row r="166" spans="1:20" x14ac:dyDescent="0.25">
      <c r="A166" t="s">
        <v>241</v>
      </c>
      <c r="B166" t="s">
        <v>247</v>
      </c>
      <c r="C166">
        <v>159</v>
      </c>
      <c r="D166">
        <v>1</v>
      </c>
      <c r="E166" t="s">
        <v>11377</v>
      </c>
      <c r="F166">
        <v>109</v>
      </c>
      <c r="G166">
        <v>0</v>
      </c>
      <c r="H166" t="s">
        <v>637</v>
      </c>
      <c r="I166" t="s">
        <v>2805</v>
      </c>
      <c r="J166" t="s">
        <v>698</v>
      </c>
      <c r="K166" t="s">
        <v>639</v>
      </c>
      <c r="L166" t="s">
        <v>640</v>
      </c>
      <c r="M166" t="s">
        <v>11372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11378</v>
      </c>
      <c r="T166" t="s">
        <v>11379</v>
      </c>
    </row>
    <row r="167" spans="1:20" x14ac:dyDescent="0.25">
      <c r="A167" t="s">
        <v>239</v>
      </c>
      <c r="B167" t="s">
        <v>245</v>
      </c>
      <c r="C167">
        <v>159</v>
      </c>
      <c r="D167">
        <v>1</v>
      </c>
      <c r="E167" t="s">
        <v>11380</v>
      </c>
      <c r="F167">
        <v>109</v>
      </c>
      <c r="G167">
        <v>0</v>
      </c>
      <c r="H167" t="s">
        <v>637</v>
      </c>
      <c r="I167" t="s">
        <v>11381</v>
      </c>
      <c r="J167" t="s">
        <v>690</v>
      </c>
      <c r="K167" t="s">
        <v>639</v>
      </c>
      <c r="L167" t="s">
        <v>640</v>
      </c>
      <c r="M167" t="s">
        <v>11379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11382</v>
      </c>
      <c r="T167" t="s">
        <v>11379</v>
      </c>
    </row>
    <row r="168" spans="1:20" x14ac:dyDescent="0.25">
      <c r="A168" t="s">
        <v>240</v>
      </c>
      <c r="B168" t="s">
        <v>742</v>
      </c>
      <c r="C168">
        <v>59.57</v>
      </c>
      <c r="D168">
        <v>1</v>
      </c>
      <c r="E168" t="s">
        <v>11383</v>
      </c>
      <c r="F168">
        <v>126.13</v>
      </c>
      <c r="G168">
        <v>7</v>
      </c>
      <c r="H168" t="s">
        <v>677</v>
      </c>
      <c r="I168" t="s">
        <v>11384</v>
      </c>
      <c r="J168" t="s">
        <v>11385</v>
      </c>
      <c r="K168" t="s">
        <v>9231</v>
      </c>
      <c r="L168" t="s">
        <v>11386</v>
      </c>
      <c r="M168" t="s">
        <v>11379</v>
      </c>
      <c r="N168" t="s">
        <v>639</v>
      </c>
      <c r="O168" t="s">
        <v>678</v>
      </c>
      <c r="P168" t="s">
        <v>23</v>
      </c>
      <c r="Q168" t="s">
        <v>679</v>
      </c>
      <c r="R168" t="s">
        <v>640</v>
      </c>
      <c r="S168" t="s">
        <v>11387</v>
      </c>
      <c r="T168" t="s">
        <v>11379</v>
      </c>
    </row>
    <row r="169" spans="1:20" x14ac:dyDescent="0.25">
      <c r="A169" t="s">
        <v>240</v>
      </c>
      <c r="B169" t="s">
        <v>742</v>
      </c>
      <c r="C169">
        <v>59.56</v>
      </c>
      <c r="D169">
        <v>1</v>
      </c>
      <c r="E169" t="s">
        <v>11383</v>
      </c>
      <c r="F169">
        <v>126.13</v>
      </c>
      <c r="G169">
        <v>7</v>
      </c>
      <c r="H169" t="s">
        <v>677</v>
      </c>
      <c r="I169" t="s">
        <v>11384</v>
      </c>
      <c r="J169" t="s">
        <v>11385</v>
      </c>
      <c r="K169" t="s">
        <v>9231</v>
      </c>
      <c r="L169" t="s">
        <v>11386</v>
      </c>
      <c r="M169" t="s">
        <v>11379</v>
      </c>
      <c r="N169" t="s">
        <v>639</v>
      </c>
      <c r="O169" t="s">
        <v>678</v>
      </c>
      <c r="P169" t="s">
        <v>23</v>
      </c>
      <c r="Q169" t="s">
        <v>679</v>
      </c>
      <c r="R169" t="s">
        <v>640</v>
      </c>
      <c r="S169" t="s">
        <v>11387</v>
      </c>
      <c r="T169" t="s">
        <v>11379</v>
      </c>
    </row>
    <row r="170" spans="1:20" x14ac:dyDescent="0.25">
      <c r="A170" t="s">
        <v>240</v>
      </c>
      <c r="B170" t="s">
        <v>246</v>
      </c>
      <c r="C170">
        <v>159</v>
      </c>
      <c r="D170">
        <v>1</v>
      </c>
      <c r="E170" t="s">
        <v>11388</v>
      </c>
      <c r="F170">
        <v>516</v>
      </c>
      <c r="G170">
        <v>0</v>
      </c>
      <c r="H170" t="s">
        <v>637</v>
      </c>
      <c r="I170" t="s">
        <v>11389</v>
      </c>
      <c r="J170" t="s">
        <v>681</v>
      </c>
      <c r="K170" t="s">
        <v>639</v>
      </c>
      <c r="L170" t="s">
        <v>640</v>
      </c>
      <c r="M170" t="s">
        <v>11390</v>
      </c>
      <c r="N170" t="s">
        <v>639</v>
      </c>
      <c r="O170" t="s">
        <v>647</v>
      </c>
      <c r="P170" t="s">
        <v>5</v>
      </c>
      <c r="Q170" t="s">
        <v>648</v>
      </c>
      <c r="R170" t="s">
        <v>640</v>
      </c>
      <c r="S170" t="s">
        <v>11391</v>
      </c>
      <c r="T170" t="s">
        <v>11390</v>
      </c>
    </row>
    <row r="171" spans="1:20" x14ac:dyDescent="0.25">
      <c r="A171" t="s">
        <v>239</v>
      </c>
      <c r="B171" t="s">
        <v>245</v>
      </c>
      <c r="C171">
        <v>159</v>
      </c>
      <c r="D171">
        <v>1</v>
      </c>
      <c r="E171" t="s">
        <v>11388</v>
      </c>
      <c r="F171">
        <v>516</v>
      </c>
      <c r="G171">
        <v>0</v>
      </c>
      <c r="H171" t="s">
        <v>637</v>
      </c>
      <c r="I171" t="s">
        <v>11389</v>
      </c>
      <c r="J171" t="s">
        <v>681</v>
      </c>
      <c r="K171" t="s">
        <v>639</v>
      </c>
      <c r="L171" t="s">
        <v>640</v>
      </c>
      <c r="M171" t="s">
        <v>11390</v>
      </c>
      <c r="N171" t="s">
        <v>639</v>
      </c>
      <c r="O171" t="s">
        <v>647</v>
      </c>
      <c r="P171" t="s">
        <v>5</v>
      </c>
      <c r="Q171" t="s">
        <v>648</v>
      </c>
      <c r="R171" t="s">
        <v>640</v>
      </c>
      <c r="S171" t="s">
        <v>11391</v>
      </c>
      <c r="T171" t="s">
        <v>11390</v>
      </c>
    </row>
    <row r="172" spans="1:20" x14ac:dyDescent="0.25">
      <c r="A172" t="s">
        <v>240</v>
      </c>
      <c r="B172" t="s">
        <v>246</v>
      </c>
      <c r="C172">
        <v>159</v>
      </c>
      <c r="D172">
        <v>1</v>
      </c>
      <c r="E172" t="s">
        <v>11388</v>
      </c>
      <c r="F172">
        <v>516</v>
      </c>
      <c r="G172">
        <v>0</v>
      </c>
      <c r="H172" t="s">
        <v>637</v>
      </c>
      <c r="I172" t="s">
        <v>11389</v>
      </c>
      <c r="J172" t="s">
        <v>681</v>
      </c>
      <c r="K172" t="s">
        <v>639</v>
      </c>
      <c r="L172" t="s">
        <v>640</v>
      </c>
      <c r="M172" t="s">
        <v>11390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11391</v>
      </c>
      <c r="T172" t="s">
        <v>11390</v>
      </c>
    </row>
    <row r="173" spans="1:20" x14ac:dyDescent="0.25">
      <c r="A173" t="s">
        <v>239</v>
      </c>
      <c r="B173" t="s">
        <v>245</v>
      </c>
      <c r="C173">
        <v>159</v>
      </c>
      <c r="D173">
        <v>1</v>
      </c>
      <c r="E173" t="s">
        <v>11388</v>
      </c>
      <c r="F173">
        <v>516</v>
      </c>
      <c r="G173">
        <v>0</v>
      </c>
      <c r="H173" t="s">
        <v>637</v>
      </c>
      <c r="I173" t="s">
        <v>11389</v>
      </c>
      <c r="J173" t="s">
        <v>681</v>
      </c>
      <c r="K173" t="s">
        <v>639</v>
      </c>
      <c r="L173" t="s">
        <v>640</v>
      </c>
      <c r="M173" t="s">
        <v>11390</v>
      </c>
      <c r="N173" t="s">
        <v>639</v>
      </c>
      <c r="O173" t="s">
        <v>647</v>
      </c>
      <c r="P173" t="s">
        <v>5</v>
      </c>
      <c r="Q173" t="s">
        <v>648</v>
      </c>
      <c r="R173" t="s">
        <v>640</v>
      </c>
      <c r="S173" t="s">
        <v>11391</v>
      </c>
      <c r="T173" t="s">
        <v>11390</v>
      </c>
    </row>
    <row r="174" spans="1:20" x14ac:dyDescent="0.25">
      <c r="A174" t="s">
        <v>239</v>
      </c>
      <c r="B174" t="s">
        <v>245</v>
      </c>
      <c r="C174">
        <v>159</v>
      </c>
      <c r="D174">
        <v>1</v>
      </c>
      <c r="E174" t="s">
        <v>11392</v>
      </c>
      <c r="F174">
        <v>129</v>
      </c>
      <c r="G174">
        <v>0</v>
      </c>
      <c r="H174" t="s">
        <v>637</v>
      </c>
      <c r="I174" t="s">
        <v>11393</v>
      </c>
      <c r="J174" t="s">
        <v>685</v>
      </c>
      <c r="K174" t="s">
        <v>639</v>
      </c>
      <c r="L174" t="s">
        <v>640</v>
      </c>
      <c r="M174" t="s">
        <v>11394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11395</v>
      </c>
      <c r="T174" t="s">
        <v>11394</v>
      </c>
    </row>
    <row r="175" spans="1:20" x14ac:dyDescent="0.25">
      <c r="A175" t="s">
        <v>241</v>
      </c>
      <c r="B175" t="s">
        <v>247</v>
      </c>
      <c r="C175">
        <v>159</v>
      </c>
      <c r="D175">
        <v>1</v>
      </c>
      <c r="E175" t="s">
        <v>11396</v>
      </c>
      <c r="F175">
        <v>258</v>
      </c>
      <c r="G175">
        <v>0</v>
      </c>
      <c r="H175" t="s">
        <v>637</v>
      </c>
      <c r="I175" t="s">
        <v>11397</v>
      </c>
      <c r="J175" t="s">
        <v>710</v>
      </c>
      <c r="K175" t="s">
        <v>639</v>
      </c>
      <c r="L175" t="s">
        <v>640</v>
      </c>
      <c r="M175" t="s">
        <v>11398</v>
      </c>
      <c r="N175" t="s">
        <v>639</v>
      </c>
      <c r="O175" t="s">
        <v>660</v>
      </c>
      <c r="P175" t="s">
        <v>5</v>
      </c>
      <c r="Q175" t="s">
        <v>642</v>
      </c>
      <c r="R175" t="s">
        <v>640</v>
      </c>
      <c r="S175" t="s">
        <v>11399</v>
      </c>
      <c r="T175" t="s">
        <v>11398</v>
      </c>
    </row>
    <row r="176" spans="1:20" x14ac:dyDescent="0.25">
      <c r="A176" t="s">
        <v>239</v>
      </c>
      <c r="B176" t="s">
        <v>245</v>
      </c>
      <c r="C176">
        <v>159</v>
      </c>
      <c r="D176">
        <v>1</v>
      </c>
      <c r="E176" t="s">
        <v>11396</v>
      </c>
      <c r="F176">
        <v>258</v>
      </c>
      <c r="G176">
        <v>0</v>
      </c>
      <c r="H176" t="s">
        <v>637</v>
      </c>
      <c r="I176" t="s">
        <v>11397</v>
      </c>
      <c r="J176" t="s">
        <v>710</v>
      </c>
      <c r="K176" t="s">
        <v>639</v>
      </c>
      <c r="L176" t="s">
        <v>640</v>
      </c>
      <c r="M176" t="s">
        <v>11398</v>
      </c>
      <c r="N176" t="s">
        <v>639</v>
      </c>
      <c r="O176" t="s">
        <v>660</v>
      </c>
      <c r="P176" t="s">
        <v>5</v>
      </c>
      <c r="Q176" t="s">
        <v>642</v>
      </c>
      <c r="R176" t="s">
        <v>640</v>
      </c>
      <c r="S176" t="s">
        <v>11399</v>
      </c>
      <c r="T176" t="s">
        <v>11398</v>
      </c>
    </row>
    <row r="177" spans="1:20" x14ac:dyDescent="0.25">
      <c r="A177" t="s">
        <v>601</v>
      </c>
      <c r="B177" t="s">
        <v>742</v>
      </c>
      <c r="C177">
        <v>87.2</v>
      </c>
      <c r="D177">
        <v>2</v>
      </c>
      <c r="E177" t="s">
        <v>11400</v>
      </c>
      <c r="F177">
        <v>182.4</v>
      </c>
      <c r="G177">
        <v>8</v>
      </c>
      <c r="H177" t="s">
        <v>677</v>
      </c>
      <c r="I177" t="s">
        <v>11401</v>
      </c>
      <c r="J177" t="s">
        <v>11402</v>
      </c>
      <c r="K177" t="s">
        <v>1004</v>
      </c>
      <c r="L177" t="s">
        <v>11403</v>
      </c>
      <c r="M177" t="s">
        <v>11404</v>
      </c>
      <c r="N177" t="s">
        <v>639</v>
      </c>
      <c r="O177" t="s">
        <v>678</v>
      </c>
      <c r="P177" t="s">
        <v>23</v>
      </c>
      <c r="Q177" t="s">
        <v>679</v>
      </c>
      <c r="R177" t="s">
        <v>640</v>
      </c>
      <c r="S177" t="s">
        <v>11405</v>
      </c>
      <c r="T177" t="s">
        <v>11404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11406</v>
      </c>
      <c r="F178">
        <v>100</v>
      </c>
      <c r="G178">
        <v>0</v>
      </c>
      <c r="H178" t="s">
        <v>637</v>
      </c>
      <c r="I178" t="s">
        <v>8837</v>
      </c>
      <c r="J178" t="s">
        <v>788</v>
      </c>
      <c r="K178" t="s">
        <v>639</v>
      </c>
      <c r="L178" t="s">
        <v>640</v>
      </c>
      <c r="M178" t="s">
        <v>11407</v>
      </c>
      <c r="N178" t="s">
        <v>639</v>
      </c>
      <c r="O178" t="s">
        <v>641</v>
      </c>
      <c r="P178" t="s">
        <v>5</v>
      </c>
      <c r="Q178" t="s">
        <v>642</v>
      </c>
      <c r="R178" t="s">
        <v>640</v>
      </c>
      <c r="S178" t="s">
        <v>11408</v>
      </c>
      <c r="T178" t="s">
        <v>11407</v>
      </c>
    </row>
    <row r="179" spans="1:20" x14ac:dyDescent="0.25">
      <c r="A179" t="s">
        <v>22</v>
      </c>
      <c r="B179" t="s">
        <v>27</v>
      </c>
      <c r="C179">
        <v>66.333333333333329</v>
      </c>
      <c r="D179">
        <v>3</v>
      </c>
      <c r="E179" t="s">
        <v>11409</v>
      </c>
      <c r="F179">
        <v>187.5</v>
      </c>
      <c r="G179">
        <v>7.5</v>
      </c>
      <c r="H179" t="s">
        <v>677</v>
      </c>
      <c r="I179" t="s">
        <v>5633</v>
      </c>
      <c r="J179" t="s">
        <v>5634</v>
      </c>
      <c r="K179" t="s">
        <v>1078</v>
      </c>
      <c r="L179" t="s">
        <v>5635</v>
      </c>
      <c r="M179" t="s">
        <v>11410</v>
      </c>
      <c r="N179" t="s">
        <v>639</v>
      </c>
      <c r="O179" t="s">
        <v>678</v>
      </c>
      <c r="P179" t="s">
        <v>23</v>
      </c>
      <c r="Q179" t="s">
        <v>679</v>
      </c>
      <c r="R179" t="s">
        <v>640</v>
      </c>
      <c r="S179" t="s">
        <v>11411</v>
      </c>
      <c r="T179" t="s">
        <v>11410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11412</v>
      </c>
      <c r="F180">
        <v>100</v>
      </c>
      <c r="G180">
        <v>0</v>
      </c>
      <c r="H180" t="s">
        <v>637</v>
      </c>
      <c r="I180" t="s">
        <v>11413</v>
      </c>
      <c r="J180" t="s">
        <v>701</v>
      </c>
      <c r="K180" t="s">
        <v>639</v>
      </c>
      <c r="L180" t="s">
        <v>640</v>
      </c>
      <c r="M180" t="s">
        <v>11414</v>
      </c>
      <c r="N180" t="s">
        <v>639</v>
      </c>
      <c r="O180" t="s">
        <v>641</v>
      </c>
      <c r="P180" t="s">
        <v>5</v>
      </c>
      <c r="Q180" t="s">
        <v>642</v>
      </c>
      <c r="R180" t="s">
        <v>11415</v>
      </c>
      <c r="S180" t="s">
        <v>11416</v>
      </c>
      <c r="T180" t="s">
        <v>11414</v>
      </c>
    </row>
    <row r="181" spans="1:20" x14ac:dyDescent="0.25">
      <c r="A181" t="s">
        <v>147</v>
      </c>
      <c r="B181" t="s">
        <v>148</v>
      </c>
      <c r="C181">
        <v>40</v>
      </c>
      <c r="D181">
        <v>10</v>
      </c>
      <c r="E181" t="s">
        <v>11417</v>
      </c>
      <c r="F181">
        <v>400</v>
      </c>
      <c r="G181">
        <v>0</v>
      </c>
      <c r="H181" t="s">
        <v>637</v>
      </c>
      <c r="I181" t="s">
        <v>11418</v>
      </c>
      <c r="J181" t="s">
        <v>653</v>
      </c>
      <c r="K181" t="s">
        <v>639</v>
      </c>
      <c r="L181" t="s">
        <v>640</v>
      </c>
      <c r="M181" t="s">
        <v>11419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11420</v>
      </c>
      <c r="T181" t="s">
        <v>11419</v>
      </c>
    </row>
    <row r="182" spans="1:20" x14ac:dyDescent="0.25">
      <c r="A182" t="s">
        <v>240</v>
      </c>
      <c r="B182" t="s">
        <v>246</v>
      </c>
      <c r="C182">
        <v>139</v>
      </c>
      <c r="D182">
        <v>1</v>
      </c>
      <c r="E182" t="s">
        <v>11421</v>
      </c>
      <c r="F182">
        <v>215</v>
      </c>
      <c r="G182">
        <v>0</v>
      </c>
      <c r="H182" t="s">
        <v>751</v>
      </c>
      <c r="I182" t="s">
        <v>11422</v>
      </c>
      <c r="J182" t="s">
        <v>11423</v>
      </c>
      <c r="K182" t="s">
        <v>971</v>
      </c>
      <c r="L182" t="s">
        <v>11424</v>
      </c>
      <c r="M182" t="s">
        <v>11425</v>
      </c>
      <c r="N182" t="s">
        <v>1010</v>
      </c>
      <c r="O182" t="s">
        <v>753</v>
      </c>
      <c r="P182" t="s">
        <v>744</v>
      </c>
      <c r="Q182" t="s">
        <v>745</v>
      </c>
      <c r="R182" t="s">
        <v>640</v>
      </c>
      <c r="S182" t="s">
        <v>11426</v>
      </c>
      <c r="T182" t="s">
        <v>11427</v>
      </c>
    </row>
    <row r="183" spans="1:20" x14ac:dyDescent="0.25">
      <c r="A183" t="s">
        <v>241</v>
      </c>
      <c r="B183" t="s">
        <v>247</v>
      </c>
      <c r="C183">
        <v>139</v>
      </c>
      <c r="D183">
        <v>1</v>
      </c>
      <c r="E183" t="s">
        <v>11421</v>
      </c>
      <c r="F183">
        <v>215</v>
      </c>
      <c r="G183">
        <v>0</v>
      </c>
      <c r="H183" t="s">
        <v>751</v>
      </c>
      <c r="I183" t="s">
        <v>11422</v>
      </c>
      <c r="J183" t="s">
        <v>11423</v>
      </c>
      <c r="K183" t="s">
        <v>971</v>
      </c>
      <c r="L183" t="s">
        <v>11424</v>
      </c>
      <c r="M183" t="s">
        <v>11425</v>
      </c>
      <c r="N183" t="s">
        <v>1010</v>
      </c>
      <c r="O183" t="s">
        <v>753</v>
      </c>
      <c r="P183" t="s">
        <v>744</v>
      </c>
      <c r="Q183" t="s">
        <v>745</v>
      </c>
      <c r="R183" t="s">
        <v>640</v>
      </c>
      <c r="S183" t="s">
        <v>11426</v>
      </c>
      <c r="T183" t="s">
        <v>11427</v>
      </c>
    </row>
    <row r="184" spans="1:20" x14ac:dyDescent="0.25">
      <c r="A184" t="s">
        <v>147</v>
      </c>
      <c r="B184" t="s">
        <v>148</v>
      </c>
      <c r="C184">
        <v>40</v>
      </c>
      <c r="D184">
        <v>10</v>
      </c>
      <c r="E184" t="s">
        <v>11428</v>
      </c>
      <c r="F184">
        <v>459</v>
      </c>
      <c r="G184">
        <v>0</v>
      </c>
      <c r="H184" t="s">
        <v>637</v>
      </c>
      <c r="I184" t="s">
        <v>4314</v>
      </c>
      <c r="J184" t="s">
        <v>654</v>
      </c>
      <c r="K184" t="s">
        <v>639</v>
      </c>
      <c r="L184" t="s">
        <v>640</v>
      </c>
      <c r="M184" t="s">
        <v>11429</v>
      </c>
      <c r="N184" t="s">
        <v>639</v>
      </c>
      <c r="O184" t="s">
        <v>647</v>
      </c>
      <c r="P184" t="s">
        <v>5</v>
      </c>
      <c r="Q184" t="s">
        <v>648</v>
      </c>
      <c r="R184" t="s">
        <v>640</v>
      </c>
      <c r="S184" t="s">
        <v>11430</v>
      </c>
      <c r="T184" t="s">
        <v>11431</v>
      </c>
    </row>
    <row r="185" spans="1:20" x14ac:dyDescent="0.25">
      <c r="A185" t="s">
        <v>239</v>
      </c>
      <c r="B185" t="s">
        <v>245</v>
      </c>
      <c r="C185">
        <v>159</v>
      </c>
      <c r="D185">
        <v>1</v>
      </c>
      <c r="E185" t="s">
        <v>11428</v>
      </c>
      <c r="F185">
        <v>459</v>
      </c>
      <c r="G185">
        <v>0</v>
      </c>
      <c r="H185" t="s">
        <v>637</v>
      </c>
      <c r="I185" t="s">
        <v>4314</v>
      </c>
      <c r="J185" t="s">
        <v>654</v>
      </c>
      <c r="K185" t="s">
        <v>639</v>
      </c>
      <c r="L185" t="s">
        <v>640</v>
      </c>
      <c r="M185" t="s">
        <v>11429</v>
      </c>
      <c r="N185" t="s">
        <v>639</v>
      </c>
      <c r="O185" t="s">
        <v>647</v>
      </c>
      <c r="P185" t="s">
        <v>5</v>
      </c>
      <c r="Q185" t="s">
        <v>648</v>
      </c>
      <c r="R185" t="s">
        <v>640</v>
      </c>
      <c r="S185" t="s">
        <v>11430</v>
      </c>
      <c r="T185" t="s">
        <v>11431</v>
      </c>
    </row>
    <row r="186" spans="1:20" x14ac:dyDescent="0.25">
      <c r="A186" t="s">
        <v>147</v>
      </c>
      <c r="B186" t="s">
        <v>148</v>
      </c>
      <c r="C186">
        <v>40</v>
      </c>
      <c r="D186">
        <v>10</v>
      </c>
      <c r="E186" t="s">
        <v>11432</v>
      </c>
      <c r="F186">
        <v>400</v>
      </c>
      <c r="G186">
        <v>0</v>
      </c>
      <c r="H186" t="s">
        <v>637</v>
      </c>
      <c r="I186" t="s">
        <v>11433</v>
      </c>
      <c r="J186" t="s">
        <v>643</v>
      </c>
      <c r="K186" t="s">
        <v>639</v>
      </c>
      <c r="L186" t="s">
        <v>640</v>
      </c>
      <c r="M186" t="s">
        <v>11434</v>
      </c>
      <c r="N186" t="s">
        <v>639</v>
      </c>
      <c r="O186" t="s">
        <v>647</v>
      </c>
      <c r="P186" t="s">
        <v>5</v>
      </c>
      <c r="Q186" t="s">
        <v>648</v>
      </c>
      <c r="R186" t="s">
        <v>640</v>
      </c>
      <c r="S186" t="s">
        <v>11435</v>
      </c>
      <c r="T186" t="s">
        <v>11436</v>
      </c>
    </row>
    <row r="187" spans="1:20" x14ac:dyDescent="0.25">
      <c r="A187" t="s">
        <v>22</v>
      </c>
      <c r="B187" t="s">
        <v>27</v>
      </c>
      <c r="C187">
        <v>120</v>
      </c>
      <c r="D187">
        <v>2</v>
      </c>
      <c r="E187" t="s">
        <v>11437</v>
      </c>
      <c r="F187">
        <v>178</v>
      </c>
      <c r="G187">
        <v>0</v>
      </c>
      <c r="H187" t="s">
        <v>637</v>
      </c>
      <c r="I187" t="s">
        <v>4628</v>
      </c>
      <c r="J187" t="s">
        <v>674</v>
      </c>
      <c r="K187" t="s">
        <v>639</v>
      </c>
      <c r="L187" t="s">
        <v>640</v>
      </c>
      <c r="M187" t="s">
        <v>11438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11439</v>
      </c>
      <c r="T187" t="s">
        <v>11438</v>
      </c>
    </row>
    <row r="188" spans="1:20" x14ac:dyDescent="0.25">
      <c r="A188" t="s">
        <v>18</v>
      </c>
      <c r="B188" t="s">
        <v>19</v>
      </c>
      <c r="C188">
        <v>66.666666666666671</v>
      </c>
      <c r="D188">
        <v>3</v>
      </c>
      <c r="E188" t="s">
        <v>11440</v>
      </c>
      <c r="F188">
        <v>129</v>
      </c>
      <c r="G188">
        <v>0</v>
      </c>
      <c r="H188" t="s">
        <v>637</v>
      </c>
      <c r="I188" t="s">
        <v>11441</v>
      </c>
      <c r="J188" t="s">
        <v>659</v>
      </c>
      <c r="K188" t="s">
        <v>639</v>
      </c>
      <c r="L188" t="s">
        <v>640</v>
      </c>
      <c r="M188" t="s">
        <v>11442</v>
      </c>
      <c r="N188" t="s">
        <v>639</v>
      </c>
      <c r="O188" t="s">
        <v>647</v>
      </c>
      <c r="P188" t="s">
        <v>5</v>
      </c>
      <c r="Q188" t="s">
        <v>648</v>
      </c>
      <c r="R188" t="s">
        <v>640</v>
      </c>
      <c r="S188" t="s">
        <v>11443</v>
      </c>
      <c r="T188" t="s">
        <v>11442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6</v>
      </c>
      <c r="E189" t="s">
        <v>11444</v>
      </c>
      <c r="F189">
        <v>200</v>
      </c>
      <c r="G189">
        <v>0</v>
      </c>
      <c r="H189" t="s">
        <v>637</v>
      </c>
      <c r="I189" t="s">
        <v>9188</v>
      </c>
      <c r="J189" t="s">
        <v>653</v>
      </c>
      <c r="K189" t="s">
        <v>639</v>
      </c>
      <c r="L189" t="s">
        <v>640</v>
      </c>
      <c r="M189" t="s">
        <v>11445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11446</v>
      </c>
      <c r="T189" t="s">
        <v>11445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11447</v>
      </c>
      <c r="F190">
        <v>200</v>
      </c>
      <c r="G190">
        <v>0</v>
      </c>
      <c r="H190" t="s">
        <v>637</v>
      </c>
      <c r="I190" t="s">
        <v>11448</v>
      </c>
      <c r="J190" t="s">
        <v>682</v>
      </c>
      <c r="K190" t="s">
        <v>639</v>
      </c>
      <c r="L190" t="s">
        <v>640</v>
      </c>
      <c r="M190" t="s">
        <v>11449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11450</v>
      </c>
      <c r="T190" t="s">
        <v>11449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11451</v>
      </c>
      <c r="F191">
        <v>100</v>
      </c>
      <c r="G191">
        <v>0</v>
      </c>
      <c r="H191" t="s">
        <v>637</v>
      </c>
      <c r="I191" t="s">
        <v>11452</v>
      </c>
      <c r="J191" t="s">
        <v>657</v>
      </c>
      <c r="K191" t="s">
        <v>639</v>
      </c>
      <c r="L191" t="s">
        <v>640</v>
      </c>
      <c r="M191" t="s">
        <v>11449</v>
      </c>
      <c r="N191" t="s">
        <v>639</v>
      </c>
      <c r="O191" t="s">
        <v>647</v>
      </c>
      <c r="P191" t="s">
        <v>5</v>
      </c>
      <c r="Q191" t="s">
        <v>648</v>
      </c>
      <c r="R191" t="s">
        <v>640</v>
      </c>
      <c r="S191" t="s">
        <v>11453</v>
      </c>
      <c r="T191" t="s">
        <v>11449</v>
      </c>
    </row>
    <row r="192" spans="1:20" x14ac:dyDescent="0.25">
      <c r="A192" t="s">
        <v>18</v>
      </c>
      <c r="B192" t="s">
        <v>19</v>
      </c>
      <c r="C192">
        <v>66.666666666666671</v>
      </c>
      <c r="D192">
        <v>3</v>
      </c>
      <c r="E192" t="s">
        <v>11454</v>
      </c>
      <c r="F192">
        <v>100</v>
      </c>
      <c r="G192">
        <v>0</v>
      </c>
      <c r="H192" t="s">
        <v>637</v>
      </c>
      <c r="I192" t="s">
        <v>11455</v>
      </c>
      <c r="J192" t="s">
        <v>690</v>
      </c>
      <c r="K192" t="s">
        <v>639</v>
      </c>
      <c r="L192" t="s">
        <v>640</v>
      </c>
      <c r="M192" t="s">
        <v>11456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11457</v>
      </c>
      <c r="T192" t="s">
        <v>11456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11458</v>
      </c>
      <c r="F193">
        <v>100</v>
      </c>
      <c r="G193">
        <v>0</v>
      </c>
      <c r="H193" t="s">
        <v>637</v>
      </c>
      <c r="I193" t="s">
        <v>11459</v>
      </c>
      <c r="J193" t="s">
        <v>727</v>
      </c>
      <c r="K193" t="s">
        <v>639</v>
      </c>
      <c r="L193" t="s">
        <v>640</v>
      </c>
      <c r="M193" t="s">
        <v>11460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11461</v>
      </c>
      <c r="T193" t="s">
        <v>11462</v>
      </c>
    </row>
    <row r="194" spans="1:20" x14ac:dyDescent="0.25">
      <c r="A194" t="s">
        <v>240</v>
      </c>
      <c r="B194" t="s">
        <v>246</v>
      </c>
      <c r="C194">
        <v>159</v>
      </c>
      <c r="D194">
        <v>4</v>
      </c>
      <c r="E194" t="s">
        <v>11463</v>
      </c>
      <c r="F194">
        <v>420</v>
      </c>
      <c r="G194">
        <v>0</v>
      </c>
      <c r="H194" t="s">
        <v>637</v>
      </c>
      <c r="I194" t="s">
        <v>7829</v>
      </c>
      <c r="J194" t="s">
        <v>657</v>
      </c>
      <c r="K194" t="s">
        <v>639</v>
      </c>
      <c r="L194" t="s">
        <v>640</v>
      </c>
      <c r="M194" t="s">
        <v>11464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11465</v>
      </c>
      <c r="T194" t="s">
        <v>11466</v>
      </c>
    </row>
    <row r="195" spans="1:20" x14ac:dyDescent="0.25">
      <c r="A195" t="s">
        <v>239</v>
      </c>
      <c r="B195" t="s">
        <v>245</v>
      </c>
      <c r="C195">
        <v>159</v>
      </c>
      <c r="D195">
        <v>2</v>
      </c>
      <c r="E195" t="s">
        <v>11467</v>
      </c>
      <c r="F195">
        <v>210</v>
      </c>
      <c r="G195">
        <v>0</v>
      </c>
      <c r="H195" t="s">
        <v>637</v>
      </c>
      <c r="I195" t="s">
        <v>11468</v>
      </c>
      <c r="J195" t="s">
        <v>685</v>
      </c>
      <c r="K195" t="s">
        <v>639</v>
      </c>
      <c r="L195" t="s">
        <v>640</v>
      </c>
      <c r="M195" t="s">
        <v>11469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11470</v>
      </c>
      <c r="T195" t="s">
        <v>11469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11471</v>
      </c>
      <c r="F196">
        <v>200</v>
      </c>
      <c r="G196">
        <v>0</v>
      </c>
      <c r="H196" t="s">
        <v>637</v>
      </c>
      <c r="I196" t="s">
        <v>917</v>
      </c>
      <c r="J196" t="s">
        <v>727</v>
      </c>
      <c r="K196" t="s">
        <v>639</v>
      </c>
      <c r="L196" t="s">
        <v>640</v>
      </c>
      <c r="M196" t="s">
        <v>11469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11472</v>
      </c>
      <c r="T196" t="s">
        <v>11469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9</v>
      </c>
      <c r="E197" t="s">
        <v>11473</v>
      </c>
      <c r="F197">
        <v>387</v>
      </c>
      <c r="G197">
        <v>0</v>
      </c>
      <c r="H197" t="s">
        <v>637</v>
      </c>
      <c r="I197" t="s">
        <v>11474</v>
      </c>
      <c r="J197" t="s">
        <v>11475</v>
      </c>
      <c r="K197" t="s">
        <v>639</v>
      </c>
      <c r="L197" t="s">
        <v>640</v>
      </c>
      <c r="M197" t="s">
        <v>11476</v>
      </c>
      <c r="N197" t="s">
        <v>639</v>
      </c>
      <c r="O197" t="s">
        <v>647</v>
      </c>
      <c r="P197" t="s">
        <v>5</v>
      </c>
      <c r="Q197" t="s">
        <v>648</v>
      </c>
      <c r="R197" t="s">
        <v>640</v>
      </c>
      <c r="S197" t="s">
        <v>11477</v>
      </c>
      <c r="T197" t="s">
        <v>11476</v>
      </c>
    </row>
    <row r="198" spans="1:20" x14ac:dyDescent="0.25">
      <c r="A198" t="s">
        <v>241</v>
      </c>
      <c r="B198" t="s">
        <v>247</v>
      </c>
      <c r="C198">
        <v>159</v>
      </c>
      <c r="D198">
        <v>1</v>
      </c>
      <c r="E198" t="s">
        <v>11478</v>
      </c>
      <c r="F198">
        <v>229</v>
      </c>
      <c r="G198">
        <v>29</v>
      </c>
      <c r="H198" t="s">
        <v>637</v>
      </c>
      <c r="I198" t="s">
        <v>11479</v>
      </c>
      <c r="J198" t="s">
        <v>722</v>
      </c>
      <c r="K198" t="s">
        <v>639</v>
      </c>
      <c r="L198" t="s">
        <v>640</v>
      </c>
      <c r="M198" t="s">
        <v>11480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11481</v>
      </c>
      <c r="T198" t="s">
        <v>11482</v>
      </c>
    </row>
    <row r="199" spans="1:20" x14ac:dyDescent="0.25">
      <c r="A199" t="s">
        <v>240</v>
      </c>
      <c r="B199" t="s">
        <v>246</v>
      </c>
      <c r="C199">
        <v>159</v>
      </c>
      <c r="D199">
        <v>1</v>
      </c>
      <c r="E199" t="s">
        <v>11478</v>
      </c>
      <c r="F199">
        <v>229</v>
      </c>
      <c r="G199">
        <v>29</v>
      </c>
      <c r="H199" t="s">
        <v>637</v>
      </c>
      <c r="I199" t="s">
        <v>11479</v>
      </c>
      <c r="J199" t="s">
        <v>722</v>
      </c>
      <c r="K199" t="s">
        <v>639</v>
      </c>
      <c r="L199" t="s">
        <v>640</v>
      </c>
      <c r="M199" t="s">
        <v>11480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11481</v>
      </c>
      <c r="T199" t="s">
        <v>11482</v>
      </c>
    </row>
    <row r="200" spans="1:20" x14ac:dyDescent="0.25">
      <c r="A200" t="s">
        <v>241</v>
      </c>
      <c r="B200" t="s">
        <v>247</v>
      </c>
      <c r="C200">
        <v>159</v>
      </c>
      <c r="D200">
        <v>1</v>
      </c>
      <c r="E200" t="s">
        <v>11483</v>
      </c>
      <c r="F200">
        <v>100</v>
      </c>
      <c r="G200">
        <v>0</v>
      </c>
      <c r="H200" t="s">
        <v>637</v>
      </c>
      <c r="I200" t="s">
        <v>9188</v>
      </c>
      <c r="J200" t="s">
        <v>653</v>
      </c>
      <c r="K200" t="s">
        <v>639</v>
      </c>
      <c r="L200" t="s">
        <v>640</v>
      </c>
      <c r="M200" t="s">
        <v>11482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11484</v>
      </c>
      <c r="T200" t="s">
        <v>11482</v>
      </c>
    </row>
    <row r="201" spans="1:20" x14ac:dyDescent="0.25">
      <c r="A201" t="s">
        <v>239</v>
      </c>
      <c r="B201" t="s">
        <v>245</v>
      </c>
      <c r="C201">
        <v>159</v>
      </c>
      <c r="D201">
        <v>2</v>
      </c>
      <c r="E201" t="s">
        <v>11485</v>
      </c>
      <c r="F201">
        <v>200</v>
      </c>
      <c r="G201">
        <v>0</v>
      </c>
      <c r="H201" t="s">
        <v>637</v>
      </c>
      <c r="I201" t="s">
        <v>11486</v>
      </c>
      <c r="J201" t="s">
        <v>792</v>
      </c>
      <c r="K201" t="s">
        <v>639</v>
      </c>
      <c r="L201" t="s">
        <v>640</v>
      </c>
      <c r="M201" t="s">
        <v>11487</v>
      </c>
      <c r="N201" t="s">
        <v>639</v>
      </c>
      <c r="O201" t="s">
        <v>641</v>
      </c>
      <c r="P201" t="s">
        <v>5</v>
      </c>
      <c r="Q201" t="s">
        <v>642</v>
      </c>
      <c r="R201" t="s">
        <v>640</v>
      </c>
      <c r="S201" t="s">
        <v>11488</v>
      </c>
      <c r="T201" t="s">
        <v>11487</v>
      </c>
    </row>
    <row r="202" spans="1:20" x14ac:dyDescent="0.25">
      <c r="A202" t="s">
        <v>240</v>
      </c>
      <c r="B202" t="s">
        <v>246</v>
      </c>
      <c r="C202">
        <v>159</v>
      </c>
      <c r="D202">
        <v>1</v>
      </c>
      <c r="E202" t="s">
        <v>11489</v>
      </c>
      <c r="F202">
        <v>100</v>
      </c>
      <c r="G202">
        <v>0</v>
      </c>
      <c r="H202" t="s">
        <v>637</v>
      </c>
      <c r="I202" t="s">
        <v>11490</v>
      </c>
      <c r="J202" t="s">
        <v>11491</v>
      </c>
      <c r="K202" t="s">
        <v>639</v>
      </c>
      <c r="L202" t="s">
        <v>640</v>
      </c>
      <c r="M202" t="s">
        <v>11492</v>
      </c>
      <c r="N202" t="s">
        <v>639</v>
      </c>
      <c r="O202" t="s">
        <v>641</v>
      </c>
      <c r="P202" t="s">
        <v>5</v>
      </c>
      <c r="Q202" t="s">
        <v>642</v>
      </c>
      <c r="R202" t="s">
        <v>640</v>
      </c>
      <c r="S202" t="s">
        <v>11493</v>
      </c>
      <c r="T202" t="s">
        <v>11492</v>
      </c>
    </row>
    <row r="203" spans="1:20" x14ac:dyDescent="0.25">
      <c r="A203" t="s">
        <v>239</v>
      </c>
      <c r="B203" t="s">
        <v>245</v>
      </c>
      <c r="C203">
        <v>159</v>
      </c>
      <c r="D203">
        <v>1</v>
      </c>
      <c r="E203" t="s">
        <v>11494</v>
      </c>
      <c r="F203">
        <v>110</v>
      </c>
      <c r="G203">
        <v>10</v>
      </c>
      <c r="H203" t="s">
        <v>637</v>
      </c>
      <c r="I203" t="s">
        <v>5984</v>
      </c>
      <c r="J203" t="s">
        <v>726</v>
      </c>
      <c r="K203" t="s">
        <v>639</v>
      </c>
      <c r="L203" t="s">
        <v>640</v>
      </c>
      <c r="M203" t="s">
        <v>11495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11496</v>
      </c>
      <c r="T203" t="s">
        <v>11492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11497</v>
      </c>
      <c r="F204">
        <v>129</v>
      </c>
      <c r="G204">
        <v>0</v>
      </c>
      <c r="H204" t="s">
        <v>637</v>
      </c>
      <c r="I204" t="s">
        <v>11498</v>
      </c>
      <c r="J204" t="s">
        <v>646</v>
      </c>
      <c r="K204" t="s">
        <v>639</v>
      </c>
      <c r="L204" t="s">
        <v>640</v>
      </c>
      <c r="M204" t="s">
        <v>11492</v>
      </c>
      <c r="N204" t="s">
        <v>639</v>
      </c>
      <c r="O204" t="s">
        <v>647</v>
      </c>
      <c r="P204" t="s">
        <v>5</v>
      </c>
      <c r="Q204" t="s">
        <v>648</v>
      </c>
      <c r="R204" t="s">
        <v>640</v>
      </c>
      <c r="S204" t="s">
        <v>11499</v>
      </c>
      <c r="T204" t="s">
        <v>11492</v>
      </c>
    </row>
    <row r="205" spans="1:20" x14ac:dyDescent="0.25">
      <c r="A205" t="s">
        <v>147</v>
      </c>
      <c r="B205" t="s">
        <v>148</v>
      </c>
      <c r="C205">
        <v>65</v>
      </c>
      <c r="D205">
        <v>3</v>
      </c>
      <c r="E205" t="s">
        <v>11500</v>
      </c>
      <c r="F205">
        <v>105</v>
      </c>
      <c r="G205">
        <v>0</v>
      </c>
      <c r="H205" t="s">
        <v>637</v>
      </c>
      <c r="I205" t="s">
        <v>6370</v>
      </c>
      <c r="J205" t="s">
        <v>664</v>
      </c>
      <c r="K205" t="s">
        <v>639</v>
      </c>
      <c r="L205" t="s">
        <v>640</v>
      </c>
      <c r="M205" t="s">
        <v>11501</v>
      </c>
      <c r="N205" t="s">
        <v>639</v>
      </c>
      <c r="O205" t="s">
        <v>641</v>
      </c>
      <c r="P205" t="s">
        <v>5</v>
      </c>
      <c r="Q205" t="s">
        <v>642</v>
      </c>
      <c r="R205" t="s">
        <v>11502</v>
      </c>
      <c r="S205" t="s">
        <v>11503</v>
      </c>
      <c r="T205" t="s">
        <v>11501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11504</v>
      </c>
      <c r="F206">
        <v>200</v>
      </c>
      <c r="G206">
        <v>0</v>
      </c>
      <c r="H206" t="s">
        <v>637</v>
      </c>
      <c r="I206" t="s">
        <v>11505</v>
      </c>
      <c r="J206" t="s">
        <v>727</v>
      </c>
      <c r="K206" t="s">
        <v>639</v>
      </c>
      <c r="L206" t="s">
        <v>640</v>
      </c>
      <c r="M206" t="s">
        <v>11506</v>
      </c>
      <c r="N206" t="s">
        <v>639</v>
      </c>
      <c r="O206" t="s">
        <v>641</v>
      </c>
      <c r="P206" t="s">
        <v>5</v>
      </c>
      <c r="Q206" t="s">
        <v>642</v>
      </c>
      <c r="R206" t="s">
        <v>640</v>
      </c>
      <c r="S206" t="s">
        <v>11507</v>
      </c>
      <c r="T206" t="s">
        <v>11501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11508</v>
      </c>
      <c r="F207">
        <v>200</v>
      </c>
      <c r="G207">
        <v>0</v>
      </c>
      <c r="H207" t="s">
        <v>637</v>
      </c>
      <c r="I207" t="s">
        <v>11509</v>
      </c>
      <c r="J207" t="s">
        <v>2960</v>
      </c>
      <c r="K207" t="s">
        <v>639</v>
      </c>
      <c r="L207" t="s">
        <v>640</v>
      </c>
      <c r="M207" t="s">
        <v>11492</v>
      </c>
      <c r="N207" t="s">
        <v>639</v>
      </c>
      <c r="O207" t="s">
        <v>647</v>
      </c>
      <c r="P207" t="s">
        <v>5</v>
      </c>
      <c r="Q207" t="s">
        <v>648</v>
      </c>
      <c r="R207" t="s">
        <v>640</v>
      </c>
      <c r="S207" t="s">
        <v>11510</v>
      </c>
      <c r="T207" t="s">
        <v>11506</v>
      </c>
    </row>
    <row r="208" spans="1:20" x14ac:dyDescent="0.25">
      <c r="A208" t="s">
        <v>18</v>
      </c>
      <c r="B208" t="s">
        <v>19</v>
      </c>
      <c r="C208">
        <v>66.666666666666671</v>
      </c>
      <c r="D208">
        <v>3</v>
      </c>
      <c r="E208" t="s">
        <v>11511</v>
      </c>
      <c r="F208">
        <v>100</v>
      </c>
      <c r="G208">
        <v>0</v>
      </c>
      <c r="H208" t="s">
        <v>637</v>
      </c>
      <c r="I208" t="s">
        <v>11512</v>
      </c>
      <c r="J208" t="s">
        <v>638</v>
      </c>
      <c r="K208" t="s">
        <v>639</v>
      </c>
      <c r="L208" t="s">
        <v>640</v>
      </c>
      <c r="M208" t="s">
        <v>11513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11514</v>
      </c>
      <c r="T208" t="s">
        <v>11506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11515</v>
      </c>
      <c r="F209">
        <v>200</v>
      </c>
      <c r="G209">
        <v>0</v>
      </c>
      <c r="H209" t="s">
        <v>637</v>
      </c>
      <c r="I209" t="s">
        <v>11516</v>
      </c>
      <c r="J209" t="s">
        <v>732</v>
      </c>
      <c r="K209" t="s">
        <v>639</v>
      </c>
      <c r="L209" t="s">
        <v>640</v>
      </c>
      <c r="M209" t="s">
        <v>11517</v>
      </c>
      <c r="N209" t="s">
        <v>639</v>
      </c>
      <c r="O209" t="s">
        <v>647</v>
      </c>
      <c r="P209" t="s">
        <v>5</v>
      </c>
      <c r="Q209" t="s">
        <v>648</v>
      </c>
      <c r="R209" t="s">
        <v>640</v>
      </c>
      <c r="S209" t="s">
        <v>11518</v>
      </c>
      <c r="T209" t="s">
        <v>11519</v>
      </c>
    </row>
    <row r="210" spans="1:20" x14ac:dyDescent="0.25">
      <c r="A210" t="s">
        <v>101</v>
      </c>
      <c r="B210" t="s">
        <v>74</v>
      </c>
      <c r="C210">
        <v>120</v>
      </c>
      <c r="D210">
        <v>1</v>
      </c>
      <c r="E210" t="s">
        <v>11520</v>
      </c>
      <c r="F210">
        <v>100</v>
      </c>
      <c r="G210">
        <v>0</v>
      </c>
      <c r="H210" t="s">
        <v>637</v>
      </c>
      <c r="I210" t="s">
        <v>11521</v>
      </c>
      <c r="J210" t="s">
        <v>6977</v>
      </c>
      <c r="K210" t="s">
        <v>639</v>
      </c>
      <c r="L210" t="s">
        <v>640</v>
      </c>
      <c r="M210" t="s">
        <v>11513</v>
      </c>
      <c r="N210" t="s">
        <v>639</v>
      </c>
      <c r="O210" t="s">
        <v>647</v>
      </c>
      <c r="P210" t="s">
        <v>5</v>
      </c>
      <c r="Q210" t="s">
        <v>648</v>
      </c>
      <c r="R210" t="s">
        <v>640</v>
      </c>
      <c r="S210" t="s">
        <v>11522</v>
      </c>
      <c r="T210" t="s">
        <v>11519</v>
      </c>
    </row>
    <row r="211" spans="1:20" x14ac:dyDescent="0.25">
      <c r="A211" t="s">
        <v>241</v>
      </c>
      <c r="B211" t="s">
        <v>247</v>
      </c>
      <c r="C211">
        <v>139</v>
      </c>
      <c r="D211">
        <v>1</v>
      </c>
      <c r="E211" t="s">
        <v>11523</v>
      </c>
      <c r="F211">
        <v>215</v>
      </c>
      <c r="G211">
        <v>0</v>
      </c>
      <c r="H211" t="s">
        <v>751</v>
      </c>
      <c r="I211" t="s">
        <v>11524</v>
      </c>
      <c r="J211" t="s">
        <v>11525</v>
      </c>
      <c r="K211" t="s">
        <v>992</v>
      </c>
      <c r="L211" t="s">
        <v>11526</v>
      </c>
      <c r="M211" t="s">
        <v>11506</v>
      </c>
      <c r="N211" t="s">
        <v>1010</v>
      </c>
      <c r="O211" t="s">
        <v>753</v>
      </c>
      <c r="P211" t="s">
        <v>744</v>
      </c>
      <c r="Q211" t="s">
        <v>745</v>
      </c>
      <c r="R211" t="s">
        <v>640</v>
      </c>
      <c r="S211" t="s">
        <v>11527</v>
      </c>
      <c r="T211" t="s">
        <v>11519</v>
      </c>
    </row>
    <row r="212" spans="1:20" x14ac:dyDescent="0.25">
      <c r="A212" t="s">
        <v>239</v>
      </c>
      <c r="B212" t="s">
        <v>245</v>
      </c>
      <c r="C212">
        <v>139</v>
      </c>
      <c r="D212">
        <v>1</v>
      </c>
      <c r="E212" t="s">
        <v>11523</v>
      </c>
      <c r="F212">
        <v>215</v>
      </c>
      <c r="G212">
        <v>0</v>
      </c>
      <c r="H212" t="s">
        <v>751</v>
      </c>
      <c r="I212" t="s">
        <v>11524</v>
      </c>
      <c r="J212" t="s">
        <v>11525</v>
      </c>
      <c r="K212" t="s">
        <v>992</v>
      </c>
      <c r="L212" t="s">
        <v>11526</v>
      </c>
      <c r="M212" t="s">
        <v>11506</v>
      </c>
      <c r="N212" t="s">
        <v>1010</v>
      </c>
      <c r="O212" t="s">
        <v>753</v>
      </c>
      <c r="P212" t="s">
        <v>744</v>
      </c>
      <c r="Q212" t="s">
        <v>745</v>
      </c>
      <c r="R212" t="s">
        <v>640</v>
      </c>
      <c r="S212" t="s">
        <v>11527</v>
      </c>
      <c r="T212" t="s">
        <v>11519</v>
      </c>
    </row>
    <row r="213" spans="1:20" x14ac:dyDescent="0.25">
      <c r="A213" t="s">
        <v>18</v>
      </c>
      <c r="B213" t="s">
        <v>19</v>
      </c>
      <c r="C213">
        <v>66.666666666666671</v>
      </c>
      <c r="D213">
        <v>3</v>
      </c>
      <c r="E213" t="s">
        <v>11528</v>
      </c>
      <c r="F213">
        <v>129</v>
      </c>
      <c r="G213">
        <v>0</v>
      </c>
      <c r="H213" t="s">
        <v>649</v>
      </c>
      <c r="I213" t="s">
        <v>11529</v>
      </c>
      <c r="J213" t="s">
        <v>11530</v>
      </c>
      <c r="K213" t="s">
        <v>838</v>
      </c>
      <c r="L213" t="s">
        <v>960</v>
      </c>
      <c r="M213" t="s">
        <v>11519</v>
      </c>
      <c r="N213" t="s">
        <v>639</v>
      </c>
      <c r="O213" t="s">
        <v>651</v>
      </c>
      <c r="P213" t="s">
        <v>26</v>
      </c>
      <c r="Q213" t="s">
        <v>652</v>
      </c>
      <c r="R213" t="s">
        <v>640</v>
      </c>
      <c r="S213" t="s">
        <v>11531</v>
      </c>
      <c r="T213" t="s">
        <v>11519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11532</v>
      </c>
      <c r="F214">
        <v>200</v>
      </c>
      <c r="G214">
        <v>0</v>
      </c>
      <c r="H214" t="s">
        <v>637</v>
      </c>
      <c r="I214" t="s">
        <v>11516</v>
      </c>
      <c r="J214" t="s">
        <v>732</v>
      </c>
      <c r="K214" t="s">
        <v>639</v>
      </c>
      <c r="L214" t="s">
        <v>640</v>
      </c>
      <c r="M214" t="s">
        <v>11533</v>
      </c>
      <c r="N214" t="s">
        <v>639</v>
      </c>
      <c r="O214" t="s">
        <v>647</v>
      </c>
      <c r="P214" t="s">
        <v>5</v>
      </c>
      <c r="Q214" t="s">
        <v>648</v>
      </c>
      <c r="R214" t="s">
        <v>640</v>
      </c>
      <c r="S214" t="s">
        <v>11534</v>
      </c>
      <c r="T214" t="s">
        <v>11519</v>
      </c>
    </row>
    <row r="215" spans="1:20" x14ac:dyDescent="0.25">
      <c r="A215" t="s">
        <v>18</v>
      </c>
      <c r="B215" t="s">
        <v>19</v>
      </c>
      <c r="C215">
        <v>33</v>
      </c>
      <c r="D215">
        <v>10</v>
      </c>
      <c r="E215" t="s">
        <v>11535</v>
      </c>
      <c r="F215">
        <v>330</v>
      </c>
      <c r="G215">
        <v>0</v>
      </c>
      <c r="H215" t="s">
        <v>637</v>
      </c>
      <c r="I215" t="s">
        <v>11536</v>
      </c>
      <c r="J215" t="s">
        <v>687</v>
      </c>
      <c r="K215" t="s">
        <v>639</v>
      </c>
      <c r="L215" t="s">
        <v>640</v>
      </c>
      <c r="M215" t="s">
        <v>11533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11537</v>
      </c>
      <c r="T215" t="s">
        <v>11513</v>
      </c>
    </row>
    <row r="216" spans="1:20" x14ac:dyDescent="0.25">
      <c r="A216" t="s">
        <v>601</v>
      </c>
      <c r="B216" t="s">
        <v>602</v>
      </c>
      <c r="C216">
        <v>139</v>
      </c>
      <c r="D216">
        <v>1</v>
      </c>
      <c r="E216" t="s">
        <v>11538</v>
      </c>
      <c r="F216">
        <v>215</v>
      </c>
      <c r="G216">
        <v>0</v>
      </c>
      <c r="H216" t="s">
        <v>751</v>
      </c>
      <c r="I216" t="s">
        <v>11539</v>
      </c>
      <c r="J216" t="s">
        <v>11540</v>
      </c>
      <c r="K216" t="s">
        <v>830</v>
      </c>
      <c r="L216" t="s">
        <v>11541</v>
      </c>
      <c r="M216" t="s">
        <v>11542</v>
      </c>
      <c r="N216" t="s">
        <v>1010</v>
      </c>
      <c r="O216" t="s">
        <v>743</v>
      </c>
      <c r="P216" t="s">
        <v>744</v>
      </c>
      <c r="Q216" t="s">
        <v>745</v>
      </c>
      <c r="R216" t="s">
        <v>640</v>
      </c>
      <c r="S216" t="s">
        <v>11543</v>
      </c>
      <c r="T216" t="s">
        <v>11544</v>
      </c>
    </row>
    <row r="217" spans="1:20" x14ac:dyDescent="0.25">
      <c r="A217" t="s">
        <v>241</v>
      </c>
      <c r="B217" t="s">
        <v>247</v>
      </c>
      <c r="C217">
        <v>139</v>
      </c>
      <c r="D217">
        <v>1</v>
      </c>
      <c r="E217" t="s">
        <v>11538</v>
      </c>
      <c r="F217">
        <v>215</v>
      </c>
      <c r="G217">
        <v>0</v>
      </c>
      <c r="H217" t="s">
        <v>751</v>
      </c>
      <c r="I217" t="s">
        <v>11539</v>
      </c>
      <c r="J217" t="s">
        <v>11540</v>
      </c>
      <c r="K217" t="s">
        <v>830</v>
      </c>
      <c r="L217" t="s">
        <v>11541</v>
      </c>
      <c r="M217" t="s">
        <v>11542</v>
      </c>
      <c r="N217" t="s">
        <v>1010</v>
      </c>
      <c r="O217" t="s">
        <v>743</v>
      </c>
      <c r="P217" t="s">
        <v>744</v>
      </c>
      <c r="Q217" t="s">
        <v>745</v>
      </c>
      <c r="R217" t="s">
        <v>640</v>
      </c>
      <c r="S217" t="s">
        <v>11543</v>
      </c>
      <c r="T217" t="s">
        <v>11544</v>
      </c>
    </row>
    <row r="218" spans="1:20" x14ac:dyDescent="0.25">
      <c r="A218" t="s">
        <v>22</v>
      </c>
      <c r="B218" t="s">
        <v>27</v>
      </c>
      <c r="C218">
        <v>100</v>
      </c>
      <c r="D218">
        <v>1</v>
      </c>
      <c r="E218" t="s">
        <v>11545</v>
      </c>
      <c r="F218">
        <v>675</v>
      </c>
      <c r="G218">
        <v>0</v>
      </c>
      <c r="H218" t="s">
        <v>751</v>
      </c>
      <c r="I218" t="s">
        <v>11546</v>
      </c>
      <c r="J218" t="s">
        <v>11547</v>
      </c>
      <c r="K218" t="s">
        <v>1020</v>
      </c>
      <c r="L218" t="s">
        <v>11548</v>
      </c>
      <c r="M218" t="s">
        <v>11544</v>
      </c>
      <c r="N218" t="s">
        <v>1010</v>
      </c>
      <c r="O218" t="s">
        <v>753</v>
      </c>
      <c r="P218" t="s">
        <v>744</v>
      </c>
      <c r="Q218" t="s">
        <v>745</v>
      </c>
      <c r="R218" t="s">
        <v>640</v>
      </c>
      <c r="S218" t="s">
        <v>11549</v>
      </c>
      <c r="T218" t="s">
        <v>11550</v>
      </c>
    </row>
    <row r="219" spans="1:20" x14ac:dyDescent="0.25">
      <c r="A219" t="s">
        <v>101</v>
      </c>
      <c r="B219" t="s">
        <v>74</v>
      </c>
      <c r="C219">
        <v>100</v>
      </c>
      <c r="D219">
        <v>1</v>
      </c>
      <c r="E219" t="s">
        <v>11545</v>
      </c>
      <c r="F219">
        <v>675</v>
      </c>
      <c r="G219">
        <v>0</v>
      </c>
      <c r="H219" t="s">
        <v>751</v>
      </c>
      <c r="I219" t="s">
        <v>11546</v>
      </c>
      <c r="J219" t="s">
        <v>11547</v>
      </c>
      <c r="K219" t="s">
        <v>1020</v>
      </c>
      <c r="L219" t="s">
        <v>11548</v>
      </c>
      <c r="M219" t="s">
        <v>11544</v>
      </c>
      <c r="N219" t="s">
        <v>1010</v>
      </c>
      <c r="O219" t="s">
        <v>753</v>
      </c>
      <c r="P219" t="s">
        <v>744</v>
      </c>
      <c r="Q219" t="s">
        <v>745</v>
      </c>
      <c r="R219" t="s">
        <v>640</v>
      </c>
      <c r="S219" t="s">
        <v>11549</v>
      </c>
      <c r="T219" t="s">
        <v>11550</v>
      </c>
    </row>
    <row r="220" spans="1:20" x14ac:dyDescent="0.25">
      <c r="A220" t="s">
        <v>14</v>
      </c>
      <c r="B220" t="s">
        <v>15</v>
      </c>
      <c r="C220">
        <v>65</v>
      </c>
      <c r="D220">
        <v>1</v>
      </c>
      <c r="E220" t="s">
        <v>11545</v>
      </c>
      <c r="F220">
        <v>675</v>
      </c>
      <c r="G220">
        <v>0</v>
      </c>
      <c r="H220" t="s">
        <v>751</v>
      </c>
      <c r="I220" t="s">
        <v>11546</v>
      </c>
      <c r="J220" t="s">
        <v>11547</v>
      </c>
      <c r="K220" t="s">
        <v>1020</v>
      </c>
      <c r="L220" t="s">
        <v>11548</v>
      </c>
      <c r="M220" t="s">
        <v>11544</v>
      </c>
      <c r="N220" t="s">
        <v>1010</v>
      </c>
      <c r="O220" t="s">
        <v>753</v>
      </c>
      <c r="P220" t="s">
        <v>744</v>
      </c>
      <c r="Q220" t="s">
        <v>745</v>
      </c>
      <c r="R220" t="s">
        <v>640</v>
      </c>
      <c r="S220" t="s">
        <v>11549</v>
      </c>
      <c r="T220" t="s">
        <v>11551</v>
      </c>
    </row>
    <row r="221" spans="1:20" x14ac:dyDescent="0.25">
      <c r="A221" t="s">
        <v>112</v>
      </c>
      <c r="B221" t="s">
        <v>113</v>
      </c>
      <c r="C221">
        <v>65</v>
      </c>
      <c r="D221">
        <v>1</v>
      </c>
      <c r="E221" t="s">
        <v>11545</v>
      </c>
      <c r="F221">
        <v>675</v>
      </c>
      <c r="G221">
        <v>0</v>
      </c>
      <c r="H221" t="s">
        <v>751</v>
      </c>
      <c r="I221" t="s">
        <v>11546</v>
      </c>
      <c r="J221" t="s">
        <v>11547</v>
      </c>
      <c r="K221" t="s">
        <v>1020</v>
      </c>
      <c r="L221" t="s">
        <v>11548</v>
      </c>
      <c r="M221" t="s">
        <v>11544</v>
      </c>
      <c r="N221" t="s">
        <v>1010</v>
      </c>
      <c r="O221" t="s">
        <v>753</v>
      </c>
      <c r="P221" t="s">
        <v>744</v>
      </c>
      <c r="Q221" t="s">
        <v>745</v>
      </c>
      <c r="R221" t="s">
        <v>640</v>
      </c>
      <c r="S221" t="s">
        <v>11549</v>
      </c>
      <c r="T221" t="s">
        <v>11551</v>
      </c>
    </row>
    <row r="222" spans="1:20" x14ac:dyDescent="0.25">
      <c r="A222" t="s">
        <v>10</v>
      </c>
      <c r="B222" t="s">
        <v>11</v>
      </c>
      <c r="C222">
        <v>65</v>
      </c>
      <c r="D222">
        <v>1</v>
      </c>
      <c r="E222" t="s">
        <v>11545</v>
      </c>
      <c r="F222">
        <v>675</v>
      </c>
      <c r="G222">
        <v>0</v>
      </c>
      <c r="H222" t="s">
        <v>751</v>
      </c>
      <c r="I222" t="s">
        <v>11546</v>
      </c>
      <c r="J222" t="s">
        <v>11547</v>
      </c>
      <c r="K222" t="s">
        <v>1020</v>
      </c>
      <c r="L222" t="s">
        <v>11548</v>
      </c>
      <c r="M222" t="s">
        <v>11544</v>
      </c>
      <c r="N222" t="s">
        <v>1010</v>
      </c>
      <c r="O222" t="s">
        <v>753</v>
      </c>
      <c r="P222" t="s">
        <v>744</v>
      </c>
      <c r="Q222" t="s">
        <v>745</v>
      </c>
      <c r="R222" t="s">
        <v>640</v>
      </c>
      <c r="S222" t="s">
        <v>11549</v>
      </c>
      <c r="T222" t="s">
        <v>11551</v>
      </c>
    </row>
    <row r="223" spans="1:20" x14ac:dyDescent="0.25">
      <c r="A223" t="s">
        <v>12</v>
      </c>
      <c r="B223" t="s">
        <v>13</v>
      </c>
      <c r="C223">
        <v>65</v>
      </c>
      <c r="D223">
        <v>1</v>
      </c>
      <c r="E223" t="s">
        <v>11545</v>
      </c>
      <c r="F223">
        <v>675</v>
      </c>
      <c r="G223">
        <v>0</v>
      </c>
      <c r="H223" t="s">
        <v>751</v>
      </c>
      <c r="I223" t="s">
        <v>11546</v>
      </c>
      <c r="J223" t="s">
        <v>11547</v>
      </c>
      <c r="K223" t="s">
        <v>1020</v>
      </c>
      <c r="L223" t="s">
        <v>11548</v>
      </c>
      <c r="M223" t="s">
        <v>11544</v>
      </c>
      <c r="N223" t="s">
        <v>1010</v>
      </c>
      <c r="O223" t="s">
        <v>753</v>
      </c>
      <c r="P223" t="s">
        <v>744</v>
      </c>
      <c r="Q223" t="s">
        <v>745</v>
      </c>
      <c r="R223" t="s">
        <v>640</v>
      </c>
      <c r="S223" t="s">
        <v>11549</v>
      </c>
      <c r="T223" t="s">
        <v>11551</v>
      </c>
    </row>
    <row r="224" spans="1:20" x14ac:dyDescent="0.25">
      <c r="A224" t="s">
        <v>239</v>
      </c>
      <c r="B224" t="s">
        <v>245</v>
      </c>
      <c r="C224">
        <v>139</v>
      </c>
      <c r="D224">
        <v>1</v>
      </c>
      <c r="E224" t="s">
        <v>11545</v>
      </c>
      <c r="F224">
        <v>675</v>
      </c>
      <c r="G224">
        <v>0</v>
      </c>
      <c r="H224" t="s">
        <v>751</v>
      </c>
      <c r="I224" t="s">
        <v>11546</v>
      </c>
      <c r="J224" t="s">
        <v>11547</v>
      </c>
      <c r="K224" t="s">
        <v>1020</v>
      </c>
      <c r="L224" t="s">
        <v>11548</v>
      </c>
      <c r="M224" t="s">
        <v>11544</v>
      </c>
      <c r="N224" t="s">
        <v>1010</v>
      </c>
      <c r="O224" t="s">
        <v>753</v>
      </c>
      <c r="P224" t="s">
        <v>744</v>
      </c>
      <c r="Q224" t="s">
        <v>745</v>
      </c>
      <c r="R224" t="s">
        <v>640</v>
      </c>
      <c r="S224" t="s">
        <v>11549</v>
      </c>
      <c r="T224" t="s">
        <v>11551</v>
      </c>
    </row>
    <row r="225" spans="1:20" x14ac:dyDescent="0.25">
      <c r="A225" t="s">
        <v>241</v>
      </c>
      <c r="B225" t="s">
        <v>247</v>
      </c>
      <c r="C225">
        <v>139</v>
      </c>
      <c r="D225">
        <v>1</v>
      </c>
      <c r="E225" t="s">
        <v>11545</v>
      </c>
      <c r="F225">
        <v>675</v>
      </c>
      <c r="G225">
        <v>0</v>
      </c>
      <c r="H225" t="s">
        <v>751</v>
      </c>
      <c r="I225" t="s">
        <v>11546</v>
      </c>
      <c r="J225" t="s">
        <v>11547</v>
      </c>
      <c r="K225" t="s">
        <v>1020</v>
      </c>
      <c r="L225" t="s">
        <v>11548</v>
      </c>
      <c r="M225" t="s">
        <v>11544</v>
      </c>
      <c r="N225" t="s">
        <v>1010</v>
      </c>
      <c r="O225" t="s">
        <v>753</v>
      </c>
      <c r="P225" t="s">
        <v>744</v>
      </c>
      <c r="Q225" t="s">
        <v>745</v>
      </c>
      <c r="R225" t="s">
        <v>640</v>
      </c>
      <c r="S225" t="s">
        <v>11549</v>
      </c>
      <c r="T225" t="s">
        <v>11551</v>
      </c>
    </row>
    <row r="226" spans="1:20" x14ac:dyDescent="0.25">
      <c r="A226" t="s">
        <v>147</v>
      </c>
      <c r="B226" t="s">
        <v>148</v>
      </c>
      <c r="C226">
        <v>50</v>
      </c>
      <c r="D226">
        <v>6</v>
      </c>
      <c r="E226" t="s">
        <v>11552</v>
      </c>
      <c r="F226">
        <v>360</v>
      </c>
      <c r="G226">
        <v>0</v>
      </c>
      <c r="H226" t="s">
        <v>649</v>
      </c>
      <c r="I226" t="s">
        <v>11553</v>
      </c>
      <c r="J226" t="s">
        <v>11554</v>
      </c>
      <c r="K226" t="s">
        <v>11555</v>
      </c>
      <c r="L226" t="s">
        <v>9343</v>
      </c>
      <c r="M226" t="s">
        <v>11551</v>
      </c>
      <c r="N226" t="s">
        <v>639</v>
      </c>
      <c r="O226" t="s">
        <v>651</v>
      </c>
      <c r="P226" t="s">
        <v>26</v>
      </c>
      <c r="Q226" t="s">
        <v>652</v>
      </c>
      <c r="R226" t="s">
        <v>640</v>
      </c>
      <c r="S226" t="s">
        <v>11556</v>
      </c>
      <c r="T226" t="s">
        <v>11551</v>
      </c>
    </row>
    <row r="227" spans="1:20" x14ac:dyDescent="0.25">
      <c r="A227" t="s">
        <v>240</v>
      </c>
      <c r="B227" t="s">
        <v>246</v>
      </c>
      <c r="C227">
        <v>139</v>
      </c>
      <c r="D227">
        <v>1</v>
      </c>
      <c r="E227" t="s">
        <v>11557</v>
      </c>
      <c r="F227">
        <v>215</v>
      </c>
      <c r="G227">
        <v>0</v>
      </c>
      <c r="H227" t="s">
        <v>751</v>
      </c>
      <c r="I227" t="s">
        <v>11558</v>
      </c>
      <c r="J227" t="s">
        <v>11559</v>
      </c>
      <c r="K227" t="s">
        <v>929</v>
      </c>
      <c r="L227" t="s">
        <v>11560</v>
      </c>
      <c r="M227" t="s">
        <v>11561</v>
      </c>
      <c r="N227" t="s">
        <v>1010</v>
      </c>
      <c r="O227" t="s">
        <v>743</v>
      </c>
      <c r="P227" t="s">
        <v>744</v>
      </c>
      <c r="Q227" t="s">
        <v>745</v>
      </c>
      <c r="R227" t="s">
        <v>640</v>
      </c>
      <c r="S227" t="s">
        <v>11562</v>
      </c>
      <c r="T227" t="s">
        <v>11563</v>
      </c>
    </row>
    <row r="228" spans="1:20" x14ac:dyDescent="0.25">
      <c r="A228" t="s">
        <v>239</v>
      </c>
      <c r="B228" t="s">
        <v>245</v>
      </c>
      <c r="C228">
        <v>139</v>
      </c>
      <c r="D228">
        <v>1</v>
      </c>
      <c r="E228" t="s">
        <v>11557</v>
      </c>
      <c r="F228">
        <v>215</v>
      </c>
      <c r="G228">
        <v>0</v>
      </c>
      <c r="H228" t="s">
        <v>751</v>
      </c>
      <c r="I228" t="s">
        <v>11558</v>
      </c>
      <c r="J228" t="s">
        <v>11559</v>
      </c>
      <c r="K228" t="s">
        <v>929</v>
      </c>
      <c r="L228" t="s">
        <v>11560</v>
      </c>
      <c r="M228" t="s">
        <v>11561</v>
      </c>
      <c r="N228" t="s">
        <v>1010</v>
      </c>
      <c r="O228" t="s">
        <v>743</v>
      </c>
      <c r="P228" t="s">
        <v>744</v>
      </c>
      <c r="Q228" t="s">
        <v>745</v>
      </c>
      <c r="R228" t="s">
        <v>640</v>
      </c>
      <c r="S228" t="s">
        <v>11562</v>
      </c>
      <c r="T228" t="s">
        <v>11563</v>
      </c>
    </row>
    <row r="229" spans="1:20" x14ac:dyDescent="0.25">
      <c r="A229" t="s">
        <v>239</v>
      </c>
      <c r="B229" t="s">
        <v>245</v>
      </c>
      <c r="C229">
        <v>139</v>
      </c>
      <c r="D229">
        <v>4</v>
      </c>
      <c r="E229" t="s">
        <v>11564</v>
      </c>
      <c r="F229">
        <v>430</v>
      </c>
      <c r="G229">
        <v>0</v>
      </c>
      <c r="H229" t="s">
        <v>751</v>
      </c>
      <c r="I229" t="s">
        <v>865</v>
      </c>
      <c r="J229" t="s">
        <v>866</v>
      </c>
      <c r="K229" t="s">
        <v>671</v>
      </c>
      <c r="L229" t="s">
        <v>867</v>
      </c>
      <c r="M229" t="s">
        <v>11563</v>
      </c>
      <c r="N229" t="s">
        <v>1010</v>
      </c>
      <c r="O229" t="s">
        <v>753</v>
      </c>
      <c r="P229" t="s">
        <v>744</v>
      </c>
      <c r="Q229" t="s">
        <v>745</v>
      </c>
      <c r="R229" t="s">
        <v>640</v>
      </c>
      <c r="S229" t="s">
        <v>11565</v>
      </c>
      <c r="T229" t="s">
        <v>11566</v>
      </c>
    </row>
    <row r="230" spans="1:20" x14ac:dyDescent="0.25">
      <c r="A230" t="s">
        <v>241</v>
      </c>
      <c r="B230" t="s">
        <v>247</v>
      </c>
      <c r="C230">
        <v>139</v>
      </c>
      <c r="D230">
        <v>1</v>
      </c>
      <c r="E230" t="s">
        <v>11567</v>
      </c>
      <c r="F230">
        <v>215</v>
      </c>
      <c r="G230">
        <v>0</v>
      </c>
      <c r="H230" t="s">
        <v>751</v>
      </c>
      <c r="I230" t="s">
        <v>11568</v>
      </c>
      <c r="J230" t="s">
        <v>11569</v>
      </c>
      <c r="K230" t="s">
        <v>863</v>
      </c>
      <c r="L230" t="s">
        <v>11570</v>
      </c>
      <c r="M230" t="s">
        <v>11566</v>
      </c>
      <c r="N230" t="s">
        <v>1010</v>
      </c>
      <c r="O230" t="s">
        <v>753</v>
      </c>
      <c r="P230" t="s">
        <v>744</v>
      </c>
      <c r="Q230" t="s">
        <v>745</v>
      </c>
      <c r="R230" t="s">
        <v>640</v>
      </c>
      <c r="S230" t="s">
        <v>11571</v>
      </c>
      <c r="T230" t="s">
        <v>11572</v>
      </c>
    </row>
    <row r="231" spans="1:20" x14ac:dyDescent="0.25">
      <c r="A231" t="s">
        <v>239</v>
      </c>
      <c r="B231" t="s">
        <v>245</v>
      </c>
      <c r="C231">
        <v>139</v>
      </c>
      <c r="D231">
        <v>1</v>
      </c>
      <c r="E231" t="s">
        <v>11567</v>
      </c>
      <c r="F231">
        <v>215</v>
      </c>
      <c r="G231">
        <v>0</v>
      </c>
      <c r="H231" t="s">
        <v>751</v>
      </c>
      <c r="I231" t="s">
        <v>11568</v>
      </c>
      <c r="J231" t="s">
        <v>11569</v>
      </c>
      <c r="K231" t="s">
        <v>863</v>
      </c>
      <c r="L231" t="s">
        <v>11570</v>
      </c>
      <c r="M231" t="s">
        <v>11566</v>
      </c>
      <c r="N231" t="s">
        <v>1010</v>
      </c>
      <c r="O231" t="s">
        <v>753</v>
      </c>
      <c r="P231" t="s">
        <v>744</v>
      </c>
      <c r="Q231" t="s">
        <v>745</v>
      </c>
      <c r="R231" t="s">
        <v>640</v>
      </c>
      <c r="S231" t="s">
        <v>11571</v>
      </c>
      <c r="T231" t="s">
        <v>11572</v>
      </c>
    </row>
    <row r="232" spans="1:20" x14ac:dyDescent="0.25">
      <c r="A232" t="s">
        <v>22</v>
      </c>
      <c r="B232" t="s">
        <v>27</v>
      </c>
      <c r="C232">
        <v>66.333333333333329</v>
      </c>
      <c r="D232">
        <v>3</v>
      </c>
      <c r="E232" t="s">
        <v>11573</v>
      </c>
      <c r="F232">
        <v>441</v>
      </c>
      <c r="G232">
        <v>41</v>
      </c>
      <c r="H232" t="s">
        <v>694</v>
      </c>
      <c r="I232" t="s">
        <v>11574</v>
      </c>
      <c r="J232" t="s">
        <v>11575</v>
      </c>
      <c r="K232" t="s">
        <v>11576</v>
      </c>
      <c r="L232" t="s">
        <v>11577</v>
      </c>
      <c r="M232" t="s">
        <v>11572</v>
      </c>
      <c r="N232" t="s">
        <v>639</v>
      </c>
      <c r="O232" t="s">
        <v>678</v>
      </c>
      <c r="P232" t="s">
        <v>23</v>
      </c>
      <c r="Q232" t="s">
        <v>679</v>
      </c>
      <c r="R232" t="s">
        <v>640</v>
      </c>
      <c r="S232" t="s">
        <v>11578</v>
      </c>
      <c r="T232" t="s">
        <v>11572</v>
      </c>
    </row>
    <row r="233" spans="1:20" x14ac:dyDescent="0.25">
      <c r="A233" t="s">
        <v>22</v>
      </c>
      <c r="B233" t="s">
        <v>27</v>
      </c>
      <c r="C233">
        <v>66.333333333333329</v>
      </c>
      <c r="D233">
        <v>3</v>
      </c>
      <c r="E233" t="s">
        <v>11573</v>
      </c>
      <c r="F233">
        <v>441</v>
      </c>
      <c r="G233">
        <v>41</v>
      </c>
      <c r="H233" t="s">
        <v>694</v>
      </c>
      <c r="I233" t="s">
        <v>11574</v>
      </c>
      <c r="J233" t="s">
        <v>11575</v>
      </c>
      <c r="K233" t="s">
        <v>11576</v>
      </c>
      <c r="L233" t="s">
        <v>11577</v>
      </c>
      <c r="M233" t="s">
        <v>11572</v>
      </c>
      <c r="N233" t="s">
        <v>639</v>
      </c>
      <c r="O233" t="s">
        <v>678</v>
      </c>
      <c r="P233" t="s">
        <v>23</v>
      </c>
      <c r="Q233" t="s">
        <v>679</v>
      </c>
      <c r="R233" t="s">
        <v>640</v>
      </c>
      <c r="S233" t="s">
        <v>11578</v>
      </c>
      <c r="T233" t="s">
        <v>11572</v>
      </c>
    </row>
    <row r="234" spans="1:20" x14ac:dyDescent="0.25">
      <c r="A234" t="s">
        <v>240</v>
      </c>
      <c r="B234" t="s">
        <v>246</v>
      </c>
      <c r="C234">
        <v>139</v>
      </c>
      <c r="D234">
        <v>2</v>
      </c>
      <c r="E234" t="s">
        <v>11579</v>
      </c>
      <c r="F234">
        <v>215</v>
      </c>
      <c r="G234">
        <v>0</v>
      </c>
      <c r="H234" t="s">
        <v>751</v>
      </c>
      <c r="I234" t="s">
        <v>11580</v>
      </c>
      <c r="J234" t="s">
        <v>11581</v>
      </c>
      <c r="K234" t="s">
        <v>1020</v>
      </c>
      <c r="L234" t="s">
        <v>11582</v>
      </c>
      <c r="M234" t="s">
        <v>11572</v>
      </c>
      <c r="N234" t="s">
        <v>1010</v>
      </c>
      <c r="O234" t="s">
        <v>753</v>
      </c>
      <c r="P234" t="s">
        <v>744</v>
      </c>
      <c r="Q234" t="s">
        <v>745</v>
      </c>
      <c r="R234" t="s">
        <v>640</v>
      </c>
      <c r="S234" t="s">
        <v>11583</v>
      </c>
      <c r="T234" t="s">
        <v>11584</v>
      </c>
    </row>
    <row r="235" spans="1:20" x14ac:dyDescent="0.25">
      <c r="A235" t="s">
        <v>240</v>
      </c>
      <c r="B235" t="s">
        <v>246</v>
      </c>
      <c r="C235">
        <v>139</v>
      </c>
      <c r="D235">
        <v>2</v>
      </c>
      <c r="E235" t="s">
        <v>11585</v>
      </c>
      <c r="F235">
        <v>430</v>
      </c>
      <c r="G235">
        <v>0</v>
      </c>
      <c r="H235" t="s">
        <v>751</v>
      </c>
      <c r="I235" t="s">
        <v>11586</v>
      </c>
      <c r="J235" t="s">
        <v>11587</v>
      </c>
      <c r="K235" t="s">
        <v>971</v>
      </c>
      <c r="L235" t="s">
        <v>11588</v>
      </c>
      <c r="M235" t="s">
        <v>11589</v>
      </c>
      <c r="N235" t="s">
        <v>1010</v>
      </c>
      <c r="O235" t="s">
        <v>743</v>
      </c>
      <c r="P235" t="s">
        <v>744</v>
      </c>
      <c r="Q235" t="s">
        <v>745</v>
      </c>
      <c r="R235" t="s">
        <v>640</v>
      </c>
      <c r="S235" t="s">
        <v>11590</v>
      </c>
      <c r="T235" t="s">
        <v>11591</v>
      </c>
    </row>
    <row r="236" spans="1:20" x14ac:dyDescent="0.25">
      <c r="A236" t="s">
        <v>239</v>
      </c>
      <c r="B236" t="s">
        <v>245</v>
      </c>
      <c r="C236">
        <v>139</v>
      </c>
      <c r="D236">
        <v>2</v>
      </c>
      <c r="E236" t="s">
        <v>11585</v>
      </c>
      <c r="F236">
        <v>430</v>
      </c>
      <c r="G236">
        <v>0</v>
      </c>
      <c r="H236" t="s">
        <v>751</v>
      </c>
      <c r="I236" t="s">
        <v>11586</v>
      </c>
      <c r="J236" t="s">
        <v>11587</v>
      </c>
      <c r="K236" t="s">
        <v>971</v>
      </c>
      <c r="L236" t="s">
        <v>11588</v>
      </c>
      <c r="M236" t="s">
        <v>11589</v>
      </c>
      <c r="N236" t="s">
        <v>1010</v>
      </c>
      <c r="O236" t="s">
        <v>743</v>
      </c>
      <c r="P236" t="s">
        <v>744</v>
      </c>
      <c r="Q236" t="s">
        <v>745</v>
      </c>
      <c r="R236" t="s">
        <v>640</v>
      </c>
      <c r="S236" t="s">
        <v>11590</v>
      </c>
      <c r="T236" t="s">
        <v>11591</v>
      </c>
    </row>
    <row r="237" spans="1:20" x14ac:dyDescent="0.25">
      <c r="A237" t="s">
        <v>601</v>
      </c>
      <c r="B237" t="s">
        <v>602</v>
      </c>
      <c r="C237">
        <v>139</v>
      </c>
      <c r="D237">
        <v>1</v>
      </c>
      <c r="E237" t="s">
        <v>11592</v>
      </c>
      <c r="F237">
        <v>430</v>
      </c>
      <c r="G237">
        <v>0</v>
      </c>
      <c r="H237" t="s">
        <v>751</v>
      </c>
      <c r="I237" t="s">
        <v>11593</v>
      </c>
      <c r="J237" t="s">
        <v>11594</v>
      </c>
      <c r="K237" t="s">
        <v>11595</v>
      </c>
      <c r="L237" t="s">
        <v>11596</v>
      </c>
      <c r="M237" t="s">
        <v>11597</v>
      </c>
      <c r="N237" t="s">
        <v>1010</v>
      </c>
      <c r="O237" t="s">
        <v>753</v>
      </c>
      <c r="P237" t="s">
        <v>744</v>
      </c>
      <c r="Q237" t="s">
        <v>745</v>
      </c>
      <c r="R237" t="s">
        <v>640</v>
      </c>
      <c r="S237" t="s">
        <v>11598</v>
      </c>
      <c r="T237" t="s">
        <v>11599</v>
      </c>
    </row>
    <row r="238" spans="1:20" x14ac:dyDescent="0.25">
      <c r="A238" t="s">
        <v>241</v>
      </c>
      <c r="B238" t="s">
        <v>247</v>
      </c>
      <c r="C238">
        <v>139</v>
      </c>
      <c r="D238">
        <v>1</v>
      </c>
      <c r="E238" t="s">
        <v>11592</v>
      </c>
      <c r="F238">
        <v>430</v>
      </c>
      <c r="G238">
        <v>0</v>
      </c>
      <c r="H238" t="s">
        <v>751</v>
      </c>
      <c r="I238" t="s">
        <v>11593</v>
      </c>
      <c r="J238" t="s">
        <v>11594</v>
      </c>
      <c r="K238" t="s">
        <v>11595</v>
      </c>
      <c r="L238" t="s">
        <v>11596</v>
      </c>
      <c r="M238" t="s">
        <v>11597</v>
      </c>
      <c r="N238" t="s">
        <v>1010</v>
      </c>
      <c r="O238" t="s">
        <v>753</v>
      </c>
      <c r="P238" t="s">
        <v>744</v>
      </c>
      <c r="Q238" t="s">
        <v>745</v>
      </c>
      <c r="R238" t="s">
        <v>640</v>
      </c>
      <c r="S238" t="s">
        <v>11598</v>
      </c>
      <c r="T238" t="s">
        <v>11599</v>
      </c>
    </row>
    <row r="239" spans="1:20" x14ac:dyDescent="0.25">
      <c r="A239" t="s">
        <v>240</v>
      </c>
      <c r="B239" t="s">
        <v>246</v>
      </c>
      <c r="C239">
        <v>139</v>
      </c>
      <c r="D239">
        <v>1</v>
      </c>
      <c r="E239" t="s">
        <v>11592</v>
      </c>
      <c r="F239">
        <v>430</v>
      </c>
      <c r="G239">
        <v>0</v>
      </c>
      <c r="H239" t="s">
        <v>751</v>
      </c>
      <c r="I239" t="s">
        <v>11593</v>
      </c>
      <c r="J239" t="s">
        <v>11594</v>
      </c>
      <c r="K239" t="s">
        <v>11595</v>
      </c>
      <c r="L239" t="s">
        <v>11596</v>
      </c>
      <c r="M239" t="s">
        <v>11597</v>
      </c>
      <c r="N239" t="s">
        <v>1010</v>
      </c>
      <c r="O239" t="s">
        <v>753</v>
      </c>
      <c r="P239" t="s">
        <v>744</v>
      </c>
      <c r="Q239" t="s">
        <v>745</v>
      </c>
      <c r="R239" t="s">
        <v>640</v>
      </c>
      <c r="S239" t="s">
        <v>11598</v>
      </c>
      <c r="T239" t="s">
        <v>11599</v>
      </c>
    </row>
    <row r="240" spans="1:20" x14ac:dyDescent="0.25">
      <c r="A240" t="s">
        <v>239</v>
      </c>
      <c r="B240" t="s">
        <v>245</v>
      </c>
      <c r="C240">
        <v>139</v>
      </c>
      <c r="D240">
        <v>1</v>
      </c>
      <c r="E240" t="s">
        <v>11592</v>
      </c>
      <c r="F240">
        <v>430</v>
      </c>
      <c r="G240">
        <v>0</v>
      </c>
      <c r="H240" t="s">
        <v>751</v>
      </c>
      <c r="I240" t="s">
        <v>11593</v>
      </c>
      <c r="J240" t="s">
        <v>11594</v>
      </c>
      <c r="K240" t="s">
        <v>11595</v>
      </c>
      <c r="L240" t="s">
        <v>11596</v>
      </c>
      <c r="M240" t="s">
        <v>11597</v>
      </c>
      <c r="N240" t="s">
        <v>1010</v>
      </c>
      <c r="O240" t="s">
        <v>753</v>
      </c>
      <c r="P240" t="s">
        <v>744</v>
      </c>
      <c r="Q240" t="s">
        <v>745</v>
      </c>
      <c r="R240" t="s">
        <v>640</v>
      </c>
      <c r="S240" t="s">
        <v>11598</v>
      </c>
      <c r="T240" t="s">
        <v>11599</v>
      </c>
    </row>
    <row r="241" spans="1:20" x14ac:dyDescent="0.25">
      <c r="A241" t="s">
        <v>22</v>
      </c>
      <c r="B241" t="s">
        <v>27</v>
      </c>
      <c r="C241">
        <v>100</v>
      </c>
      <c r="D241">
        <v>1</v>
      </c>
      <c r="E241" t="s">
        <v>11600</v>
      </c>
      <c r="F241">
        <v>315</v>
      </c>
      <c r="G241">
        <v>0</v>
      </c>
      <c r="H241" t="s">
        <v>751</v>
      </c>
      <c r="I241" t="s">
        <v>11601</v>
      </c>
      <c r="J241" t="s">
        <v>11602</v>
      </c>
      <c r="K241" t="s">
        <v>863</v>
      </c>
      <c r="L241" t="s">
        <v>11603</v>
      </c>
      <c r="M241" t="s">
        <v>11599</v>
      </c>
      <c r="N241" t="s">
        <v>1010</v>
      </c>
      <c r="O241" t="s">
        <v>753</v>
      </c>
      <c r="P241" t="s">
        <v>744</v>
      </c>
      <c r="Q241" t="s">
        <v>745</v>
      </c>
      <c r="R241" t="s">
        <v>640</v>
      </c>
      <c r="S241" t="s">
        <v>11604</v>
      </c>
      <c r="T241" t="s">
        <v>11605</v>
      </c>
    </row>
    <row r="242" spans="1:20" x14ac:dyDescent="0.25">
      <c r="A242" t="s">
        <v>601</v>
      </c>
      <c r="B242" t="s">
        <v>602</v>
      </c>
      <c r="C242">
        <v>139</v>
      </c>
      <c r="D242">
        <v>1</v>
      </c>
      <c r="E242" t="s">
        <v>11600</v>
      </c>
      <c r="F242">
        <v>315</v>
      </c>
      <c r="G242">
        <v>0</v>
      </c>
      <c r="H242" t="s">
        <v>751</v>
      </c>
      <c r="I242" t="s">
        <v>11601</v>
      </c>
      <c r="J242" t="s">
        <v>11602</v>
      </c>
      <c r="K242" t="s">
        <v>863</v>
      </c>
      <c r="L242" t="s">
        <v>11603</v>
      </c>
      <c r="M242" t="s">
        <v>11599</v>
      </c>
      <c r="N242" t="s">
        <v>1010</v>
      </c>
      <c r="O242" t="s">
        <v>753</v>
      </c>
      <c r="P242" t="s">
        <v>744</v>
      </c>
      <c r="Q242" t="s">
        <v>745</v>
      </c>
      <c r="R242" t="s">
        <v>640</v>
      </c>
      <c r="S242" t="s">
        <v>11604</v>
      </c>
      <c r="T242" t="s">
        <v>11605</v>
      </c>
    </row>
    <row r="243" spans="1:20" x14ac:dyDescent="0.25">
      <c r="A243" t="s">
        <v>239</v>
      </c>
      <c r="B243" t="s">
        <v>245</v>
      </c>
      <c r="C243">
        <v>139</v>
      </c>
      <c r="D243">
        <v>1</v>
      </c>
      <c r="E243" t="s">
        <v>11600</v>
      </c>
      <c r="F243">
        <v>315</v>
      </c>
      <c r="G243">
        <v>0</v>
      </c>
      <c r="H243" t="s">
        <v>751</v>
      </c>
      <c r="I243" t="s">
        <v>11601</v>
      </c>
      <c r="J243" t="s">
        <v>11602</v>
      </c>
      <c r="K243" t="s">
        <v>863</v>
      </c>
      <c r="L243" t="s">
        <v>11603</v>
      </c>
      <c r="M243" t="s">
        <v>11599</v>
      </c>
      <c r="N243" t="s">
        <v>1010</v>
      </c>
      <c r="O243" t="s">
        <v>753</v>
      </c>
      <c r="P243" t="s">
        <v>744</v>
      </c>
      <c r="Q243" t="s">
        <v>745</v>
      </c>
      <c r="R243" t="s">
        <v>640</v>
      </c>
      <c r="S243" t="s">
        <v>11604</v>
      </c>
      <c r="T243" t="s">
        <v>11605</v>
      </c>
    </row>
    <row r="244" spans="1:20" x14ac:dyDescent="0.25">
      <c r="A244" t="s">
        <v>601</v>
      </c>
      <c r="B244" t="s">
        <v>602</v>
      </c>
      <c r="C244">
        <v>109</v>
      </c>
      <c r="D244">
        <v>2</v>
      </c>
      <c r="E244" t="s">
        <v>11606</v>
      </c>
      <c r="F244">
        <v>922</v>
      </c>
      <c r="G244">
        <v>50</v>
      </c>
      <c r="H244" t="s">
        <v>751</v>
      </c>
      <c r="I244" t="s">
        <v>11607</v>
      </c>
      <c r="J244" t="s">
        <v>11608</v>
      </c>
      <c r="K244" t="s">
        <v>5382</v>
      </c>
      <c r="L244" t="s">
        <v>11609</v>
      </c>
      <c r="M244" t="s">
        <v>11542</v>
      </c>
      <c r="N244" t="s">
        <v>1010</v>
      </c>
      <c r="O244" t="s">
        <v>753</v>
      </c>
      <c r="P244" t="s">
        <v>744</v>
      </c>
      <c r="Q244" t="s">
        <v>745</v>
      </c>
      <c r="R244" t="s">
        <v>640</v>
      </c>
      <c r="S244" t="s">
        <v>11610</v>
      </c>
      <c r="T244" t="s">
        <v>11611</v>
      </c>
    </row>
    <row r="245" spans="1:20" x14ac:dyDescent="0.25">
      <c r="A245" t="s">
        <v>241</v>
      </c>
      <c r="B245" t="s">
        <v>247</v>
      </c>
      <c r="C245">
        <v>109</v>
      </c>
      <c r="D245">
        <v>2</v>
      </c>
      <c r="E245" t="s">
        <v>11606</v>
      </c>
      <c r="F245">
        <v>922</v>
      </c>
      <c r="G245">
        <v>50</v>
      </c>
      <c r="H245" t="s">
        <v>751</v>
      </c>
      <c r="I245" t="s">
        <v>11607</v>
      </c>
      <c r="J245" t="s">
        <v>11608</v>
      </c>
      <c r="K245" t="s">
        <v>5382</v>
      </c>
      <c r="L245" t="s">
        <v>11609</v>
      </c>
      <c r="M245" t="s">
        <v>11542</v>
      </c>
      <c r="N245" t="s">
        <v>1010</v>
      </c>
      <c r="O245" t="s">
        <v>753</v>
      </c>
      <c r="P245" t="s">
        <v>744</v>
      </c>
      <c r="Q245" t="s">
        <v>745</v>
      </c>
      <c r="R245" t="s">
        <v>640</v>
      </c>
      <c r="S245" t="s">
        <v>11610</v>
      </c>
      <c r="T245" t="s">
        <v>11611</v>
      </c>
    </row>
    <row r="246" spans="1:20" x14ac:dyDescent="0.25">
      <c r="A246" t="s">
        <v>240</v>
      </c>
      <c r="B246" t="s">
        <v>246</v>
      </c>
      <c r="C246">
        <v>109</v>
      </c>
      <c r="D246">
        <v>2</v>
      </c>
      <c r="E246" t="s">
        <v>11606</v>
      </c>
      <c r="F246">
        <v>922</v>
      </c>
      <c r="G246">
        <v>50</v>
      </c>
      <c r="H246" t="s">
        <v>751</v>
      </c>
      <c r="I246" t="s">
        <v>11607</v>
      </c>
      <c r="J246" t="s">
        <v>11608</v>
      </c>
      <c r="K246" t="s">
        <v>5382</v>
      </c>
      <c r="L246" t="s">
        <v>11609</v>
      </c>
      <c r="M246" t="s">
        <v>11542</v>
      </c>
      <c r="N246" t="s">
        <v>1010</v>
      </c>
      <c r="O246" t="s">
        <v>753</v>
      </c>
      <c r="P246" t="s">
        <v>744</v>
      </c>
      <c r="Q246" t="s">
        <v>745</v>
      </c>
      <c r="R246" t="s">
        <v>640</v>
      </c>
      <c r="S246" t="s">
        <v>11610</v>
      </c>
      <c r="T246" t="s">
        <v>11611</v>
      </c>
    </row>
    <row r="247" spans="1:20" x14ac:dyDescent="0.25">
      <c r="A247" t="s">
        <v>239</v>
      </c>
      <c r="B247" t="s">
        <v>245</v>
      </c>
      <c r="C247">
        <v>109</v>
      </c>
      <c r="D247">
        <v>2</v>
      </c>
      <c r="E247" t="s">
        <v>11606</v>
      </c>
      <c r="F247">
        <v>922</v>
      </c>
      <c r="G247">
        <v>50</v>
      </c>
      <c r="H247" t="s">
        <v>751</v>
      </c>
      <c r="I247" t="s">
        <v>11607</v>
      </c>
      <c r="J247" t="s">
        <v>11608</v>
      </c>
      <c r="K247" t="s">
        <v>5382</v>
      </c>
      <c r="L247" t="s">
        <v>11609</v>
      </c>
      <c r="M247" t="s">
        <v>11542</v>
      </c>
      <c r="N247" t="s">
        <v>1010</v>
      </c>
      <c r="O247" t="s">
        <v>753</v>
      </c>
      <c r="P247" t="s">
        <v>744</v>
      </c>
      <c r="Q247" t="s">
        <v>745</v>
      </c>
      <c r="R247" t="s">
        <v>640</v>
      </c>
      <c r="S247" t="s">
        <v>11610</v>
      </c>
      <c r="T247" t="s">
        <v>11611</v>
      </c>
    </row>
    <row r="248" spans="1:20" x14ac:dyDescent="0.25">
      <c r="A248" t="s">
        <v>601</v>
      </c>
      <c r="B248" t="s">
        <v>602</v>
      </c>
      <c r="C248">
        <v>139</v>
      </c>
      <c r="D248">
        <v>2</v>
      </c>
      <c r="E248" t="s">
        <v>11612</v>
      </c>
      <c r="F248">
        <v>860</v>
      </c>
      <c r="G248">
        <v>0</v>
      </c>
      <c r="H248" t="s">
        <v>751</v>
      </c>
      <c r="I248" t="s">
        <v>11613</v>
      </c>
      <c r="J248" t="s">
        <v>11614</v>
      </c>
      <c r="K248" t="s">
        <v>7264</v>
      </c>
      <c r="L248" t="s">
        <v>11615</v>
      </c>
      <c r="M248" t="s">
        <v>11616</v>
      </c>
      <c r="N248" t="s">
        <v>1010</v>
      </c>
      <c r="O248" t="s">
        <v>743</v>
      </c>
      <c r="P248" t="s">
        <v>744</v>
      </c>
      <c r="Q248" t="s">
        <v>745</v>
      </c>
      <c r="R248" t="s">
        <v>640</v>
      </c>
      <c r="S248" t="s">
        <v>11617</v>
      </c>
      <c r="T248" t="s">
        <v>11618</v>
      </c>
    </row>
    <row r="249" spans="1:20" x14ac:dyDescent="0.25">
      <c r="A249" t="s">
        <v>241</v>
      </c>
      <c r="B249" t="s">
        <v>247</v>
      </c>
      <c r="C249">
        <v>139</v>
      </c>
      <c r="D249">
        <v>2</v>
      </c>
      <c r="E249" t="s">
        <v>11612</v>
      </c>
      <c r="F249">
        <v>860</v>
      </c>
      <c r="G249">
        <v>0</v>
      </c>
      <c r="H249" t="s">
        <v>751</v>
      </c>
      <c r="I249" t="s">
        <v>11613</v>
      </c>
      <c r="J249" t="s">
        <v>11614</v>
      </c>
      <c r="K249" t="s">
        <v>7264</v>
      </c>
      <c r="L249" t="s">
        <v>11615</v>
      </c>
      <c r="M249" t="s">
        <v>11616</v>
      </c>
      <c r="N249" t="s">
        <v>1010</v>
      </c>
      <c r="O249" t="s">
        <v>743</v>
      </c>
      <c r="P249" t="s">
        <v>744</v>
      </c>
      <c r="Q249" t="s">
        <v>745</v>
      </c>
      <c r="R249" t="s">
        <v>640</v>
      </c>
      <c r="S249" t="s">
        <v>11617</v>
      </c>
      <c r="T249" t="s">
        <v>11618</v>
      </c>
    </row>
    <row r="250" spans="1:20" x14ac:dyDescent="0.25">
      <c r="A250" t="s">
        <v>240</v>
      </c>
      <c r="B250" t="s">
        <v>246</v>
      </c>
      <c r="C250">
        <v>139</v>
      </c>
      <c r="D250">
        <v>2</v>
      </c>
      <c r="E250" t="s">
        <v>11612</v>
      </c>
      <c r="F250">
        <v>860</v>
      </c>
      <c r="G250">
        <v>0</v>
      </c>
      <c r="H250" t="s">
        <v>751</v>
      </c>
      <c r="I250" t="s">
        <v>11613</v>
      </c>
      <c r="J250" t="s">
        <v>11614</v>
      </c>
      <c r="K250" t="s">
        <v>7264</v>
      </c>
      <c r="L250" t="s">
        <v>11615</v>
      </c>
      <c r="M250" t="s">
        <v>11616</v>
      </c>
      <c r="N250" t="s">
        <v>1010</v>
      </c>
      <c r="O250" t="s">
        <v>743</v>
      </c>
      <c r="P250" t="s">
        <v>744</v>
      </c>
      <c r="Q250" t="s">
        <v>745</v>
      </c>
      <c r="R250" t="s">
        <v>640</v>
      </c>
      <c r="S250" t="s">
        <v>11617</v>
      </c>
      <c r="T250" t="s">
        <v>11618</v>
      </c>
    </row>
    <row r="251" spans="1:20" x14ac:dyDescent="0.25">
      <c r="A251" t="s">
        <v>239</v>
      </c>
      <c r="B251" t="s">
        <v>245</v>
      </c>
      <c r="C251">
        <v>139</v>
      </c>
      <c r="D251">
        <v>2</v>
      </c>
      <c r="E251" t="s">
        <v>11612</v>
      </c>
      <c r="F251">
        <v>860</v>
      </c>
      <c r="G251">
        <v>0</v>
      </c>
      <c r="H251" t="s">
        <v>751</v>
      </c>
      <c r="I251" t="s">
        <v>11613</v>
      </c>
      <c r="J251" t="s">
        <v>11614</v>
      </c>
      <c r="K251" t="s">
        <v>7264</v>
      </c>
      <c r="L251" t="s">
        <v>11615</v>
      </c>
      <c r="M251" t="s">
        <v>11616</v>
      </c>
      <c r="N251" t="s">
        <v>1010</v>
      </c>
      <c r="O251" t="s">
        <v>743</v>
      </c>
      <c r="P251" t="s">
        <v>744</v>
      </c>
      <c r="Q251" t="s">
        <v>745</v>
      </c>
      <c r="R251" t="s">
        <v>640</v>
      </c>
      <c r="S251" t="s">
        <v>11617</v>
      </c>
      <c r="T251" t="s">
        <v>11618</v>
      </c>
    </row>
    <row r="252" spans="1:20" x14ac:dyDescent="0.25">
      <c r="A252" t="s">
        <v>114</v>
      </c>
      <c r="B252" t="s">
        <v>115</v>
      </c>
      <c r="C252">
        <v>65</v>
      </c>
      <c r="D252">
        <v>1</v>
      </c>
      <c r="E252" t="s">
        <v>11619</v>
      </c>
      <c r="F252">
        <v>329</v>
      </c>
      <c r="G252">
        <v>0</v>
      </c>
      <c r="H252" t="s">
        <v>751</v>
      </c>
      <c r="I252" t="s">
        <v>11620</v>
      </c>
      <c r="J252" t="s">
        <v>11621</v>
      </c>
      <c r="K252" t="s">
        <v>11622</v>
      </c>
      <c r="L252" t="s">
        <v>11623</v>
      </c>
      <c r="M252" t="s">
        <v>11624</v>
      </c>
      <c r="N252" t="s">
        <v>1010</v>
      </c>
      <c r="O252" t="s">
        <v>753</v>
      </c>
      <c r="P252" t="s">
        <v>744</v>
      </c>
      <c r="Q252" t="s">
        <v>745</v>
      </c>
      <c r="R252" t="s">
        <v>640</v>
      </c>
      <c r="S252" t="s">
        <v>11625</v>
      </c>
      <c r="T252" t="s">
        <v>11626</v>
      </c>
    </row>
    <row r="253" spans="1:20" x14ac:dyDescent="0.25">
      <c r="A253" t="s">
        <v>239</v>
      </c>
      <c r="B253" t="s">
        <v>245</v>
      </c>
      <c r="C253">
        <v>139</v>
      </c>
      <c r="D253">
        <v>1</v>
      </c>
      <c r="E253" t="s">
        <v>11619</v>
      </c>
      <c r="F253">
        <v>329</v>
      </c>
      <c r="G253">
        <v>0</v>
      </c>
      <c r="H253" t="s">
        <v>751</v>
      </c>
      <c r="I253" t="s">
        <v>11620</v>
      </c>
      <c r="J253" t="s">
        <v>11621</v>
      </c>
      <c r="K253" t="s">
        <v>11622</v>
      </c>
      <c r="L253" t="s">
        <v>11623</v>
      </c>
      <c r="M253" t="s">
        <v>11624</v>
      </c>
      <c r="N253" t="s">
        <v>1010</v>
      </c>
      <c r="O253" t="s">
        <v>753</v>
      </c>
      <c r="P253" t="s">
        <v>744</v>
      </c>
      <c r="Q253" t="s">
        <v>745</v>
      </c>
      <c r="R253" t="s">
        <v>640</v>
      </c>
      <c r="S253" t="s">
        <v>11625</v>
      </c>
      <c r="T253" t="s">
        <v>11626</v>
      </c>
    </row>
    <row r="254" spans="1:20" x14ac:dyDescent="0.25">
      <c r="A254" t="s">
        <v>240</v>
      </c>
      <c r="B254" t="s">
        <v>246</v>
      </c>
      <c r="C254">
        <v>139</v>
      </c>
      <c r="D254">
        <v>1</v>
      </c>
      <c r="E254" t="s">
        <v>11619</v>
      </c>
      <c r="F254">
        <v>329</v>
      </c>
      <c r="G254">
        <v>0</v>
      </c>
      <c r="H254" t="s">
        <v>751</v>
      </c>
      <c r="I254" t="s">
        <v>11620</v>
      </c>
      <c r="J254" t="s">
        <v>11621</v>
      </c>
      <c r="K254" t="s">
        <v>11622</v>
      </c>
      <c r="L254" t="s">
        <v>11623</v>
      </c>
      <c r="M254" t="s">
        <v>11624</v>
      </c>
      <c r="N254" t="s">
        <v>1010</v>
      </c>
      <c r="O254" t="s">
        <v>753</v>
      </c>
      <c r="P254" t="s">
        <v>744</v>
      </c>
      <c r="Q254" t="s">
        <v>745</v>
      </c>
      <c r="R254" t="s">
        <v>640</v>
      </c>
      <c r="S254" t="s">
        <v>11625</v>
      </c>
      <c r="T254" t="s">
        <v>11626</v>
      </c>
    </row>
    <row r="255" spans="1:20" x14ac:dyDescent="0.25">
      <c r="A255" t="s">
        <v>241</v>
      </c>
      <c r="B255" t="s">
        <v>742</v>
      </c>
      <c r="C255">
        <v>97.78</v>
      </c>
      <c r="D255">
        <v>1</v>
      </c>
      <c r="E255" t="s">
        <v>11627</v>
      </c>
      <c r="F255">
        <v>202.56</v>
      </c>
      <c r="G255">
        <v>7</v>
      </c>
      <c r="H255" t="s">
        <v>677</v>
      </c>
      <c r="I255" t="s">
        <v>11628</v>
      </c>
      <c r="J255" t="s">
        <v>11629</v>
      </c>
      <c r="K255" t="s">
        <v>730</v>
      </c>
      <c r="L255" t="s">
        <v>11630</v>
      </c>
      <c r="M255" t="s">
        <v>11624</v>
      </c>
      <c r="N255" t="s">
        <v>639</v>
      </c>
      <c r="O255" t="s">
        <v>678</v>
      </c>
      <c r="P255" t="s">
        <v>23</v>
      </c>
      <c r="Q255" t="s">
        <v>679</v>
      </c>
      <c r="R255" t="s">
        <v>640</v>
      </c>
      <c r="S255" t="s">
        <v>11631</v>
      </c>
      <c r="T255" t="s">
        <v>11626</v>
      </c>
    </row>
    <row r="256" spans="1:20" x14ac:dyDescent="0.25">
      <c r="A256" t="s">
        <v>601</v>
      </c>
      <c r="B256" t="s">
        <v>742</v>
      </c>
      <c r="C256">
        <v>97.78</v>
      </c>
      <c r="D256">
        <v>1</v>
      </c>
      <c r="E256" t="s">
        <v>11627</v>
      </c>
      <c r="F256">
        <v>202.56</v>
      </c>
      <c r="G256">
        <v>7</v>
      </c>
      <c r="H256" t="s">
        <v>677</v>
      </c>
      <c r="I256" t="s">
        <v>11628</v>
      </c>
      <c r="J256" t="s">
        <v>11629</v>
      </c>
      <c r="K256" t="s">
        <v>730</v>
      </c>
      <c r="L256" t="s">
        <v>11630</v>
      </c>
      <c r="M256" t="s">
        <v>11624</v>
      </c>
      <c r="N256" t="s">
        <v>639</v>
      </c>
      <c r="O256" t="s">
        <v>678</v>
      </c>
      <c r="P256" t="s">
        <v>23</v>
      </c>
      <c r="Q256" t="s">
        <v>679</v>
      </c>
      <c r="R256" t="s">
        <v>640</v>
      </c>
      <c r="S256" t="s">
        <v>11631</v>
      </c>
      <c r="T256" t="s">
        <v>11626</v>
      </c>
    </row>
    <row r="257" spans="1:20" x14ac:dyDescent="0.25">
      <c r="A257" t="s">
        <v>239</v>
      </c>
      <c r="B257" t="s">
        <v>245</v>
      </c>
      <c r="C257">
        <v>139</v>
      </c>
      <c r="D257">
        <v>1</v>
      </c>
      <c r="E257" t="s">
        <v>11632</v>
      </c>
      <c r="F257">
        <v>215</v>
      </c>
      <c r="G257">
        <v>0</v>
      </c>
      <c r="H257" t="s">
        <v>751</v>
      </c>
      <c r="I257" t="s">
        <v>11633</v>
      </c>
      <c r="J257" t="s">
        <v>11634</v>
      </c>
      <c r="K257" t="s">
        <v>888</v>
      </c>
      <c r="L257" t="s">
        <v>11635</v>
      </c>
      <c r="M257" t="s">
        <v>11626</v>
      </c>
      <c r="N257" t="s">
        <v>1010</v>
      </c>
      <c r="O257" t="s">
        <v>753</v>
      </c>
      <c r="P257" t="s">
        <v>744</v>
      </c>
      <c r="Q257" t="s">
        <v>745</v>
      </c>
      <c r="R257" t="s">
        <v>640</v>
      </c>
      <c r="S257" t="s">
        <v>11636</v>
      </c>
      <c r="T257" t="s">
        <v>11637</v>
      </c>
    </row>
    <row r="258" spans="1:20" x14ac:dyDescent="0.25">
      <c r="A258" t="s">
        <v>241</v>
      </c>
      <c r="B258" t="s">
        <v>247</v>
      </c>
      <c r="C258">
        <v>139</v>
      </c>
      <c r="D258">
        <v>1</v>
      </c>
      <c r="E258" t="s">
        <v>11632</v>
      </c>
      <c r="F258">
        <v>215</v>
      </c>
      <c r="G258">
        <v>0</v>
      </c>
      <c r="H258" t="s">
        <v>751</v>
      </c>
      <c r="I258" t="s">
        <v>11633</v>
      </c>
      <c r="J258" t="s">
        <v>11634</v>
      </c>
      <c r="K258" t="s">
        <v>888</v>
      </c>
      <c r="L258" t="s">
        <v>11635</v>
      </c>
      <c r="M258" t="s">
        <v>11626</v>
      </c>
      <c r="N258" t="s">
        <v>1010</v>
      </c>
      <c r="O258" t="s">
        <v>753</v>
      </c>
      <c r="P258" t="s">
        <v>744</v>
      </c>
      <c r="Q258" t="s">
        <v>745</v>
      </c>
      <c r="R258" t="s">
        <v>640</v>
      </c>
      <c r="S258" t="s">
        <v>11636</v>
      </c>
      <c r="T258" t="s">
        <v>11637</v>
      </c>
    </row>
    <row r="259" spans="1:20" x14ac:dyDescent="0.25">
      <c r="A259" t="s">
        <v>241</v>
      </c>
      <c r="B259" t="s">
        <v>247</v>
      </c>
      <c r="C259">
        <v>139</v>
      </c>
      <c r="D259">
        <v>1</v>
      </c>
      <c r="E259" t="s">
        <v>11638</v>
      </c>
      <c r="F259">
        <v>215</v>
      </c>
      <c r="G259">
        <v>0</v>
      </c>
      <c r="H259" t="s">
        <v>751</v>
      </c>
      <c r="I259" t="s">
        <v>11639</v>
      </c>
      <c r="J259" t="s">
        <v>11640</v>
      </c>
      <c r="K259" t="s">
        <v>11641</v>
      </c>
      <c r="L259" t="s">
        <v>11642</v>
      </c>
      <c r="M259" t="s">
        <v>11643</v>
      </c>
      <c r="N259" t="s">
        <v>1010</v>
      </c>
      <c r="O259" t="s">
        <v>743</v>
      </c>
      <c r="P259" t="s">
        <v>744</v>
      </c>
      <c r="Q259" t="s">
        <v>745</v>
      </c>
      <c r="R259" t="s">
        <v>640</v>
      </c>
      <c r="S259" t="s">
        <v>11644</v>
      </c>
      <c r="T259" t="s">
        <v>11645</v>
      </c>
    </row>
    <row r="260" spans="1:20" x14ac:dyDescent="0.25">
      <c r="A260" t="s">
        <v>239</v>
      </c>
      <c r="B260" t="s">
        <v>245</v>
      </c>
      <c r="C260">
        <v>139</v>
      </c>
      <c r="D260">
        <v>1</v>
      </c>
      <c r="E260" t="s">
        <v>11638</v>
      </c>
      <c r="F260">
        <v>215</v>
      </c>
      <c r="G260">
        <v>0</v>
      </c>
      <c r="H260" t="s">
        <v>751</v>
      </c>
      <c r="I260" t="s">
        <v>11639</v>
      </c>
      <c r="J260" t="s">
        <v>11640</v>
      </c>
      <c r="K260" t="s">
        <v>11641</v>
      </c>
      <c r="L260" t="s">
        <v>11642</v>
      </c>
      <c r="M260" t="s">
        <v>11643</v>
      </c>
      <c r="N260" t="s">
        <v>1010</v>
      </c>
      <c r="O260" t="s">
        <v>743</v>
      </c>
      <c r="P260" t="s">
        <v>744</v>
      </c>
      <c r="Q260" t="s">
        <v>745</v>
      </c>
      <c r="R260" t="s">
        <v>640</v>
      </c>
      <c r="S260" t="s">
        <v>11644</v>
      </c>
      <c r="T260" t="s">
        <v>11645</v>
      </c>
    </row>
    <row r="261" spans="1:20" x14ac:dyDescent="0.25">
      <c r="A261" t="s">
        <v>241</v>
      </c>
      <c r="B261" t="s">
        <v>247</v>
      </c>
      <c r="C261">
        <v>139</v>
      </c>
      <c r="D261">
        <v>1</v>
      </c>
      <c r="E261" t="s">
        <v>11646</v>
      </c>
      <c r="F261">
        <v>215</v>
      </c>
      <c r="G261">
        <v>0</v>
      </c>
      <c r="H261" t="s">
        <v>751</v>
      </c>
      <c r="I261" t="s">
        <v>6145</v>
      </c>
      <c r="J261" t="s">
        <v>6146</v>
      </c>
      <c r="K261" t="s">
        <v>978</v>
      </c>
      <c r="L261" t="s">
        <v>6147</v>
      </c>
      <c r="M261" t="s">
        <v>11647</v>
      </c>
      <c r="N261" t="s">
        <v>1010</v>
      </c>
      <c r="O261" t="s">
        <v>743</v>
      </c>
      <c r="P261" t="s">
        <v>744</v>
      </c>
      <c r="Q261" t="s">
        <v>745</v>
      </c>
      <c r="R261" t="s">
        <v>640</v>
      </c>
      <c r="S261" t="s">
        <v>11648</v>
      </c>
      <c r="T261" t="s">
        <v>11649</v>
      </c>
    </row>
    <row r="262" spans="1:20" x14ac:dyDescent="0.25">
      <c r="A262" t="s">
        <v>239</v>
      </c>
      <c r="B262" t="s">
        <v>245</v>
      </c>
      <c r="C262">
        <v>139</v>
      </c>
      <c r="D262">
        <v>1</v>
      </c>
      <c r="E262" t="s">
        <v>11646</v>
      </c>
      <c r="F262">
        <v>215</v>
      </c>
      <c r="G262">
        <v>0</v>
      </c>
      <c r="H262" t="s">
        <v>751</v>
      </c>
      <c r="I262" t="s">
        <v>6145</v>
      </c>
      <c r="J262" t="s">
        <v>6146</v>
      </c>
      <c r="K262" t="s">
        <v>978</v>
      </c>
      <c r="L262" t="s">
        <v>6147</v>
      </c>
      <c r="M262" t="s">
        <v>11647</v>
      </c>
      <c r="N262" t="s">
        <v>1010</v>
      </c>
      <c r="O262" t="s">
        <v>743</v>
      </c>
      <c r="P262" t="s">
        <v>744</v>
      </c>
      <c r="Q262" t="s">
        <v>745</v>
      </c>
      <c r="R262" t="s">
        <v>640</v>
      </c>
      <c r="S262" t="s">
        <v>11648</v>
      </c>
      <c r="T262" t="s">
        <v>11649</v>
      </c>
    </row>
    <row r="263" spans="1:20" x14ac:dyDescent="0.25">
      <c r="A263" t="s">
        <v>239</v>
      </c>
      <c r="B263" t="s">
        <v>245</v>
      </c>
      <c r="C263">
        <v>159</v>
      </c>
      <c r="D263">
        <v>1</v>
      </c>
      <c r="E263" t="s">
        <v>11650</v>
      </c>
      <c r="F263">
        <v>129</v>
      </c>
      <c r="G263">
        <v>0</v>
      </c>
      <c r="H263" t="s">
        <v>637</v>
      </c>
      <c r="I263" t="s">
        <v>11651</v>
      </c>
      <c r="J263" t="s">
        <v>653</v>
      </c>
      <c r="K263" t="s">
        <v>639</v>
      </c>
      <c r="L263" t="s">
        <v>640</v>
      </c>
      <c r="M263" t="s">
        <v>11652</v>
      </c>
      <c r="N263" t="s">
        <v>639</v>
      </c>
      <c r="O263" t="s">
        <v>641</v>
      </c>
      <c r="P263" t="s">
        <v>5</v>
      </c>
      <c r="Q263" t="s">
        <v>642</v>
      </c>
      <c r="R263" t="s">
        <v>640</v>
      </c>
      <c r="S263" t="s">
        <v>11653</v>
      </c>
      <c r="T263" t="s">
        <v>11652</v>
      </c>
    </row>
    <row r="264" spans="1:20" x14ac:dyDescent="0.25">
      <c r="A264" t="s">
        <v>241</v>
      </c>
      <c r="B264" t="s">
        <v>247</v>
      </c>
      <c r="C264">
        <v>139</v>
      </c>
      <c r="D264">
        <v>1</v>
      </c>
      <c r="E264" t="s">
        <v>11654</v>
      </c>
      <c r="F264">
        <v>215</v>
      </c>
      <c r="G264">
        <v>0</v>
      </c>
      <c r="H264" t="s">
        <v>751</v>
      </c>
      <c r="I264" t="s">
        <v>11655</v>
      </c>
      <c r="J264" t="s">
        <v>11656</v>
      </c>
      <c r="K264" t="s">
        <v>11657</v>
      </c>
      <c r="L264" t="s">
        <v>11658</v>
      </c>
      <c r="M264" t="s">
        <v>11649</v>
      </c>
      <c r="N264" t="s">
        <v>1010</v>
      </c>
      <c r="O264" t="s">
        <v>753</v>
      </c>
      <c r="P264" t="s">
        <v>744</v>
      </c>
      <c r="Q264" t="s">
        <v>745</v>
      </c>
      <c r="R264" t="s">
        <v>640</v>
      </c>
      <c r="S264" t="s">
        <v>11659</v>
      </c>
      <c r="T264" t="s">
        <v>11652</v>
      </c>
    </row>
    <row r="265" spans="1:20" x14ac:dyDescent="0.25">
      <c r="A265" t="s">
        <v>240</v>
      </c>
      <c r="B265" t="s">
        <v>246</v>
      </c>
      <c r="C265">
        <v>139</v>
      </c>
      <c r="D265">
        <v>1</v>
      </c>
      <c r="E265" t="s">
        <v>11654</v>
      </c>
      <c r="F265">
        <v>215</v>
      </c>
      <c r="G265">
        <v>0</v>
      </c>
      <c r="H265" t="s">
        <v>751</v>
      </c>
      <c r="I265" t="s">
        <v>11655</v>
      </c>
      <c r="J265" t="s">
        <v>11656</v>
      </c>
      <c r="K265" t="s">
        <v>11657</v>
      </c>
      <c r="L265" t="s">
        <v>11658</v>
      </c>
      <c r="M265" t="s">
        <v>11649</v>
      </c>
      <c r="N265" t="s">
        <v>1010</v>
      </c>
      <c r="O265" t="s">
        <v>753</v>
      </c>
      <c r="P265" t="s">
        <v>744</v>
      </c>
      <c r="Q265" t="s">
        <v>745</v>
      </c>
      <c r="R265" t="s">
        <v>640</v>
      </c>
      <c r="S265" t="s">
        <v>11659</v>
      </c>
      <c r="T265" t="s">
        <v>11652</v>
      </c>
    </row>
    <row r="266" spans="1:20" x14ac:dyDescent="0.25">
      <c r="A266" t="s">
        <v>241</v>
      </c>
      <c r="B266" t="s">
        <v>247</v>
      </c>
      <c r="C266">
        <v>139</v>
      </c>
      <c r="D266">
        <v>1</v>
      </c>
      <c r="E266" t="s">
        <v>11660</v>
      </c>
      <c r="F266">
        <v>215</v>
      </c>
      <c r="G266">
        <v>0</v>
      </c>
      <c r="H266" t="s">
        <v>751</v>
      </c>
      <c r="I266" t="s">
        <v>11661</v>
      </c>
      <c r="J266" t="s">
        <v>11662</v>
      </c>
      <c r="K266" t="s">
        <v>8399</v>
      </c>
      <c r="L266" t="s">
        <v>11663</v>
      </c>
      <c r="M266" t="s">
        <v>11652</v>
      </c>
      <c r="N266" t="s">
        <v>1010</v>
      </c>
      <c r="O266" t="s">
        <v>753</v>
      </c>
      <c r="P266" t="s">
        <v>744</v>
      </c>
      <c r="Q266" t="s">
        <v>745</v>
      </c>
      <c r="R266" t="s">
        <v>640</v>
      </c>
      <c r="S266" t="s">
        <v>11664</v>
      </c>
      <c r="T266" t="s">
        <v>11665</v>
      </c>
    </row>
    <row r="267" spans="1:20" x14ac:dyDescent="0.25">
      <c r="A267" t="s">
        <v>240</v>
      </c>
      <c r="B267" t="s">
        <v>246</v>
      </c>
      <c r="C267">
        <v>139</v>
      </c>
      <c r="D267">
        <v>1</v>
      </c>
      <c r="E267" t="s">
        <v>11660</v>
      </c>
      <c r="F267">
        <v>215</v>
      </c>
      <c r="G267">
        <v>0</v>
      </c>
      <c r="H267" t="s">
        <v>751</v>
      </c>
      <c r="I267" t="s">
        <v>11661</v>
      </c>
      <c r="J267" t="s">
        <v>11662</v>
      </c>
      <c r="K267" t="s">
        <v>8399</v>
      </c>
      <c r="L267" t="s">
        <v>11663</v>
      </c>
      <c r="M267" t="s">
        <v>11652</v>
      </c>
      <c r="N267" t="s">
        <v>1010</v>
      </c>
      <c r="O267" t="s">
        <v>753</v>
      </c>
      <c r="P267" t="s">
        <v>744</v>
      </c>
      <c r="Q267" t="s">
        <v>745</v>
      </c>
      <c r="R267" t="s">
        <v>640</v>
      </c>
      <c r="S267" t="s">
        <v>11664</v>
      </c>
      <c r="T267" t="s">
        <v>11665</v>
      </c>
    </row>
    <row r="268" spans="1:20" x14ac:dyDescent="0.25">
      <c r="A268" t="s">
        <v>239</v>
      </c>
      <c r="B268" t="s">
        <v>245</v>
      </c>
      <c r="C268">
        <v>159</v>
      </c>
      <c r="D268">
        <v>1</v>
      </c>
      <c r="E268" t="s">
        <v>11666</v>
      </c>
      <c r="F268">
        <v>129</v>
      </c>
      <c r="G268">
        <v>0</v>
      </c>
      <c r="H268" t="s">
        <v>637</v>
      </c>
      <c r="I268" t="s">
        <v>11667</v>
      </c>
      <c r="J268" t="s">
        <v>697</v>
      </c>
      <c r="K268" t="s">
        <v>639</v>
      </c>
      <c r="L268" t="s">
        <v>640</v>
      </c>
      <c r="M268" t="s">
        <v>11668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11669</v>
      </c>
      <c r="T268" t="s">
        <v>11668</v>
      </c>
    </row>
    <row r="269" spans="1:20" x14ac:dyDescent="0.25">
      <c r="A269" t="s">
        <v>601</v>
      </c>
      <c r="B269" t="s">
        <v>602</v>
      </c>
      <c r="C269">
        <v>139</v>
      </c>
      <c r="D269">
        <v>1</v>
      </c>
      <c r="E269" t="s">
        <v>11670</v>
      </c>
      <c r="F269">
        <v>215</v>
      </c>
      <c r="G269">
        <v>0</v>
      </c>
      <c r="H269" t="s">
        <v>751</v>
      </c>
      <c r="I269" t="s">
        <v>11671</v>
      </c>
      <c r="J269" t="s">
        <v>11672</v>
      </c>
      <c r="K269" t="s">
        <v>11673</v>
      </c>
      <c r="L269" t="s">
        <v>11674</v>
      </c>
      <c r="M269" t="s">
        <v>11675</v>
      </c>
      <c r="N269" t="s">
        <v>1010</v>
      </c>
      <c r="O269" t="s">
        <v>753</v>
      </c>
      <c r="P269" t="s">
        <v>744</v>
      </c>
      <c r="Q269" t="s">
        <v>745</v>
      </c>
      <c r="R269" t="s">
        <v>640</v>
      </c>
      <c r="S269" t="s">
        <v>11676</v>
      </c>
      <c r="T269" t="s">
        <v>11561</v>
      </c>
    </row>
    <row r="270" spans="1:20" x14ac:dyDescent="0.25">
      <c r="A270" t="s">
        <v>241</v>
      </c>
      <c r="B270" t="s">
        <v>247</v>
      </c>
      <c r="C270">
        <v>139</v>
      </c>
      <c r="D270">
        <v>1</v>
      </c>
      <c r="E270" t="s">
        <v>11670</v>
      </c>
      <c r="F270">
        <v>215</v>
      </c>
      <c r="G270">
        <v>0</v>
      </c>
      <c r="H270" t="s">
        <v>751</v>
      </c>
      <c r="I270" t="s">
        <v>11671</v>
      </c>
      <c r="J270" t="s">
        <v>11672</v>
      </c>
      <c r="K270" t="s">
        <v>11673</v>
      </c>
      <c r="L270" t="s">
        <v>11674</v>
      </c>
      <c r="M270" t="s">
        <v>11675</v>
      </c>
      <c r="N270" t="s">
        <v>1010</v>
      </c>
      <c r="O270" t="s">
        <v>753</v>
      </c>
      <c r="P270" t="s">
        <v>744</v>
      </c>
      <c r="Q270" t="s">
        <v>745</v>
      </c>
      <c r="R270" t="s">
        <v>640</v>
      </c>
      <c r="S270" t="s">
        <v>11676</v>
      </c>
      <c r="T270" t="s">
        <v>11561</v>
      </c>
    </row>
    <row r="271" spans="1:20" x14ac:dyDescent="0.25">
      <c r="A271" t="s">
        <v>240</v>
      </c>
      <c r="B271" t="s">
        <v>246</v>
      </c>
      <c r="C271">
        <v>139</v>
      </c>
      <c r="D271">
        <v>1</v>
      </c>
      <c r="E271" t="s">
        <v>11677</v>
      </c>
      <c r="F271">
        <v>215</v>
      </c>
      <c r="G271">
        <v>0</v>
      </c>
      <c r="H271" t="s">
        <v>751</v>
      </c>
      <c r="I271" t="s">
        <v>11678</v>
      </c>
      <c r="J271" t="s">
        <v>11679</v>
      </c>
      <c r="K271" t="s">
        <v>11680</v>
      </c>
      <c r="L271" t="s">
        <v>11681</v>
      </c>
      <c r="M271" t="s">
        <v>11682</v>
      </c>
      <c r="N271" t="s">
        <v>1010</v>
      </c>
      <c r="O271" t="s">
        <v>743</v>
      </c>
      <c r="P271" t="s">
        <v>744</v>
      </c>
      <c r="Q271" t="s">
        <v>745</v>
      </c>
      <c r="R271" t="s">
        <v>640</v>
      </c>
      <c r="S271" t="s">
        <v>11683</v>
      </c>
      <c r="T271" t="s">
        <v>11684</v>
      </c>
    </row>
    <row r="272" spans="1:20" x14ac:dyDescent="0.25">
      <c r="A272" t="s">
        <v>239</v>
      </c>
      <c r="B272" t="s">
        <v>245</v>
      </c>
      <c r="C272">
        <v>139</v>
      </c>
      <c r="D272">
        <v>1</v>
      </c>
      <c r="E272" t="s">
        <v>11677</v>
      </c>
      <c r="F272">
        <v>215</v>
      </c>
      <c r="G272">
        <v>0</v>
      </c>
      <c r="H272" t="s">
        <v>751</v>
      </c>
      <c r="I272" t="s">
        <v>11678</v>
      </c>
      <c r="J272" t="s">
        <v>11679</v>
      </c>
      <c r="K272" t="s">
        <v>11680</v>
      </c>
      <c r="L272" t="s">
        <v>11681</v>
      </c>
      <c r="M272" t="s">
        <v>11682</v>
      </c>
      <c r="N272" t="s">
        <v>1010</v>
      </c>
      <c r="O272" t="s">
        <v>743</v>
      </c>
      <c r="P272" t="s">
        <v>744</v>
      </c>
      <c r="Q272" t="s">
        <v>745</v>
      </c>
      <c r="R272" t="s">
        <v>640</v>
      </c>
      <c r="S272" t="s">
        <v>11683</v>
      </c>
      <c r="T272" t="s">
        <v>11684</v>
      </c>
    </row>
    <row r="273" spans="1:20" x14ac:dyDescent="0.25">
      <c r="A273" t="s">
        <v>601</v>
      </c>
      <c r="B273" t="s">
        <v>602</v>
      </c>
      <c r="C273">
        <v>139</v>
      </c>
      <c r="D273">
        <v>2</v>
      </c>
      <c r="E273" t="s">
        <v>11685</v>
      </c>
      <c r="F273">
        <v>430</v>
      </c>
      <c r="G273">
        <v>0</v>
      </c>
      <c r="H273" t="s">
        <v>751</v>
      </c>
      <c r="I273" t="s">
        <v>11686</v>
      </c>
      <c r="J273" t="s">
        <v>11687</v>
      </c>
      <c r="K273" t="s">
        <v>3570</v>
      </c>
      <c r="L273" t="s">
        <v>11688</v>
      </c>
      <c r="M273" t="s">
        <v>11684</v>
      </c>
      <c r="N273" t="s">
        <v>1010</v>
      </c>
      <c r="O273" t="s">
        <v>753</v>
      </c>
      <c r="P273" t="s">
        <v>744</v>
      </c>
      <c r="Q273" t="s">
        <v>745</v>
      </c>
      <c r="R273" t="s">
        <v>640</v>
      </c>
      <c r="S273" t="s">
        <v>11689</v>
      </c>
      <c r="T273" t="s">
        <v>11684</v>
      </c>
    </row>
    <row r="274" spans="1:20" x14ac:dyDescent="0.25">
      <c r="A274" t="s">
        <v>239</v>
      </c>
      <c r="B274" t="s">
        <v>245</v>
      </c>
      <c r="C274">
        <v>139</v>
      </c>
      <c r="D274">
        <v>2</v>
      </c>
      <c r="E274" t="s">
        <v>11685</v>
      </c>
      <c r="F274">
        <v>430</v>
      </c>
      <c r="G274">
        <v>0</v>
      </c>
      <c r="H274" t="s">
        <v>751</v>
      </c>
      <c r="I274" t="s">
        <v>11686</v>
      </c>
      <c r="J274" t="s">
        <v>11687</v>
      </c>
      <c r="K274" t="s">
        <v>3570</v>
      </c>
      <c r="L274" t="s">
        <v>11688</v>
      </c>
      <c r="M274" t="s">
        <v>11684</v>
      </c>
      <c r="N274" t="s">
        <v>1010</v>
      </c>
      <c r="O274" t="s">
        <v>753</v>
      </c>
      <c r="P274" t="s">
        <v>744</v>
      </c>
      <c r="Q274" t="s">
        <v>745</v>
      </c>
      <c r="R274" t="s">
        <v>640</v>
      </c>
      <c r="S274" t="s">
        <v>11689</v>
      </c>
      <c r="T274" t="s">
        <v>11690</v>
      </c>
    </row>
    <row r="275" spans="1:20" x14ac:dyDescent="0.25">
      <c r="A275" t="s">
        <v>22</v>
      </c>
      <c r="B275" t="s">
        <v>27</v>
      </c>
      <c r="C275">
        <v>100</v>
      </c>
      <c r="D275">
        <v>4</v>
      </c>
      <c r="E275" t="s">
        <v>11691</v>
      </c>
      <c r="F275">
        <v>450</v>
      </c>
      <c r="G275">
        <v>50</v>
      </c>
      <c r="H275" t="s">
        <v>751</v>
      </c>
      <c r="I275" t="s">
        <v>11692</v>
      </c>
      <c r="J275" t="s">
        <v>11693</v>
      </c>
      <c r="K275" t="s">
        <v>5070</v>
      </c>
      <c r="L275" t="s">
        <v>11694</v>
      </c>
      <c r="M275" t="s">
        <v>11690</v>
      </c>
      <c r="N275" t="s">
        <v>1010</v>
      </c>
      <c r="O275" t="s">
        <v>753</v>
      </c>
      <c r="P275" t="s">
        <v>744</v>
      </c>
      <c r="Q275" t="s">
        <v>745</v>
      </c>
      <c r="R275" t="s">
        <v>640</v>
      </c>
      <c r="S275" t="s">
        <v>11695</v>
      </c>
      <c r="T275" t="s">
        <v>11696</v>
      </c>
    </row>
    <row r="276" spans="1:20" x14ac:dyDescent="0.25">
      <c r="A276" t="s">
        <v>240</v>
      </c>
      <c r="B276" t="s">
        <v>246</v>
      </c>
      <c r="C276">
        <v>159</v>
      </c>
      <c r="D276">
        <v>1</v>
      </c>
      <c r="E276" t="s">
        <v>11697</v>
      </c>
      <c r="F276">
        <v>139</v>
      </c>
      <c r="G276">
        <v>10</v>
      </c>
      <c r="H276" t="s">
        <v>637</v>
      </c>
      <c r="I276" t="s">
        <v>11698</v>
      </c>
      <c r="J276" t="s">
        <v>645</v>
      </c>
      <c r="K276" t="s">
        <v>639</v>
      </c>
      <c r="L276" t="s">
        <v>640</v>
      </c>
      <c r="M276" t="s">
        <v>11699</v>
      </c>
      <c r="N276" t="s">
        <v>639</v>
      </c>
      <c r="O276" t="s">
        <v>641</v>
      </c>
      <c r="P276" t="s">
        <v>5</v>
      </c>
      <c r="Q276" t="s">
        <v>642</v>
      </c>
      <c r="R276" t="s">
        <v>640</v>
      </c>
      <c r="S276" t="s">
        <v>11700</v>
      </c>
      <c r="T276" t="s">
        <v>11699</v>
      </c>
    </row>
    <row r="277" spans="1:20" x14ac:dyDescent="0.25">
      <c r="A277" t="s">
        <v>601</v>
      </c>
      <c r="B277" t="s">
        <v>602</v>
      </c>
      <c r="C277">
        <v>159</v>
      </c>
      <c r="D277">
        <v>2</v>
      </c>
      <c r="E277" t="s">
        <v>11701</v>
      </c>
      <c r="F277">
        <v>258</v>
      </c>
      <c r="G277">
        <v>0</v>
      </c>
      <c r="H277" t="s">
        <v>637</v>
      </c>
      <c r="I277" t="s">
        <v>11702</v>
      </c>
      <c r="J277" t="s">
        <v>697</v>
      </c>
      <c r="K277" t="s">
        <v>639</v>
      </c>
      <c r="L277" t="s">
        <v>640</v>
      </c>
      <c r="M277" t="s">
        <v>11703</v>
      </c>
      <c r="N277" t="s">
        <v>639</v>
      </c>
      <c r="O277" t="s">
        <v>641</v>
      </c>
      <c r="P277" t="s">
        <v>5</v>
      </c>
      <c r="Q277" t="s">
        <v>642</v>
      </c>
      <c r="R277" t="s">
        <v>640</v>
      </c>
      <c r="S277" t="s">
        <v>11704</v>
      </c>
      <c r="T277" t="s">
        <v>11703</v>
      </c>
    </row>
    <row r="278" spans="1:20" x14ac:dyDescent="0.25">
      <c r="A278" t="s">
        <v>601</v>
      </c>
      <c r="B278" t="s">
        <v>602</v>
      </c>
      <c r="C278">
        <v>159</v>
      </c>
      <c r="D278">
        <v>2</v>
      </c>
      <c r="E278" t="s">
        <v>11705</v>
      </c>
      <c r="F278">
        <v>258</v>
      </c>
      <c r="G278">
        <v>0</v>
      </c>
      <c r="H278" t="s">
        <v>637</v>
      </c>
      <c r="I278" t="s">
        <v>11706</v>
      </c>
      <c r="J278" t="s">
        <v>681</v>
      </c>
      <c r="K278" t="s">
        <v>639</v>
      </c>
      <c r="L278" t="s">
        <v>640</v>
      </c>
      <c r="M278" t="s">
        <v>11707</v>
      </c>
      <c r="N278" t="s">
        <v>639</v>
      </c>
      <c r="O278" t="s">
        <v>647</v>
      </c>
      <c r="P278" t="s">
        <v>5</v>
      </c>
      <c r="Q278" t="s">
        <v>648</v>
      </c>
      <c r="R278" t="s">
        <v>640</v>
      </c>
      <c r="S278" t="s">
        <v>11708</v>
      </c>
      <c r="T278" t="s">
        <v>11707</v>
      </c>
    </row>
    <row r="279" spans="1:20" x14ac:dyDescent="0.25">
      <c r="A279" t="s">
        <v>147</v>
      </c>
      <c r="B279" t="s">
        <v>148</v>
      </c>
      <c r="C279">
        <v>33.333333333333336</v>
      </c>
      <c r="D279">
        <v>3</v>
      </c>
      <c r="E279" t="s">
        <v>11709</v>
      </c>
      <c r="F279">
        <v>103</v>
      </c>
      <c r="G279">
        <v>3</v>
      </c>
      <c r="H279" t="s">
        <v>637</v>
      </c>
      <c r="I279" t="s">
        <v>11710</v>
      </c>
      <c r="J279" t="s">
        <v>757</v>
      </c>
      <c r="K279" t="s">
        <v>639</v>
      </c>
      <c r="L279" t="s">
        <v>640</v>
      </c>
      <c r="M279" t="s">
        <v>11711</v>
      </c>
      <c r="N279" t="s">
        <v>639</v>
      </c>
      <c r="O279" t="s">
        <v>641</v>
      </c>
      <c r="P279" t="s">
        <v>5</v>
      </c>
      <c r="Q279" t="s">
        <v>642</v>
      </c>
      <c r="R279" t="s">
        <v>640</v>
      </c>
      <c r="S279" t="s">
        <v>11712</v>
      </c>
      <c r="T279" t="s">
        <v>11711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11713</v>
      </c>
      <c r="F280">
        <v>200</v>
      </c>
      <c r="G280">
        <v>0</v>
      </c>
      <c r="H280" t="s">
        <v>637</v>
      </c>
      <c r="I280" t="s">
        <v>914</v>
      </c>
      <c r="J280" t="s">
        <v>756</v>
      </c>
      <c r="K280" t="s">
        <v>639</v>
      </c>
      <c r="L280" t="s">
        <v>640</v>
      </c>
      <c r="M280" t="s">
        <v>11714</v>
      </c>
      <c r="N280" t="s">
        <v>639</v>
      </c>
      <c r="O280" t="s">
        <v>647</v>
      </c>
      <c r="P280" t="s">
        <v>5</v>
      </c>
      <c r="Q280" t="s">
        <v>648</v>
      </c>
      <c r="R280" t="s">
        <v>640</v>
      </c>
      <c r="S280" t="s">
        <v>11715</v>
      </c>
      <c r="T280" t="s">
        <v>11714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11716</v>
      </c>
      <c r="F281">
        <v>200</v>
      </c>
      <c r="G281">
        <v>0</v>
      </c>
      <c r="H281" t="s">
        <v>637</v>
      </c>
      <c r="I281" t="s">
        <v>696</v>
      </c>
      <c r="J281" t="s">
        <v>670</v>
      </c>
      <c r="K281" t="s">
        <v>639</v>
      </c>
      <c r="L281" t="s">
        <v>640</v>
      </c>
      <c r="M281" t="s">
        <v>11717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11718</v>
      </c>
      <c r="T281" t="s">
        <v>11717</v>
      </c>
    </row>
    <row r="282" spans="1:20" x14ac:dyDescent="0.25">
      <c r="A282" t="s">
        <v>77</v>
      </c>
      <c r="B282" t="s">
        <v>78</v>
      </c>
      <c r="C282">
        <v>33.333333333333336</v>
      </c>
      <c r="D282">
        <v>3</v>
      </c>
      <c r="E282" t="s">
        <v>11719</v>
      </c>
      <c r="F282">
        <v>134.99</v>
      </c>
      <c r="G282">
        <v>0</v>
      </c>
      <c r="H282" t="s">
        <v>637</v>
      </c>
      <c r="I282" t="s">
        <v>8537</v>
      </c>
      <c r="J282" t="s">
        <v>691</v>
      </c>
      <c r="K282" t="s">
        <v>639</v>
      </c>
      <c r="L282" t="s">
        <v>640</v>
      </c>
      <c r="M282" t="s">
        <v>11717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11720</v>
      </c>
      <c r="T282" t="s">
        <v>11717</v>
      </c>
    </row>
    <row r="283" spans="1:20" x14ac:dyDescent="0.25">
      <c r="A283" t="s">
        <v>147</v>
      </c>
      <c r="B283" t="s">
        <v>148</v>
      </c>
      <c r="C283">
        <v>33.333333333333336</v>
      </c>
      <c r="D283">
        <v>3</v>
      </c>
      <c r="E283" t="s">
        <v>11721</v>
      </c>
      <c r="F283">
        <v>100</v>
      </c>
      <c r="G283">
        <v>0</v>
      </c>
      <c r="H283" t="s">
        <v>637</v>
      </c>
      <c r="I283" t="s">
        <v>11722</v>
      </c>
      <c r="J283" t="s">
        <v>704</v>
      </c>
      <c r="K283" t="s">
        <v>639</v>
      </c>
      <c r="L283" t="s">
        <v>640</v>
      </c>
      <c r="M283" t="s">
        <v>11723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11724</v>
      </c>
      <c r="T283" t="s">
        <v>11723</v>
      </c>
    </row>
    <row r="284" spans="1:20" x14ac:dyDescent="0.25">
      <c r="A284" t="s">
        <v>601</v>
      </c>
      <c r="B284" t="s">
        <v>602</v>
      </c>
      <c r="C284">
        <v>159</v>
      </c>
      <c r="D284">
        <v>2</v>
      </c>
      <c r="E284" t="s">
        <v>11725</v>
      </c>
      <c r="F284">
        <v>258</v>
      </c>
      <c r="G284">
        <v>0</v>
      </c>
      <c r="H284" t="s">
        <v>637</v>
      </c>
      <c r="I284" t="s">
        <v>11726</v>
      </c>
      <c r="J284" t="s">
        <v>646</v>
      </c>
      <c r="K284" t="s">
        <v>639</v>
      </c>
      <c r="L284" t="s">
        <v>640</v>
      </c>
      <c r="M284" t="s">
        <v>11727</v>
      </c>
      <c r="N284" t="s">
        <v>639</v>
      </c>
      <c r="O284" t="s">
        <v>641</v>
      </c>
      <c r="P284" t="s">
        <v>5</v>
      </c>
      <c r="Q284" t="s">
        <v>642</v>
      </c>
      <c r="R284" t="s">
        <v>640</v>
      </c>
      <c r="S284" t="s">
        <v>11728</v>
      </c>
      <c r="T284" t="s">
        <v>11727</v>
      </c>
    </row>
    <row r="285" spans="1:20" x14ac:dyDescent="0.25">
      <c r="A285" t="s">
        <v>147</v>
      </c>
      <c r="B285" t="s">
        <v>148</v>
      </c>
      <c r="C285">
        <v>50</v>
      </c>
      <c r="D285">
        <v>6</v>
      </c>
      <c r="E285" t="s">
        <v>11729</v>
      </c>
      <c r="F285">
        <v>200</v>
      </c>
      <c r="G285">
        <v>0</v>
      </c>
      <c r="H285" t="s">
        <v>637</v>
      </c>
      <c r="I285" t="s">
        <v>969</v>
      </c>
      <c r="J285" t="s">
        <v>663</v>
      </c>
      <c r="K285" t="s">
        <v>639</v>
      </c>
      <c r="L285" t="s">
        <v>640</v>
      </c>
      <c r="M285" t="s">
        <v>11730</v>
      </c>
      <c r="N285" t="s">
        <v>639</v>
      </c>
      <c r="O285" t="s">
        <v>641</v>
      </c>
      <c r="P285" t="s">
        <v>5</v>
      </c>
      <c r="Q285" t="s">
        <v>642</v>
      </c>
      <c r="R285" t="s">
        <v>640</v>
      </c>
      <c r="S285" t="s">
        <v>11731</v>
      </c>
      <c r="T285" t="s">
        <v>11730</v>
      </c>
    </row>
    <row r="286" spans="1:20" x14ac:dyDescent="0.25">
      <c r="A286" t="s">
        <v>601</v>
      </c>
      <c r="B286" t="s">
        <v>602</v>
      </c>
      <c r="C286">
        <v>159</v>
      </c>
      <c r="D286">
        <v>2</v>
      </c>
      <c r="E286" t="s">
        <v>11732</v>
      </c>
      <c r="F286">
        <v>258</v>
      </c>
      <c r="G286">
        <v>0</v>
      </c>
      <c r="H286" t="s">
        <v>637</v>
      </c>
      <c r="I286" t="s">
        <v>11733</v>
      </c>
      <c r="J286" t="s">
        <v>657</v>
      </c>
      <c r="K286" t="s">
        <v>639</v>
      </c>
      <c r="L286" t="s">
        <v>640</v>
      </c>
      <c r="M286" t="s">
        <v>11730</v>
      </c>
      <c r="N286" t="s">
        <v>639</v>
      </c>
      <c r="O286" t="s">
        <v>647</v>
      </c>
      <c r="P286" t="s">
        <v>5</v>
      </c>
      <c r="Q286" t="s">
        <v>648</v>
      </c>
      <c r="R286" t="s">
        <v>640</v>
      </c>
      <c r="S286" t="s">
        <v>11734</v>
      </c>
      <c r="T286" t="s">
        <v>11730</v>
      </c>
    </row>
    <row r="287" spans="1:20" x14ac:dyDescent="0.25">
      <c r="A287" t="s">
        <v>18</v>
      </c>
      <c r="B287" t="s">
        <v>19</v>
      </c>
      <c r="C287">
        <v>33</v>
      </c>
      <c r="D287">
        <v>10</v>
      </c>
      <c r="E287" t="s">
        <v>11735</v>
      </c>
      <c r="F287">
        <v>330</v>
      </c>
      <c r="G287">
        <v>0</v>
      </c>
      <c r="H287" t="s">
        <v>661</v>
      </c>
      <c r="I287" t="s">
        <v>11736</v>
      </c>
      <c r="J287" t="s">
        <v>697</v>
      </c>
      <c r="K287" t="s">
        <v>639</v>
      </c>
      <c r="L287" t="s">
        <v>640</v>
      </c>
      <c r="M287" t="s">
        <v>11737</v>
      </c>
      <c r="N287" t="s">
        <v>639</v>
      </c>
      <c r="O287" t="s">
        <v>647</v>
      </c>
      <c r="P287" t="s">
        <v>5</v>
      </c>
      <c r="Q287" t="s">
        <v>648</v>
      </c>
      <c r="R287" t="s">
        <v>640</v>
      </c>
      <c r="S287" t="s">
        <v>11738</v>
      </c>
      <c r="T287" t="s">
        <v>11739</v>
      </c>
    </row>
    <row r="288" spans="1:20" x14ac:dyDescent="0.25">
      <c r="A288" t="s">
        <v>147</v>
      </c>
      <c r="B288" t="s">
        <v>148</v>
      </c>
      <c r="C288">
        <v>50</v>
      </c>
      <c r="D288">
        <v>6</v>
      </c>
      <c r="E288" t="s">
        <v>11740</v>
      </c>
      <c r="F288">
        <v>200</v>
      </c>
      <c r="G288">
        <v>0</v>
      </c>
      <c r="H288" t="s">
        <v>637</v>
      </c>
      <c r="I288" t="s">
        <v>11741</v>
      </c>
      <c r="J288" t="s">
        <v>664</v>
      </c>
      <c r="K288" t="s">
        <v>639</v>
      </c>
      <c r="L288" t="s">
        <v>640</v>
      </c>
      <c r="M288" t="s">
        <v>11742</v>
      </c>
      <c r="N288" t="s">
        <v>639</v>
      </c>
      <c r="O288" t="s">
        <v>641</v>
      </c>
      <c r="P288" t="s">
        <v>5</v>
      </c>
      <c r="Q288" t="s">
        <v>642</v>
      </c>
      <c r="R288" t="s">
        <v>640</v>
      </c>
      <c r="S288" t="s">
        <v>11743</v>
      </c>
      <c r="T288" t="s">
        <v>11742</v>
      </c>
    </row>
    <row r="289" spans="1:20" x14ac:dyDescent="0.25">
      <c r="A289" t="s">
        <v>77</v>
      </c>
      <c r="B289" t="s">
        <v>78</v>
      </c>
      <c r="C289">
        <v>33.333333333333336</v>
      </c>
      <c r="D289">
        <v>3</v>
      </c>
      <c r="E289" t="s">
        <v>11744</v>
      </c>
      <c r="F289">
        <v>134.99</v>
      </c>
      <c r="G289">
        <v>0</v>
      </c>
      <c r="H289" t="s">
        <v>637</v>
      </c>
      <c r="I289" t="s">
        <v>4152</v>
      </c>
      <c r="J289" t="s">
        <v>690</v>
      </c>
      <c r="K289" t="s">
        <v>639</v>
      </c>
      <c r="L289" t="s">
        <v>640</v>
      </c>
      <c r="M289" t="s">
        <v>11745</v>
      </c>
      <c r="N289" t="s">
        <v>639</v>
      </c>
      <c r="O289" t="s">
        <v>641</v>
      </c>
      <c r="P289" t="s">
        <v>5</v>
      </c>
      <c r="Q289" t="s">
        <v>642</v>
      </c>
      <c r="R289" t="s">
        <v>640</v>
      </c>
      <c r="S289" t="s">
        <v>11746</v>
      </c>
      <c r="T289" t="s">
        <v>11745</v>
      </c>
    </row>
    <row r="290" spans="1:20" x14ac:dyDescent="0.25">
      <c r="A290" t="s">
        <v>147</v>
      </c>
      <c r="B290" t="s">
        <v>148</v>
      </c>
      <c r="C290">
        <v>50</v>
      </c>
      <c r="D290">
        <v>6</v>
      </c>
      <c r="E290" t="s">
        <v>11747</v>
      </c>
      <c r="F290">
        <v>200</v>
      </c>
      <c r="G290">
        <v>0</v>
      </c>
      <c r="H290" t="s">
        <v>637</v>
      </c>
      <c r="I290" t="s">
        <v>11748</v>
      </c>
      <c r="J290" t="s">
        <v>728</v>
      </c>
      <c r="K290" t="s">
        <v>639</v>
      </c>
      <c r="L290" t="s">
        <v>640</v>
      </c>
      <c r="M290" t="s">
        <v>11749</v>
      </c>
      <c r="N290" t="s">
        <v>639</v>
      </c>
      <c r="O290" t="s">
        <v>647</v>
      </c>
      <c r="P290" t="s">
        <v>5</v>
      </c>
      <c r="Q290" t="s">
        <v>648</v>
      </c>
      <c r="R290" t="s">
        <v>640</v>
      </c>
      <c r="S290" t="s">
        <v>11750</v>
      </c>
      <c r="T290" t="s">
        <v>11749</v>
      </c>
    </row>
    <row r="291" spans="1:20" x14ac:dyDescent="0.25">
      <c r="A291" t="s">
        <v>601</v>
      </c>
      <c r="B291" t="s">
        <v>602</v>
      </c>
      <c r="C291">
        <v>159</v>
      </c>
      <c r="D291">
        <v>1</v>
      </c>
      <c r="E291" t="s">
        <v>11751</v>
      </c>
      <c r="F291">
        <v>129</v>
      </c>
      <c r="G291">
        <v>0</v>
      </c>
      <c r="H291" t="s">
        <v>637</v>
      </c>
      <c r="I291" t="s">
        <v>11752</v>
      </c>
      <c r="J291" t="s">
        <v>645</v>
      </c>
      <c r="K291" t="s">
        <v>639</v>
      </c>
      <c r="L291" t="s">
        <v>640</v>
      </c>
      <c r="M291" t="s">
        <v>11753</v>
      </c>
      <c r="N291" t="s">
        <v>639</v>
      </c>
      <c r="O291" t="s">
        <v>641</v>
      </c>
      <c r="P291" t="s">
        <v>5</v>
      </c>
      <c r="Q291" t="s">
        <v>642</v>
      </c>
      <c r="R291" t="s">
        <v>640</v>
      </c>
      <c r="S291" t="s">
        <v>11754</v>
      </c>
      <c r="T291" t="s">
        <v>11753</v>
      </c>
    </row>
    <row r="292" spans="1:20" x14ac:dyDescent="0.25">
      <c r="A292" t="s">
        <v>18</v>
      </c>
      <c r="B292" t="s">
        <v>19</v>
      </c>
      <c r="C292">
        <v>66.666666666666671</v>
      </c>
      <c r="D292">
        <v>3</v>
      </c>
      <c r="E292" t="s">
        <v>11755</v>
      </c>
      <c r="F292">
        <v>129</v>
      </c>
      <c r="G292">
        <v>0</v>
      </c>
      <c r="H292" t="s">
        <v>637</v>
      </c>
      <c r="I292" t="s">
        <v>9724</v>
      </c>
      <c r="J292" t="s">
        <v>653</v>
      </c>
      <c r="K292" t="s">
        <v>639</v>
      </c>
      <c r="L292" t="s">
        <v>640</v>
      </c>
      <c r="M292" t="s">
        <v>11756</v>
      </c>
      <c r="N292" t="s">
        <v>639</v>
      </c>
      <c r="O292" t="s">
        <v>641</v>
      </c>
      <c r="P292" t="s">
        <v>5</v>
      </c>
      <c r="Q292" t="s">
        <v>642</v>
      </c>
      <c r="R292" t="s">
        <v>640</v>
      </c>
      <c r="S292" t="s">
        <v>11757</v>
      </c>
      <c r="T292" t="s">
        <v>11756</v>
      </c>
    </row>
    <row r="293" spans="1:20" x14ac:dyDescent="0.25">
      <c r="A293" t="s">
        <v>147</v>
      </c>
      <c r="B293" t="s">
        <v>148</v>
      </c>
      <c r="C293">
        <v>33.333333333333336</v>
      </c>
      <c r="D293">
        <v>3</v>
      </c>
      <c r="E293" t="s">
        <v>11758</v>
      </c>
      <c r="F293">
        <v>100</v>
      </c>
      <c r="G293">
        <v>0</v>
      </c>
      <c r="H293" t="s">
        <v>637</v>
      </c>
      <c r="I293" t="s">
        <v>11759</v>
      </c>
      <c r="J293" t="s">
        <v>663</v>
      </c>
      <c r="K293" t="s">
        <v>639</v>
      </c>
      <c r="L293" t="s">
        <v>640</v>
      </c>
      <c r="M293" t="s">
        <v>11760</v>
      </c>
      <c r="N293" t="s">
        <v>639</v>
      </c>
      <c r="O293" t="s">
        <v>647</v>
      </c>
      <c r="P293" t="s">
        <v>5</v>
      </c>
      <c r="Q293" t="s">
        <v>648</v>
      </c>
      <c r="R293" t="s">
        <v>640</v>
      </c>
      <c r="S293" t="s">
        <v>11761</v>
      </c>
      <c r="T293" t="s">
        <v>11760</v>
      </c>
    </row>
    <row r="294" spans="1:20" x14ac:dyDescent="0.25">
      <c r="A294" t="s">
        <v>147</v>
      </c>
      <c r="B294" t="s">
        <v>148</v>
      </c>
      <c r="C294">
        <v>33.333333333333336</v>
      </c>
      <c r="D294">
        <v>3</v>
      </c>
      <c r="E294" t="s">
        <v>11762</v>
      </c>
      <c r="F294">
        <v>100</v>
      </c>
      <c r="G294">
        <v>0</v>
      </c>
      <c r="H294" t="s">
        <v>637</v>
      </c>
      <c r="I294" t="s">
        <v>11763</v>
      </c>
      <c r="J294" t="s">
        <v>644</v>
      </c>
      <c r="K294" t="s">
        <v>639</v>
      </c>
      <c r="L294" t="s">
        <v>640</v>
      </c>
      <c r="M294" t="s">
        <v>11764</v>
      </c>
      <c r="N294" t="s">
        <v>639</v>
      </c>
      <c r="O294" t="s">
        <v>641</v>
      </c>
      <c r="P294" t="s">
        <v>5</v>
      </c>
      <c r="Q294" t="s">
        <v>642</v>
      </c>
      <c r="R294" t="s">
        <v>640</v>
      </c>
      <c r="S294" t="s">
        <v>11765</v>
      </c>
      <c r="T294" t="s">
        <v>11764</v>
      </c>
    </row>
    <row r="295" spans="1:20" x14ac:dyDescent="0.25">
      <c r="A295" t="s">
        <v>101</v>
      </c>
      <c r="B295" t="s">
        <v>74</v>
      </c>
      <c r="C295">
        <v>83.333333333333329</v>
      </c>
      <c r="D295">
        <v>3</v>
      </c>
      <c r="E295" t="s">
        <v>11766</v>
      </c>
      <c r="F295">
        <v>250</v>
      </c>
      <c r="G295">
        <v>0</v>
      </c>
      <c r="H295" t="s">
        <v>649</v>
      </c>
      <c r="I295" t="s">
        <v>8798</v>
      </c>
      <c r="J295" t="s">
        <v>8799</v>
      </c>
      <c r="K295" t="s">
        <v>8178</v>
      </c>
      <c r="L295" t="s">
        <v>882</v>
      </c>
      <c r="M295" t="s">
        <v>11767</v>
      </c>
      <c r="N295" t="s">
        <v>639</v>
      </c>
      <c r="O295" t="s">
        <v>651</v>
      </c>
      <c r="P295" t="s">
        <v>26</v>
      </c>
      <c r="Q295" t="s">
        <v>652</v>
      </c>
      <c r="R295" t="s">
        <v>640</v>
      </c>
      <c r="S295" t="s">
        <v>11768</v>
      </c>
      <c r="T295" t="s">
        <v>11769</v>
      </c>
    </row>
    <row r="296" spans="1:20" x14ac:dyDescent="0.25">
      <c r="A296" t="s">
        <v>601</v>
      </c>
      <c r="B296" t="s">
        <v>602</v>
      </c>
      <c r="C296">
        <v>139</v>
      </c>
      <c r="D296">
        <v>3</v>
      </c>
      <c r="E296" t="s">
        <v>11770</v>
      </c>
      <c r="F296">
        <v>471</v>
      </c>
      <c r="G296">
        <v>54</v>
      </c>
      <c r="H296" t="s">
        <v>649</v>
      </c>
      <c r="I296" t="s">
        <v>841</v>
      </c>
      <c r="J296" t="s">
        <v>11771</v>
      </c>
      <c r="K296" t="s">
        <v>1583</v>
      </c>
      <c r="L296" t="s">
        <v>5533</v>
      </c>
      <c r="M296" t="s">
        <v>11589</v>
      </c>
      <c r="N296" t="s">
        <v>639</v>
      </c>
      <c r="O296" t="s">
        <v>651</v>
      </c>
      <c r="P296" t="s">
        <v>26</v>
      </c>
      <c r="Q296" t="s">
        <v>652</v>
      </c>
      <c r="R296" t="s">
        <v>640</v>
      </c>
      <c r="S296" t="s">
        <v>11772</v>
      </c>
      <c r="T296" t="s">
        <v>11589</v>
      </c>
    </row>
    <row r="297" spans="1:20" x14ac:dyDescent="0.25">
      <c r="A297" t="s">
        <v>147</v>
      </c>
      <c r="B297" t="s">
        <v>148</v>
      </c>
      <c r="C297">
        <v>33.333333333333336</v>
      </c>
      <c r="D297">
        <v>3</v>
      </c>
      <c r="E297" t="s">
        <v>11773</v>
      </c>
      <c r="F297">
        <v>100</v>
      </c>
      <c r="G297">
        <v>0</v>
      </c>
      <c r="H297" t="s">
        <v>637</v>
      </c>
      <c r="I297" t="s">
        <v>11774</v>
      </c>
      <c r="J297" t="s">
        <v>792</v>
      </c>
      <c r="K297" t="s">
        <v>639</v>
      </c>
      <c r="L297" t="s">
        <v>640</v>
      </c>
      <c r="M297" t="s">
        <v>11775</v>
      </c>
      <c r="N297" t="s">
        <v>639</v>
      </c>
      <c r="O297" t="s">
        <v>641</v>
      </c>
      <c r="P297" t="s">
        <v>5</v>
      </c>
      <c r="Q297" t="s">
        <v>642</v>
      </c>
      <c r="R297" t="s">
        <v>640</v>
      </c>
      <c r="S297" t="s">
        <v>11776</v>
      </c>
      <c r="T297" t="s">
        <v>11775</v>
      </c>
    </row>
    <row r="298" spans="1:20" x14ac:dyDescent="0.25">
      <c r="A298" t="s">
        <v>601</v>
      </c>
      <c r="B298" t="s">
        <v>742</v>
      </c>
      <c r="C298">
        <v>87.2</v>
      </c>
      <c r="D298">
        <v>1</v>
      </c>
      <c r="E298" t="s">
        <v>11777</v>
      </c>
      <c r="F298">
        <v>94.2</v>
      </c>
      <c r="G298">
        <v>7</v>
      </c>
      <c r="H298" t="s">
        <v>677</v>
      </c>
      <c r="I298" t="s">
        <v>3052</v>
      </c>
      <c r="J298" t="s">
        <v>3053</v>
      </c>
      <c r="K298" t="s">
        <v>3054</v>
      </c>
      <c r="L298" t="s">
        <v>3055</v>
      </c>
      <c r="M298" t="s">
        <v>11778</v>
      </c>
      <c r="N298" t="s">
        <v>639</v>
      </c>
      <c r="O298" t="s">
        <v>678</v>
      </c>
      <c r="P298" t="s">
        <v>23</v>
      </c>
      <c r="Q298" t="s">
        <v>679</v>
      </c>
      <c r="R298" t="s">
        <v>640</v>
      </c>
      <c r="S298" t="s">
        <v>11779</v>
      </c>
      <c r="T298" t="s">
        <v>11778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11780</v>
      </c>
      <c r="F299">
        <v>100</v>
      </c>
      <c r="G299">
        <v>0</v>
      </c>
      <c r="H299" t="s">
        <v>637</v>
      </c>
      <c r="I299" t="s">
        <v>11781</v>
      </c>
      <c r="J299" t="s">
        <v>659</v>
      </c>
      <c r="K299" t="s">
        <v>639</v>
      </c>
      <c r="L299" t="s">
        <v>640</v>
      </c>
      <c r="M299" t="s">
        <v>11782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11783</v>
      </c>
      <c r="T299" t="s">
        <v>11782</v>
      </c>
    </row>
    <row r="300" spans="1:20" x14ac:dyDescent="0.25">
      <c r="A300" t="s">
        <v>10</v>
      </c>
      <c r="B300" t="s">
        <v>11</v>
      </c>
      <c r="C300">
        <v>54</v>
      </c>
      <c r="D300">
        <v>1</v>
      </c>
      <c r="E300" t="s">
        <v>11784</v>
      </c>
      <c r="F300">
        <v>148.5</v>
      </c>
      <c r="G300">
        <v>49.5</v>
      </c>
      <c r="H300" t="s">
        <v>649</v>
      </c>
      <c r="I300" t="s">
        <v>11785</v>
      </c>
      <c r="J300" t="s">
        <v>11786</v>
      </c>
      <c r="K300" t="s">
        <v>978</v>
      </c>
      <c r="L300" t="s">
        <v>11787</v>
      </c>
      <c r="M300" t="s">
        <v>11788</v>
      </c>
      <c r="N300" t="s">
        <v>639</v>
      </c>
      <c r="O300" t="s">
        <v>678</v>
      </c>
      <c r="P300" t="s">
        <v>23</v>
      </c>
      <c r="Q300" t="s">
        <v>679</v>
      </c>
      <c r="R300" t="s">
        <v>640</v>
      </c>
      <c r="S300" t="s">
        <v>11789</v>
      </c>
      <c r="T300" t="s">
        <v>11790</v>
      </c>
    </row>
    <row r="301" spans="1:20" x14ac:dyDescent="0.25">
      <c r="A301" t="s">
        <v>12</v>
      </c>
      <c r="B301" t="s">
        <v>13</v>
      </c>
      <c r="C301">
        <v>55</v>
      </c>
      <c r="D301">
        <v>1</v>
      </c>
      <c r="E301" t="s">
        <v>11784</v>
      </c>
      <c r="F301">
        <v>148.5</v>
      </c>
      <c r="G301">
        <v>49.5</v>
      </c>
      <c r="H301" t="s">
        <v>649</v>
      </c>
      <c r="I301" t="s">
        <v>11785</v>
      </c>
      <c r="J301" t="s">
        <v>11786</v>
      </c>
      <c r="K301" t="s">
        <v>978</v>
      </c>
      <c r="L301" t="s">
        <v>11787</v>
      </c>
      <c r="M301" t="s">
        <v>11788</v>
      </c>
      <c r="N301" t="s">
        <v>639</v>
      </c>
      <c r="O301" t="s">
        <v>678</v>
      </c>
      <c r="P301" t="s">
        <v>23</v>
      </c>
      <c r="Q301" t="s">
        <v>679</v>
      </c>
      <c r="R301" t="s">
        <v>640</v>
      </c>
      <c r="S301" t="s">
        <v>11789</v>
      </c>
      <c r="T301" t="s">
        <v>11790</v>
      </c>
    </row>
    <row r="302" spans="1:20" x14ac:dyDescent="0.25">
      <c r="A302" t="s">
        <v>147</v>
      </c>
      <c r="B302" t="s">
        <v>148</v>
      </c>
      <c r="C302">
        <v>33.333333333333336</v>
      </c>
      <c r="D302">
        <v>3</v>
      </c>
      <c r="E302" t="s">
        <v>11791</v>
      </c>
      <c r="F302">
        <v>100</v>
      </c>
      <c r="G302">
        <v>0</v>
      </c>
      <c r="H302" t="s">
        <v>637</v>
      </c>
      <c r="I302" t="s">
        <v>11287</v>
      </c>
      <c r="J302" t="s">
        <v>657</v>
      </c>
      <c r="K302" t="s">
        <v>639</v>
      </c>
      <c r="L302" t="s">
        <v>640</v>
      </c>
      <c r="M302" t="s">
        <v>11792</v>
      </c>
      <c r="N302" t="s">
        <v>639</v>
      </c>
      <c r="O302" t="s">
        <v>641</v>
      </c>
      <c r="P302" t="s">
        <v>5</v>
      </c>
      <c r="Q302" t="s">
        <v>642</v>
      </c>
      <c r="R302" t="s">
        <v>640</v>
      </c>
      <c r="S302" t="s">
        <v>11793</v>
      </c>
      <c r="T302" t="s">
        <v>11792</v>
      </c>
    </row>
    <row r="303" spans="1:20" x14ac:dyDescent="0.25">
      <c r="A303" t="s">
        <v>147</v>
      </c>
      <c r="B303" t="s">
        <v>148</v>
      </c>
      <c r="C303">
        <v>33.333333333333336</v>
      </c>
      <c r="D303">
        <v>3</v>
      </c>
      <c r="E303" t="s">
        <v>11794</v>
      </c>
      <c r="F303">
        <v>100</v>
      </c>
      <c r="G303">
        <v>0</v>
      </c>
      <c r="H303" t="s">
        <v>637</v>
      </c>
      <c r="I303" t="s">
        <v>11795</v>
      </c>
      <c r="J303" t="s">
        <v>653</v>
      </c>
      <c r="K303" t="s">
        <v>639</v>
      </c>
      <c r="L303" t="s">
        <v>640</v>
      </c>
      <c r="M303" t="s">
        <v>11796</v>
      </c>
      <c r="N303" t="s">
        <v>639</v>
      </c>
      <c r="O303" t="s">
        <v>641</v>
      </c>
      <c r="P303" t="s">
        <v>5</v>
      </c>
      <c r="Q303" t="s">
        <v>642</v>
      </c>
      <c r="R303" t="s">
        <v>640</v>
      </c>
      <c r="S303" t="s">
        <v>11797</v>
      </c>
      <c r="T303" t="s">
        <v>11798</v>
      </c>
    </row>
    <row r="304" spans="1:20" x14ac:dyDescent="0.25">
      <c r="A304" t="s">
        <v>241</v>
      </c>
      <c r="B304" t="s">
        <v>247</v>
      </c>
      <c r="C304">
        <v>159</v>
      </c>
      <c r="D304">
        <v>1</v>
      </c>
      <c r="E304" t="s">
        <v>11799</v>
      </c>
      <c r="F304">
        <v>387</v>
      </c>
      <c r="G304">
        <v>0</v>
      </c>
      <c r="H304" t="s">
        <v>637</v>
      </c>
      <c r="I304" t="s">
        <v>11800</v>
      </c>
      <c r="J304" t="s">
        <v>727</v>
      </c>
      <c r="K304" t="s">
        <v>639</v>
      </c>
      <c r="L304" t="s">
        <v>640</v>
      </c>
      <c r="M304" t="s">
        <v>11796</v>
      </c>
      <c r="N304" t="s">
        <v>639</v>
      </c>
      <c r="O304" t="s">
        <v>647</v>
      </c>
      <c r="P304" t="s">
        <v>5</v>
      </c>
      <c r="Q304" t="s">
        <v>648</v>
      </c>
      <c r="R304" t="s">
        <v>640</v>
      </c>
      <c r="S304" t="s">
        <v>11801</v>
      </c>
      <c r="T304" t="s">
        <v>11796</v>
      </c>
    </row>
    <row r="305" spans="1:20" x14ac:dyDescent="0.25">
      <c r="A305" t="s">
        <v>601</v>
      </c>
      <c r="B305" t="s">
        <v>602</v>
      </c>
      <c r="C305">
        <v>159</v>
      </c>
      <c r="D305">
        <v>2</v>
      </c>
      <c r="E305" t="s">
        <v>11799</v>
      </c>
      <c r="F305">
        <v>387</v>
      </c>
      <c r="G305">
        <v>0</v>
      </c>
      <c r="H305" t="s">
        <v>637</v>
      </c>
      <c r="I305" t="s">
        <v>11800</v>
      </c>
      <c r="J305" t="s">
        <v>727</v>
      </c>
      <c r="K305" t="s">
        <v>639</v>
      </c>
      <c r="L305" t="s">
        <v>640</v>
      </c>
      <c r="M305" t="s">
        <v>11796</v>
      </c>
      <c r="N305" t="s">
        <v>639</v>
      </c>
      <c r="O305" t="s">
        <v>647</v>
      </c>
      <c r="P305" t="s">
        <v>5</v>
      </c>
      <c r="Q305" t="s">
        <v>648</v>
      </c>
      <c r="R305" t="s">
        <v>640</v>
      </c>
      <c r="S305" t="s">
        <v>11801</v>
      </c>
      <c r="T305" t="s">
        <v>11796</v>
      </c>
    </row>
    <row r="306" spans="1:20" x14ac:dyDescent="0.25">
      <c r="A306" t="s">
        <v>101</v>
      </c>
      <c r="B306" t="s">
        <v>74</v>
      </c>
      <c r="C306">
        <v>120</v>
      </c>
      <c r="D306">
        <v>1</v>
      </c>
      <c r="E306" t="s">
        <v>11802</v>
      </c>
      <c r="F306">
        <v>100</v>
      </c>
      <c r="G306">
        <v>0</v>
      </c>
      <c r="H306" t="s">
        <v>637</v>
      </c>
      <c r="I306" t="s">
        <v>11803</v>
      </c>
      <c r="J306" t="s">
        <v>653</v>
      </c>
      <c r="K306" t="s">
        <v>639</v>
      </c>
      <c r="L306" t="s">
        <v>640</v>
      </c>
      <c r="M306" t="s">
        <v>11804</v>
      </c>
      <c r="N306" t="s">
        <v>639</v>
      </c>
      <c r="O306" t="s">
        <v>641</v>
      </c>
      <c r="P306" t="s">
        <v>5</v>
      </c>
      <c r="Q306" t="s">
        <v>642</v>
      </c>
      <c r="R306" t="s">
        <v>640</v>
      </c>
      <c r="S306" t="s">
        <v>11805</v>
      </c>
      <c r="T306" t="s">
        <v>11804</v>
      </c>
    </row>
    <row r="307" spans="1:20" x14ac:dyDescent="0.25">
      <c r="A307" t="s">
        <v>18</v>
      </c>
      <c r="B307" t="s">
        <v>19</v>
      </c>
      <c r="C307">
        <v>66.666666666666671</v>
      </c>
      <c r="D307">
        <v>3</v>
      </c>
      <c r="E307" t="s">
        <v>11806</v>
      </c>
      <c r="F307">
        <v>100</v>
      </c>
      <c r="G307">
        <v>0</v>
      </c>
      <c r="H307" t="s">
        <v>637</v>
      </c>
      <c r="I307" t="s">
        <v>11807</v>
      </c>
      <c r="J307" t="s">
        <v>646</v>
      </c>
      <c r="K307" t="s">
        <v>639</v>
      </c>
      <c r="L307" t="s">
        <v>640</v>
      </c>
      <c r="M307" t="s">
        <v>11808</v>
      </c>
      <c r="N307" t="s">
        <v>639</v>
      </c>
      <c r="O307" t="s">
        <v>641</v>
      </c>
      <c r="P307" t="s">
        <v>5</v>
      </c>
      <c r="Q307" t="s">
        <v>642</v>
      </c>
      <c r="R307" t="s">
        <v>640</v>
      </c>
      <c r="S307" t="s">
        <v>11809</v>
      </c>
      <c r="T307" t="s">
        <v>11804</v>
      </c>
    </row>
    <row r="308" spans="1:20" x14ac:dyDescent="0.25">
      <c r="A308" t="s">
        <v>147</v>
      </c>
      <c r="B308" t="s">
        <v>148</v>
      </c>
      <c r="C308">
        <v>50</v>
      </c>
      <c r="D308">
        <v>6</v>
      </c>
      <c r="E308" t="s">
        <v>11810</v>
      </c>
      <c r="F308">
        <v>200</v>
      </c>
      <c r="G308">
        <v>0</v>
      </c>
      <c r="H308" t="s">
        <v>637</v>
      </c>
      <c r="I308" t="s">
        <v>11811</v>
      </c>
      <c r="J308" t="s">
        <v>771</v>
      </c>
      <c r="K308" t="s">
        <v>639</v>
      </c>
      <c r="L308" t="s">
        <v>640</v>
      </c>
      <c r="M308" t="s">
        <v>11808</v>
      </c>
      <c r="N308" t="s">
        <v>639</v>
      </c>
      <c r="O308" t="s">
        <v>641</v>
      </c>
      <c r="P308" t="s">
        <v>5</v>
      </c>
      <c r="Q308" t="s">
        <v>642</v>
      </c>
      <c r="R308" t="s">
        <v>640</v>
      </c>
      <c r="S308" t="s">
        <v>11812</v>
      </c>
      <c r="T308" t="s">
        <v>11808</v>
      </c>
    </row>
    <row r="309" spans="1:20" x14ac:dyDescent="0.25">
      <c r="A309" t="s">
        <v>147</v>
      </c>
      <c r="B309" t="s">
        <v>148</v>
      </c>
      <c r="C309">
        <v>50</v>
      </c>
      <c r="D309">
        <v>6</v>
      </c>
      <c r="E309" t="s">
        <v>11813</v>
      </c>
      <c r="F309">
        <v>200</v>
      </c>
      <c r="G309">
        <v>0</v>
      </c>
      <c r="H309" t="s">
        <v>637</v>
      </c>
      <c r="I309" t="s">
        <v>11814</v>
      </c>
      <c r="J309" t="s">
        <v>643</v>
      </c>
      <c r="K309" t="s">
        <v>639</v>
      </c>
      <c r="L309" t="s">
        <v>640</v>
      </c>
      <c r="M309" t="s">
        <v>11815</v>
      </c>
      <c r="N309" t="s">
        <v>639</v>
      </c>
      <c r="O309" t="s">
        <v>641</v>
      </c>
      <c r="P309" t="s">
        <v>5</v>
      </c>
      <c r="Q309" t="s">
        <v>642</v>
      </c>
      <c r="R309" t="s">
        <v>640</v>
      </c>
      <c r="S309" t="s">
        <v>11816</v>
      </c>
      <c r="T309" t="s">
        <v>11815</v>
      </c>
    </row>
    <row r="310" spans="1:20" x14ac:dyDescent="0.25">
      <c r="A310" t="s">
        <v>147</v>
      </c>
      <c r="B310" t="s">
        <v>148</v>
      </c>
      <c r="C310">
        <v>50</v>
      </c>
      <c r="D310">
        <v>6</v>
      </c>
      <c r="E310" t="s">
        <v>11817</v>
      </c>
      <c r="F310">
        <v>200</v>
      </c>
      <c r="G310">
        <v>0</v>
      </c>
      <c r="H310" t="s">
        <v>637</v>
      </c>
      <c r="I310" t="s">
        <v>11818</v>
      </c>
      <c r="J310" t="s">
        <v>645</v>
      </c>
      <c r="K310" t="s">
        <v>639</v>
      </c>
      <c r="L310" t="s">
        <v>640</v>
      </c>
      <c r="M310" t="s">
        <v>11819</v>
      </c>
      <c r="N310" t="s">
        <v>639</v>
      </c>
      <c r="O310" t="s">
        <v>641</v>
      </c>
      <c r="P310" t="s">
        <v>5</v>
      </c>
      <c r="Q310" t="s">
        <v>642</v>
      </c>
      <c r="R310" t="s">
        <v>640</v>
      </c>
      <c r="S310" t="s">
        <v>11820</v>
      </c>
      <c r="T310" t="s">
        <v>11819</v>
      </c>
    </row>
    <row r="311" spans="1:20" x14ac:dyDescent="0.25">
      <c r="A311" t="s">
        <v>147</v>
      </c>
      <c r="B311" t="s">
        <v>148</v>
      </c>
      <c r="C311">
        <v>33.333333333333336</v>
      </c>
      <c r="D311">
        <v>3</v>
      </c>
      <c r="E311" t="s">
        <v>11821</v>
      </c>
      <c r="F311">
        <v>100</v>
      </c>
      <c r="G311">
        <v>0</v>
      </c>
      <c r="H311" t="s">
        <v>637</v>
      </c>
      <c r="I311" t="s">
        <v>11822</v>
      </c>
      <c r="J311" t="s">
        <v>659</v>
      </c>
      <c r="K311" t="s">
        <v>639</v>
      </c>
      <c r="L311" t="s">
        <v>640</v>
      </c>
      <c r="M311" t="s">
        <v>11823</v>
      </c>
      <c r="N311" t="s">
        <v>639</v>
      </c>
      <c r="O311" t="s">
        <v>647</v>
      </c>
      <c r="P311" t="s">
        <v>5</v>
      </c>
      <c r="Q311" t="s">
        <v>648</v>
      </c>
      <c r="R311" t="s">
        <v>640</v>
      </c>
      <c r="S311" t="s">
        <v>11824</v>
      </c>
      <c r="T311" t="s">
        <v>11823</v>
      </c>
    </row>
    <row r="312" spans="1:20" x14ac:dyDescent="0.25">
      <c r="A312" t="s">
        <v>18</v>
      </c>
      <c r="B312" t="s">
        <v>19</v>
      </c>
      <c r="C312">
        <v>66.666666666666671</v>
      </c>
      <c r="D312">
        <v>6</v>
      </c>
      <c r="E312" t="s">
        <v>11825</v>
      </c>
      <c r="F312">
        <v>200</v>
      </c>
      <c r="G312">
        <v>0</v>
      </c>
      <c r="H312" t="s">
        <v>637</v>
      </c>
      <c r="I312" t="s">
        <v>11826</v>
      </c>
      <c r="J312" t="s">
        <v>653</v>
      </c>
      <c r="K312" t="s">
        <v>639</v>
      </c>
      <c r="L312" t="s">
        <v>640</v>
      </c>
      <c r="M312" t="s">
        <v>11827</v>
      </c>
      <c r="N312" t="s">
        <v>639</v>
      </c>
      <c r="O312" t="s">
        <v>641</v>
      </c>
      <c r="P312" t="s">
        <v>5</v>
      </c>
      <c r="Q312" t="s">
        <v>642</v>
      </c>
      <c r="R312" t="s">
        <v>640</v>
      </c>
      <c r="S312" t="s">
        <v>11828</v>
      </c>
      <c r="T312" t="s">
        <v>11827</v>
      </c>
    </row>
    <row r="313" spans="1:20" x14ac:dyDescent="0.25">
      <c r="A313" t="s">
        <v>147</v>
      </c>
      <c r="B313" t="s">
        <v>148</v>
      </c>
      <c r="C313">
        <v>50</v>
      </c>
      <c r="D313">
        <v>6</v>
      </c>
      <c r="E313" t="s">
        <v>11829</v>
      </c>
      <c r="F313">
        <v>200</v>
      </c>
      <c r="G313">
        <v>0</v>
      </c>
      <c r="H313" t="s">
        <v>637</v>
      </c>
      <c r="I313" t="s">
        <v>11830</v>
      </c>
      <c r="J313" t="s">
        <v>654</v>
      </c>
      <c r="K313" t="s">
        <v>639</v>
      </c>
      <c r="L313" t="s">
        <v>640</v>
      </c>
      <c r="M313" t="s">
        <v>11827</v>
      </c>
      <c r="N313" t="s">
        <v>639</v>
      </c>
      <c r="O313" t="s">
        <v>641</v>
      </c>
      <c r="P313" t="s">
        <v>5</v>
      </c>
      <c r="Q313" t="s">
        <v>642</v>
      </c>
      <c r="R313" t="s">
        <v>640</v>
      </c>
      <c r="S313" t="s">
        <v>11831</v>
      </c>
      <c r="T313" t="s">
        <v>11827</v>
      </c>
    </row>
    <row r="314" spans="1:20" x14ac:dyDescent="0.25">
      <c r="A314" t="s">
        <v>14</v>
      </c>
      <c r="B314" t="s">
        <v>15</v>
      </c>
      <c r="C314">
        <v>59</v>
      </c>
      <c r="D314">
        <v>1</v>
      </c>
      <c r="E314" t="s">
        <v>11832</v>
      </c>
      <c r="F314">
        <v>59</v>
      </c>
      <c r="G314">
        <v>0</v>
      </c>
      <c r="H314" t="s">
        <v>649</v>
      </c>
      <c r="I314" t="s">
        <v>907</v>
      </c>
      <c r="J314" t="s">
        <v>11833</v>
      </c>
      <c r="K314" t="s">
        <v>10410</v>
      </c>
      <c r="L314" t="s">
        <v>818</v>
      </c>
      <c r="M314" t="s">
        <v>11834</v>
      </c>
      <c r="N314" t="s">
        <v>639</v>
      </c>
      <c r="O314" t="s">
        <v>656</v>
      </c>
      <c r="P314" t="s">
        <v>26</v>
      </c>
      <c r="Q314" t="s">
        <v>652</v>
      </c>
      <c r="R314" t="s">
        <v>640</v>
      </c>
      <c r="S314" t="s">
        <v>11835</v>
      </c>
      <c r="T314" t="s">
        <v>11836</v>
      </c>
    </row>
    <row r="315" spans="1:20" x14ac:dyDescent="0.25">
      <c r="A315" t="s">
        <v>241</v>
      </c>
      <c r="B315" t="s">
        <v>247</v>
      </c>
      <c r="C315">
        <v>159</v>
      </c>
      <c r="D315">
        <v>1</v>
      </c>
      <c r="E315" t="s">
        <v>11837</v>
      </c>
      <c r="F315">
        <v>129</v>
      </c>
      <c r="G315">
        <v>0</v>
      </c>
      <c r="H315" t="s">
        <v>637</v>
      </c>
      <c r="I315" t="s">
        <v>11838</v>
      </c>
      <c r="J315" t="s">
        <v>697</v>
      </c>
      <c r="K315" t="s">
        <v>639</v>
      </c>
      <c r="L315" t="s">
        <v>640</v>
      </c>
      <c r="M315" t="s">
        <v>11836</v>
      </c>
      <c r="N315" t="s">
        <v>639</v>
      </c>
      <c r="O315" t="s">
        <v>647</v>
      </c>
      <c r="P315" t="s">
        <v>5</v>
      </c>
      <c r="Q315" t="s">
        <v>648</v>
      </c>
      <c r="R315" t="s">
        <v>640</v>
      </c>
      <c r="S315" t="s">
        <v>11839</v>
      </c>
      <c r="T315" t="s">
        <v>11836</v>
      </c>
    </row>
    <row r="316" spans="1:20" x14ac:dyDescent="0.25">
      <c r="A316" t="s">
        <v>241</v>
      </c>
      <c r="B316" t="s">
        <v>247</v>
      </c>
      <c r="C316">
        <v>159</v>
      </c>
      <c r="D316">
        <v>1</v>
      </c>
      <c r="E316" t="s">
        <v>11840</v>
      </c>
      <c r="F316">
        <v>129</v>
      </c>
      <c r="G316">
        <v>0</v>
      </c>
      <c r="H316" t="s">
        <v>637</v>
      </c>
      <c r="I316" t="s">
        <v>11841</v>
      </c>
      <c r="J316" t="s">
        <v>852</v>
      </c>
      <c r="K316" t="s">
        <v>639</v>
      </c>
      <c r="L316" t="s">
        <v>640</v>
      </c>
      <c r="M316" t="s">
        <v>11842</v>
      </c>
      <c r="N316" t="s">
        <v>639</v>
      </c>
      <c r="O316" t="s">
        <v>641</v>
      </c>
      <c r="P316" t="s">
        <v>5</v>
      </c>
      <c r="Q316" t="s">
        <v>642</v>
      </c>
      <c r="R316" t="s">
        <v>640</v>
      </c>
      <c r="S316" t="s">
        <v>11843</v>
      </c>
      <c r="T316" t="s">
        <v>11842</v>
      </c>
    </row>
    <row r="317" spans="1:20" x14ac:dyDescent="0.25">
      <c r="A317" t="s">
        <v>601</v>
      </c>
      <c r="B317" t="s">
        <v>742</v>
      </c>
      <c r="C317">
        <v>87.2</v>
      </c>
      <c r="D317">
        <v>1</v>
      </c>
      <c r="E317" t="s">
        <v>11844</v>
      </c>
      <c r="F317">
        <v>95.2</v>
      </c>
      <c r="G317">
        <v>8</v>
      </c>
      <c r="H317" t="s">
        <v>677</v>
      </c>
      <c r="I317" t="s">
        <v>6226</v>
      </c>
      <c r="J317" t="s">
        <v>6227</v>
      </c>
      <c r="K317" t="s">
        <v>6228</v>
      </c>
      <c r="L317" t="s">
        <v>6229</v>
      </c>
      <c r="M317" t="s">
        <v>11845</v>
      </c>
      <c r="N317" t="s">
        <v>639</v>
      </c>
      <c r="O317" t="s">
        <v>678</v>
      </c>
      <c r="P317" t="s">
        <v>23</v>
      </c>
      <c r="Q317" t="s">
        <v>679</v>
      </c>
      <c r="R317" t="s">
        <v>640</v>
      </c>
      <c r="S317" t="s">
        <v>11846</v>
      </c>
      <c r="T317" t="s">
        <v>11845</v>
      </c>
    </row>
    <row r="318" spans="1:20" x14ac:dyDescent="0.25">
      <c r="A318" t="s">
        <v>601</v>
      </c>
      <c r="B318" t="s">
        <v>602</v>
      </c>
      <c r="C318">
        <v>159</v>
      </c>
      <c r="D318">
        <v>1</v>
      </c>
      <c r="E318" t="s">
        <v>11847</v>
      </c>
      <c r="F318">
        <v>129</v>
      </c>
      <c r="G318">
        <v>0</v>
      </c>
      <c r="H318" t="s">
        <v>637</v>
      </c>
      <c r="I318" t="s">
        <v>11848</v>
      </c>
      <c r="J318" t="s">
        <v>705</v>
      </c>
      <c r="K318" t="s">
        <v>639</v>
      </c>
      <c r="L318" t="s">
        <v>640</v>
      </c>
      <c r="M318" t="s">
        <v>11842</v>
      </c>
      <c r="N318" t="s">
        <v>639</v>
      </c>
      <c r="O318" t="s">
        <v>647</v>
      </c>
      <c r="P318" t="s">
        <v>5</v>
      </c>
      <c r="Q318" t="s">
        <v>648</v>
      </c>
      <c r="R318" t="s">
        <v>640</v>
      </c>
      <c r="S318" t="s">
        <v>11849</v>
      </c>
      <c r="T318" t="s">
        <v>11850</v>
      </c>
    </row>
    <row r="319" spans="1:20" x14ac:dyDescent="0.25">
      <c r="A319" t="s">
        <v>241</v>
      </c>
      <c r="B319" t="s">
        <v>247</v>
      </c>
      <c r="C319">
        <v>159</v>
      </c>
      <c r="D319">
        <v>1</v>
      </c>
      <c r="E319" t="s">
        <v>11851</v>
      </c>
      <c r="F319">
        <v>258</v>
      </c>
      <c r="G319">
        <v>0</v>
      </c>
      <c r="H319" t="s">
        <v>637</v>
      </c>
      <c r="I319" t="s">
        <v>11852</v>
      </c>
      <c r="J319" t="s">
        <v>674</v>
      </c>
      <c r="K319" t="s">
        <v>639</v>
      </c>
      <c r="L319" t="s">
        <v>640</v>
      </c>
      <c r="M319" t="s">
        <v>11853</v>
      </c>
      <c r="N319" t="s">
        <v>639</v>
      </c>
      <c r="O319" t="s">
        <v>641</v>
      </c>
      <c r="P319" t="s">
        <v>5</v>
      </c>
      <c r="Q319" t="s">
        <v>642</v>
      </c>
      <c r="R319" t="s">
        <v>640</v>
      </c>
      <c r="S319" t="s">
        <v>11854</v>
      </c>
      <c r="T319" t="s">
        <v>11853</v>
      </c>
    </row>
    <row r="320" spans="1:20" x14ac:dyDescent="0.25">
      <c r="A320" t="s">
        <v>601</v>
      </c>
      <c r="B320" t="s">
        <v>602</v>
      </c>
      <c r="C320">
        <v>159</v>
      </c>
      <c r="D320">
        <v>1</v>
      </c>
      <c r="E320" t="s">
        <v>11851</v>
      </c>
      <c r="F320">
        <v>258</v>
      </c>
      <c r="G320">
        <v>0</v>
      </c>
      <c r="H320" t="s">
        <v>637</v>
      </c>
      <c r="I320" t="s">
        <v>11852</v>
      </c>
      <c r="J320" t="s">
        <v>674</v>
      </c>
      <c r="K320" t="s">
        <v>639</v>
      </c>
      <c r="L320" t="s">
        <v>640</v>
      </c>
      <c r="M320" t="s">
        <v>11853</v>
      </c>
      <c r="N320" t="s">
        <v>639</v>
      </c>
      <c r="O320" t="s">
        <v>641</v>
      </c>
      <c r="P320" t="s">
        <v>5</v>
      </c>
      <c r="Q320" t="s">
        <v>642</v>
      </c>
      <c r="R320" t="s">
        <v>640</v>
      </c>
      <c r="S320" t="s">
        <v>11854</v>
      </c>
      <c r="T320" t="s">
        <v>11853</v>
      </c>
    </row>
    <row r="321" spans="1:20" x14ac:dyDescent="0.25">
      <c r="A321" t="s">
        <v>147</v>
      </c>
      <c r="B321" t="s">
        <v>148</v>
      </c>
      <c r="C321">
        <v>50</v>
      </c>
      <c r="D321">
        <v>18</v>
      </c>
      <c r="E321" t="s">
        <v>11855</v>
      </c>
      <c r="F321">
        <v>600</v>
      </c>
      <c r="G321">
        <v>0</v>
      </c>
      <c r="H321" t="s">
        <v>637</v>
      </c>
      <c r="I321" t="s">
        <v>11856</v>
      </c>
      <c r="J321" t="s">
        <v>653</v>
      </c>
      <c r="K321" t="s">
        <v>639</v>
      </c>
      <c r="L321" t="s">
        <v>640</v>
      </c>
      <c r="M321" t="s">
        <v>11857</v>
      </c>
      <c r="N321" t="s">
        <v>639</v>
      </c>
      <c r="O321" t="s">
        <v>641</v>
      </c>
      <c r="P321" t="s">
        <v>5</v>
      </c>
      <c r="Q321" t="s">
        <v>642</v>
      </c>
      <c r="R321" t="s">
        <v>640</v>
      </c>
      <c r="S321" t="s">
        <v>11858</v>
      </c>
      <c r="T321" t="s">
        <v>11857</v>
      </c>
    </row>
    <row r="322" spans="1:20" x14ac:dyDescent="0.25">
      <c r="A322" t="s">
        <v>147</v>
      </c>
      <c r="B322" t="s">
        <v>148</v>
      </c>
      <c r="C322">
        <v>65</v>
      </c>
      <c r="D322">
        <v>1</v>
      </c>
      <c r="E322" t="s">
        <v>11859</v>
      </c>
      <c r="F322">
        <v>35</v>
      </c>
      <c r="G322">
        <v>0</v>
      </c>
      <c r="H322" t="s">
        <v>637</v>
      </c>
      <c r="I322" t="s">
        <v>11860</v>
      </c>
      <c r="J322" t="s">
        <v>670</v>
      </c>
      <c r="K322" t="s">
        <v>639</v>
      </c>
      <c r="L322" t="s">
        <v>640</v>
      </c>
      <c r="M322" t="s">
        <v>11861</v>
      </c>
      <c r="N322" t="s">
        <v>639</v>
      </c>
      <c r="O322" t="s">
        <v>641</v>
      </c>
      <c r="P322" t="s">
        <v>5</v>
      </c>
      <c r="Q322" t="s">
        <v>642</v>
      </c>
      <c r="R322" t="s">
        <v>640</v>
      </c>
      <c r="S322" t="s">
        <v>11862</v>
      </c>
      <c r="T322" t="s">
        <v>11861</v>
      </c>
    </row>
    <row r="323" spans="1:20" x14ac:dyDescent="0.25">
      <c r="A323" t="s">
        <v>147</v>
      </c>
      <c r="B323" t="s">
        <v>148</v>
      </c>
      <c r="C323">
        <v>33.333333333333336</v>
      </c>
      <c r="D323">
        <v>3</v>
      </c>
      <c r="E323" t="s">
        <v>11863</v>
      </c>
      <c r="F323">
        <v>100</v>
      </c>
      <c r="G323">
        <v>0</v>
      </c>
      <c r="H323" t="s">
        <v>637</v>
      </c>
      <c r="I323" t="s">
        <v>11864</v>
      </c>
      <c r="J323" t="s">
        <v>682</v>
      </c>
      <c r="K323" t="s">
        <v>639</v>
      </c>
      <c r="L323" t="s">
        <v>640</v>
      </c>
      <c r="M323" t="s">
        <v>11865</v>
      </c>
      <c r="N323" t="s">
        <v>639</v>
      </c>
      <c r="O323" t="s">
        <v>641</v>
      </c>
      <c r="P323" t="s">
        <v>5</v>
      </c>
      <c r="Q323" t="s">
        <v>642</v>
      </c>
      <c r="R323" t="s">
        <v>640</v>
      </c>
      <c r="S323" t="s">
        <v>11866</v>
      </c>
      <c r="T323" t="s">
        <v>11865</v>
      </c>
    </row>
    <row r="324" spans="1:20" x14ac:dyDescent="0.25">
      <c r="A324" t="s">
        <v>241</v>
      </c>
      <c r="B324" t="s">
        <v>742</v>
      </c>
      <c r="C324">
        <v>87.2</v>
      </c>
      <c r="D324">
        <v>1</v>
      </c>
      <c r="E324" t="s">
        <v>11867</v>
      </c>
      <c r="F324">
        <v>96.2</v>
      </c>
      <c r="G324">
        <v>9</v>
      </c>
      <c r="H324" t="s">
        <v>677</v>
      </c>
      <c r="I324" t="s">
        <v>11868</v>
      </c>
      <c r="J324" t="s">
        <v>11869</v>
      </c>
      <c r="K324" t="s">
        <v>11870</v>
      </c>
      <c r="L324" t="s">
        <v>11871</v>
      </c>
      <c r="M324" t="s">
        <v>11872</v>
      </c>
      <c r="N324" t="s">
        <v>639</v>
      </c>
      <c r="O324" t="s">
        <v>678</v>
      </c>
      <c r="P324" t="s">
        <v>23</v>
      </c>
      <c r="Q324" t="s">
        <v>679</v>
      </c>
      <c r="R324" t="s">
        <v>640</v>
      </c>
      <c r="S324" t="s">
        <v>11873</v>
      </c>
      <c r="T324" t="s">
        <v>11872</v>
      </c>
    </row>
    <row r="325" spans="1:20" x14ac:dyDescent="0.25">
      <c r="A325" t="s">
        <v>601</v>
      </c>
      <c r="B325" t="s">
        <v>602</v>
      </c>
      <c r="C325">
        <v>159</v>
      </c>
      <c r="D325">
        <v>1</v>
      </c>
      <c r="E325" t="s">
        <v>11874</v>
      </c>
      <c r="F325">
        <v>129</v>
      </c>
      <c r="G325">
        <v>0</v>
      </c>
      <c r="H325" t="s">
        <v>637</v>
      </c>
      <c r="I325" t="s">
        <v>4314</v>
      </c>
      <c r="J325" t="s">
        <v>653</v>
      </c>
      <c r="K325" t="s">
        <v>639</v>
      </c>
      <c r="L325" t="s">
        <v>640</v>
      </c>
      <c r="M325" t="s">
        <v>11875</v>
      </c>
      <c r="N325" t="s">
        <v>639</v>
      </c>
      <c r="O325" t="s">
        <v>641</v>
      </c>
      <c r="P325" t="s">
        <v>5</v>
      </c>
      <c r="Q325" t="s">
        <v>642</v>
      </c>
      <c r="R325" t="s">
        <v>640</v>
      </c>
      <c r="S325" t="s">
        <v>11876</v>
      </c>
      <c r="T325" t="s">
        <v>11875</v>
      </c>
    </row>
    <row r="326" spans="1:20" x14ac:dyDescent="0.25">
      <c r="A326" t="s">
        <v>241</v>
      </c>
      <c r="B326" t="s">
        <v>247</v>
      </c>
      <c r="C326">
        <v>159</v>
      </c>
      <c r="D326">
        <v>1</v>
      </c>
      <c r="E326" t="s">
        <v>11877</v>
      </c>
      <c r="F326">
        <v>129</v>
      </c>
      <c r="G326">
        <v>0</v>
      </c>
      <c r="H326" t="s">
        <v>637</v>
      </c>
      <c r="I326" t="s">
        <v>11878</v>
      </c>
      <c r="J326" t="s">
        <v>722</v>
      </c>
      <c r="K326" t="s">
        <v>639</v>
      </c>
      <c r="L326" t="s">
        <v>640</v>
      </c>
      <c r="M326" t="s">
        <v>11875</v>
      </c>
      <c r="N326" t="s">
        <v>639</v>
      </c>
      <c r="O326" t="s">
        <v>641</v>
      </c>
      <c r="P326" t="s">
        <v>5</v>
      </c>
      <c r="Q326" t="s">
        <v>642</v>
      </c>
      <c r="R326" t="s">
        <v>640</v>
      </c>
      <c r="S326" t="s">
        <v>11879</v>
      </c>
      <c r="T326" t="s">
        <v>11875</v>
      </c>
    </row>
    <row r="327" spans="1:20" x14ac:dyDescent="0.25">
      <c r="A327" t="s">
        <v>18</v>
      </c>
      <c r="B327" t="s">
        <v>19</v>
      </c>
      <c r="C327">
        <v>66.666666666666671</v>
      </c>
      <c r="D327">
        <v>3</v>
      </c>
      <c r="E327" t="s">
        <v>11880</v>
      </c>
      <c r="F327">
        <v>129</v>
      </c>
      <c r="G327">
        <v>0</v>
      </c>
      <c r="H327" t="s">
        <v>637</v>
      </c>
      <c r="I327" t="s">
        <v>6996</v>
      </c>
      <c r="J327" t="s">
        <v>11881</v>
      </c>
      <c r="K327" t="s">
        <v>639</v>
      </c>
      <c r="L327" t="s">
        <v>640</v>
      </c>
      <c r="M327" t="s">
        <v>11882</v>
      </c>
      <c r="N327" t="s">
        <v>639</v>
      </c>
      <c r="O327" t="s">
        <v>641</v>
      </c>
      <c r="P327" t="s">
        <v>5</v>
      </c>
      <c r="Q327" t="s">
        <v>642</v>
      </c>
      <c r="R327" t="s">
        <v>640</v>
      </c>
      <c r="S327" t="s">
        <v>11883</v>
      </c>
      <c r="T327" t="s">
        <v>11882</v>
      </c>
    </row>
    <row r="328" spans="1:20" x14ac:dyDescent="0.25">
      <c r="A328" t="s">
        <v>241</v>
      </c>
      <c r="B328" t="s">
        <v>247</v>
      </c>
      <c r="C328">
        <v>159</v>
      </c>
      <c r="D328">
        <v>1</v>
      </c>
      <c r="E328" t="s">
        <v>11884</v>
      </c>
      <c r="F328">
        <v>129</v>
      </c>
      <c r="G328">
        <v>0</v>
      </c>
      <c r="H328" t="s">
        <v>637</v>
      </c>
      <c r="I328" t="s">
        <v>11885</v>
      </c>
      <c r="J328" t="s">
        <v>740</v>
      </c>
      <c r="K328" t="s">
        <v>639</v>
      </c>
      <c r="L328" t="s">
        <v>640</v>
      </c>
      <c r="M328" t="s">
        <v>11882</v>
      </c>
      <c r="N328" t="s">
        <v>639</v>
      </c>
      <c r="O328" t="s">
        <v>641</v>
      </c>
      <c r="P328" t="s">
        <v>5</v>
      </c>
      <c r="Q328" t="s">
        <v>642</v>
      </c>
      <c r="R328" t="s">
        <v>640</v>
      </c>
      <c r="S328" t="s">
        <v>11886</v>
      </c>
      <c r="T328" t="s">
        <v>11882</v>
      </c>
    </row>
    <row r="329" spans="1:20" x14ac:dyDescent="0.25">
      <c r="A329" t="s">
        <v>147</v>
      </c>
      <c r="B329" t="s">
        <v>148</v>
      </c>
      <c r="C329">
        <v>50</v>
      </c>
      <c r="D329">
        <v>12</v>
      </c>
      <c r="E329" t="s">
        <v>11887</v>
      </c>
      <c r="F329">
        <v>400</v>
      </c>
      <c r="G329">
        <v>0</v>
      </c>
      <c r="H329" t="s">
        <v>637</v>
      </c>
      <c r="I329" t="s">
        <v>11888</v>
      </c>
      <c r="J329" t="s">
        <v>754</v>
      </c>
      <c r="K329" t="s">
        <v>639</v>
      </c>
      <c r="L329" t="s">
        <v>640</v>
      </c>
      <c r="M329" t="s">
        <v>11889</v>
      </c>
      <c r="N329" t="s">
        <v>639</v>
      </c>
      <c r="O329" t="s">
        <v>641</v>
      </c>
      <c r="P329" t="s">
        <v>5</v>
      </c>
      <c r="Q329" t="s">
        <v>642</v>
      </c>
      <c r="R329" t="s">
        <v>640</v>
      </c>
      <c r="S329" t="s">
        <v>11890</v>
      </c>
      <c r="T329" t="s">
        <v>11889</v>
      </c>
    </row>
    <row r="330" spans="1:20" x14ac:dyDescent="0.25">
      <c r="A330" t="s">
        <v>18</v>
      </c>
      <c r="B330" t="s">
        <v>19</v>
      </c>
      <c r="C330">
        <v>33</v>
      </c>
      <c r="D330">
        <v>10</v>
      </c>
      <c r="E330" t="s">
        <v>11891</v>
      </c>
      <c r="F330">
        <v>330</v>
      </c>
      <c r="G330">
        <v>0</v>
      </c>
      <c r="H330" t="s">
        <v>637</v>
      </c>
      <c r="I330" t="s">
        <v>764</v>
      </c>
      <c r="J330" t="s">
        <v>728</v>
      </c>
      <c r="K330" t="s">
        <v>639</v>
      </c>
      <c r="L330" t="s">
        <v>640</v>
      </c>
      <c r="M330" t="s">
        <v>11892</v>
      </c>
      <c r="N330" t="s">
        <v>639</v>
      </c>
      <c r="O330" t="s">
        <v>641</v>
      </c>
      <c r="P330" t="s">
        <v>5</v>
      </c>
      <c r="Q330" t="s">
        <v>642</v>
      </c>
      <c r="R330" t="s">
        <v>640</v>
      </c>
      <c r="S330" t="s">
        <v>11893</v>
      </c>
      <c r="T330" t="s">
        <v>11892</v>
      </c>
    </row>
    <row r="331" spans="1:20" x14ac:dyDescent="0.25">
      <c r="A331" t="s">
        <v>72</v>
      </c>
      <c r="B331" t="s">
        <v>799</v>
      </c>
      <c r="C331">
        <v>100</v>
      </c>
      <c r="D331">
        <v>3</v>
      </c>
      <c r="E331" t="s">
        <v>11894</v>
      </c>
      <c r="F331">
        <v>300</v>
      </c>
      <c r="G331">
        <v>0</v>
      </c>
      <c r="H331" t="s">
        <v>649</v>
      </c>
      <c r="I331" t="s">
        <v>11895</v>
      </c>
      <c r="J331" t="s">
        <v>11896</v>
      </c>
      <c r="K331" t="s">
        <v>912</v>
      </c>
      <c r="L331" t="s">
        <v>906</v>
      </c>
      <c r="M331" t="s">
        <v>11647</v>
      </c>
      <c r="N331" t="s">
        <v>639</v>
      </c>
      <c r="O331" t="s">
        <v>656</v>
      </c>
      <c r="P331" t="s">
        <v>26</v>
      </c>
      <c r="Q331" t="s">
        <v>652</v>
      </c>
      <c r="R331" t="s">
        <v>640</v>
      </c>
      <c r="S331" t="s">
        <v>11897</v>
      </c>
      <c r="T331" t="s">
        <v>11647</v>
      </c>
    </row>
    <row r="332" spans="1:20" x14ac:dyDescent="0.25">
      <c r="A332" t="s">
        <v>601</v>
      </c>
      <c r="B332" t="s">
        <v>602</v>
      </c>
      <c r="C332">
        <v>139</v>
      </c>
      <c r="D332">
        <v>2</v>
      </c>
      <c r="E332" t="s">
        <v>11898</v>
      </c>
      <c r="F332">
        <v>998</v>
      </c>
      <c r="G332">
        <v>0</v>
      </c>
      <c r="H332" t="s">
        <v>637</v>
      </c>
      <c r="I332" t="s">
        <v>11899</v>
      </c>
      <c r="J332" t="s">
        <v>669</v>
      </c>
      <c r="K332" t="s">
        <v>639</v>
      </c>
      <c r="L332" t="s">
        <v>640</v>
      </c>
      <c r="M332" t="s">
        <v>11900</v>
      </c>
      <c r="N332" t="s">
        <v>639</v>
      </c>
      <c r="O332" t="s">
        <v>647</v>
      </c>
      <c r="P332" t="s">
        <v>5</v>
      </c>
      <c r="Q332" t="s">
        <v>648</v>
      </c>
      <c r="R332" t="s">
        <v>640</v>
      </c>
      <c r="S332" t="s">
        <v>11901</v>
      </c>
      <c r="T332" t="s">
        <v>11902</v>
      </c>
    </row>
    <row r="333" spans="1:20" x14ac:dyDescent="0.25">
      <c r="A333" t="s">
        <v>241</v>
      </c>
      <c r="B333" t="s">
        <v>247</v>
      </c>
      <c r="C333">
        <v>139</v>
      </c>
      <c r="D333">
        <v>2</v>
      </c>
      <c r="E333" t="s">
        <v>11898</v>
      </c>
      <c r="F333">
        <v>998</v>
      </c>
      <c r="G333">
        <v>0</v>
      </c>
      <c r="H333" t="s">
        <v>637</v>
      </c>
      <c r="I333" t="s">
        <v>11899</v>
      </c>
      <c r="J333" t="s">
        <v>669</v>
      </c>
      <c r="K333" t="s">
        <v>639</v>
      </c>
      <c r="L333" t="s">
        <v>640</v>
      </c>
      <c r="M333" t="s">
        <v>11900</v>
      </c>
      <c r="N333" t="s">
        <v>639</v>
      </c>
      <c r="O333" t="s">
        <v>647</v>
      </c>
      <c r="P333" t="s">
        <v>5</v>
      </c>
      <c r="Q333" t="s">
        <v>648</v>
      </c>
      <c r="R333" t="s">
        <v>640</v>
      </c>
      <c r="S333" t="s">
        <v>11901</v>
      </c>
      <c r="T333" t="s">
        <v>11902</v>
      </c>
    </row>
    <row r="334" spans="1:20" x14ac:dyDescent="0.25">
      <c r="A334" t="s">
        <v>240</v>
      </c>
      <c r="B334" t="s">
        <v>246</v>
      </c>
      <c r="C334">
        <v>139</v>
      </c>
      <c r="D334">
        <v>2</v>
      </c>
      <c r="E334" t="s">
        <v>11898</v>
      </c>
      <c r="F334">
        <v>998</v>
      </c>
      <c r="G334">
        <v>0</v>
      </c>
      <c r="H334" t="s">
        <v>637</v>
      </c>
      <c r="I334" t="s">
        <v>11899</v>
      </c>
      <c r="J334" t="s">
        <v>669</v>
      </c>
      <c r="K334" t="s">
        <v>639</v>
      </c>
      <c r="L334" t="s">
        <v>640</v>
      </c>
      <c r="M334" t="s">
        <v>11900</v>
      </c>
      <c r="N334" t="s">
        <v>639</v>
      </c>
      <c r="O334" t="s">
        <v>647</v>
      </c>
      <c r="P334" t="s">
        <v>5</v>
      </c>
      <c r="Q334" t="s">
        <v>648</v>
      </c>
      <c r="R334" t="s">
        <v>640</v>
      </c>
      <c r="S334" t="s">
        <v>11901</v>
      </c>
      <c r="T334" t="s">
        <v>11902</v>
      </c>
    </row>
    <row r="335" spans="1:20" x14ac:dyDescent="0.25">
      <c r="A335" t="s">
        <v>239</v>
      </c>
      <c r="B335" t="s">
        <v>245</v>
      </c>
      <c r="C335">
        <v>139</v>
      </c>
      <c r="D335">
        <v>2</v>
      </c>
      <c r="E335" t="s">
        <v>11898</v>
      </c>
      <c r="F335">
        <v>998</v>
      </c>
      <c r="G335">
        <v>0</v>
      </c>
      <c r="H335" t="s">
        <v>637</v>
      </c>
      <c r="I335" t="s">
        <v>11899</v>
      </c>
      <c r="J335" t="s">
        <v>669</v>
      </c>
      <c r="K335" t="s">
        <v>639</v>
      </c>
      <c r="L335" t="s">
        <v>640</v>
      </c>
      <c r="M335" t="s">
        <v>11900</v>
      </c>
      <c r="N335" t="s">
        <v>639</v>
      </c>
      <c r="O335" t="s">
        <v>647</v>
      </c>
      <c r="P335" t="s">
        <v>5</v>
      </c>
      <c r="Q335" t="s">
        <v>648</v>
      </c>
      <c r="R335" t="s">
        <v>640</v>
      </c>
      <c r="S335" t="s">
        <v>11901</v>
      </c>
      <c r="T335" t="s">
        <v>11902</v>
      </c>
    </row>
    <row r="336" spans="1:20" x14ac:dyDescent="0.25">
      <c r="A336" t="s">
        <v>18</v>
      </c>
      <c r="B336" t="s">
        <v>19</v>
      </c>
      <c r="C336">
        <v>33</v>
      </c>
      <c r="D336">
        <v>10</v>
      </c>
      <c r="E336" t="s">
        <v>11903</v>
      </c>
      <c r="F336">
        <v>330</v>
      </c>
      <c r="G336">
        <v>0</v>
      </c>
      <c r="H336" t="s">
        <v>637</v>
      </c>
      <c r="I336" t="s">
        <v>11904</v>
      </c>
      <c r="J336" t="s">
        <v>663</v>
      </c>
      <c r="K336" t="s">
        <v>639</v>
      </c>
      <c r="L336" t="s">
        <v>640</v>
      </c>
      <c r="M336" t="s">
        <v>11905</v>
      </c>
      <c r="N336" t="s">
        <v>639</v>
      </c>
      <c r="O336" t="s">
        <v>660</v>
      </c>
      <c r="P336" t="s">
        <v>5</v>
      </c>
      <c r="Q336" t="s">
        <v>642</v>
      </c>
      <c r="R336" t="s">
        <v>640</v>
      </c>
      <c r="S336" t="s">
        <v>11906</v>
      </c>
      <c r="T336" t="s">
        <v>11905</v>
      </c>
    </row>
    <row r="337" spans="1:20" x14ac:dyDescent="0.25">
      <c r="A337" t="s">
        <v>77</v>
      </c>
      <c r="B337" t="s">
        <v>78</v>
      </c>
      <c r="C337">
        <v>33.333333333333336</v>
      </c>
      <c r="D337">
        <v>3</v>
      </c>
      <c r="E337" t="s">
        <v>11907</v>
      </c>
      <c r="F337">
        <v>134.99</v>
      </c>
      <c r="G337">
        <v>0</v>
      </c>
      <c r="H337" t="s">
        <v>637</v>
      </c>
      <c r="I337" t="s">
        <v>797</v>
      </c>
      <c r="J337" t="s">
        <v>11908</v>
      </c>
      <c r="K337" t="s">
        <v>639</v>
      </c>
      <c r="L337" t="s">
        <v>640</v>
      </c>
      <c r="M337" t="s">
        <v>11909</v>
      </c>
      <c r="N337" t="s">
        <v>639</v>
      </c>
      <c r="O337" t="s">
        <v>641</v>
      </c>
      <c r="P337" t="s">
        <v>5</v>
      </c>
      <c r="Q337" t="s">
        <v>642</v>
      </c>
      <c r="R337" t="s">
        <v>640</v>
      </c>
      <c r="S337" t="s">
        <v>11910</v>
      </c>
      <c r="T337" t="s">
        <v>11909</v>
      </c>
    </row>
    <row r="338" spans="1:20" x14ac:dyDescent="0.25">
      <c r="A338" t="s">
        <v>18</v>
      </c>
      <c r="B338" t="s">
        <v>19</v>
      </c>
      <c r="C338">
        <v>66.666666666666671</v>
      </c>
      <c r="D338">
        <v>3</v>
      </c>
      <c r="E338" t="s">
        <v>11911</v>
      </c>
      <c r="F338">
        <v>100</v>
      </c>
      <c r="G338">
        <v>0</v>
      </c>
      <c r="H338" t="s">
        <v>637</v>
      </c>
      <c r="I338" t="s">
        <v>11912</v>
      </c>
      <c r="J338" t="s">
        <v>646</v>
      </c>
      <c r="K338" t="s">
        <v>639</v>
      </c>
      <c r="L338" t="s">
        <v>640</v>
      </c>
      <c r="M338" t="s">
        <v>11913</v>
      </c>
      <c r="N338" t="s">
        <v>639</v>
      </c>
      <c r="O338" t="s">
        <v>647</v>
      </c>
      <c r="P338" t="s">
        <v>5</v>
      </c>
      <c r="Q338" t="s">
        <v>648</v>
      </c>
      <c r="R338" t="s">
        <v>640</v>
      </c>
      <c r="S338" t="s">
        <v>11914</v>
      </c>
      <c r="T338" t="s">
        <v>11643</v>
      </c>
    </row>
    <row r="339" spans="1:20" x14ac:dyDescent="0.25">
      <c r="A339" t="s">
        <v>18</v>
      </c>
      <c r="B339" t="s">
        <v>19</v>
      </c>
      <c r="C339">
        <v>66.666666666666671</v>
      </c>
      <c r="D339">
        <v>3</v>
      </c>
      <c r="E339" t="s">
        <v>11915</v>
      </c>
      <c r="F339">
        <v>100</v>
      </c>
      <c r="G339">
        <v>0</v>
      </c>
      <c r="H339" t="s">
        <v>637</v>
      </c>
      <c r="I339" t="s">
        <v>11916</v>
      </c>
      <c r="J339" t="s">
        <v>689</v>
      </c>
      <c r="K339" t="s">
        <v>639</v>
      </c>
      <c r="L339" t="s">
        <v>640</v>
      </c>
      <c r="M339" t="s">
        <v>11643</v>
      </c>
      <c r="N339" t="s">
        <v>639</v>
      </c>
      <c r="O339" t="s">
        <v>641</v>
      </c>
      <c r="P339" t="s">
        <v>5</v>
      </c>
      <c r="Q339" t="s">
        <v>642</v>
      </c>
      <c r="R339" t="s">
        <v>640</v>
      </c>
      <c r="S339" t="s">
        <v>11917</v>
      </c>
      <c r="T339" t="s">
        <v>11643</v>
      </c>
    </row>
    <row r="340" spans="1:20" x14ac:dyDescent="0.25">
      <c r="A340" t="s">
        <v>147</v>
      </c>
      <c r="B340" t="s">
        <v>148</v>
      </c>
      <c r="C340">
        <v>33.333333333333336</v>
      </c>
      <c r="D340">
        <v>3</v>
      </c>
      <c r="E340" t="s">
        <v>11918</v>
      </c>
      <c r="F340">
        <v>100</v>
      </c>
      <c r="G340">
        <v>0</v>
      </c>
      <c r="H340" t="s">
        <v>637</v>
      </c>
      <c r="I340" t="s">
        <v>11919</v>
      </c>
      <c r="J340" t="s">
        <v>663</v>
      </c>
      <c r="K340" t="s">
        <v>639</v>
      </c>
      <c r="L340" t="s">
        <v>640</v>
      </c>
      <c r="M340" t="s">
        <v>11920</v>
      </c>
      <c r="N340" t="s">
        <v>639</v>
      </c>
      <c r="O340" t="s">
        <v>641</v>
      </c>
      <c r="P340" t="s">
        <v>5</v>
      </c>
      <c r="Q340" t="s">
        <v>642</v>
      </c>
      <c r="R340" t="s">
        <v>640</v>
      </c>
      <c r="S340" t="s">
        <v>11921</v>
      </c>
      <c r="T340" t="s">
        <v>11920</v>
      </c>
    </row>
    <row r="341" spans="1:20" x14ac:dyDescent="0.25">
      <c r="A341" t="s">
        <v>147</v>
      </c>
      <c r="B341" t="s">
        <v>148</v>
      </c>
      <c r="C341">
        <v>50</v>
      </c>
      <c r="D341">
        <v>6</v>
      </c>
      <c r="E341" t="s">
        <v>11922</v>
      </c>
      <c r="F341">
        <v>200</v>
      </c>
      <c r="G341">
        <v>0</v>
      </c>
      <c r="H341" t="s">
        <v>637</v>
      </c>
      <c r="I341" t="s">
        <v>11923</v>
      </c>
      <c r="J341" t="s">
        <v>658</v>
      </c>
      <c r="K341" t="s">
        <v>639</v>
      </c>
      <c r="L341" t="s">
        <v>640</v>
      </c>
      <c r="M341" t="s">
        <v>11924</v>
      </c>
      <c r="N341" t="s">
        <v>639</v>
      </c>
      <c r="O341" t="s">
        <v>641</v>
      </c>
      <c r="P341" t="s">
        <v>5</v>
      </c>
      <c r="Q341" t="s">
        <v>642</v>
      </c>
      <c r="R341" t="s">
        <v>640</v>
      </c>
      <c r="S341" t="s">
        <v>11925</v>
      </c>
      <c r="T341" t="s">
        <v>11924</v>
      </c>
    </row>
    <row r="342" spans="1:20" x14ac:dyDescent="0.25">
      <c r="A342" t="s">
        <v>147</v>
      </c>
      <c r="B342" t="s">
        <v>148</v>
      </c>
      <c r="C342">
        <v>40</v>
      </c>
      <c r="D342">
        <v>10</v>
      </c>
      <c r="E342" t="s">
        <v>11926</v>
      </c>
      <c r="F342">
        <v>330</v>
      </c>
      <c r="G342">
        <v>0</v>
      </c>
      <c r="H342" t="s">
        <v>637</v>
      </c>
      <c r="I342" t="s">
        <v>11927</v>
      </c>
      <c r="J342" t="s">
        <v>780</v>
      </c>
      <c r="K342" t="s">
        <v>639</v>
      </c>
      <c r="L342" t="s">
        <v>640</v>
      </c>
      <c r="M342" t="s">
        <v>11928</v>
      </c>
      <c r="N342" t="s">
        <v>639</v>
      </c>
      <c r="O342" t="s">
        <v>641</v>
      </c>
      <c r="P342" t="s">
        <v>5</v>
      </c>
      <c r="Q342" t="s">
        <v>642</v>
      </c>
      <c r="R342" t="s">
        <v>640</v>
      </c>
      <c r="S342" t="s">
        <v>11929</v>
      </c>
      <c r="T342" t="s">
        <v>11928</v>
      </c>
    </row>
    <row r="343" spans="1:20" x14ac:dyDescent="0.25">
      <c r="A343" t="s">
        <v>601</v>
      </c>
      <c r="B343" t="s">
        <v>602</v>
      </c>
      <c r="C343">
        <v>159</v>
      </c>
      <c r="D343">
        <v>2</v>
      </c>
      <c r="E343" t="s">
        <v>11930</v>
      </c>
      <c r="F343">
        <v>218</v>
      </c>
      <c r="G343">
        <v>0</v>
      </c>
      <c r="H343" t="s">
        <v>637</v>
      </c>
      <c r="I343" t="s">
        <v>11931</v>
      </c>
      <c r="J343" t="s">
        <v>734</v>
      </c>
      <c r="K343" t="s">
        <v>639</v>
      </c>
      <c r="L343" t="s">
        <v>640</v>
      </c>
      <c r="M343" t="s">
        <v>11932</v>
      </c>
      <c r="N343" t="s">
        <v>639</v>
      </c>
      <c r="O343" t="s">
        <v>641</v>
      </c>
      <c r="P343" t="s">
        <v>5</v>
      </c>
      <c r="Q343" t="s">
        <v>642</v>
      </c>
      <c r="R343" t="s">
        <v>640</v>
      </c>
      <c r="S343" t="s">
        <v>11933</v>
      </c>
      <c r="T343" t="s">
        <v>11932</v>
      </c>
    </row>
    <row r="344" spans="1:20" x14ac:dyDescent="0.25">
      <c r="A344" t="s">
        <v>147</v>
      </c>
      <c r="B344" t="s">
        <v>148</v>
      </c>
      <c r="C344">
        <v>33.333333333333336</v>
      </c>
      <c r="D344">
        <v>3</v>
      </c>
      <c r="E344" t="s">
        <v>11934</v>
      </c>
      <c r="F344">
        <v>100</v>
      </c>
      <c r="G344">
        <v>0</v>
      </c>
      <c r="H344" t="s">
        <v>637</v>
      </c>
      <c r="I344" t="s">
        <v>8079</v>
      </c>
      <c r="J344" t="s">
        <v>659</v>
      </c>
      <c r="K344" t="s">
        <v>639</v>
      </c>
      <c r="L344" t="s">
        <v>640</v>
      </c>
      <c r="M344" t="s">
        <v>11932</v>
      </c>
      <c r="N344" t="s">
        <v>639</v>
      </c>
      <c r="O344" t="s">
        <v>641</v>
      </c>
      <c r="P344" t="s">
        <v>5</v>
      </c>
      <c r="Q344" t="s">
        <v>642</v>
      </c>
      <c r="R344" t="s">
        <v>640</v>
      </c>
      <c r="S344" t="s">
        <v>11935</v>
      </c>
      <c r="T344" t="s">
        <v>11932</v>
      </c>
    </row>
    <row r="345" spans="1:20" x14ac:dyDescent="0.25">
      <c r="A345" t="s">
        <v>147</v>
      </c>
      <c r="B345" t="s">
        <v>148</v>
      </c>
      <c r="C345">
        <v>33.333333333333336</v>
      </c>
      <c r="D345">
        <v>6</v>
      </c>
      <c r="E345" t="s">
        <v>11936</v>
      </c>
      <c r="F345">
        <v>200</v>
      </c>
      <c r="G345">
        <v>0</v>
      </c>
      <c r="H345" t="s">
        <v>637</v>
      </c>
      <c r="I345" t="s">
        <v>5886</v>
      </c>
      <c r="J345" t="s">
        <v>644</v>
      </c>
      <c r="K345" t="s">
        <v>639</v>
      </c>
      <c r="L345" t="s">
        <v>640</v>
      </c>
      <c r="M345" t="s">
        <v>11937</v>
      </c>
      <c r="N345" t="s">
        <v>639</v>
      </c>
      <c r="O345" t="s">
        <v>641</v>
      </c>
      <c r="P345" t="s">
        <v>5</v>
      </c>
      <c r="Q345" t="s">
        <v>642</v>
      </c>
      <c r="R345" t="s">
        <v>11938</v>
      </c>
      <c r="S345" t="s">
        <v>11939</v>
      </c>
      <c r="T345" t="s">
        <v>11937</v>
      </c>
    </row>
    <row r="346" spans="1:20" x14ac:dyDescent="0.25">
      <c r="A346" t="s">
        <v>239</v>
      </c>
      <c r="B346" t="s">
        <v>245</v>
      </c>
      <c r="C346">
        <v>159</v>
      </c>
      <c r="D346">
        <v>1</v>
      </c>
      <c r="E346" t="s">
        <v>11940</v>
      </c>
      <c r="F346">
        <v>129</v>
      </c>
      <c r="G346">
        <v>0</v>
      </c>
      <c r="H346" t="s">
        <v>637</v>
      </c>
      <c r="I346" t="s">
        <v>11941</v>
      </c>
      <c r="J346" t="s">
        <v>707</v>
      </c>
      <c r="K346" t="s">
        <v>639</v>
      </c>
      <c r="L346" t="s">
        <v>640</v>
      </c>
      <c r="M346" t="s">
        <v>11942</v>
      </c>
      <c r="N346" t="s">
        <v>639</v>
      </c>
      <c r="O346" t="s">
        <v>641</v>
      </c>
      <c r="P346" t="s">
        <v>5</v>
      </c>
      <c r="Q346" t="s">
        <v>642</v>
      </c>
      <c r="R346" t="s">
        <v>640</v>
      </c>
      <c r="S346" t="s">
        <v>11943</v>
      </c>
      <c r="T346" t="s">
        <v>11942</v>
      </c>
    </row>
    <row r="347" spans="1:20" x14ac:dyDescent="0.25">
      <c r="A347" t="s">
        <v>239</v>
      </c>
      <c r="B347" t="s">
        <v>245</v>
      </c>
      <c r="C347">
        <v>159</v>
      </c>
      <c r="D347">
        <v>2</v>
      </c>
      <c r="E347" t="s">
        <v>11944</v>
      </c>
      <c r="F347">
        <v>200</v>
      </c>
      <c r="G347">
        <v>0</v>
      </c>
      <c r="H347" t="s">
        <v>637</v>
      </c>
      <c r="I347" t="s">
        <v>11945</v>
      </c>
      <c r="J347" t="s">
        <v>669</v>
      </c>
      <c r="K347" t="s">
        <v>639</v>
      </c>
      <c r="L347" t="s">
        <v>640</v>
      </c>
      <c r="M347" t="s">
        <v>11942</v>
      </c>
      <c r="N347" t="s">
        <v>639</v>
      </c>
      <c r="O347" t="s">
        <v>641</v>
      </c>
      <c r="P347" t="s">
        <v>5</v>
      </c>
      <c r="Q347" t="s">
        <v>642</v>
      </c>
      <c r="R347" t="s">
        <v>640</v>
      </c>
      <c r="S347" t="s">
        <v>11946</v>
      </c>
      <c r="T347" t="s">
        <v>11942</v>
      </c>
    </row>
    <row r="348" spans="1:20" x14ac:dyDescent="0.25">
      <c r="A348" t="s">
        <v>239</v>
      </c>
      <c r="B348" t="s">
        <v>245</v>
      </c>
      <c r="C348">
        <v>159</v>
      </c>
      <c r="D348">
        <v>1</v>
      </c>
      <c r="E348" t="s">
        <v>11947</v>
      </c>
      <c r="F348">
        <v>100</v>
      </c>
      <c r="G348">
        <v>0</v>
      </c>
      <c r="H348" t="s">
        <v>637</v>
      </c>
      <c r="I348" t="s">
        <v>11948</v>
      </c>
      <c r="J348" t="s">
        <v>707</v>
      </c>
      <c r="K348" t="s">
        <v>639</v>
      </c>
      <c r="L348" t="s">
        <v>640</v>
      </c>
      <c r="M348" t="s">
        <v>11942</v>
      </c>
      <c r="N348" t="s">
        <v>639</v>
      </c>
      <c r="O348" t="s">
        <v>641</v>
      </c>
      <c r="P348" t="s">
        <v>5</v>
      </c>
      <c r="Q348" t="s">
        <v>642</v>
      </c>
      <c r="R348" t="s">
        <v>640</v>
      </c>
      <c r="S348" t="s">
        <v>11949</v>
      </c>
      <c r="T348" t="s">
        <v>11942</v>
      </c>
    </row>
    <row r="349" spans="1:20" x14ac:dyDescent="0.25">
      <c r="A349" t="s">
        <v>601</v>
      </c>
      <c r="B349" t="s">
        <v>602</v>
      </c>
      <c r="C349">
        <v>159</v>
      </c>
      <c r="D349">
        <v>2</v>
      </c>
      <c r="E349" t="s">
        <v>11950</v>
      </c>
      <c r="F349">
        <v>500</v>
      </c>
      <c r="G349">
        <v>0</v>
      </c>
      <c r="H349" t="s">
        <v>637</v>
      </c>
      <c r="I349" t="s">
        <v>11945</v>
      </c>
      <c r="J349" t="s">
        <v>669</v>
      </c>
      <c r="K349" t="s">
        <v>639</v>
      </c>
      <c r="L349" t="s">
        <v>640</v>
      </c>
      <c r="M349" t="s">
        <v>11951</v>
      </c>
      <c r="N349" t="s">
        <v>639</v>
      </c>
      <c r="O349" t="s">
        <v>641</v>
      </c>
      <c r="P349" t="s">
        <v>5</v>
      </c>
      <c r="Q349" t="s">
        <v>642</v>
      </c>
      <c r="R349" t="s">
        <v>640</v>
      </c>
      <c r="S349" t="s">
        <v>11952</v>
      </c>
      <c r="T349" t="s">
        <v>11953</v>
      </c>
    </row>
    <row r="350" spans="1:20" x14ac:dyDescent="0.25">
      <c r="A350" t="s">
        <v>239</v>
      </c>
      <c r="B350" t="s">
        <v>245</v>
      </c>
      <c r="C350">
        <v>159</v>
      </c>
      <c r="D350">
        <v>3</v>
      </c>
      <c r="E350" t="s">
        <v>11950</v>
      </c>
      <c r="F350">
        <v>500</v>
      </c>
      <c r="G350">
        <v>0</v>
      </c>
      <c r="H350" t="s">
        <v>637</v>
      </c>
      <c r="I350" t="s">
        <v>11945</v>
      </c>
      <c r="J350" t="s">
        <v>669</v>
      </c>
      <c r="K350" t="s">
        <v>639</v>
      </c>
      <c r="L350" t="s">
        <v>640</v>
      </c>
      <c r="M350" t="s">
        <v>11951</v>
      </c>
      <c r="N350" t="s">
        <v>639</v>
      </c>
      <c r="O350" t="s">
        <v>641</v>
      </c>
      <c r="P350" t="s">
        <v>5</v>
      </c>
      <c r="Q350" t="s">
        <v>642</v>
      </c>
      <c r="R350" t="s">
        <v>640</v>
      </c>
      <c r="S350" t="s">
        <v>11952</v>
      </c>
      <c r="T350" t="s">
        <v>11953</v>
      </c>
    </row>
    <row r="351" spans="1:20" x14ac:dyDescent="0.25">
      <c r="A351" t="s">
        <v>239</v>
      </c>
      <c r="B351" t="s">
        <v>245</v>
      </c>
      <c r="C351">
        <v>159</v>
      </c>
      <c r="D351">
        <v>10</v>
      </c>
      <c r="E351" t="s">
        <v>11954</v>
      </c>
      <c r="F351">
        <v>1000</v>
      </c>
      <c r="G351">
        <v>0</v>
      </c>
      <c r="H351" t="s">
        <v>637</v>
      </c>
      <c r="I351" t="s">
        <v>5711</v>
      </c>
      <c r="J351" t="s">
        <v>697</v>
      </c>
      <c r="K351" t="s">
        <v>639</v>
      </c>
      <c r="L351" t="s">
        <v>640</v>
      </c>
      <c r="M351" t="s">
        <v>11955</v>
      </c>
      <c r="N351" t="s">
        <v>639</v>
      </c>
      <c r="O351" t="s">
        <v>641</v>
      </c>
      <c r="P351" t="s">
        <v>5</v>
      </c>
      <c r="Q351" t="s">
        <v>642</v>
      </c>
      <c r="R351" t="s">
        <v>640</v>
      </c>
      <c r="S351" t="s">
        <v>11956</v>
      </c>
      <c r="T351" t="s">
        <v>11955</v>
      </c>
    </row>
    <row r="352" spans="1:20" x14ac:dyDescent="0.25">
      <c r="A352" t="s">
        <v>601</v>
      </c>
      <c r="B352" t="s">
        <v>602</v>
      </c>
      <c r="C352">
        <v>159</v>
      </c>
      <c r="D352">
        <v>1</v>
      </c>
      <c r="E352" t="s">
        <v>11957</v>
      </c>
      <c r="F352">
        <v>200</v>
      </c>
      <c r="G352">
        <v>0</v>
      </c>
      <c r="H352" t="s">
        <v>637</v>
      </c>
      <c r="I352" t="s">
        <v>11958</v>
      </c>
      <c r="J352" t="s">
        <v>653</v>
      </c>
      <c r="K352" t="s">
        <v>639</v>
      </c>
      <c r="L352" t="s">
        <v>640</v>
      </c>
      <c r="M352" t="s">
        <v>11959</v>
      </c>
      <c r="N352" t="s">
        <v>639</v>
      </c>
      <c r="O352" t="s">
        <v>641</v>
      </c>
      <c r="P352" t="s">
        <v>5</v>
      </c>
      <c r="Q352" t="s">
        <v>642</v>
      </c>
      <c r="R352" t="s">
        <v>640</v>
      </c>
      <c r="S352" t="s">
        <v>11960</v>
      </c>
      <c r="T352" t="s">
        <v>11959</v>
      </c>
    </row>
    <row r="353" spans="1:20" x14ac:dyDescent="0.25">
      <c r="A353" t="s">
        <v>240</v>
      </c>
      <c r="B353" t="s">
        <v>246</v>
      </c>
      <c r="C353">
        <v>159</v>
      </c>
      <c r="D353">
        <v>1</v>
      </c>
      <c r="E353" t="s">
        <v>11957</v>
      </c>
      <c r="F353">
        <v>200</v>
      </c>
      <c r="G353">
        <v>0</v>
      </c>
      <c r="H353" t="s">
        <v>637</v>
      </c>
      <c r="I353" t="s">
        <v>11958</v>
      </c>
      <c r="J353" t="s">
        <v>653</v>
      </c>
      <c r="K353" t="s">
        <v>639</v>
      </c>
      <c r="L353" t="s">
        <v>640</v>
      </c>
      <c r="M353" t="s">
        <v>11959</v>
      </c>
      <c r="N353" t="s">
        <v>639</v>
      </c>
      <c r="O353" t="s">
        <v>641</v>
      </c>
      <c r="P353" t="s">
        <v>5</v>
      </c>
      <c r="Q353" t="s">
        <v>642</v>
      </c>
      <c r="R353" t="s">
        <v>640</v>
      </c>
      <c r="S353" t="s">
        <v>11960</v>
      </c>
      <c r="T353" t="s">
        <v>11959</v>
      </c>
    </row>
    <row r="354" spans="1:20" x14ac:dyDescent="0.25">
      <c r="A354" t="s">
        <v>240</v>
      </c>
      <c r="B354" t="s">
        <v>246</v>
      </c>
      <c r="C354">
        <v>159</v>
      </c>
      <c r="D354">
        <v>1</v>
      </c>
      <c r="E354" t="s">
        <v>11961</v>
      </c>
      <c r="F354">
        <v>100</v>
      </c>
      <c r="G354">
        <v>0</v>
      </c>
      <c r="H354" t="s">
        <v>637</v>
      </c>
      <c r="I354" t="s">
        <v>11962</v>
      </c>
      <c r="J354" t="s">
        <v>653</v>
      </c>
      <c r="K354" t="s">
        <v>639</v>
      </c>
      <c r="L354" t="s">
        <v>640</v>
      </c>
      <c r="M354" t="s">
        <v>11959</v>
      </c>
      <c r="N354" t="s">
        <v>639</v>
      </c>
      <c r="O354" t="s">
        <v>641</v>
      </c>
      <c r="P354" t="s">
        <v>5</v>
      </c>
      <c r="Q354" t="s">
        <v>642</v>
      </c>
      <c r="R354" t="s">
        <v>640</v>
      </c>
      <c r="S354" t="s">
        <v>11963</v>
      </c>
      <c r="T354" t="s">
        <v>11959</v>
      </c>
    </row>
    <row r="355" spans="1:20" x14ac:dyDescent="0.25">
      <c r="A355" t="s">
        <v>601</v>
      </c>
      <c r="B355" t="s">
        <v>602</v>
      </c>
      <c r="C355">
        <v>159</v>
      </c>
      <c r="D355">
        <v>1</v>
      </c>
      <c r="E355" t="s">
        <v>11964</v>
      </c>
      <c r="F355">
        <v>218</v>
      </c>
      <c r="G355">
        <v>0</v>
      </c>
      <c r="H355" t="s">
        <v>637</v>
      </c>
      <c r="I355" t="s">
        <v>11965</v>
      </c>
      <c r="J355" t="s">
        <v>723</v>
      </c>
      <c r="K355" t="s">
        <v>639</v>
      </c>
      <c r="L355" t="s">
        <v>640</v>
      </c>
      <c r="M355" t="s">
        <v>11966</v>
      </c>
      <c r="N355" t="s">
        <v>639</v>
      </c>
      <c r="O355" t="s">
        <v>641</v>
      </c>
      <c r="P355" t="s">
        <v>5</v>
      </c>
      <c r="Q355" t="s">
        <v>642</v>
      </c>
      <c r="R355" t="s">
        <v>640</v>
      </c>
      <c r="S355" t="s">
        <v>11967</v>
      </c>
      <c r="T355" t="s">
        <v>11966</v>
      </c>
    </row>
    <row r="356" spans="1:20" x14ac:dyDescent="0.25">
      <c r="A356" t="s">
        <v>239</v>
      </c>
      <c r="B356" t="s">
        <v>245</v>
      </c>
      <c r="C356">
        <v>159</v>
      </c>
      <c r="D356">
        <v>1</v>
      </c>
      <c r="E356" t="s">
        <v>11964</v>
      </c>
      <c r="F356">
        <v>218</v>
      </c>
      <c r="G356">
        <v>0</v>
      </c>
      <c r="H356" t="s">
        <v>637</v>
      </c>
      <c r="I356" t="s">
        <v>11965</v>
      </c>
      <c r="J356" t="s">
        <v>723</v>
      </c>
      <c r="K356" t="s">
        <v>639</v>
      </c>
      <c r="L356" t="s">
        <v>640</v>
      </c>
      <c r="M356" t="s">
        <v>11966</v>
      </c>
      <c r="N356" t="s">
        <v>639</v>
      </c>
      <c r="O356" t="s">
        <v>641</v>
      </c>
      <c r="P356" t="s">
        <v>5</v>
      </c>
      <c r="Q356" t="s">
        <v>642</v>
      </c>
      <c r="R356" t="s">
        <v>640</v>
      </c>
      <c r="S356" t="s">
        <v>11967</v>
      </c>
      <c r="T356" t="s">
        <v>11966</v>
      </c>
    </row>
    <row r="357" spans="1:20" x14ac:dyDescent="0.25">
      <c r="A357" t="s">
        <v>601</v>
      </c>
      <c r="B357" t="s">
        <v>602</v>
      </c>
      <c r="C357">
        <v>159</v>
      </c>
      <c r="D357">
        <v>1</v>
      </c>
      <c r="E357" t="s">
        <v>11968</v>
      </c>
      <c r="F357">
        <v>218</v>
      </c>
      <c r="G357">
        <v>0</v>
      </c>
      <c r="H357" t="s">
        <v>637</v>
      </c>
      <c r="I357" t="s">
        <v>11969</v>
      </c>
      <c r="J357" t="s">
        <v>669</v>
      </c>
      <c r="K357" t="s">
        <v>639</v>
      </c>
      <c r="L357" t="s">
        <v>640</v>
      </c>
      <c r="M357" t="s">
        <v>11970</v>
      </c>
      <c r="N357" t="s">
        <v>639</v>
      </c>
      <c r="O357" t="s">
        <v>647</v>
      </c>
      <c r="P357" t="s">
        <v>5</v>
      </c>
      <c r="Q357" t="s">
        <v>648</v>
      </c>
      <c r="R357" t="s">
        <v>640</v>
      </c>
      <c r="S357" t="s">
        <v>11971</v>
      </c>
      <c r="T357" t="s">
        <v>11972</v>
      </c>
    </row>
    <row r="358" spans="1:20" x14ac:dyDescent="0.25">
      <c r="A358" t="s">
        <v>239</v>
      </c>
      <c r="B358" t="s">
        <v>245</v>
      </c>
      <c r="C358">
        <v>159</v>
      </c>
      <c r="D358">
        <v>1</v>
      </c>
      <c r="E358" t="s">
        <v>11968</v>
      </c>
      <c r="F358">
        <v>218</v>
      </c>
      <c r="G358">
        <v>0</v>
      </c>
      <c r="H358" t="s">
        <v>637</v>
      </c>
      <c r="I358" t="s">
        <v>11969</v>
      </c>
      <c r="J358" t="s">
        <v>669</v>
      </c>
      <c r="K358" t="s">
        <v>639</v>
      </c>
      <c r="L358" t="s">
        <v>640</v>
      </c>
      <c r="M358" t="s">
        <v>11970</v>
      </c>
      <c r="N358" t="s">
        <v>639</v>
      </c>
      <c r="O358" t="s">
        <v>647</v>
      </c>
      <c r="P358" t="s">
        <v>5</v>
      </c>
      <c r="Q358" t="s">
        <v>648</v>
      </c>
      <c r="R358" t="s">
        <v>640</v>
      </c>
      <c r="S358" t="s">
        <v>11971</v>
      </c>
      <c r="T358" t="s">
        <v>11972</v>
      </c>
    </row>
    <row r="359" spans="1:20" x14ac:dyDescent="0.25">
      <c r="A359" t="s">
        <v>147</v>
      </c>
      <c r="B359" t="s">
        <v>148</v>
      </c>
      <c r="C359">
        <v>33.333333333333336</v>
      </c>
      <c r="D359">
        <v>3</v>
      </c>
      <c r="E359" t="s">
        <v>11973</v>
      </c>
      <c r="F359">
        <v>200</v>
      </c>
      <c r="G359">
        <v>0</v>
      </c>
      <c r="H359" t="s">
        <v>637</v>
      </c>
      <c r="I359" t="s">
        <v>11974</v>
      </c>
      <c r="J359" t="s">
        <v>732</v>
      </c>
      <c r="K359" t="s">
        <v>639</v>
      </c>
      <c r="L359" t="s">
        <v>640</v>
      </c>
      <c r="M359" t="s">
        <v>11975</v>
      </c>
      <c r="N359" t="s">
        <v>639</v>
      </c>
      <c r="O359" t="s">
        <v>647</v>
      </c>
      <c r="P359" t="s">
        <v>5</v>
      </c>
      <c r="Q359" t="s">
        <v>648</v>
      </c>
      <c r="R359" t="s">
        <v>11976</v>
      </c>
      <c r="S359" t="s">
        <v>11977</v>
      </c>
      <c r="T359" t="s">
        <v>11975</v>
      </c>
    </row>
    <row r="360" spans="1:20" x14ac:dyDescent="0.25">
      <c r="A360" t="s">
        <v>101</v>
      </c>
      <c r="B360" t="s">
        <v>74</v>
      </c>
      <c r="C360">
        <v>120</v>
      </c>
      <c r="D360">
        <v>1</v>
      </c>
      <c r="E360" t="s">
        <v>11973</v>
      </c>
      <c r="F360">
        <v>200</v>
      </c>
      <c r="G360">
        <v>0</v>
      </c>
      <c r="H360" t="s">
        <v>637</v>
      </c>
      <c r="I360" t="s">
        <v>11974</v>
      </c>
      <c r="J360" t="s">
        <v>732</v>
      </c>
      <c r="K360" t="s">
        <v>639</v>
      </c>
      <c r="L360" t="s">
        <v>640</v>
      </c>
      <c r="M360" t="s">
        <v>11975</v>
      </c>
      <c r="N360" t="s">
        <v>639</v>
      </c>
      <c r="O360" t="s">
        <v>647</v>
      </c>
      <c r="P360" t="s">
        <v>5</v>
      </c>
      <c r="Q360" t="s">
        <v>648</v>
      </c>
      <c r="R360" t="s">
        <v>11976</v>
      </c>
      <c r="S360" t="s">
        <v>11977</v>
      </c>
      <c r="T360" t="s">
        <v>11975</v>
      </c>
    </row>
    <row r="361" spans="1:20" x14ac:dyDescent="0.25">
      <c r="A361" t="s">
        <v>601</v>
      </c>
      <c r="B361" t="s">
        <v>602</v>
      </c>
      <c r="C361">
        <v>159</v>
      </c>
      <c r="D361">
        <v>1</v>
      </c>
      <c r="E361" t="s">
        <v>11978</v>
      </c>
      <c r="F361">
        <v>109</v>
      </c>
      <c r="G361">
        <v>0</v>
      </c>
      <c r="H361" t="s">
        <v>637</v>
      </c>
      <c r="I361" t="s">
        <v>784</v>
      </c>
      <c r="J361" t="s">
        <v>663</v>
      </c>
      <c r="K361" t="s">
        <v>639</v>
      </c>
      <c r="L361" t="s">
        <v>640</v>
      </c>
      <c r="M361" t="s">
        <v>11979</v>
      </c>
      <c r="N361" t="s">
        <v>639</v>
      </c>
      <c r="O361" t="s">
        <v>660</v>
      </c>
      <c r="P361" t="s">
        <v>5</v>
      </c>
      <c r="Q361" t="s">
        <v>642</v>
      </c>
      <c r="R361" t="s">
        <v>640</v>
      </c>
      <c r="S361" t="s">
        <v>11980</v>
      </c>
      <c r="T361" t="s">
        <v>11979</v>
      </c>
    </row>
    <row r="362" spans="1:20" x14ac:dyDescent="0.25">
      <c r="A362" t="s">
        <v>22</v>
      </c>
      <c r="B362" t="s">
        <v>27</v>
      </c>
      <c r="C362">
        <v>66.333333333333329</v>
      </c>
      <c r="D362">
        <v>3</v>
      </c>
      <c r="E362" t="s">
        <v>11981</v>
      </c>
      <c r="F362">
        <v>250</v>
      </c>
      <c r="G362">
        <v>0</v>
      </c>
      <c r="H362" t="s">
        <v>649</v>
      </c>
      <c r="I362" t="s">
        <v>5788</v>
      </c>
      <c r="J362" t="s">
        <v>11982</v>
      </c>
      <c r="K362" t="s">
        <v>855</v>
      </c>
      <c r="L362" t="s">
        <v>786</v>
      </c>
      <c r="M362" t="s">
        <v>11979</v>
      </c>
      <c r="N362" t="s">
        <v>639</v>
      </c>
      <c r="O362" t="s">
        <v>651</v>
      </c>
      <c r="P362" t="s">
        <v>26</v>
      </c>
      <c r="Q362" t="s">
        <v>652</v>
      </c>
      <c r="R362" t="s">
        <v>640</v>
      </c>
      <c r="S362" t="s">
        <v>11983</v>
      </c>
      <c r="T362" t="s">
        <v>11979</v>
      </c>
    </row>
    <row r="363" spans="1:20" x14ac:dyDescent="0.25">
      <c r="A363" t="s">
        <v>240</v>
      </c>
      <c r="B363" t="s">
        <v>246</v>
      </c>
      <c r="C363">
        <v>159</v>
      </c>
      <c r="D363">
        <v>1</v>
      </c>
      <c r="E363" t="s">
        <v>11984</v>
      </c>
      <c r="F363">
        <v>109</v>
      </c>
      <c r="G363">
        <v>0</v>
      </c>
      <c r="H363" t="s">
        <v>637</v>
      </c>
      <c r="I363" t="s">
        <v>11985</v>
      </c>
      <c r="J363" t="s">
        <v>722</v>
      </c>
      <c r="K363" t="s">
        <v>639</v>
      </c>
      <c r="L363" t="s">
        <v>640</v>
      </c>
      <c r="M363" t="s">
        <v>11986</v>
      </c>
      <c r="N363" t="s">
        <v>639</v>
      </c>
      <c r="O363" t="s">
        <v>641</v>
      </c>
      <c r="P363" t="s">
        <v>5</v>
      </c>
      <c r="Q363" t="s">
        <v>642</v>
      </c>
      <c r="R363" t="s">
        <v>640</v>
      </c>
      <c r="S363" t="s">
        <v>11987</v>
      </c>
      <c r="T363" t="s">
        <v>11986</v>
      </c>
    </row>
    <row r="364" spans="1:20" x14ac:dyDescent="0.25">
      <c r="A364" t="s">
        <v>22</v>
      </c>
      <c r="B364" t="s">
        <v>27</v>
      </c>
      <c r="C364">
        <v>120</v>
      </c>
      <c r="D364">
        <v>1</v>
      </c>
      <c r="E364" t="s">
        <v>11988</v>
      </c>
      <c r="F364">
        <v>100</v>
      </c>
      <c r="G364">
        <v>0</v>
      </c>
      <c r="H364" t="s">
        <v>637</v>
      </c>
      <c r="I364" t="s">
        <v>11989</v>
      </c>
      <c r="J364" t="s">
        <v>715</v>
      </c>
      <c r="K364" t="s">
        <v>639</v>
      </c>
      <c r="L364" t="s">
        <v>640</v>
      </c>
      <c r="M364" t="s">
        <v>11986</v>
      </c>
      <c r="N364" t="s">
        <v>639</v>
      </c>
      <c r="O364" t="s">
        <v>641</v>
      </c>
      <c r="P364" t="s">
        <v>5</v>
      </c>
      <c r="Q364" t="s">
        <v>642</v>
      </c>
      <c r="R364" t="s">
        <v>640</v>
      </c>
      <c r="S364" t="s">
        <v>11990</v>
      </c>
      <c r="T364" t="s">
        <v>11986</v>
      </c>
    </row>
    <row r="365" spans="1:20" x14ac:dyDescent="0.25">
      <c r="A365" t="s">
        <v>239</v>
      </c>
      <c r="B365" t="s">
        <v>245</v>
      </c>
      <c r="C365">
        <v>159</v>
      </c>
      <c r="D365">
        <v>1</v>
      </c>
      <c r="E365" t="s">
        <v>11991</v>
      </c>
      <c r="F365">
        <v>129</v>
      </c>
      <c r="G365">
        <v>0</v>
      </c>
      <c r="H365" t="s">
        <v>637</v>
      </c>
      <c r="I365" t="s">
        <v>11992</v>
      </c>
      <c r="J365" t="s">
        <v>657</v>
      </c>
      <c r="K365" t="s">
        <v>639</v>
      </c>
      <c r="L365" t="s">
        <v>640</v>
      </c>
      <c r="M365" t="s">
        <v>11993</v>
      </c>
      <c r="N365" t="s">
        <v>639</v>
      </c>
      <c r="O365" t="s">
        <v>641</v>
      </c>
      <c r="P365" t="s">
        <v>5</v>
      </c>
      <c r="Q365" t="s">
        <v>642</v>
      </c>
      <c r="R365" t="s">
        <v>640</v>
      </c>
      <c r="S365" t="s">
        <v>11994</v>
      </c>
      <c r="T365" t="s">
        <v>11993</v>
      </c>
    </row>
    <row r="366" spans="1:20" x14ac:dyDescent="0.25">
      <c r="A366" t="s">
        <v>116</v>
      </c>
      <c r="B366" t="s">
        <v>117</v>
      </c>
      <c r="C366">
        <v>12</v>
      </c>
      <c r="D366">
        <v>10</v>
      </c>
      <c r="E366" t="s">
        <v>11995</v>
      </c>
      <c r="F366">
        <v>140</v>
      </c>
      <c r="G366">
        <v>0</v>
      </c>
      <c r="H366" t="s">
        <v>649</v>
      </c>
      <c r="I366" t="s">
        <v>873</v>
      </c>
      <c r="J366" t="s">
        <v>11996</v>
      </c>
      <c r="K366" t="s">
        <v>903</v>
      </c>
      <c r="L366" t="s">
        <v>901</v>
      </c>
      <c r="M366" t="s">
        <v>11993</v>
      </c>
      <c r="N366" t="s">
        <v>639</v>
      </c>
      <c r="O366" t="s">
        <v>651</v>
      </c>
      <c r="P366" t="s">
        <v>26</v>
      </c>
      <c r="Q366" t="s">
        <v>652</v>
      </c>
      <c r="R366" t="s">
        <v>640</v>
      </c>
      <c r="S366" t="s">
        <v>11997</v>
      </c>
      <c r="T366" t="s">
        <v>11993</v>
      </c>
    </row>
    <row r="367" spans="1:20" x14ac:dyDescent="0.25">
      <c r="A367" t="s">
        <v>147</v>
      </c>
      <c r="B367" t="s">
        <v>148</v>
      </c>
      <c r="C367">
        <v>65</v>
      </c>
      <c r="D367">
        <v>2</v>
      </c>
      <c r="E367" t="s">
        <v>11998</v>
      </c>
      <c r="F367">
        <v>70</v>
      </c>
      <c r="G367">
        <v>0</v>
      </c>
      <c r="H367" t="s">
        <v>637</v>
      </c>
      <c r="I367" t="s">
        <v>11999</v>
      </c>
      <c r="J367" t="s">
        <v>720</v>
      </c>
      <c r="K367" t="s">
        <v>639</v>
      </c>
      <c r="L367" t="s">
        <v>640</v>
      </c>
      <c r="M367" t="s">
        <v>12000</v>
      </c>
      <c r="N367" t="s">
        <v>639</v>
      </c>
      <c r="O367" t="s">
        <v>641</v>
      </c>
      <c r="P367" t="s">
        <v>5</v>
      </c>
      <c r="Q367" t="s">
        <v>642</v>
      </c>
      <c r="R367" t="s">
        <v>640</v>
      </c>
      <c r="S367" t="s">
        <v>12001</v>
      </c>
      <c r="T367" t="s">
        <v>11993</v>
      </c>
    </row>
    <row r="368" spans="1:20" x14ac:dyDescent="0.25">
      <c r="A368" t="s">
        <v>147</v>
      </c>
      <c r="B368" t="s">
        <v>148</v>
      </c>
      <c r="C368">
        <v>65</v>
      </c>
      <c r="D368">
        <v>1</v>
      </c>
      <c r="E368" t="s">
        <v>12002</v>
      </c>
      <c r="F368">
        <v>35</v>
      </c>
      <c r="G368">
        <v>0</v>
      </c>
      <c r="H368" t="s">
        <v>637</v>
      </c>
      <c r="I368" t="s">
        <v>12003</v>
      </c>
      <c r="J368" t="s">
        <v>757</v>
      </c>
      <c r="K368" t="s">
        <v>639</v>
      </c>
      <c r="L368" t="s">
        <v>640</v>
      </c>
      <c r="M368" t="s">
        <v>12000</v>
      </c>
      <c r="N368" t="s">
        <v>639</v>
      </c>
      <c r="O368" t="s">
        <v>641</v>
      </c>
      <c r="P368" t="s">
        <v>5</v>
      </c>
      <c r="Q368" t="s">
        <v>642</v>
      </c>
      <c r="R368" t="s">
        <v>640</v>
      </c>
      <c r="S368" t="s">
        <v>12004</v>
      </c>
      <c r="T368" t="s">
        <v>11993</v>
      </c>
    </row>
    <row r="369" spans="1:20" x14ac:dyDescent="0.25">
      <c r="A369" t="s">
        <v>147</v>
      </c>
      <c r="B369" t="s">
        <v>148</v>
      </c>
      <c r="C369">
        <v>65</v>
      </c>
      <c r="D369">
        <v>1</v>
      </c>
      <c r="E369" t="s">
        <v>12005</v>
      </c>
      <c r="F369">
        <v>35</v>
      </c>
      <c r="G369">
        <v>0</v>
      </c>
      <c r="H369" t="s">
        <v>637</v>
      </c>
      <c r="I369" t="s">
        <v>12006</v>
      </c>
      <c r="J369" t="s">
        <v>697</v>
      </c>
      <c r="K369" t="s">
        <v>639</v>
      </c>
      <c r="L369" t="s">
        <v>640</v>
      </c>
      <c r="M369" t="s">
        <v>12000</v>
      </c>
      <c r="N369" t="s">
        <v>639</v>
      </c>
      <c r="O369" t="s">
        <v>647</v>
      </c>
      <c r="P369" t="s">
        <v>5</v>
      </c>
      <c r="Q369" t="s">
        <v>648</v>
      </c>
      <c r="R369" t="s">
        <v>12007</v>
      </c>
      <c r="S369" t="s">
        <v>12008</v>
      </c>
      <c r="T369" t="s">
        <v>12000</v>
      </c>
    </row>
    <row r="370" spans="1:20" x14ac:dyDescent="0.25">
      <c r="A370" t="s">
        <v>147</v>
      </c>
      <c r="B370" t="s">
        <v>148</v>
      </c>
      <c r="C370">
        <v>65</v>
      </c>
      <c r="D370">
        <v>1</v>
      </c>
      <c r="E370" t="s">
        <v>12009</v>
      </c>
      <c r="F370">
        <v>35</v>
      </c>
      <c r="G370">
        <v>0</v>
      </c>
      <c r="H370" t="s">
        <v>637</v>
      </c>
      <c r="I370" t="s">
        <v>12010</v>
      </c>
      <c r="J370" t="s">
        <v>689</v>
      </c>
      <c r="K370" t="s">
        <v>639</v>
      </c>
      <c r="L370" t="s">
        <v>640</v>
      </c>
      <c r="M370" t="s">
        <v>12011</v>
      </c>
      <c r="N370" t="s">
        <v>639</v>
      </c>
      <c r="O370" t="s">
        <v>647</v>
      </c>
      <c r="P370" t="s">
        <v>5</v>
      </c>
      <c r="Q370" t="s">
        <v>648</v>
      </c>
      <c r="R370" t="s">
        <v>640</v>
      </c>
      <c r="S370" t="s">
        <v>12012</v>
      </c>
      <c r="T370" t="s">
        <v>12011</v>
      </c>
    </row>
    <row r="371" spans="1:20" x14ac:dyDescent="0.25">
      <c r="A371" t="s">
        <v>516</v>
      </c>
      <c r="B371" t="s">
        <v>120</v>
      </c>
      <c r="C371">
        <v>75</v>
      </c>
      <c r="D371">
        <v>1</v>
      </c>
      <c r="E371" t="s">
        <v>12013</v>
      </c>
      <c r="F371">
        <v>112</v>
      </c>
      <c r="G371">
        <v>37</v>
      </c>
      <c r="H371" t="s">
        <v>649</v>
      </c>
      <c r="I371" t="s">
        <v>12014</v>
      </c>
      <c r="J371" t="s">
        <v>12015</v>
      </c>
      <c r="K371" t="s">
        <v>4824</v>
      </c>
      <c r="L371" t="s">
        <v>847</v>
      </c>
      <c r="M371" t="s">
        <v>11932</v>
      </c>
      <c r="N371" t="s">
        <v>639</v>
      </c>
      <c r="O371" t="s">
        <v>651</v>
      </c>
      <c r="P371" t="s">
        <v>26</v>
      </c>
      <c r="Q371" t="s">
        <v>652</v>
      </c>
      <c r="R371" t="s">
        <v>640</v>
      </c>
      <c r="S371" t="s">
        <v>12016</v>
      </c>
      <c r="T371" t="s">
        <v>12017</v>
      </c>
    </row>
    <row r="372" spans="1:20" x14ac:dyDescent="0.25">
      <c r="A372" t="s">
        <v>147</v>
      </c>
      <c r="B372" t="s">
        <v>148</v>
      </c>
      <c r="C372">
        <v>33.333333333333336</v>
      </c>
      <c r="D372">
        <v>3</v>
      </c>
      <c r="E372" t="s">
        <v>12018</v>
      </c>
      <c r="F372">
        <v>149</v>
      </c>
      <c r="G372">
        <v>0</v>
      </c>
      <c r="H372" t="s">
        <v>649</v>
      </c>
      <c r="I372" t="s">
        <v>10216</v>
      </c>
      <c r="J372" t="s">
        <v>12019</v>
      </c>
      <c r="K372" t="s">
        <v>10590</v>
      </c>
      <c r="L372" t="s">
        <v>960</v>
      </c>
      <c r="M372" t="s">
        <v>12020</v>
      </c>
      <c r="N372" t="s">
        <v>639</v>
      </c>
      <c r="O372" t="s">
        <v>651</v>
      </c>
      <c r="P372" t="s">
        <v>26</v>
      </c>
      <c r="Q372" t="s">
        <v>652</v>
      </c>
      <c r="R372" t="s">
        <v>640</v>
      </c>
      <c r="S372" t="s">
        <v>12021</v>
      </c>
      <c r="T372" t="s">
        <v>12020</v>
      </c>
    </row>
    <row r="373" spans="1:20" x14ac:dyDescent="0.25">
      <c r="A373" t="s">
        <v>101</v>
      </c>
      <c r="B373" t="s">
        <v>74</v>
      </c>
      <c r="C373">
        <v>120</v>
      </c>
      <c r="D373">
        <v>2</v>
      </c>
      <c r="E373" t="s">
        <v>12022</v>
      </c>
      <c r="F373">
        <v>200</v>
      </c>
      <c r="G373">
        <v>0</v>
      </c>
      <c r="H373" t="s">
        <v>637</v>
      </c>
      <c r="I373" t="s">
        <v>11803</v>
      </c>
      <c r="J373" t="s">
        <v>653</v>
      </c>
      <c r="K373" t="s">
        <v>639</v>
      </c>
      <c r="L373" t="s">
        <v>640</v>
      </c>
      <c r="M373" t="s">
        <v>12023</v>
      </c>
      <c r="N373" t="s">
        <v>639</v>
      </c>
      <c r="O373" t="s">
        <v>641</v>
      </c>
      <c r="P373" t="s">
        <v>5</v>
      </c>
      <c r="Q373" t="s">
        <v>642</v>
      </c>
      <c r="R373" t="s">
        <v>640</v>
      </c>
      <c r="S373" t="s">
        <v>12024</v>
      </c>
      <c r="T373" t="s">
        <v>12023</v>
      </c>
    </row>
    <row r="374" spans="1:20" x14ac:dyDescent="0.25">
      <c r="A374" t="s">
        <v>239</v>
      </c>
      <c r="B374" t="s">
        <v>245</v>
      </c>
      <c r="C374">
        <v>159</v>
      </c>
      <c r="D374">
        <v>1</v>
      </c>
      <c r="E374" t="s">
        <v>12025</v>
      </c>
      <c r="F374">
        <v>129</v>
      </c>
      <c r="G374">
        <v>0</v>
      </c>
      <c r="H374" t="s">
        <v>637</v>
      </c>
      <c r="I374" t="s">
        <v>12026</v>
      </c>
      <c r="J374" t="s">
        <v>683</v>
      </c>
      <c r="K374" t="s">
        <v>639</v>
      </c>
      <c r="L374" t="s">
        <v>640</v>
      </c>
      <c r="M374" t="s">
        <v>12027</v>
      </c>
      <c r="N374" t="s">
        <v>639</v>
      </c>
      <c r="O374" t="s">
        <v>641</v>
      </c>
      <c r="P374" t="s">
        <v>5</v>
      </c>
      <c r="Q374" t="s">
        <v>642</v>
      </c>
      <c r="R374" t="s">
        <v>640</v>
      </c>
      <c r="S374" t="s">
        <v>12028</v>
      </c>
      <c r="T374" t="s">
        <v>12029</v>
      </c>
    </row>
    <row r="375" spans="1:20" x14ac:dyDescent="0.25">
      <c r="A375" t="s">
        <v>241</v>
      </c>
      <c r="B375" t="s">
        <v>247</v>
      </c>
      <c r="C375">
        <v>139</v>
      </c>
      <c r="D375">
        <v>1</v>
      </c>
      <c r="E375" t="s">
        <v>12030</v>
      </c>
      <c r="F375">
        <v>215</v>
      </c>
      <c r="G375">
        <v>0</v>
      </c>
      <c r="H375" t="s">
        <v>751</v>
      </c>
      <c r="I375" t="s">
        <v>12031</v>
      </c>
      <c r="J375" t="s">
        <v>12032</v>
      </c>
      <c r="K375" t="s">
        <v>9490</v>
      </c>
      <c r="L375" t="s">
        <v>12033</v>
      </c>
      <c r="M375" t="s">
        <v>12034</v>
      </c>
      <c r="N375" t="s">
        <v>1010</v>
      </c>
      <c r="O375" t="s">
        <v>753</v>
      </c>
      <c r="P375" t="s">
        <v>744</v>
      </c>
      <c r="Q375" t="s">
        <v>745</v>
      </c>
      <c r="R375" t="s">
        <v>640</v>
      </c>
      <c r="S375" t="s">
        <v>12035</v>
      </c>
      <c r="T375" t="s">
        <v>12036</v>
      </c>
    </row>
    <row r="376" spans="1:20" x14ac:dyDescent="0.25">
      <c r="A376" t="s">
        <v>239</v>
      </c>
      <c r="B376" t="s">
        <v>245</v>
      </c>
      <c r="C376">
        <v>139</v>
      </c>
      <c r="D376">
        <v>1</v>
      </c>
      <c r="E376" t="s">
        <v>12030</v>
      </c>
      <c r="F376">
        <v>215</v>
      </c>
      <c r="G376">
        <v>0</v>
      </c>
      <c r="H376" t="s">
        <v>751</v>
      </c>
      <c r="I376" t="s">
        <v>12031</v>
      </c>
      <c r="J376" t="s">
        <v>12032</v>
      </c>
      <c r="K376" t="s">
        <v>9490</v>
      </c>
      <c r="L376" t="s">
        <v>12033</v>
      </c>
      <c r="M376" t="s">
        <v>12034</v>
      </c>
      <c r="N376" t="s">
        <v>1010</v>
      </c>
      <c r="O376" t="s">
        <v>753</v>
      </c>
      <c r="P376" t="s">
        <v>744</v>
      </c>
      <c r="Q376" t="s">
        <v>745</v>
      </c>
      <c r="R376" t="s">
        <v>640</v>
      </c>
      <c r="S376" t="s">
        <v>12035</v>
      </c>
      <c r="T376" t="s">
        <v>12036</v>
      </c>
    </row>
    <row r="377" spans="1:20" x14ac:dyDescent="0.25">
      <c r="A377" t="s">
        <v>239</v>
      </c>
      <c r="B377" t="s">
        <v>245</v>
      </c>
      <c r="C377">
        <v>139</v>
      </c>
      <c r="D377">
        <v>2</v>
      </c>
      <c r="E377" t="s">
        <v>12037</v>
      </c>
      <c r="F377">
        <v>215</v>
      </c>
      <c r="G377">
        <v>0</v>
      </c>
      <c r="H377" t="s">
        <v>751</v>
      </c>
      <c r="I377" t="s">
        <v>12038</v>
      </c>
      <c r="J377" t="s">
        <v>12039</v>
      </c>
      <c r="K377" t="s">
        <v>12040</v>
      </c>
      <c r="L377" t="s">
        <v>12041</v>
      </c>
      <c r="M377" t="s">
        <v>12027</v>
      </c>
      <c r="N377" t="s">
        <v>1010</v>
      </c>
      <c r="O377" t="s">
        <v>753</v>
      </c>
      <c r="P377" t="s">
        <v>744</v>
      </c>
      <c r="Q377" t="s">
        <v>745</v>
      </c>
      <c r="R377" t="s">
        <v>640</v>
      </c>
      <c r="S377" t="s">
        <v>12042</v>
      </c>
      <c r="T377" t="s">
        <v>12027</v>
      </c>
    </row>
    <row r="378" spans="1:20" x14ac:dyDescent="0.25">
      <c r="A378" t="s">
        <v>239</v>
      </c>
      <c r="B378" t="s">
        <v>245</v>
      </c>
      <c r="C378">
        <v>139</v>
      </c>
      <c r="D378">
        <v>1</v>
      </c>
      <c r="E378" t="s">
        <v>12043</v>
      </c>
      <c r="F378">
        <v>215</v>
      </c>
      <c r="G378">
        <v>0</v>
      </c>
      <c r="H378" t="s">
        <v>751</v>
      </c>
      <c r="I378" t="s">
        <v>12044</v>
      </c>
      <c r="J378" t="s">
        <v>12045</v>
      </c>
      <c r="K378" t="s">
        <v>978</v>
      </c>
      <c r="L378" t="s">
        <v>12046</v>
      </c>
      <c r="M378" t="s">
        <v>12047</v>
      </c>
      <c r="N378" t="s">
        <v>1010</v>
      </c>
      <c r="O378" t="s">
        <v>753</v>
      </c>
      <c r="P378" t="s">
        <v>744</v>
      </c>
      <c r="Q378" t="s">
        <v>745</v>
      </c>
      <c r="R378" t="s">
        <v>640</v>
      </c>
      <c r="S378" t="s">
        <v>12048</v>
      </c>
      <c r="T378" t="s">
        <v>12047</v>
      </c>
    </row>
    <row r="379" spans="1:20" x14ac:dyDescent="0.25">
      <c r="A379" t="s">
        <v>240</v>
      </c>
      <c r="B379" t="s">
        <v>246</v>
      </c>
      <c r="C379">
        <v>139</v>
      </c>
      <c r="D379">
        <v>1</v>
      </c>
      <c r="E379" t="s">
        <v>12043</v>
      </c>
      <c r="F379">
        <v>215</v>
      </c>
      <c r="G379">
        <v>0</v>
      </c>
      <c r="H379" t="s">
        <v>751</v>
      </c>
      <c r="I379" t="s">
        <v>12044</v>
      </c>
      <c r="J379" t="s">
        <v>12045</v>
      </c>
      <c r="K379" t="s">
        <v>978</v>
      </c>
      <c r="L379" t="s">
        <v>12046</v>
      </c>
      <c r="M379" t="s">
        <v>12047</v>
      </c>
      <c r="N379" t="s">
        <v>1010</v>
      </c>
      <c r="O379" t="s">
        <v>753</v>
      </c>
      <c r="P379" t="s">
        <v>744</v>
      </c>
      <c r="Q379" t="s">
        <v>745</v>
      </c>
      <c r="R379" t="s">
        <v>640</v>
      </c>
      <c r="S379" t="s">
        <v>12048</v>
      </c>
      <c r="T379" t="s">
        <v>12047</v>
      </c>
    </row>
    <row r="380" spans="1:20" x14ac:dyDescent="0.25">
      <c r="A380" t="s">
        <v>240</v>
      </c>
      <c r="B380" t="s">
        <v>246</v>
      </c>
      <c r="C380">
        <v>139</v>
      </c>
      <c r="D380">
        <v>2</v>
      </c>
      <c r="E380" t="s">
        <v>12049</v>
      </c>
      <c r="F380">
        <v>215</v>
      </c>
      <c r="G380">
        <v>0</v>
      </c>
      <c r="H380" t="s">
        <v>751</v>
      </c>
      <c r="I380" t="s">
        <v>10576</v>
      </c>
      <c r="J380" t="s">
        <v>12050</v>
      </c>
      <c r="K380" t="s">
        <v>961</v>
      </c>
      <c r="L380" t="s">
        <v>10578</v>
      </c>
      <c r="M380" t="s">
        <v>12051</v>
      </c>
      <c r="N380" t="s">
        <v>1010</v>
      </c>
      <c r="O380" t="s">
        <v>753</v>
      </c>
      <c r="P380" t="s">
        <v>744</v>
      </c>
      <c r="Q380" t="s">
        <v>745</v>
      </c>
      <c r="R380" t="s">
        <v>640</v>
      </c>
      <c r="S380" t="s">
        <v>12052</v>
      </c>
      <c r="T380" t="s">
        <v>12053</v>
      </c>
    </row>
    <row r="381" spans="1:20" x14ac:dyDescent="0.25">
      <c r="A381" t="s">
        <v>601</v>
      </c>
      <c r="B381" t="s">
        <v>602</v>
      </c>
      <c r="C381">
        <v>109</v>
      </c>
      <c r="D381">
        <v>1</v>
      </c>
      <c r="E381" t="s">
        <v>12054</v>
      </c>
      <c r="F381">
        <v>268</v>
      </c>
      <c r="G381">
        <v>50</v>
      </c>
      <c r="H381" t="s">
        <v>751</v>
      </c>
      <c r="I381" t="s">
        <v>12055</v>
      </c>
      <c r="J381" t="s">
        <v>12056</v>
      </c>
      <c r="K381" t="s">
        <v>1099</v>
      </c>
      <c r="L381" t="s">
        <v>12057</v>
      </c>
      <c r="M381" t="s">
        <v>12053</v>
      </c>
      <c r="N381" t="s">
        <v>1010</v>
      </c>
      <c r="O381" t="s">
        <v>753</v>
      </c>
      <c r="P381" t="s">
        <v>744</v>
      </c>
      <c r="Q381" t="s">
        <v>745</v>
      </c>
      <c r="R381" t="s">
        <v>640</v>
      </c>
      <c r="S381" t="s">
        <v>12058</v>
      </c>
      <c r="T381" t="s">
        <v>12059</v>
      </c>
    </row>
    <row r="382" spans="1:20" x14ac:dyDescent="0.25">
      <c r="A382" t="s">
        <v>241</v>
      </c>
      <c r="B382" t="s">
        <v>247</v>
      </c>
      <c r="C382">
        <v>109</v>
      </c>
      <c r="D382">
        <v>1</v>
      </c>
      <c r="E382" t="s">
        <v>12054</v>
      </c>
      <c r="F382">
        <v>268</v>
      </c>
      <c r="G382">
        <v>50</v>
      </c>
      <c r="H382" t="s">
        <v>751</v>
      </c>
      <c r="I382" t="s">
        <v>12055</v>
      </c>
      <c r="J382" t="s">
        <v>12056</v>
      </c>
      <c r="K382" t="s">
        <v>1099</v>
      </c>
      <c r="L382" t="s">
        <v>12057</v>
      </c>
      <c r="M382" t="s">
        <v>12053</v>
      </c>
      <c r="N382" t="s">
        <v>1010</v>
      </c>
      <c r="O382" t="s">
        <v>753</v>
      </c>
      <c r="P382" t="s">
        <v>744</v>
      </c>
      <c r="Q382" t="s">
        <v>745</v>
      </c>
      <c r="R382" t="s">
        <v>640</v>
      </c>
      <c r="S382" t="s">
        <v>12058</v>
      </c>
      <c r="T382" t="s">
        <v>12059</v>
      </c>
    </row>
    <row r="383" spans="1:20" x14ac:dyDescent="0.25">
      <c r="A383" t="s">
        <v>18</v>
      </c>
      <c r="B383" t="s">
        <v>19</v>
      </c>
      <c r="C383">
        <v>66.666666666666671</v>
      </c>
      <c r="D383">
        <v>3</v>
      </c>
      <c r="E383" t="s">
        <v>12060</v>
      </c>
      <c r="F383">
        <v>129</v>
      </c>
      <c r="G383">
        <v>0</v>
      </c>
      <c r="H383" t="s">
        <v>637</v>
      </c>
      <c r="I383" t="s">
        <v>12061</v>
      </c>
      <c r="J383" t="s">
        <v>663</v>
      </c>
      <c r="K383" t="s">
        <v>639</v>
      </c>
      <c r="L383" t="s">
        <v>640</v>
      </c>
      <c r="M383" t="s">
        <v>12062</v>
      </c>
      <c r="N383" t="s">
        <v>639</v>
      </c>
      <c r="O383" t="s">
        <v>641</v>
      </c>
      <c r="P383" t="s">
        <v>5</v>
      </c>
      <c r="Q383" t="s">
        <v>642</v>
      </c>
      <c r="R383" t="s">
        <v>640</v>
      </c>
      <c r="S383" t="s">
        <v>12063</v>
      </c>
      <c r="T383" t="s">
        <v>12062</v>
      </c>
    </row>
    <row r="384" spans="1:20" x14ac:dyDescent="0.25">
      <c r="A384" t="s">
        <v>14</v>
      </c>
      <c r="B384" t="s">
        <v>15</v>
      </c>
      <c r="C384">
        <v>59</v>
      </c>
      <c r="D384">
        <v>1</v>
      </c>
      <c r="E384" t="s">
        <v>12064</v>
      </c>
      <c r="F384">
        <v>59</v>
      </c>
      <c r="G384">
        <v>0</v>
      </c>
      <c r="H384" t="s">
        <v>649</v>
      </c>
      <c r="I384" t="s">
        <v>8935</v>
      </c>
      <c r="J384" t="s">
        <v>12065</v>
      </c>
      <c r="K384" t="s">
        <v>12066</v>
      </c>
      <c r="L384" t="s">
        <v>749</v>
      </c>
      <c r="M384" t="s">
        <v>12067</v>
      </c>
      <c r="N384" t="s">
        <v>639</v>
      </c>
      <c r="O384" t="s">
        <v>651</v>
      </c>
      <c r="P384" t="s">
        <v>26</v>
      </c>
      <c r="Q384" t="s">
        <v>652</v>
      </c>
      <c r="R384" t="s">
        <v>640</v>
      </c>
      <c r="S384" t="s">
        <v>12068</v>
      </c>
      <c r="T384" t="s">
        <v>12062</v>
      </c>
    </row>
    <row r="385" spans="1:20" x14ac:dyDescent="0.25">
      <c r="A385" t="s">
        <v>601</v>
      </c>
      <c r="B385" t="s">
        <v>602</v>
      </c>
      <c r="C385">
        <v>139</v>
      </c>
      <c r="D385">
        <v>1</v>
      </c>
      <c r="E385" t="s">
        <v>12069</v>
      </c>
      <c r="F385">
        <v>886</v>
      </c>
      <c r="G385">
        <v>0</v>
      </c>
      <c r="H385" t="s">
        <v>637</v>
      </c>
      <c r="I385" t="s">
        <v>12070</v>
      </c>
      <c r="J385" t="s">
        <v>727</v>
      </c>
      <c r="K385" t="s">
        <v>639</v>
      </c>
      <c r="L385" t="s">
        <v>640</v>
      </c>
      <c r="M385" t="s">
        <v>12071</v>
      </c>
      <c r="N385" t="s">
        <v>639</v>
      </c>
      <c r="O385" t="s">
        <v>641</v>
      </c>
      <c r="P385" t="s">
        <v>5</v>
      </c>
      <c r="Q385" t="s">
        <v>642</v>
      </c>
      <c r="R385" t="s">
        <v>640</v>
      </c>
      <c r="S385" t="s">
        <v>12072</v>
      </c>
      <c r="T385" t="s">
        <v>12071</v>
      </c>
    </row>
    <row r="386" spans="1:20" x14ac:dyDescent="0.25">
      <c r="A386" t="s">
        <v>241</v>
      </c>
      <c r="B386" t="s">
        <v>247</v>
      </c>
      <c r="C386">
        <v>139</v>
      </c>
      <c r="D386">
        <v>1</v>
      </c>
      <c r="E386" t="s">
        <v>12069</v>
      </c>
      <c r="F386">
        <v>886</v>
      </c>
      <c r="G386">
        <v>0</v>
      </c>
      <c r="H386" t="s">
        <v>637</v>
      </c>
      <c r="I386" t="s">
        <v>12070</v>
      </c>
      <c r="J386" t="s">
        <v>727</v>
      </c>
      <c r="K386" t="s">
        <v>639</v>
      </c>
      <c r="L386" t="s">
        <v>640</v>
      </c>
      <c r="M386" t="s">
        <v>12071</v>
      </c>
      <c r="N386" t="s">
        <v>639</v>
      </c>
      <c r="O386" t="s">
        <v>641</v>
      </c>
      <c r="P386" t="s">
        <v>5</v>
      </c>
      <c r="Q386" t="s">
        <v>642</v>
      </c>
      <c r="R386" t="s">
        <v>640</v>
      </c>
      <c r="S386" t="s">
        <v>12072</v>
      </c>
      <c r="T386" t="s">
        <v>12071</v>
      </c>
    </row>
    <row r="387" spans="1:20" x14ac:dyDescent="0.25">
      <c r="A387" t="s">
        <v>240</v>
      </c>
      <c r="B387" t="s">
        <v>246</v>
      </c>
      <c r="C387">
        <v>139</v>
      </c>
      <c r="D387">
        <v>1</v>
      </c>
      <c r="E387" t="s">
        <v>12069</v>
      </c>
      <c r="F387">
        <v>886</v>
      </c>
      <c r="G387">
        <v>0</v>
      </c>
      <c r="H387" t="s">
        <v>637</v>
      </c>
      <c r="I387" t="s">
        <v>12070</v>
      </c>
      <c r="J387" t="s">
        <v>727</v>
      </c>
      <c r="K387" t="s">
        <v>639</v>
      </c>
      <c r="L387" t="s">
        <v>640</v>
      </c>
      <c r="M387" t="s">
        <v>12071</v>
      </c>
      <c r="N387" t="s">
        <v>639</v>
      </c>
      <c r="O387" t="s">
        <v>641</v>
      </c>
      <c r="P387" t="s">
        <v>5</v>
      </c>
      <c r="Q387" t="s">
        <v>642</v>
      </c>
      <c r="R387" t="s">
        <v>640</v>
      </c>
      <c r="S387" t="s">
        <v>12072</v>
      </c>
      <c r="T387" t="s">
        <v>12071</v>
      </c>
    </row>
    <row r="388" spans="1:20" x14ac:dyDescent="0.25">
      <c r="A388" t="s">
        <v>239</v>
      </c>
      <c r="B388" t="s">
        <v>245</v>
      </c>
      <c r="C388">
        <v>139</v>
      </c>
      <c r="D388">
        <v>1</v>
      </c>
      <c r="E388" t="s">
        <v>12069</v>
      </c>
      <c r="F388">
        <v>886</v>
      </c>
      <c r="G388">
        <v>0</v>
      </c>
      <c r="H388" t="s">
        <v>637</v>
      </c>
      <c r="I388" t="s">
        <v>12070</v>
      </c>
      <c r="J388" t="s">
        <v>727</v>
      </c>
      <c r="K388" t="s">
        <v>639</v>
      </c>
      <c r="L388" t="s">
        <v>640</v>
      </c>
      <c r="M388" t="s">
        <v>12071</v>
      </c>
      <c r="N388" t="s">
        <v>639</v>
      </c>
      <c r="O388" t="s">
        <v>641</v>
      </c>
      <c r="P388" t="s">
        <v>5</v>
      </c>
      <c r="Q388" t="s">
        <v>642</v>
      </c>
      <c r="R388" t="s">
        <v>640</v>
      </c>
      <c r="S388" t="s">
        <v>12072</v>
      </c>
      <c r="T388" t="s">
        <v>12071</v>
      </c>
    </row>
    <row r="389" spans="1:20" x14ac:dyDescent="0.25">
      <c r="A389" t="s">
        <v>240</v>
      </c>
      <c r="B389" t="s">
        <v>246</v>
      </c>
      <c r="C389">
        <v>159</v>
      </c>
      <c r="D389">
        <v>2</v>
      </c>
      <c r="E389" t="s">
        <v>12069</v>
      </c>
      <c r="F389">
        <v>886</v>
      </c>
      <c r="G389">
        <v>0</v>
      </c>
      <c r="H389" t="s">
        <v>637</v>
      </c>
      <c r="I389" t="s">
        <v>12070</v>
      </c>
      <c r="J389" t="s">
        <v>727</v>
      </c>
      <c r="K389" t="s">
        <v>639</v>
      </c>
      <c r="L389" t="s">
        <v>640</v>
      </c>
      <c r="M389" t="s">
        <v>12071</v>
      </c>
      <c r="N389" t="s">
        <v>639</v>
      </c>
      <c r="O389" t="s">
        <v>641</v>
      </c>
      <c r="P389" t="s">
        <v>5</v>
      </c>
      <c r="Q389" t="s">
        <v>642</v>
      </c>
      <c r="R389" t="s">
        <v>640</v>
      </c>
      <c r="S389" t="s">
        <v>12072</v>
      </c>
      <c r="T389" t="s">
        <v>12071</v>
      </c>
    </row>
    <row r="390" spans="1:20" x14ac:dyDescent="0.25">
      <c r="A390" t="s">
        <v>239</v>
      </c>
      <c r="B390" t="s">
        <v>245</v>
      </c>
      <c r="C390">
        <v>159</v>
      </c>
      <c r="D390">
        <v>1</v>
      </c>
      <c r="E390" t="s">
        <v>12069</v>
      </c>
      <c r="F390">
        <v>886</v>
      </c>
      <c r="G390">
        <v>0</v>
      </c>
      <c r="H390" t="s">
        <v>637</v>
      </c>
      <c r="I390" t="s">
        <v>12070</v>
      </c>
      <c r="J390" t="s">
        <v>727</v>
      </c>
      <c r="K390" t="s">
        <v>639</v>
      </c>
      <c r="L390" t="s">
        <v>640</v>
      </c>
      <c r="M390" t="s">
        <v>12071</v>
      </c>
      <c r="N390" t="s">
        <v>639</v>
      </c>
      <c r="O390" t="s">
        <v>641</v>
      </c>
      <c r="P390" t="s">
        <v>5</v>
      </c>
      <c r="Q390" t="s">
        <v>642</v>
      </c>
      <c r="R390" t="s">
        <v>640</v>
      </c>
      <c r="S390" t="s">
        <v>12072</v>
      </c>
      <c r="T390" t="s">
        <v>12071</v>
      </c>
    </row>
    <row r="391" spans="1:20" x14ac:dyDescent="0.25">
      <c r="A391" t="s">
        <v>240</v>
      </c>
      <c r="B391" t="s">
        <v>246</v>
      </c>
      <c r="C391">
        <v>159</v>
      </c>
      <c r="D391">
        <v>1</v>
      </c>
      <c r="E391" t="s">
        <v>12073</v>
      </c>
      <c r="F391">
        <v>129</v>
      </c>
      <c r="G391">
        <v>0</v>
      </c>
      <c r="H391" t="s">
        <v>637</v>
      </c>
      <c r="I391" t="s">
        <v>12074</v>
      </c>
      <c r="J391" t="s">
        <v>740</v>
      </c>
      <c r="K391" t="s">
        <v>639</v>
      </c>
      <c r="L391" t="s">
        <v>640</v>
      </c>
      <c r="M391" t="s">
        <v>12075</v>
      </c>
      <c r="N391" t="s">
        <v>639</v>
      </c>
      <c r="O391" t="s">
        <v>647</v>
      </c>
      <c r="P391" t="s">
        <v>5</v>
      </c>
      <c r="Q391" t="s">
        <v>648</v>
      </c>
      <c r="R391" t="s">
        <v>640</v>
      </c>
      <c r="S391" t="s">
        <v>12076</v>
      </c>
      <c r="T391" t="s">
        <v>12075</v>
      </c>
    </row>
    <row r="392" spans="1:20" x14ac:dyDescent="0.25">
      <c r="A392" t="s">
        <v>240</v>
      </c>
      <c r="B392" t="s">
        <v>246</v>
      </c>
      <c r="C392">
        <v>0</v>
      </c>
      <c r="D392">
        <v>1</v>
      </c>
      <c r="E392" t="s">
        <v>12077</v>
      </c>
      <c r="F392">
        <v>0</v>
      </c>
      <c r="G392">
        <v>0</v>
      </c>
      <c r="H392" t="s">
        <v>637</v>
      </c>
      <c r="I392" t="s">
        <v>12078</v>
      </c>
      <c r="J392" t="s">
        <v>653</v>
      </c>
      <c r="K392" t="s">
        <v>639</v>
      </c>
      <c r="L392" t="s">
        <v>640</v>
      </c>
      <c r="M392" t="s">
        <v>12079</v>
      </c>
      <c r="N392" t="s">
        <v>639</v>
      </c>
      <c r="O392" t="s">
        <v>647</v>
      </c>
      <c r="P392" t="s">
        <v>5</v>
      </c>
      <c r="Q392" t="s">
        <v>648</v>
      </c>
      <c r="R392" t="s">
        <v>640</v>
      </c>
      <c r="S392" t="s">
        <v>12080</v>
      </c>
      <c r="T392" t="s">
        <v>12079</v>
      </c>
    </row>
    <row r="393" spans="1:20" x14ac:dyDescent="0.25">
      <c r="A393" t="s">
        <v>239</v>
      </c>
      <c r="B393" t="s">
        <v>245</v>
      </c>
      <c r="C393">
        <v>159</v>
      </c>
      <c r="D393">
        <v>2</v>
      </c>
      <c r="E393" t="s">
        <v>12081</v>
      </c>
      <c r="F393">
        <v>258</v>
      </c>
      <c r="G393">
        <v>0</v>
      </c>
      <c r="H393" t="s">
        <v>637</v>
      </c>
      <c r="I393" t="s">
        <v>12082</v>
      </c>
      <c r="J393" t="s">
        <v>709</v>
      </c>
      <c r="K393" t="s">
        <v>639</v>
      </c>
      <c r="L393" t="s">
        <v>640</v>
      </c>
      <c r="M393" t="s">
        <v>12083</v>
      </c>
      <c r="N393" t="s">
        <v>639</v>
      </c>
      <c r="O393" t="s">
        <v>641</v>
      </c>
      <c r="P393" t="s">
        <v>5</v>
      </c>
      <c r="Q393" t="s">
        <v>642</v>
      </c>
      <c r="R393" t="s">
        <v>640</v>
      </c>
      <c r="S393" t="s">
        <v>12084</v>
      </c>
      <c r="T393" t="s">
        <v>12083</v>
      </c>
    </row>
    <row r="394" spans="1:20" x14ac:dyDescent="0.25">
      <c r="A394" t="s">
        <v>12</v>
      </c>
      <c r="B394" t="s">
        <v>13</v>
      </c>
      <c r="C394">
        <v>54.5</v>
      </c>
      <c r="D394">
        <v>2</v>
      </c>
      <c r="E394" t="s">
        <v>12085</v>
      </c>
      <c r="F394">
        <v>174.4</v>
      </c>
      <c r="G394">
        <v>0</v>
      </c>
      <c r="H394" t="s">
        <v>677</v>
      </c>
      <c r="I394" t="s">
        <v>12086</v>
      </c>
      <c r="J394" t="s">
        <v>12087</v>
      </c>
      <c r="K394" t="s">
        <v>6731</v>
      </c>
      <c r="L394" t="s">
        <v>12088</v>
      </c>
      <c r="M394" t="s">
        <v>12089</v>
      </c>
      <c r="N394" t="s">
        <v>639</v>
      </c>
      <c r="O394" t="s">
        <v>678</v>
      </c>
      <c r="P394" t="s">
        <v>23</v>
      </c>
      <c r="Q394" t="s">
        <v>679</v>
      </c>
      <c r="R394" t="s">
        <v>640</v>
      </c>
      <c r="S394" t="s">
        <v>12090</v>
      </c>
      <c r="T394" t="s">
        <v>12089</v>
      </c>
    </row>
    <row r="395" spans="1:20" x14ac:dyDescent="0.25">
      <c r="A395" t="s">
        <v>12</v>
      </c>
      <c r="B395" t="s">
        <v>13</v>
      </c>
      <c r="C395">
        <v>54.5</v>
      </c>
      <c r="D395">
        <v>2</v>
      </c>
      <c r="E395" t="s">
        <v>12085</v>
      </c>
      <c r="F395">
        <v>174.4</v>
      </c>
      <c r="G395">
        <v>0</v>
      </c>
      <c r="H395" t="s">
        <v>677</v>
      </c>
      <c r="I395" t="s">
        <v>12086</v>
      </c>
      <c r="J395" t="s">
        <v>12087</v>
      </c>
      <c r="K395" t="s">
        <v>6731</v>
      </c>
      <c r="L395" t="s">
        <v>12088</v>
      </c>
      <c r="M395" t="s">
        <v>12089</v>
      </c>
      <c r="N395" t="s">
        <v>639</v>
      </c>
      <c r="O395" t="s">
        <v>678</v>
      </c>
      <c r="P395" t="s">
        <v>23</v>
      </c>
      <c r="Q395" t="s">
        <v>679</v>
      </c>
      <c r="R395" t="s">
        <v>640</v>
      </c>
      <c r="S395" t="s">
        <v>12090</v>
      </c>
      <c r="T395" t="s">
        <v>12089</v>
      </c>
    </row>
    <row r="396" spans="1:20" x14ac:dyDescent="0.25">
      <c r="A396" t="s">
        <v>77</v>
      </c>
      <c r="B396" t="s">
        <v>78</v>
      </c>
      <c r="C396">
        <v>49</v>
      </c>
      <c r="D396">
        <v>2</v>
      </c>
      <c r="E396" t="s">
        <v>12091</v>
      </c>
      <c r="F396">
        <v>167</v>
      </c>
      <c r="G396">
        <v>10</v>
      </c>
      <c r="H396" t="s">
        <v>649</v>
      </c>
      <c r="I396" t="s">
        <v>10920</v>
      </c>
      <c r="J396" t="s">
        <v>12092</v>
      </c>
      <c r="K396" t="s">
        <v>3495</v>
      </c>
      <c r="L396" t="s">
        <v>891</v>
      </c>
      <c r="M396" t="s">
        <v>12093</v>
      </c>
      <c r="N396" t="s">
        <v>639</v>
      </c>
      <c r="O396" t="s">
        <v>651</v>
      </c>
      <c r="P396" t="s">
        <v>26</v>
      </c>
      <c r="Q396" t="s">
        <v>652</v>
      </c>
      <c r="R396" t="s">
        <v>640</v>
      </c>
      <c r="S396" t="s">
        <v>12094</v>
      </c>
      <c r="T396" t="s">
        <v>12095</v>
      </c>
    </row>
    <row r="397" spans="1:20" x14ac:dyDescent="0.25">
      <c r="A397" t="s">
        <v>14</v>
      </c>
      <c r="B397" t="s">
        <v>15</v>
      </c>
      <c r="C397">
        <v>59</v>
      </c>
      <c r="D397">
        <v>1</v>
      </c>
      <c r="E397" t="s">
        <v>12091</v>
      </c>
      <c r="F397">
        <v>167</v>
      </c>
      <c r="G397">
        <v>10</v>
      </c>
      <c r="H397" t="s">
        <v>649</v>
      </c>
      <c r="I397" t="s">
        <v>10920</v>
      </c>
      <c r="J397" t="s">
        <v>12092</v>
      </c>
      <c r="K397" t="s">
        <v>3495</v>
      </c>
      <c r="L397" t="s">
        <v>891</v>
      </c>
      <c r="M397" t="s">
        <v>12093</v>
      </c>
      <c r="N397" t="s">
        <v>639</v>
      </c>
      <c r="O397" t="s">
        <v>651</v>
      </c>
      <c r="P397" t="s">
        <v>26</v>
      </c>
      <c r="Q397" t="s">
        <v>652</v>
      </c>
      <c r="R397" t="s">
        <v>640</v>
      </c>
      <c r="S397" t="s">
        <v>12094</v>
      </c>
      <c r="T397" t="s">
        <v>12095</v>
      </c>
    </row>
    <row r="398" spans="1:20" x14ac:dyDescent="0.25">
      <c r="A398" t="s">
        <v>14</v>
      </c>
      <c r="B398" t="s">
        <v>15</v>
      </c>
      <c r="C398">
        <v>54.5</v>
      </c>
      <c r="D398">
        <v>2</v>
      </c>
      <c r="E398" t="s">
        <v>12096</v>
      </c>
      <c r="F398">
        <v>174.4</v>
      </c>
      <c r="G398">
        <v>0</v>
      </c>
      <c r="H398" t="s">
        <v>677</v>
      </c>
      <c r="I398" t="s">
        <v>12086</v>
      </c>
      <c r="J398" t="s">
        <v>12087</v>
      </c>
      <c r="K398" t="s">
        <v>6731</v>
      </c>
      <c r="L398" t="s">
        <v>12088</v>
      </c>
      <c r="M398" t="s">
        <v>12097</v>
      </c>
      <c r="N398" t="s">
        <v>639</v>
      </c>
      <c r="O398" t="s">
        <v>678</v>
      </c>
      <c r="P398" t="s">
        <v>23</v>
      </c>
      <c r="Q398" t="s">
        <v>679</v>
      </c>
      <c r="R398" t="s">
        <v>640</v>
      </c>
      <c r="S398" t="s">
        <v>12098</v>
      </c>
      <c r="T398" t="s">
        <v>12097</v>
      </c>
    </row>
    <row r="399" spans="1:20" x14ac:dyDescent="0.25">
      <c r="A399" t="s">
        <v>14</v>
      </c>
      <c r="B399" t="s">
        <v>15</v>
      </c>
      <c r="C399">
        <v>54.5</v>
      </c>
      <c r="D399">
        <v>2</v>
      </c>
      <c r="E399" t="s">
        <v>12096</v>
      </c>
      <c r="F399">
        <v>174.4</v>
      </c>
      <c r="G399">
        <v>0</v>
      </c>
      <c r="H399" t="s">
        <v>677</v>
      </c>
      <c r="I399" t="s">
        <v>12086</v>
      </c>
      <c r="J399" t="s">
        <v>12087</v>
      </c>
      <c r="K399" t="s">
        <v>6731</v>
      </c>
      <c r="L399" t="s">
        <v>12088</v>
      </c>
      <c r="M399" t="s">
        <v>12097</v>
      </c>
      <c r="N399" t="s">
        <v>639</v>
      </c>
      <c r="O399" t="s">
        <v>678</v>
      </c>
      <c r="P399" t="s">
        <v>23</v>
      </c>
      <c r="Q399" t="s">
        <v>679</v>
      </c>
      <c r="R399" t="s">
        <v>640</v>
      </c>
      <c r="S399" t="s">
        <v>12098</v>
      </c>
      <c r="T399" t="s">
        <v>12097</v>
      </c>
    </row>
    <row r="400" spans="1:20" x14ac:dyDescent="0.25">
      <c r="A400" t="s">
        <v>601</v>
      </c>
      <c r="B400" t="s">
        <v>602</v>
      </c>
      <c r="C400">
        <v>159</v>
      </c>
      <c r="D400">
        <v>1</v>
      </c>
      <c r="E400" t="s">
        <v>12099</v>
      </c>
      <c r="F400">
        <v>387</v>
      </c>
      <c r="G400">
        <v>0</v>
      </c>
      <c r="H400" t="s">
        <v>637</v>
      </c>
      <c r="I400" t="s">
        <v>12100</v>
      </c>
      <c r="J400" t="s">
        <v>698</v>
      </c>
      <c r="K400" t="s">
        <v>639</v>
      </c>
      <c r="L400" t="s">
        <v>640</v>
      </c>
      <c r="M400" t="s">
        <v>12101</v>
      </c>
      <c r="N400" t="s">
        <v>639</v>
      </c>
      <c r="O400" t="s">
        <v>647</v>
      </c>
      <c r="P400" t="s">
        <v>5</v>
      </c>
      <c r="Q400" t="s">
        <v>648</v>
      </c>
      <c r="R400" t="s">
        <v>640</v>
      </c>
      <c r="S400" t="s">
        <v>12102</v>
      </c>
      <c r="T400" t="s">
        <v>12101</v>
      </c>
    </row>
    <row r="401" spans="1:20" x14ac:dyDescent="0.25">
      <c r="A401" t="s">
        <v>240</v>
      </c>
      <c r="B401" t="s">
        <v>246</v>
      </c>
      <c r="C401">
        <v>159</v>
      </c>
      <c r="D401">
        <v>1</v>
      </c>
      <c r="E401" t="s">
        <v>12099</v>
      </c>
      <c r="F401">
        <v>387</v>
      </c>
      <c r="G401">
        <v>0</v>
      </c>
      <c r="H401" t="s">
        <v>637</v>
      </c>
      <c r="I401" t="s">
        <v>12100</v>
      </c>
      <c r="J401" t="s">
        <v>698</v>
      </c>
      <c r="K401" t="s">
        <v>639</v>
      </c>
      <c r="L401" t="s">
        <v>640</v>
      </c>
      <c r="M401" t="s">
        <v>12101</v>
      </c>
      <c r="N401" t="s">
        <v>639</v>
      </c>
      <c r="O401" t="s">
        <v>647</v>
      </c>
      <c r="P401" t="s">
        <v>5</v>
      </c>
      <c r="Q401" t="s">
        <v>648</v>
      </c>
      <c r="R401" t="s">
        <v>640</v>
      </c>
      <c r="S401" t="s">
        <v>12102</v>
      </c>
      <c r="T401" t="s">
        <v>12101</v>
      </c>
    </row>
    <row r="402" spans="1:20" x14ac:dyDescent="0.25">
      <c r="A402" t="s">
        <v>239</v>
      </c>
      <c r="B402" t="s">
        <v>245</v>
      </c>
      <c r="C402">
        <v>159</v>
      </c>
      <c r="D402">
        <v>1</v>
      </c>
      <c r="E402" t="s">
        <v>12099</v>
      </c>
      <c r="F402">
        <v>387</v>
      </c>
      <c r="G402">
        <v>0</v>
      </c>
      <c r="H402" t="s">
        <v>637</v>
      </c>
      <c r="I402" t="s">
        <v>12100</v>
      </c>
      <c r="J402" t="s">
        <v>698</v>
      </c>
      <c r="K402" t="s">
        <v>639</v>
      </c>
      <c r="L402" t="s">
        <v>640</v>
      </c>
      <c r="M402" t="s">
        <v>12101</v>
      </c>
      <c r="N402" t="s">
        <v>639</v>
      </c>
      <c r="O402" t="s">
        <v>647</v>
      </c>
      <c r="P402" t="s">
        <v>5</v>
      </c>
      <c r="Q402" t="s">
        <v>648</v>
      </c>
      <c r="R402" t="s">
        <v>640</v>
      </c>
      <c r="S402" t="s">
        <v>12102</v>
      </c>
      <c r="T402" t="s">
        <v>12101</v>
      </c>
    </row>
    <row r="403" spans="1:20" x14ac:dyDescent="0.25">
      <c r="A403" t="s">
        <v>240</v>
      </c>
      <c r="B403" t="s">
        <v>246</v>
      </c>
      <c r="C403">
        <v>159</v>
      </c>
      <c r="D403">
        <v>5</v>
      </c>
      <c r="E403" t="s">
        <v>12103</v>
      </c>
      <c r="F403">
        <v>645</v>
      </c>
      <c r="G403">
        <v>0</v>
      </c>
      <c r="H403" t="s">
        <v>637</v>
      </c>
      <c r="I403" t="s">
        <v>12104</v>
      </c>
      <c r="J403" t="s">
        <v>720</v>
      </c>
      <c r="K403" t="s">
        <v>639</v>
      </c>
      <c r="L403" t="s">
        <v>640</v>
      </c>
      <c r="M403" t="s">
        <v>12105</v>
      </c>
      <c r="N403" t="s">
        <v>639</v>
      </c>
      <c r="O403" t="s">
        <v>641</v>
      </c>
      <c r="P403" t="s">
        <v>5</v>
      </c>
      <c r="Q403" t="s">
        <v>642</v>
      </c>
      <c r="R403" t="s">
        <v>640</v>
      </c>
      <c r="S403" t="s">
        <v>12106</v>
      </c>
      <c r="T403" t="s">
        <v>12105</v>
      </c>
    </row>
    <row r="404" spans="1:20" x14ac:dyDescent="0.25">
      <c r="A404" t="s">
        <v>240</v>
      </c>
      <c r="B404" t="s">
        <v>742</v>
      </c>
      <c r="C404">
        <v>85</v>
      </c>
      <c r="D404">
        <v>1</v>
      </c>
      <c r="E404" t="s">
        <v>12107</v>
      </c>
      <c r="F404">
        <v>466.5</v>
      </c>
      <c r="G404">
        <v>41.5</v>
      </c>
      <c r="H404" t="s">
        <v>677</v>
      </c>
      <c r="I404" t="s">
        <v>12108</v>
      </c>
      <c r="J404" t="s">
        <v>12109</v>
      </c>
      <c r="K404" t="s">
        <v>4564</v>
      </c>
      <c r="L404" t="s">
        <v>12110</v>
      </c>
      <c r="M404" t="s">
        <v>12111</v>
      </c>
      <c r="N404" t="s">
        <v>639</v>
      </c>
      <c r="O404" t="s">
        <v>678</v>
      </c>
      <c r="P404" t="s">
        <v>23</v>
      </c>
      <c r="Q404" t="s">
        <v>679</v>
      </c>
      <c r="R404" t="s">
        <v>640</v>
      </c>
      <c r="S404" t="s">
        <v>12112</v>
      </c>
      <c r="T404" t="s">
        <v>12111</v>
      </c>
    </row>
    <row r="405" spans="1:20" x14ac:dyDescent="0.25">
      <c r="A405" t="s">
        <v>601</v>
      </c>
      <c r="B405" t="s">
        <v>742</v>
      </c>
      <c r="C405">
        <v>85</v>
      </c>
      <c r="D405">
        <v>2</v>
      </c>
      <c r="E405" t="s">
        <v>12107</v>
      </c>
      <c r="F405">
        <v>466.5</v>
      </c>
      <c r="G405">
        <v>41.5</v>
      </c>
      <c r="H405" t="s">
        <v>677</v>
      </c>
      <c r="I405" t="s">
        <v>12108</v>
      </c>
      <c r="J405" t="s">
        <v>12109</v>
      </c>
      <c r="K405" t="s">
        <v>4564</v>
      </c>
      <c r="L405" t="s">
        <v>12110</v>
      </c>
      <c r="M405" t="s">
        <v>12111</v>
      </c>
      <c r="N405" t="s">
        <v>639</v>
      </c>
      <c r="O405" t="s">
        <v>678</v>
      </c>
      <c r="P405" t="s">
        <v>23</v>
      </c>
      <c r="Q405" t="s">
        <v>679</v>
      </c>
      <c r="R405" t="s">
        <v>640</v>
      </c>
      <c r="S405" t="s">
        <v>12112</v>
      </c>
      <c r="T405" t="s">
        <v>12111</v>
      </c>
    </row>
    <row r="406" spans="1:20" x14ac:dyDescent="0.25">
      <c r="A406" t="s">
        <v>239</v>
      </c>
      <c r="B406" t="s">
        <v>742</v>
      </c>
      <c r="C406">
        <v>85</v>
      </c>
      <c r="D406">
        <v>2</v>
      </c>
      <c r="E406" t="s">
        <v>12107</v>
      </c>
      <c r="F406">
        <v>466.5</v>
      </c>
      <c r="G406">
        <v>41.5</v>
      </c>
      <c r="H406" t="s">
        <v>677</v>
      </c>
      <c r="I406" t="s">
        <v>12108</v>
      </c>
      <c r="J406" t="s">
        <v>12109</v>
      </c>
      <c r="K406" t="s">
        <v>4564</v>
      </c>
      <c r="L406" t="s">
        <v>12110</v>
      </c>
      <c r="M406" t="s">
        <v>12111</v>
      </c>
      <c r="N406" t="s">
        <v>639</v>
      </c>
      <c r="O406" t="s">
        <v>678</v>
      </c>
      <c r="P406" t="s">
        <v>23</v>
      </c>
      <c r="Q406" t="s">
        <v>679</v>
      </c>
      <c r="R406" t="s">
        <v>640</v>
      </c>
      <c r="S406" t="s">
        <v>12112</v>
      </c>
      <c r="T406" t="s">
        <v>12111</v>
      </c>
    </row>
    <row r="407" spans="1:20" x14ac:dyDescent="0.25">
      <c r="A407" t="s">
        <v>147</v>
      </c>
      <c r="B407" t="s">
        <v>148</v>
      </c>
      <c r="C407">
        <v>33.333333333333336</v>
      </c>
      <c r="D407">
        <v>3</v>
      </c>
      <c r="E407" t="s">
        <v>12113</v>
      </c>
      <c r="F407">
        <v>349</v>
      </c>
      <c r="G407">
        <v>64</v>
      </c>
      <c r="H407" t="s">
        <v>649</v>
      </c>
      <c r="I407" t="s">
        <v>1858</v>
      </c>
      <c r="J407" t="s">
        <v>1859</v>
      </c>
      <c r="K407" t="s">
        <v>790</v>
      </c>
      <c r="L407" t="s">
        <v>1860</v>
      </c>
      <c r="M407" t="s">
        <v>12114</v>
      </c>
      <c r="N407" t="s">
        <v>639</v>
      </c>
      <c r="O407" t="s">
        <v>678</v>
      </c>
      <c r="P407" t="s">
        <v>23</v>
      </c>
      <c r="Q407" t="s">
        <v>679</v>
      </c>
      <c r="R407" t="s">
        <v>640</v>
      </c>
      <c r="S407" t="s">
        <v>12115</v>
      </c>
      <c r="T407" t="s">
        <v>12114</v>
      </c>
    </row>
    <row r="408" spans="1:20" x14ac:dyDescent="0.25">
      <c r="A408" t="s">
        <v>147</v>
      </c>
      <c r="B408" t="s">
        <v>148</v>
      </c>
      <c r="C408">
        <v>33.333333333333336</v>
      </c>
      <c r="D408">
        <v>3</v>
      </c>
      <c r="E408" t="s">
        <v>12113</v>
      </c>
      <c r="F408">
        <v>349</v>
      </c>
      <c r="G408">
        <v>64</v>
      </c>
      <c r="H408" t="s">
        <v>649</v>
      </c>
      <c r="I408" t="s">
        <v>1858</v>
      </c>
      <c r="J408" t="s">
        <v>1859</v>
      </c>
      <c r="K408" t="s">
        <v>790</v>
      </c>
      <c r="L408" t="s">
        <v>1860</v>
      </c>
      <c r="M408" t="s">
        <v>12114</v>
      </c>
      <c r="N408" t="s">
        <v>639</v>
      </c>
      <c r="O408" t="s">
        <v>678</v>
      </c>
      <c r="P408" t="s">
        <v>23</v>
      </c>
      <c r="Q408" t="s">
        <v>679</v>
      </c>
      <c r="R408" t="s">
        <v>640</v>
      </c>
      <c r="S408" t="s">
        <v>12115</v>
      </c>
      <c r="T408" t="s">
        <v>12114</v>
      </c>
    </row>
    <row r="409" spans="1:20" x14ac:dyDescent="0.25">
      <c r="A409" t="s">
        <v>239</v>
      </c>
      <c r="B409" t="s">
        <v>245</v>
      </c>
      <c r="C409">
        <v>159</v>
      </c>
      <c r="D409">
        <v>2</v>
      </c>
      <c r="E409" t="s">
        <v>12116</v>
      </c>
      <c r="F409">
        <v>258</v>
      </c>
      <c r="G409">
        <v>0</v>
      </c>
      <c r="H409" t="s">
        <v>637</v>
      </c>
      <c r="I409" t="s">
        <v>12117</v>
      </c>
      <c r="J409" t="s">
        <v>690</v>
      </c>
      <c r="K409" t="s">
        <v>639</v>
      </c>
      <c r="L409" t="s">
        <v>640</v>
      </c>
      <c r="M409" t="s">
        <v>12118</v>
      </c>
      <c r="N409" t="s">
        <v>639</v>
      </c>
      <c r="O409" t="s">
        <v>647</v>
      </c>
      <c r="P409" t="s">
        <v>5</v>
      </c>
      <c r="Q409" t="s">
        <v>648</v>
      </c>
      <c r="R409" t="s">
        <v>640</v>
      </c>
      <c r="S409" t="s">
        <v>12119</v>
      </c>
      <c r="T409" t="s">
        <v>12118</v>
      </c>
    </row>
    <row r="410" spans="1:20" x14ac:dyDescent="0.25">
      <c r="A410" t="s">
        <v>147</v>
      </c>
      <c r="B410" t="s">
        <v>148</v>
      </c>
      <c r="C410">
        <v>33.333333333333336</v>
      </c>
      <c r="D410">
        <v>3</v>
      </c>
      <c r="E410" t="s">
        <v>12120</v>
      </c>
      <c r="F410">
        <v>100</v>
      </c>
      <c r="G410">
        <v>0</v>
      </c>
      <c r="H410" t="s">
        <v>637</v>
      </c>
      <c r="I410" t="s">
        <v>12121</v>
      </c>
      <c r="J410" t="s">
        <v>762</v>
      </c>
      <c r="K410" t="s">
        <v>639</v>
      </c>
      <c r="L410" t="s">
        <v>640</v>
      </c>
      <c r="M410" t="s">
        <v>12122</v>
      </c>
      <c r="N410" t="s">
        <v>639</v>
      </c>
      <c r="O410" t="s">
        <v>641</v>
      </c>
      <c r="P410" t="s">
        <v>5</v>
      </c>
      <c r="Q410" t="s">
        <v>642</v>
      </c>
      <c r="R410" t="s">
        <v>640</v>
      </c>
      <c r="S410" t="s">
        <v>12123</v>
      </c>
      <c r="T410" t="s">
        <v>12122</v>
      </c>
    </row>
    <row r="411" spans="1:20" x14ac:dyDescent="0.25">
      <c r="A411" t="s">
        <v>239</v>
      </c>
      <c r="B411" t="s">
        <v>742</v>
      </c>
      <c r="C411">
        <v>77.39</v>
      </c>
      <c r="D411">
        <v>1</v>
      </c>
      <c r="E411" t="s">
        <v>12124</v>
      </c>
      <c r="F411">
        <v>77.39</v>
      </c>
      <c r="G411">
        <v>0</v>
      </c>
      <c r="H411" t="s">
        <v>677</v>
      </c>
      <c r="I411" t="s">
        <v>12125</v>
      </c>
      <c r="J411" t="s">
        <v>12126</v>
      </c>
      <c r="K411" t="s">
        <v>12127</v>
      </c>
      <c r="L411" t="s">
        <v>12128</v>
      </c>
      <c r="M411" t="s">
        <v>12129</v>
      </c>
      <c r="N411" t="s">
        <v>639</v>
      </c>
      <c r="O411" t="s">
        <v>678</v>
      </c>
      <c r="P411" t="s">
        <v>23</v>
      </c>
      <c r="Q411" t="s">
        <v>679</v>
      </c>
      <c r="R411" t="s">
        <v>640</v>
      </c>
      <c r="S411" t="s">
        <v>12130</v>
      </c>
      <c r="T411" t="s">
        <v>12129</v>
      </c>
    </row>
    <row r="412" spans="1:20" x14ac:dyDescent="0.25">
      <c r="A412" t="s">
        <v>18</v>
      </c>
      <c r="B412" t="s">
        <v>19</v>
      </c>
      <c r="C412">
        <v>66.666666666666671</v>
      </c>
      <c r="D412">
        <v>3</v>
      </c>
      <c r="E412" t="s">
        <v>12131</v>
      </c>
      <c r="F412">
        <v>129</v>
      </c>
      <c r="G412">
        <v>0</v>
      </c>
      <c r="H412" t="s">
        <v>649</v>
      </c>
      <c r="I412" t="s">
        <v>12132</v>
      </c>
      <c r="J412" t="s">
        <v>12133</v>
      </c>
      <c r="K412" t="s">
        <v>765</v>
      </c>
      <c r="L412" t="s">
        <v>816</v>
      </c>
      <c r="M412" t="s">
        <v>12129</v>
      </c>
      <c r="N412" t="s">
        <v>639</v>
      </c>
      <c r="O412" t="s">
        <v>651</v>
      </c>
      <c r="P412" t="s">
        <v>26</v>
      </c>
      <c r="Q412" t="s">
        <v>652</v>
      </c>
      <c r="R412" t="s">
        <v>640</v>
      </c>
      <c r="S412" t="s">
        <v>12134</v>
      </c>
      <c r="T412" t="s">
        <v>12129</v>
      </c>
    </row>
    <row r="413" spans="1:20" x14ac:dyDescent="0.25">
      <c r="A413" t="s">
        <v>72</v>
      </c>
      <c r="B413" t="s">
        <v>108</v>
      </c>
      <c r="C413">
        <v>66.333333333333329</v>
      </c>
      <c r="D413">
        <v>3</v>
      </c>
      <c r="E413" t="s">
        <v>12135</v>
      </c>
      <c r="F413">
        <v>249</v>
      </c>
      <c r="G413">
        <v>0</v>
      </c>
      <c r="H413" t="s">
        <v>649</v>
      </c>
      <c r="I413" t="s">
        <v>907</v>
      </c>
      <c r="J413" t="s">
        <v>6846</v>
      </c>
      <c r="K413" t="s">
        <v>886</v>
      </c>
      <c r="L413" t="s">
        <v>1023</v>
      </c>
      <c r="M413" t="s">
        <v>12136</v>
      </c>
      <c r="N413" t="s">
        <v>639</v>
      </c>
      <c r="O413" t="s">
        <v>651</v>
      </c>
      <c r="P413" t="s">
        <v>26</v>
      </c>
      <c r="Q413" t="s">
        <v>652</v>
      </c>
      <c r="R413" t="s">
        <v>640</v>
      </c>
      <c r="S413" t="s">
        <v>12137</v>
      </c>
      <c r="T413" t="s">
        <v>12138</v>
      </c>
    </row>
    <row r="414" spans="1:20" x14ac:dyDescent="0.25">
      <c r="A414" t="s">
        <v>147</v>
      </c>
      <c r="B414" t="s">
        <v>148</v>
      </c>
      <c r="C414">
        <v>33.333333333333336</v>
      </c>
      <c r="D414">
        <v>6</v>
      </c>
      <c r="E414" t="s">
        <v>12139</v>
      </c>
      <c r="F414">
        <v>203</v>
      </c>
      <c r="G414">
        <v>3</v>
      </c>
      <c r="H414" t="s">
        <v>637</v>
      </c>
      <c r="I414" t="s">
        <v>9254</v>
      </c>
      <c r="J414" t="s">
        <v>721</v>
      </c>
      <c r="K414" t="s">
        <v>639</v>
      </c>
      <c r="L414" t="s">
        <v>640</v>
      </c>
      <c r="M414" t="s">
        <v>12140</v>
      </c>
      <c r="N414" t="s">
        <v>639</v>
      </c>
      <c r="O414" t="s">
        <v>647</v>
      </c>
      <c r="P414" t="s">
        <v>5</v>
      </c>
      <c r="Q414" t="s">
        <v>648</v>
      </c>
      <c r="R414" t="s">
        <v>640</v>
      </c>
      <c r="S414" t="s">
        <v>12141</v>
      </c>
      <c r="T414" t="s">
        <v>12140</v>
      </c>
    </row>
    <row r="415" spans="1:20" x14ac:dyDescent="0.25">
      <c r="A415" t="s">
        <v>601</v>
      </c>
      <c r="B415" t="s">
        <v>602</v>
      </c>
      <c r="C415">
        <v>159</v>
      </c>
      <c r="D415">
        <v>1</v>
      </c>
      <c r="E415" t="s">
        <v>12142</v>
      </c>
      <c r="F415">
        <v>129</v>
      </c>
      <c r="G415">
        <v>0</v>
      </c>
      <c r="H415" t="s">
        <v>637</v>
      </c>
      <c r="I415" t="s">
        <v>12143</v>
      </c>
      <c r="J415" t="s">
        <v>669</v>
      </c>
      <c r="K415" t="s">
        <v>639</v>
      </c>
      <c r="L415" t="s">
        <v>640</v>
      </c>
      <c r="M415" t="s">
        <v>12144</v>
      </c>
      <c r="N415" t="s">
        <v>639</v>
      </c>
      <c r="O415" t="s">
        <v>641</v>
      </c>
      <c r="P415" t="s">
        <v>5</v>
      </c>
      <c r="Q415" t="s">
        <v>642</v>
      </c>
      <c r="R415" t="s">
        <v>640</v>
      </c>
      <c r="S415" t="s">
        <v>12145</v>
      </c>
      <c r="T415" t="s">
        <v>12144</v>
      </c>
    </row>
    <row r="416" spans="1:20" x14ac:dyDescent="0.25">
      <c r="A416" t="s">
        <v>147</v>
      </c>
      <c r="B416" t="s">
        <v>148</v>
      </c>
      <c r="C416">
        <v>33.333333333333336</v>
      </c>
      <c r="D416">
        <v>3</v>
      </c>
      <c r="E416" t="s">
        <v>12146</v>
      </c>
      <c r="F416">
        <v>100</v>
      </c>
      <c r="G416">
        <v>0</v>
      </c>
      <c r="H416" t="s">
        <v>637</v>
      </c>
      <c r="I416" t="s">
        <v>12147</v>
      </c>
      <c r="J416" t="s">
        <v>676</v>
      </c>
      <c r="K416" t="s">
        <v>639</v>
      </c>
      <c r="L416" t="s">
        <v>640</v>
      </c>
      <c r="M416" t="s">
        <v>12148</v>
      </c>
      <c r="N416" t="s">
        <v>639</v>
      </c>
      <c r="O416" t="s">
        <v>641</v>
      </c>
      <c r="P416" t="s">
        <v>5</v>
      </c>
      <c r="Q416" t="s">
        <v>642</v>
      </c>
      <c r="R416" t="s">
        <v>640</v>
      </c>
      <c r="S416" t="s">
        <v>12149</v>
      </c>
      <c r="T416" t="s">
        <v>12148</v>
      </c>
    </row>
    <row r="417" spans="1:20" x14ac:dyDescent="0.25">
      <c r="A417" t="s">
        <v>516</v>
      </c>
      <c r="B417" t="s">
        <v>120</v>
      </c>
      <c r="C417">
        <v>75</v>
      </c>
      <c r="D417">
        <v>1</v>
      </c>
      <c r="E417" t="s">
        <v>12150</v>
      </c>
      <c r="F417">
        <v>112</v>
      </c>
      <c r="G417">
        <v>37</v>
      </c>
      <c r="H417" t="s">
        <v>649</v>
      </c>
      <c r="I417" t="s">
        <v>12151</v>
      </c>
      <c r="J417" t="s">
        <v>12152</v>
      </c>
      <c r="K417" t="s">
        <v>5892</v>
      </c>
      <c r="L417" t="s">
        <v>932</v>
      </c>
      <c r="M417" t="s">
        <v>12153</v>
      </c>
      <c r="N417" t="s">
        <v>639</v>
      </c>
      <c r="O417" t="s">
        <v>651</v>
      </c>
      <c r="P417" t="s">
        <v>26</v>
      </c>
      <c r="Q417" t="s">
        <v>652</v>
      </c>
      <c r="R417" t="s">
        <v>640</v>
      </c>
      <c r="S417" t="s">
        <v>12154</v>
      </c>
      <c r="T417" t="s">
        <v>12153</v>
      </c>
    </row>
    <row r="418" spans="1:20" x14ac:dyDescent="0.25">
      <c r="A418" t="s">
        <v>22</v>
      </c>
      <c r="B418" t="s">
        <v>27</v>
      </c>
      <c r="C418">
        <v>99</v>
      </c>
      <c r="D418">
        <v>1</v>
      </c>
      <c r="E418" t="s">
        <v>12155</v>
      </c>
      <c r="F418">
        <v>99</v>
      </c>
      <c r="G418">
        <v>0</v>
      </c>
      <c r="H418" t="s">
        <v>649</v>
      </c>
      <c r="I418" t="s">
        <v>981</v>
      </c>
      <c r="J418" t="s">
        <v>12156</v>
      </c>
      <c r="K418" t="s">
        <v>4902</v>
      </c>
      <c r="L418" t="s">
        <v>5172</v>
      </c>
      <c r="M418" t="s">
        <v>12157</v>
      </c>
      <c r="N418" t="s">
        <v>639</v>
      </c>
      <c r="O418" t="s">
        <v>651</v>
      </c>
      <c r="P418" t="s">
        <v>26</v>
      </c>
      <c r="Q418" t="s">
        <v>652</v>
      </c>
      <c r="R418" t="s">
        <v>640</v>
      </c>
      <c r="S418" t="s">
        <v>12158</v>
      </c>
      <c r="T418" t="s">
        <v>12157</v>
      </c>
    </row>
    <row r="419" spans="1:20" x14ac:dyDescent="0.25">
      <c r="A419" t="s">
        <v>18</v>
      </c>
      <c r="B419" t="s">
        <v>19</v>
      </c>
      <c r="C419">
        <v>66.666666666666671</v>
      </c>
      <c r="D419">
        <v>3</v>
      </c>
      <c r="E419" t="s">
        <v>12159</v>
      </c>
      <c r="F419">
        <v>289</v>
      </c>
      <c r="G419">
        <v>0</v>
      </c>
      <c r="H419" t="s">
        <v>649</v>
      </c>
      <c r="I419" t="s">
        <v>981</v>
      </c>
      <c r="J419" t="s">
        <v>12156</v>
      </c>
      <c r="K419" t="s">
        <v>4902</v>
      </c>
      <c r="L419" t="s">
        <v>5172</v>
      </c>
      <c r="M419" t="s">
        <v>12160</v>
      </c>
      <c r="N419" t="s">
        <v>639</v>
      </c>
      <c r="O419" t="s">
        <v>651</v>
      </c>
      <c r="P419" t="s">
        <v>26</v>
      </c>
      <c r="Q419" t="s">
        <v>652</v>
      </c>
      <c r="R419" t="s">
        <v>640</v>
      </c>
      <c r="S419" t="s">
        <v>12161</v>
      </c>
      <c r="T419" t="s">
        <v>12160</v>
      </c>
    </row>
    <row r="420" spans="1:20" x14ac:dyDescent="0.25">
      <c r="A420" t="s">
        <v>22</v>
      </c>
      <c r="B420" t="s">
        <v>27</v>
      </c>
      <c r="C420">
        <v>80</v>
      </c>
      <c r="D420">
        <v>2</v>
      </c>
      <c r="E420" t="s">
        <v>12159</v>
      </c>
      <c r="F420">
        <v>289</v>
      </c>
      <c r="G420">
        <v>0</v>
      </c>
      <c r="H420" t="s">
        <v>649</v>
      </c>
      <c r="I420" t="s">
        <v>981</v>
      </c>
      <c r="J420" t="s">
        <v>12156</v>
      </c>
      <c r="K420" t="s">
        <v>4902</v>
      </c>
      <c r="L420" t="s">
        <v>5172</v>
      </c>
      <c r="M420" t="s">
        <v>12160</v>
      </c>
      <c r="N420" t="s">
        <v>639</v>
      </c>
      <c r="O420" t="s">
        <v>651</v>
      </c>
      <c r="P420" t="s">
        <v>26</v>
      </c>
      <c r="Q420" t="s">
        <v>652</v>
      </c>
      <c r="R420" t="s">
        <v>640</v>
      </c>
      <c r="S420" t="s">
        <v>12161</v>
      </c>
      <c r="T420" t="s">
        <v>12160</v>
      </c>
    </row>
    <row r="421" spans="1:20" x14ac:dyDescent="0.25">
      <c r="A421" t="s">
        <v>147</v>
      </c>
      <c r="B421" t="s">
        <v>148</v>
      </c>
      <c r="C421">
        <v>33.333333333333336</v>
      </c>
      <c r="D421">
        <v>6</v>
      </c>
      <c r="E421" t="s">
        <v>12162</v>
      </c>
      <c r="F421">
        <v>200</v>
      </c>
      <c r="G421">
        <v>0</v>
      </c>
      <c r="H421" t="s">
        <v>637</v>
      </c>
      <c r="I421" t="s">
        <v>12163</v>
      </c>
      <c r="J421" t="s">
        <v>699</v>
      </c>
      <c r="K421" t="s">
        <v>639</v>
      </c>
      <c r="L421" t="s">
        <v>640</v>
      </c>
      <c r="M421" t="s">
        <v>12164</v>
      </c>
      <c r="N421" t="s">
        <v>639</v>
      </c>
      <c r="O421" t="s">
        <v>641</v>
      </c>
      <c r="P421" t="s">
        <v>5</v>
      </c>
      <c r="Q421" t="s">
        <v>642</v>
      </c>
      <c r="R421" t="s">
        <v>640</v>
      </c>
      <c r="S421" t="s">
        <v>12165</v>
      </c>
      <c r="T421" t="s">
        <v>12164</v>
      </c>
    </row>
    <row r="422" spans="1:20" x14ac:dyDescent="0.25">
      <c r="A422" t="s">
        <v>239</v>
      </c>
      <c r="B422" t="s">
        <v>245</v>
      </c>
      <c r="C422">
        <v>139</v>
      </c>
      <c r="D422">
        <v>3</v>
      </c>
      <c r="E422" t="s">
        <v>12166</v>
      </c>
      <c r="F422">
        <v>417</v>
      </c>
      <c r="G422">
        <v>0</v>
      </c>
      <c r="H422" t="s">
        <v>649</v>
      </c>
      <c r="I422" t="s">
        <v>4086</v>
      </c>
      <c r="J422" t="s">
        <v>12167</v>
      </c>
      <c r="K422" t="s">
        <v>4917</v>
      </c>
      <c r="L422" t="s">
        <v>12168</v>
      </c>
      <c r="M422" t="s">
        <v>12169</v>
      </c>
      <c r="N422" t="s">
        <v>639</v>
      </c>
      <c r="O422" t="s">
        <v>651</v>
      </c>
      <c r="P422" t="s">
        <v>26</v>
      </c>
      <c r="Q422" t="s">
        <v>652</v>
      </c>
      <c r="R422" t="s">
        <v>640</v>
      </c>
      <c r="S422" t="s">
        <v>12170</v>
      </c>
      <c r="T422" t="s">
        <v>12171</v>
      </c>
    </row>
    <row r="423" spans="1:20" x14ac:dyDescent="0.25">
      <c r="A423" t="s">
        <v>147</v>
      </c>
      <c r="B423" t="s">
        <v>148</v>
      </c>
      <c r="C423">
        <v>33.333333333333336</v>
      </c>
      <c r="D423">
        <v>3</v>
      </c>
      <c r="E423" t="s">
        <v>12172</v>
      </c>
      <c r="F423">
        <v>103</v>
      </c>
      <c r="G423">
        <v>3</v>
      </c>
      <c r="H423" t="s">
        <v>637</v>
      </c>
      <c r="I423" t="s">
        <v>12173</v>
      </c>
      <c r="J423" t="s">
        <v>669</v>
      </c>
      <c r="K423" t="s">
        <v>639</v>
      </c>
      <c r="L423" t="s">
        <v>640</v>
      </c>
      <c r="M423" t="s">
        <v>12174</v>
      </c>
      <c r="N423" t="s">
        <v>639</v>
      </c>
      <c r="O423" t="s">
        <v>641</v>
      </c>
      <c r="P423" t="s">
        <v>5</v>
      </c>
      <c r="Q423" t="s">
        <v>642</v>
      </c>
      <c r="R423" t="s">
        <v>640</v>
      </c>
      <c r="S423" t="s">
        <v>12175</v>
      </c>
      <c r="T423" t="s">
        <v>12174</v>
      </c>
    </row>
    <row r="424" spans="1:20" x14ac:dyDescent="0.25">
      <c r="A424" t="s">
        <v>240</v>
      </c>
      <c r="B424" t="s">
        <v>246</v>
      </c>
      <c r="C424">
        <v>139</v>
      </c>
      <c r="D424">
        <v>4</v>
      </c>
      <c r="E424" t="s">
        <v>12176</v>
      </c>
      <c r="F424">
        <v>556</v>
      </c>
      <c r="G424">
        <v>0</v>
      </c>
      <c r="H424" t="s">
        <v>649</v>
      </c>
      <c r="I424" t="s">
        <v>12177</v>
      </c>
      <c r="J424" t="s">
        <v>12178</v>
      </c>
      <c r="K424" t="s">
        <v>6856</v>
      </c>
      <c r="L424" t="s">
        <v>818</v>
      </c>
      <c r="M424" t="s">
        <v>12179</v>
      </c>
      <c r="N424" t="s">
        <v>639</v>
      </c>
      <c r="O424" t="s">
        <v>651</v>
      </c>
      <c r="P424" t="s">
        <v>26</v>
      </c>
      <c r="Q424" t="s">
        <v>652</v>
      </c>
      <c r="R424" t="s">
        <v>640</v>
      </c>
      <c r="S424" t="s">
        <v>12180</v>
      </c>
      <c r="T424" t="s">
        <v>12181</v>
      </c>
    </row>
    <row r="425" spans="1:20" x14ac:dyDescent="0.25">
      <c r="A425" t="s">
        <v>147</v>
      </c>
      <c r="B425" t="s">
        <v>148</v>
      </c>
      <c r="C425">
        <v>50</v>
      </c>
      <c r="D425">
        <v>6</v>
      </c>
      <c r="E425" t="s">
        <v>12182</v>
      </c>
      <c r="F425">
        <v>200</v>
      </c>
      <c r="G425">
        <v>0</v>
      </c>
      <c r="H425" t="s">
        <v>637</v>
      </c>
      <c r="I425" t="s">
        <v>12183</v>
      </c>
      <c r="J425" t="s">
        <v>767</v>
      </c>
      <c r="K425" t="s">
        <v>639</v>
      </c>
      <c r="L425" t="s">
        <v>640</v>
      </c>
      <c r="M425" t="s">
        <v>12184</v>
      </c>
      <c r="N425" t="s">
        <v>639</v>
      </c>
      <c r="O425" t="s">
        <v>641</v>
      </c>
      <c r="P425" t="s">
        <v>5</v>
      </c>
      <c r="Q425" t="s">
        <v>642</v>
      </c>
      <c r="R425" t="s">
        <v>640</v>
      </c>
      <c r="S425" t="s">
        <v>12185</v>
      </c>
      <c r="T425" t="s">
        <v>12184</v>
      </c>
    </row>
    <row r="426" spans="1:20" x14ac:dyDescent="0.25">
      <c r="A426" t="s">
        <v>18</v>
      </c>
      <c r="B426" t="s">
        <v>19</v>
      </c>
      <c r="C426">
        <v>66.666666666666671</v>
      </c>
      <c r="D426">
        <v>3</v>
      </c>
      <c r="E426" t="s">
        <v>12186</v>
      </c>
      <c r="F426">
        <v>129</v>
      </c>
      <c r="G426">
        <v>0</v>
      </c>
      <c r="H426" t="s">
        <v>637</v>
      </c>
      <c r="I426" t="s">
        <v>12187</v>
      </c>
      <c r="J426" t="s">
        <v>713</v>
      </c>
      <c r="K426" t="s">
        <v>639</v>
      </c>
      <c r="L426" t="s">
        <v>640</v>
      </c>
      <c r="M426" t="s">
        <v>12188</v>
      </c>
      <c r="N426" t="s">
        <v>639</v>
      </c>
      <c r="O426" t="s">
        <v>641</v>
      </c>
      <c r="P426" t="s">
        <v>5</v>
      </c>
      <c r="Q426" t="s">
        <v>642</v>
      </c>
      <c r="R426" t="s">
        <v>640</v>
      </c>
      <c r="S426" t="s">
        <v>12189</v>
      </c>
      <c r="T426" t="s">
        <v>12188</v>
      </c>
    </row>
    <row r="427" spans="1:20" x14ac:dyDescent="0.25">
      <c r="A427" t="s">
        <v>147</v>
      </c>
      <c r="B427" t="s">
        <v>148</v>
      </c>
      <c r="C427">
        <v>50</v>
      </c>
      <c r="D427">
        <v>6</v>
      </c>
      <c r="E427" t="s">
        <v>12190</v>
      </c>
      <c r="F427">
        <v>200</v>
      </c>
      <c r="G427">
        <v>0</v>
      </c>
      <c r="H427" t="s">
        <v>637</v>
      </c>
      <c r="I427" t="s">
        <v>12191</v>
      </c>
      <c r="J427" t="s">
        <v>685</v>
      </c>
      <c r="K427" t="s">
        <v>639</v>
      </c>
      <c r="L427" t="s">
        <v>640</v>
      </c>
      <c r="M427" t="s">
        <v>12192</v>
      </c>
      <c r="N427" t="s">
        <v>639</v>
      </c>
      <c r="O427" t="s">
        <v>641</v>
      </c>
      <c r="P427" t="s">
        <v>5</v>
      </c>
      <c r="Q427" t="s">
        <v>642</v>
      </c>
      <c r="R427" t="s">
        <v>640</v>
      </c>
      <c r="S427" t="s">
        <v>12193</v>
      </c>
      <c r="T427" t="s">
        <v>12192</v>
      </c>
    </row>
    <row r="428" spans="1:20" x14ac:dyDescent="0.25">
      <c r="A428" t="s">
        <v>241</v>
      </c>
      <c r="B428" t="s">
        <v>247</v>
      </c>
      <c r="C428">
        <v>159</v>
      </c>
      <c r="D428">
        <v>1</v>
      </c>
      <c r="E428" t="s">
        <v>12194</v>
      </c>
      <c r="F428">
        <v>258</v>
      </c>
      <c r="G428">
        <v>0</v>
      </c>
      <c r="H428" t="s">
        <v>637</v>
      </c>
      <c r="I428" t="s">
        <v>12195</v>
      </c>
      <c r="J428" t="s">
        <v>670</v>
      </c>
      <c r="K428" t="s">
        <v>639</v>
      </c>
      <c r="L428" t="s">
        <v>640</v>
      </c>
      <c r="M428" t="s">
        <v>12196</v>
      </c>
      <c r="N428" t="s">
        <v>639</v>
      </c>
      <c r="O428" t="s">
        <v>641</v>
      </c>
      <c r="P428" t="s">
        <v>5</v>
      </c>
      <c r="Q428" t="s">
        <v>642</v>
      </c>
      <c r="R428" t="s">
        <v>640</v>
      </c>
      <c r="S428" t="s">
        <v>12197</v>
      </c>
      <c r="T428" t="s">
        <v>12196</v>
      </c>
    </row>
    <row r="429" spans="1:20" x14ac:dyDescent="0.25">
      <c r="A429" t="s">
        <v>239</v>
      </c>
      <c r="B429" t="s">
        <v>245</v>
      </c>
      <c r="C429">
        <v>159</v>
      </c>
      <c r="D429">
        <v>1</v>
      </c>
      <c r="E429" t="s">
        <v>12194</v>
      </c>
      <c r="F429">
        <v>258</v>
      </c>
      <c r="G429">
        <v>0</v>
      </c>
      <c r="H429" t="s">
        <v>637</v>
      </c>
      <c r="I429" t="s">
        <v>12195</v>
      </c>
      <c r="J429" t="s">
        <v>670</v>
      </c>
      <c r="K429" t="s">
        <v>639</v>
      </c>
      <c r="L429" t="s">
        <v>640</v>
      </c>
      <c r="M429" t="s">
        <v>12196</v>
      </c>
      <c r="N429" t="s">
        <v>639</v>
      </c>
      <c r="O429" t="s">
        <v>641</v>
      </c>
      <c r="P429" t="s">
        <v>5</v>
      </c>
      <c r="Q429" t="s">
        <v>642</v>
      </c>
      <c r="R429" t="s">
        <v>640</v>
      </c>
      <c r="S429" t="s">
        <v>12197</v>
      </c>
      <c r="T429" t="s">
        <v>12196</v>
      </c>
    </row>
    <row r="430" spans="1:20" x14ac:dyDescent="0.25">
      <c r="A430" t="s">
        <v>239</v>
      </c>
      <c r="B430" t="s">
        <v>245</v>
      </c>
      <c r="C430">
        <v>159</v>
      </c>
      <c r="D430">
        <v>4</v>
      </c>
      <c r="E430" t="s">
        <v>12198</v>
      </c>
      <c r="F430">
        <v>516</v>
      </c>
      <c r="G430">
        <v>0</v>
      </c>
      <c r="H430" t="s">
        <v>637</v>
      </c>
      <c r="I430" t="s">
        <v>12199</v>
      </c>
      <c r="J430" t="s">
        <v>754</v>
      </c>
      <c r="K430" t="s">
        <v>639</v>
      </c>
      <c r="L430" t="s">
        <v>640</v>
      </c>
      <c r="M430" t="s">
        <v>12200</v>
      </c>
      <c r="N430" t="s">
        <v>639</v>
      </c>
      <c r="O430" t="s">
        <v>647</v>
      </c>
      <c r="P430" t="s">
        <v>5</v>
      </c>
      <c r="Q430" t="s">
        <v>648</v>
      </c>
      <c r="R430" t="s">
        <v>640</v>
      </c>
      <c r="S430" t="s">
        <v>12201</v>
      </c>
      <c r="T430" t="s">
        <v>12200</v>
      </c>
    </row>
    <row r="431" spans="1:20" x14ac:dyDescent="0.25">
      <c r="A431" t="s">
        <v>77</v>
      </c>
      <c r="B431" t="s">
        <v>78</v>
      </c>
      <c r="C431">
        <v>33.333333333333336</v>
      </c>
      <c r="D431">
        <v>3</v>
      </c>
      <c r="E431" t="s">
        <v>12202</v>
      </c>
      <c r="F431">
        <v>134.99</v>
      </c>
      <c r="G431">
        <v>0</v>
      </c>
      <c r="H431" t="s">
        <v>637</v>
      </c>
      <c r="I431" t="s">
        <v>12203</v>
      </c>
      <c r="J431" t="s">
        <v>704</v>
      </c>
      <c r="K431" t="s">
        <v>639</v>
      </c>
      <c r="L431" t="s">
        <v>640</v>
      </c>
      <c r="M431" t="s">
        <v>12204</v>
      </c>
      <c r="N431" t="s">
        <v>639</v>
      </c>
      <c r="O431" t="s">
        <v>641</v>
      </c>
      <c r="P431" t="s">
        <v>5</v>
      </c>
      <c r="Q431" t="s">
        <v>642</v>
      </c>
      <c r="R431" t="s">
        <v>640</v>
      </c>
      <c r="S431" t="s">
        <v>12205</v>
      </c>
      <c r="T431" t="s">
        <v>12204</v>
      </c>
    </row>
    <row r="432" spans="1:20" x14ac:dyDescent="0.25">
      <c r="A432" t="s">
        <v>147</v>
      </c>
      <c r="B432" t="s">
        <v>148</v>
      </c>
      <c r="C432">
        <v>50</v>
      </c>
      <c r="D432">
        <v>6</v>
      </c>
      <c r="E432" t="s">
        <v>12206</v>
      </c>
      <c r="F432">
        <v>200</v>
      </c>
      <c r="G432">
        <v>0</v>
      </c>
      <c r="H432" t="s">
        <v>637</v>
      </c>
      <c r="I432" t="s">
        <v>12207</v>
      </c>
      <c r="J432" t="s">
        <v>739</v>
      </c>
      <c r="K432" t="s">
        <v>639</v>
      </c>
      <c r="L432" t="s">
        <v>640</v>
      </c>
      <c r="M432" t="s">
        <v>12208</v>
      </c>
      <c r="N432" t="s">
        <v>639</v>
      </c>
      <c r="O432" t="s">
        <v>641</v>
      </c>
      <c r="P432" t="s">
        <v>5</v>
      </c>
      <c r="Q432" t="s">
        <v>642</v>
      </c>
      <c r="R432" t="s">
        <v>640</v>
      </c>
      <c r="S432" t="s">
        <v>12209</v>
      </c>
      <c r="T432" t="s">
        <v>12210</v>
      </c>
    </row>
    <row r="433" spans="1:20" x14ac:dyDescent="0.25">
      <c r="A433" t="s">
        <v>147</v>
      </c>
      <c r="B433" t="s">
        <v>148</v>
      </c>
      <c r="C433">
        <v>50</v>
      </c>
      <c r="D433">
        <v>6</v>
      </c>
      <c r="E433" t="s">
        <v>12211</v>
      </c>
      <c r="F433">
        <v>200</v>
      </c>
      <c r="G433">
        <v>0</v>
      </c>
      <c r="H433" t="s">
        <v>637</v>
      </c>
      <c r="I433" t="s">
        <v>12212</v>
      </c>
      <c r="J433" t="s">
        <v>715</v>
      </c>
      <c r="K433" t="s">
        <v>639</v>
      </c>
      <c r="L433" t="s">
        <v>640</v>
      </c>
      <c r="M433" t="s">
        <v>12213</v>
      </c>
      <c r="N433" t="s">
        <v>639</v>
      </c>
      <c r="O433" t="s">
        <v>647</v>
      </c>
      <c r="P433" t="s">
        <v>5</v>
      </c>
      <c r="Q433" t="s">
        <v>648</v>
      </c>
      <c r="R433" t="s">
        <v>640</v>
      </c>
      <c r="S433" t="s">
        <v>12214</v>
      </c>
      <c r="T433" t="s">
        <v>12213</v>
      </c>
    </row>
    <row r="434" spans="1:20" x14ac:dyDescent="0.25">
      <c r="A434" t="s">
        <v>72</v>
      </c>
      <c r="B434" t="s">
        <v>108</v>
      </c>
      <c r="C434">
        <v>66.333333333333329</v>
      </c>
      <c r="D434">
        <v>3</v>
      </c>
      <c r="E434" t="s">
        <v>12215</v>
      </c>
      <c r="F434">
        <v>249</v>
      </c>
      <c r="G434">
        <v>0</v>
      </c>
      <c r="H434" t="s">
        <v>649</v>
      </c>
      <c r="I434" t="s">
        <v>9539</v>
      </c>
      <c r="J434" t="s">
        <v>12216</v>
      </c>
      <c r="K434" t="s">
        <v>863</v>
      </c>
      <c r="L434" t="s">
        <v>847</v>
      </c>
      <c r="M434" t="s">
        <v>12217</v>
      </c>
      <c r="N434" t="s">
        <v>639</v>
      </c>
      <c r="O434" t="s">
        <v>651</v>
      </c>
      <c r="P434" t="s">
        <v>26</v>
      </c>
      <c r="Q434" t="s">
        <v>652</v>
      </c>
      <c r="R434" t="s">
        <v>640</v>
      </c>
      <c r="S434" t="s">
        <v>12218</v>
      </c>
      <c r="T434" t="s">
        <v>12219</v>
      </c>
    </row>
    <row r="435" spans="1:20" x14ac:dyDescent="0.25">
      <c r="A435" t="s">
        <v>147</v>
      </c>
      <c r="B435" t="s">
        <v>148</v>
      </c>
      <c r="C435">
        <v>33.333333333333336</v>
      </c>
      <c r="D435">
        <v>3</v>
      </c>
      <c r="E435" t="s">
        <v>12220</v>
      </c>
      <c r="F435">
        <v>100</v>
      </c>
      <c r="G435">
        <v>0</v>
      </c>
      <c r="H435" t="s">
        <v>637</v>
      </c>
      <c r="I435" t="s">
        <v>12221</v>
      </c>
      <c r="J435" t="s">
        <v>663</v>
      </c>
      <c r="K435" t="s">
        <v>639</v>
      </c>
      <c r="L435" t="s">
        <v>640</v>
      </c>
      <c r="M435" t="s">
        <v>12222</v>
      </c>
      <c r="N435" t="s">
        <v>639</v>
      </c>
      <c r="O435" t="s">
        <v>647</v>
      </c>
      <c r="P435" t="s">
        <v>5</v>
      </c>
      <c r="Q435" t="s">
        <v>648</v>
      </c>
      <c r="R435" t="s">
        <v>640</v>
      </c>
      <c r="S435" t="s">
        <v>12223</v>
      </c>
      <c r="T435" t="s">
        <v>12222</v>
      </c>
    </row>
  </sheetData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397"/>
  <sheetViews>
    <sheetView zoomScale="70" zoomScaleNormal="70" workbookViewId="0">
      <pane xSplit="2" ySplit="1" topLeftCell="R350" activePane="bottomRight" state="frozen"/>
      <selection sqref="A1:XFD1048576"/>
      <selection pane="topRight" sqref="A1:XFD1048576"/>
      <selection pane="bottomLeft" sqref="A1:XFD1048576"/>
      <selection pane="bottomRight" activeCell="U361" sqref="U36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22</v>
      </c>
      <c r="B2" t="s">
        <v>27</v>
      </c>
      <c r="C2">
        <v>66.333333333333329</v>
      </c>
      <c r="D2">
        <v>3</v>
      </c>
      <c r="E2" t="s">
        <v>12224</v>
      </c>
      <c r="F2">
        <v>197</v>
      </c>
      <c r="G2">
        <v>0</v>
      </c>
      <c r="H2" t="s">
        <v>637</v>
      </c>
      <c r="I2" t="s">
        <v>7587</v>
      </c>
      <c r="J2" t="s">
        <v>767</v>
      </c>
      <c r="K2" t="s">
        <v>639</v>
      </c>
      <c r="L2" t="s">
        <v>640</v>
      </c>
      <c r="M2" t="s">
        <v>12225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12226</v>
      </c>
      <c r="T2" t="s">
        <v>12225</v>
      </c>
      <c r="U2" s="50" t="s">
        <v>147</v>
      </c>
      <c r="V2">
        <v>440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12227</v>
      </c>
      <c r="F3">
        <v>110</v>
      </c>
      <c r="G3">
        <v>10</v>
      </c>
      <c r="H3" t="s">
        <v>637</v>
      </c>
      <c r="I3" t="s">
        <v>12228</v>
      </c>
      <c r="J3" t="s">
        <v>732</v>
      </c>
      <c r="K3" t="s">
        <v>639</v>
      </c>
      <c r="L3" t="s">
        <v>640</v>
      </c>
      <c r="M3" t="s">
        <v>12229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12230</v>
      </c>
      <c r="T3" t="s">
        <v>12229</v>
      </c>
      <c r="U3" s="51" t="s">
        <v>148</v>
      </c>
      <c r="V3">
        <v>440</v>
      </c>
    </row>
    <row r="4" spans="1:22" x14ac:dyDescent="0.25">
      <c r="A4" t="s">
        <v>101</v>
      </c>
      <c r="B4" t="s">
        <v>8612</v>
      </c>
      <c r="C4">
        <v>95</v>
      </c>
      <c r="D4">
        <v>1</v>
      </c>
      <c r="E4" t="s">
        <v>12231</v>
      </c>
      <c r="F4">
        <v>102.5</v>
      </c>
      <c r="G4">
        <v>7.5</v>
      </c>
      <c r="H4" t="s">
        <v>677</v>
      </c>
      <c r="I4" t="s">
        <v>12232</v>
      </c>
      <c r="J4" t="s">
        <v>12233</v>
      </c>
      <c r="K4" t="s">
        <v>1020</v>
      </c>
      <c r="L4" t="s">
        <v>12234</v>
      </c>
      <c r="M4" t="s">
        <v>12235</v>
      </c>
      <c r="N4" t="s">
        <v>639</v>
      </c>
      <c r="O4" t="s">
        <v>678</v>
      </c>
      <c r="P4" t="s">
        <v>23</v>
      </c>
      <c r="Q4" t="s">
        <v>679</v>
      </c>
      <c r="R4" t="s">
        <v>640</v>
      </c>
      <c r="S4" t="s">
        <v>12236</v>
      </c>
      <c r="T4" t="s">
        <v>12235</v>
      </c>
      <c r="U4" s="50" t="s">
        <v>99</v>
      </c>
      <c r="V4">
        <v>50</v>
      </c>
    </row>
    <row r="5" spans="1:22" x14ac:dyDescent="0.25">
      <c r="A5" t="s">
        <v>22</v>
      </c>
      <c r="B5" t="s">
        <v>27</v>
      </c>
      <c r="C5">
        <v>66.333333333333329</v>
      </c>
      <c r="D5">
        <v>3</v>
      </c>
      <c r="E5" t="s">
        <v>12237</v>
      </c>
      <c r="F5">
        <v>197</v>
      </c>
      <c r="G5">
        <v>0</v>
      </c>
      <c r="H5" t="s">
        <v>637</v>
      </c>
      <c r="I5" t="s">
        <v>12238</v>
      </c>
      <c r="J5" t="s">
        <v>864</v>
      </c>
      <c r="K5" t="s">
        <v>639</v>
      </c>
      <c r="L5" t="s">
        <v>640</v>
      </c>
      <c r="M5" t="s">
        <v>12239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12240</v>
      </c>
      <c r="T5" t="s">
        <v>12241</v>
      </c>
      <c r="U5" s="51" t="s">
        <v>100</v>
      </c>
      <c r="V5">
        <v>50</v>
      </c>
    </row>
    <row r="6" spans="1:22" x14ac:dyDescent="0.25">
      <c r="A6" t="s">
        <v>72</v>
      </c>
      <c r="B6" t="s">
        <v>108</v>
      </c>
      <c r="C6">
        <v>66</v>
      </c>
      <c r="D6">
        <v>1</v>
      </c>
      <c r="E6" t="s">
        <v>12242</v>
      </c>
      <c r="F6">
        <v>249</v>
      </c>
      <c r="G6">
        <v>0</v>
      </c>
      <c r="H6" t="s">
        <v>649</v>
      </c>
      <c r="I6" t="s">
        <v>1110</v>
      </c>
      <c r="J6" t="s">
        <v>12243</v>
      </c>
      <c r="K6" t="s">
        <v>12244</v>
      </c>
      <c r="L6" t="s">
        <v>868</v>
      </c>
      <c r="M6" t="s">
        <v>12245</v>
      </c>
      <c r="N6" t="s">
        <v>639</v>
      </c>
      <c r="O6" t="s">
        <v>651</v>
      </c>
      <c r="P6" t="s">
        <v>26</v>
      </c>
      <c r="Q6" t="s">
        <v>652</v>
      </c>
      <c r="R6" t="s">
        <v>640</v>
      </c>
      <c r="S6" t="s">
        <v>12246</v>
      </c>
      <c r="T6" t="s">
        <v>12247</v>
      </c>
      <c r="U6" s="50" t="s">
        <v>22</v>
      </c>
      <c r="V6">
        <v>148</v>
      </c>
    </row>
    <row r="7" spans="1:22" x14ac:dyDescent="0.25">
      <c r="A7" t="s">
        <v>101</v>
      </c>
      <c r="B7" t="s">
        <v>74</v>
      </c>
      <c r="C7">
        <v>66</v>
      </c>
      <c r="D7">
        <v>1</v>
      </c>
      <c r="E7" t="s">
        <v>12242</v>
      </c>
      <c r="F7">
        <v>249</v>
      </c>
      <c r="G7">
        <v>0</v>
      </c>
      <c r="H7" t="s">
        <v>649</v>
      </c>
      <c r="I7" t="s">
        <v>1110</v>
      </c>
      <c r="J7" t="s">
        <v>12243</v>
      </c>
      <c r="K7" t="s">
        <v>12244</v>
      </c>
      <c r="L7" t="s">
        <v>868</v>
      </c>
      <c r="M7" t="s">
        <v>12245</v>
      </c>
      <c r="N7" t="s">
        <v>639</v>
      </c>
      <c r="O7" t="s">
        <v>651</v>
      </c>
      <c r="P7" t="s">
        <v>26</v>
      </c>
      <c r="Q7" t="s">
        <v>652</v>
      </c>
      <c r="R7" t="s">
        <v>640</v>
      </c>
      <c r="S7" t="s">
        <v>12246</v>
      </c>
      <c r="T7" t="s">
        <v>12247</v>
      </c>
      <c r="U7" s="51" t="s">
        <v>213</v>
      </c>
      <c r="V7">
        <v>7</v>
      </c>
    </row>
    <row r="8" spans="1:22" x14ac:dyDescent="0.25">
      <c r="A8" t="s">
        <v>22</v>
      </c>
      <c r="B8" t="s">
        <v>27</v>
      </c>
      <c r="C8">
        <v>67</v>
      </c>
      <c r="D8">
        <v>1</v>
      </c>
      <c r="E8" t="s">
        <v>12242</v>
      </c>
      <c r="F8">
        <v>249</v>
      </c>
      <c r="G8">
        <v>0</v>
      </c>
      <c r="H8" t="s">
        <v>649</v>
      </c>
      <c r="I8" t="s">
        <v>1110</v>
      </c>
      <c r="J8" t="s">
        <v>12243</v>
      </c>
      <c r="K8" t="s">
        <v>12244</v>
      </c>
      <c r="L8" t="s">
        <v>868</v>
      </c>
      <c r="M8" t="s">
        <v>12245</v>
      </c>
      <c r="N8" t="s">
        <v>639</v>
      </c>
      <c r="O8" t="s">
        <v>651</v>
      </c>
      <c r="P8" t="s">
        <v>26</v>
      </c>
      <c r="Q8" t="s">
        <v>652</v>
      </c>
      <c r="R8" t="s">
        <v>640</v>
      </c>
      <c r="S8" t="s">
        <v>12246</v>
      </c>
      <c r="T8" t="s">
        <v>12247</v>
      </c>
      <c r="U8" s="51" t="s">
        <v>27</v>
      </c>
      <c r="V8">
        <v>141</v>
      </c>
    </row>
    <row r="9" spans="1:22" x14ac:dyDescent="0.25">
      <c r="A9" t="s">
        <v>516</v>
      </c>
      <c r="B9" t="s">
        <v>1095</v>
      </c>
      <c r="C9">
        <v>68.34</v>
      </c>
      <c r="D9">
        <v>1</v>
      </c>
      <c r="E9" t="s">
        <v>12248</v>
      </c>
      <c r="F9">
        <v>410</v>
      </c>
      <c r="G9">
        <v>0</v>
      </c>
      <c r="H9" t="s">
        <v>751</v>
      </c>
      <c r="I9" t="s">
        <v>9939</v>
      </c>
      <c r="J9" t="s">
        <v>9940</v>
      </c>
      <c r="K9" t="s">
        <v>5127</v>
      </c>
      <c r="L9" t="s">
        <v>9941</v>
      </c>
      <c r="M9" t="s">
        <v>12249</v>
      </c>
      <c r="N9" t="s">
        <v>639</v>
      </c>
      <c r="O9" t="s">
        <v>678</v>
      </c>
      <c r="P9" t="s">
        <v>23</v>
      </c>
      <c r="Q9" t="s">
        <v>679</v>
      </c>
      <c r="R9" t="s">
        <v>640</v>
      </c>
      <c r="S9" t="s">
        <v>12250</v>
      </c>
      <c r="T9" t="s">
        <v>12249</v>
      </c>
      <c r="U9" s="50" t="s">
        <v>18</v>
      </c>
      <c r="V9">
        <v>64</v>
      </c>
    </row>
    <row r="10" spans="1:22" x14ac:dyDescent="0.25">
      <c r="A10" t="s">
        <v>516</v>
      </c>
      <c r="B10" t="s">
        <v>1095</v>
      </c>
      <c r="C10">
        <v>68.34</v>
      </c>
      <c r="D10">
        <v>1</v>
      </c>
      <c r="E10" t="s">
        <v>12248</v>
      </c>
      <c r="F10">
        <v>410</v>
      </c>
      <c r="G10">
        <v>0</v>
      </c>
      <c r="H10" t="s">
        <v>751</v>
      </c>
      <c r="I10" t="s">
        <v>9939</v>
      </c>
      <c r="J10" t="s">
        <v>9940</v>
      </c>
      <c r="K10" t="s">
        <v>5127</v>
      </c>
      <c r="L10" t="s">
        <v>9941</v>
      </c>
      <c r="M10" t="s">
        <v>12249</v>
      </c>
      <c r="N10" t="s">
        <v>639</v>
      </c>
      <c r="O10" t="s">
        <v>678</v>
      </c>
      <c r="P10" t="s">
        <v>23</v>
      </c>
      <c r="Q10" t="s">
        <v>679</v>
      </c>
      <c r="R10" t="s">
        <v>640</v>
      </c>
      <c r="S10" t="s">
        <v>12250</v>
      </c>
      <c r="T10" t="s">
        <v>12249</v>
      </c>
      <c r="U10" s="51" t="s">
        <v>19</v>
      </c>
      <c r="V10">
        <v>64</v>
      </c>
    </row>
    <row r="11" spans="1:22" x14ac:dyDescent="0.25">
      <c r="A11" t="s">
        <v>516</v>
      </c>
      <c r="B11" t="s">
        <v>1095</v>
      </c>
      <c r="C11">
        <v>68.33</v>
      </c>
      <c r="D11">
        <v>4</v>
      </c>
      <c r="E11" t="s">
        <v>12248</v>
      </c>
      <c r="F11">
        <v>410</v>
      </c>
      <c r="G11">
        <v>0</v>
      </c>
      <c r="H11" t="s">
        <v>751</v>
      </c>
      <c r="I11" t="s">
        <v>9939</v>
      </c>
      <c r="J11" t="s">
        <v>9940</v>
      </c>
      <c r="K11" t="s">
        <v>5127</v>
      </c>
      <c r="L11" t="s">
        <v>9941</v>
      </c>
      <c r="M11" t="s">
        <v>12249</v>
      </c>
      <c r="N11" t="s">
        <v>639</v>
      </c>
      <c r="O11" t="s">
        <v>678</v>
      </c>
      <c r="P11" t="s">
        <v>23</v>
      </c>
      <c r="Q11" t="s">
        <v>679</v>
      </c>
      <c r="R11" t="s">
        <v>640</v>
      </c>
      <c r="S11" t="s">
        <v>12250</v>
      </c>
      <c r="T11" t="s">
        <v>12249</v>
      </c>
      <c r="U11" s="50" t="s">
        <v>101</v>
      </c>
      <c r="V11">
        <v>11</v>
      </c>
    </row>
    <row r="12" spans="1:22" x14ac:dyDescent="0.25">
      <c r="A12" t="s">
        <v>18</v>
      </c>
      <c r="B12" t="s">
        <v>19</v>
      </c>
      <c r="C12">
        <v>66.666666666666671</v>
      </c>
      <c r="D12">
        <v>3</v>
      </c>
      <c r="E12" t="s">
        <v>12251</v>
      </c>
      <c r="F12">
        <v>129</v>
      </c>
      <c r="G12">
        <v>0</v>
      </c>
      <c r="H12" t="s">
        <v>649</v>
      </c>
      <c r="I12" t="s">
        <v>6088</v>
      </c>
      <c r="J12" t="s">
        <v>12252</v>
      </c>
      <c r="K12" t="s">
        <v>1024</v>
      </c>
      <c r="L12" t="s">
        <v>10138</v>
      </c>
      <c r="M12" t="s">
        <v>12253</v>
      </c>
      <c r="N12" t="s">
        <v>639</v>
      </c>
      <c r="O12" t="s">
        <v>651</v>
      </c>
      <c r="P12" t="s">
        <v>26</v>
      </c>
      <c r="Q12" t="s">
        <v>652</v>
      </c>
      <c r="R12" t="s">
        <v>640</v>
      </c>
      <c r="S12" t="s">
        <v>12254</v>
      </c>
      <c r="T12" t="s">
        <v>12253</v>
      </c>
      <c r="U12" s="51" t="s">
        <v>12585</v>
      </c>
      <c r="V12">
        <v>2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12255</v>
      </c>
      <c r="F13">
        <v>100</v>
      </c>
      <c r="G13">
        <v>0</v>
      </c>
      <c r="H13" t="s">
        <v>637</v>
      </c>
      <c r="I13" t="s">
        <v>12256</v>
      </c>
      <c r="J13" t="s">
        <v>638</v>
      </c>
      <c r="K13" t="s">
        <v>639</v>
      </c>
      <c r="L13" t="s">
        <v>640</v>
      </c>
      <c r="M13" t="s">
        <v>12257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12258</v>
      </c>
      <c r="T13" t="s">
        <v>12257</v>
      </c>
      <c r="U13" s="51" t="s">
        <v>931</v>
      </c>
      <c r="V13">
        <v>1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12259</v>
      </c>
      <c r="F14">
        <v>100</v>
      </c>
      <c r="G14">
        <v>0</v>
      </c>
      <c r="H14" t="s">
        <v>637</v>
      </c>
      <c r="I14" t="s">
        <v>12260</v>
      </c>
      <c r="J14" t="s">
        <v>659</v>
      </c>
      <c r="K14" t="s">
        <v>639</v>
      </c>
      <c r="L14" t="s">
        <v>640</v>
      </c>
      <c r="M14" t="s">
        <v>12261</v>
      </c>
      <c r="N14" t="s">
        <v>639</v>
      </c>
      <c r="O14" t="s">
        <v>662</v>
      </c>
      <c r="P14" t="s">
        <v>5</v>
      </c>
      <c r="Q14" t="s">
        <v>648</v>
      </c>
      <c r="R14" t="s">
        <v>640</v>
      </c>
      <c r="S14" t="s">
        <v>12262</v>
      </c>
      <c r="T14" t="s">
        <v>12261</v>
      </c>
      <c r="U14" s="51" t="s">
        <v>74</v>
      </c>
      <c r="V14">
        <v>6</v>
      </c>
    </row>
    <row r="15" spans="1:22" x14ac:dyDescent="0.25">
      <c r="A15" t="s">
        <v>239</v>
      </c>
      <c r="B15" t="s">
        <v>245</v>
      </c>
      <c r="C15">
        <v>159</v>
      </c>
      <c r="D15">
        <v>1</v>
      </c>
      <c r="E15" t="s">
        <v>12263</v>
      </c>
      <c r="F15">
        <v>129</v>
      </c>
      <c r="G15">
        <v>0</v>
      </c>
      <c r="H15" t="s">
        <v>637</v>
      </c>
      <c r="I15" t="s">
        <v>12264</v>
      </c>
      <c r="J15" t="s">
        <v>659</v>
      </c>
      <c r="K15" t="s">
        <v>639</v>
      </c>
      <c r="L15" t="s">
        <v>640</v>
      </c>
      <c r="M15" t="s">
        <v>12265</v>
      </c>
      <c r="N15" t="s">
        <v>639</v>
      </c>
      <c r="O15" t="s">
        <v>660</v>
      </c>
      <c r="P15" t="s">
        <v>5</v>
      </c>
      <c r="Q15" t="s">
        <v>642</v>
      </c>
      <c r="R15" t="s">
        <v>640</v>
      </c>
      <c r="S15" t="s">
        <v>12266</v>
      </c>
      <c r="T15" t="s">
        <v>12265</v>
      </c>
      <c r="U15" s="51" t="s">
        <v>8612</v>
      </c>
      <c r="V15">
        <v>2</v>
      </c>
    </row>
    <row r="16" spans="1:22" x14ac:dyDescent="0.25">
      <c r="A16" t="s">
        <v>240</v>
      </c>
      <c r="B16" t="s">
        <v>246</v>
      </c>
      <c r="C16">
        <v>139</v>
      </c>
      <c r="D16">
        <v>1</v>
      </c>
      <c r="E16" t="s">
        <v>12267</v>
      </c>
      <c r="F16">
        <v>278</v>
      </c>
      <c r="G16">
        <v>0</v>
      </c>
      <c r="H16" t="s">
        <v>649</v>
      </c>
      <c r="I16" t="s">
        <v>824</v>
      </c>
      <c r="J16" t="s">
        <v>12268</v>
      </c>
      <c r="K16" t="s">
        <v>12269</v>
      </c>
      <c r="L16" t="s">
        <v>6510</v>
      </c>
      <c r="M16" t="s">
        <v>12270</v>
      </c>
      <c r="N16" t="s">
        <v>639</v>
      </c>
      <c r="O16" t="s">
        <v>656</v>
      </c>
      <c r="P16" t="s">
        <v>26</v>
      </c>
      <c r="Q16" t="s">
        <v>652</v>
      </c>
      <c r="R16" t="s">
        <v>640</v>
      </c>
      <c r="S16" t="s">
        <v>12271</v>
      </c>
      <c r="T16" t="s">
        <v>12272</v>
      </c>
      <c r="U16" s="50" t="s">
        <v>72</v>
      </c>
      <c r="V16">
        <v>10</v>
      </c>
    </row>
    <row r="17" spans="1:22" x14ac:dyDescent="0.25">
      <c r="A17" t="s">
        <v>239</v>
      </c>
      <c r="B17" t="s">
        <v>245</v>
      </c>
      <c r="C17">
        <v>139</v>
      </c>
      <c r="D17">
        <v>1</v>
      </c>
      <c r="E17" t="s">
        <v>12267</v>
      </c>
      <c r="F17">
        <v>278</v>
      </c>
      <c r="G17">
        <v>0</v>
      </c>
      <c r="H17" t="s">
        <v>649</v>
      </c>
      <c r="I17" t="s">
        <v>824</v>
      </c>
      <c r="J17" t="s">
        <v>12268</v>
      </c>
      <c r="K17" t="s">
        <v>12269</v>
      </c>
      <c r="L17" t="s">
        <v>6510</v>
      </c>
      <c r="M17" t="s">
        <v>12270</v>
      </c>
      <c r="N17" t="s">
        <v>639</v>
      </c>
      <c r="O17" t="s">
        <v>656</v>
      </c>
      <c r="P17" t="s">
        <v>26</v>
      </c>
      <c r="Q17" t="s">
        <v>652</v>
      </c>
      <c r="R17" t="s">
        <v>640</v>
      </c>
      <c r="S17" t="s">
        <v>12271</v>
      </c>
      <c r="T17" t="s">
        <v>12272</v>
      </c>
      <c r="U17" s="51" t="s">
        <v>108</v>
      </c>
      <c r="V17">
        <v>6</v>
      </c>
    </row>
    <row r="18" spans="1:22" x14ac:dyDescent="0.25">
      <c r="A18" t="s">
        <v>601</v>
      </c>
      <c r="B18" t="s">
        <v>602</v>
      </c>
      <c r="C18">
        <v>139</v>
      </c>
      <c r="D18">
        <v>1</v>
      </c>
      <c r="E18" t="s">
        <v>12273</v>
      </c>
      <c r="F18">
        <v>139</v>
      </c>
      <c r="G18">
        <v>0</v>
      </c>
      <c r="H18" t="s">
        <v>649</v>
      </c>
      <c r="I18" t="s">
        <v>12274</v>
      </c>
      <c r="J18" t="s">
        <v>12275</v>
      </c>
      <c r="K18" t="s">
        <v>12276</v>
      </c>
      <c r="L18" t="s">
        <v>12277</v>
      </c>
      <c r="M18" t="s">
        <v>12278</v>
      </c>
      <c r="N18" t="s">
        <v>639</v>
      </c>
      <c r="O18" t="s">
        <v>651</v>
      </c>
      <c r="P18" t="s">
        <v>26</v>
      </c>
      <c r="Q18" t="s">
        <v>652</v>
      </c>
      <c r="R18" t="s">
        <v>640</v>
      </c>
      <c r="S18" t="s">
        <v>12279</v>
      </c>
      <c r="T18" t="s">
        <v>12278</v>
      </c>
      <c r="U18" s="51" t="s">
        <v>799</v>
      </c>
      <c r="V18">
        <v>4</v>
      </c>
    </row>
    <row r="19" spans="1:22" x14ac:dyDescent="0.25">
      <c r="A19" t="s">
        <v>240</v>
      </c>
      <c r="B19" t="s">
        <v>246</v>
      </c>
      <c r="C19">
        <v>139</v>
      </c>
      <c r="D19">
        <v>1</v>
      </c>
      <c r="E19" t="s">
        <v>12280</v>
      </c>
      <c r="F19">
        <v>139</v>
      </c>
      <c r="G19">
        <v>0</v>
      </c>
      <c r="H19" t="s">
        <v>649</v>
      </c>
      <c r="I19" t="s">
        <v>6088</v>
      </c>
      <c r="J19" t="s">
        <v>12281</v>
      </c>
      <c r="K19" t="s">
        <v>9780</v>
      </c>
      <c r="L19" t="s">
        <v>939</v>
      </c>
      <c r="M19" t="s">
        <v>12278</v>
      </c>
      <c r="N19" t="s">
        <v>639</v>
      </c>
      <c r="O19" t="s">
        <v>651</v>
      </c>
      <c r="P19" t="s">
        <v>26</v>
      </c>
      <c r="Q19" t="s">
        <v>652</v>
      </c>
      <c r="R19" t="s">
        <v>640</v>
      </c>
      <c r="S19" t="s">
        <v>12282</v>
      </c>
      <c r="T19" t="s">
        <v>12278</v>
      </c>
      <c r="U19" s="50" t="s">
        <v>12</v>
      </c>
      <c r="V19">
        <v>5</v>
      </c>
    </row>
    <row r="20" spans="1:22" x14ac:dyDescent="0.25">
      <c r="A20" t="s">
        <v>239</v>
      </c>
      <c r="B20" t="s">
        <v>245</v>
      </c>
      <c r="C20">
        <v>159</v>
      </c>
      <c r="D20">
        <v>1</v>
      </c>
      <c r="E20" t="s">
        <v>12283</v>
      </c>
      <c r="F20">
        <v>258</v>
      </c>
      <c r="G20">
        <v>0</v>
      </c>
      <c r="H20" t="s">
        <v>637</v>
      </c>
      <c r="I20" t="s">
        <v>12284</v>
      </c>
      <c r="J20" t="s">
        <v>645</v>
      </c>
      <c r="K20" t="s">
        <v>639</v>
      </c>
      <c r="L20" t="s">
        <v>640</v>
      </c>
      <c r="M20" t="s">
        <v>12285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12286</v>
      </c>
      <c r="T20" t="s">
        <v>12285</v>
      </c>
      <c r="U20" s="51" t="s">
        <v>13</v>
      </c>
      <c r="V20">
        <v>5</v>
      </c>
    </row>
    <row r="21" spans="1:22" x14ac:dyDescent="0.25">
      <c r="A21" t="s">
        <v>241</v>
      </c>
      <c r="B21" t="s">
        <v>247</v>
      </c>
      <c r="C21">
        <v>159</v>
      </c>
      <c r="D21">
        <v>1</v>
      </c>
      <c r="E21" t="s">
        <v>12283</v>
      </c>
      <c r="F21">
        <v>258</v>
      </c>
      <c r="G21">
        <v>0</v>
      </c>
      <c r="H21" t="s">
        <v>637</v>
      </c>
      <c r="I21" t="s">
        <v>12284</v>
      </c>
      <c r="J21" t="s">
        <v>645</v>
      </c>
      <c r="K21" t="s">
        <v>639</v>
      </c>
      <c r="L21" t="s">
        <v>640</v>
      </c>
      <c r="M21" t="s">
        <v>12285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12286</v>
      </c>
      <c r="T21" t="s">
        <v>12285</v>
      </c>
      <c r="U21" s="50" t="s">
        <v>14</v>
      </c>
      <c r="V21">
        <v>5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12287</v>
      </c>
      <c r="F22">
        <v>100</v>
      </c>
      <c r="G22">
        <v>0</v>
      </c>
      <c r="H22" t="s">
        <v>637</v>
      </c>
      <c r="I22" t="s">
        <v>784</v>
      </c>
      <c r="J22" t="s">
        <v>664</v>
      </c>
      <c r="K22" t="s">
        <v>639</v>
      </c>
      <c r="L22" t="s">
        <v>640</v>
      </c>
      <c r="M22" t="s">
        <v>12288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12289</v>
      </c>
      <c r="T22" t="s">
        <v>12288</v>
      </c>
      <c r="U22" s="51" t="s">
        <v>15</v>
      </c>
      <c r="V22">
        <v>5</v>
      </c>
    </row>
    <row r="23" spans="1:22" x14ac:dyDescent="0.25">
      <c r="A23" t="s">
        <v>240</v>
      </c>
      <c r="B23" t="s">
        <v>246</v>
      </c>
      <c r="C23">
        <v>159</v>
      </c>
      <c r="D23">
        <v>4</v>
      </c>
      <c r="E23" t="s">
        <v>12290</v>
      </c>
      <c r="F23">
        <v>516</v>
      </c>
      <c r="G23">
        <v>0</v>
      </c>
      <c r="H23" t="s">
        <v>637</v>
      </c>
      <c r="I23" t="s">
        <v>12291</v>
      </c>
      <c r="J23" t="s">
        <v>705</v>
      </c>
      <c r="K23" t="s">
        <v>639</v>
      </c>
      <c r="L23" t="s">
        <v>640</v>
      </c>
      <c r="M23" t="s">
        <v>12292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12293</v>
      </c>
      <c r="T23" t="s">
        <v>12292</v>
      </c>
      <c r="U23" s="50" t="s">
        <v>239</v>
      </c>
      <c r="V23">
        <v>76</v>
      </c>
    </row>
    <row r="24" spans="1:22" x14ac:dyDescent="0.25">
      <c r="A24" t="s">
        <v>239</v>
      </c>
      <c r="B24" t="s">
        <v>245</v>
      </c>
      <c r="C24">
        <v>159</v>
      </c>
      <c r="D24">
        <v>1</v>
      </c>
      <c r="E24" t="s">
        <v>12294</v>
      </c>
      <c r="F24">
        <v>129</v>
      </c>
      <c r="G24">
        <v>0</v>
      </c>
      <c r="H24" t="s">
        <v>637</v>
      </c>
      <c r="I24" t="s">
        <v>12295</v>
      </c>
      <c r="J24" t="s">
        <v>12296</v>
      </c>
      <c r="K24" t="s">
        <v>639</v>
      </c>
      <c r="L24" t="s">
        <v>640</v>
      </c>
      <c r="M24" t="s">
        <v>12297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12298</v>
      </c>
      <c r="T24" t="s">
        <v>12297</v>
      </c>
      <c r="U24" s="51" t="s">
        <v>245</v>
      </c>
      <c r="V24">
        <v>72</v>
      </c>
    </row>
    <row r="25" spans="1:22" x14ac:dyDescent="0.25">
      <c r="A25" t="s">
        <v>22</v>
      </c>
      <c r="B25" t="s">
        <v>27</v>
      </c>
      <c r="C25">
        <v>99</v>
      </c>
      <c r="D25">
        <v>1</v>
      </c>
      <c r="E25" t="s">
        <v>12299</v>
      </c>
      <c r="F25">
        <v>236</v>
      </c>
      <c r="G25">
        <v>38</v>
      </c>
      <c r="H25" t="s">
        <v>649</v>
      </c>
      <c r="I25" t="s">
        <v>12300</v>
      </c>
      <c r="J25" t="s">
        <v>12301</v>
      </c>
      <c r="K25" t="s">
        <v>12302</v>
      </c>
      <c r="L25" t="s">
        <v>920</v>
      </c>
      <c r="M25" t="s">
        <v>12303</v>
      </c>
      <c r="N25" t="s">
        <v>639</v>
      </c>
      <c r="O25" t="s">
        <v>656</v>
      </c>
      <c r="P25" t="s">
        <v>26</v>
      </c>
      <c r="Q25" t="s">
        <v>652</v>
      </c>
      <c r="R25" t="s">
        <v>640</v>
      </c>
      <c r="S25" t="s">
        <v>12304</v>
      </c>
      <c r="T25" t="s">
        <v>12297</v>
      </c>
      <c r="U25" s="51" t="s">
        <v>742</v>
      </c>
      <c r="V25">
        <v>4</v>
      </c>
    </row>
    <row r="26" spans="1:22" x14ac:dyDescent="0.25">
      <c r="A26" t="s">
        <v>72</v>
      </c>
      <c r="B26" t="s">
        <v>799</v>
      </c>
      <c r="C26">
        <v>99</v>
      </c>
      <c r="D26">
        <v>1</v>
      </c>
      <c r="E26" t="s">
        <v>12299</v>
      </c>
      <c r="F26">
        <v>236</v>
      </c>
      <c r="G26">
        <v>38</v>
      </c>
      <c r="H26" t="s">
        <v>649</v>
      </c>
      <c r="I26" t="s">
        <v>12300</v>
      </c>
      <c r="J26" t="s">
        <v>12301</v>
      </c>
      <c r="K26" t="s">
        <v>12302</v>
      </c>
      <c r="L26" t="s">
        <v>920</v>
      </c>
      <c r="M26" t="s">
        <v>12303</v>
      </c>
      <c r="N26" t="s">
        <v>639</v>
      </c>
      <c r="O26" t="s">
        <v>656</v>
      </c>
      <c r="P26" t="s">
        <v>26</v>
      </c>
      <c r="Q26" t="s">
        <v>652</v>
      </c>
      <c r="R26" t="s">
        <v>640</v>
      </c>
      <c r="S26" t="s">
        <v>12304</v>
      </c>
      <c r="T26" t="s">
        <v>12297</v>
      </c>
      <c r="U26" s="50" t="s">
        <v>240</v>
      </c>
      <c r="V26">
        <v>78</v>
      </c>
    </row>
    <row r="27" spans="1:22" x14ac:dyDescent="0.25">
      <c r="A27" t="s">
        <v>14</v>
      </c>
      <c r="B27" t="s">
        <v>15</v>
      </c>
      <c r="C27">
        <v>50</v>
      </c>
      <c r="D27">
        <v>5</v>
      </c>
      <c r="E27" t="s">
        <v>12305</v>
      </c>
      <c r="F27">
        <v>245</v>
      </c>
      <c r="G27">
        <v>0</v>
      </c>
      <c r="H27" t="s">
        <v>649</v>
      </c>
      <c r="I27" t="s">
        <v>12306</v>
      </c>
      <c r="J27" t="s">
        <v>12307</v>
      </c>
      <c r="K27" t="s">
        <v>10130</v>
      </c>
      <c r="L27" t="s">
        <v>773</v>
      </c>
      <c r="M27" t="s">
        <v>12308</v>
      </c>
      <c r="N27" t="s">
        <v>639</v>
      </c>
      <c r="O27" t="s">
        <v>651</v>
      </c>
      <c r="P27" t="s">
        <v>26</v>
      </c>
      <c r="Q27" t="s">
        <v>652</v>
      </c>
      <c r="R27" t="s">
        <v>640</v>
      </c>
      <c r="S27" t="s">
        <v>12309</v>
      </c>
      <c r="T27" t="s">
        <v>12310</v>
      </c>
      <c r="U27" s="51" t="s">
        <v>246</v>
      </c>
      <c r="V27">
        <v>72</v>
      </c>
    </row>
    <row r="28" spans="1:22" x14ac:dyDescent="0.25">
      <c r="A28" t="s">
        <v>601</v>
      </c>
      <c r="B28" t="s">
        <v>602</v>
      </c>
      <c r="C28">
        <v>159</v>
      </c>
      <c r="D28">
        <v>1</v>
      </c>
      <c r="E28" t="s">
        <v>12311</v>
      </c>
      <c r="F28">
        <v>129</v>
      </c>
      <c r="G28">
        <v>0</v>
      </c>
      <c r="H28" t="s">
        <v>637</v>
      </c>
      <c r="I28" t="s">
        <v>12312</v>
      </c>
      <c r="J28" t="s">
        <v>698</v>
      </c>
      <c r="K28" t="s">
        <v>639</v>
      </c>
      <c r="L28" t="s">
        <v>640</v>
      </c>
      <c r="M28" t="s">
        <v>12313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12314</v>
      </c>
      <c r="T28" t="s">
        <v>12310</v>
      </c>
      <c r="U28" s="51" t="s">
        <v>742</v>
      </c>
      <c r="V28">
        <v>6</v>
      </c>
    </row>
    <row r="29" spans="1:22" x14ac:dyDescent="0.25">
      <c r="A29" t="s">
        <v>516</v>
      </c>
      <c r="B29" t="s">
        <v>120</v>
      </c>
      <c r="C29">
        <v>75</v>
      </c>
      <c r="D29">
        <v>1</v>
      </c>
      <c r="E29" t="s">
        <v>12315</v>
      </c>
      <c r="F29">
        <v>135</v>
      </c>
      <c r="G29">
        <v>60</v>
      </c>
      <c r="H29" t="s">
        <v>649</v>
      </c>
      <c r="I29" t="s">
        <v>12316</v>
      </c>
      <c r="J29" t="s">
        <v>12317</v>
      </c>
      <c r="K29" t="s">
        <v>785</v>
      </c>
      <c r="L29" t="s">
        <v>1023</v>
      </c>
      <c r="M29" t="s">
        <v>12318</v>
      </c>
      <c r="N29" t="s">
        <v>639</v>
      </c>
      <c r="O29" t="s">
        <v>651</v>
      </c>
      <c r="P29" t="s">
        <v>26</v>
      </c>
      <c r="Q29" t="s">
        <v>652</v>
      </c>
      <c r="R29" t="s">
        <v>640</v>
      </c>
      <c r="S29" t="s">
        <v>12319</v>
      </c>
      <c r="T29" t="s">
        <v>12318</v>
      </c>
      <c r="U29" s="50" t="s">
        <v>241</v>
      </c>
      <c r="V29">
        <v>63</v>
      </c>
    </row>
    <row r="30" spans="1:22" x14ac:dyDescent="0.25">
      <c r="A30" t="s">
        <v>22</v>
      </c>
      <c r="B30" t="s">
        <v>213</v>
      </c>
      <c r="C30">
        <v>64</v>
      </c>
      <c r="D30">
        <v>1</v>
      </c>
      <c r="E30" t="s">
        <v>12320</v>
      </c>
      <c r="F30">
        <v>64</v>
      </c>
      <c r="G30">
        <v>0</v>
      </c>
      <c r="H30" t="s">
        <v>677</v>
      </c>
      <c r="I30" t="s">
        <v>12321</v>
      </c>
      <c r="J30" t="s">
        <v>12322</v>
      </c>
      <c r="K30" t="s">
        <v>12323</v>
      </c>
      <c r="L30" t="s">
        <v>12324</v>
      </c>
      <c r="M30" t="s">
        <v>12325</v>
      </c>
      <c r="N30" t="s">
        <v>639</v>
      </c>
      <c r="O30" t="s">
        <v>678</v>
      </c>
      <c r="P30" t="s">
        <v>23</v>
      </c>
      <c r="Q30" t="s">
        <v>679</v>
      </c>
      <c r="R30" t="s">
        <v>640</v>
      </c>
      <c r="S30" t="s">
        <v>12326</v>
      </c>
      <c r="T30" t="s">
        <v>12325</v>
      </c>
      <c r="U30" s="51" t="s">
        <v>247</v>
      </c>
      <c r="V30">
        <v>51</v>
      </c>
    </row>
    <row r="31" spans="1:22" x14ac:dyDescent="0.25">
      <c r="A31" t="s">
        <v>147</v>
      </c>
      <c r="B31" t="s">
        <v>148</v>
      </c>
      <c r="C31">
        <v>65</v>
      </c>
      <c r="D31">
        <v>1</v>
      </c>
      <c r="E31" t="s">
        <v>12327</v>
      </c>
      <c r="F31">
        <v>58.99</v>
      </c>
      <c r="G31">
        <v>0</v>
      </c>
      <c r="H31" t="s">
        <v>637</v>
      </c>
      <c r="I31" t="s">
        <v>12328</v>
      </c>
      <c r="J31" t="s">
        <v>663</v>
      </c>
      <c r="K31" t="s">
        <v>639</v>
      </c>
      <c r="L31" t="s">
        <v>640</v>
      </c>
      <c r="M31" t="s">
        <v>12329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12330</v>
      </c>
      <c r="T31" t="s">
        <v>12329</v>
      </c>
      <c r="U31" s="51" t="s">
        <v>742</v>
      </c>
      <c r="V31">
        <v>12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12331</v>
      </c>
      <c r="F32">
        <v>100</v>
      </c>
      <c r="G32">
        <v>0</v>
      </c>
      <c r="H32" t="s">
        <v>637</v>
      </c>
      <c r="I32" t="s">
        <v>12332</v>
      </c>
      <c r="J32" t="s">
        <v>655</v>
      </c>
      <c r="K32" t="s">
        <v>639</v>
      </c>
      <c r="L32" t="s">
        <v>640</v>
      </c>
      <c r="M32" t="s">
        <v>12333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12334</v>
      </c>
      <c r="T32" t="s">
        <v>12333</v>
      </c>
      <c r="U32" s="50" t="s">
        <v>601</v>
      </c>
      <c r="V32">
        <v>57</v>
      </c>
    </row>
    <row r="33" spans="1:22" x14ac:dyDescent="0.25">
      <c r="A33" t="s">
        <v>22</v>
      </c>
      <c r="B33" t="s">
        <v>27</v>
      </c>
      <c r="C33">
        <v>66.333333333333329</v>
      </c>
      <c r="D33">
        <v>3</v>
      </c>
      <c r="E33" t="s">
        <v>12335</v>
      </c>
      <c r="F33">
        <v>197</v>
      </c>
      <c r="G33">
        <v>0</v>
      </c>
      <c r="H33" t="s">
        <v>637</v>
      </c>
      <c r="I33" t="s">
        <v>887</v>
      </c>
      <c r="J33" t="s">
        <v>719</v>
      </c>
      <c r="K33" t="s">
        <v>639</v>
      </c>
      <c r="L33" t="s">
        <v>640</v>
      </c>
      <c r="M33" t="s">
        <v>12336</v>
      </c>
      <c r="N33" t="s">
        <v>639</v>
      </c>
      <c r="O33" t="s">
        <v>641</v>
      </c>
      <c r="P33" t="s">
        <v>5</v>
      </c>
      <c r="Q33" t="s">
        <v>642</v>
      </c>
      <c r="R33" t="s">
        <v>640</v>
      </c>
      <c r="S33" t="s">
        <v>12337</v>
      </c>
      <c r="T33" t="s">
        <v>12336</v>
      </c>
      <c r="U33" s="51" t="s">
        <v>13546</v>
      </c>
      <c r="V33">
        <v>1</v>
      </c>
    </row>
    <row r="34" spans="1:22" x14ac:dyDescent="0.25">
      <c r="A34" t="s">
        <v>18</v>
      </c>
      <c r="B34" t="s">
        <v>19</v>
      </c>
      <c r="C34">
        <v>33</v>
      </c>
      <c r="D34">
        <v>10</v>
      </c>
      <c r="E34" t="s">
        <v>12338</v>
      </c>
      <c r="F34">
        <v>409</v>
      </c>
      <c r="G34">
        <v>10</v>
      </c>
      <c r="H34" t="s">
        <v>649</v>
      </c>
      <c r="I34" t="s">
        <v>5994</v>
      </c>
      <c r="J34" t="s">
        <v>12339</v>
      </c>
      <c r="K34" t="s">
        <v>4431</v>
      </c>
      <c r="L34" t="s">
        <v>4076</v>
      </c>
      <c r="M34" t="s">
        <v>12318</v>
      </c>
      <c r="N34" t="s">
        <v>639</v>
      </c>
      <c r="O34" t="s">
        <v>651</v>
      </c>
      <c r="P34" t="s">
        <v>26</v>
      </c>
      <c r="Q34" t="s">
        <v>652</v>
      </c>
      <c r="R34" t="s">
        <v>640</v>
      </c>
      <c r="S34" t="s">
        <v>12340</v>
      </c>
      <c r="T34" t="s">
        <v>12336</v>
      </c>
      <c r="U34" s="51" t="s">
        <v>602</v>
      </c>
      <c r="V34">
        <v>50</v>
      </c>
    </row>
    <row r="35" spans="1:22" x14ac:dyDescent="0.25">
      <c r="A35" t="s">
        <v>601</v>
      </c>
      <c r="B35" t="s">
        <v>602</v>
      </c>
      <c r="C35">
        <v>119</v>
      </c>
      <c r="D35">
        <v>1</v>
      </c>
      <c r="E35" t="s">
        <v>12341</v>
      </c>
      <c r="F35">
        <v>499</v>
      </c>
      <c r="G35">
        <v>0</v>
      </c>
      <c r="H35" t="s">
        <v>649</v>
      </c>
      <c r="I35" t="s">
        <v>12342</v>
      </c>
      <c r="J35" t="s">
        <v>12343</v>
      </c>
      <c r="K35" t="s">
        <v>10519</v>
      </c>
      <c r="L35" t="s">
        <v>650</v>
      </c>
      <c r="M35" t="s">
        <v>12344</v>
      </c>
      <c r="N35" t="s">
        <v>639</v>
      </c>
      <c r="O35" t="s">
        <v>651</v>
      </c>
      <c r="P35" t="s">
        <v>26</v>
      </c>
      <c r="Q35" t="s">
        <v>652</v>
      </c>
      <c r="R35" t="s">
        <v>640</v>
      </c>
      <c r="S35" t="s">
        <v>12345</v>
      </c>
      <c r="T35" t="s">
        <v>12344</v>
      </c>
      <c r="U35" s="51" t="s">
        <v>742</v>
      </c>
      <c r="V35">
        <v>6</v>
      </c>
    </row>
    <row r="36" spans="1:22" x14ac:dyDescent="0.25">
      <c r="A36" t="s">
        <v>241</v>
      </c>
      <c r="B36" t="s">
        <v>247</v>
      </c>
      <c r="C36">
        <v>119</v>
      </c>
      <c r="D36">
        <v>1</v>
      </c>
      <c r="E36" t="s">
        <v>12341</v>
      </c>
      <c r="F36">
        <v>499</v>
      </c>
      <c r="G36">
        <v>0</v>
      </c>
      <c r="H36" t="s">
        <v>649</v>
      </c>
      <c r="I36" t="s">
        <v>12342</v>
      </c>
      <c r="J36" t="s">
        <v>12343</v>
      </c>
      <c r="K36" t="s">
        <v>10519</v>
      </c>
      <c r="L36" t="s">
        <v>650</v>
      </c>
      <c r="M36" t="s">
        <v>12344</v>
      </c>
      <c r="N36" t="s">
        <v>639</v>
      </c>
      <c r="O36" t="s">
        <v>651</v>
      </c>
      <c r="P36" t="s">
        <v>26</v>
      </c>
      <c r="Q36" t="s">
        <v>652</v>
      </c>
      <c r="R36" t="s">
        <v>640</v>
      </c>
      <c r="S36" t="s">
        <v>12345</v>
      </c>
      <c r="T36" t="s">
        <v>12344</v>
      </c>
      <c r="U36" s="50" t="s">
        <v>3</v>
      </c>
      <c r="V36">
        <v>3</v>
      </c>
    </row>
    <row r="37" spans="1:22" x14ac:dyDescent="0.25">
      <c r="A37" t="s">
        <v>240</v>
      </c>
      <c r="B37" t="s">
        <v>246</v>
      </c>
      <c r="C37">
        <v>119</v>
      </c>
      <c r="D37">
        <v>1</v>
      </c>
      <c r="E37" t="s">
        <v>12341</v>
      </c>
      <c r="F37">
        <v>499</v>
      </c>
      <c r="G37">
        <v>0</v>
      </c>
      <c r="H37" t="s">
        <v>649</v>
      </c>
      <c r="I37" t="s">
        <v>12342</v>
      </c>
      <c r="J37" t="s">
        <v>12343</v>
      </c>
      <c r="K37" t="s">
        <v>10519</v>
      </c>
      <c r="L37" t="s">
        <v>650</v>
      </c>
      <c r="M37" t="s">
        <v>12344</v>
      </c>
      <c r="N37" t="s">
        <v>639</v>
      </c>
      <c r="O37" t="s">
        <v>651</v>
      </c>
      <c r="P37" t="s">
        <v>26</v>
      </c>
      <c r="Q37" t="s">
        <v>652</v>
      </c>
      <c r="R37" t="s">
        <v>640</v>
      </c>
      <c r="S37" t="s">
        <v>12345</v>
      </c>
      <c r="T37" t="s">
        <v>12344</v>
      </c>
      <c r="U37" s="51" t="s">
        <v>4</v>
      </c>
      <c r="V37">
        <v>3</v>
      </c>
    </row>
    <row r="38" spans="1:22" x14ac:dyDescent="0.25">
      <c r="A38" t="s">
        <v>239</v>
      </c>
      <c r="B38" t="s">
        <v>245</v>
      </c>
      <c r="C38">
        <v>120</v>
      </c>
      <c r="D38">
        <v>1</v>
      </c>
      <c r="E38" t="s">
        <v>12341</v>
      </c>
      <c r="F38">
        <v>499</v>
      </c>
      <c r="G38">
        <v>0</v>
      </c>
      <c r="H38" t="s">
        <v>649</v>
      </c>
      <c r="I38" t="s">
        <v>12342</v>
      </c>
      <c r="J38" t="s">
        <v>12343</v>
      </c>
      <c r="K38" t="s">
        <v>10519</v>
      </c>
      <c r="L38" t="s">
        <v>650</v>
      </c>
      <c r="M38" t="s">
        <v>12344</v>
      </c>
      <c r="N38" t="s">
        <v>639</v>
      </c>
      <c r="O38" t="s">
        <v>651</v>
      </c>
      <c r="P38" t="s">
        <v>26</v>
      </c>
      <c r="Q38" t="s">
        <v>652</v>
      </c>
      <c r="R38" t="s">
        <v>640</v>
      </c>
      <c r="S38" t="s">
        <v>12345</v>
      </c>
      <c r="T38" t="s">
        <v>12344</v>
      </c>
      <c r="U38" s="50" t="s">
        <v>77</v>
      </c>
      <c r="V38">
        <v>19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6</v>
      </c>
      <c r="E39" t="s">
        <v>12346</v>
      </c>
      <c r="F39">
        <v>200</v>
      </c>
      <c r="G39">
        <v>0</v>
      </c>
      <c r="H39" t="s">
        <v>637</v>
      </c>
      <c r="I39" t="s">
        <v>6800</v>
      </c>
      <c r="J39" t="s">
        <v>638</v>
      </c>
      <c r="K39" t="s">
        <v>639</v>
      </c>
      <c r="L39" t="s">
        <v>640</v>
      </c>
      <c r="M39" t="s">
        <v>12347</v>
      </c>
      <c r="N39" t="s">
        <v>639</v>
      </c>
      <c r="O39" t="s">
        <v>647</v>
      </c>
      <c r="P39" t="s">
        <v>5</v>
      </c>
      <c r="Q39" t="s">
        <v>648</v>
      </c>
      <c r="R39" t="s">
        <v>640</v>
      </c>
      <c r="S39" t="s">
        <v>12348</v>
      </c>
      <c r="T39" t="s">
        <v>12347</v>
      </c>
      <c r="U39" s="51" t="s">
        <v>78</v>
      </c>
      <c r="V39">
        <v>19</v>
      </c>
    </row>
    <row r="40" spans="1:22" x14ac:dyDescent="0.25">
      <c r="A40" t="s">
        <v>239</v>
      </c>
      <c r="B40" t="s">
        <v>245</v>
      </c>
      <c r="C40">
        <v>159</v>
      </c>
      <c r="D40">
        <v>1</v>
      </c>
      <c r="E40" t="s">
        <v>12349</v>
      </c>
      <c r="F40">
        <v>129</v>
      </c>
      <c r="G40">
        <v>0</v>
      </c>
      <c r="H40" t="s">
        <v>637</v>
      </c>
      <c r="I40" t="s">
        <v>12350</v>
      </c>
      <c r="J40" t="s">
        <v>663</v>
      </c>
      <c r="K40" t="s">
        <v>639</v>
      </c>
      <c r="L40" t="s">
        <v>640</v>
      </c>
      <c r="M40" t="s">
        <v>12351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12352</v>
      </c>
      <c r="T40" t="s">
        <v>12353</v>
      </c>
      <c r="U40" s="50" t="s">
        <v>291</v>
      </c>
      <c r="V40">
        <v>5</v>
      </c>
    </row>
    <row r="41" spans="1:22" x14ac:dyDescent="0.25">
      <c r="A41" t="s">
        <v>239</v>
      </c>
      <c r="B41" t="s">
        <v>245</v>
      </c>
      <c r="C41">
        <v>159</v>
      </c>
      <c r="D41">
        <v>2</v>
      </c>
      <c r="E41" t="s">
        <v>12354</v>
      </c>
      <c r="F41">
        <v>258</v>
      </c>
      <c r="G41">
        <v>0</v>
      </c>
      <c r="H41" t="s">
        <v>637</v>
      </c>
      <c r="I41" t="s">
        <v>12355</v>
      </c>
      <c r="J41" t="s">
        <v>826</v>
      </c>
      <c r="K41" t="s">
        <v>639</v>
      </c>
      <c r="L41" t="s">
        <v>640</v>
      </c>
      <c r="M41" t="s">
        <v>12356</v>
      </c>
      <c r="N41" t="s">
        <v>639</v>
      </c>
      <c r="O41" t="s">
        <v>647</v>
      </c>
      <c r="P41" t="s">
        <v>5</v>
      </c>
      <c r="Q41" t="s">
        <v>648</v>
      </c>
      <c r="R41" t="s">
        <v>640</v>
      </c>
      <c r="S41" t="s">
        <v>12357</v>
      </c>
      <c r="T41" t="s">
        <v>12358</v>
      </c>
      <c r="U41" s="51" t="s">
        <v>292</v>
      </c>
      <c r="V41">
        <v>5</v>
      </c>
    </row>
    <row r="42" spans="1:22" x14ac:dyDescent="0.25">
      <c r="A42" t="s">
        <v>601</v>
      </c>
      <c r="B42" t="s">
        <v>602</v>
      </c>
      <c r="C42">
        <v>159</v>
      </c>
      <c r="D42">
        <v>1</v>
      </c>
      <c r="E42" t="s">
        <v>12359</v>
      </c>
      <c r="F42">
        <v>774</v>
      </c>
      <c r="G42">
        <v>0</v>
      </c>
      <c r="H42" t="s">
        <v>637</v>
      </c>
      <c r="I42" t="s">
        <v>12360</v>
      </c>
      <c r="J42" t="s">
        <v>697</v>
      </c>
      <c r="K42" t="s">
        <v>639</v>
      </c>
      <c r="L42" t="s">
        <v>640</v>
      </c>
      <c r="M42" t="s">
        <v>12361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12362</v>
      </c>
      <c r="T42" t="s">
        <v>12361</v>
      </c>
      <c r="U42" s="50" t="s">
        <v>516</v>
      </c>
      <c r="V42">
        <v>10</v>
      </c>
    </row>
    <row r="43" spans="1:22" x14ac:dyDescent="0.25">
      <c r="A43" t="s">
        <v>240</v>
      </c>
      <c r="B43" t="s">
        <v>246</v>
      </c>
      <c r="C43">
        <v>159</v>
      </c>
      <c r="D43">
        <v>1</v>
      </c>
      <c r="E43" t="s">
        <v>12359</v>
      </c>
      <c r="F43">
        <v>774</v>
      </c>
      <c r="G43">
        <v>0</v>
      </c>
      <c r="H43" t="s">
        <v>637</v>
      </c>
      <c r="I43" t="s">
        <v>12360</v>
      </c>
      <c r="J43" t="s">
        <v>697</v>
      </c>
      <c r="K43" t="s">
        <v>639</v>
      </c>
      <c r="L43" t="s">
        <v>640</v>
      </c>
      <c r="M43" t="s">
        <v>12361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12362</v>
      </c>
      <c r="T43" t="s">
        <v>12361</v>
      </c>
      <c r="U43" s="51" t="s">
        <v>1095</v>
      </c>
      <c r="V43">
        <v>6</v>
      </c>
    </row>
    <row r="44" spans="1:22" x14ac:dyDescent="0.25">
      <c r="A44" t="s">
        <v>601</v>
      </c>
      <c r="B44" t="s">
        <v>602</v>
      </c>
      <c r="C44">
        <v>159</v>
      </c>
      <c r="D44">
        <v>1</v>
      </c>
      <c r="E44" t="s">
        <v>12359</v>
      </c>
      <c r="F44">
        <v>774</v>
      </c>
      <c r="G44">
        <v>0</v>
      </c>
      <c r="H44" t="s">
        <v>637</v>
      </c>
      <c r="I44" t="s">
        <v>12360</v>
      </c>
      <c r="J44" t="s">
        <v>697</v>
      </c>
      <c r="K44" t="s">
        <v>639</v>
      </c>
      <c r="L44" t="s">
        <v>640</v>
      </c>
      <c r="M44" t="s">
        <v>12361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12362</v>
      </c>
      <c r="T44" t="s">
        <v>12361</v>
      </c>
      <c r="U44" s="51" t="s">
        <v>120</v>
      </c>
      <c r="V44">
        <v>4</v>
      </c>
    </row>
    <row r="45" spans="1:22" x14ac:dyDescent="0.25">
      <c r="A45" t="s">
        <v>240</v>
      </c>
      <c r="B45" t="s">
        <v>246</v>
      </c>
      <c r="C45">
        <v>159</v>
      </c>
      <c r="D45">
        <v>1</v>
      </c>
      <c r="E45" t="s">
        <v>12359</v>
      </c>
      <c r="F45">
        <v>774</v>
      </c>
      <c r="G45">
        <v>0</v>
      </c>
      <c r="H45" t="s">
        <v>637</v>
      </c>
      <c r="I45" t="s">
        <v>12360</v>
      </c>
      <c r="J45" t="s">
        <v>697</v>
      </c>
      <c r="K45" t="s">
        <v>639</v>
      </c>
      <c r="L45" t="s">
        <v>640</v>
      </c>
      <c r="M45" t="s">
        <v>12361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12362</v>
      </c>
      <c r="T45" t="s">
        <v>12361</v>
      </c>
      <c r="U45" s="50" t="s">
        <v>822</v>
      </c>
      <c r="V45">
        <v>1044</v>
      </c>
    </row>
    <row r="46" spans="1:22" x14ac:dyDescent="0.25">
      <c r="A46" t="s">
        <v>239</v>
      </c>
      <c r="B46" t="s">
        <v>245</v>
      </c>
      <c r="C46">
        <v>159</v>
      </c>
      <c r="D46">
        <v>2</v>
      </c>
      <c r="E46" t="s">
        <v>12359</v>
      </c>
      <c r="F46">
        <v>774</v>
      </c>
      <c r="G46">
        <v>0</v>
      </c>
      <c r="H46" t="s">
        <v>637</v>
      </c>
      <c r="I46" t="s">
        <v>12360</v>
      </c>
      <c r="J46" t="s">
        <v>697</v>
      </c>
      <c r="K46" t="s">
        <v>639</v>
      </c>
      <c r="L46" t="s">
        <v>640</v>
      </c>
      <c r="M46" t="s">
        <v>12361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12362</v>
      </c>
      <c r="T46" t="s">
        <v>12361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12363</v>
      </c>
      <c r="F47">
        <v>100</v>
      </c>
      <c r="G47">
        <v>0</v>
      </c>
      <c r="H47" t="s">
        <v>637</v>
      </c>
      <c r="I47" t="s">
        <v>12364</v>
      </c>
      <c r="J47" t="s">
        <v>697</v>
      </c>
      <c r="K47" t="s">
        <v>639</v>
      </c>
      <c r="L47" t="s">
        <v>640</v>
      </c>
      <c r="M47" t="s">
        <v>12361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12365</v>
      </c>
      <c r="T47" t="s">
        <v>12361</v>
      </c>
    </row>
    <row r="48" spans="1:22" x14ac:dyDescent="0.25">
      <c r="A48" t="s">
        <v>239</v>
      </c>
      <c r="B48" t="s">
        <v>245</v>
      </c>
      <c r="C48">
        <v>159</v>
      </c>
      <c r="D48">
        <v>1</v>
      </c>
      <c r="E48" t="s">
        <v>12366</v>
      </c>
      <c r="F48">
        <v>129</v>
      </c>
      <c r="G48">
        <v>0</v>
      </c>
      <c r="H48" t="s">
        <v>637</v>
      </c>
      <c r="I48" t="s">
        <v>12367</v>
      </c>
      <c r="J48" t="s">
        <v>663</v>
      </c>
      <c r="K48" t="s">
        <v>639</v>
      </c>
      <c r="L48" t="s">
        <v>640</v>
      </c>
      <c r="M48" t="s">
        <v>12368</v>
      </c>
      <c r="N48" t="s">
        <v>639</v>
      </c>
      <c r="O48" t="s">
        <v>660</v>
      </c>
      <c r="P48" t="s">
        <v>5</v>
      </c>
      <c r="Q48" t="s">
        <v>642</v>
      </c>
      <c r="R48" t="s">
        <v>640</v>
      </c>
      <c r="S48" t="s">
        <v>12369</v>
      </c>
      <c r="T48" t="s">
        <v>12368</v>
      </c>
    </row>
    <row r="49" spans="1:20" x14ac:dyDescent="0.25">
      <c r="A49" t="s">
        <v>240</v>
      </c>
      <c r="B49" t="s">
        <v>742</v>
      </c>
      <c r="C49">
        <v>95.95</v>
      </c>
      <c r="D49">
        <v>1</v>
      </c>
      <c r="E49" t="s">
        <v>12370</v>
      </c>
      <c r="F49">
        <v>199.9</v>
      </c>
      <c r="G49">
        <v>8</v>
      </c>
      <c r="H49" t="s">
        <v>677</v>
      </c>
      <c r="I49" t="s">
        <v>12371</v>
      </c>
      <c r="J49" t="s">
        <v>12372</v>
      </c>
      <c r="K49" t="s">
        <v>1140</v>
      </c>
      <c r="L49" t="s">
        <v>12373</v>
      </c>
      <c r="M49" t="s">
        <v>12374</v>
      </c>
      <c r="N49" t="s">
        <v>639</v>
      </c>
      <c r="O49" t="s">
        <v>678</v>
      </c>
      <c r="P49" t="s">
        <v>23</v>
      </c>
      <c r="Q49" t="s">
        <v>679</v>
      </c>
      <c r="R49" t="s">
        <v>640</v>
      </c>
      <c r="S49" t="s">
        <v>12375</v>
      </c>
      <c r="T49" t="s">
        <v>12374</v>
      </c>
    </row>
    <row r="50" spans="1:20" x14ac:dyDescent="0.25">
      <c r="A50" t="s">
        <v>241</v>
      </c>
      <c r="B50" t="s">
        <v>742</v>
      </c>
      <c r="C50">
        <v>95.95</v>
      </c>
      <c r="D50">
        <v>1</v>
      </c>
      <c r="E50" t="s">
        <v>12370</v>
      </c>
      <c r="F50">
        <v>199.9</v>
      </c>
      <c r="G50">
        <v>8</v>
      </c>
      <c r="H50" t="s">
        <v>677</v>
      </c>
      <c r="I50" t="s">
        <v>12371</v>
      </c>
      <c r="J50" t="s">
        <v>12372</v>
      </c>
      <c r="K50" t="s">
        <v>1140</v>
      </c>
      <c r="L50" t="s">
        <v>12373</v>
      </c>
      <c r="M50" t="s">
        <v>12374</v>
      </c>
      <c r="N50" t="s">
        <v>639</v>
      </c>
      <c r="O50" t="s">
        <v>678</v>
      </c>
      <c r="P50" t="s">
        <v>23</v>
      </c>
      <c r="Q50" t="s">
        <v>679</v>
      </c>
      <c r="R50" t="s">
        <v>640</v>
      </c>
      <c r="S50" t="s">
        <v>12375</v>
      </c>
      <c r="T50" t="s">
        <v>12374</v>
      </c>
    </row>
    <row r="51" spans="1:20" x14ac:dyDescent="0.25">
      <c r="A51" t="s">
        <v>22</v>
      </c>
      <c r="B51" t="s">
        <v>27</v>
      </c>
      <c r="C51">
        <v>66.333333333333329</v>
      </c>
      <c r="D51">
        <v>15</v>
      </c>
      <c r="E51" t="s">
        <v>12376</v>
      </c>
      <c r="F51">
        <v>985</v>
      </c>
      <c r="G51">
        <v>0</v>
      </c>
      <c r="H51" t="s">
        <v>637</v>
      </c>
      <c r="I51" t="s">
        <v>12377</v>
      </c>
      <c r="J51" t="s">
        <v>653</v>
      </c>
      <c r="K51" t="s">
        <v>639</v>
      </c>
      <c r="L51" t="s">
        <v>640</v>
      </c>
      <c r="M51" t="s">
        <v>12378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12379</v>
      </c>
      <c r="T51" t="s">
        <v>12378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6</v>
      </c>
      <c r="E52" t="s">
        <v>12380</v>
      </c>
      <c r="F52">
        <v>200</v>
      </c>
      <c r="G52">
        <v>0</v>
      </c>
      <c r="H52" t="s">
        <v>637</v>
      </c>
      <c r="I52" t="s">
        <v>12381</v>
      </c>
      <c r="J52" t="s">
        <v>728</v>
      </c>
      <c r="K52" t="s">
        <v>639</v>
      </c>
      <c r="L52" t="s">
        <v>640</v>
      </c>
      <c r="M52" t="s">
        <v>12382</v>
      </c>
      <c r="N52" t="s">
        <v>639</v>
      </c>
      <c r="O52" t="s">
        <v>647</v>
      </c>
      <c r="P52" t="s">
        <v>5</v>
      </c>
      <c r="Q52" t="s">
        <v>648</v>
      </c>
      <c r="R52" t="s">
        <v>640</v>
      </c>
      <c r="S52" t="s">
        <v>12383</v>
      </c>
      <c r="T52" t="s">
        <v>12382</v>
      </c>
    </row>
    <row r="53" spans="1:20" x14ac:dyDescent="0.25">
      <c r="A53" t="s">
        <v>601</v>
      </c>
      <c r="B53" t="s">
        <v>602</v>
      </c>
      <c r="C53">
        <v>159</v>
      </c>
      <c r="D53">
        <v>1</v>
      </c>
      <c r="E53" t="s">
        <v>12384</v>
      </c>
      <c r="F53">
        <v>258</v>
      </c>
      <c r="G53">
        <v>0</v>
      </c>
      <c r="H53" t="s">
        <v>637</v>
      </c>
      <c r="I53" t="s">
        <v>12385</v>
      </c>
      <c r="J53" t="s">
        <v>674</v>
      </c>
      <c r="K53" t="s">
        <v>639</v>
      </c>
      <c r="L53" t="s">
        <v>640</v>
      </c>
      <c r="M53" t="s">
        <v>12386</v>
      </c>
      <c r="N53" t="s">
        <v>639</v>
      </c>
      <c r="O53" t="s">
        <v>647</v>
      </c>
      <c r="P53" t="s">
        <v>5</v>
      </c>
      <c r="Q53" t="s">
        <v>648</v>
      </c>
      <c r="R53" t="s">
        <v>640</v>
      </c>
      <c r="S53" t="s">
        <v>12387</v>
      </c>
      <c r="T53" t="s">
        <v>12388</v>
      </c>
    </row>
    <row r="54" spans="1:20" x14ac:dyDescent="0.25">
      <c r="A54" t="s">
        <v>240</v>
      </c>
      <c r="B54" t="s">
        <v>246</v>
      </c>
      <c r="C54">
        <v>159</v>
      </c>
      <c r="D54">
        <v>1</v>
      </c>
      <c r="E54" t="s">
        <v>12384</v>
      </c>
      <c r="F54">
        <v>258</v>
      </c>
      <c r="G54">
        <v>0</v>
      </c>
      <c r="H54" t="s">
        <v>637</v>
      </c>
      <c r="I54" t="s">
        <v>12385</v>
      </c>
      <c r="J54" t="s">
        <v>674</v>
      </c>
      <c r="K54" t="s">
        <v>639</v>
      </c>
      <c r="L54" t="s">
        <v>640</v>
      </c>
      <c r="M54" t="s">
        <v>12386</v>
      </c>
      <c r="N54" t="s">
        <v>639</v>
      </c>
      <c r="O54" t="s">
        <v>647</v>
      </c>
      <c r="P54" t="s">
        <v>5</v>
      </c>
      <c r="Q54" t="s">
        <v>648</v>
      </c>
      <c r="R54" t="s">
        <v>640</v>
      </c>
      <c r="S54" t="s">
        <v>12387</v>
      </c>
      <c r="T54" t="s">
        <v>12388</v>
      </c>
    </row>
    <row r="55" spans="1:20" x14ac:dyDescent="0.25">
      <c r="A55" t="s">
        <v>101</v>
      </c>
      <c r="B55" t="s">
        <v>74</v>
      </c>
      <c r="C55">
        <v>90</v>
      </c>
      <c r="D55">
        <v>2</v>
      </c>
      <c r="E55" t="s">
        <v>12389</v>
      </c>
      <c r="F55">
        <v>179</v>
      </c>
      <c r="G55">
        <v>8</v>
      </c>
      <c r="H55" t="s">
        <v>677</v>
      </c>
      <c r="I55" t="s">
        <v>12390</v>
      </c>
      <c r="J55" t="s">
        <v>12391</v>
      </c>
      <c r="K55" t="s">
        <v>978</v>
      </c>
      <c r="L55" t="s">
        <v>12392</v>
      </c>
      <c r="M55" t="s">
        <v>12393</v>
      </c>
      <c r="N55" t="s">
        <v>639</v>
      </c>
      <c r="O55" t="s">
        <v>678</v>
      </c>
      <c r="P55" t="s">
        <v>23</v>
      </c>
      <c r="Q55" t="s">
        <v>679</v>
      </c>
      <c r="R55" t="s">
        <v>640</v>
      </c>
      <c r="S55" t="s">
        <v>12394</v>
      </c>
      <c r="T55" t="s">
        <v>12393</v>
      </c>
    </row>
    <row r="56" spans="1:20" x14ac:dyDescent="0.25">
      <c r="A56" t="s">
        <v>101</v>
      </c>
      <c r="B56" t="s">
        <v>931</v>
      </c>
      <c r="C56">
        <v>64</v>
      </c>
      <c r="D56">
        <v>1</v>
      </c>
      <c r="E56" t="s">
        <v>12395</v>
      </c>
      <c r="F56">
        <v>71.5</v>
      </c>
      <c r="G56">
        <v>7.5</v>
      </c>
      <c r="H56" t="s">
        <v>694</v>
      </c>
      <c r="I56" t="s">
        <v>12396</v>
      </c>
      <c r="J56" t="s">
        <v>12397</v>
      </c>
      <c r="K56" t="s">
        <v>7616</v>
      </c>
      <c r="L56" t="s">
        <v>12398</v>
      </c>
      <c r="M56" t="s">
        <v>12399</v>
      </c>
      <c r="N56" t="s">
        <v>639</v>
      </c>
      <c r="O56" t="s">
        <v>678</v>
      </c>
      <c r="P56" t="s">
        <v>23</v>
      </c>
      <c r="Q56" t="s">
        <v>679</v>
      </c>
      <c r="R56" t="s">
        <v>640</v>
      </c>
      <c r="S56" t="s">
        <v>12400</v>
      </c>
      <c r="T56" t="s">
        <v>12399</v>
      </c>
    </row>
    <row r="57" spans="1:20" x14ac:dyDescent="0.25">
      <c r="A57" t="s">
        <v>22</v>
      </c>
      <c r="B57" t="s">
        <v>27</v>
      </c>
      <c r="C57">
        <v>66.333333333333329</v>
      </c>
      <c r="D57">
        <v>3</v>
      </c>
      <c r="E57" t="s">
        <v>12401</v>
      </c>
      <c r="F57">
        <v>591</v>
      </c>
      <c r="G57">
        <v>0</v>
      </c>
      <c r="H57" t="s">
        <v>637</v>
      </c>
      <c r="I57" t="s">
        <v>12402</v>
      </c>
      <c r="J57" t="s">
        <v>702</v>
      </c>
      <c r="K57" t="s">
        <v>639</v>
      </c>
      <c r="L57" t="s">
        <v>640</v>
      </c>
      <c r="M57" t="s">
        <v>12403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12404</v>
      </c>
      <c r="T57" t="s">
        <v>12403</v>
      </c>
    </row>
    <row r="58" spans="1:20" x14ac:dyDescent="0.25">
      <c r="A58" t="s">
        <v>22</v>
      </c>
      <c r="B58" t="s">
        <v>27</v>
      </c>
      <c r="C58">
        <v>66.333333333333329</v>
      </c>
      <c r="D58">
        <v>6</v>
      </c>
      <c r="E58" t="s">
        <v>12401</v>
      </c>
      <c r="F58">
        <v>591</v>
      </c>
      <c r="G58">
        <v>0</v>
      </c>
      <c r="H58" t="s">
        <v>637</v>
      </c>
      <c r="I58" t="s">
        <v>12402</v>
      </c>
      <c r="J58" t="s">
        <v>702</v>
      </c>
      <c r="K58" t="s">
        <v>639</v>
      </c>
      <c r="L58" t="s">
        <v>640</v>
      </c>
      <c r="M58" t="s">
        <v>12403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12404</v>
      </c>
      <c r="T58" t="s">
        <v>12403</v>
      </c>
    </row>
    <row r="59" spans="1:20" x14ac:dyDescent="0.25">
      <c r="A59" t="s">
        <v>239</v>
      </c>
      <c r="B59" t="s">
        <v>245</v>
      </c>
      <c r="C59">
        <v>159</v>
      </c>
      <c r="D59">
        <v>1</v>
      </c>
      <c r="E59" t="s">
        <v>12405</v>
      </c>
      <c r="F59">
        <v>129</v>
      </c>
      <c r="G59">
        <v>0</v>
      </c>
      <c r="H59" t="s">
        <v>637</v>
      </c>
      <c r="I59" t="s">
        <v>12406</v>
      </c>
      <c r="J59" t="s">
        <v>710</v>
      </c>
      <c r="K59" t="s">
        <v>639</v>
      </c>
      <c r="L59" t="s">
        <v>640</v>
      </c>
      <c r="M59" t="s">
        <v>12407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12408</v>
      </c>
      <c r="T59" t="s">
        <v>12407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12409</v>
      </c>
      <c r="F60">
        <v>200</v>
      </c>
      <c r="G60">
        <v>0</v>
      </c>
      <c r="H60" t="s">
        <v>637</v>
      </c>
      <c r="I60" t="s">
        <v>12410</v>
      </c>
      <c r="J60" t="s">
        <v>727</v>
      </c>
      <c r="K60" t="s">
        <v>639</v>
      </c>
      <c r="L60" t="s">
        <v>640</v>
      </c>
      <c r="M60" t="s">
        <v>12407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12411</v>
      </c>
      <c r="T60" t="s">
        <v>12407</v>
      </c>
    </row>
    <row r="61" spans="1:20" x14ac:dyDescent="0.25">
      <c r="A61" t="s">
        <v>601</v>
      </c>
      <c r="B61" t="s">
        <v>602</v>
      </c>
      <c r="C61">
        <v>159</v>
      </c>
      <c r="D61">
        <v>1</v>
      </c>
      <c r="E61" t="s">
        <v>12412</v>
      </c>
      <c r="F61">
        <v>129</v>
      </c>
      <c r="G61">
        <v>0</v>
      </c>
      <c r="H61" t="s">
        <v>637</v>
      </c>
      <c r="I61" t="s">
        <v>12413</v>
      </c>
      <c r="J61" t="s">
        <v>697</v>
      </c>
      <c r="K61" t="s">
        <v>639</v>
      </c>
      <c r="L61" t="s">
        <v>640</v>
      </c>
      <c r="M61" t="s">
        <v>12414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12415</v>
      </c>
      <c r="T61" t="s">
        <v>12414</v>
      </c>
    </row>
    <row r="62" spans="1:20" x14ac:dyDescent="0.25">
      <c r="A62" t="s">
        <v>72</v>
      </c>
      <c r="B62" t="s">
        <v>799</v>
      </c>
      <c r="C62">
        <v>150</v>
      </c>
      <c r="D62">
        <v>2</v>
      </c>
      <c r="E62" t="s">
        <v>12416</v>
      </c>
      <c r="F62">
        <v>200</v>
      </c>
      <c r="G62">
        <v>0</v>
      </c>
      <c r="H62" t="s">
        <v>637</v>
      </c>
      <c r="I62" t="s">
        <v>12417</v>
      </c>
      <c r="J62" t="s">
        <v>670</v>
      </c>
      <c r="K62" t="s">
        <v>639</v>
      </c>
      <c r="L62" t="s">
        <v>640</v>
      </c>
      <c r="M62" t="s">
        <v>12418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12419</v>
      </c>
      <c r="T62" t="s">
        <v>12418</v>
      </c>
    </row>
    <row r="63" spans="1:20" x14ac:dyDescent="0.25">
      <c r="A63" t="s">
        <v>601</v>
      </c>
      <c r="B63" t="s">
        <v>602</v>
      </c>
      <c r="C63">
        <v>139</v>
      </c>
      <c r="D63">
        <v>1</v>
      </c>
      <c r="E63" t="s">
        <v>12420</v>
      </c>
      <c r="F63">
        <v>417</v>
      </c>
      <c r="G63">
        <v>0</v>
      </c>
      <c r="H63" t="s">
        <v>649</v>
      </c>
      <c r="I63" t="s">
        <v>947</v>
      </c>
      <c r="J63" t="s">
        <v>12421</v>
      </c>
      <c r="K63" t="s">
        <v>12422</v>
      </c>
      <c r="L63" t="s">
        <v>4442</v>
      </c>
      <c r="M63" t="s">
        <v>12423</v>
      </c>
      <c r="N63" t="s">
        <v>639</v>
      </c>
      <c r="O63" t="s">
        <v>651</v>
      </c>
      <c r="P63" t="s">
        <v>26</v>
      </c>
      <c r="Q63" t="s">
        <v>652</v>
      </c>
      <c r="R63" t="s">
        <v>640</v>
      </c>
      <c r="S63" t="s">
        <v>12424</v>
      </c>
      <c r="T63" t="s">
        <v>12423</v>
      </c>
    </row>
    <row r="64" spans="1:20" x14ac:dyDescent="0.25">
      <c r="A64" t="s">
        <v>240</v>
      </c>
      <c r="B64" t="s">
        <v>246</v>
      </c>
      <c r="C64">
        <v>139</v>
      </c>
      <c r="D64">
        <v>1</v>
      </c>
      <c r="E64" t="s">
        <v>12420</v>
      </c>
      <c r="F64">
        <v>417</v>
      </c>
      <c r="G64">
        <v>0</v>
      </c>
      <c r="H64" t="s">
        <v>649</v>
      </c>
      <c r="I64" t="s">
        <v>947</v>
      </c>
      <c r="J64" t="s">
        <v>12421</v>
      </c>
      <c r="K64" t="s">
        <v>12422</v>
      </c>
      <c r="L64" t="s">
        <v>4442</v>
      </c>
      <c r="M64" t="s">
        <v>12423</v>
      </c>
      <c r="N64" t="s">
        <v>639</v>
      </c>
      <c r="O64" t="s">
        <v>651</v>
      </c>
      <c r="P64" t="s">
        <v>26</v>
      </c>
      <c r="Q64" t="s">
        <v>652</v>
      </c>
      <c r="R64" t="s">
        <v>640</v>
      </c>
      <c r="S64" t="s">
        <v>12424</v>
      </c>
      <c r="T64" t="s">
        <v>12423</v>
      </c>
    </row>
    <row r="65" spans="1:20" x14ac:dyDescent="0.25">
      <c r="A65" t="s">
        <v>239</v>
      </c>
      <c r="B65" t="s">
        <v>245</v>
      </c>
      <c r="C65">
        <v>139</v>
      </c>
      <c r="D65">
        <v>1</v>
      </c>
      <c r="E65" t="s">
        <v>12420</v>
      </c>
      <c r="F65">
        <v>417</v>
      </c>
      <c r="G65">
        <v>0</v>
      </c>
      <c r="H65" t="s">
        <v>649</v>
      </c>
      <c r="I65" t="s">
        <v>947</v>
      </c>
      <c r="J65" t="s">
        <v>12421</v>
      </c>
      <c r="K65" t="s">
        <v>12422</v>
      </c>
      <c r="L65" t="s">
        <v>4442</v>
      </c>
      <c r="M65" t="s">
        <v>12423</v>
      </c>
      <c r="N65" t="s">
        <v>639</v>
      </c>
      <c r="O65" t="s">
        <v>651</v>
      </c>
      <c r="P65" t="s">
        <v>26</v>
      </c>
      <c r="Q65" t="s">
        <v>652</v>
      </c>
      <c r="R65" t="s">
        <v>640</v>
      </c>
      <c r="S65" t="s">
        <v>12424</v>
      </c>
      <c r="T65" t="s">
        <v>12423</v>
      </c>
    </row>
    <row r="66" spans="1:20" x14ac:dyDescent="0.25">
      <c r="A66" t="s">
        <v>22</v>
      </c>
      <c r="B66" t="s">
        <v>27</v>
      </c>
      <c r="C66">
        <v>69.900000000000006</v>
      </c>
      <c r="D66">
        <v>20</v>
      </c>
      <c r="E66" t="s">
        <v>12425</v>
      </c>
      <c r="F66">
        <v>1600</v>
      </c>
      <c r="G66">
        <v>0</v>
      </c>
      <c r="H66" t="s">
        <v>649</v>
      </c>
      <c r="I66" t="s">
        <v>4841</v>
      </c>
      <c r="J66" t="s">
        <v>4863</v>
      </c>
      <c r="K66" t="s">
        <v>4864</v>
      </c>
      <c r="L66" t="s">
        <v>4865</v>
      </c>
      <c r="M66" t="s">
        <v>12426</v>
      </c>
      <c r="N66" t="s">
        <v>639</v>
      </c>
      <c r="O66" t="s">
        <v>651</v>
      </c>
      <c r="P66" t="s">
        <v>26</v>
      </c>
      <c r="Q66" t="s">
        <v>652</v>
      </c>
      <c r="R66" t="s">
        <v>640</v>
      </c>
      <c r="S66" t="s">
        <v>12427</v>
      </c>
      <c r="T66" t="s">
        <v>12428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6</v>
      </c>
      <c r="E67" t="s">
        <v>12429</v>
      </c>
      <c r="F67">
        <v>298</v>
      </c>
      <c r="G67">
        <v>0</v>
      </c>
      <c r="H67" t="s">
        <v>649</v>
      </c>
      <c r="I67" t="s">
        <v>4677</v>
      </c>
      <c r="J67" t="s">
        <v>12430</v>
      </c>
      <c r="K67" t="s">
        <v>4745</v>
      </c>
      <c r="L67" t="s">
        <v>880</v>
      </c>
      <c r="M67" t="s">
        <v>12431</v>
      </c>
      <c r="N67" t="s">
        <v>639</v>
      </c>
      <c r="O67" t="s">
        <v>656</v>
      </c>
      <c r="P67" t="s">
        <v>26</v>
      </c>
      <c r="Q67" t="s">
        <v>652</v>
      </c>
      <c r="R67" t="s">
        <v>640</v>
      </c>
      <c r="S67" t="s">
        <v>12432</v>
      </c>
      <c r="T67" t="s">
        <v>12431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12433</v>
      </c>
      <c r="F68">
        <v>100</v>
      </c>
      <c r="G68">
        <v>0</v>
      </c>
      <c r="H68" t="s">
        <v>637</v>
      </c>
      <c r="I68" t="s">
        <v>12434</v>
      </c>
      <c r="J68" t="s">
        <v>653</v>
      </c>
      <c r="K68" t="s">
        <v>639</v>
      </c>
      <c r="L68" t="s">
        <v>640</v>
      </c>
      <c r="M68" t="s">
        <v>12435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12436</v>
      </c>
      <c r="T68" t="s">
        <v>12435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12437</v>
      </c>
      <c r="F69">
        <v>229</v>
      </c>
      <c r="G69">
        <v>0</v>
      </c>
      <c r="H69" t="s">
        <v>637</v>
      </c>
      <c r="I69" t="s">
        <v>12438</v>
      </c>
      <c r="J69" t="s">
        <v>698</v>
      </c>
      <c r="K69" t="s">
        <v>639</v>
      </c>
      <c r="L69" t="s">
        <v>640</v>
      </c>
      <c r="M69" t="s">
        <v>12439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12440</v>
      </c>
      <c r="T69" t="s">
        <v>12439</v>
      </c>
    </row>
    <row r="70" spans="1:20" x14ac:dyDescent="0.25">
      <c r="A70" t="s">
        <v>601</v>
      </c>
      <c r="B70" t="s">
        <v>602</v>
      </c>
      <c r="C70">
        <v>159</v>
      </c>
      <c r="D70">
        <v>1</v>
      </c>
      <c r="E70" t="s">
        <v>12437</v>
      </c>
      <c r="F70">
        <v>229</v>
      </c>
      <c r="G70">
        <v>0</v>
      </c>
      <c r="H70" t="s">
        <v>637</v>
      </c>
      <c r="I70" t="s">
        <v>12438</v>
      </c>
      <c r="J70" t="s">
        <v>698</v>
      </c>
      <c r="K70" t="s">
        <v>639</v>
      </c>
      <c r="L70" t="s">
        <v>640</v>
      </c>
      <c r="M70" t="s">
        <v>12439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12440</v>
      </c>
      <c r="T70" t="s">
        <v>12439</v>
      </c>
    </row>
    <row r="71" spans="1:20" x14ac:dyDescent="0.25">
      <c r="A71" t="s">
        <v>601</v>
      </c>
      <c r="B71" t="s">
        <v>602</v>
      </c>
      <c r="C71">
        <v>139</v>
      </c>
      <c r="D71">
        <v>1</v>
      </c>
      <c r="E71" t="s">
        <v>12441</v>
      </c>
      <c r="F71">
        <v>499</v>
      </c>
      <c r="G71">
        <v>0</v>
      </c>
      <c r="H71" t="s">
        <v>637</v>
      </c>
      <c r="I71" t="s">
        <v>12442</v>
      </c>
      <c r="J71" t="s">
        <v>722</v>
      </c>
      <c r="K71" t="s">
        <v>639</v>
      </c>
      <c r="L71" t="s">
        <v>640</v>
      </c>
      <c r="M71" t="s">
        <v>12439</v>
      </c>
      <c r="N71" t="s">
        <v>639</v>
      </c>
      <c r="O71" t="s">
        <v>647</v>
      </c>
      <c r="P71" t="s">
        <v>5</v>
      </c>
      <c r="Q71" t="s">
        <v>648</v>
      </c>
      <c r="R71" t="s">
        <v>640</v>
      </c>
      <c r="S71" t="s">
        <v>12443</v>
      </c>
      <c r="T71" t="s">
        <v>12439</v>
      </c>
    </row>
    <row r="72" spans="1:20" x14ac:dyDescent="0.25">
      <c r="A72" t="s">
        <v>241</v>
      </c>
      <c r="B72" t="s">
        <v>247</v>
      </c>
      <c r="C72">
        <v>139</v>
      </c>
      <c r="D72">
        <v>1</v>
      </c>
      <c r="E72" t="s">
        <v>12441</v>
      </c>
      <c r="F72">
        <v>499</v>
      </c>
      <c r="G72">
        <v>0</v>
      </c>
      <c r="H72" t="s">
        <v>637</v>
      </c>
      <c r="I72" t="s">
        <v>12442</v>
      </c>
      <c r="J72" t="s">
        <v>722</v>
      </c>
      <c r="K72" t="s">
        <v>639</v>
      </c>
      <c r="L72" t="s">
        <v>640</v>
      </c>
      <c r="M72" t="s">
        <v>12439</v>
      </c>
      <c r="N72" t="s">
        <v>639</v>
      </c>
      <c r="O72" t="s">
        <v>647</v>
      </c>
      <c r="P72" t="s">
        <v>5</v>
      </c>
      <c r="Q72" t="s">
        <v>648</v>
      </c>
      <c r="R72" t="s">
        <v>640</v>
      </c>
      <c r="S72" t="s">
        <v>12443</v>
      </c>
      <c r="T72" t="s">
        <v>12439</v>
      </c>
    </row>
    <row r="73" spans="1:20" x14ac:dyDescent="0.25">
      <c r="A73" t="s">
        <v>240</v>
      </c>
      <c r="B73" t="s">
        <v>246</v>
      </c>
      <c r="C73">
        <v>139</v>
      </c>
      <c r="D73">
        <v>1</v>
      </c>
      <c r="E73" t="s">
        <v>12441</v>
      </c>
      <c r="F73">
        <v>499</v>
      </c>
      <c r="G73">
        <v>0</v>
      </c>
      <c r="H73" t="s">
        <v>637</v>
      </c>
      <c r="I73" t="s">
        <v>12442</v>
      </c>
      <c r="J73" t="s">
        <v>722</v>
      </c>
      <c r="K73" t="s">
        <v>639</v>
      </c>
      <c r="L73" t="s">
        <v>640</v>
      </c>
      <c r="M73" t="s">
        <v>12439</v>
      </c>
      <c r="N73" t="s">
        <v>639</v>
      </c>
      <c r="O73" t="s">
        <v>647</v>
      </c>
      <c r="P73" t="s">
        <v>5</v>
      </c>
      <c r="Q73" t="s">
        <v>648</v>
      </c>
      <c r="R73" t="s">
        <v>640</v>
      </c>
      <c r="S73" t="s">
        <v>12443</v>
      </c>
      <c r="T73" t="s">
        <v>12439</v>
      </c>
    </row>
    <row r="74" spans="1:20" x14ac:dyDescent="0.25">
      <c r="A74" t="s">
        <v>239</v>
      </c>
      <c r="B74" t="s">
        <v>245</v>
      </c>
      <c r="C74">
        <v>139</v>
      </c>
      <c r="D74">
        <v>1</v>
      </c>
      <c r="E74" t="s">
        <v>12441</v>
      </c>
      <c r="F74">
        <v>499</v>
      </c>
      <c r="G74">
        <v>0</v>
      </c>
      <c r="H74" t="s">
        <v>637</v>
      </c>
      <c r="I74" t="s">
        <v>12442</v>
      </c>
      <c r="J74" t="s">
        <v>722</v>
      </c>
      <c r="K74" t="s">
        <v>639</v>
      </c>
      <c r="L74" t="s">
        <v>640</v>
      </c>
      <c r="M74" t="s">
        <v>12439</v>
      </c>
      <c r="N74" t="s">
        <v>639</v>
      </c>
      <c r="O74" t="s">
        <v>647</v>
      </c>
      <c r="P74" t="s">
        <v>5</v>
      </c>
      <c r="Q74" t="s">
        <v>648</v>
      </c>
      <c r="R74" t="s">
        <v>640</v>
      </c>
      <c r="S74" t="s">
        <v>12443</v>
      </c>
      <c r="T74" t="s">
        <v>12439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12444</v>
      </c>
      <c r="F75">
        <v>200</v>
      </c>
      <c r="G75">
        <v>0</v>
      </c>
      <c r="H75" t="s">
        <v>637</v>
      </c>
      <c r="I75" t="s">
        <v>970</v>
      </c>
      <c r="J75" t="s">
        <v>757</v>
      </c>
      <c r="K75" t="s">
        <v>639</v>
      </c>
      <c r="L75" t="s">
        <v>640</v>
      </c>
      <c r="M75" t="s">
        <v>12445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12446</v>
      </c>
      <c r="T75" t="s">
        <v>12445</v>
      </c>
    </row>
    <row r="76" spans="1:20" x14ac:dyDescent="0.25">
      <c r="A76" t="s">
        <v>239</v>
      </c>
      <c r="B76" t="s">
        <v>245</v>
      </c>
      <c r="C76">
        <v>159</v>
      </c>
      <c r="D76">
        <v>1</v>
      </c>
      <c r="E76" t="s">
        <v>12447</v>
      </c>
      <c r="F76">
        <v>129</v>
      </c>
      <c r="G76">
        <v>0</v>
      </c>
      <c r="H76" t="s">
        <v>637</v>
      </c>
      <c r="I76" t="s">
        <v>12448</v>
      </c>
      <c r="J76" t="s">
        <v>654</v>
      </c>
      <c r="K76" t="s">
        <v>639</v>
      </c>
      <c r="L76" t="s">
        <v>640</v>
      </c>
      <c r="M76" t="s">
        <v>12449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12450</v>
      </c>
      <c r="T76" t="s">
        <v>12449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12451</v>
      </c>
      <c r="F77">
        <v>200</v>
      </c>
      <c r="G77">
        <v>0</v>
      </c>
      <c r="H77" t="s">
        <v>637</v>
      </c>
      <c r="I77" t="s">
        <v>1738</v>
      </c>
      <c r="J77" t="s">
        <v>697</v>
      </c>
      <c r="K77" t="s">
        <v>639</v>
      </c>
      <c r="L77" t="s">
        <v>640</v>
      </c>
      <c r="M77" t="s">
        <v>12452</v>
      </c>
      <c r="N77" t="s">
        <v>639</v>
      </c>
      <c r="O77" t="s">
        <v>641</v>
      </c>
      <c r="P77" t="s">
        <v>5</v>
      </c>
      <c r="Q77" t="s">
        <v>642</v>
      </c>
      <c r="R77" t="s">
        <v>12453</v>
      </c>
      <c r="S77" t="s">
        <v>12454</v>
      </c>
      <c r="T77" t="s">
        <v>12452</v>
      </c>
    </row>
    <row r="78" spans="1:20" x14ac:dyDescent="0.25">
      <c r="A78" t="s">
        <v>516</v>
      </c>
      <c r="B78" t="s">
        <v>120</v>
      </c>
      <c r="C78">
        <v>75</v>
      </c>
      <c r="D78">
        <v>1</v>
      </c>
      <c r="E78" t="s">
        <v>12455</v>
      </c>
      <c r="F78">
        <v>142</v>
      </c>
      <c r="G78">
        <v>67</v>
      </c>
      <c r="H78" t="s">
        <v>649</v>
      </c>
      <c r="I78" t="s">
        <v>12456</v>
      </c>
      <c r="J78" t="s">
        <v>12457</v>
      </c>
      <c r="K78" t="s">
        <v>5063</v>
      </c>
      <c r="L78" t="s">
        <v>5784</v>
      </c>
      <c r="M78" t="s">
        <v>12458</v>
      </c>
      <c r="N78" t="s">
        <v>639</v>
      </c>
      <c r="O78" t="s">
        <v>651</v>
      </c>
      <c r="P78" t="s">
        <v>26</v>
      </c>
      <c r="Q78" t="s">
        <v>652</v>
      </c>
      <c r="R78" t="s">
        <v>640</v>
      </c>
      <c r="S78" t="s">
        <v>12459</v>
      </c>
      <c r="T78" t="s">
        <v>12460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12461</v>
      </c>
      <c r="F79">
        <v>200</v>
      </c>
      <c r="G79">
        <v>0</v>
      </c>
      <c r="H79" t="s">
        <v>637</v>
      </c>
      <c r="I79" t="s">
        <v>12462</v>
      </c>
      <c r="J79" t="s">
        <v>757</v>
      </c>
      <c r="K79" t="s">
        <v>639</v>
      </c>
      <c r="L79" t="s">
        <v>640</v>
      </c>
      <c r="M79" t="s">
        <v>12463</v>
      </c>
      <c r="N79" t="s">
        <v>639</v>
      </c>
      <c r="O79" t="s">
        <v>647</v>
      </c>
      <c r="P79" t="s">
        <v>5</v>
      </c>
      <c r="Q79" t="s">
        <v>648</v>
      </c>
      <c r="R79" t="s">
        <v>640</v>
      </c>
      <c r="S79" t="s">
        <v>12464</v>
      </c>
      <c r="T79" t="s">
        <v>12463</v>
      </c>
    </row>
    <row r="80" spans="1:20" x14ac:dyDescent="0.25">
      <c r="A80" t="s">
        <v>239</v>
      </c>
      <c r="B80" t="s">
        <v>742</v>
      </c>
      <c r="C80">
        <v>103.55</v>
      </c>
      <c r="D80">
        <v>2</v>
      </c>
      <c r="E80" t="s">
        <v>12465</v>
      </c>
      <c r="F80">
        <v>214.1</v>
      </c>
      <c r="G80">
        <v>7</v>
      </c>
      <c r="H80" t="s">
        <v>677</v>
      </c>
      <c r="I80" t="s">
        <v>12466</v>
      </c>
      <c r="J80" t="s">
        <v>12467</v>
      </c>
      <c r="K80" t="s">
        <v>12468</v>
      </c>
      <c r="L80" t="s">
        <v>12469</v>
      </c>
      <c r="M80" t="s">
        <v>12470</v>
      </c>
      <c r="N80" t="s">
        <v>639</v>
      </c>
      <c r="O80" t="s">
        <v>678</v>
      </c>
      <c r="P80" t="s">
        <v>23</v>
      </c>
      <c r="Q80" t="s">
        <v>679</v>
      </c>
      <c r="R80" t="s">
        <v>640</v>
      </c>
      <c r="S80" t="s">
        <v>12471</v>
      </c>
      <c r="T80" t="s">
        <v>12470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12472</v>
      </c>
      <c r="F81">
        <v>129</v>
      </c>
      <c r="G81">
        <v>0</v>
      </c>
      <c r="H81" t="s">
        <v>637</v>
      </c>
      <c r="I81" t="s">
        <v>8661</v>
      </c>
      <c r="J81" t="s">
        <v>741</v>
      </c>
      <c r="K81" t="s">
        <v>639</v>
      </c>
      <c r="L81" t="s">
        <v>640</v>
      </c>
      <c r="M81" t="s">
        <v>12473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12474</v>
      </c>
      <c r="T81" t="s">
        <v>12473</v>
      </c>
    </row>
    <row r="82" spans="1:20" x14ac:dyDescent="0.25">
      <c r="A82" t="s">
        <v>22</v>
      </c>
      <c r="B82" t="s">
        <v>27</v>
      </c>
      <c r="C82">
        <v>66.333333333333329</v>
      </c>
      <c r="D82">
        <v>3</v>
      </c>
      <c r="E82" t="s">
        <v>12475</v>
      </c>
      <c r="F82">
        <v>197</v>
      </c>
      <c r="G82">
        <v>0</v>
      </c>
      <c r="H82" t="s">
        <v>637</v>
      </c>
      <c r="I82" t="s">
        <v>12476</v>
      </c>
      <c r="J82" t="s">
        <v>653</v>
      </c>
      <c r="K82" t="s">
        <v>639</v>
      </c>
      <c r="L82" t="s">
        <v>640</v>
      </c>
      <c r="M82" t="s">
        <v>12477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12478</v>
      </c>
      <c r="T82" t="s">
        <v>12479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12480</v>
      </c>
      <c r="F83">
        <v>200</v>
      </c>
      <c r="G83">
        <v>0</v>
      </c>
      <c r="H83" t="s">
        <v>637</v>
      </c>
      <c r="I83" t="s">
        <v>12481</v>
      </c>
      <c r="J83" t="s">
        <v>654</v>
      </c>
      <c r="K83" t="s">
        <v>639</v>
      </c>
      <c r="L83" t="s">
        <v>640</v>
      </c>
      <c r="M83" t="s">
        <v>12482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12483</v>
      </c>
      <c r="T83" t="s">
        <v>12482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12484</v>
      </c>
      <c r="F84">
        <v>200</v>
      </c>
      <c r="G84">
        <v>0</v>
      </c>
      <c r="H84" t="s">
        <v>637</v>
      </c>
      <c r="I84" t="s">
        <v>12485</v>
      </c>
      <c r="J84" t="s">
        <v>663</v>
      </c>
      <c r="K84" t="s">
        <v>639</v>
      </c>
      <c r="L84" t="s">
        <v>640</v>
      </c>
      <c r="M84" t="s">
        <v>12482</v>
      </c>
      <c r="N84" t="s">
        <v>639</v>
      </c>
      <c r="O84" t="s">
        <v>662</v>
      </c>
      <c r="P84" t="s">
        <v>5</v>
      </c>
      <c r="Q84" t="s">
        <v>648</v>
      </c>
      <c r="R84" t="s">
        <v>640</v>
      </c>
      <c r="S84" t="s">
        <v>12486</v>
      </c>
      <c r="T84" t="s">
        <v>12487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12488</v>
      </c>
      <c r="F85">
        <v>200</v>
      </c>
      <c r="G85">
        <v>0</v>
      </c>
      <c r="H85" t="s">
        <v>637</v>
      </c>
      <c r="I85" t="s">
        <v>12489</v>
      </c>
      <c r="J85" t="s">
        <v>655</v>
      </c>
      <c r="K85" t="s">
        <v>639</v>
      </c>
      <c r="L85" t="s">
        <v>640</v>
      </c>
      <c r="M85" t="s">
        <v>12490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12491</v>
      </c>
      <c r="T85" t="s">
        <v>12490</v>
      </c>
    </row>
    <row r="86" spans="1:20" x14ac:dyDescent="0.25">
      <c r="A86" t="s">
        <v>77</v>
      </c>
      <c r="B86" t="s">
        <v>78</v>
      </c>
      <c r="C86">
        <v>33.333333333333336</v>
      </c>
      <c r="D86">
        <v>3</v>
      </c>
      <c r="E86" t="s">
        <v>12492</v>
      </c>
      <c r="F86">
        <v>134.99</v>
      </c>
      <c r="G86">
        <v>0</v>
      </c>
      <c r="H86" t="s">
        <v>637</v>
      </c>
      <c r="I86" t="s">
        <v>917</v>
      </c>
      <c r="J86" t="s">
        <v>728</v>
      </c>
      <c r="K86" t="s">
        <v>639</v>
      </c>
      <c r="L86" t="s">
        <v>640</v>
      </c>
      <c r="M86" t="s">
        <v>12493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12494</v>
      </c>
      <c r="T86" t="s">
        <v>12490</v>
      </c>
    </row>
    <row r="87" spans="1:20" x14ac:dyDescent="0.25">
      <c r="A87" t="s">
        <v>77</v>
      </c>
      <c r="B87" t="s">
        <v>78</v>
      </c>
      <c r="C87">
        <v>33.333333333333336</v>
      </c>
      <c r="D87">
        <v>3</v>
      </c>
      <c r="E87" t="s">
        <v>12495</v>
      </c>
      <c r="F87">
        <v>134.99</v>
      </c>
      <c r="G87">
        <v>0</v>
      </c>
      <c r="H87" t="s">
        <v>637</v>
      </c>
      <c r="I87" t="s">
        <v>12496</v>
      </c>
      <c r="J87" t="s">
        <v>646</v>
      </c>
      <c r="K87" t="s">
        <v>639</v>
      </c>
      <c r="L87" t="s">
        <v>640</v>
      </c>
      <c r="M87" t="s">
        <v>12497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12498</v>
      </c>
      <c r="T87" t="s">
        <v>12497</v>
      </c>
    </row>
    <row r="88" spans="1:20" x14ac:dyDescent="0.25">
      <c r="A88" t="s">
        <v>77</v>
      </c>
      <c r="B88" t="s">
        <v>78</v>
      </c>
      <c r="C88">
        <v>33.333333333333336</v>
      </c>
      <c r="D88">
        <v>3</v>
      </c>
      <c r="E88" t="s">
        <v>12499</v>
      </c>
      <c r="F88">
        <v>134.99</v>
      </c>
      <c r="G88">
        <v>0</v>
      </c>
      <c r="H88" t="s">
        <v>637</v>
      </c>
      <c r="I88" t="s">
        <v>12500</v>
      </c>
      <c r="J88" t="s">
        <v>683</v>
      </c>
      <c r="K88" t="s">
        <v>639</v>
      </c>
      <c r="L88" t="s">
        <v>640</v>
      </c>
      <c r="M88" t="s">
        <v>12501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12502</v>
      </c>
      <c r="T88" t="s">
        <v>12501</v>
      </c>
    </row>
    <row r="89" spans="1:20" x14ac:dyDescent="0.25">
      <c r="A89" t="s">
        <v>18</v>
      </c>
      <c r="B89" t="s">
        <v>19</v>
      </c>
      <c r="C89">
        <v>66.666666666666671</v>
      </c>
      <c r="D89">
        <v>3</v>
      </c>
      <c r="E89" t="s">
        <v>12503</v>
      </c>
      <c r="F89">
        <v>129</v>
      </c>
      <c r="G89">
        <v>0</v>
      </c>
      <c r="H89" t="s">
        <v>637</v>
      </c>
      <c r="I89" t="s">
        <v>8814</v>
      </c>
      <c r="J89" t="s">
        <v>720</v>
      </c>
      <c r="K89" t="s">
        <v>639</v>
      </c>
      <c r="L89" t="s">
        <v>640</v>
      </c>
      <c r="M89" t="s">
        <v>12504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12505</v>
      </c>
      <c r="T89" t="s">
        <v>12504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12506</v>
      </c>
      <c r="F90">
        <v>200</v>
      </c>
      <c r="G90">
        <v>0</v>
      </c>
      <c r="H90" t="s">
        <v>637</v>
      </c>
      <c r="I90" t="s">
        <v>12507</v>
      </c>
      <c r="J90" t="s">
        <v>689</v>
      </c>
      <c r="K90" t="s">
        <v>639</v>
      </c>
      <c r="L90" t="s">
        <v>640</v>
      </c>
      <c r="M90" t="s">
        <v>12508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12509</v>
      </c>
      <c r="T90" t="s">
        <v>12508</v>
      </c>
    </row>
    <row r="91" spans="1:20" x14ac:dyDescent="0.25">
      <c r="A91" t="s">
        <v>601</v>
      </c>
      <c r="B91" t="s">
        <v>602</v>
      </c>
      <c r="C91">
        <v>159</v>
      </c>
      <c r="D91">
        <v>1</v>
      </c>
      <c r="E91" t="s">
        <v>12510</v>
      </c>
      <c r="F91">
        <v>129</v>
      </c>
      <c r="G91">
        <v>0</v>
      </c>
      <c r="H91" t="s">
        <v>637</v>
      </c>
      <c r="I91" t="s">
        <v>12511</v>
      </c>
      <c r="J91" t="s">
        <v>653</v>
      </c>
      <c r="K91" t="s">
        <v>639</v>
      </c>
      <c r="L91" t="s">
        <v>640</v>
      </c>
      <c r="M91" t="s">
        <v>12512</v>
      </c>
      <c r="N91" t="s">
        <v>639</v>
      </c>
      <c r="O91" t="s">
        <v>647</v>
      </c>
      <c r="P91" t="s">
        <v>5</v>
      </c>
      <c r="Q91" t="s">
        <v>648</v>
      </c>
      <c r="R91" t="s">
        <v>640</v>
      </c>
      <c r="S91" t="s">
        <v>12513</v>
      </c>
      <c r="T91" t="s">
        <v>12514</v>
      </c>
    </row>
    <row r="92" spans="1:20" x14ac:dyDescent="0.25">
      <c r="A92" t="s">
        <v>101</v>
      </c>
      <c r="B92" t="s">
        <v>8612</v>
      </c>
      <c r="C92">
        <v>95</v>
      </c>
      <c r="D92">
        <v>1</v>
      </c>
      <c r="E92" t="s">
        <v>12515</v>
      </c>
      <c r="F92">
        <v>102.5</v>
      </c>
      <c r="G92">
        <v>7.5</v>
      </c>
      <c r="H92" t="s">
        <v>677</v>
      </c>
      <c r="I92" t="s">
        <v>12516</v>
      </c>
      <c r="J92" t="s">
        <v>12517</v>
      </c>
      <c r="K92" t="s">
        <v>1004</v>
      </c>
      <c r="L92" t="s">
        <v>12518</v>
      </c>
      <c r="M92" t="s">
        <v>12519</v>
      </c>
      <c r="N92" t="s">
        <v>639</v>
      </c>
      <c r="O92" t="s">
        <v>678</v>
      </c>
      <c r="P92" t="s">
        <v>23</v>
      </c>
      <c r="Q92" t="s">
        <v>679</v>
      </c>
      <c r="R92" t="s">
        <v>640</v>
      </c>
      <c r="S92" t="s">
        <v>12520</v>
      </c>
      <c r="T92" t="s">
        <v>12519</v>
      </c>
    </row>
    <row r="93" spans="1:20" x14ac:dyDescent="0.25">
      <c r="A93" t="s">
        <v>239</v>
      </c>
      <c r="B93" t="s">
        <v>245</v>
      </c>
      <c r="C93">
        <v>159</v>
      </c>
      <c r="D93">
        <v>2</v>
      </c>
      <c r="E93" t="s">
        <v>12521</v>
      </c>
      <c r="F93">
        <v>258</v>
      </c>
      <c r="G93">
        <v>0</v>
      </c>
      <c r="H93" t="s">
        <v>637</v>
      </c>
      <c r="I93" t="s">
        <v>12522</v>
      </c>
      <c r="J93" t="s">
        <v>697</v>
      </c>
      <c r="K93" t="s">
        <v>639</v>
      </c>
      <c r="L93" t="s">
        <v>640</v>
      </c>
      <c r="M93" t="s">
        <v>12523</v>
      </c>
      <c r="N93" t="s">
        <v>639</v>
      </c>
      <c r="O93" t="s">
        <v>647</v>
      </c>
      <c r="P93" t="s">
        <v>5</v>
      </c>
      <c r="Q93" t="s">
        <v>648</v>
      </c>
      <c r="R93" t="s">
        <v>640</v>
      </c>
      <c r="S93" t="s">
        <v>12524</v>
      </c>
      <c r="T93" t="s">
        <v>12523</v>
      </c>
    </row>
    <row r="94" spans="1:20" x14ac:dyDescent="0.25">
      <c r="A94" t="s">
        <v>99</v>
      </c>
      <c r="B94" t="s">
        <v>100</v>
      </c>
      <c r="C94">
        <v>10</v>
      </c>
      <c r="D94">
        <v>10</v>
      </c>
      <c r="E94" t="s">
        <v>12525</v>
      </c>
      <c r="F94">
        <v>99.99</v>
      </c>
      <c r="G94">
        <v>0</v>
      </c>
      <c r="H94" t="s">
        <v>637</v>
      </c>
      <c r="I94" t="s">
        <v>12526</v>
      </c>
      <c r="J94" t="s">
        <v>735</v>
      </c>
      <c r="K94" t="s">
        <v>639</v>
      </c>
      <c r="L94" t="s">
        <v>640</v>
      </c>
      <c r="M94" t="s">
        <v>12527</v>
      </c>
      <c r="N94" t="s">
        <v>639</v>
      </c>
      <c r="O94" t="s">
        <v>647</v>
      </c>
      <c r="P94" t="s">
        <v>5</v>
      </c>
      <c r="Q94" t="s">
        <v>648</v>
      </c>
      <c r="R94" t="s">
        <v>640</v>
      </c>
      <c r="S94" t="s">
        <v>12528</v>
      </c>
      <c r="T94" t="s">
        <v>12529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12530</v>
      </c>
      <c r="F95">
        <v>100</v>
      </c>
      <c r="G95">
        <v>0</v>
      </c>
      <c r="H95" t="s">
        <v>637</v>
      </c>
      <c r="I95" t="s">
        <v>12531</v>
      </c>
      <c r="J95" t="s">
        <v>728</v>
      </c>
      <c r="K95" t="s">
        <v>639</v>
      </c>
      <c r="L95" t="s">
        <v>640</v>
      </c>
      <c r="M95" t="s">
        <v>12532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12533</v>
      </c>
      <c r="T95" t="s">
        <v>12532</v>
      </c>
    </row>
    <row r="96" spans="1:20" x14ac:dyDescent="0.25">
      <c r="A96" t="s">
        <v>239</v>
      </c>
      <c r="B96" t="s">
        <v>245</v>
      </c>
      <c r="C96">
        <v>159</v>
      </c>
      <c r="D96">
        <v>1</v>
      </c>
      <c r="E96" t="s">
        <v>12534</v>
      </c>
      <c r="F96">
        <v>158</v>
      </c>
      <c r="G96">
        <v>29</v>
      </c>
      <c r="H96" t="s">
        <v>637</v>
      </c>
      <c r="I96" t="s">
        <v>12535</v>
      </c>
      <c r="J96" t="s">
        <v>670</v>
      </c>
      <c r="K96" t="s">
        <v>639</v>
      </c>
      <c r="L96" t="s">
        <v>640</v>
      </c>
      <c r="M96" t="s">
        <v>12536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12537</v>
      </c>
      <c r="T96" t="s">
        <v>12538</v>
      </c>
    </row>
    <row r="97" spans="1:20" x14ac:dyDescent="0.25">
      <c r="A97" t="s">
        <v>77</v>
      </c>
      <c r="B97" t="s">
        <v>78</v>
      </c>
      <c r="C97">
        <v>33.333333333333336</v>
      </c>
      <c r="D97">
        <v>3</v>
      </c>
      <c r="E97" t="s">
        <v>12539</v>
      </c>
      <c r="F97">
        <v>134.99</v>
      </c>
      <c r="G97">
        <v>0</v>
      </c>
      <c r="H97" t="s">
        <v>637</v>
      </c>
      <c r="I97" t="s">
        <v>12540</v>
      </c>
      <c r="J97" t="s">
        <v>702</v>
      </c>
      <c r="K97" t="s">
        <v>639</v>
      </c>
      <c r="L97" t="s">
        <v>640</v>
      </c>
      <c r="M97" t="s">
        <v>12541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12542</v>
      </c>
      <c r="T97" t="s">
        <v>12541</v>
      </c>
    </row>
    <row r="98" spans="1:20" x14ac:dyDescent="0.25">
      <c r="A98" t="s">
        <v>239</v>
      </c>
      <c r="B98" t="s">
        <v>245</v>
      </c>
      <c r="C98">
        <v>159</v>
      </c>
      <c r="D98">
        <v>1</v>
      </c>
      <c r="E98" t="s">
        <v>12543</v>
      </c>
      <c r="F98">
        <v>129</v>
      </c>
      <c r="G98">
        <v>0</v>
      </c>
      <c r="H98" t="s">
        <v>637</v>
      </c>
      <c r="I98" t="s">
        <v>12544</v>
      </c>
      <c r="J98" t="s">
        <v>645</v>
      </c>
      <c r="K98" t="s">
        <v>639</v>
      </c>
      <c r="L98" t="s">
        <v>640</v>
      </c>
      <c r="M98" t="s">
        <v>12545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12546</v>
      </c>
      <c r="T98" t="s">
        <v>12545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12547</v>
      </c>
      <c r="F99">
        <v>100</v>
      </c>
      <c r="G99">
        <v>0</v>
      </c>
      <c r="H99" t="s">
        <v>637</v>
      </c>
      <c r="I99" t="s">
        <v>12548</v>
      </c>
      <c r="J99" t="s">
        <v>727</v>
      </c>
      <c r="K99" t="s">
        <v>639</v>
      </c>
      <c r="L99" t="s">
        <v>640</v>
      </c>
      <c r="M99" t="s">
        <v>12549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12550</v>
      </c>
      <c r="T99" t="s">
        <v>12549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12551</v>
      </c>
      <c r="F100">
        <v>100</v>
      </c>
      <c r="G100">
        <v>0</v>
      </c>
      <c r="H100" t="s">
        <v>637</v>
      </c>
      <c r="I100" t="s">
        <v>12552</v>
      </c>
      <c r="J100" t="s">
        <v>767</v>
      </c>
      <c r="K100" t="s">
        <v>639</v>
      </c>
      <c r="L100" t="s">
        <v>640</v>
      </c>
      <c r="M100" t="s">
        <v>12553</v>
      </c>
      <c r="N100" t="s">
        <v>639</v>
      </c>
      <c r="O100" t="s">
        <v>647</v>
      </c>
      <c r="P100" t="s">
        <v>5</v>
      </c>
      <c r="Q100" t="s">
        <v>648</v>
      </c>
      <c r="R100" t="s">
        <v>640</v>
      </c>
      <c r="S100" t="s">
        <v>12554</v>
      </c>
      <c r="T100" t="s">
        <v>12555</v>
      </c>
    </row>
    <row r="101" spans="1:20" x14ac:dyDescent="0.25">
      <c r="A101" t="s">
        <v>601</v>
      </c>
      <c r="B101" t="s">
        <v>602</v>
      </c>
      <c r="C101">
        <v>159</v>
      </c>
      <c r="D101">
        <v>1</v>
      </c>
      <c r="E101" t="s">
        <v>12556</v>
      </c>
      <c r="F101">
        <v>129</v>
      </c>
      <c r="G101">
        <v>0</v>
      </c>
      <c r="H101" t="s">
        <v>637</v>
      </c>
      <c r="I101" t="s">
        <v>12557</v>
      </c>
      <c r="J101" t="s">
        <v>697</v>
      </c>
      <c r="K101" t="s">
        <v>639</v>
      </c>
      <c r="L101" t="s">
        <v>640</v>
      </c>
      <c r="M101" t="s">
        <v>12558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12559</v>
      </c>
      <c r="T101" t="s">
        <v>12558</v>
      </c>
    </row>
    <row r="102" spans="1:20" x14ac:dyDescent="0.25">
      <c r="A102" t="s">
        <v>239</v>
      </c>
      <c r="B102" t="s">
        <v>245</v>
      </c>
      <c r="C102">
        <v>139</v>
      </c>
      <c r="D102">
        <v>1</v>
      </c>
      <c r="E102" t="s">
        <v>12560</v>
      </c>
      <c r="F102">
        <v>215</v>
      </c>
      <c r="G102">
        <v>0</v>
      </c>
      <c r="H102" t="s">
        <v>751</v>
      </c>
      <c r="I102" t="s">
        <v>12561</v>
      </c>
      <c r="J102" t="s">
        <v>12562</v>
      </c>
      <c r="K102" t="s">
        <v>11641</v>
      </c>
      <c r="L102" t="s">
        <v>12563</v>
      </c>
      <c r="M102" t="s">
        <v>12564</v>
      </c>
      <c r="N102" t="s">
        <v>1010</v>
      </c>
      <c r="O102" t="s">
        <v>753</v>
      </c>
      <c r="P102" t="s">
        <v>744</v>
      </c>
      <c r="Q102" t="s">
        <v>745</v>
      </c>
      <c r="R102" t="s">
        <v>640</v>
      </c>
      <c r="S102" t="s">
        <v>12565</v>
      </c>
      <c r="T102" t="s">
        <v>12564</v>
      </c>
    </row>
    <row r="103" spans="1:20" x14ac:dyDescent="0.25">
      <c r="A103" t="s">
        <v>241</v>
      </c>
      <c r="B103" t="s">
        <v>247</v>
      </c>
      <c r="C103">
        <v>139</v>
      </c>
      <c r="D103">
        <v>1</v>
      </c>
      <c r="E103" t="s">
        <v>12560</v>
      </c>
      <c r="F103">
        <v>215</v>
      </c>
      <c r="G103">
        <v>0</v>
      </c>
      <c r="H103" t="s">
        <v>751</v>
      </c>
      <c r="I103" t="s">
        <v>12561</v>
      </c>
      <c r="J103" t="s">
        <v>12562</v>
      </c>
      <c r="K103" t="s">
        <v>11641</v>
      </c>
      <c r="L103" t="s">
        <v>12563</v>
      </c>
      <c r="M103" t="s">
        <v>12564</v>
      </c>
      <c r="N103" t="s">
        <v>1010</v>
      </c>
      <c r="O103" t="s">
        <v>753</v>
      </c>
      <c r="P103" t="s">
        <v>744</v>
      </c>
      <c r="Q103" t="s">
        <v>745</v>
      </c>
      <c r="R103" t="s">
        <v>640</v>
      </c>
      <c r="S103" t="s">
        <v>12565</v>
      </c>
      <c r="T103" t="s">
        <v>12564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12566</v>
      </c>
      <c r="F104">
        <v>200</v>
      </c>
      <c r="G104">
        <v>0</v>
      </c>
      <c r="H104" t="s">
        <v>637</v>
      </c>
      <c r="I104" t="s">
        <v>12567</v>
      </c>
      <c r="J104" t="s">
        <v>756</v>
      </c>
      <c r="K104" t="s">
        <v>639</v>
      </c>
      <c r="L104" t="s">
        <v>640</v>
      </c>
      <c r="M104" t="s">
        <v>12568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12569</v>
      </c>
      <c r="T104" t="s">
        <v>12568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12570</v>
      </c>
      <c r="F105">
        <v>100</v>
      </c>
      <c r="G105">
        <v>0</v>
      </c>
      <c r="H105" t="s">
        <v>637</v>
      </c>
      <c r="I105" t="s">
        <v>12571</v>
      </c>
      <c r="J105" t="s">
        <v>727</v>
      </c>
      <c r="K105" t="s">
        <v>639</v>
      </c>
      <c r="L105" t="s">
        <v>640</v>
      </c>
      <c r="M105" t="s">
        <v>12572</v>
      </c>
      <c r="N105" t="s">
        <v>639</v>
      </c>
      <c r="O105" t="s">
        <v>647</v>
      </c>
      <c r="P105" t="s">
        <v>5</v>
      </c>
      <c r="Q105" t="s">
        <v>648</v>
      </c>
      <c r="R105" t="s">
        <v>12573</v>
      </c>
      <c r="S105" t="s">
        <v>12574</v>
      </c>
      <c r="T105" t="s">
        <v>12572</v>
      </c>
    </row>
    <row r="106" spans="1:20" x14ac:dyDescent="0.25">
      <c r="A106" t="s">
        <v>22</v>
      </c>
      <c r="B106" t="s">
        <v>213</v>
      </c>
      <c r="C106">
        <v>20</v>
      </c>
      <c r="D106">
        <v>1</v>
      </c>
      <c r="E106" t="s">
        <v>12575</v>
      </c>
      <c r="F106">
        <v>20</v>
      </c>
      <c r="G106">
        <v>0</v>
      </c>
      <c r="H106" t="s">
        <v>677</v>
      </c>
      <c r="I106" t="s">
        <v>12576</v>
      </c>
      <c r="J106" t="s">
        <v>12577</v>
      </c>
      <c r="K106" t="s">
        <v>790</v>
      </c>
      <c r="L106" t="s">
        <v>12578</v>
      </c>
      <c r="M106" t="s">
        <v>12579</v>
      </c>
      <c r="N106" t="s">
        <v>639</v>
      </c>
      <c r="O106" t="s">
        <v>678</v>
      </c>
      <c r="P106" t="s">
        <v>23</v>
      </c>
      <c r="Q106" t="s">
        <v>679</v>
      </c>
      <c r="R106" t="s">
        <v>640</v>
      </c>
      <c r="S106" t="s">
        <v>12580</v>
      </c>
      <c r="T106" t="s">
        <v>12579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12581</v>
      </c>
      <c r="F107">
        <v>200</v>
      </c>
      <c r="G107">
        <v>0</v>
      </c>
      <c r="H107" t="s">
        <v>637</v>
      </c>
      <c r="I107" t="s">
        <v>12582</v>
      </c>
      <c r="J107" t="s">
        <v>712</v>
      </c>
      <c r="K107" t="s">
        <v>639</v>
      </c>
      <c r="L107" t="s">
        <v>640</v>
      </c>
      <c r="M107" t="s">
        <v>12583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12584</v>
      </c>
      <c r="T107" t="s">
        <v>12583</v>
      </c>
    </row>
    <row r="108" spans="1:20" x14ac:dyDescent="0.25">
      <c r="A108" t="s">
        <v>101</v>
      </c>
      <c r="B108" t="s">
        <v>12585</v>
      </c>
      <c r="C108">
        <v>120</v>
      </c>
      <c r="D108">
        <v>1</v>
      </c>
      <c r="E108" t="s">
        <v>12586</v>
      </c>
      <c r="F108">
        <v>138</v>
      </c>
      <c r="G108">
        <v>38</v>
      </c>
      <c r="H108" t="s">
        <v>637</v>
      </c>
      <c r="I108" t="s">
        <v>12587</v>
      </c>
      <c r="J108" t="s">
        <v>638</v>
      </c>
      <c r="K108" t="s">
        <v>639</v>
      </c>
      <c r="L108" t="s">
        <v>640</v>
      </c>
      <c r="M108" t="s">
        <v>12583</v>
      </c>
      <c r="N108" t="s">
        <v>639</v>
      </c>
      <c r="O108" t="s">
        <v>641</v>
      </c>
      <c r="P108" t="s">
        <v>5</v>
      </c>
      <c r="Q108" t="s">
        <v>642</v>
      </c>
      <c r="R108" t="s">
        <v>640</v>
      </c>
      <c r="S108" t="s">
        <v>12588</v>
      </c>
      <c r="T108" t="s">
        <v>12583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12589</v>
      </c>
      <c r="F109">
        <v>149</v>
      </c>
      <c r="G109">
        <v>0</v>
      </c>
      <c r="H109" t="s">
        <v>649</v>
      </c>
      <c r="I109" t="s">
        <v>1045</v>
      </c>
      <c r="J109" t="s">
        <v>12590</v>
      </c>
      <c r="K109" t="s">
        <v>923</v>
      </c>
      <c r="L109" t="s">
        <v>4689</v>
      </c>
      <c r="M109" t="s">
        <v>12591</v>
      </c>
      <c r="N109" t="s">
        <v>639</v>
      </c>
      <c r="O109" t="s">
        <v>651</v>
      </c>
      <c r="P109" t="s">
        <v>26</v>
      </c>
      <c r="Q109" t="s">
        <v>652</v>
      </c>
      <c r="R109" t="s">
        <v>640</v>
      </c>
      <c r="S109" t="s">
        <v>12592</v>
      </c>
      <c r="T109" t="s">
        <v>12591</v>
      </c>
    </row>
    <row r="110" spans="1:20" x14ac:dyDescent="0.25">
      <c r="A110" t="s">
        <v>239</v>
      </c>
      <c r="B110" t="s">
        <v>245</v>
      </c>
      <c r="C110">
        <v>139</v>
      </c>
      <c r="D110">
        <v>1</v>
      </c>
      <c r="E110" t="s">
        <v>12593</v>
      </c>
      <c r="F110">
        <v>215</v>
      </c>
      <c r="G110">
        <v>0</v>
      </c>
      <c r="H110" t="s">
        <v>751</v>
      </c>
      <c r="I110" t="s">
        <v>12594</v>
      </c>
      <c r="J110" t="s">
        <v>12595</v>
      </c>
      <c r="K110" t="s">
        <v>978</v>
      </c>
      <c r="L110" t="s">
        <v>12596</v>
      </c>
      <c r="M110" t="s">
        <v>12597</v>
      </c>
      <c r="N110" t="s">
        <v>1010</v>
      </c>
      <c r="O110" t="s">
        <v>753</v>
      </c>
      <c r="P110" t="s">
        <v>744</v>
      </c>
      <c r="Q110" t="s">
        <v>745</v>
      </c>
      <c r="R110" t="s">
        <v>640</v>
      </c>
      <c r="S110" t="s">
        <v>12598</v>
      </c>
      <c r="T110" t="s">
        <v>12597</v>
      </c>
    </row>
    <row r="111" spans="1:20" x14ac:dyDescent="0.25">
      <c r="A111" t="s">
        <v>240</v>
      </c>
      <c r="B111" t="s">
        <v>246</v>
      </c>
      <c r="C111">
        <v>139</v>
      </c>
      <c r="D111">
        <v>1</v>
      </c>
      <c r="E111" t="s">
        <v>12593</v>
      </c>
      <c r="F111">
        <v>215</v>
      </c>
      <c r="G111">
        <v>0</v>
      </c>
      <c r="H111" t="s">
        <v>751</v>
      </c>
      <c r="I111" t="s">
        <v>12594</v>
      </c>
      <c r="J111" t="s">
        <v>12595</v>
      </c>
      <c r="K111" t="s">
        <v>978</v>
      </c>
      <c r="L111" t="s">
        <v>12596</v>
      </c>
      <c r="M111" t="s">
        <v>12597</v>
      </c>
      <c r="N111" t="s">
        <v>1010</v>
      </c>
      <c r="O111" t="s">
        <v>753</v>
      </c>
      <c r="P111" t="s">
        <v>744</v>
      </c>
      <c r="Q111" t="s">
        <v>745</v>
      </c>
      <c r="R111" t="s">
        <v>640</v>
      </c>
      <c r="S111" t="s">
        <v>12598</v>
      </c>
      <c r="T111" t="s">
        <v>12597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12599</v>
      </c>
      <c r="F112">
        <v>149</v>
      </c>
      <c r="G112">
        <v>0</v>
      </c>
      <c r="H112" t="s">
        <v>649</v>
      </c>
      <c r="I112" t="s">
        <v>12600</v>
      </c>
      <c r="J112" t="s">
        <v>12601</v>
      </c>
      <c r="K112" t="s">
        <v>978</v>
      </c>
      <c r="L112" t="s">
        <v>10738</v>
      </c>
      <c r="M112" t="s">
        <v>12602</v>
      </c>
      <c r="N112" t="s">
        <v>639</v>
      </c>
      <c r="O112" t="s">
        <v>651</v>
      </c>
      <c r="P112" t="s">
        <v>26</v>
      </c>
      <c r="Q112" t="s">
        <v>652</v>
      </c>
      <c r="R112" t="s">
        <v>640</v>
      </c>
      <c r="S112" t="s">
        <v>12603</v>
      </c>
      <c r="T112" t="s">
        <v>12602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12604</v>
      </c>
      <c r="F113">
        <v>101</v>
      </c>
      <c r="G113">
        <v>1</v>
      </c>
      <c r="H113" t="s">
        <v>637</v>
      </c>
      <c r="I113" t="s">
        <v>9131</v>
      </c>
      <c r="J113" t="s">
        <v>735</v>
      </c>
      <c r="K113" t="s">
        <v>639</v>
      </c>
      <c r="L113" t="s">
        <v>640</v>
      </c>
      <c r="M113" t="s">
        <v>12605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12606</v>
      </c>
      <c r="T113" t="s">
        <v>12605</v>
      </c>
    </row>
    <row r="114" spans="1:20" x14ac:dyDescent="0.25">
      <c r="A114" t="s">
        <v>22</v>
      </c>
      <c r="B114" t="s">
        <v>27</v>
      </c>
      <c r="C114">
        <v>66.333333333333329</v>
      </c>
      <c r="D114">
        <v>9</v>
      </c>
      <c r="E114" t="s">
        <v>12607</v>
      </c>
      <c r="F114">
        <v>591</v>
      </c>
      <c r="G114">
        <v>0</v>
      </c>
      <c r="H114" t="s">
        <v>637</v>
      </c>
      <c r="I114" t="s">
        <v>9131</v>
      </c>
      <c r="J114" t="s">
        <v>735</v>
      </c>
      <c r="K114" t="s">
        <v>639</v>
      </c>
      <c r="L114" t="s">
        <v>640</v>
      </c>
      <c r="M114" t="s">
        <v>12608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12609</v>
      </c>
      <c r="T114" t="s">
        <v>12608</v>
      </c>
    </row>
    <row r="115" spans="1:20" x14ac:dyDescent="0.25">
      <c r="A115" t="s">
        <v>241</v>
      </c>
      <c r="B115" t="s">
        <v>247</v>
      </c>
      <c r="C115">
        <v>139</v>
      </c>
      <c r="D115">
        <v>1</v>
      </c>
      <c r="E115" t="s">
        <v>12610</v>
      </c>
      <c r="F115">
        <v>215</v>
      </c>
      <c r="G115">
        <v>0</v>
      </c>
      <c r="H115" t="s">
        <v>751</v>
      </c>
      <c r="I115" t="s">
        <v>12611</v>
      </c>
      <c r="J115" t="s">
        <v>12612</v>
      </c>
      <c r="K115" t="s">
        <v>971</v>
      </c>
      <c r="L115" t="s">
        <v>12613</v>
      </c>
      <c r="M115" t="s">
        <v>12605</v>
      </c>
      <c r="N115" t="s">
        <v>1010</v>
      </c>
      <c r="O115" t="s">
        <v>753</v>
      </c>
      <c r="P115" t="s">
        <v>744</v>
      </c>
      <c r="Q115" t="s">
        <v>745</v>
      </c>
      <c r="R115" t="s">
        <v>640</v>
      </c>
      <c r="S115" t="s">
        <v>12614</v>
      </c>
      <c r="T115" t="s">
        <v>12608</v>
      </c>
    </row>
    <row r="116" spans="1:20" x14ac:dyDescent="0.25">
      <c r="A116" t="s">
        <v>240</v>
      </c>
      <c r="B116" t="s">
        <v>246</v>
      </c>
      <c r="C116">
        <v>139</v>
      </c>
      <c r="D116">
        <v>1</v>
      </c>
      <c r="E116" t="s">
        <v>12610</v>
      </c>
      <c r="F116">
        <v>215</v>
      </c>
      <c r="G116">
        <v>0</v>
      </c>
      <c r="H116" t="s">
        <v>751</v>
      </c>
      <c r="I116" t="s">
        <v>12611</v>
      </c>
      <c r="J116" t="s">
        <v>12612</v>
      </c>
      <c r="K116" t="s">
        <v>971</v>
      </c>
      <c r="L116" t="s">
        <v>12613</v>
      </c>
      <c r="M116" t="s">
        <v>12605</v>
      </c>
      <c r="N116" t="s">
        <v>1010</v>
      </c>
      <c r="O116" t="s">
        <v>753</v>
      </c>
      <c r="P116" t="s">
        <v>744</v>
      </c>
      <c r="Q116" t="s">
        <v>745</v>
      </c>
      <c r="R116" t="s">
        <v>640</v>
      </c>
      <c r="S116" t="s">
        <v>12614</v>
      </c>
      <c r="T116" t="s">
        <v>12608</v>
      </c>
    </row>
    <row r="117" spans="1:20" x14ac:dyDescent="0.25">
      <c r="A117" t="s">
        <v>291</v>
      </c>
      <c r="B117" t="s">
        <v>292</v>
      </c>
      <c r="C117">
        <v>0</v>
      </c>
      <c r="D117">
        <v>5</v>
      </c>
      <c r="E117" t="s">
        <v>12615</v>
      </c>
      <c r="F117">
        <v>0</v>
      </c>
      <c r="G117">
        <v>0</v>
      </c>
      <c r="H117" t="s">
        <v>649</v>
      </c>
      <c r="I117" t="s">
        <v>12616</v>
      </c>
      <c r="J117" t="s">
        <v>12617</v>
      </c>
      <c r="K117" t="s">
        <v>4081</v>
      </c>
      <c r="L117" t="s">
        <v>12618</v>
      </c>
      <c r="M117" t="s">
        <v>12619</v>
      </c>
      <c r="N117" t="s">
        <v>1010</v>
      </c>
      <c r="O117" t="s">
        <v>743</v>
      </c>
      <c r="P117" t="s">
        <v>12620</v>
      </c>
      <c r="Q117" t="s">
        <v>745</v>
      </c>
      <c r="R117" t="s">
        <v>12621</v>
      </c>
      <c r="S117" t="s">
        <v>12622</v>
      </c>
      <c r="T117" t="s">
        <v>12619</v>
      </c>
    </row>
    <row r="118" spans="1:20" x14ac:dyDescent="0.25">
      <c r="A118" t="s">
        <v>22</v>
      </c>
      <c r="B118" t="s">
        <v>213</v>
      </c>
      <c r="C118">
        <v>20</v>
      </c>
      <c r="D118">
        <v>1</v>
      </c>
      <c r="E118" t="s">
        <v>12623</v>
      </c>
      <c r="F118">
        <v>20</v>
      </c>
      <c r="G118">
        <v>0</v>
      </c>
      <c r="H118" t="s">
        <v>677</v>
      </c>
      <c r="I118" t="s">
        <v>12624</v>
      </c>
      <c r="J118" t="s">
        <v>12625</v>
      </c>
      <c r="K118" t="s">
        <v>790</v>
      </c>
      <c r="L118" t="s">
        <v>12626</v>
      </c>
      <c r="M118" t="s">
        <v>12619</v>
      </c>
      <c r="N118" t="s">
        <v>639</v>
      </c>
      <c r="O118" t="s">
        <v>678</v>
      </c>
      <c r="P118" t="s">
        <v>23</v>
      </c>
      <c r="Q118" t="s">
        <v>679</v>
      </c>
      <c r="R118" t="s">
        <v>640</v>
      </c>
      <c r="S118" t="s">
        <v>12627</v>
      </c>
      <c r="T118" t="s">
        <v>12619</v>
      </c>
    </row>
    <row r="119" spans="1:20" x14ac:dyDescent="0.25">
      <c r="A119" t="s">
        <v>18</v>
      </c>
      <c r="B119" t="s">
        <v>19</v>
      </c>
      <c r="C119">
        <v>33</v>
      </c>
      <c r="D119">
        <v>10</v>
      </c>
      <c r="E119" t="s">
        <v>12628</v>
      </c>
      <c r="F119">
        <v>399</v>
      </c>
      <c r="G119">
        <v>0</v>
      </c>
      <c r="H119" t="s">
        <v>637</v>
      </c>
      <c r="I119" t="s">
        <v>9131</v>
      </c>
      <c r="J119" t="s">
        <v>735</v>
      </c>
      <c r="K119" t="s">
        <v>639</v>
      </c>
      <c r="L119" t="s">
        <v>640</v>
      </c>
      <c r="M119" t="s">
        <v>12629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12630</v>
      </c>
      <c r="T119" t="s">
        <v>12629</v>
      </c>
    </row>
    <row r="120" spans="1:20" x14ac:dyDescent="0.25">
      <c r="A120" t="s">
        <v>239</v>
      </c>
      <c r="B120" t="s">
        <v>245</v>
      </c>
      <c r="C120">
        <v>159</v>
      </c>
      <c r="D120">
        <v>3</v>
      </c>
      <c r="E120" t="s">
        <v>12631</v>
      </c>
      <c r="F120">
        <v>387</v>
      </c>
      <c r="G120">
        <v>0</v>
      </c>
      <c r="H120" t="s">
        <v>637</v>
      </c>
      <c r="I120" t="s">
        <v>12632</v>
      </c>
      <c r="J120" t="s">
        <v>682</v>
      </c>
      <c r="K120" t="s">
        <v>639</v>
      </c>
      <c r="L120" t="s">
        <v>640</v>
      </c>
      <c r="M120" t="s">
        <v>12633</v>
      </c>
      <c r="N120" t="s">
        <v>639</v>
      </c>
      <c r="O120" t="s">
        <v>660</v>
      </c>
      <c r="P120" t="s">
        <v>5</v>
      </c>
      <c r="Q120" t="s">
        <v>642</v>
      </c>
      <c r="R120" t="s">
        <v>640</v>
      </c>
      <c r="S120" t="s">
        <v>12634</v>
      </c>
      <c r="T120" t="s">
        <v>12633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12635</v>
      </c>
      <c r="F121">
        <v>100</v>
      </c>
      <c r="G121">
        <v>0</v>
      </c>
      <c r="H121" t="s">
        <v>637</v>
      </c>
      <c r="I121" t="s">
        <v>12636</v>
      </c>
      <c r="J121" t="s">
        <v>644</v>
      </c>
      <c r="K121" t="s">
        <v>639</v>
      </c>
      <c r="L121" t="s">
        <v>640</v>
      </c>
      <c r="M121" t="s">
        <v>12637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12638</v>
      </c>
      <c r="T121" t="s">
        <v>12637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12639</v>
      </c>
      <c r="F122">
        <v>100</v>
      </c>
      <c r="G122">
        <v>0</v>
      </c>
      <c r="H122" t="s">
        <v>637</v>
      </c>
      <c r="I122" t="s">
        <v>12640</v>
      </c>
      <c r="J122" t="s">
        <v>689</v>
      </c>
      <c r="K122" t="s">
        <v>639</v>
      </c>
      <c r="L122" t="s">
        <v>640</v>
      </c>
      <c r="M122" t="s">
        <v>12641</v>
      </c>
      <c r="N122" t="s">
        <v>639</v>
      </c>
      <c r="O122" t="s">
        <v>647</v>
      </c>
      <c r="P122" t="s">
        <v>5</v>
      </c>
      <c r="Q122" t="s">
        <v>648</v>
      </c>
      <c r="R122" t="s">
        <v>12642</v>
      </c>
      <c r="S122" t="s">
        <v>12643</v>
      </c>
      <c r="T122" t="s">
        <v>12641</v>
      </c>
    </row>
    <row r="123" spans="1:20" x14ac:dyDescent="0.25">
      <c r="A123" t="s">
        <v>239</v>
      </c>
      <c r="B123" t="s">
        <v>245</v>
      </c>
      <c r="C123">
        <v>159</v>
      </c>
      <c r="D123">
        <v>1</v>
      </c>
      <c r="E123" t="s">
        <v>12644</v>
      </c>
      <c r="F123">
        <v>387</v>
      </c>
      <c r="G123">
        <v>0</v>
      </c>
      <c r="H123" t="s">
        <v>637</v>
      </c>
      <c r="I123" t="s">
        <v>12544</v>
      </c>
      <c r="J123" t="s">
        <v>645</v>
      </c>
      <c r="K123" t="s">
        <v>639</v>
      </c>
      <c r="L123" t="s">
        <v>640</v>
      </c>
      <c r="M123" t="s">
        <v>12645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12646</v>
      </c>
      <c r="T123" t="s">
        <v>12645</v>
      </c>
    </row>
    <row r="124" spans="1:20" x14ac:dyDescent="0.25">
      <c r="A124" t="s">
        <v>240</v>
      </c>
      <c r="B124" t="s">
        <v>246</v>
      </c>
      <c r="C124">
        <v>159</v>
      </c>
      <c r="D124">
        <v>1</v>
      </c>
      <c r="E124" t="s">
        <v>12644</v>
      </c>
      <c r="F124">
        <v>387</v>
      </c>
      <c r="G124">
        <v>0</v>
      </c>
      <c r="H124" t="s">
        <v>637</v>
      </c>
      <c r="I124" t="s">
        <v>12544</v>
      </c>
      <c r="J124" t="s">
        <v>645</v>
      </c>
      <c r="K124" t="s">
        <v>639</v>
      </c>
      <c r="L124" t="s">
        <v>640</v>
      </c>
      <c r="M124" t="s">
        <v>12645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12646</v>
      </c>
      <c r="T124" t="s">
        <v>12645</v>
      </c>
    </row>
    <row r="125" spans="1:20" x14ac:dyDescent="0.25">
      <c r="A125" t="s">
        <v>239</v>
      </c>
      <c r="B125" t="s">
        <v>245</v>
      </c>
      <c r="C125">
        <v>159</v>
      </c>
      <c r="D125">
        <v>1</v>
      </c>
      <c r="E125" t="s">
        <v>12644</v>
      </c>
      <c r="F125">
        <v>387</v>
      </c>
      <c r="G125">
        <v>0</v>
      </c>
      <c r="H125" t="s">
        <v>637</v>
      </c>
      <c r="I125" t="s">
        <v>12544</v>
      </c>
      <c r="J125" t="s">
        <v>645</v>
      </c>
      <c r="K125" t="s">
        <v>639</v>
      </c>
      <c r="L125" t="s">
        <v>640</v>
      </c>
      <c r="M125" t="s">
        <v>12645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12646</v>
      </c>
      <c r="T125" t="s">
        <v>12645</v>
      </c>
    </row>
    <row r="126" spans="1:20" x14ac:dyDescent="0.25">
      <c r="A126" t="s">
        <v>72</v>
      </c>
      <c r="B126" t="s">
        <v>799</v>
      </c>
      <c r="C126">
        <v>150</v>
      </c>
      <c r="D126">
        <v>1</v>
      </c>
      <c r="E126" t="s">
        <v>12647</v>
      </c>
      <c r="F126">
        <v>100</v>
      </c>
      <c r="G126">
        <v>0</v>
      </c>
      <c r="H126" t="s">
        <v>637</v>
      </c>
      <c r="I126" t="s">
        <v>1018</v>
      </c>
      <c r="J126" t="s">
        <v>670</v>
      </c>
      <c r="K126" t="s">
        <v>639</v>
      </c>
      <c r="L126" t="s">
        <v>640</v>
      </c>
      <c r="M126" t="s">
        <v>12648</v>
      </c>
      <c r="N126" t="s">
        <v>639</v>
      </c>
      <c r="O126" t="s">
        <v>647</v>
      </c>
      <c r="P126" t="s">
        <v>5</v>
      </c>
      <c r="Q126" t="s">
        <v>648</v>
      </c>
      <c r="R126" t="s">
        <v>640</v>
      </c>
      <c r="S126" t="s">
        <v>12649</v>
      </c>
      <c r="T126" t="s">
        <v>12648</v>
      </c>
    </row>
    <row r="127" spans="1:20" x14ac:dyDescent="0.25">
      <c r="A127" t="s">
        <v>101</v>
      </c>
      <c r="B127" t="s">
        <v>12585</v>
      </c>
      <c r="C127">
        <v>120</v>
      </c>
      <c r="D127">
        <v>1</v>
      </c>
      <c r="E127" t="s">
        <v>12650</v>
      </c>
      <c r="F127">
        <v>89</v>
      </c>
      <c r="G127">
        <v>0</v>
      </c>
      <c r="H127" t="s">
        <v>637</v>
      </c>
      <c r="I127" t="s">
        <v>12651</v>
      </c>
      <c r="J127" t="s">
        <v>701</v>
      </c>
      <c r="K127" t="s">
        <v>639</v>
      </c>
      <c r="L127" t="s">
        <v>640</v>
      </c>
      <c r="M127" t="s">
        <v>12652</v>
      </c>
      <c r="N127" t="s">
        <v>639</v>
      </c>
      <c r="O127" t="s">
        <v>641</v>
      </c>
      <c r="P127" t="s">
        <v>5</v>
      </c>
      <c r="Q127" t="s">
        <v>642</v>
      </c>
      <c r="R127" t="s">
        <v>640</v>
      </c>
      <c r="S127" t="s">
        <v>12653</v>
      </c>
      <c r="T127" t="s">
        <v>12652</v>
      </c>
    </row>
    <row r="128" spans="1:20" x14ac:dyDescent="0.25">
      <c r="A128" t="s">
        <v>241</v>
      </c>
      <c r="B128" t="s">
        <v>742</v>
      </c>
      <c r="C128">
        <v>99.19</v>
      </c>
      <c r="D128">
        <v>1</v>
      </c>
      <c r="E128" t="s">
        <v>12654</v>
      </c>
      <c r="F128">
        <v>106.19</v>
      </c>
      <c r="G128">
        <v>7</v>
      </c>
      <c r="H128" t="s">
        <v>677</v>
      </c>
      <c r="I128" t="s">
        <v>12655</v>
      </c>
      <c r="J128" t="s">
        <v>12656</v>
      </c>
      <c r="K128" t="s">
        <v>12657</v>
      </c>
      <c r="L128" t="s">
        <v>12658</v>
      </c>
      <c r="M128" t="s">
        <v>12659</v>
      </c>
      <c r="N128" t="s">
        <v>639</v>
      </c>
      <c r="O128" t="s">
        <v>678</v>
      </c>
      <c r="P128" t="s">
        <v>23</v>
      </c>
      <c r="Q128" t="s">
        <v>679</v>
      </c>
      <c r="R128" t="s">
        <v>640</v>
      </c>
      <c r="S128" t="s">
        <v>12660</v>
      </c>
      <c r="T128" t="s">
        <v>12659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12661</v>
      </c>
      <c r="F129">
        <v>100</v>
      </c>
      <c r="G129">
        <v>0</v>
      </c>
      <c r="H129" t="s">
        <v>637</v>
      </c>
      <c r="I129" t="s">
        <v>12662</v>
      </c>
      <c r="J129" t="s">
        <v>750</v>
      </c>
      <c r="K129" t="s">
        <v>639</v>
      </c>
      <c r="L129" t="s">
        <v>640</v>
      </c>
      <c r="M129" t="s">
        <v>12663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12664</v>
      </c>
      <c r="T129" t="s">
        <v>12663</v>
      </c>
    </row>
    <row r="130" spans="1:20" x14ac:dyDescent="0.25">
      <c r="A130" t="s">
        <v>240</v>
      </c>
      <c r="B130" t="s">
        <v>246</v>
      </c>
      <c r="C130">
        <v>139</v>
      </c>
      <c r="D130">
        <v>1</v>
      </c>
      <c r="E130" t="s">
        <v>12665</v>
      </c>
      <c r="F130">
        <v>215</v>
      </c>
      <c r="G130">
        <v>0</v>
      </c>
      <c r="H130" t="s">
        <v>751</v>
      </c>
      <c r="I130" t="s">
        <v>12666</v>
      </c>
      <c r="J130" t="s">
        <v>12667</v>
      </c>
      <c r="K130" t="s">
        <v>4564</v>
      </c>
      <c r="L130" t="s">
        <v>12668</v>
      </c>
      <c r="M130" t="s">
        <v>12669</v>
      </c>
      <c r="N130" t="s">
        <v>1010</v>
      </c>
      <c r="O130" t="s">
        <v>753</v>
      </c>
      <c r="P130" t="s">
        <v>744</v>
      </c>
      <c r="Q130" t="s">
        <v>745</v>
      </c>
      <c r="R130" t="s">
        <v>640</v>
      </c>
      <c r="S130" t="s">
        <v>12670</v>
      </c>
      <c r="T130" t="s">
        <v>12671</v>
      </c>
    </row>
    <row r="131" spans="1:20" x14ac:dyDescent="0.25">
      <c r="A131" t="s">
        <v>241</v>
      </c>
      <c r="B131" t="s">
        <v>247</v>
      </c>
      <c r="C131">
        <v>139</v>
      </c>
      <c r="D131">
        <v>1</v>
      </c>
      <c r="E131" t="s">
        <v>12665</v>
      </c>
      <c r="F131">
        <v>215</v>
      </c>
      <c r="G131">
        <v>0</v>
      </c>
      <c r="H131" t="s">
        <v>751</v>
      </c>
      <c r="I131" t="s">
        <v>12666</v>
      </c>
      <c r="J131" t="s">
        <v>12667</v>
      </c>
      <c r="K131" t="s">
        <v>4564</v>
      </c>
      <c r="L131" t="s">
        <v>12668</v>
      </c>
      <c r="M131" t="s">
        <v>12669</v>
      </c>
      <c r="N131" t="s">
        <v>1010</v>
      </c>
      <c r="O131" t="s">
        <v>753</v>
      </c>
      <c r="P131" t="s">
        <v>744</v>
      </c>
      <c r="Q131" t="s">
        <v>745</v>
      </c>
      <c r="R131" t="s">
        <v>640</v>
      </c>
      <c r="S131" t="s">
        <v>12670</v>
      </c>
      <c r="T131" t="s">
        <v>12671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3</v>
      </c>
      <c r="E132" t="s">
        <v>12672</v>
      </c>
      <c r="F132">
        <v>129</v>
      </c>
      <c r="G132">
        <v>0</v>
      </c>
      <c r="H132" t="s">
        <v>649</v>
      </c>
      <c r="I132" t="s">
        <v>12673</v>
      </c>
      <c r="J132" t="s">
        <v>12674</v>
      </c>
      <c r="K132" t="s">
        <v>12675</v>
      </c>
      <c r="L132" t="s">
        <v>915</v>
      </c>
      <c r="M132" t="s">
        <v>12671</v>
      </c>
      <c r="N132" t="s">
        <v>639</v>
      </c>
      <c r="O132" t="s">
        <v>651</v>
      </c>
      <c r="P132" t="s">
        <v>26</v>
      </c>
      <c r="Q132" t="s">
        <v>652</v>
      </c>
      <c r="R132" t="s">
        <v>640</v>
      </c>
      <c r="S132" t="s">
        <v>12676</v>
      </c>
      <c r="T132" t="s">
        <v>12677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12678</v>
      </c>
      <c r="F133">
        <v>200</v>
      </c>
      <c r="G133">
        <v>0</v>
      </c>
      <c r="H133" t="s">
        <v>637</v>
      </c>
      <c r="I133" t="s">
        <v>12679</v>
      </c>
      <c r="J133" t="s">
        <v>698</v>
      </c>
      <c r="K133" t="s">
        <v>639</v>
      </c>
      <c r="L133" t="s">
        <v>640</v>
      </c>
      <c r="M133" t="s">
        <v>12680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12681</v>
      </c>
      <c r="T133" t="s">
        <v>12680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12682</v>
      </c>
      <c r="F134">
        <v>200</v>
      </c>
      <c r="G134">
        <v>0</v>
      </c>
      <c r="H134" t="s">
        <v>637</v>
      </c>
      <c r="I134" t="s">
        <v>12683</v>
      </c>
      <c r="J134" t="s">
        <v>653</v>
      </c>
      <c r="K134" t="s">
        <v>639</v>
      </c>
      <c r="L134" t="s">
        <v>640</v>
      </c>
      <c r="M134" t="s">
        <v>12684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12685</v>
      </c>
      <c r="T134" t="s">
        <v>12686</v>
      </c>
    </row>
    <row r="135" spans="1:20" x14ac:dyDescent="0.25">
      <c r="A135" t="s">
        <v>239</v>
      </c>
      <c r="B135" t="s">
        <v>245</v>
      </c>
      <c r="C135">
        <v>159</v>
      </c>
      <c r="D135">
        <v>1</v>
      </c>
      <c r="E135" t="s">
        <v>12687</v>
      </c>
      <c r="F135">
        <v>109</v>
      </c>
      <c r="G135">
        <v>0</v>
      </c>
      <c r="H135" t="s">
        <v>637</v>
      </c>
      <c r="I135" t="s">
        <v>12688</v>
      </c>
      <c r="J135" t="s">
        <v>697</v>
      </c>
      <c r="K135" t="s">
        <v>639</v>
      </c>
      <c r="L135" t="s">
        <v>640</v>
      </c>
      <c r="M135" t="s">
        <v>12689</v>
      </c>
      <c r="N135" t="s">
        <v>639</v>
      </c>
      <c r="O135" t="s">
        <v>647</v>
      </c>
      <c r="P135" t="s">
        <v>5</v>
      </c>
      <c r="Q135" t="s">
        <v>648</v>
      </c>
      <c r="R135" t="s">
        <v>640</v>
      </c>
      <c r="S135" t="s">
        <v>12690</v>
      </c>
      <c r="T135" t="s">
        <v>12689</v>
      </c>
    </row>
    <row r="136" spans="1:20" x14ac:dyDescent="0.25">
      <c r="A136" t="s">
        <v>240</v>
      </c>
      <c r="B136" t="s">
        <v>246</v>
      </c>
      <c r="C136">
        <v>159</v>
      </c>
      <c r="D136">
        <v>2</v>
      </c>
      <c r="E136" t="s">
        <v>12691</v>
      </c>
      <c r="F136">
        <v>327</v>
      </c>
      <c r="G136">
        <v>0</v>
      </c>
      <c r="H136" t="s">
        <v>637</v>
      </c>
      <c r="I136" t="s">
        <v>12692</v>
      </c>
      <c r="J136" t="s">
        <v>698</v>
      </c>
      <c r="K136" t="s">
        <v>639</v>
      </c>
      <c r="L136" t="s">
        <v>640</v>
      </c>
      <c r="M136" t="s">
        <v>12693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12694</v>
      </c>
      <c r="T136" t="s">
        <v>12695</v>
      </c>
    </row>
    <row r="137" spans="1:20" x14ac:dyDescent="0.25">
      <c r="A137" t="s">
        <v>239</v>
      </c>
      <c r="B137" t="s">
        <v>245</v>
      </c>
      <c r="C137">
        <v>159</v>
      </c>
      <c r="D137">
        <v>1</v>
      </c>
      <c r="E137" t="s">
        <v>12691</v>
      </c>
      <c r="F137">
        <v>327</v>
      </c>
      <c r="G137">
        <v>0</v>
      </c>
      <c r="H137" t="s">
        <v>637</v>
      </c>
      <c r="I137" t="s">
        <v>12692</v>
      </c>
      <c r="J137" t="s">
        <v>698</v>
      </c>
      <c r="K137" t="s">
        <v>639</v>
      </c>
      <c r="L137" t="s">
        <v>640</v>
      </c>
      <c r="M137" t="s">
        <v>12693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12694</v>
      </c>
      <c r="T137" t="s">
        <v>12695</v>
      </c>
    </row>
    <row r="138" spans="1:20" x14ac:dyDescent="0.25">
      <c r="A138" t="s">
        <v>241</v>
      </c>
      <c r="B138" t="s">
        <v>247</v>
      </c>
      <c r="C138">
        <v>139</v>
      </c>
      <c r="D138">
        <v>1</v>
      </c>
      <c r="E138" t="s">
        <v>12696</v>
      </c>
      <c r="F138">
        <v>215</v>
      </c>
      <c r="G138">
        <v>0</v>
      </c>
      <c r="H138" t="s">
        <v>751</v>
      </c>
      <c r="I138" t="s">
        <v>12697</v>
      </c>
      <c r="J138" t="s">
        <v>12698</v>
      </c>
      <c r="K138" t="s">
        <v>12699</v>
      </c>
      <c r="L138" t="s">
        <v>12700</v>
      </c>
      <c r="M138" t="s">
        <v>12701</v>
      </c>
      <c r="N138" t="s">
        <v>1010</v>
      </c>
      <c r="O138" t="s">
        <v>753</v>
      </c>
      <c r="P138" t="s">
        <v>744</v>
      </c>
      <c r="Q138" t="s">
        <v>745</v>
      </c>
      <c r="R138" t="s">
        <v>640</v>
      </c>
      <c r="S138" t="s">
        <v>12702</v>
      </c>
      <c r="T138" t="s">
        <v>12703</v>
      </c>
    </row>
    <row r="139" spans="1:20" x14ac:dyDescent="0.25">
      <c r="A139" t="s">
        <v>240</v>
      </c>
      <c r="B139" t="s">
        <v>246</v>
      </c>
      <c r="C139">
        <v>139</v>
      </c>
      <c r="D139">
        <v>1</v>
      </c>
      <c r="E139" t="s">
        <v>12696</v>
      </c>
      <c r="F139">
        <v>215</v>
      </c>
      <c r="G139">
        <v>0</v>
      </c>
      <c r="H139" t="s">
        <v>751</v>
      </c>
      <c r="I139" t="s">
        <v>12697</v>
      </c>
      <c r="J139" t="s">
        <v>12698</v>
      </c>
      <c r="K139" t="s">
        <v>12699</v>
      </c>
      <c r="L139" t="s">
        <v>12700</v>
      </c>
      <c r="M139" t="s">
        <v>12701</v>
      </c>
      <c r="N139" t="s">
        <v>1010</v>
      </c>
      <c r="O139" t="s">
        <v>753</v>
      </c>
      <c r="P139" t="s">
        <v>744</v>
      </c>
      <c r="Q139" t="s">
        <v>745</v>
      </c>
      <c r="R139" t="s">
        <v>640</v>
      </c>
      <c r="S139" t="s">
        <v>12702</v>
      </c>
      <c r="T139" t="s">
        <v>12703</v>
      </c>
    </row>
    <row r="140" spans="1:20" x14ac:dyDescent="0.25">
      <c r="A140" t="s">
        <v>241</v>
      </c>
      <c r="B140" t="s">
        <v>247</v>
      </c>
      <c r="C140">
        <v>139</v>
      </c>
      <c r="D140">
        <v>1</v>
      </c>
      <c r="E140" t="s">
        <v>12704</v>
      </c>
      <c r="F140">
        <v>215</v>
      </c>
      <c r="G140">
        <v>0</v>
      </c>
      <c r="H140" t="s">
        <v>751</v>
      </c>
      <c r="I140" t="s">
        <v>12705</v>
      </c>
      <c r="J140" t="s">
        <v>12706</v>
      </c>
      <c r="K140" t="s">
        <v>748</v>
      </c>
      <c r="L140" t="s">
        <v>12707</v>
      </c>
      <c r="M140" t="s">
        <v>12703</v>
      </c>
      <c r="N140" t="s">
        <v>1010</v>
      </c>
      <c r="O140" t="s">
        <v>753</v>
      </c>
      <c r="P140" t="s">
        <v>744</v>
      </c>
      <c r="Q140" t="s">
        <v>745</v>
      </c>
      <c r="R140" t="s">
        <v>640</v>
      </c>
      <c r="S140" t="s">
        <v>12708</v>
      </c>
      <c r="T140" t="s">
        <v>12709</v>
      </c>
    </row>
    <row r="141" spans="1:20" x14ac:dyDescent="0.25">
      <c r="A141" t="s">
        <v>239</v>
      </c>
      <c r="B141" t="s">
        <v>245</v>
      </c>
      <c r="C141">
        <v>139</v>
      </c>
      <c r="D141">
        <v>1</v>
      </c>
      <c r="E141" t="s">
        <v>12704</v>
      </c>
      <c r="F141">
        <v>215</v>
      </c>
      <c r="G141">
        <v>0</v>
      </c>
      <c r="H141" t="s">
        <v>751</v>
      </c>
      <c r="I141" t="s">
        <v>12705</v>
      </c>
      <c r="J141" t="s">
        <v>12706</v>
      </c>
      <c r="K141" t="s">
        <v>748</v>
      </c>
      <c r="L141" t="s">
        <v>12707</v>
      </c>
      <c r="M141" t="s">
        <v>12703</v>
      </c>
      <c r="N141" t="s">
        <v>1010</v>
      </c>
      <c r="O141" t="s">
        <v>753</v>
      </c>
      <c r="P141" t="s">
        <v>744</v>
      </c>
      <c r="Q141" t="s">
        <v>745</v>
      </c>
      <c r="R141" t="s">
        <v>640</v>
      </c>
      <c r="S141" t="s">
        <v>12708</v>
      </c>
      <c r="T141" t="s">
        <v>12709</v>
      </c>
    </row>
    <row r="142" spans="1:20" x14ac:dyDescent="0.25">
      <c r="A142" t="s">
        <v>240</v>
      </c>
      <c r="B142" t="s">
        <v>246</v>
      </c>
      <c r="C142">
        <v>139</v>
      </c>
      <c r="D142">
        <v>1</v>
      </c>
      <c r="E142" t="s">
        <v>12710</v>
      </c>
      <c r="F142">
        <v>215</v>
      </c>
      <c r="G142">
        <v>0</v>
      </c>
      <c r="H142" t="s">
        <v>751</v>
      </c>
      <c r="I142" t="s">
        <v>12711</v>
      </c>
      <c r="J142" t="s">
        <v>12712</v>
      </c>
      <c r="K142" t="s">
        <v>12713</v>
      </c>
      <c r="L142" t="s">
        <v>12714</v>
      </c>
      <c r="M142" t="s">
        <v>12709</v>
      </c>
      <c r="N142" t="s">
        <v>1010</v>
      </c>
      <c r="O142" t="s">
        <v>753</v>
      </c>
      <c r="P142" t="s">
        <v>744</v>
      </c>
      <c r="Q142" t="s">
        <v>745</v>
      </c>
      <c r="R142" t="s">
        <v>640</v>
      </c>
      <c r="S142" t="s">
        <v>12715</v>
      </c>
      <c r="T142" t="s">
        <v>12716</v>
      </c>
    </row>
    <row r="143" spans="1:20" x14ac:dyDescent="0.25">
      <c r="A143" t="s">
        <v>601</v>
      </c>
      <c r="B143" t="s">
        <v>602</v>
      </c>
      <c r="C143">
        <v>139</v>
      </c>
      <c r="D143">
        <v>1</v>
      </c>
      <c r="E143" t="s">
        <v>12710</v>
      </c>
      <c r="F143">
        <v>215</v>
      </c>
      <c r="G143">
        <v>0</v>
      </c>
      <c r="H143" t="s">
        <v>751</v>
      </c>
      <c r="I143" t="s">
        <v>12711</v>
      </c>
      <c r="J143" t="s">
        <v>12712</v>
      </c>
      <c r="K143" t="s">
        <v>12713</v>
      </c>
      <c r="L143" t="s">
        <v>12714</v>
      </c>
      <c r="M143" t="s">
        <v>12709</v>
      </c>
      <c r="N143" t="s">
        <v>1010</v>
      </c>
      <c r="O143" t="s">
        <v>753</v>
      </c>
      <c r="P143" t="s">
        <v>744</v>
      </c>
      <c r="Q143" t="s">
        <v>745</v>
      </c>
      <c r="R143" t="s">
        <v>640</v>
      </c>
      <c r="S143" t="s">
        <v>12715</v>
      </c>
      <c r="T143" t="s">
        <v>12716</v>
      </c>
    </row>
    <row r="144" spans="1:20" x14ac:dyDescent="0.25">
      <c r="A144" t="s">
        <v>239</v>
      </c>
      <c r="B144" t="s">
        <v>245</v>
      </c>
      <c r="C144">
        <v>159</v>
      </c>
      <c r="D144">
        <v>2</v>
      </c>
      <c r="E144" t="s">
        <v>12717</v>
      </c>
      <c r="F144">
        <v>258</v>
      </c>
      <c r="G144">
        <v>0</v>
      </c>
      <c r="H144" t="s">
        <v>637</v>
      </c>
      <c r="I144" t="s">
        <v>12718</v>
      </c>
      <c r="J144" t="s">
        <v>685</v>
      </c>
      <c r="K144" t="s">
        <v>639</v>
      </c>
      <c r="L144" t="s">
        <v>640</v>
      </c>
      <c r="M144" t="s">
        <v>12716</v>
      </c>
      <c r="N144" t="s">
        <v>639</v>
      </c>
      <c r="O144" t="s">
        <v>647</v>
      </c>
      <c r="P144" t="s">
        <v>5</v>
      </c>
      <c r="Q144" t="s">
        <v>648</v>
      </c>
      <c r="R144" t="s">
        <v>640</v>
      </c>
      <c r="S144" t="s">
        <v>12719</v>
      </c>
      <c r="T144" t="s">
        <v>12716</v>
      </c>
    </row>
    <row r="145" spans="1:20" x14ac:dyDescent="0.25">
      <c r="A145" t="s">
        <v>240</v>
      </c>
      <c r="B145" t="s">
        <v>246</v>
      </c>
      <c r="C145">
        <v>139</v>
      </c>
      <c r="D145">
        <v>4</v>
      </c>
      <c r="E145" t="s">
        <v>12720</v>
      </c>
      <c r="F145">
        <v>430</v>
      </c>
      <c r="G145">
        <v>0</v>
      </c>
      <c r="H145" t="s">
        <v>751</v>
      </c>
      <c r="I145" t="s">
        <v>12721</v>
      </c>
      <c r="J145" t="s">
        <v>12722</v>
      </c>
      <c r="K145" t="s">
        <v>869</v>
      </c>
      <c r="L145" t="s">
        <v>12723</v>
      </c>
      <c r="M145" t="s">
        <v>12724</v>
      </c>
      <c r="N145" t="s">
        <v>1010</v>
      </c>
      <c r="O145" t="s">
        <v>743</v>
      </c>
      <c r="P145" t="s">
        <v>744</v>
      </c>
      <c r="Q145" t="s">
        <v>745</v>
      </c>
      <c r="R145" t="s">
        <v>640</v>
      </c>
      <c r="S145" t="s">
        <v>12725</v>
      </c>
      <c r="T145" t="s">
        <v>12726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12727</v>
      </c>
      <c r="F146">
        <v>100</v>
      </c>
      <c r="G146">
        <v>0</v>
      </c>
      <c r="H146" t="s">
        <v>637</v>
      </c>
      <c r="I146" t="s">
        <v>1679</v>
      </c>
      <c r="J146" t="s">
        <v>659</v>
      </c>
      <c r="K146" t="s">
        <v>639</v>
      </c>
      <c r="L146" t="s">
        <v>640</v>
      </c>
      <c r="M146" t="s">
        <v>12728</v>
      </c>
      <c r="N146" t="s">
        <v>639</v>
      </c>
      <c r="O146" t="s">
        <v>662</v>
      </c>
      <c r="P146" t="s">
        <v>5</v>
      </c>
      <c r="Q146" t="s">
        <v>648</v>
      </c>
      <c r="R146" t="s">
        <v>640</v>
      </c>
      <c r="S146" t="s">
        <v>12729</v>
      </c>
      <c r="T146" t="s">
        <v>12728</v>
      </c>
    </row>
    <row r="147" spans="1:20" x14ac:dyDescent="0.25">
      <c r="A147" t="s">
        <v>601</v>
      </c>
      <c r="B147" t="s">
        <v>602</v>
      </c>
      <c r="C147">
        <v>139</v>
      </c>
      <c r="D147">
        <v>3</v>
      </c>
      <c r="E147" t="s">
        <v>12730</v>
      </c>
      <c r="F147">
        <v>1075</v>
      </c>
      <c r="G147">
        <v>0</v>
      </c>
      <c r="H147" t="s">
        <v>751</v>
      </c>
      <c r="I147" t="s">
        <v>12731</v>
      </c>
      <c r="J147" t="s">
        <v>12732</v>
      </c>
      <c r="K147" t="s">
        <v>12733</v>
      </c>
      <c r="L147" t="s">
        <v>12734</v>
      </c>
      <c r="M147" t="s">
        <v>12735</v>
      </c>
      <c r="N147" t="s">
        <v>1010</v>
      </c>
      <c r="O147" t="s">
        <v>753</v>
      </c>
      <c r="P147" t="s">
        <v>744</v>
      </c>
      <c r="Q147" t="s">
        <v>745</v>
      </c>
      <c r="R147" t="s">
        <v>12736</v>
      </c>
      <c r="S147" t="s">
        <v>12737</v>
      </c>
      <c r="T147" t="s">
        <v>12728</v>
      </c>
    </row>
    <row r="148" spans="1:20" x14ac:dyDescent="0.25">
      <c r="A148" t="s">
        <v>241</v>
      </c>
      <c r="B148" t="s">
        <v>247</v>
      </c>
      <c r="C148">
        <v>139</v>
      </c>
      <c r="D148">
        <v>3</v>
      </c>
      <c r="E148" t="s">
        <v>12730</v>
      </c>
      <c r="F148">
        <v>1075</v>
      </c>
      <c r="G148">
        <v>0</v>
      </c>
      <c r="H148" t="s">
        <v>751</v>
      </c>
      <c r="I148" t="s">
        <v>12731</v>
      </c>
      <c r="J148" t="s">
        <v>12732</v>
      </c>
      <c r="K148" t="s">
        <v>12733</v>
      </c>
      <c r="L148" t="s">
        <v>12734</v>
      </c>
      <c r="M148" t="s">
        <v>12735</v>
      </c>
      <c r="N148" t="s">
        <v>1010</v>
      </c>
      <c r="O148" t="s">
        <v>753</v>
      </c>
      <c r="P148" t="s">
        <v>744</v>
      </c>
      <c r="Q148" t="s">
        <v>745</v>
      </c>
      <c r="R148" t="s">
        <v>12736</v>
      </c>
      <c r="S148" t="s">
        <v>12737</v>
      </c>
      <c r="T148" t="s">
        <v>12728</v>
      </c>
    </row>
    <row r="149" spans="1:20" x14ac:dyDescent="0.25">
      <c r="A149" t="s">
        <v>239</v>
      </c>
      <c r="B149" t="s">
        <v>245</v>
      </c>
      <c r="C149">
        <v>139</v>
      </c>
      <c r="D149">
        <v>7</v>
      </c>
      <c r="E149" t="s">
        <v>12730</v>
      </c>
      <c r="F149">
        <v>1075</v>
      </c>
      <c r="G149">
        <v>0</v>
      </c>
      <c r="H149" t="s">
        <v>751</v>
      </c>
      <c r="I149" t="s">
        <v>12731</v>
      </c>
      <c r="J149" t="s">
        <v>12732</v>
      </c>
      <c r="K149" t="s">
        <v>12733</v>
      </c>
      <c r="L149" t="s">
        <v>12734</v>
      </c>
      <c r="M149" t="s">
        <v>12735</v>
      </c>
      <c r="N149" t="s">
        <v>1010</v>
      </c>
      <c r="O149" t="s">
        <v>753</v>
      </c>
      <c r="P149" t="s">
        <v>744</v>
      </c>
      <c r="Q149" t="s">
        <v>745</v>
      </c>
      <c r="R149" t="s">
        <v>12736</v>
      </c>
      <c r="S149" t="s">
        <v>12737</v>
      </c>
      <c r="T149" t="s">
        <v>12728</v>
      </c>
    </row>
    <row r="150" spans="1:20" x14ac:dyDescent="0.25">
      <c r="A150" t="s">
        <v>240</v>
      </c>
      <c r="B150" t="s">
        <v>246</v>
      </c>
      <c r="C150">
        <v>139</v>
      </c>
      <c r="D150">
        <v>7</v>
      </c>
      <c r="E150" t="s">
        <v>12730</v>
      </c>
      <c r="F150">
        <v>1075</v>
      </c>
      <c r="G150">
        <v>0</v>
      </c>
      <c r="H150" t="s">
        <v>751</v>
      </c>
      <c r="I150" t="s">
        <v>12731</v>
      </c>
      <c r="J150" t="s">
        <v>12732</v>
      </c>
      <c r="K150" t="s">
        <v>12733</v>
      </c>
      <c r="L150" t="s">
        <v>12734</v>
      </c>
      <c r="M150" t="s">
        <v>12735</v>
      </c>
      <c r="N150" t="s">
        <v>1010</v>
      </c>
      <c r="O150" t="s">
        <v>753</v>
      </c>
      <c r="P150" t="s">
        <v>744</v>
      </c>
      <c r="Q150" t="s">
        <v>745</v>
      </c>
      <c r="R150" t="s">
        <v>12736</v>
      </c>
      <c r="S150" t="s">
        <v>12737</v>
      </c>
      <c r="T150" t="s">
        <v>12728</v>
      </c>
    </row>
    <row r="151" spans="1:20" x14ac:dyDescent="0.25">
      <c r="A151" t="s">
        <v>101</v>
      </c>
      <c r="B151" t="s">
        <v>74</v>
      </c>
      <c r="C151">
        <v>120</v>
      </c>
      <c r="D151">
        <v>1</v>
      </c>
      <c r="E151" t="s">
        <v>12738</v>
      </c>
      <c r="F151">
        <v>89</v>
      </c>
      <c r="G151">
        <v>0</v>
      </c>
      <c r="H151" t="s">
        <v>637</v>
      </c>
      <c r="I151" t="s">
        <v>7888</v>
      </c>
      <c r="J151" t="s">
        <v>884</v>
      </c>
      <c r="K151" t="s">
        <v>639</v>
      </c>
      <c r="L151" t="s">
        <v>640</v>
      </c>
      <c r="M151" t="s">
        <v>12739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12740</v>
      </c>
      <c r="T151" t="s">
        <v>12739</v>
      </c>
    </row>
    <row r="152" spans="1:20" x14ac:dyDescent="0.25">
      <c r="A152" t="s">
        <v>241</v>
      </c>
      <c r="B152" t="s">
        <v>247</v>
      </c>
      <c r="C152">
        <v>139</v>
      </c>
      <c r="D152">
        <v>1</v>
      </c>
      <c r="E152" t="s">
        <v>12741</v>
      </c>
      <c r="F152">
        <v>215</v>
      </c>
      <c r="G152">
        <v>0</v>
      </c>
      <c r="H152" t="s">
        <v>751</v>
      </c>
      <c r="I152" t="s">
        <v>12742</v>
      </c>
      <c r="J152" t="s">
        <v>12743</v>
      </c>
      <c r="K152" t="s">
        <v>5296</v>
      </c>
      <c r="L152" t="s">
        <v>12744</v>
      </c>
      <c r="M152" t="s">
        <v>12739</v>
      </c>
      <c r="N152" t="s">
        <v>1010</v>
      </c>
      <c r="O152" t="s">
        <v>753</v>
      </c>
      <c r="P152" t="s">
        <v>744</v>
      </c>
      <c r="Q152" t="s">
        <v>745</v>
      </c>
      <c r="R152" t="s">
        <v>640</v>
      </c>
      <c r="S152" t="s">
        <v>12745</v>
      </c>
      <c r="T152" t="s">
        <v>12746</v>
      </c>
    </row>
    <row r="153" spans="1:20" x14ac:dyDescent="0.25">
      <c r="A153" t="s">
        <v>239</v>
      </c>
      <c r="B153" t="s">
        <v>245</v>
      </c>
      <c r="C153">
        <v>139</v>
      </c>
      <c r="D153">
        <v>1</v>
      </c>
      <c r="E153" t="s">
        <v>12741</v>
      </c>
      <c r="F153">
        <v>215</v>
      </c>
      <c r="G153">
        <v>0</v>
      </c>
      <c r="H153" t="s">
        <v>751</v>
      </c>
      <c r="I153" t="s">
        <v>12742</v>
      </c>
      <c r="J153" t="s">
        <v>12743</v>
      </c>
      <c r="K153" t="s">
        <v>5296</v>
      </c>
      <c r="L153" t="s">
        <v>12744</v>
      </c>
      <c r="M153" t="s">
        <v>12739</v>
      </c>
      <c r="N153" t="s">
        <v>1010</v>
      </c>
      <c r="O153" t="s">
        <v>753</v>
      </c>
      <c r="P153" t="s">
        <v>744</v>
      </c>
      <c r="Q153" t="s">
        <v>745</v>
      </c>
      <c r="R153" t="s">
        <v>640</v>
      </c>
      <c r="S153" t="s">
        <v>12745</v>
      </c>
      <c r="T153" t="s">
        <v>12746</v>
      </c>
    </row>
    <row r="154" spans="1:20" x14ac:dyDescent="0.25">
      <c r="A154" t="s">
        <v>241</v>
      </c>
      <c r="B154" t="s">
        <v>247</v>
      </c>
      <c r="C154">
        <v>139</v>
      </c>
      <c r="D154">
        <v>2</v>
      </c>
      <c r="E154" t="s">
        <v>12747</v>
      </c>
      <c r="F154">
        <v>215</v>
      </c>
      <c r="G154">
        <v>0</v>
      </c>
      <c r="H154" t="s">
        <v>751</v>
      </c>
      <c r="I154" t="s">
        <v>12748</v>
      </c>
      <c r="J154" t="s">
        <v>12749</v>
      </c>
      <c r="K154" t="s">
        <v>12750</v>
      </c>
      <c r="L154" t="s">
        <v>12751</v>
      </c>
      <c r="M154" t="s">
        <v>12746</v>
      </c>
      <c r="N154" t="s">
        <v>1010</v>
      </c>
      <c r="O154" t="s">
        <v>753</v>
      </c>
      <c r="P154" t="s">
        <v>744</v>
      </c>
      <c r="Q154" t="s">
        <v>745</v>
      </c>
      <c r="R154" t="s">
        <v>640</v>
      </c>
      <c r="S154" t="s">
        <v>12752</v>
      </c>
      <c r="T154" t="s">
        <v>12753</v>
      </c>
    </row>
    <row r="155" spans="1:20" x14ac:dyDescent="0.25">
      <c r="A155" t="s">
        <v>240</v>
      </c>
      <c r="B155" t="s">
        <v>246</v>
      </c>
      <c r="C155">
        <v>139</v>
      </c>
      <c r="D155">
        <v>1</v>
      </c>
      <c r="E155" t="s">
        <v>12754</v>
      </c>
      <c r="F155">
        <v>215</v>
      </c>
      <c r="G155">
        <v>0</v>
      </c>
      <c r="H155" t="s">
        <v>751</v>
      </c>
      <c r="I155" t="s">
        <v>12755</v>
      </c>
      <c r="J155" t="s">
        <v>12756</v>
      </c>
      <c r="K155" t="s">
        <v>845</v>
      </c>
      <c r="L155" t="s">
        <v>12757</v>
      </c>
      <c r="M155" t="s">
        <v>12753</v>
      </c>
      <c r="N155" t="s">
        <v>1010</v>
      </c>
      <c r="O155" t="s">
        <v>753</v>
      </c>
      <c r="P155" t="s">
        <v>744</v>
      </c>
      <c r="Q155" t="s">
        <v>745</v>
      </c>
      <c r="R155" t="s">
        <v>640</v>
      </c>
      <c r="S155" t="s">
        <v>12758</v>
      </c>
      <c r="T155" t="s">
        <v>12759</v>
      </c>
    </row>
    <row r="156" spans="1:20" x14ac:dyDescent="0.25">
      <c r="A156" t="s">
        <v>239</v>
      </c>
      <c r="B156" t="s">
        <v>245</v>
      </c>
      <c r="C156">
        <v>139</v>
      </c>
      <c r="D156">
        <v>1</v>
      </c>
      <c r="E156" t="s">
        <v>12754</v>
      </c>
      <c r="F156">
        <v>215</v>
      </c>
      <c r="G156">
        <v>0</v>
      </c>
      <c r="H156" t="s">
        <v>751</v>
      </c>
      <c r="I156" t="s">
        <v>12755</v>
      </c>
      <c r="J156" t="s">
        <v>12756</v>
      </c>
      <c r="K156" t="s">
        <v>845</v>
      </c>
      <c r="L156" t="s">
        <v>12757</v>
      </c>
      <c r="M156" t="s">
        <v>12753</v>
      </c>
      <c r="N156" t="s">
        <v>1010</v>
      </c>
      <c r="O156" t="s">
        <v>753</v>
      </c>
      <c r="P156" t="s">
        <v>744</v>
      </c>
      <c r="Q156" t="s">
        <v>745</v>
      </c>
      <c r="R156" t="s">
        <v>640</v>
      </c>
      <c r="S156" t="s">
        <v>12758</v>
      </c>
      <c r="T156" t="s">
        <v>12759</v>
      </c>
    </row>
    <row r="157" spans="1:20" x14ac:dyDescent="0.25">
      <c r="A157" t="s">
        <v>240</v>
      </c>
      <c r="B157" t="s">
        <v>246</v>
      </c>
      <c r="C157">
        <v>139</v>
      </c>
      <c r="D157">
        <v>1</v>
      </c>
      <c r="E157" t="s">
        <v>12760</v>
      </c>
      <c r="F157">
        <v>215</v>
      </c>
      <c r="G157">
        <v>0</v>
      </c>
      <c r="H157" t="s">
        <v>751</v>
      </c>
      <c r="I157" t="s">
        <v>12761</v>
      </c>
      <c r="J157" t="s">
        <v>12762</v>
      </c>
      <c r="K157" t="s">
        <v>776</v>
      </c>
      <c r="L157" t="s">
        <v>12763</v>
      </c>
      <c r="M157" t="s">
        <v>12764</v>
      </c>
      <c r="N157" t="s">
        <v>1010</v>
      </c>
      <c r="O157" t="s">
        <v>753</v>
      </c>
      <c r="P157" t="s">
        <v>744</v>
      </c>
      <c r="Q157" t="s">
        <v>745</v>
      </c>
      <c r="R157" t="s">
        <v>640</v>
      </c>
      <c r="S157" t="s">
        <v>12760</v>
      </c>
      <c r="T157" t="s">
        <v>12765</v>
      </c>
    </row>
    <row r="158" spans="1:20" x14ac:dyDescent="0.25">
      <c r="A158" t="s">
        <v>239</v>
      </c>
      <c r="B158" t="s">
        <v>245</v>
      </c>
      <c r="C158">
        <v>139</v>
      </c>
      <c r="D158">
        <v>1</v>
      </c>
      <c r="E158" t="s">
        <v>12760</v>
      </c>
      <c r="F158">
        <v>215</v>
      </c>
      <c r="G158">
        <v>0</v>
      </c>
      <c r="H158" t="s">
        <v>751</v>
      </c>
      <c r="I158" t="s">
        <v>12761</v>
      </c>
      <c r="J158" t="s">
        <v>12762</v>
      </c>
      <c r="K158" t="s">
        <v>776</v>
      </c>
      <c r="L158" t="s">
        <v>12763</v>
      </c>
      <c r="M158" t="s">
        <v>12764</v>
      </c>
      <c r="N158" t="s">
        <v>1010</v>
      </c>
      <c r="O158" t="s">
        <v>753</v>
      </c>
      <c r="P158" t="s">
        <v>744</v>
      </c>
      <c r="Q158" t="s">
        <v>745</v>
      </c>
      <c r="R158" t="s">
        <v>640</v>
      </c>
      <c r="S158" t="s">
        <v>12760</v>
      </c>
      <c r="T158" t="s">
        <v>12765</v>
      </c>
    </row>
    <row r="159" spans="1:20" x14ac:dyDescent="0.25">
      <c r="A159" t="s">
        <v>601</v>
      </c>
      <c r="B159" t="s">
        <v>602</v>
      </c>
      <c r="C159">
        <v>109</v>
      </c>
      <c r="D159">
        <v>2</v>
      </c>
      <c r="E159" t="s">
        <v>12766</v>
      </c>
      <c r="F159">
        <v>704</v>
      </c>
      <c r="G159">
        <v>50</v>
      </c>
      <c r="H159" t="s">
        <v>751</v>
      </c>
      <c r="I159" t="s">
        <v>12767</v>
      </c>
      <c r="J159" t="s">
        <v>12768</v>
      </c>
      <c r="K159" t="s">
        <v>1033</v>
      </c>
      <c r="L159" t="s">
        <v>12769</v>
      </c>
      <c r="M159" t="s">
        <v>12765</v>
      </c>
      <c r="N159" t="s">
        <v>1010</v>
      </c>
      <c r="O159" t="s">
        <v>753</v>
      </c>
      <c r="P159" t="s">
        <v>744</v>
      </c>
      <c r="Q159" t="s">
        <v>745</v>
      </c>
      <c r="R159" t="s">
        <v>640</v>
      </c>
      <c r="S159" t="s">
        <v>12770</v>
      </c>
      <c r="T159" t="s">
        <v>12771</v>
      </c>
    </row>
    <row r="160" spans="1:20" x14ac:dyDescent="0.25">
      <c r="A160" t="s">
        <v>241</v>
      </c>
      <c r="B160" t="s">
        <v>247</v>
      </c>
      <c r="C160">
        <v>109</v>
      </c>
      <c r="D160">
        <v>2</v>
      </c>
      <c r="E160" t="s">
        <v>12766</v>
      </c>
      <c r="F160">
        <v>704</v>
      </c>
      <c r="G160">
        <v>50</v>
      </c>
      <c r="H160" t="s">
        <v>751</v>
      </c>
      <c r="I160" t="s">
        <v>12767</v>
      </c>
      <c r="J160" t="s">
        <v>12768</v>
      </c>
      <c r="K160" t="s">
        <v>1033</v>
      </c>
      <c r="L160" t="s">
        <v>12769</v>
      </c>
      <c r="M160" t="s">
        <v>12765</v>
      </c>
      <c r="N160" t="s">
        <v>1010</v>
      </c>
      <c r="O160" t="s">
        <v>753</v>
      </c>
      <c r="P160" t="s">
        <v>744</v>
      </c>
      <c r="Q160" t="s">
        <v>745</v>
      </c>
      <c r="R160" t="s">
        <v>640</v>
      </c>
      <c r="S160" t="s">
        <v>12770</v>
      </c>
      <c r="T160" t="s">
        <v>12771</v>
      </c>
    </row>
    <row r="161" spans="1:20" x14ac:dyDescent="0.25">
      <c r="A161" t="s">
        <v>239</v>
      </c>
      <c r="B161" t="s">
        <v>245</v>
      </c>
      <c r="C161">
        <v>109</v>
      </c>
      <c r="D161">
        <v>2</v>
      </c>
      <c r="E161" t="s">
        <v>12766</v>
      </c>
      <c r="F161">
        <v>704</v>
      </c>
      <c r="G161">
        <v>50</v>
      </c>
      <c r="H161" t="s">
        <v>751</v>
      </c>
      <c r="I161" t="s">
        <v>12767</v>
      </c>
      <c r="J161" t="s">
        <v>12768</v>
      </c>
      <c r="K161" t="s">
        <v>1033</v>
      </c>
      <c r="L161" t="s">
        <v>12769</v>
      </c>
      <c r="M161" t="s">
        <v>12765</v>
      </c>
      <c r="N161" t="s">
        <v>1010</v>
      </c>
      <c r="O161" t="s">
        <v>753</v>
      </c>
      <c r="P161" t="s">
        <v>744</v>
      </c>
      <c r="Q161" t="s">
        <v>745</v>
      </c>
      <c r="R161" t="s">
        <v>640</v>
      </c>
      <c r="S161" t="s">
        <v>12770</v>
      </c>
      <c r="T161" t="s">
        <v>12771</v>
      </c>
    </row>
    <row r="162" spans="1:20" x14ac:dyDescent="0.25">
      <c r="A162" t="s">
        <v>240</v>
      </c>
      <c r="B162" t="s">
        <v>246</v>
      </c>
      <c r="C162">
        <v>159</v>
      </c>
      <c r="D162">
        <v>1</v>
      </c>
      <c r="E162" t="s">
        <v>12772</v>
      </c>
      <c r="F162">
        <v>130</v>
      </c>
      <c r="G162">
        <v>1</v>
      </c>
      <c r="H162" t="s">
        <v>637</v>
      </c>
      <c r="I162" t="s">
        <v>12773</v>
      </c>
      <c r="J162" t="s">
        <v>689</v>
      </c>
      <c r="K162" t="s">
        <v>639</v>
      </c>
      <c r="L162" t="s">
        <v>640</v>
      </c>
      <c r="M162" t="s">
        <v>12774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12775</v>
      </c>
      <c r="T162" t="s">
        <v>12776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12777</v>
      </c>
      <c r="F163">
        <v>100</v>
      </c>
      <c r="G163">
        <v>0</v>
      </c>
      <c r="H163" t="s">
        <v>637</v>
      </c>
      <c r="I163" t="s">
        <v>12778</v>
      </c>
      <c r="J163" t="s">
        <v>710</v>
      </c>
      <c r="K163" t="s">
        <v>639</v>
      </c>
      <c r="L163" t="s">
        <v>640</v>
      </c>
      <c r="M163" t="s">
        <v>12779</v>
      </c>
      <c r="N163" t="s">
        <v>639</v>
      </c>
      <c r="O163" t="s">
        <v>647</v>
      </c>
      <c r="P163" t="s">
        <v>5</v>
      </c>
      <c r="Q163" t="s">
        <v>648</v>
      </c>
      <c r="R163" t="s">
        <v>640</v>
      </c>
      <c r="S163" t="s">
        <v>12780</v>
      </c>
      <c r="T163" t="s">
        <v>12781</v>
      </c>
    </row>
    <row r="164" spans="1:20" x14ac:dyDescent="0.25">
      <c r="A164" t="s">
        <v>240</v>
      </c>
      <c r="B164" t="s">
        <v>246</v>
      </c>
      <c r="C164">
        <v>159</v>
      </c>
      <c r="D164">
        <v>1</v>
      </c>
      <c r="E164" t="s">
        <v>12782</v>
      </c>
      <c r="F164">
        <v>218</v>
      </c>
      <c r="G164">
        <v>0</v>
      </c>
      <c r="H164" t="s">
        <v>637</v>
      </c>
      <c r="I164" t="s">
        <v>784</v>
      </c>
      <c r="J164" t="s">
        <v>728</v>
      </c>
      <c r="K164" t="s">
        <v>639</v>
      </c>
      <c r="L164" t="s">
        <v>640</v>
      </c>
      <c r="M164" t="s">
        <v>12783</v>
      </c>
      <c r="N164" t="s">
        <v>639</v>
      </c>
      <c r="O164" t="s">
        <v>647</v>
      </c>
      <c r="P164" t="s">
        <v>5</v>
      </c>
      <c r="Q164" t="s">
        <v>648</v>
      </c>
      <c r="R164" t="s">
        <v>640</v>
      </c>
      <c r="S164" t="s">
        <v>12784</v>
      </c>
      <c r="T164" t="s">
        <v>12783</v>
      </c>
    </row>
    <row r="165" spans="1:20" x14ac:dyDescent="0.25">
      <c r="A165" t="s">
        <v>239</v>
      </c>
      <c r="B165" t="s">
        <v>245</v>
      </c>
      <c r="C165">
        <v>159</v>
      </c>
      <c r="D165">
        <v>1</v>
      </c>
      <c r="E165" t="s">
        <v>12782</v>
      </c>
      <c r="F165">
        <v>218</v>
      </c>
      <c r="G165">
        <v>0</v>
      </c>
      <c r="H165" t="s">
        <v>637</v>
      </c>
      <c r="I165" t="s">
        <v>784</v>
      </c>
      <c r="J165" t="s">
        <v>728</v>
      </c>
      <c r="K165" t="s">
        <v>639</v>
      </c>
      <c r="L165" t="s">
        <v>640</v>
      </c>
      <c r="M165" t="s">
        <v>12783</v>
      </c>
      <c r="N165" t="s">
        <v>639</v>
      </c>
      <c r="O165" t="s">
        <v>647</v>
      </c>
      <c r="P165" t="s">
        <v>5</v>
      </c>
      <c r="Q165" t="s">
        <v>648</v>
      </c>
      <c r="R165" t="s">
        <v>640</v>
      </c>
      <c r="S165" t="s">
        <v>12784</v>
      </c>
      <c r="T165" t="s">
        <v>12783</v>
      </c>
    </row>
    <row r="166" spans="1:20" x14ac:dyDescent="0.25">
      <c r="A166" t="s">
        <v>241</v>
      </c>
      <c r="B166" t="s">
        <v>742</v>
      </c>
      <c r="C166">
        <v>103.55</v>
      </c>
      <c r="D166">
        <v>1</v>
      </c>
      <c r="E166" t="s">
        <v>12785</v>
      </c>
      <c r="F166">
        <v>215.1</v>
      </c>
      <c r="G166">
        <v>8</v>
      </c>
      <c r="H166" t="s">
        <v>677</v>
      </c>
      <c r="I166" t="s">
        <v>12786</v>
      </c>
      <c r="J166" t="s">
        <v>12787</v>
      </c>
      <c r="K166" t="s">
        <v>9744</v>
      </c>
      <c r="L166" t="s">
        <v>12788</v>
      </c>
      <c r="M166" t="s">
        <v>12789</v>
      </c>
      <c r="N166" t="s">
        <v>639</v>
      </c>
      <c r="O166" t="s">
        <v>678</v>
      </c>
      <c r="P166" t="s">
        <v>23</v>
      </c>
      <c r="Q166" t="s">
        <v>679</v>
      </c>
      <c r="R166" t="s">
        <v>640</v>
      </c>
      <c r="S166" t="s">
        <v>12790</v>
      </c>
      <c r="T166" t="s">
        <v>12789</v>
      </c>
    </row>
    <row r="167" spans="1:20" x14ac:dyDescent="0.25">
      <c r="A167" t="s">
        <v>239</v>
      </c>
      <c r="B167" t="s">
        <v>742</v>
      </c>
      <c r="C167">
        <v>103.55</v>
      </c>
      <c r="D167">
        <v>1</v>
      </c>
      <c r="E167" t="s">
        <v>12785</v>
      </c>
      <c r="F167">
        <v>215.1</v>
      </c>
      <c r="G167">
        <v>8</v>
      </c>
      <c r="H167" t="s">
        <v>677</v>
      </c>
      <c r="I167" t="s">
        <v>12786</v>
      </c>
      <c r="J167" t="s">
        <v>12787</v>
      </c>
      <c r="K167" t="s">
        <v>9744</v>
      </c>
      <c r="L167" t="s">
        <v>12788</v>
      </c>
      <c r="M167" t="s">
        <v>12789</v>
      </c>
      <c r="N167" t="s">
        <v>639</v>
      </c>
      <c r="O167" t="s">
        <v>678</v>
      </c>
      <c r="P167" t="s">
        <v>23</v>
      </c>
      <c r="Q167" t="s">
        <v>679</v>
      </c>
      <c r="R167" t="s">
        <v>640</v>
      </c>
      <c r="S167" t="s">
        <v>12790</v>
      </c>
      <c r="T167" t="s">
        <v>12789</v>
      </c>
    </row>
    <row r="168" spans="1:20" x14ac:dyDescent="0.25">
      <c r="A168" t="s">
        <v>22</v>
      </c>
      <c r="B168" t="s">
        <v>27</v>
      </c>
      <c r="C168">
        <v>120</v>
      </c>
      <c r="D168">
        <v>1</v>
      </c>
      <c r="E168" t="s">
        <v>12791</v>
      </c>
      <c r="F168">
        <v>229</v>
      </c>
      <c r="G168">
        <v>0</v>
      </c>
      <c r="H168" t="s">
        <v>637</v>
      </c>
      <c r="I168" t="s">
        <v>12792</v>
      </c>
      <c r="J168" t="s">
        <v>727</v>
      </c>
      <c r="K168" t="s">
        <v>639</v>
      </c>
      <c r="L168" t="s">
        <v>640</v>
      </c>
      <c r="M168" t="s">
        <v>12793</v>
      </c>
      <c r="N168" t="s">
        <v>639</v>
      </c>
      <c r="O168" t="s">
        <v>647</v>
      </c>
      <c r="P168" t="s">
        <v>5</v>
      </c>
      <c r="Q168" t="s">
        <v>648</v>
      </c>
      <c r="R168" t="s">
        <v>640</v>
      </c>
      <c r="S168" t="s">
        <v>12794</v>
      </c>
      <c r="T168" t="s">
        <v>12793</v>
      </c>
    </row>
    <row r="169" spans="1:20" x14ac:dyDescent="0.25">
      <c r="A169" t="s">
        <v>239</v>
      </c>
      <c r="B169" t="s">
        <v>245</v>
      </c>
      <c r="C169">
        <v>159</v>
      </c>
      <c r="D169">
        <v>1</v>
      </c>
      <c r="E169" t="s">
        <v>12791</v>
      </c>
      <c r="F169">
        <v>229</v>
      </c>
      <c r="G169">
        <v>0</v>
      </c>
      <c r="H169" t="s">
        <v>637</v>
      </c>
      <c r="I169" t="s">
        <v>12792</v>
      </c>
      <c r="J169" t="s">
        <v>727</v>
      </c>
      <c r="K169" t="s">
        <v>639</v>
      </c>
      <c r="L169" t="s">
        <v>640</v>
      </c>
      <c r="M169" t="s">
        <v>12793</v>
      </c>
      <c r="N169" t="s">
        <v>639</v>
      </c>
      <c r="O169" t="s">
        <v>647</v>
      </c>
      <c r="P169" t="s">
        <v>5</v>
      </c>
      <c r="Q169" t="s">
        <v>648</v>
      </c>
      <c r="R169" t="s">
        <v>640</v>
      </c>
      <c r="S169" t="s">
        <v>12794</v>
      </c>
      <c r="T169" t="s">
        <v>12793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12795</v>
      </c>
      <c r="F170">
        <v>110</v>
      </c>
      <c r="G170">
        <v>10</v>
      </c>
      <c r="H170" t="s">
        <v>637</v>
      </c>
      <c r="I170" t="s">
        <v>12796</v>
      </c>
      <c r="J170" t="s">
        <v>646</v>
      </c>
      <c r="K170" t="s">
        <v>639</v>
      </c>
      <c r="L170" t="s">
        <v>640</v>
      </c>
      <c r="M170" t="s">
        <v>12797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12798</v>
      </c>
      <c r="T170" t="s">
        <v>12797</v>
      </c>
    </row>
    <row r="171" spans="1:20" x14ac:dyDescent="0.25">
      <c r="A171" t="s">
        <v>22</v>
      </c>
      <c r="B171" t="s">
        <v>27</v>
      </c>
      <c r="C171">
        <v>85</v>
      </c>
      <c r="D171">
        <v>20</v>
      </c>
      <c r="E171" t="s">
        <v>12799</v>
      </c>
      <c r="F171">
        <v>1655</v>
      </c>
      <c r="G171">
        <v>0</v>
      </c>
      <c r="H171" t="s">
        <v>751</v>
      </c>
      <c r="I171" t="s">
        <v>853</v>
      </c>
      <c r="J171" t="s">
        <v>854</v>
      </c>
      <c r="K171" t="s">
        <v>855</v>
      </c>
      <c r="L171" t="s">
        <v>856</v>
      </c>
      <c r="M171" t="s">
        <v>12800</v>
      </c>
      <c r="N171" t="s">
        <v>639</v>
      </c>
      <c r="O171" t="s">
        <v>678</v>
      </c>
      <c r="P171" t="s">
        <v>23</v>
      </c>
      <c r="Q171" t="s">
        <v>679</v>
      </c>
      <c r="R171" t="s">
        <v>640</v>
      </c>
      <c r="S171" t="s">
        <v>12801</v>
      </c>
      <c r="T171" t="s">
        <v>12800</v>
      </c>
    </row>
    <row r="172" spans="1:20" x14ac:dyDescent="0.25">
      <c r="A172" t="s">
        <v>22</v>
      </c>
      <c r="B172" t="s">
        <v>27</v>
      </c>
      <c r="C172">
        <v>85</v>
      </c>
      <c r="D172">
        <v>20</v>
      </c>
      <c r="E172" t="s">
        <v>12802</v>
      </c>
      <c r="F172">
        <v>1700</v>
      </c>
      <c r="G172">
        <v>0</v>
      </c>
      <c r="H172" t="s">
        <v>751</v>
      </c>
      <c r="I172" t="s">
        <v>853</v>
      </c>
      <c r="J172" t="s">
        <v>854</v>
      </c>
      <c r="K172" t="s">
        <v>855</v>
      </c>
      <c r="L172" t="s">
        <v>856</v>
      </c>
      <c r="M172" t="s">
        <v>12800</v>
      </c>
      <c r="N172" t="s">
        <v>639</v>
      </c>
      <c r="O172" t="s">
        <v>678</v>
      </c>
      <c r="P172" t="s">
        <v>23</v>
      </c>
      <c r="Q172" t="s">
        <v>679</v>
      </c>
      <c r="R172" t="s">
        <v>640</v>
      </c>
      <c r="S172" t="s">
        <v>12803</v>
      </c>
      <c r="T172" t="s">
        <v>12800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12804</v>
      </c>
      <c r="F173">
        <v>100</v>
      </c>
      <c r="G173">
        <v>0</v>
      </c>
      <c r="H173" t="s">
        <v>637</v>
      </c>
      <c r="I173" t="s">
        <v>12805</v>
      </c>
      <c r="J173" t="s">
        <v>697</v>
      </c>
      <c r="K173" t="s">
        <v>639</v>
      </c>
      <c r="L173" t="s">
        <v>640</v>
      </c>
      <c r="M173" t="s">
        <v>12800</v>
      </c>
      <c r="N173" t="s">
        <v>639</v>
      </c>
      <c r="O173" t="s">
        <v>647</v>
      </c>
      <c r="P173" t="s">
        <v>5</v>
      </c>
      <c r="Q173" t="s">
        <v>648</v>
      </c>
      <c r="R173" t="s">
        <v>640</v>
      </c>
      <c r="S173" t="s">
        <v>12806</v>
      </c>
      <c r="T173" t="s">
        <v>12807</v>
      </c>
    </row>
    <row r="174" spans="1:20" x14ac:dyDescent="0.25">
      <c r="A174" t="s">
        <v>239</v>
      </c>
      <c r="B174" t="s">
        <v>245</v>
      </c>
      <c r="C174">
        <v>139</v>
      </c>
      <c r="D174">
        <v>1</v>
      </c>
      <c r="E174" t="s">
        <v>12808</v>
      </c>
      <c r="F174">
        <v>215</v>
      </c>
      <c r="G174">
        <v>0</v>
      </c>
      <c r="H174" t="s">
        <v>751</v>
      </c>
      <c r="I174" t="s">
        <v>12809</v>
      </c>
      <c r="J174" t="s">
        <v>12810</v>
      </c>
      <c r="K174" t="s">
        <v>8745</v>
      </c>
      <c r="L174" t="s">
        <v>12811</v>
      </c>
      <c r="M174" t="s">
        <v>12812</v>
      </c>
      <c r="N174" t="s">
        <v>752</v>
      </c>
      <c r="O174" t="s">
        <v>753</v>
      </c>
      <c r="P174" t="s">
        <v>744</v>
      </c>
      <c r="Q174" t="s">
        <v>745</v>
      </c>
      <c r="R174" t="s">
        <v>640</v>
      </c>
      <c r="S174" t="s">
        <v>12813</v>
      </c>
      <c r="T174" t="s">
        <v>12812</v>
      </c>
    </row>
    <row r="175" spans="1:20" x14ac:dyDescent="0.25">
      <c r="A175" t="s">
        <v>240</v>
      </c>
      <c r="B175" t="s">
        <v>246</v>
      </c>
      <c r="C175">
        <v>139</v>
      </c>
      <c r="D175">
        <v>1</v>
      </c>
      <c r="E175" t="s">
        <v>12808</v>
      </c>
      <c r="F175">
        <v>215</v>
      </c>
      <c r="G175">
        <v>0</v>
      </c>
      <c r="H175" t="s">
        <v>751</v>
      </c>
      <c r="I175" t="s">
        <v>12809</v>
      </c>
      <c r="J175" t="s">
        <v>12810</v>
      </c>
      <c r="K175" t="s">
        <v>8745</v>
      </c>
      <c r="L175" t="s">
        <v>12811</v>
      </c>
      <c r="M175" t="s">
        <v>12812</v>
      </c>
      <c r="N175" t="s">
        <v>752</v>
      </c>
      <c r="O175" t="s">
        <v>753</v>
      </c>
      <c r="P175" t="s">
        <v>744</v>
      </c>
      <c r="Q175" t="s">
        <v>745</v>
      </c>
      <c r="R175" t="s">
        <v>640</v>
      </c>
      <c r="S175" t="s">
        <v>12813</v>
      </c>
      <c r="T175" t="s">
        <v>12812</v>
      </c>
    </row>
    <row r="176" spans="1:20" x14ac:dyDescent="0.25">
      <c r="A176" t="s">
        <v>239</v>
      </c>
      <c r="B176" t="s">
        <v>742</v>
      </c>
      <c r="C176">
        <v>87.2</v>
      </c>
      <c r="D176">
        <v>1</v>
      </c>
      <c r="E176" t="s">
        <v>12814</v>
      </c>
      <c r="F176">
        <v>190.75</v>
      </c>
      <c r="G176">
        <v>0</v>
      </c>
      <c r="H176" t="s">
        <v>677</v>
      </c>
      <c r="I176" t="s">
        <v>12815</v>
      </c>
      <c r="J176" t="s">
        <v>12816</v>
      </c>
      <c r="K176" t="s">
        <v>785</v>
      </c>
      <c r="L176" t="s">
        <v>12817</v>
      </c>
      <c r="M176" t="s">
        <v>12818</v>
      </c>
      <c r="N176" t="s">
        <v>639</v>
      </c>
      <c r="O176" t="s">
        <v>678</v>
      </c>
      <c r="P176" t="s">
        <v>23</v>
      </c>
      <c r="Q176" t="s">
        <v>679</v>
      </c>
      <c r="R176" t="s">
        <v>640</v>
      </c>
      <c r="S176" t="s">
        <v>12819</v>
      </c>
      <c r="T176" t="s">
        <v>12818</v>
      </c>
    </row>
    <row r="177" spans="1:20" x14ac:dyDescent="0.25">
      <c r="A177" t="s">
        <v>240</v>
      </c>
      <c r="B177" t="s">
        <v>742</v>
      </c>
      <c r="C177">
        <v>103.55</v>
      </c>
      <c r="D177">
        <v>1</v>
      </c>
      <c r="E177" t="s">
        <v>12814</v>
      </c>
      <c r="F177">
        <v>190.75</v>
      </c>
      <c r="G177">
        <v>0</v>
      </c>
      <c r="H177" t="s">
        <v>677</v>
      </c>
      <c r="I177" t="s">
        <v>12815</v>
      </c>
      <c r="J177" t="s">
        <v>12816</v>
      </c>
      <c r="K177" t="s">
        <v>785</v>
      </c>
      <c r="L177" t="s">
        <v>12817</v>
      </c>
      <c r="M177" t="s">
        <v>12818</v>
      </c>
      <c r="N177" t="s">
        <v>639</v>
      </c>
      <c r="O177" t="s">
        <v>678</v>
      </c>
      <c r="P177" t="s">
        <v>23</v>
      </c>
      <c r="Q177" t="s">
        <v>679</v>
      </c>
      <c r="R177" t="s">
        <v>640</v>
      </c>
      <c r="S177" t="s">
        <v>12819</v>
      </c>
      <c r="T177" t="s">
        <v>12818</v>
      </c>
    </row>
    <row r="178" spans="1:20" x14ac:dyDescent="0.25">
      <c r="A178" t="s">
        <v>239</v>
      </c>
      <c r="B178" t="s">
        <v>245</v>
      </c>
      <c r="C178">
        <v>139</v>
      </c>
      <c r="D178">
        <v>2</v>
      </c>
      <c r="E178" t="s">
        <v>12820</v>
      </c>
      <c r="F178">
        <v>215</v>
      </c>
      <c r="G178">
        <v>0</v>
      </c>
      <c r="H178" t="s">
        <v>751</v>
      </c>
      <c r="I178" t="s">
        <v>12821</v>
      </c>
      <c r="J178" t="s">
        <v>12822</v>
      </c>
      <c r="K178" t="s">
        <v>12823</v>
      </c>
      <c r="L178" t="s">
        <v>12824</v>
      </c>
      <c r="M178" t="s">
        <v>12825</v>
      </c>
      <c r="N178" t="s">
        <v>752</v>
      </c>
      <c r="O178" t="s">
        <v>753</v>
      </c>
      <c r="P178" t="s">
        <v>744</v>
      </c>
      <c r="Q178" t="s">
        <v>745</v>
      </c>
      <c r="R178" t="s">
        <v>640</v>
      </c>
      <c r="S178" t="s">
        <v>12826</v>
      </c>
      <c r="T178" t="s">
        <v>12825</v>
      </c>
    </row>
    <row r="179" spans="1:20" x14ac:dyDescent="0.25">
      <c r="A179" t="s">
        <v>241</v>
      </c>
      <c r="B179" t="s">
        <v>247</v>
      </c>
      <c r="C179">
        <v>139</v>
      </c>
      <c r="D179">
        <v>1</v>
      </c>
      <c r="E179" t="s">
        <v>12827</v>
      </c>
      <c r="F179">
        <v>215</v>
      </c>
      <c r="G179">
        <v>0</v>
      </c>
      <c r="H179" t="s">
        <v>751</v>
      </c>
      <c r="I179" t="s">
        <v>12828</v>
      </c>
      <c r="J179" t="s">
        <v>12829</v>
      </c>
      <c r="K179" t="s">
        <v>4564</v>
      </c>
      <c r="L179" t="s">
        <v>12830</v>
      </c>
      <c r="M179" t="s">
        <v>12724</v>
      </c>
      <c r="N179" t="s">
        <v>752</v>
      </c>
      <c r="O179" t="s">
        <v>753</v>
      </c>
      <c r="P179" t="s">
        <v>744</v>
      </c>
      <c r="Q179" t="s">
        <v>745</v>
      </c>
      <c r="R179" t="s">
        <v>640</v>
      </c>
      <c r="S179" t="s">
        <v>12831</v>
      </c>
      <c r="T179" t="s">
        <v>12724</v>
      </c>
    </row>
    <row r="180" spans="1:20" x14ac:dyDescent="0.25">
      <c r="A180" t="s">
        <v>240</v>
      </c>
      <c r="B180" t="s">
        <v>246</v>
      </c>
      <c r="C180">
        <v>139</v>
      </c>
      <c r="D180">
        <v>1</v>
      </c>
      <c r="E180" t="s">
        <v>12827</v>
      </c>
      <c r="F180">
        <v>215</v>
      </c>
      <c r="G180">
        <v>0</v>
      </c>
      <c r="H180" t="s">
        <v>751</v>
      </c>
      <c r="I180" t="s">
        <v>12828</v>
      </c>
      <c r="J180" t="s">
        <v>12829</v>
      </c>
      <c r="K180" t="s">
        <v>4564</v>
      </c>
      <c r="L180" t="s">
        <v>12830</v>
      </c>
      <c r="M180" t="s">
        <v>12724</v>
      </c>
      <c r="N180" t="s">
        <v>752</v>
      </c>
      <c r="O180" t="s">
        <v>753</v>
      </c>
      <c r="P180" t="s">
        <v>744</v>
      </c>
      <c r="Q180" t="s">
        <v>745</v>
      </c>
      <c r="R180" t="s">
        <v>640</v>
      </c>
      <c r="S180" t="s">
        <v>12831</v>
      </c>
      <c r="T180" t="s">
        <v>12724</v>
      </c>
    </row>
    <row r="181" spans="1:20" x14ac:dyDescent="0.25">
      <c r="A181" t="s">
        <v>240</v>
      </c>
      <c r="B181" t="s">
        <v>246</v>
      </c>
      <c r="C181">
        <v>139</v>
      </c>
      <c r="D181">
        <v>1</v>
      </c>
      <c r="E181" t="s">
        <v>12832</v>
      </c>
      <c r="F181">
        <v>215</v>
      </c>
      <c r="G181">
        <v>0</v>
      </c>
      <c r="H181" t="s">
        <v>751</v>
      </c>
      <c r="I181" t="s">
        <v>12833</v>
      </c>
      <c r="J181" t="s">
        <v>12834</v>
      </c>
      <c r="K181" t="s">
        <v>12835</v>
      </c>
      <c r="L181" t="s">
        <v>12836</v>
      </c>
      <c r="M181" t="s">
        <v>12724</v>
      </c>
      <c r="N181" t="s">
        <v>752</v>
      </c>
      <c r="O181" t="s">
        <v>753</v>
      </c>
      <c r="P181" t="s">
        <v>744</v>
      </c>
      <c r="Q181" t="s">
        <v>745</v>
      </c>
      <c r="R181" t="s">
        <v>640</v>
      </c>
      <c r="S181" t="s">
        <v>12837</v>
      </c>
      <c r="T181" t="s">
        <v>12724</v>
      </c>
    </row>
    <row r="182" spans="1:20" x14ac:dyDescent="0.25">
      <c r="A182" t="s">
        <v>239</v>
      </c>
      <c r="B182" t="s">
        <v>245</v>
      </c>
      <c r="C182">
        <v>139</v>
      </c>
      <c r="D182">
        <v>1</v>
      </c>
      <c r="E182" t="s">
        <v>12832</v>
      </c>
      <c r="F182">
        <v>215</v>
      </c>
      <c r="G182">
        <v>0</v>
      </c>
      <c r="H182" t="s">
        <v>751</v>
      </c>
      <c r="I182" t="s">
        <v>12833</v>
      </c>
      <c r="J182" t="s">
        <v>12834</v>
      </c>
      <c r="K182" t="s">
        <v>12835</v>
      </c>
      <c r="L182" t="s">
        <v>12836</v>
      </c>
      <c r="M182" t="s">
        <v>12724</v>
      </c>
      <c r="N182" t="s">
        <v>752</v>
      </c>
      <c r="O182" t="s">
        <v>753</v>
      </c>
      <c r="P182" t="s">
        <v>744</v>
      </c>
      <c r="Q182" t="s">
        <v>745</v>
      </c>
      <c r="R182" t="s">
        <v>640</v>
      </c>
      <c r="S182" t="s">
        <v>12837</v>
      </c>
      <c r="T182" t="s">
        <v>12724</v>
      </c>
    </row>
    <row r="183" spans="1:20" x14ac:dyDescent="0.25">
      <c r="A183" t="s">
        <v>516</v>
      </c>
      <c r="B183" t="s">
        <v>120</v>
      </c>
      <c r="C183">
        <v>75</v>
      </c>
      <c r="D183">
        <v>1</v>
      </c>
      <c r="E183" t="s">
        <v>12838</v>
      </c>
      <c r="F183">
        <v>112</v>
      </c>
      <c r="G183">
        <v>37</v>
      </c>
      <c r="H183" t="s">
        <v>649</v>
      </c>
      <c r="I183" t="s">
        <v>12839</v>
      </c>
      <c r="J183" t="s">
        <v>12840</v>
      </c>
      <c r="K183" t="s">
        <v>971</v>
      </c>
      <c r="L183" t="s">
        <v>4903</v>
      </c>
      <c r="M183" t="s">
        <v>12841</v>
      </c>
      <c r="N183" t="s">
        <v>639</v>
      </c>
      <c r="O183" t="s">
        <v>651</v>
      </c>
      <c r="P183" t="s">
        <v>26</v>
      </c>
      <c r="Q183" t="s">
        <v>652</v>
      </c>
      <c r="R183" t="s">
        <v>640</v>
      </c>
      <c r="S183" t="s">
        <v>12842</v>
      </c>
      <c r="T183" t="s">
        <v>12843</v>
      </c>
    </row>
    <row r="184" spans="1:20" x14ac:dyDescent="0.25">
      <c r="A184" t="s">
        <v>241</v>
      </c>
      <c r="B184" t="s">
        <v>247</v>
      </c>
      <c r="C184">
        <v>139</v>
      </c>
      <c r="D184">
        <v>2</v>
      </c>
      <c r="E184" t="s">
        <v>12844</v>
      </c>
      <c r="F184">
        <v>430</v>
      </c>
      <c r="G184">
        <v>0</v>
      </c>
      <c r="H184" t="s">
        <v>751</v>
      </c>
      <c r="I184" t="s">
        <v>12845</v>
      </c>
      <c r="J184" t="s">
        <v>12846</v>
      </c>
      <c r="K184" t="s">
        <v>12847</v>
      </c>
      <c r="L184" t="s">
        <v>12848</v>
      </c>
      <c r="M184" t="s">
        <v>12843</v>
      </c>
      <c r="N184" t="s">
        <v>752</v>
      </c>
      <c r="O184" t="s">
        <v>753</v>
      </c>
      <c r="P184" t="s">
        <v>744</v>
      </c>
      <c r="Q184" t="s">
        <v>745</v>
      </c>
      <c r="R184" t="s">
        <v>640</v>
      </c>
      <c r="S184" t="s">
        <v>12849</v>
      </c>
      <c r="T184" t="s">
        <v>12850</v>
      </c>
    </row>
    <row r="185" spans="1:20" x14ac:dyDescent="0.25">
      <c r="A185" t="s">
        <v>601</v>
      </c>
      <c r="B185" t="s">
        <v>602</v>
      </c>
      <c r="C185">
        <v>139</v>
      </c>
      <c r="D185">
        <v>2</v>
      </c>
      <c r="E185" t="s">
        <v>12844</v>
      </c>
      <c r="F185">
        <v>430</v>
      </c>
      <c r="G185">
        <v>0</v>
      </c>
      <c r="H185" t="s">
        <v>751</v>
      </c>
      <c r="I185" t="s">
        <v>12845</v>
      </c>
      <c r="J185" t="s">
        <v>12846</v>
      </c>
      <c r="K185" t="s">
        <v>12847</v>
      </c>
      <c r="L185" t="s">
        <v>12848</v>
      </c>
      <c r="M185" t="s">
        <v>12843</v>
      </c>
      <c r="N185" t="s">
        <v>752</v>
      </c>
      <c r="O185" t="s">
        <v>753</v>
      </c>
      <c r="P185" t="s">
        <v>744</v>
      </c>
      <c r="Q185" t="s">
        <v>745</v>
      </c>
      <c r="R185" t="s">
        <v>640</v>
      </c>
      <c r="S185" t="s">
        <v>12849</v>
      </c>
      <c r="T185" t="s">
        <v>12850</v>
      </c>
    </row>
    <row r="186" spans="1:20" x14ac:dyDescent="0.25">
      <c r="A186" t="s">
        <v>240</v>
      </c>
      <c r="B186" t="s">
        <v>246</v>
      </c>
      <c r="C186">
        <v>139</v>
      </c>
      <c r="D186">
        <v>1</v>
      </c>
      <c r="E186" t="s">
        <v>12851</v>
      </c>
      <c r="F186">
        <v>215</v>
      </c>
      <c r="G186">
        <v>0</v>
      </c>
      <c r="H186" t="s">
        <v>751</v>
      </c>
      <c r="I186" t="s">
        <v>12852</v>
      </c>
      <c r="J186" t="s">
        <v>12853</v>
      </c>
      <c r="K186" t="s">
        <v>12854</v>
      </c>
      <c r="L186" t="s">
        <v>12855</v>
      </c>
      <c r="M186" t="s">
        <v>12856</v>
      </c>
      <c r="N186" t="s">
        <v>752</v>
      </c>
      <c r="O186" t="s">
        <v>753</v>
      </c>
      <c r="P186" t="s">
        <v>744</v>
      </c>
      <c r="Q186" t="s">
        <v>745</v>
      </c>
      <c r="R186" t="s">
        <v>640</v>
      </c>
      <c r="S186" t="s">
        <v>12857</v>
      </c>
      <c r="T186" t="s">
        <v>12856</v>
      </c>
    </row>
    <row r="187" spans="1:20" x14ac:dyDescent="0.25">
      <c r="A187" t="s">
        <v>239</v>
      </c>
      <c r="B187" t="s">
        <v>245</v>
      </c>
      <c r="C187">
        <v>139</v>
      </c>
      <c r="D187">
        <v>1</v>
      </c>
      <c r="E187" t="s">
        <v>12851</v>
      </c>
      <c r="F187">
        <v>215</v>
      </c>
      <c r="G187">
        <v>0</v>
      </c>
      <c r="H187" t="s">
        <v>751</v>
      </c>
      <c r="I187" t="s">
        <v>12852</v>
      </c>
      <c r="J187" t="s">
        <v>12853</v>
      </c>
      <c r="K187" t="s">
        <v>12854</v>
      </c>
      <c r="L187" t="s">
        <v>12855</v>
      </c>
      <c r="M187" t="s">
        <v>12856</v>
      </c>
      <c r="N187" t="s">
        <v>752</v>
      </c>
      <c r="O187" t="s">
        <v>753</v>
      </c>
      <c r="P187" t="s">
        <v>744</v>
      </c>
      <c r="Q187" t="s">
        <v>745</v>
      </c>
      <c r="R187" t="s">
        <v>640</v>
      </c>
      <c r="S187" t="s">
        <v>12857</v>
      </c>
      <c r="T187" t="s">
        <v>12856</v>
      </c>
    </row>
    <row r="188" spans="1:20" x14ac:dyDescent="0.25">
      <c r="A188" t="s">
        <v>241</v>
      </c>
      <c r="B188" t="s">
        <v>247</v>
      </c>
      <c r="C188">
        <v>139</v>
      </c>
      <c r="D188">
        <v>1</v>
      </c>
      <c r="E188" t="s">
        <v>12858</v>
      </c>
      <c r="F188">
        <v>215</v>
      </c>
      <c r="G188">
        <v>0</v>
      </c>
      <c r="H188" t="s">
        <v>751</v>
      </c>
      <c r="I188" t="s">
        <v>12859</v>
      </c>
      <c r="J188" t="s">
        <v>12860</v>
      </c>
      <c r="K188" t="s">
        <v>6436</v>
      </c>
      <c r="L188" t="s">
        <v>12861</v>
      </c>
      <c r="M188" t="s">
        <v>12862</v>
      </c>
      <c r="N188" t="s">
        <v>752</v>
      </c>
      <c r="O188" t="s">
        <v>743</v>
      </c>
      <c r="P188" t="s">
        <v>744</v>
      </c>
      <c r="Q188" t="s">
        <v>745</v>
      </c>
      <c r="R188" t="s">
        <v>640</v>
      </c>
      <c r="S188" t="s">
        <v>12863</v>
      </c>
      <c r="T188" t="s">
        <v>12864</v>
      </c>
    </row>
    <row r="189" spans="1:20" x14ac:dyDescent="0.25">
      <c r="A189" t="s">
        <v>240</v>
      </c>
      <c r="B189" t="s">
        <v>246</v>
      </c>
      <c r="C189">
        <v>139</v>
      </c>
      <c r="D189">
        <v>1</v>
      </c>
      <c r="E189" t="s">
        <v>12858</v>
      </c>
      <c r="F189">
        <v>215</v>
      </c>
      <c r="G189">
        <v>0</v>
      </c>
      <c r="H189" t="s">
        <v>751</v>
      </c>
      <c r="I189" t="s">
        <v>12859</v>
      </c>
      <c r="J189" t="s">
        <v>12860</v>
      </c>
      <c r="K189" t="s">
        <v>6436</v>
      </c>
      <c r="L189" t="s">
        <v>12861</v>
      </c>
      <c r="M189" t="s">
        <v>12862</v>
      </c>
      <c r="N189" t="s">
        <v>752</v>
      </c>
      <c r="O189" t="s">
        <v>743</v>
      </c>
      <c r="P189" t="s">
        <v>744</v>
      </c>
      <c r="Q189" t="s">
        <v>745</v>
      </c>
      <c r="R189" t="s">
        <v>640</v>
      </c>
      <c r="S189" t="s">
        <v>12863</v>
      </c>
      <c r="T189" t="s">
        <v>12864</v>
      </c>
    </row>
    <row r="190" spans="1:20" x14ac:dyDescent="0.25">
      <c r="A190" t="s">
        <v>239</v>
      </c>
      <c r="B190" t="s">
        <v>245</v>
      </c>
      <c r="C190">
        <v>159</v>
      </c>
      <c r="D190">
        <v>3</v>
      </c>
      <c r="E190" t="s">
        <v>12865</v>
      </c>
      <c r="F190">
        <v>327</v>
      </c>
      <c r="G190">
        <v>0</v>
      </c>
      <c r="H190" t="s">
        <v>637</v>
      </c>
      <c r="I190" t="s">
        <v>12866</v>
      </c>
      <c r="J190" t="s">
        <v>685</v>
      </c>
      <c r="K190" t="s">
        <v>639</v>
      </c>
      <c r="L190" t="s">
        <v>640</v>
      </c>
      <c r="M190" t="s">
        <v>12867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12868</v>
      </c>
      <c r="T190" t="s">
        <v>12869</v>
      </c>
    </row>
    <row r="191" spans="1:20" x14ac:dyDescent="0.25">
      <c r="A191" t="s">
        <v>239</v>
      </c>
      <c r="B191" t="s">
        <v>245</v>
      </c>
      <c r="C191">
        <v>139</v>
      </c>
      <c r="D191">
        <v>2</v>
      </c>
      <c r="E191" t="s">
        <v>12870</v>
      </c>
      <c r="F191">
        <v>215</v>
      </c>
      <c r="G191">
        <v>0</v>
      </c>
      <c r="H191" t="s">
        <v>751</v>
      </c>
      <c r="I191" t="s">
        <v>12871</v>
      </c>
      <c r="J191" t="s">
        <v>12872</v>
      </c>
      <c r="K191" t="s">
        <v>1068</v>
      </c>
      <c r="L191" t="s">
        <v>12873</v>
      </c>
      <c r="M191" t="s">
        <v>12869</v>
      </c>
      <c r="N191" t="s">
        <v>752</v>
      </c>
      <c r="O191" t="s">
        <v>753</v>
      </c>
      <c r="P191" t="s">
        <v>744</v>
      </c>
      <c r="Q191" t="s">
        <v>745</v>
      </c>
      <c r="R191" t="s">
        <v>640</v>
      </c>
      <c r="S191" t="s">
        <v>12874</v>
      </c>
      <c r="T191" t="s">
        <v>12869</v>
      </c>
    </row>
    <row r="192" spans="1:20" x14ac:dyDescent="0.25">
      <c r="A192" t="s">
        <v>239</v>
      </c>
      <c r="B192" t="s">
        <v>245</v>
      </c>
      <c r="C192">
        <v>159</v>
      </c>
      <c r="D192">
        <v>1</v>
      </c>
      <c r="E192" t="s">
        <v>12875</v>
      </c>
      <c r="F192">
        <v>109</v>
      </c>
      <c r="G192">
        <v>0</v>
      </c>
      <c r="H192" t="s">
        <v>637</v>
      </c>
      <c r="I192" t="s">
        <v>12876</v>
      </c>
      <c r="J192" t="s">
        <v>762</v>
      </c>
      <c r="K192" t="s">
        <v>639</v>
      </c>
      <c r="L192" t="s">
        <v>640</v>
      </c>
      <c r="M192" t="s">
        <v>12735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12877</v>
      </c>
      <c r="T192" t="s">
        <v>12878</v>
      </c>
    </row>
    <row r="193" spans="1:20" x14ac:dyDescent="0.25">
      <c r="A193" t="s">
        <v>22</v>
      </c>
      <c r="B193" t="s">
        <v>213</v>
      </c>
      <c r="C193">
        <v>76</v>
      </c>
      <c r="D193">
        <v>1</v>
      </c>
      <c r="E193" t="s">
        <v>12879</v>
      </c>
      <c r="F193">
        <v>76</v>
      </c>
      <c r="G193">
        <v>0</v>
      </c>
      <c r="H193" t="s">
        <v>677</v>
      </c>
      <c r="I193" t="s">
        <v>12880</v>
      </c>
      <c r="J193" t="s">
        <v>12881</v>
      </c>
      <c r="K193" t="s">
        <v>12882</v>
      </c>
      <c r="L193" t="s">
        <v>12883</v>
      </c>
      <c r="M193" t="s">
        <v>12884</v>
      </c>
      <c r="N193" t="s">
        <v>639</v>
      </c>
      <c r="O193" t="s">
        <v>678</v>
      </c>
      <c r="P193" t="s">
        <v>23</v>
      </c>
      <c r="Q193" t="s">
        <v>679</v>
      </c>
      <c r="R193" t="s">
        <v>640</v>
      </c>
      <c r="S193" t="s">
        <v>12885</v>
      </c>
      <c r="T193" t="s">
        <v>12884</v>
      </c>
    </row>
    <row r="194" spans="1:20" x14ac:dyDescent="0.25">
      <c r="A194" t="s">
        <v>601</v>
      </c>
      <c r="B194" t="s">
        <v>602</v>
      </c>
      <c r="C194">
        <v>139</v>
      </c>
      <c r="D194">
        <v>2</v>
      </c>
      <c r="E194" t="s">
        <v>12886</v>
      </c>
      <c r="F194">
        <v>430</v>
      </c>
      <c r="G194">
        <v>0</v>
      </c>
      <c r="H194" t="s">
        <v>751</v>
      </c>
      <c r="I194" t="s">
        <v>12887</v>
      </c>
      <c r="J194" t="s">
        <v>12888</v>
      </c>
      <c r="K194" t="s">
        <v>4864</v>
      </c>
      <c r="L194" t="s">
        <v>12889</v>
      </c>
      <c r="M194" t="s">
        <v>12867</v>
      </c>
      <c r="N194" t="s">
        <v>752</v>
      </c>
      <c r="O194" t="s">
        <v>753</v>
      </c>
      <c r="P194" t="s">
        <v>744</v>
      </c>
      <c r="Q194" t="s">
        <v>745</v>
      </c>
      <c r="R194" t="s">
        <v>640</v>
      </c>
      <c r="S194" t="s">
        <v>12890</v>
      </c>
      <c r="T194" t="s">
        <v>12867</v>
      </c>
    </row>
    <row r="195" spans="1:20" x14ac:dyDescent="0.25">
      <c r="A195" t="s">
        <v>241</v>
      </c>
      <c r="B195" t="s">
        <v>247</v>
      </c>
      <c r="C195">
        <v>139</v>
      </c>
      <c r="D195">
        <v>2</v>
      </c>
      <c r="E195" t="s">
        <v>12886</v>
      </c>
      <c r="F195">
        <v>430</v>
      </c>
      <c r="G195">
        <v>0</v>
      </c>
      <c r="H195" t="s">
        <v>751</v>
      </c>
      <c r="I195" t="s">
        <v>12887</v>
      </c>
      <c r="J195" t="s">
        <v>12888</v>
      </c>
      <c r="K195" t="s">
        <v>4864</v>
      </c>
      <c r="L195" t="s">
        <v>12889</v>
      </c>
      <c r="M195" t="s">
        <v>12867</v>
      </c>
      <c r="N195" t="s">
        <v>752</v>
      </c>
      <c r="O195" t="s">
        <v>753</v>
      </c>
      <c r="P195" t="s">
        <v>744</v>
      </c>
      <c r="Q195" t="s">
        <v>745</v>
      </c>
      <c r="R195" t="s">
        <v>640</v>
      </c>
      <c r="S195" t="s">
        <v>12890</v>
      </c>
      <c r="T195" t="s">
        <v>12867</v>
      </c>
    </row>
    <row r="196" spans="1:20" x14ac:dyDescent="0.25">
      <c r="A196" t="s">
        <v>18</v>
      </c>
      <c r="B196" t="s">
        <v>19</v>
      </c>
      <c r="C196">
        <v>50</v>
      </c>
      <c r="D196">
        <v>10</v>
      </c>
      <c r="E196" t="s">
        <v>12891</v>
      </c>
      <c r="F196">
        <v>419</v>
      </c>
      <c r="G196">
        <v>20</v>
      </c>
      <c r="H196" t="s">
        <v>751</v>
      </c>
      <c r="I196" t="s">
        <v>12892</v>
      </c>
      <c r="J196" t="s">
        <v>12893</v>
      </c>
      <c r="K196" t="s">
        <v>12894</v>
      </c>
      <c r="L196" t="s">
        <v>12895</v>
      </c>
      <c r="M196" t="s">
        <v>12896</v>
      </c>
      <c r="N196" t="s">
        <v>752</v>
      </c>
      <c r="O196" t="s">
        <v>753</v>
      </c>
      <c r="P196" t="s">
        <v>744</v>
      </c>
      <c r="Q196" t="s">
        <v>745</v>
      </c>
      <c r="R196" t="s">
        <v>640</v>
      </c>
      <c r="S196" t="s">
        <v>12897</v>
      </c>
      <c r="T196" t="s">
        <v>12896</v>
      </c>
    </row>
    <row r="197" spans="1:20" x14ac:dyDescent="0.25">
      <c r="A197" t="s">
        <v>240</v>
      </c>
      <c r="B197" t="s">
        <v>246</v>
      </c>
      <c r="C197">
        <v>139</v>
      </c>
      <c r="D197">
        <v>1</v>
      </c>
      <c r="E197" t="s">
        <v>12898</v>
      </c>
      <c r="F197">
        <v>215</v>
      </c>
      <c r="G197">
        <v>0</v>
      </c>
      <c r="H197" t="s">
        <v>751</v>
      </c>
      <c r="I197" t="s">
        <v>12899</v>
      </c>
      <c r="J197" t="s">
        <v>12900</v>
      </c>
      <c r="K197" t="s">
        <v>817</v>
      </c>
      <c r="L197" t="s">
        <v>12901</v>
      </c>
      <c r="M197" t="s">
        <v>12902</v>
      </c>
      <c r="N197" t="s">
        <v>752</v>
      </c>
      <c r="O197" t="s">
        <v>753</v>
      </c>
      <c r="P197" t="s">
        <v>744</v>
      </c>
      <c r="Q197" t="s">
        <v>745</v>
      </c>
      <c r="R197" t="s">
        <v>640</v>
      </c>
      <c r="S197" t="s">
        <v>12903</v>
      </c>
      <c r="T197" t="s">
        <v>12902</v>
      </c>
    </row>
    <row r="198" spans="1:20" x14ac:dyDescent="0.25">
      <c r="A198" t="s">
        <v>239</v>
      </c>
      <c r="B198" t="s">
        <v>245</v>
      </c>
      <c r="C198">
        <v>139</v>
      </c>
      <c r="D198">
        <v>1</v>
      </c>
      <c r="E198" t="s">
        <v>12898</v>
      </c>
      <c r="F198">
        <v>215</v>
      </c>
      <c r="G198">
        <v>0</v>
      </c>
      <c r="H198" t="s">
        <v>751</v>
      </c>
      <c r="I198" t="s">
        <v>12899</v>
      </c>
      <c r="J198" t="s">
        <v>12900</v>
      </c>
      <c r="K198" t="s">
        <v>817</v>
      </c>
      <c r="L198" t="s">
        <v>12901</v>
      </c>
      <c r="M198" t="s">
        <v>12902</v>
      </c>
      <c r="N198" t="s">
        <v>752</v>
      </c>
      <c r="O198" t="s">
        <v>753</v>
      </c>
      <c r="P198" t="s">
        <v>744</v>
      </c>
      <c r="Q198" t="s">
        <v>745</v>
      </c>
      <c r="R198" t="s">
        <v>640</v>
      </c>
      <c r="S198" t="s">
        <v>12903</v>
      </c>
      <c r="T198" t="s">
        <v>12902</v>
      </c>
    </row>
    <row r="199" spans="1:20" x14ac:dyDescent="0.25">
      <c r="A199" t="s">
        <v>601</v>
      </c>
      <c r="B199" t="s">
        <v>602</v>
      </c>
      <c r="C199">
        <v>139</v>
      </c>
      <c r="D199">
        <v>2</v>
      </c>
      <c r="E199" t="s">
        <v>12904</v>
      </c>
      <c r="F199">
        <v>430</v>
      </c>
      <c r="G199">
        <v>0</v>
      </c>
      <c r="H199" t="s">
        <v>751</v>
      </c>
      <c r="I199" t="s">
        <v>12905</v>
      </c>
      <c r="J199" t="s">
        <v>12906</v>
      </c>
      <c r="K199" t="s">
        <v>12907</v>
      </c>
      <c r="L199" t="s">
        <v>12908</v>
      </c>
      <c r="M199" t="s">
        <v>12909</v>
      </c>
      <c r="N199" t="s">
        <v>752</v>
      </c>
      <c r="O199" t="s">
        <v>753</v>
      </c>
      <c r="P199" t="s">
        <v>744</v>
      </c>
      <c r="Q199" t="s">
        <v>745</v>
      </c>
      <c r="R199" t="s">
        <v>640</v>
      </c>
      <c r="S199" t="s">
        <v>12910</v>
      </c>
      <c r="T199" t="s">
        <v>12909</v>
      </c>
    </row>
    <row r="200" spans="1:20" x14ac:dyDescent="0.25">
      <c r="A200" t="s">
        <v>241</v>
      </c>
      <c r="B200" t="s">
        <v>247</v>
      </c>
      <c r="C200">
        <v>139</v>
      </c>
      <c r="D200">
        <v>1</v>
      </c>
      <c r="E200" t="s">
        <v>12904</v>
      </c>
      <c r="F200">
        <v>430</v>
      </c>
      <c r="G200">
        <v>0</v>
      </c>
      <c r="H200" t="s">
        <v>751</v>
      </c>
      <c r="I200" t="s">
        <v>12905</v>
      </c>
      <c r="J200" t="s">
        <v>12906</v>
      </c>
      <c r="K200" t="s">
        <v>12907</v>
      </c>
      <c r="L200" t="s">
        <v>12908</v>
      </c>
      <c r="M200" t="s">
        <v>12909</v>
      </c>
      <c r="N200" t="s">
        <v>752</v>
      </c>
      <c r="O200" t="s">
        <v>753</v>
      </c>
      <c r="P200" t="s">
        <v>744</v>
      </c>
      <c r="Q200" t="s">
        <v>745</v>
      </c>
      <c r="R200" t="s">
        <v>640</v>
      </c>
      <c r="S200" t="s">
        <v>12910</v>
      </c>
      <c r="T200" t="s">
        <v>12909</v>
      </c>
    </row>
    <row r="201" spans="1:20" x14ac:dyDescent="0.25">
      <c r="A201" t="s">
        <v>239</v>
      </c>
      <c r="B201" t="s">
        <v>245</v>
      </c>
      <c r="C201">
        <v>139</v>
      </c>
      <c r="D201">
        <v>1</v>
      </c>
      <c r="E201" t="s">
        <v>12904</v>
      </c>
      <c r="F201">
        <v>430</v>
      </c>
      <c r="G201">
        <v>0</v>
      </c>
      <c r="H201" t="s">
        <v>751</v>
      </c>
      <c r="I201" t="s">
        <v>12905</v>
      </c>
      <c r="J201" t="s">
        <v>12906</v>
      </c>
      <c r="K201" t="s">
        <v>12907</v>
      </c>
      <c r="L201" t="s">
        <v>12908</v>
      </c>
      <c r="M201" t="s">
        <v>12909</v>
      </c>
      <c r="N201" t="s">
        <v>752</v>
      </c>
      <c r="O201" t="s">
        <v>753</v>
      </c>
      <c r="P201" t="s">
        <v>744</v>
      </c>
      <c r="Q201" t="s">
        <v>745</v>
      </c>
      <c r="R201" t="s">
        <v>640</v>
      </c>
      <c r="S201" t="s">
        <v>12910</v>
      </c>
      <c r="T201" t="s">
        <v>12909</v>
      </c>
    </row>
    <row r="202" spans="1:20" x14ac:dyDescent="0.25">
      <c r="A202" t="s">
        <v>239</v>
      </c>
      <c r="B202" t="s">
        <v>245</v>
      </c>
      <c r="C202">
        <v>159</v>
      </c>
      <c r="D202">
        <v>1</v>
      </c>
      <c r="E202" t="s">
        <v>12911</v>
      </c>
      <c r="F202">
        <v>129</v>
      </c>
      <c r="G202">
        <v>0</v>
      </c>
      <c r="H202" t="s">
        <v>637</v>
      </c>
      <c r="I202" t="s">
        <v>12912</v>
      </c>
      <c r="J202" t="s">
        <v>655</v>
      </c>
      <c r="K202" t="s">
        <v>639</v>
      </c>
      <c r="L202" t="s">
        <v>640</v>
      </c>
      <c r="M202" t="s">
        <v>12913</v>
      </c>
      <c r="N202" t="s">
        <v>639</v>
      </c>
      <c r="O202" t="s">
        <v>647</v>
      </c>
      <c r="P202" t="s">
        <v>5</v>
      </c>
      <c r="Q202" t="s">
        <v>648</v>
      </c>
      <c r="R202" t="s">
        <v>640</v>
      </c>
      <c r="S202" t="s">
        <v>12914</v>
      </c>
      <c r="T202" t="s">
        <v>12915</v>
      </c>
    </row>
    <row r="203" spans="1:20" x14ac:dyDescent="0.25">
      <c r="A203" t="s">
        <v>601</v>
      </c>
      <c r="B203" t="s">
        <v>602</v>
      </c>
      <c r="C203">
        <v>139</v>
      </c>
      <c r="D203">
        <v>1</v>
      </c>
      <c r="E203" t="s">
        <v>12916</v>
      </c>
      <c r="F203">
        <v>215</v>
      </c>
      <c r="G203">
        <v>0</v>
      </c>
      <c r="H203" t="s">
        <v>751</v>
      </c>
      <c r="I203" t="s">
        <v>12917</v>
      </c>
      <c r="J203" t="s">
        <v>12918</v>
      </c>
      <c r="K203" t="s">
        <v>903</v>
      </c>
      <c r="L203" t="s">
        <v>12919</v>
      </c>
      <c r="M203" t="s">
        <v>12915</v>
      </c>
      <c r="N203" t="s">
        <v>752</v>
      </c>
      <c r="O203" t="s">
        <v>753</v>
      </c>
      <c r="P203" t="s">
        <v>744</v>
      </c>
      <c r="Q203" t="s">
        <v>745</v>
      </c>
      <c r="R203" t="s">
        <v>640</v>
      </c>
      <c r="S203" t="s">
        <v>12920</v>
      </c>
      <c r="T203" t="s">
        <v>12915</v>
      </c>
    </row>
    <row r="204" spans="1:20" x14ac:dyDescent="0.25">
      <c r="A204" t="s">
        <v>239</v>
      </c>
      <c r="B204" t="s">
        <v>245</v>
      </c>
      <c r="C204">
        <v>139</v>
      </c>
      <c r="D204">
        <v>1</v>
      </c>
      <c r="E204" t="s">
        <v>12916</v>
      </c>
      <c r="F204">
        <v>215</v>
      </c>
      <c r="G204">
        <v>0</v>
      </c>
      <c r="H204" t="s">
        <v>751</v>
      </c>
      <c r="I204" t="s">
        <v>12917</v>
      </c>
      <c r="J204" t="s">
        <v>12918</v>
      </c>
      <c r="K204" t="s">
        <v>903</v>
      </c>
      <c r="L204" t="s">
        <v>12919</v>
      </c>
      <c r="M204" t="s">
        <v>12915</v>
      </c>
      <c r="N204" t="s">
        <v>752</v>
      </c>
      <c r="O204" t="s">
        <v>753</v>
      </c>
      <c r="P204" t="s">
        <v>744</v>
      </c>
      <c r="Q204" t="s">
        <v>745</v>
      </c>
      <c r="R204" t="s">
        <v>640</v>
      </c>
      <c r="S204" t="s">
        <v>12920</v>
      </c>
      <c r="T204" t="s">
        <v>12915</v>
      </c>
    </row>
    <row r="205" spans="1:20" x14ac:dyDescent="0.25">
      <c r="A205" t="s">
        <v>241</v>
      </c>
      <c r="B205" t="s">
        <v>247</v>
      </c>
      <c r="C205">
        <v>139</v>
      </c>
      <c r="D205">
        <v>1</v>
      </c>
      <c r="E205" t="s">
        <v>12921</v>
      </c>
      <c r="F205">
        <v>215</v>
      </c>
      <c r="G205">
        <v>0</v>
      </c>
      <c r="H205" t="s">
        <v>751</v>
      </c>
      <c r="I205" t="s">
        <v>12922</v>
      </c>
      <c r="J205" t="s">
        <v>12923</v>
      </c>
      <c r="K205" t="s">
        <v>12924</v>
      </c>
      <c r="L205" t="s">
        <v>12925</v>
      </c>
      <c r="M205" t="s">
        <v>12926</v>
      </c>
      <c r="N205" t="s">
        <v>752</v>
      </c>
      <c r="O205" t="s">
        <v>753</v>
      </c>
      <c r="P205" t="s">
        <v>744</v>
      </c>
      <c r="Q205" t="s">
        <v>745</v>
      </c>
      <c r="R205" t="s">
        <v>640</v>
      </c>
      <c r="S205" t="s">
        <v>12927</v>
      </c>
      <c r="T205" t="s">
        <v>12913</v>
      </c>
    </row>
    <row r="206" spans="1:20" x14ac:dyDescent="0.25">
      <c r="A206" t="s">
        <v>239</v>
      </c>
      <c r="B206" t="s">
        <v>245</v>
      </c>
      <c r="C206">
        <v>139</v>
      </c>
      <c r="D206">
        <v>1</v>
      </c>
      <c r="E206" t="s">
        <v>12921</v>
      </c>
      <c r="F206">
        <v>215</v>
      </c>
      <c r="G206">
        <v>0</v>
      </c>
      <c r="H206" t="s">
        <v>751</v>
      </c>
      <c r="I206" t="s">
        <v>12922</v>
      </c>
      <c r="J206" t="s">
        <v>12923</v>
      </c>
      <c r="K206" t="s">
        <v>12924</v>
      </c>
      <c r="L206" t="s">
        <v>12925</v>
      </c>
      <c r="M206" t="s">
        <v>12926</v>
      </c>
      <c r="N206" t="s">
        <v>752</v>
      </c>
      <c r="O206" t="s">
        <v>753</v>
      </c>
      <c r="P206" t="s">
        <v>744</v>
      </c>
      <c r="Q206" t="s">
        <v>745</v>
      </c>
      <c r="R206" t="s">
        <v>640</v>
      </c>
      <c r="S206" t="s">
        <v>12927</v>
      </c>
      <c r="T206" t="s">
        <v>12913</v>
      </c>
    </row>
    <row r="207" spans="1:20" x14ac:dyDescent="0.25">
      <c r="A207" t="s">
        <v>601</v>
      </c>
      <c r="B207" t="s">
        <v>602</v>
      </c>
      <c r="C207">
        <v>109</v>
      </c>
      <c r="D207">
        <v>1</v>
      </c>
      <c r="E207" t="s">
        <v>12928</v>
      </c>
      <c r="F207">
        <v>486</v>
      </c>
      <c r="G207">
        <v>50</v>
      </c>
      <c r="H207" t="s">
        <v>751</v>
      </c>
      <c r="I207" t="s">
        <v>12929</v>
      </c>
      <c r="J207" t="s">
        <v>12930</v>
      </c>
      <c r="K207" t="s">
        <v>10625</v>
      </c>
      <c r="L207" t="s">
        <v>12931</v>
      </c>
      <c r="M207" t="s">
        <v>12932</v>
      </c>
      <c r="N207" t="s">
        <v>752</v>
      </c>
      <c r="O207" t="s">
        <v>743</v>
      </c>
      <c r="P207" t="s">
        <v>744</v>
      </c>
      <c r="Q207" t="s">
        <v>745</v>
      </c>
      <c r="R207" t="s">
        <v>640</v>
      </c>
      <c r="S207" t="s">
        <v>12933</v>
      </c>
      <c r="T207" t="s">
        <v>12934</v>
      </c>
    </row>
    <row r="208" spans="1:20" x14ac:dyDescent="0.25">
      <c r="A208" t="s">
        <v>241</v>
      </c>
      <c r="B208" t="s">
        <v>247</v>
      </c>
      <c r="C208">
        <v>109</v>
      </c>
      <c r="D208">
        <v>1</v>
      </c>
      <c r="E208" t="s">
        <v>12928</v>
      </c>
      <c r="F208">
        <v>486</v>
      </c>
      <c r="G208">
        <v>50</v>
      </c>
      <c r="H208" t="s">
        <v>751</v>
      </c>
      <c r="I208" t="s">
        <v>12929</v>
      </c>
      <c r="J208" t="s">
        <v>12930</v>
      </c>
      <c r="K208" t="s">
        <v>10625</v>
      </c>
      <c r="L208" t="s">
        <v>12931</v>
      </c>
      <c r="M208" t="s">
        <v>12932</v>
      </c>
      <c r="N208" t="s">
        <v>752</v>
      </c>
      <c r="O208" t="s">
        <v>743</v>
      </c>
      <c r="P208" t="s">
        <v>744</v>
      </c>
      <c r="Q208" t="s">
        <v>745</v>
      </c>
      <c r="R208" t="s">
        <v>640</v>
      </c>
      <c r="S208" t="s">
        <v>12933</v>
      </c>
      <c r="T208" t="s">
        <v>12934</v>
      </c>
    </row>
    <row r="209" spans="1:20" x14ac:dyDescent="0.25">
      <c r="A209" t="s">
        <v>240</v>
      </c>
      <c r="B209" t="s">
        <v>246</v>
      </c>
      <c r="C209">
        <v>109</v>
      </c>
      <c r="D209">
        <v>1</v>
      </c>
      <c r="E209" t="s">
        <v>12928</v>
      </c>
      <c r="F209">
        <v>486</v>
      </c>
      <c r="G209">
        <v>50</v>
      </c>
      <c r="H209" t="s">
        <v>751</v>
      </c>
      <c r="I209" t="s">
        <v>12929</v>
      </c>
      <c r="J209" t="s">
        <v>12930</v>
      </c>
      <c r="K209" t="s">
        <v>10625</v>
      </c>
      <c r="L209" t="s">
        <v>12931</v>
      </c>
      <c r="M209" t="s">
        <v>12932</v>
      </c>
      <c r="N209" t="s">
        <v>752</v>
      </c>
      <c r="O209" t="s">
        <v>743</v>
      </c>
      <c r="P209" t="s">
        <v>744</v>
      </c>
      <c r="Q209" t="s">
        <v>745</v>
      </c>
      <c r="R209" t="s">
        <v>640</v>
      </c>
      <c r="S209" t="s">
        <v>12933</v>
      </c>
      <c r="T209" t="s">
        <v>12934</v>
      </c>
    </row>
    <row r="210" spans="1:20" x14ac:dyDescent="0.25">
      <c r="A210" t="s">
        <v>239</v>
      </c>
      <c r="B210" t="s">
        <v>245</v>
      </c>
      <c r="C210">
        <v>109</v>
      </c>
      <c r="D210">
        <v>1</v>
      </c>
      <c r="E210" t="s">
        <v>12928</v>
      </c>
      <c r="F210">
        <v>486</v>
      </c>
      <c r="G210">
        <v>50</v>
      </c>
      <c r="H210" t="s">
        <v>751</v>
      </c>
      <c r="I210" t="s">
        <v>12929</v>
      </c>
      <c r="J210" t="s">
        <v>12930</v>
      </c>
      <c r="K210" t="s">
        <v>10625</v>
      </c>
      <c r="L210" t="s">
        <v>12931</v>
      </c>
      <c r="M210" t="s">
        <v>12932</v>
      </c>
      <c r="N210" t="s">
        <v>752</v>
      </c>
      <c r="O210" t="s">
        <v>743</v>
      </c>
      <c r="P210" t="s">
        <v>744</v>
      </c>
      <c r="Q210" t="s">
        <v>745</v>
      </c>
      <c r="R210" t="s">
        <v>640</v>
      </c>
      <c r="S210" t="s">
        <v>12933</v>
      </c>
      <c r="T210" t="s">
        <v>12934</v>
      </c>
    </row>
    <row r="211" spans="1:20" x14ac:dyDescent="0.25">
      <c r="A211" t="s">
        <v>601</v>
      </c>
      <c r="B211" t="s">
        <v>602</v>
      </c>
      <c r="C211">
        <v>139</v>
      </c>
      <c r="D211">
        <v>1</v>
      </c>
      <c r="E211" t="s">
        <v>12935</v>
      </c>
      <c r="F211">
        <v>215</v>
      </c>
      <c r="G211">
        <v>0</v>
      </c>
      <c r="H211" t="s">
        <v>751</v>
      </c>
      <c r="I211" t="s">
        <v>12936</v>
      </c>
      <c r="J211" t="s">
        <v>12937</v>
      </c>
      <c r="K211" t="s">
        <v>5281</v>
      </c>
      <c r="L211" t="s">
        <v>12938</v>
      </c>
      <c r="M211" t="s">
        <v>12939</v>
      </c>
      <c r="N211" t="s">
        <v>752</v>
      </c>
      <c r="O211" t="s">
        <v>753</v>
      </c>
      <c r="P211" t="s">
        <v>744</v>
      </c>
      <c r="Q211" t="s">
        <v>745</v>
      </c>
      <c r="R211" t="s">
        <v>640</v>
      </c>
      <c r="S211" t="s">
        <v>12940</v>
      </c>
      <c r="T211" t="s">
        <v>12939</v>
      </c>
    </row>
    <row r="212" spans="1:20" x14ac:dyDescent="0.25">
      <c r="A212" t="s">
        <v>239</v>
      </c>
      <c r="B212" t="s">
        <v>245</v>
      </c>
      <c r="C212">
        <v>139</v>
      </c>
      <c r="D212">
        <v>1</v>
      </c>
      <c r="E212" t="s">
        <v>12935</v>
      </c>
      <c r="F212">
        <v>215</v>
      </c>
      <c r="G212">
        <v>0</v>
      </c>
      <c r="H212" t="s">
        <v>751</v>
      </c>
      <c r="I212" t="s">
        <v>12936</v>
      </c>
      <c r="J212" t="s">
        <v>12937</v>
      </c>
      <c r="K212" t="s">
        <v>5281</v>
      </c>
      <c r="L212" t="s">
        <v>12938</v>
      </c>
      <c r="M212" t="s">
        <v>12939</v>
      </c>
      <c r="N212" t="s">
        <v>752</v>
      </c>
      <c r="O212" t="s">
        <v>753</v>
      </c>
      <c r="P212" t="s">
        <v>744</v>
      </c>
      <c r="Q212" t="s">
        <v>745</v>
      </c>
      <c r="R212" t="s">
        <v>640</v>
      </c>
      <c r="S212" t="s">
        <v>12940</v>
      </c>
      <c r="T212" t="s">
        <v>12939</v>
      </c>
    </row>
    <row r="213" spans="1:20" x14ac:dyDescent="0.25">
      <c r="A213" t="s">
        <v>601</v>
      </c>
      <c r="B213" t="s">
        <v>602</v>
      </c>
      <c r="C213">
        <v>109</v>
      </c>
      <c r="D213">
        <v>1</v>
      </c>
      <c r="E213" t="s">
        <v>12941</v>
      </c>
      <c r="F213">
        <v>268</v>
      </c>
      <c r="G213">
        <v>50</v>
      </c>
      <c r="H213" t="s">
        <v>751</v>
      </c>
      <c r="I213" t="s">
        <v>12038</v>
      </c>
      <c r="J213" t="s">
        <v>12039</v>
      </c>
      <c r="K213" t="s">
        <v>12040</v>
      </c>
      <c r="L213" t="s">
        <v>12041</v>
      </c>
      <c r="M213" t="s">
        <v>12942</v>
      </c>
      <c r="N213" t="s">
        <v>752</v>
      </c>
      <c r="O213" t="s">
        <v>753</v>
      </c>
      <c r="P213" t="s">
        <v>744</v>
      </c>
      <c r="Q213" t="s">
        <v>745</v>
      </c>
      <c r="R213" t="s">
        <v>640</v>
      </c>
      <c r="S213" t="s">
        <v>12943</v>
      </c>
      <c r="T213" t="s">
        <v>12942</v>
      </c>
    </row>
    <row r="214" spans="1:20" x14ac:dyDescent="0.25">
      <c r="A214" t="s">
        <v>239</v>
      </c>
      <c r="B214" t="s">
        <v>245</v>
      </c>
      <c r="C214">
        <v>109</v>
      </c>
      <c r="D214">
        <v>1</v>
      </c>
      <c r="E214" t="s">
        <v>12941</v>
      </c>
      <c r="F214">
        <v>268</v>
      </c>
      <c r="G214">
        <v>50</v>
      </c>
      <c r="H214" t="s">
        <v>751</v>
      </c>
      <c r="I214" t="s">
        <v>12038</v>
      </c>
      <c r="J214" t="s">
        <v>12039</v>
      </c>
      <c r="K214" t="s">
        <v>12040</v>
      </c>
      <c r="L214" t="s">
        <v>12041</v>
      </c>
      <c r="M214" t="s">
        <v>12942</v>
      </c>
      <c r="N214" t="s">
        <v>752</v>
      </c>
      <c r="O214" t="s">
        <v>753</v>
      </c>
      <c r="P214" t="s">
        <v>744</v>
      </c>
      <c r="Q214" t="s">
        <v>745</v>
      </c>
      <c r="R214" t="s">
        <v>640</v>
      </c>
      <c r="S214" t="s">
        <v>12943</v>
      </c>
      <c r="T214" t="s">
        <v>12942</v>
      </c>
    </row>
    <row r="215" spans="1:20" x14ac:dyDescent="0.25">
      <c r="A215" t="s">
        <v>22</v>
      </c>
      <c r="B215" t="s">
        <v>27</v>
      </c>
      <c r="C215">
        <v>120</v>
      </c>
      <c r="D215">
        <v>1</v>
      </c>
      <c r="E215" t="s">
        <v>12944</v>
      </c>
      <c r="F215">
        <v>89</v>
      </c>
      <c r="G215">
        <v>0</v>
      </c>
      <c r="H215" t="s">
        <v>637</v>
      </c>
      <c r="I215" t="s">
        <v>12945</v>
      </c>
      <c r="J215" t="s">
        <v>655</v>
      </c>
      <c r="K215" t="s">
        <v>639</v>
      </c>
      <c r="L215" t="s">
        <v>640</v>
      </c>
      <c r="M215" t="s">
        <v>12942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12946</v>
      </c>
      <c r="T215" t="s">
        <v>12942</v>
      </c>
    </row>
    <row r="216" spans="1:20" x14ac:dyDescent="0.25">
      <c r="A216" t="s">
        <v>241</v>
      </c>
      <c r="B216" t="s">
        <v>742</v>
      </c>
      <c r="C216">
        <v>101.36</v>
      </c>
      <c r="D216">
        <v>1</v>
      </c>
      <c r="E216" t="s">
        <v>12947</v>
      </c>
      <c r="F216">
        <v>649.20000000000005</v>
      </c>
      <c r="G216">
        <v>41</v>
      </c>
      <c r="H216" t="s">
        <v>677</v>
      </c>
      <c r="I216" t="s">
        <v>12948</v>
      </c>
      <c r="J216" t="s">
        <v>12949</v>
      </c>
      <c r="K216" t="s">
        <v>12950</v>
      </c>
      <c r="L216" t="s">
        <v>12951</v>
      </c>
      <c r="M216" t="s">
        <v>12952</v>
      </c>
      <c r="N216" t="s">
        <v>639</v>
      </c>
      <c r="O216" t="s">
        <v>678</v>
      </c>
      <c r="P216" t="s">
        <v>23</v>
      </c>
      <c r="Q216" t="s">
        <v>679</v>
      </c>
      <c r="R216" t="s">
        <v>640</v>
      </c>
      <c r="S216" t="s">
        <v>12953</v>
      </c>
      <c r="T216" t="s">
        <v>12952</v>
      </c>
    </row>
    <row r="217" spans="1:20" x14ac:dyDescent="0.25">
      <c r="A217" t="s">
        <v>241</v>
      </c>
      <c r="B217" t="s">
        <v>742</v>
      </c>
      <c r="C217">
        <v>101.36</v>
      </c>
      <c r="D217">
        <v>1</v>
      </c>
      <c r="E217" t="s">
        <v>12947</v>
      </c>
      <c r="F217">
        <v>649.20000000000005</v>
      </c>
      <c r="G217">
        <v>41</v>
      </c>
      <c r="H217" t="s">
        <v>677</v>
      </c>
      <c r="I217" t="s">
        <v>12948</v>
      </c>
      <c r="J217" t="s">
        <v>12949</v>
      </c>
      <c r="K217" t="s">
        <v>12950</v>
      </c>
      <c r="L217" t="s">
        <v>12951</v>
      </c>
      <c r="M217" t="s">
        <v>12952</v>
      </c>
      <c r="N217" t="s">
        <v>639</v>
      </c>
      <c r="O217" t="s">
        <v>678</v>
      </c>
      <c r="P217" t="s">
        <v>23</v>
      </c>
      <c r="Q217" t="s">
        <v>679</v>
      </c>
      <c r="R217" t="s">
        <v>640</v>
      </c>
      <c r="S217" t="s">
        <v>12953</v>
      </c>
      <c r="T217" t="s">
        <v>12952</v>
      </c>
    </row>
    <row r="218" spans="1:20" x14ac:dyDescent="0.25">
      <c r="A218" t="s">
        <v>241</v>
      </c>
      <c r="B218" t="s">
        <v>742</v>
      </c>
      <c r="C218">
        <v>101.37</v>
      </c>
      <c r="D218">
        <v>4</v>
      </c>
      <c r="E218" t="s">
        <v>12947</v>
      </c>
      <c r="F218">
        <v>649.20000000000005</v>
      </c>
      <c r="G218">
        <v>41</v>
      </c>
      <c r="H218" t="s">
        <v>677</v>
      </c>
      <c r="I218" t="s">
        <v>12948</v>
      </c>
      <c r="J218" t="s">
        <v>12949</v>
      </c>
      <c r="K218" t="s">
        <v>12950</v>
      </c>
      <c r="L218" t="s">
        <v>12951</v>
      </c>
      <c r="M218" t="s">
        <v>12952</v>
      </c>
      <c r="N218" t="s">
        <v>639</v>
      </c>
      <c r="O218" t="s">
        <v>678</v>
      </c>
      <c r="P218" t="s">
        <v>23</v>
      </c>
      <c r="Q218" t="s">
        <v>679</v>
      </c>
      <c r="R218" t="s">
        <v>640</v>
      </c>
      <c r="S218" t="s">
        <v>12953</v>
      </c>
      <c r="T218" t="s">
        <v>12952</v>
      </c>
    </row>
    <row r="219" spans="1:20" x14ac:dyDescent="0.25">
      <c r="A219" t="s">
        <v>72</v>
      </c>
      <c r="B219" t="s">
        <v>108</v>
      </c>
      <c r="C219">
        <v>100</v>
      </c>
      <c r="D219">
        <v>5</v>
      </c>
      <c r="E219" t="s">
        <v>12954</v>
      </c>
      <c r="F219">
        <v>930</v>
      </c>
      <c r="G219">
        <v>0</v>
      </c>
      <c r="H219" t="s">
        <v>751</v>
      </c>
      <c r="I219" t="s">
        <v>12955</v>
      </c>
      <c r="J219" t="s">
        <v>12956</v>
      </c>
      <c r="K219" t="s">
        <v>800</v>
      </c>
      <c r="L219" t="s">
        <v>12957</v>
      </c>
      <c r="M219" t="s">
        <v>12958</v>
      </c>
      <c r="N219" t="s">
        <v>1010</v>
      </c>
      <c r="O219" t="s">
        <v>753</v>
      </c>
      <c r="P219" t="s">
        <v>744</v>
      </c>
      <c r="Q219" t="s">
        <v>745</v>
      </c>
      <c r="R219" t="s">
        <v>640</v>
      </c>
      <c r="S219" t="s">
        <v>12959</v>
      </c>
      <c r="T219" t="s">
        <v>12960</v>
      </c>
    </row>
    <row r="220" spans="1:20" x14ac:dyDescent="0.25">
      <c r="A220" t="s">
        <v>18</v>
      </c>
      <c r="B220" t="s">
        <v>19</v>
      </c>
      <c r="C220">
        <v>33</v>
      </c>
      <c r="D220">
        <v>10</v>
      </c>
      <c r="E220" t="s">
        <v>12961</v>
      </c>
      <c r="F220">
        <v>399</v>
      </c>
      <c r="G220">
        <v>0</v>
      </c>
      <c r="H220" t="s">
        <v>649</v>
      </c>
      <c r="I220" t="s">
        <v>4841</v>
      </c>
      <c r="J220" t="s">
        <v>4863</v>
      </c>
      <c r="K220" t="s">
        <v>4864</v>
      </c>
      <c r="L220" t="s">
        <v>4865</v>
      </c>
      <c r="M220" t="s">
        <v>12818</v>
      </c>
      <c r="N220" t="s">
        <v>639</v>
      </c>
      <c r="O220" t="s">
        <v>651</v>
      </c>
      <c r="P220" t="s">
        <v>26</v>
      </c>
      <c r="Q220" t="s">
        <v>652</v>
      </c>
      <c r="R220" t="s">
        <v>640</v>
      </c>
      <c r="S220" t="s">
        <v>12962</v>
      </c>
      <c r="T220" t="s">
        <v>12963</v>
      </c>
    </row>
    <row r="221" spans="1:20" x14ac:dyDescent="0.25">
      <c r="A221" t="s">
        <v>77</v>
      </c>
      <c r="B221" t="s">
        <v>78</v>
      </c>
      <c r="C221">
        <v>33.333333333333336</v>
      </c>
      <c r="D221">
        <v>3</v>
      </c>
      <c r="E221" t="s">
        <v>12964</v>
      </c>
      <c r="F221">
        <v>182.99</v>
      </c>
      <c r="G221">
        <v>48</v>
      </c>
      <c r="H221" t="s">
        <v>637</v>
      </c>
      <c r="I221" t="s">
        <v>12965</v>
      </c>
      <c r="J221" t="s">
        <v>754</v>
      </c>
      <c r="K221" t="s">
        <v>639</v>
      </c>
      <c r="L221" t="s">
        <v>640</v>
      </c>
      <c r="M221" t="s">
        <v>12966</v>
      </c>
      <c r="N221" t="s">
        <v>639</v>
      </c>
      <c r="O221" t="s">
        <v>641</v>
      </c>
      <c r="P221" t="s">
        <v>5</v>
      </c>
      <c r="Q221" t="s">
        <v>642</v>
      </c>
      <c r="R221" t="s">
        <v>640</v>
      </c>
      <c r="S221" t="s">
        <v>12967</v>
      </c>
      <c r="T221" t="s">
        <v>12966</v>
      </c>
    </row>
    <row r="222" spans="1:20" x14ac:dyDescent="0.25">
      <c r="A222" t="s">
        <v>147</v>
      </c>
      <c r="B222" t="s">
        <v>148</v>
      </c>
      <c r="C222">
        <v>65</v>
      </c>
      <c r="D222">
        <v>3</v>
      </c>
      <c r="E222" t="s">
        <v>12968</v>
      </c>
      <c r="F222">
        <v>105</v>
      </c>
      <c r="G222">
        <v>0</v>
      </c>
      <c r="H222" t="s">
        <v>637</v>
      </c>
      <c r="I222" t="s">
        <v>12969</v>
      </c>
      <c r="J222" t="s">
        <v>653</v>
      </c>
      <c r="K222" t="s">
        <v>639</v>
      </c>
      <c r="L222" t="s">
        <v>640</v>
      </c>
      <c r="M222" t="s">
        <v>12970</v>
      </c>
      <c r="N222" t="s">
        <v>639</v>
      </c>
      <c r="O222" t="s">
        <v>647</v>
      </c>
      <c r="P222" t="s">
        <v>5</v>
      </c>
      <c r="Q222" t="s">
        <v>648</v>
      </c>
      <c r="R222" t="s">
        <v>640</v>
      </c>
      <c r="S222" t="s">
        <v>12971</v>
      </c>
      <c r="T222" t="s">
        <v>12972</v>
      </c>
    </row>
    <row r="223" spans="1:20" x14ac:dyDescent="0.25">
      <c r="A223" t="s">
        <v>241</v>
      </c>
      <c r="B223" t="s">
        <v>247</v>
      </c>
      <c r="C223">
        <v>139</v>
      </c>
      <c r="D223">
        <v>1</v>
      </c>
      <c r="E223" t="s">
        <v>12973</v>
      </c>
      <c r="F223">
        <v>215</v>
      </c>
      <c r="G223">
        <v>0</v>
      </c>
      <c r="H223" t="s">
        <v>751</v>
      </c>
      <c r="I223" t="s">
        <v>12974</v>
      </c>
      <c r="J223" t="s">
        <v>12975</v>
      </c>
      <c r="K223" t="s">
        <v>5979</v>
      </c>
      <c r="L223" t="s">
        <v>12976</v>
      </c>
      <c r="M223" t="s">
        <v>12977</v>
      </c>
      <c r="N223" t="s">
        <v>1010</v>
      </c>
      <c r="O223" t="s">
        <v>753</v>
      </c>
      <c r="P223" t="s">
        <v>744</v>
      </c>
      <c r="Q223" t="s">
        <v>745</v>
      </c>
      <c r="R223" t="s">
        <v>640</v>
      </c>
      <c r="S223" t="s">
        <v>12978</v>
      </c>
      <c r="T223" t="s">
        <v>12979</v>
      </c>
    </row>
    <row r="224" spans="1:20" x14ac:dyDescent="0.25">
      <c r="A224" t="s">
        <v>601</v>
      </c>
      <c r="B224" t="s">
        <v>602</v>
      </c>
      <c r="C224">
        <v>139</v>
      </c>
      <c r="D224">
        <v>1</v>
      </c>
      <c r="E224" t="s">
        <v>12973</v>
      </c>
      <c r="F224">
        <v>215</v>
      </c>
      <c r="G224">
        <v>0</v>
      </c>
      <c r="H224" t="s">
        <v>751</v>
      </c>
      <c r="I224" t="s">
        <v>12974</v>
      </c>
      <c r="J224" t="s">
        <v>12975</v>
      </c>
      <c r="K224" t="s">
        <v>5979</v>
      </c>
      <c r="L224" t="s">
        <v>12976</v>
      </c>
      <c r="M224" t="s">
        <v>12977</v>
      </c>
      <c r="N224" t="s">
        <v>1010</v>
      </c>
      <c r="O224" t="s">
        <v>753</v>
      </c>
      <c r="P224" t="s">
        <v>744</v>
      </c>
      <c r="Q224" t="s">
        <v>745</v>
      </c>
      <c r="R224" t="s">
        <v>640</v>
      </c>
      <c r="S224" t="s">
        <v>12978</v>
      </c>
      <c r="T224" t="s">
        <v>12979</v>
      </c>
    </row>
    <row r="225" spans="1:20" x14ac:dyDescent="0.25">
      <c r="A225" t="s">
        <v>3</v>
      </c>
      <c r="B225" t="s">
        <v>4</v>
      </c>
      <c r="C225">
        <v>33.333333333333336</v>
      </c>
      <c r="D225">
        <v>3</v>
      </c>
      <c r="E225" t="s">
        <v>12980</v>
      </c>
      <c r="F225">
        <v>100</v>
      </c>
      <c r="G225">
        <v>0</v>
      </c>
      <c r="H225" t="s">
        <v>637</v>
      </c>
      <c r="I225" t="s">
        <v>12981</v>
      </c>
      <c r="J225" t="s">
        <v>645</v>
      </c>
      <c r="K225" t="s">
        <v>639</v>
      </c>
      <c r="L225" t="s">
        <v>640</v>
      </c>
      <c r="M225" t="s">
        <v>12982</v>
      </c>
      <c r="N225" t="s">
        <v>639</v>
      </c>
      <c r="O225" t="s">
        <v>641</v>
      </c>
      <c r="P225" t="s">
        <v>5</v>
      </c>
      <c r="Q225" t="s">
        <v>642</v>
      </c>
      <c r="R225" t="s">
        <v>640</v>
      </c>
      <c r="S225" t="s">
        <v>12983</v>
      </c>
      <c r="T225" t="s">
        <v>12982</v>
      </c>
    </row>
    <row r="226" spans="1:20" x14ac:dyDescent="0.25">
      <c r="A226" t="s">
        <v>601</v>
      </c>
      <c r="B226" t="s">
        <v>602</v>
      </c>
      <c r="C226">
        <v>139</v>
      </c>
      <c r="D226">
        <v>1</v>
      </c>
      <c r="E226" t="s">
        <v>12984</v>
      </c>
      <c r="F226">
        <v>430</v>
      </c>
      <c r="G226">
        <v>0</v>
      </c>
      <c r="H226" t="s">
        <v>751</v>
      </c>
      <c r="I226" t="s">
        <v>12985</v>
      </c>
      <c r="J226" t="s">
        <v>12986</v>
      </c>
      <c r="K226" t="s">
        <v>671</v>
      </c>
      <c r="L226" t="s">
        <v>12987</v>
      </c>
      <c r="M226" t="s">
        <v>12982</v>
      </c>
      <c r="N226" t="s">
        <v>1010</v>
      </c>
      <c r="O226" t="s">
        <v>753</v>
      </c>
      <c r="P226" t="s">
        <v>744</v>
      </c>
      <c r="Q226" t="s">
        <v>745</v>
      </c>
      <c r="R226" t="s">
        <v>640</v>
      </c>
      <c r="S226" t="s">
        <v>12988</v>
      </c>
      <c r="T226" t="s">
        <v>12989</v>
      </c>
    </row>
    <row r="227" spans="1:20" x14ac:dyDescent="0.25">
      <c r="A227" t="s">
        <v>241</v>
      </c>
      <c r="B227" t="s">
        <v>247</v>
      </c>
      <c r="C227">
        <v>139</v>
      </c>
      <c r="D227">
        <v>1</v>
      </c>
      <c r="E227" t="s">
        <v>12984</v>
      </c>
      <c r="F227">
        <v>430</v>
      </c>
      <c r="G227">
        <v>0</v>
      </c>
      <c r="H227" t="s">
        <v>751</v>
      </c>
      <c r="I227" t="s">
        <v>12985</v>
      </c>
      <c r="J227" t="s">
        <v>12986</v>
      </c>
      <c r="K227" t="s">
        <v>671</v>
      </c>
      <c r="L227" t="s">
        <v>12987</v>
      </c>
      <c r="M227" t="s">
        <v>12982</v>
      </c>
      <c r="N227" t="s">
        <v>1010</v>
      </c>
      <c r="O227" t="s">
        <v>753</v>
      </c>
      <c r="P227" t="s">
        <v>744</v>
      </c>
      <c r="Q227" t="s">
        <v>745</v>
      </c>
      <c r="R227" t="s">
        <v>640</v>
      </c>
      <c r="S227" t="s">
        <v>12988</v>
      </c>
      <c r="T227" t="s">
        <v>12989</v>
      </c>
    </row>
    <row r="228" spans="1:20" x14ac:dyDescent="0.25">
      <c r="A228" t="s">
        <v>240</v>
      </c>
      <c r="B228" t="s">
        <v>246</v>
      </c>
      <c r="C228">
        <v>139</v>
      </c>
      <c r="D228">
        <v>1</v>
      </c>
      <c r="E228" t="s">
        <v>12984</v>
      </c>
      <c r="F228">
        <v>430</v>
      </c>
      <c r="G228">
        <v>0</v>
      </c>
      <c r="H228" t="s">
        <v>751</v>
      </c>
      <c r="I228" t="s">
        <v>12985</v>
      </c>
      <c r="J228" t="s">
        <v>12986</v>
      </c>
      <c r="K228" t="s">
        <v>671</v>
      </c>
      <c r="L228" t="s">
        <v>12987</v>
      </c>
      <c r="M228" t="s">
        <v>12982</v>
      </c>
      <c r="N228" t="s">
        <v>1010</v>
      </c>
      <c r="O228" t="s">
        <v>753</v>
      </c>
      <c r="P228" t="s">
        <v>744</v>
      </c>
      <c r="Q228" t="s">
        <v>745</v>
      </c>
      <c r="R228" t="s">
        <v>640</v>
      </c>
      <c r="S228" t="s">
        <v>12988</v>
      </c>
      <c r="T228" t="s">
        <v>12989</v>
      </c>
    </row>
    <row r="229" spans="1:20" x14ac:dyDescent="0.25">
      <c r="A229" t="s">
        <v>239</v>
      </c>
      <c r="B229" t="s">
        <v>245</v>
      </c>
      <c r="C229">
        <v>139</v>
      </c>
      <c r="D229">
        <v>1</v>
      </c>
      <c r="E229" t="s">
        <v>12984</v>
      </c>
      <c r="F229">
        <v>430</v>
      </c>
      <c r="G229">
        <v>0</v>
      </c>
      <c r="H229" t="s">
        <v>751</v>
      </c>
      <c r="I229" t="s">
        <v>12985</v>
      </c>
      <c r="J229" t="s">
        <v>12986</v>
      </c>
      <c r="K229" t="s">
        <v>671</v>
      </c>
      <c r="L229" t="s">
        <v>12987</v>
      </c>
      <c r="M229" t="s">
        <v>12982</v>
      </c>
      <c r="N229" t="s">
        <v>1010</v>
      </c>
      <c r="O229" t="s">
        <v>753</v>
      </c>
      <c r="P229" t="s">
        <v>744</v>
      </c>
      <c r="Q229" t="s">
        <v>745</v>
      </c>
      <c r="R229" t="s">
        <v>640</v>
      </c>
      <c r="S229" t="s">
        <v>12988</v>
      </c>
      <c r="T229" t="s">
        <v>12989</v>
      </c>
    </row>
    <row r="230" spans="1:20" x14ac:dyDescent="0.25">
      <c r="A230" t="s">
        <v>241</v>
      </c>
      <c r="B230" t="s">
        <v>247</v>
      </c>
      <c r="C230">
        <v>139</v>
      </c>
      <c r="D230">
        <v>1</v>
      </c>
      <c r="E230" t="s">
        <v>12990</v>
      </c>
      <c r="F230">
        <v>215</v>
      </c>
      <c r="G230">
        <v>0</v>
      </c>
      <c r="H230" t="s">
        <v>751</v>
      </c>
      <c r="I230" t="s">
        <v>12991</v>
      </c>
      <c r="J230" t="s">
        <v>12992</v>
      </c>
      <c r="K230" t="s">
        <v>903</v>
      </c>
      <c r="L230" t="s">
        <v>12993</v>
      </c>
      <c r="M230" t="s">
        <v>12994</v>
      </c>
      <c r="N230" t="s">
        <v>1010</v>
      </c>
      <c r="O230" t="s">
        <v>753</v>
      </c>
      <c r="P230" t="s">
        <v>744</v>
      </c>
      <c r="Q230" t="s">
        <v>745</v>
      </c>
      <c r="R230" t="s">
        <v>640</v>
      </c>
      <c r="S230" t="s">
        <v>12995</v>
      </c>
      <c r="T230" t="s">
        <v>12996</v>
      </c>
    </row>
    <row r="231" spans="1:20" x14ac:dyDescent="0.25">
      <c r="A231" t="s">
        <v>239</v>
      </c>
      <c r="B231" t="s">
        <v>245</v>
      </c>
      <c r="C231">
        <v>139</v>
      </c>
      <c r="D231">
        <v>1</v>
      </c>
      <c r="E231" t="s">
        <v>12990</v>
      </c>
      <c r="F231">
        <v>215</v>
      </c>
      <c r="G231">
        <v>0</v>
      </c>
      <c r="H231" t="s">
        <v>751</v>
      </c>
      <c r="I231" t="s">
        <v>12991</v>
      </c>
      <c r="J231" t="s">
        <v>12992</v>
      </c>
      <c r="K231" t="s">
        <v>903</v>
      </c>
      <c r="L231" t="s">
        <v>12993</v>
      </c>
      <c r="M231" t="s">
        <v>12994</v>
      </c>
      <c r="N231" t="s">
        <v>1010</v>
      </c>
      <c r="O231" t="s">
        <v>753</v>
      </c>
      <c r="P231" t="s">
        <v>744</v>
      </c>
      <c r="Q231" t="s">
        <v>745</v>
      </c>
      <c r="R231" t="s">
        <v>640</v>
      </c>
      <c r="S231" t="s">
        <v>12995</v>
      </c>
      <c r="T231" t="s">
        <v>12996</v>
      </c>
    </row>
    <row r="232" spans="1:20" x14ac:dyDescent="0.25">
      <c r="A232" t="s">
        <v>601</v>
      </c>
      <c r="B232" t="s">
        <v>602</v>
      </c>
      <c r="C232">
        <v>159</v>
      </c>
      <c r="D232">
        <v>1</v>
      </c>
      <c r="E232" t="s">
        <v>12997</v>
      </c>
      <c r="F232">
        <v>109</v>
      </c>
      <c r="G232">
        <v>0</v>
      </c>
      <c r="H232" t="s">
        <v>637</v>
      </c>
      <c r="I232" t="s">
        <v>12998</v>
      </c>
      <c r="J232" t="s">
        <v>720</v>
      </c>
      <c r="K232" t="s">
        <v>639</v>
      </c>
      <c r="L232" t="s">
        <v>640</v>
      </c>
      <c r="M232" t="s">
        <v>12958</v>
      </c>
      <c r="N232" t="s">
        <v>639</v>
      </c>
      <c r="O232" t="s">
        <v>641</v>
      </c>
      <c r="P232" t="s">
        <v>5</v>
      </c>
      <c r="Q232" t="s">
        <v>642</v>
      </c>
      <c r="R232" t="s">
        <v>640</v>
      </c>
      <c r="S232" t="s">
        <v>12999</v>
      </c>
      <c r="T232" t="s">
        <v>12958</v>
      </c>
    </row>
    <row r="233" spans="1:20" x14ac:dyDescent="0.25">
      <c r="A233" t="s">
        <v>240</v>
      </c>
      <c r="B233" t="s">
        <v>246</v>
      </c>
      <c r="C233">
        <v>159</v>
      </c>
      <c r="D233">
        <v>2</v>
      </c>
      <c r="E233" t="s">
        <v>13000</v>
      </c>
      <c r="F233">
        <v>218</v>
      </c>
      <c r="G233">
        <v>0</v>
      </c>
      <c r="H233" t="s">
        <v>637</v>
      </c>
      <c r="I233" t="s">
        <v>13001</v>
      </c>
      <c r="J233" t="s">
        <v>675</v>
      </c>
      <c r="K233" t="s">
        <v>639</v>
      </c>
      <c r="L233" t="s">
        <v>640</v>
      </c>
      <c r="M233" t="s">
        <v>12958</v>
      </c>
      <c r="N233" t="s">
        <v>639</v>
      </c>
      <c r="O233" t="s">
        <v>641</v>
      </c>
      <c r="P233" t="s">
        <v>5</v>
      </c>
      <c r="Q233" t="s">
        <v>642</v>
      </c>
      <c r="R233" t="s">
        <v>640</v>
      </c>
      <c r="S233" t="s">
        <v>13002</v>
      </c>
      <c r="T233" t="s">
        <v>12958</v>
      </c>
    </row>
    <row r="234" spans="1:20" x14ac:dyDescent="0.25">
      <c r="A234" t="s">
        <v>601</v>
      </c>
      <c r="B234" t="s">
        <v>602</v>
      </c>
      <c r="C234">
        <v>139</v>
      </c>
      <c r="D234">
        <v>1</v>
      </c>
      <c r="E234" t="s">
        <v>13003</v>
      </c>
      <c r="F234">
        <v>215</v>
      </c>
      <c r="G234">
        <v>0</v>
      </c>
      <c r="H234" t="s">
        <v>751</v>
      </c>
      <c r="I234" t="s">
        <v>13004</v>
      </c>
      <c r="J234" t="s">
        <v>13005</v>
      </c>
      <c r="K234" t="s">
        <v>12854</v>
      </c>
      <c r="L234" t="s">
        <v>13006</v>
      </c>
      <c r="M234" t="s">
        <v>12996</v>
      </c>
      <c r="N234" t="s">
        <v>1010</v>
      </c>
      <c r="O234" t="s">
        <v>753</v>
      </c>
      <c r="P234" t="s">
        <v>744</v>
      </c>
      <c r="Q234" t="s">
        <v>745</v>
      </c>
      <c r="R234" t="s">
        <v>640</v>
      </c>
      <c r="S234" t="s">
        <v>13007</v>
      </c>
      <c r="T234" t="s">
        <v>12958</v>
      </c>
    </row>
    <row r="235" spans="1:20" x14ac:dyDescent="0.25">
      <c r="A235" t="s">
        <v>239</v>
      </c>
      <c r="B235" t="s">
        <v>245</v>
      </c>
      <c r="C235">
        <v>139</v>
      </c>
      <c r="D235">
        <v>1</v>
      </c>
      <c r="E235" t="s">
        <v>13003</v>
      </c>
      <c r="F235">
        <v>215</v>
      </c>
      <c r="G235">
        <v>0</v>
      </c>
      <c r="H235" t="s">
        <v>751</v>
      </c>
      <c r="I235" t="s">
        <v>13004</v>
      </c>
      <c r="J235" t="s">
        <v>13005</v>
      </c>
      <c r="K235" t="s">
        <v>12854</v>
      </c>
      <c r="L235" t="s">
        <v>13006</v>
      </c>
      <c r="M235" t="s">
        <v>12996</v>
      </c>
      <c r="N235" t="s">
        <v>1010</v>
      </c>
      <c r="O235" t="s">
        <v>753</v>
      </c>
      <c r="P235" t="s">
        <v>744</v>
      </c>
      <c r="Q235" t="s">
        <v>745</v>
      </c>
      <c r="R235" t="s">
        <v>640</v>
      </c>
      <c r="S235" t="s">
        <v>13007</v>
      </c>
      <c r="T235" t="s">
        <v>12958</v>
      </c>
    </row>
    <row r="236" spans="1:20" x14ac:dyDescent="0.25">
      <c r="A236" t="s">
        <v>239</v>
      </c>
      <c r="B236" t="s">
        <v>245</v>
      </c>
      <c r="C236">
        <v>159</v>
      </c>
      <c r="D236">
        <v>1</v>
      </c>
      <c r="E236" t="s">
        <v>13008</v>
      </c>
      <c r="F236">
        <v>109</v>
      </c>
      <c r="G236">
        <v>0</v>
      </c>
      <c r="H236" t="s">
        <v>637</v>
      </c>
      <c r="I236" t="s">
        <v>13009</v>
      </c>
      <c r="J236" t="s">
        <v>754</v>
      </c>
      <c r="K236" t="s">
        <v>639</v>
      </c>
      <c r="L236" t="s">
        <v>640</v>
      </c>
      <c r="M236" t="s">
        <v>13010</v>
      </c>
      <c r="N236" t="s">
        <v>639</v>
      </c>
      <c r="O236" t="s">
        <v>641</v>
      </c>
      <c r="P236" t="s">
        <v>5</v>
      </c>
      <c r="Q236" t="s">
        <v>642</v>
      </c>
      <c r="R236" t="s">
        <v>640</v>
      </c>
      <c r="S236" t="s">
        <v>13011</v>
      </c>
      <c r="T236" t="s">
        <v>12958</v>
      </c>
    </row>
    <row r="237" spans="1:20" x14ac:dyDescent="0.25">
      <c r="A237" t="s">
        <v>241</v>
      </c>
      <c r="B237" t="s">
        <v>247</v>
      </c>
      <c r="C237">
        <v>139</v>
      </c>
      <c r="D237">
        <v>1</v>
      </c>
      <c r="E237" t="s">
        <v>12954</v>
      </c>
      <c r="F237">
        <v>930</v>
      </c>
      <c r="G237">
        <v>0</v>
      </c>
      <c r="H237" t="s">
        <v>751</v>
      </c>
      <c r="I237" t="s">
        <v>12955</v>
      </c>
      <c r="J237" t="s">
        <v>12956</v>
      </c>
      <c r="K237" t="s">
        <v>800</v>
      </c>
      <c r="L237" t="s">
        <v>12957</v>
      </c>
      <c r="M237" t="s">
        <v>12958</v>
      </c>
      <c r="N237" t="s">
        <v>1010</v>
      </c>
      <c r="O237" t="s">
        <v>753</v>
      </c>
      <c r="P237" t="s">
        <v>744</v>
      </c>
      <c r="Q237" t="s">
        <v>745</v>
      </c>
      <c r="R237" t="s">
        <v>640</v>
      </c>
      <c r="S237" t="s">
        <v>12959</v>
      </c>
      <c r="T237" t="s">
        <v>13010</v>
      </c>
    </row>
    <row r="238" spans="1:20" x14ac:dyDescent="0.25">
      <c r="A238" t="s">
        <v>240</v>
      </c>
      <c r="B238" t="s">
        <v>246</v>
      </c>
      <c r="C238">
        <v>139</v>
      </c>
      <c r="D238">
        <v>2</v>
      </c>
      <c r="E238" t="s">
        <v>12954</v>
      </c>
      <c r="F238">
        <v>930</v>
      </c>
      <c r="G238">
        <v>0</v>
      </c>
      <c r="H238" t="s">
        <v>751</v>
      </c>
      <c r="I238" t="s">
        <v>12955</v>
      </c>
      <c r="J238" t="s">
        <v>12956</v>
      </c>
      <c r="K238" t="s">
        <v>800</v>
      </c>
      <c r="L238" t="s">
        <v>12957</v>
      </c>
      <c r="M238" t="s">
        <v>12958</v>
      </c>
      <c r="N238" t="s">
        <v>1010</v>
      </c>
      <c r="O238" t="s">
        <v>753</v>
      </c>
      <c r="P238" t="s">
        <v>744</v>
      </c>
      <c r="Q238" t="s">
        <v>745</v>
      </c>
      <c r="R238" t="s">
        <v>640</v>
      </c>
      <c r="S238" t="s">
        <v>12959</v>
      </c>
      <c r="T238" t="s">
        <v>13010</v>
      </c>
    </row>
    <row r="239" spans="1:20" x14ac:dyDescent="0.25">
      <c r="A239" t="s">
        <v>239</v>
      </c>
      <c r="B239" t="s">
        <v>245</v>
      </c>
      <c r="C239">
        <v>139</v>
      </c>
      <c r="D239">
        <v>1</v>
      </c>
      <c r="E239" t="s">
        <v>12954</v>
      </c>
      <c r="F239">
        <v>930</v>
      </c>
      <c r="G239">
        <v>0</v>
      </c>
      <c r="H239" t="s">
        <v>751</v>
      </c>
      <c r="I239" t="s">
        <v>12955</v>
      </c>
      <c r="J239" t="s">
        <v>12956</v>
      </c>
      <c r="K239" t="s">
        <v>800</v>
      </c>
      <c r="L239" t="s">
        <v>12957</v>
      </c>
      <c r="M239" t="s">
        <v>12958</v>
      </c>
      <c r="N239" t="s">
        <v>1010</v>
      </c>
      <c r="O239" t="s">
        <v>753</v>
      </c>
      <c r="P239" t="s">
        <v>744</v>
      </c>
      <c r="Q239" t="s">
        <v>745</v>
      </c>
      <c r="R239" t="s">
        <v>640</v>
      </c>
      <c r="S239" t="s">
        <v>12959</v>
      </c>
      <c r="T239" t="s">
        <v>13010</v>
      </c>
    </row>
    <row r="240" spans="1:20" x14ac:dyDescent="0.25">
      <c r="A240" t="s">
        <v>601</v>
      </c>
      <c r="B240" t="s">
        <v>742</v>
      </c>
      <c r="C240">
        <v>87.2</v>
      </c>
      <c r="D240">
        <v>1</v>
      </c>
      <c r="E240" t="s">
        <v>13012</v>
      </c>
      <c r="F240">
        <v>95.2</v>
      </c>
      <c r="G240">
        <v>8</v>
      </c>
      <c r="H240" t="s">
        <v>677</v>
      </c>
      <c r="I240" t="s">
        <v>11401</v>
      </c>
      <c r="J240" t="s">
        <v>11402</v>
      </c>
      <c r="K240" t="s">
        <v>1004</v>
      </c>
      <c r="L240" t="s">
        <v>11403</v>
      </c>
      <c r="M240" t="s">
        <v>13013</v>
      </c>
      <c r="N240" t="s">
        <v>639</v>
      </c>
      <c r="O240" t="s">
        <v>678</v>
      </c>
      <c r="P240" t="s">
        <v>23</v>
      </c>
      <c r="Q240" t="s">
        <v>679</v>
      </c>
      <c r="R240" t="s">
        <v>640</v>
      </c>
      <c r="S240" t="s">
        <v>13014</v>
      </c>
      <c r="T240" t="s">
        <v>13013</v>
      </c>
    </row>
    <row r="241" spans="1:20" x14ac:dyDescent="0.25">
      <c r="A241" t="s">
        <v>601</v>
      </c>
      <c r="B241" t="s">
        <v>602</v>
      </c>
      <c r="C241">
        <v>139</v>
      </c>
      <c r="D241">
        <v>1</v>
      </c>
      <c r="E241" t="s">
        <v>13015</v>
      </c>
      <c r="F241">
        <v>215</v>
      </c>
      <c r="G241">
        <v>0</v>
      </c>
      <c r="H241" t="s">
        <v>751</v>
      </c>
      <c r="I241" t="s">
        <v>13016</v>
      </c>
      <c r="J241" t="s">
        <v>13017</v>
      </c>
      <c r="K241" t="s">
        <v>667</v>
      </c>
      <c r="L241" t="s">
        <v>13018</v>
      </c>
      <c r="M241" t="s">
        <v>13013</v>
      </c>
      <c r="N241" t="s">
        <v>1010</v>
      </c>
      <c r="O241" t="s">
        <v>753</v>
      </c>
      <c r="P241" t="s">
        <v>744</v>
      </c>
      <c r="Q241" t="s">
        <v>745</v>
      </c>
      <c r="R241" t="s">
        <v>640</v>
      </c>
      <c r="S241" t="s">
        <v>13019</v>
      </c>
      <c r="T241" t="s">
        <v>13020</v>
      </c>
    </row>
    <row r="242" spans="1:20" x14ac:dyDescent="0.25">
      <c r="A242" t="s">
        <v>239</v>
      </c>
      <c r="B242" t="s">
        <v>245</v>
      </c>
      <c r="C242">
        <v>139</v>
      </c>
      <c r="D242">
        <v>1</v>
      </c>
      <c r="E242" t="s">
        <v>13015</v>
      </c>
      <c r="F242">
        <v>215</v>
      </c>
      <c r="G242">
        <v>0</v>
      </c>
      <c r="H242" t="s">
        <v>751</v>
      </c>
      <c r="I242" t="s">
        <v>13016</v>
      </c>
      <c r="J242" t="s">
        <v>13017</v>
      </c>
      <c r="K242" t="s">
        <v>667</v>
      </c>
      <c r="L242" t="s">
        <v>13018</v>
      </c>
      <c r="M242" t="s">
        <v>13013</v>
      </c>
      <c r="N242" t="s">
        <v>1010</v>
      </c>
      <c r="O242" t="s">
        <v>753</v>
      </c>
      <c r="P242" t="s">
        <v>744</v>
      </c>
      <c r="Q242" t="s">
        <v>745</v>
      </c>
      <c r="R242" t="s">
        <v>640</v>
      </c>
      <c r="S242" t="s">
        <v>13019</v>
      </c>
      <c r="T242" t="s">
        <v>13020</v>
      </c>
    </row>
    <row r="243" spans="1:20" x14ac:dyDescent="0.25">
      <c r="A243" t="s">
        <v>22</v>
      </c>
      <c r="B243" t="s">
        <v>213</v>
      </c>
      <c r="C243">
        <v>72</v>
      </c>
      <c r="D243">
        <v>2</v>
      </c>
      <c r="E243" t="s">
        <v>13021</v>
      </c>
      <c r="F243">
        <v>144</v>
      </c>
      <c r="G243">
        <v>0</v>
      </c>
      <c r="H243" t="s">
        <v>677</v>
      </c>
      <c r="I243" t="s">
        <v>4128</v>
      </c>
      <c r="J243" t="s">
        <v>4129</v>
      </c>
      <c r="K243" t="s">
        <v>4130</v>
      </c>
      <c r="L243" t="s">
        <v>4131</v>
      </c>
      <c r="M243" t="s">
        <v>13022</v>
      </c>
      <c r="N243" t="s">
        <v>639</v>
      </c>
      <c r="O243" t="s">
        <v>678</v>
      </c>
      <c r="P243" t="s">
        <v>23</v>
      </c>
      <c r="Q243" t="s">
        <v>679</v>
      </c>
      <c r="R243" t="s">
        <v>640</v>
      </c>
      <c r="S243" t="s">
        <v>13023</v>
      </c>
      <c r="T243" t="s">
        <v>13022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13024</v>
      </c>
      <c r="F244">
        <v>100</v>
      </c>
      <c r="G244">
        <v>0</v>
      </c>
      <c r="H244" t="s">
        <v>637</v>
      </c>
      <c r="I244" t="s">
        <v>13025</v>
      </c>
      <c r="J244" t="s">
        <v>653</v>
      </c>
      <c r="K244" t="s">
        <v>639</v>
      </c>
      <c r="L244" t="s">
        <v>640</v>
      </c>
      <c r="M244" t="s">
        <v>13026</v>
      </c>
      <c r="N244" t="s">
        <v>639</v>
      </c>
      <c r="O244" t="s">
        <v>641</v>
      </c>
      <c r="P244" t="s">
        <v>5</v>
      </c>
      <c r="Q244" t="s">
        <v>642</v>
      </c>
      <c r="R244" t="s">
        <v>640</v>
      </c>
      <c r="S244" t="s">
        <v>13027</v>
      </c>
      <c r="T244" t="s">
        <v>13026</v>
      </c>
    </row>
    <row r="245" spans="1:20" x14ac:dyDescent="0.25">
      <c r="A245" t="s">
        <v>147</v>
      </c>
      <c r="B245" t="s">
        <v>148</v>
      </c>
      <c r="C245">
        <v>65</v>
      </c>
      <c r="D245">
        <v>9</v>
      </c>
      <c r="E245" t="s">
        <v>13028</v>
      </c>
      <c r="F245">
        <v>315</v>
      </c>
      <c r="G245">
        <v>0</v>
      </c>
      <c r="H245" t="s">
        <v>637</v>
      </c>
      <c r="I245" t="s">
        <v>13029</v>
      </c>
      <c r="J245" t="s">
        <v>646</v>
      </c>
      <c r="K245" t="s">
        <v>639</v>
      </c>
      <c r="L245" t="s">
        <v>640</v>
      </c>
      <c r="M245" t="s">
        <v>13030</v>
      </c>
      <c r="N245" t="s">
        <v>639</v>
      </c>
      <c r="O245" t="s">
        <v>647</v>
      </c>
      <c r="P245" t="s">
        <v>5</v>
      </c>
      <c r="Q245" t="s">
        <v>648</v>
      </c>
      <c r="R245" t="s">
        <v>640</v>
      </c>
      <c r="S245" t="s">
        <v>13031</v>
      </c>
      <c r="T245" t="s">
        <v>13032</v>
      </c>
    </row>
    <row r="246" spans="1:20" x14ac:dyDescent="0.25">
      <c r="A246" t="s">
        <v>147</v>
      </c>
      <c r="B246" t="s">
        <v>148</v>
      </c>
      <c r="C246">
        <v>40</v>
      </c>
      <c r="D246">
        <v>10</v>
      </c>
      <c r="E246" t="s">
        <v>13033</v>
      </c>
      <c r="F246">
        <v>400</v>
      </c>
      <c r="G246">
        <v>0</v>
      </c>
      <c r="H246" t="s">
        <v>637</v>
      </c>
      <c r="I246" t="s">
        <v>13034</v>
      </c>
      <c r="J246" t="s">
        <v>646</v>
      </c>
      <c r="K246" t="s">
        <v>639</v>
      </c>
      <c r="L246" t="s">
        <v>640</v>
      </c>
      <c r="M246" t="s">
        <v>13032</v>
      </c>
      <c r="N246" t="s">
        <v>639</v>
      </c>
      <c r="O246" t="s">
        <v>641</v>
      </c>
      <c r="P246" t="s">
        <v>5</v>
      </c>
      <c r="Q246" t="s">
        <v>642</v>
      </c>
      <c r="R246" t="s">
        <v>640</v>
      </c>
      <c r="S246" t="s">
        <v>13035</v>
      </c>
      <c r="T246" t="s">
        <v>13032</v>
      </c>
    </row>
    <row r="247" spans="1:20" x14ac:dyDescent="0.25">
      <c r="A247" t="s">
        <v>240</v>
      </c>
      <c r="B247" t="s">
        <v>246</v>
      </c>
      <c r="C247">
        <v>159</v>
      </c>
      <c r="D247">
        <v>1</v>
      </c>
      <c r="E247" t="s">
        <v>13036</v>
      </c>
      <c r="F247">
        <v>129</v>
      </c>
      <c r="G247">
        <v>0</v>
      </c>
      <c r="H247" t="s">
        <v>637</v>
      </c>
      <c r="I247" t="s">
        <v>13037</v>
      </c>
      <c r="J247" t="s">
        <v>663</v>
      </c>
      <c r="K247" t="s">
        <v>639</v>
      </c>
      <c r="L247" t="s">
        <v>640</v>
      </c>
      <c r="M247" t="s">
        <v>13038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13039</v>
      </c>
      <c r="T247" t="s">
        <v>13038</v>
      </c>
    </row>
    <row r="248" spans="1:20" x14ac:dyDescent="0.25">
      <c r="A248" t="s">
        <v>240</v>
      </c>
      <c r="B248" t="s">
        <v>742</v>
      </c>
      <c r="C248">
        <v>103.55</v>
      </c>
      <c r="D248">
        <v>1</v>
      </c>
      <c r="E248" t="s">
        <v>13040</v>
      </c>
      <c r="F248">
        <v>215.1</v>
      </c>
      <c r="G248">
        <v>8</v>
      </c>
      <c r="H248" t="s">
        <v>677</v>
      </c>
      <c r="I248" t="s">
        <v>13041</v>
      </c>
      <c r="J248" t="s">
        <v>13042</v>
      </c>
      <c r="K248" t="s">
        <v>13043</v>
      </c>
      <c r="L248" t="s">
        <v>13044</v>
      </c>
      <c r="M248" t="s">
        <v>13038</v>
      </c>
      <c r="N248" t="s">
        <v>639</v>
      </c>
      <c r="O248" t="s">
        <v>678</v>
      </c>
      <c r="P248" t="s">
        <v>23</v>
      </c>
      <c r="Q248" t="s">
        <v>679</v>
      </c>
      <c r="R248" t="s">
        <v>640</v>
      </c>
      <c r="S248" t="s">
        <v>13045</v>
      </c>
      <c r="T248" t="s">
        <v>13046</v>
      </c>
    </row>
    <row r="249" spans="1:20" x14ac:dyDescent="0.25">
      <c r="A249" t="s">
        <v>601</v>
      </c>
      <c r="B249" t="s">
        <v>742</v>
      </c>
      <c r="C249">
        <v>103.55</v>
      </c>
      <c r="D249">
        <v>1</v>
      </c>
      <c r="E249" t="s">
        <v>13040</v>
      </c>
      <c r="F249">
        <v>215.1</v>
      </c>
      <c r="G249">
        <v>8</v>
      </c>
      <c r="H249" t="s">
        <v>677</v>
      </c>
      <c r="I249" t="s">
        <v>13041</v>
      </c>
      <c r="J249" t="s">
        <v>13042</v>
      </c>
      <c r="K249" t="s">
        <v>13043</v>
      </c>
      <c r="L249" t="s">
        <v>13044</v>
      </c>
      <c r="M249" t="s">
        <v>13038</v>
      </c>
      <c r="N249" t="s">
        <v>639</v>
      </c>
      <c r="O249" t="s">
        <v>678</v>
      </c>
      <c r="P249" t="s">
        <v>23</v>
      </c>
      <c r="Q249" t="s">
        <v>679</v>
      </c>
      <c r="R249" t="s">
        <v>640</v>
      </c>
      <c r="S249" t="s">
        <v>13045</v>
      </c>
      <c r="T249" t="s">
        <v>13046</v>
      </c>
    </row>
    <row r="250" spans="1:20" x14ac:dyDescent="0.25">
      <c r="A250" t="s">
        <v>601</v>
      </c>
      <c r="B250" t="s">
        <v>602</v>
      </c>
      <c r="C250">
        <v>159</v>
      </c>
      <c r="D250">
        <v>1</v>
      </c>
      <c r="E250" t="s">
        <v>13047</v>
      </c>
      <c r="F250">
        <v>129</v>
      </c>
      <c r="G250">
        <v>0</v>
      </c>
      <c r="H250" t="s">
        <v>637</v>
      </c>
      <c r="I250" t="s">
        <v>13048</v>
      </c>
      <c r="J250" t="s">
        <v>653</v>
      </c>
      <c r="K250" t="s">
        <v>639</v>
      </c>
      <c r="L250" t="s">
        <v>640</v>
      </c>
      <c r="M250" t="s">
        <v>13049</v>
      </c>
      <c r="N250" t="s">
        <v>639</v>
      </c>
      <c r="O250" t="s">
        <v>641</v>
      </c>
      <c r="P250" t="s">
        <v>5</v>
      </c>
      <c r="Q250" t="s">
        <v>642</v>
      </c>
      <c r="R250" t="s">
        <v>640</v>
      </c>
      <c r="S250" t="s">
        <v>13050</v>
      </c>
      <c r="T250" t="s">
        <v>13049</v>
      </c>
    </row>
    <row r="251" spans="1:20" x14ac:dyDescent="0.25">
      <c r="A251" t="s">
        <v>147</v>
      </c>
      <c r="B251" t="s">
        <v>148</v>
      </c>
      <c r="C251">
        <v>33.333333333333336</v>
      </c>
      <c r="D251">
        <v>3</v>
      </c>
      <c r="E251" t="s">
        <v>13051</v>
      </c>
      <c r="F251">
        <v>100</v>
      </c>
      <c r="G251">
        <v>0</v>
      </c>
      <c r="H251" t="s">
        <v>637</v>
      </c>
      <c r="I251" t="s">
        <v>13052</v>
      </c>
      <c r="J251" t="s">
        <v>653</v>
      </c>
      <c r="K251" t="s">
        <v>639</v>
      </c>
      <c r="L251" t="s">
        <v>640</v>
      </c>
      <c r="M251" t="s">
        <v>13053</v>
      </c>
      <c r="N251" t="s">
        <v>639</v>
      </c>
      <c r="O251" t="s">
        <v>641</v>
      </c>
      <c r="P251" t="s">
        <v>5</v>
      </c>
      <c r="Q251" t="s">
        <v>642</v>
      </c>
      <c r="R251" t="s">
        <v>640</v>
      </c>
      <c r="S251" t="s">
        <v>13054</v>
      </c>
      <c r="T251" t="s">
        <v>13053</v>
      </c>
    </row>
    <row r="252" spans="1:20" x14ac:dyDescent="0.25">
      <c r="A252" t="s">
        <v>147</v>
      </c>
      <c r="B252" t="s">
        <v>148</v>
      </c>
      <c r="C252">
        <v>33.333333333333336</v>
      </c>
      <c r="D252">
        <v>3</v>
      </c>
      <c r="E252" t="s">
        <v>13055</v>
      </c>
      <c r="F252">
        <v>100</v>
      </c>
      <c r="G252">
        <v>0</v>
      </c>
      <c r="H252" t="s">
        <v>637</v>
      </c>
      <c r="I252" t="s">
        <v>13056</v>
      </c>
      <c r="J252" t="s">
        <v>655</v>
      </c>
      <c r="K252" t="s">
        <v>639</v>
      </c>
      <c r="L252" t="s">
        <v>640</v>
      </c>
      <c r="M252" t="s">
        <v>13057</v>
      </c>
      <c r="N252" t="s">
        <v>639</v>
      </c>
      <c r="O252" t="s">
        <v>641</v>
      </c>
      <c r="P252" t="s">
        <v>5</v>
      </c>
      <c r="Q252" t="s">
        <v>642</v>
      </c>
      <c r="R252" t="s">
        <v>640</v>
      </c>
      <c r="S252" t="s">
        <v>13058</v>
      </c>
      <c r="T252" t="s">
        <v>13057</v>
      </c>
    </row>
    <row r="253" spans="1:20" x14ac:dyDescent="0.25">
      <c r="A253" t="s">
        <v>240</v>
      </c>
      <c r="B253" t="s">
        <v>742</v>
      </c>
      <c r="C253">
        <v>104.05</v>
      </c>
      <c r="D253">
        <v>2</v>
      </c>
      <c r="E253" t="s">
        <v>13059</v>
      </c>
      <c r="F253">
        <v>215.1</v>
      </c>
      <c r="G253">
        <v>7</v>
      </c>
      <c r="H253" t="s">
        <v>677</v>
      </c>
      <c r="I253" t="s">
        <v>13060</v>
      </c>
      <c r="J253" t="s">
        <v>13061</v>
      </c>
      <c r="K253" t="s">
        <v>13062</v>
      </c>
      <c r="L253" t="s">
        <v>13063</v>
      </c>
      <c r="M253" t="s">
        <v>13064</v>
      </c>
      <c r="N253" t="s">
        <v>639</v>
      </c>
      <c r="O253" t="s">
        <v>678</v>
      </c>
      <c r="P253" t="s">
        <v>23</v>
      </c>
      <c r="Q253" t="s">
        <v>679</v>
      </c>
      <c r="R253" t="s">
        <v>640</v>
      </c>
      <c r="S253" t="s">
        <v>13065</v>
      </c>
      <c r="T253" t="s">
        <v>13066</v>
      </c>
    </row>
    <row r="254" spans="1:20" x14ac:dyDescent="0.25">
      <c r="A254" t="s">
        <v>147</v>
      </c>
      <c r="B254" t="s">
        <v>148</v>
      </c>
      <c r="C254">
        <v>50</v>
      </c>
      <c r="D254">
        <v>6</v>
      </c>
      <c r="E254" t="s">
        <v>13067</v>
      </c>
      <c r="F254">
        <v>200</v>
      </c>
      <c r="G254">
        <v>0</v>
      </c>
      <c r="H254" t="s">
        <v>637</v>
      </c>
      <c r="I254" t="s">
        <v>13068</v>
      </c>
      <c r="J254" t="s">
        <v>653</v>
      </c>
      <c r="K254" t="s">
        <v>639</v>
      </c>
      <c r="L254" t="s">
        <v>640</v>
      </c>
      <c r="M254" t="s">
        <v>13069</v>
      </c>
      <c r="N254" t="s">
        <v>639</v>
      </c>
      <c r="O254" t="s">
        <v>641</v>
      </c>
      <c r="P254" t="s">
        <v>5</v>
      </c>
      <c r="Q254" t="s">
        <v>642</v>
      </c>
      <c r="R254" t="s">
        <v>640</v>
      </c>
      <c r="S254" t="s">
        <v>13070</v>
      </c>
      <c r="T254" t="s">
        <v>13069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13071</v>
      </c>
      <c r="F255">
        <v>110</v>
      </c>
      <c r="G255">
        <v>10</v>
      </c>
      <c r="H255" t="s">
        <v>637</v>
      </c>
      <c r="I255" t="s">
        <v>13072</v>
      </c>
      <c r="J255" t="s">
        <v>685</v>
      </c>
      <c r="K255" t="s">
        <v>639</v>
      </c>
      <c r="L255" t="s">
        <v>640</v>
      </c>
      <c r="M255" t="s">
        <v>13073</v>
      </c>
      <c r="N255" t="s">
        <v>639</v>
      </c>
      <c r="O255" t="s">
        <v>641</v>
      </c>
      <c r="P255" t="s">
        <v>5</v>
      </c>
      <c r="Q255" t="s">
        <v>642</v>
      </c>
      <c r="R255" t="s">
        <v>640</v>
      </c>
      <c r="S255" t="s">
        <v>13074</v>
      </c>
      <c r="T255" t="s">
        <v>13073</v>
      </c>
    </row>
    <row r="256" spans="1:20" x14ac:dyDescent="0.25">
      <c r="A256" t="s">
        <v>147</v>
      </c>
      <c r="B256" t="s">
        <v>148</v>
      </c>
      <c r="C256">
        <v>33.333333333333336</v>
      </c>
      <c r="D256">
        <v>3</v>
      </c>
      <c r="E256" t="s">
        <v>13075</v>
      </c>
      <c r="F256">
        <v>100</v>
      </c>
      <c r="G256">
        <v>0</v>
      </c>
      <c r="H256" t="s">
        <v>637</v>
      </c>
      <c r="I256" t="s">
        <v>13076</v>
      </c>
      <c r="J256" t="s">
        <v>707</v>
      </c>
      <c r="K256" t="s">
        <v>639</v>
      </c>
      <c r="L256" t="s">
        <v>640</v>
      </c>
      <c r="M256" t="s">
        <v>13077</v>
      </c>
      <c r="N256" t="s">
        <v>639</v>
      </c>
      <c r="O256" t="s">
        <v>647</v>
      </c>
      <c r="P256" t="s">
        <v>5</v>
      </c>
      <c r="Q256" t="s">
        <v>648</v>
      </c>
      <c r="R256" t="s">
        <v>13078</v>
      </c>
      <c r="S256" t="s">
        <v>13079</v>
      </c>
      <c r="T256" t="s">
        <v>13080</v>
      </c>
    </row>
    <row r="257" spans="1:20" x14ac:dyDescent="0.25">
      <c r="A257" t="s">
        <v>147</v>
      </c>
      <c r="B257" t="s">
        <v>148</v>
      </c>
      <c r="C257">
        <v>33.333333333333336</v>
      </c>
      <c r="D257">
        <v>6</v>
      </c>
      <c r="E257" t="s">
        <v>13081</v>
      </c>
      <c r="F257">
        <v>298</v>
      </c>
      <c r="G257">
        <v>0</v>
      </c>
      <c r="H257" t="s">
        <v>649</v>
      </c>
      <c r="I257" t="s">
        <v>839</v>
      </c>
      <c r="J257" t="s">
        <v>13082</v>
      </c>
      <c r="K257" t="s">
        <v>10888</v>
      </c>
      <c r="L257" t="s">
        <v>13083</v>
      </c>
      <c r="M257" t="s">
        <v>13084</v>
      </c>
      <c r="N257" t="s">
        <v>639</v>
      </c>
      <c r="O257" t="s">
        <v>656</v>
      </c>
      <c r="P257" t="s">
        <v>26</v>
      </c>
      <c r="Q257" t="s">
        <v>652</v>
      </c>
      <c r="R257" t="s">
        <v>640</v>
      </c>
      <c r="S257" t="s">
        <v>13085</v>
      </c>
      <c r="T257" t="s">
        <v>13084</v>
      </c>
    </row>
    <row r="258" spans="1:20" x14ac:dyDescent="0.25">
      <c r="A258" t="s">
        <v>147</v>
      </c>
      <c r="B258" t="s">
        <v>148</v>
      </c>
      <c r="C258">
        <v>33.333333333333336</v>
      </c>
      <c r="D258">
        <v>3</v>
      </c>
      <c r="E258" t="s">
        <v>13086</v>
      </c>
      <c r="F258">
        <v>103</v>
      </c>
      <c r="G258">
        <v>3</v>
      </c>
      <c r="H258" t="s">
        <v>637</v>
      </c>
      <c r="I258" t="s">
        <v>13087</v>
      </c>
      <c r="J258" t="s">
        <v>659</v>
      </c>
      <c r="K258" t="s">
        <v>639</v>
      </c>
      <c r="L258" t="s">
        <v>640</v>
      </c>
      <c r="M258" t="s">
        <v>13088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13089</v>
      </c>
      <c r="T258" t="s">
        <v>13084</v>
      </c>
    </row>
    <row r="259" spans="1:20" x14ac:dyDescent="0.25">
      <c r="A259" t="s">
        <v>241</v>
      </c>
      <c r="B259" t="s">
        <v>247</v>
      </c>
      <c r="C259">
        <v>159</v>
      </c>
      <c r="D259">
        <v>1</v>
      </c>
      <c r="E259" t="s">
        <v>13090</v>
      </c>
      <c r="F259">
        <v>258</v>
      </c>
      <c r="G259">
        <v>0</v>
      </c>
      <c r="H259" t="s">
        <v>637</v>
      </c>
      <c r="I259" t="s">
        <v>13091</v>
      </c>
      <c r="J259" t="s">
        <v>670</v>
      </c>
      <c r="K259" t="s">
        <v>639</v>
      </c>
      <c r="L259" t="s">
        <v>640</v>
      </c>
      <c r="M259" t="s">
        <v>13088</v>
      </c>
      <c r="N259" t="s">
        <v>639</v>
      </c>
      <c r="O259" t="s">
        <v>641</v>
      </c>
      <c r="P259" t="s">
        <v>5</v>
      </c>
      <c r="Q259" t="s">
        <v>642</v>
      </c>
      <c r="R259" t="s">
        <v>640</v>
      </c>
      <c r="S259" t="s">
        <v>13092</v>
      </c>
      <c r="T259" t="s">
        <v>13088</v>
      </c>
    </row>
    <row r="260" spans="1:20" x14ac:dyDescent="0.25">
      <c r="A260" t="s">
        <v>601</v>
      </c>
      <c r="B260" t="s">
        <v>602</v>
      </c>
      <c r="C260">
        <v>159</v>
      </c>
      <c r="D260">
        <v>1</v>
      </c>
      <c r="E260" t="s">
        <v>13090</v>
      </c>
      <c r="F260">
        <v>258</v>
      </c>
      <c r="G260">
        <v>0</v>
      </c>
      <c r="H260" t="s">
        <v>637</v>
      </c>
      <c r="I260" t="s">
        <v>13091</v>
      </c>
      <c r="J260" t="s">
        <v>670</v>
      </c>
      <c r="K260" t="s">
        <v>639</v>
      </c>
      <c r="L260" t="s">
        <v>640</v>
      </c>
      <c r="M260" t="s">
        <v>13088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13092</v>
      </c>
      <c r="T260" t="s">
        <v>13088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13093</v>
      </c>
      <c r="F261">
        <v>200</v>
      </c>
      <c r="G261">
        <v>0</v>
      </c>
      <c r="H261" t="s">
        <v>637</v>
      </c>
      <c r="I261" t="s">
        <v>13094</v>
      </c>
      <c r="J261" t="s">
        <v>664</v>
      </c>
      <c r="K261" t="s">
        <v>639</v>
      </c>
      <c r="L261" t="s">
        <v>640</v>
      </c>
      <c r="M261" t="s">
        <v>13095</v>
      </c>
      <c r="N261" t="s">
        <v>639</v>
      </c>
      <c r="O261" t="s">
        <v>647</v>
      </c>
      <c r="P261" t="s">
        <v>5</v>
      </c>
      <c r="Q261" t="s">
        <v>648</v>
      </c>
      <c r="R261" t="s">
        <v>640</v>
      </c>
      <c r="S261" t="s">
        <v>13096</v>
      </c>
      <c r="T261" t="s">
        <v>13095</v>
      </c>
    </row>
    <row r="262" spans="1:20" x14ac:dyDescent="0.25">
      <c r="A262" t="s">
        <v>240</v>
      </c>
      <c r="B262" t="s">
        <v>246</v>
      </c>
      <c r="C262">
        <v>159</v>
      </c>
      <c r="D262">
        <v>2</v>
      </c>
      <c r="E262" t="s">
        <v>13097</v>
      </c>
      <c r="F262">
        <v>258</v>
      </c>
      <c r="G262">
        <v>0</v>
      </c>
      <c r="H262" t="s">
        <v>637</v>
      </c>
      <c r="I262" t="s">
        <v>13098</v>
      </c>
      <c r="J262" t="s">
        <v>674</v>
      </c>
      <c r="K262" t="s">
        <v>639</v>
      </c>
      <c r="L262" t="s">
        <v>640</v>
      </c>
      <c r="M262" t="s">
        <v>13099</v>
      </c>
      <c r="N262" t="s">
        <v>639</v>
      </c>
      <c r="O262" t="s">
        <v>641</v>
      </c>
      <c r="P262" t="s">
        <v>5</v>
      </c>
      <c r="Q262" t="s">
        <v>642</v>
      </c>
      <c r="R262" t="s">
        <v>640</v>
      </c>
      <c r="S262" t="s">
        <v>13100</v>
      </c>
      <c r="T262" t="s">
        <v>13099</v>
      </c>
    </row>
    <row r="263" spans="1:20" x14ac:dyDescent="0.25">
      <c r="A263" t="s">
        <v>99</v>
      </c>
      <c r="B263" t="s">
        <v>100</v>
      </c>
      <c r="C263">
        <v>10</v>
      </c>
      <c r="D263">
        <v>20</v>
      </c>
      <c r="E263" t="s">
        <v>13101</v>
      </c>
      <c r="F263">
        <v>222</v>
      </c>
      <c r="G263">
        <v>0</v>
      </c>
      <c r="H263" t="s">
        <v>649</v>
      </c>
      <c r="I263" t="s">
        <v>13102</v>
      </c>
      <c r="J263" t="s">
        <v>13103</v>
      </c>
      <c r="K263" t="s">
        <v>1099</v>
      </c>
      <c r="L263" t="s">
        <v>5026</v>
      </c>
      <c r="M263" t="s">
        <v>13104</v>
      </c>
      <c r="N263" t="s">
        <v>639</v>
      </c>
      <c r="O263" t="s">
        <v>651</v>
      </c>
      <c r="P263" t="s">
        <v>26</v>
      </c>
      <c r="Q263" t="s">
        <v>652</v>
      </c>
      <c r="R263" t="s">
        <v>640</v>
      </c>
      <c r="S263" t="s">
        <v>13105</v>
      </c>
      <c r="T263" t="s">
        <v>13104</v>
      </c>
    </row>
    <row r="264" spans="1:20" x14ac:dyDescent="0.25">
      <c r="A264" t="s">
        <v>147</v>
      </c>
      <c r="B264" t="s">
        <v>148</v>
      </c>
      <c r="C264">
        <v>33.333333333333336</v>
      </c>
      <c r="D264">
        <v>3</v>
      </c>
      <c r="E264" t="s">
        <v>13106</v>
      </c>
      <c r="F264">
        <v>110</v>
      </c>
      <c r="G264">
        <v>10</v>
      </c>
      <c r="H264" t="s">
        <v>637</v>
      </c>
      <c r="I264" t="s">
        <v>696</v>
      </c>
      <c r="J264" t="s">
        <v>747</v>
      </c>
      <c r="K264" t="s">
        <v>639</v>
      </c>
      <c r="L264" t="s">
        <v>640</v>
      </c>
      <c r="M264" t="s">
        <v>13107</v>
      </c>
      <c r="N264" t="s">
        <v>639</v>
      </c>
      <c r="O264" t="s">
        <v>641</v>
      </c>
      <c r="P264" t="s">
        <v>5</v>
      </c>
      <c r="Q264" t="s">
        <v>642</v>
      </c>
      <c r="R264" t="s">
        <v>640</v>
      </c>
      <c r="S264" t="s">
        <v>13108</v>
      </c>
      <c r="T264" t="s">
        <v>13109</v>
      </c>
    </row>
    <row r="265" spans="1:20" x14ac:dyDescent="0.25">
      <c r="A265" t="s">
        <v>240</v>
      </c>
      <c r="B265" t="s">
        <v>246</v>
      </c>
      <c r="C265">
        <v>109</v>
      </c>
      <c r="D265">
        <v>4</v>
      </c>
      <c r="E265" t="s">
        <v>13110</v>
      </c>
      <c r="F265">
        <v>486</v>
      </c>
      <c r="G265">
        <v>50</v>
      </c>
      <c r="H265" t="s">
        <v>649</v>
      </c>
      <c r="I265" t="s">
        <v>13111</v>
      </c>
      <c r="J265" t="s">
        <v>13112</v>
      </c>
      <c r="K265" t="s">
        <v>888</v>
      </c>
      <c r="L265" t="s">
        <v>13113</v>
      </c>
      <c r="M265" t="s">
        <v>13114</v>
      </c>
      <c r="N265" t="s">
        <v>1010</v>
      </c>
      <c r="O265" t="s">
        <v>743</v>
      </c>
      <c r="P265" t="s">
        <v>783</v>
      </c>
      <c r="Q265" t="s">
        <v>745</v>
      </c>
      <c r="R265" t="s">
        <v>640</v>
      </c>
      <c r="S265" t="s">
        <v>13115</v>
      </c>
      <c r="T265" t="s">
        <v>13116</v>
      </c>
    </row>
    <row r="266" spans="1:20" x14ac:dyDescent="0.25">
      <c r="A266" t="s">
        <v>147</v>
      </c>
      <c r="B266" t="s">
        <v>148</v>
      </c>
      <c r="C266">
        <v>50</v>
      </c>
      <c r="D266">
        <v>18</v>
      </c>
      <c r="E266" t="s">
        <v>13117</v>
      </c>
      <c r="F266">
        <v>600</v>
      </c>
      <c r="G266">
        <v>0</v>
      </c>
      <c r="H266" t="s">
        <v>637</v>
      </c>
      <c r="I266" t="s">
        <v>13118</v>
      </c>
      <c r="J266" t="s">
        <v>638</v>
      </c>
      <c r="K266" t="s">
        <v>639</v>
      </c>
      <c r="L266" t="s">
        <v>640</v>
      </c>
      <c r="M266" t="s">
        <v>13119</v>
      </c>
      <c r="N266" t="s">
        <v>639</v>
      </c>
      <c r="O266" t="s">
        <v>647</v>
      </c>
      <c r="P266" t="s">
        <v>5</v>
      </c>
      <c r="Q266" t="s">
        <v>648</v>
      </c>
      <c r="R266" t="s">
        <v>640</v>
      </c>
      <c r="S266" t="s">
        <v>13120</v>
      </c>
      <c r="T266" t="s">
        <v>13121</v>
      </c>
    </row>
    <row r="267" spans="1:20" x14ac:dyDescent="0.25">
      <c r="A267" t="s">
        <v>240</v>
      </c>
      <c r="B267" t="s">
        <v>246</v>
      </c>
      <c r="C267">
        <v>159</v>
      </c>
      <c r="D267">
        <v>1</v>
      </c>
      <c r="E267" t="s">
        <v>13122</v>
      </c>
      <c r="F267">
        <v>129</v>
      </c>
      <c r="G267">
        <v>0</v>
      </c>
      <c r="H267" t="s">
        <v>637</v>
      </c>
      <c r="I267" t="s">
        <v>13123</v>
      </c>
      <c r="J267" t="s">
        <v>722</v>
      </c>
      <c r="K267" t="s">
        <v>639</v>
      </c>
      <c r="L267" t="s">
        <v>640</v>
      </c>
      <c r="M267" t="s">
        <v>13124</v>
      </c>
      <c r="N267" t="s">
        <v>639</v>
      </c>
      <c r="O267" t="s">
        <v>641</v>
      </c>
      <c r="P267" t="s">
        <v>5</v>
      </c>
      <c r="Q267" t="s">
        <v>642</v>
      </c>
      <c r="R267" t="s">
        <v>640</v>
      </c>
      <c r="S267" t="s">
        <v>13125</v>
      </c>
      <c r="T267" t="s">
        <v>13124</v>
      </c>
    </row>
    <row r="268" spans="1:20" x14ac:dyDescent="0.25">
      <c r="A268" t="s">
        <v>147</v>
      </c>
      <c r="B268" t="s">
        <v>148</v>
      </c>
      <c r="C268">
        <v>33.333333333333336</v>
      </c>
      <c r="D268">
        <v>3</v>
      </c>
      <c r="E268" t="s">
        <v>13126</v>
      </c>
      <c r="F268">
        <v>200</v>
      </c>
      <c r="G268">
        <v>0</v>
      </c>
      <c r="H268" t="s">
        <v>637</v>
      </c>
      <c r="I268" t="s">
        <v>13127</v>
      </c>
      <c r="J268" t="s">
        <v>657</v>
      </c>
      <c r="K268" t="s">
        <v>639</v>
      </c>
      <c r="L268" t="s">
        <v>640</v>
      </c>
      <c r="M268" t="s">
        <v>13128</v>
      </c>
      <c r="N268" t="s">
        <v>639</v>
      </c>
      <c r="O268" t="s">
        <v>647</v>
      </c>
      <c r="P268" t="s">
        <v>5</v>
      </c>
      <c r="Q268" t="s">
        <v>648</v>
      </c>
      <c r="R268" t="s">
        <v>640</v>
      </c>
      <c r="S268" t="s">
        <v>13129</v>
      </c>
      <c r="T268" t="s">
        <v>13128</v>
      </c>
    </row>
    <row r="269" spans="1:20" x14ac:dyDescent="0.25">
      <c r="A269" t="s">
        <v>22</v>
      </c>
      <c r="B269" t="s">
        <v>27</v>
      </c>
      <c r="C269">
        <v>120</v>
      </c>
      <c r="D269">
        <v>1</v>
      </c>
      <c r="E269" t="s">
        <v>13126</v>
      </c>
      <c r="F269">
        <v>200</v>
      </c>
      <c r="G269">
        <v>0</v>
      </c>
      <c r="H269" t="s">
        <v>637</v>
      </c>
      <c r="I269" t="s">
        <v>13127</v>
      </c>
      <c r="J269" t="s">
        <v>657</v>
      </c>
      <c r="K269" t="s">
        <v>639</v>
      </c>
      <c r="L269" t="s">
        <v>640</v>
      </c>
      <c r="M269" t="s">
        <v>13128</v>
      </c>
      <c r="N269" t="s">
        <v>639</v>
      </c>
      <c r="O269" t="s">
        <v>647</v>
      </c>
      <c r="P269" t="s">
        <v>5</v>
      </c>
      <c r="Q269" t="s">
        <v>648</v>
      </c>
      <c r="R269" t="s">
        <v>640</v>
      </c>
      <c r="S269" t="s">
        <v>13129</v>
      </c>
      <c r="T269" t="s">
        <v>13128</v>
      </c>
    </row>
    <row r="270" spans="1:20" x14ac:dyDescent="0.25">
      <c r="A270" t="s">
        <v>147</v>
      </c>
      <c r="B270" t="s">
        <v>148</v>
      </c>
      <c r="C270">
        <v>50</v>
      </c>
      <c r="D270">
        <v>6</v>
      </c>
      <c r="E270" t="s">
        <v>13130</v>
      </c>
      <c r="F270">
        <v>200</v>
      </c>
      <c r="G270">
        <v>0</v>
      </c>
      <c r="H270" t="s">
        <v>637</v>
      </c>
      <c r="I270" t="s">
        <v>13131</v>
      </c>
      <c r="J270" t="s">
        <v>664</v>
      </c>
      <c r="K270" t="s">
        <v>639</v>
      </c>
      <c r="L270" t="s">
        <v>640</v>
      </c>
      <c r="M270" t="s">
        <v>13132</v>
      </c>
      <c r="N270" t="s">
        <v>639</v>
      </c>
      <c r="O270" t="s">
        <v>641</v>
      </c>
      <c r="P270" t="s">
        <v>5</v>
      </c>
      <c r="Q270" t="s">
        <v>642</v>
      </c>
      <c r="R270" t="s">
        <v>640</v>
      </c>
      <c r="S270" t="s">
        <v>13133</v>
      </c>
      <c r="T270" t="s">
        <v>13132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13134</v>
      </c>
      <c r="F271">
        <v>100</v>
      </c>
      <c r="G271">
        <v>0</v>
      </c>
      <c r="H271" t="s">
        <v>637</v>
      </c>
      <c r="I271" t="s">
        <v>13135</v>
      </c>
      <c r="J271" t="s">
        <v>653</v>
      </c>
      <c r="K271" t="s">
        <v>639</v>
      </c>
      <c r="L271" t="s">
        <v>640</v>
      </c>
      <c r="M271" t="s">
        <v>13136</v>
      </c>
      <c r="N271" t="s">
        <v>639</v>
      </c>
      <c r="O271" t="s">
        <v>641</v>
      </c>
      <c r="P271" t="s">
        <v>5</v>
      </c>
      <c r="Q271" t="s">
        <v>642</v>
      </c>
      <c r="R271" t="s">
        <v>640</v>
      </c>
      <c r="S271" t="s">
        <v>13137</v>
      </c>
      <c r="T271" t="s">
        <v>13136</v>
      </c>
    </row>
    <row r="272" spans="1:20" x14ac:dyDescent="0.25">
      <c r="A272" t="s">
        <v>240</v>
      </c>
      <c r="B272" t="s">
        <v>246</v>
      </c>
      <c r="C272">
        <v>159</v>
      </c>
      <c r="D272">
        <v>2</v>
      </c>
      <c r="E272" t="s">
        <v>13138</v>
      </c>
      <c r="F272">
        <v>218</v>
      </c>
      <c r="G272">
        <v>0</v>
      </c>
      <c r="H272" t="s">
        <v>637</v>
      </c>
      <c r="I272" t="s">
        <v>13139</v>
      </c>
      <c r="J272" t="s">
        <v>687</v>
      </c>
      <c r="K272" t="s">
        <v>639</v>
      </c>
      <c r="L272" t="s">
        <v>640</v>
      </c>
      <c r="M272" t="s">
        <v>13140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13141</v>
      </c>
      <c r="T272" t="s">
        <v>13140</v>
      </c>
    </row>
    <row r="273" spans="1:20" x14ac:dyDescent="0.25">
      <c r="A273" t="s">
        <v>18</v>
      </c>
      <c r="B273" t="s">
        <v>19</v>
      </c>
      <c r="C273">
        <v>66.666666666666671</v>
      </c>
      <c r="D273">
        <v>3</v>
      </c>
      <c r="E273" t="s">
        <v>13142</v>
      </c>
      <c r="F273">
        <v>129</v>
      </c>
      <c r="G273">
        <v>0</v>
      </c>
      <c r="H273" t="s">
        <v>637</v>
      </c>
      <c r="I273" t="s">
        <v>13143</v>
      </c>
      <c r="J273" t="s">
        <v>653</v>
      </c>
      <c r="K273" t="s">
        <v>639</v>
      </c>
      <c r="L273" t="s">
        <v>640</v>
      </c>
      <c r="M273" t="s">
        <v>13144</v>
      </c>
      <c r="N273" t="s">
        <v>639</v>
      </c>
      <c r="O273" t="s">
        <v>647</v>
      </c>
      <c r="P273" t="s">
        <v>5</v>
      </c>
      <c r="Q273" t="s">
        <v>648</v>
      </c>
      <c r="R273" t="s">
        <v>640</v>
      </c>
      <c r="S273" t="s">
        <v>13145</v>
      </c>
      <c r="T273" t="s">
        <v>13144</v>
      </c>
    </row>
    <row r="274" spans="1:20" x14ac:dyDescent="0.25">
      <c r="A274" t="s">
        <v>147</v>
      </c>
      <c r="B274" t="s">
        <v>148</v>
      </c>
      <c r="C274">
        <v>50</v>
      </c>
      <c r="D274">
        <v>6</v>
      </c>
      <c r="E274" t="s">
        <v>13146</v>
      </c>
      <c r="F274">
        <v>200</v>
      </c>
      <c r="G274">
        <v>0</v>
      </c>
      <c r="H274" t="s">
        <v>637</v>
      </c>
      <c r="I274" t="s">
        <v>13147</v>
      </c>
      <c r="J274" t="s">
        <v>659</v>
      </c>
      <c r="K274" t="s">
        <v>639</v>
      </c>
      <c r="L274" t="s">
        <v>640</v>
      </c>
      <c r="M274" t="s">
        <v>13148</v>
      </c>
      <c r="N274" t="s">
        <v>639</v>
      </c>
      <c r="O274" t="s">
        <v>641</v>
      </c>
      <c r="P274" t="s">
        <v>5</v>
      </c>
      <c r="Q274" t="s">
        <v>642</v>
      </c>
      <c r="R274" t="s">
        <v>640</v>
      </c>
      <c r="S274" t="s">
        <v>13149</v>
      </c>
      <c r="T274" t="s">
        <v>13148</v>
      </c>
    </row>
    <row r="275" spans="1:20" x14ac:dyDescent="0.25">
      <c r="A275" t="s">
        <v>147</v>
      </c>
      <c r="B275" t="s">
        <v>148</v>
      </c>
      <c r="C275">
        <v>33.333333333333336</v>
      </c>
      <c r="D275">
        <v>3</v>
      </c>
      <c r="E275" t="s">
        <v>13150</v>
      </c>
      <c r="F275">
        <v>101</v>
      </c>
      <c r="G275">
        <v>1</v>
      </c>
      <c r="H275" t="s">
        <v>637</v>
      </c>
      <c r="I275" t="s">
        <v>13151</v>
      </c>
      <c r="J275" t="s">
        <v>689</v>
      </c>
      <c r="K275" t="s">
        <v>639</v>
      </c>
      <c r="L275" t="s">
        <v>640</v>
      </c>
      <c r="M275" t="s">
        <v>13152</v>
      </c>
      <c r="N275" t="s">
        <v>639</v>
      </c>
      <c r="O275" t="s">
        <v>647</v>
      </c>
      <c r="P275" t="s">
        <v>5</v>
      </c>
      <c r="Q275" t="s">
        <v>648</v>
      </c>
      <c r="R275" t="s">
        <v>13153</v>
      </c>
      <c r="S275" t="s">
        <v>13154</v>
      </c>
      <c r="T275" t="s">
        <v>13152</v>
      </c>
    </row>
    <row r="276" spans="1:20" x14ac:dyDescent="0.25">
      <c r="A276" t="s">
        <v>147</v>
      </c>
      <c r="B276" t="s">
        <v>148</v>
      </c>
      <c r="C276">
        <v>65</v>
      </c>
      <c r="D276">
        <v>1</v>
      </c>
      <c r="E276" t="s">
        <v>13155</v>
      </c>
      <c r="F276">
        <v>35</v>
      </c>
      <c r="G276">
        <v>0</v>
      </c>
      <c r="H276" t="s">
        <v>637</v>
      </c>
      <c r="I276" t="s">
        <v>13156</v>
      </c>
      <c r="J276" t="s">
        <v>697</v>
      </c>
      <c r="K276" t="s">
        <v>639</v>
      </c>
      <c r="L276" t="s">
        <v>640</v>
      </c>
      <c r="M276" t="s">
        <v>13157</v>
      </c>
      <c r="N276" t="s">
        <v>639</v>
      </c>
      <c r="O276" t="s">
        <v>641</v>
      </c>
      <c r="P276" t="s">
        <v>5</v>
      </c>
      <c r="Q276" t="s">
        <v>642</v>
      </c>
      <c r="R276" t="s">
        <v>640</v>
      </c>
      <c r="S276" t="s">
        <v>13158</v>
      </c>
      <c r="T276" t="s">
        <v>13157</v>
      </c>
    </row>
    <row r="277" spans="1:20" x14ac:dyDescent="0.25">
      <c r="A277" t="s">
        <v>99</v>
      </c>
      <c r="B277" t="s">
        <v>100</v>
      </c>
      <c r="C277">
        <v>10</v>
      </c>
      <c r="D277">
        <v>10</v>
      </c>
      <c r="E277" t="s">
        <v>13159</v>
      </c>
      <c r="F277">
        <v>150</v>
      </c>
      <c r="G277">
        <v>0</v>
      </c>
      <c r="H277" t="s">
        <v>649</v>
      </c>
      <c r="I277" t="s">
        <v>841</v>
      </c>
      <c r="J277" t="s">
        <v>13160</v>
      </c>
      <c r="K277" t="s">
        <v>671</v>
      </c>
      <c r="L277" t="s">
        <v>891</v>
      </c>
      <c r="M277" t="s">
        <v>13161</v>
      </c>
      <c r="N277" t="s">
        <v>639</v>
      </c>
      <c r="O277" t="s">
        <v>651</v>
      </c>
      <c r="P277" t="s">
        <v>26</v>
      </c>
      <c r="Q277" t="s">
        <v>652</v>
      </c>
      <c r="R277" t="s">
        <v>640</v>
      </c>
      <c r="S277" t="s">
        <v>13162</v>
      </c>
      <c r="T277" t="s">
        <v>13163</v>
      </c>
    </row>
    <row r="278" spans="1:20" x14ac:dyDescent="0.25">
      <c r="A278" t="s">
        <v>147</v>
      </c>
      <c r="B278" t="s">
        <v>148</v>
      </c>
      <c r="C278">
        <v>50</v>
      </c>
      <c r="D278">
        <v>6</v>
      </c>
      <c r="E278" t="s">
        <v>13164</v>
      </c>
      <c r="F278">
        <v>200</v>
      </c>
      <c r="G278">
        <v>0</v>
      </c>
      <c r="H278" t="s">
        <v>637</v>
      </c>
      <c r="I278" t="s">
        <v>13165</v>
      </c>
      <c r="J278" t="s">
        <v>653</v>
      </c>
      <c r="K278" t="s">
        <v>639</v>
      </c>
      <c r="L278" t="s">
        <v>640</v>
      </c>
      <c r="M278" t="s">
        <v>13166</v>
      </c>
      <c r="N278" t="s">
        <v>639</v>
      </c>
      <c r="O278" t="s">
        <v>641</v>
      </c>
      <c r="P278" t="s">
        <v>5</v>
      </c>
      <c r="Q278" t="s">
        <v>642</v>
      </c>
      <c r="R278" t="s">
        <v>640</v>
      </c>
      <c r="S278" t="s">
        <v>13167</v>
      </c>
      <c r="T278" t="s">
        <v>13166</v>
      </c>
    </row>
    <row r="279" spans="1:20" x14ac:dyDescent="0.25">
      <c r="A279" t="s">
        <v>147</v>
      </c>
      <c r="B279" t="s">
        <v>148</v>
      </c>
      <c r="C279">
        <v>65</v>
      </c>
      <c r="D279">
        <v>3</v>
      </c>
      <c r="E279" t="s">
        <v>13168</v>
      </c>
      <c r="F279">
        <v>105</v>
      </c>
      <c r="G279">
        <v>0</v>
      </c>
      <c r="H279" t="s">
        <v>637</v>
      </c>
      <c r="I279" t="s">
        <v>13169</v>
      </c>
      <c r="J279" t="s">
        <v>646</v>
      </c>
      <c r="K279" t="s">
        <v>639</v>
      </c>
      <c r="L279" t="s">
        <v>640</v>
      </c>
      <c r="M279" t="s">
        <v>13166</v>
      </c>
      <c r="N279" t="s">
        <v>639</v>
      </c>
      <c r="O279" t="s">
        <v>647</v>
      </c>
      <c r="P279" t="s">
        <v>5</v>
      </c>
      <c r="Q279" t="s">
        <v>648</v>
      </c>
      <c r="R279" t="s">
        <v>13170</v>
      </c>
      <c r="S279" t="s">
        <v>13171</v>
      </c>
      <c r="T279" t="s">
        <v>13166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13172</v>
      </c>
      <c r="F280">
        <v>200</v>
      </c>
      <c r="G280">
        <v>0</v>
      </c>
      <c r="H280" t="s">
        <v>637</v>
      </c>
      <c r="I280" t="s">
        <v>13173</v>
      </c>
      <c r="J280" t="s">
        <v>719</v>
      </c>
      <c r="K280" t="s">
        <v>639</v>
      </c>
      <c r="L280" t="s">
        <v>640</v>
      </c>
      <c r="M280" t="s">
        <v>13114</v>
      </c>
      <c r="N280" t="s">
        <v>639</v>
      </c>
      <c r="O280" t="s">
        <v>647</v>
      </c>
      <c r="P280" t="s">
        <v>5</v>
      </c>
      <c r="Q280" t="s">
        <v>648</v>
      </c>
      <c r="R280" t="s">
        <v>640</v>
      </c>
      <c r="S280" t="s">
        <v>13174</v>
      </c>
      <c r="T280" t="s">
        <v>13114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13175</v>
      </c>
      <c r="F281">
        <v>210</v>
      </c>
      <c r="G281">
        <v>10</v>
      </c>
      <c r="H281" t="s">
        <v>637</v>
      </c>
      <c r="I281" t="s">
        <v>13176</v>
      </c>
      <c r="J281" t="s">
        <v>13177</v>
      </c>
      <c r="K281" t="s">
        <v>639</v>
      </c>
      <c r="L281" t="s">
        <v>640</v>
      </c>
      <c r="M281" t="s">
        <v>13178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13179</v>
      </c>
      <c r="T281" t="s">
        <v>13178</v>
      </c>
    </row>
    <row r="282" spans="1:20" x14ac:dyDescent="0.25">
      <c r="A282" t="s">
        <v>147</v>
      </c>
      <c r="B282" t="s">
        <v>148</v>
      </c>
      <c r="C282">
        <v>33.333333333333336</v>
      </c>
      <c r="D282">
        <v>3</v>
      </c>
      <c r="E282" t="s">
        <v>13180</v>
      </c>
      <c r="F282">
        <v>100</v>
      </c>
      <c r="G282">
        <v>0</v>
      </c>
      <c r="H282" t="s">
        <v>637</v>
      </c>
      <c r="I282" t="s">
        <v>13181</v>
      </c>
      <c r="J282" t="s">
        <v>798</v>
      </c>
      <c r="K282" t="s">
        <v>639</v>
      </c>
      <c r="L282" t="s">
        <v>640</v>
      </c>
      <c r="M282" t="s">
        <v>13182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13183</v>
      </c>
      <c r="T282" t="s">
        <v>13182</v>
      </c>
    </row>
    <row r="283" spans="1:20" x14ac:dyDescent="0.25">
      <c r="A283" t="s">
        <v>147</v>
      </c>
      <c r="B283" t="s">
        <v>148</v>
      </c>
      <c r="C283">
        <v>50</v>
      </c>
      <c r="D283">
        <v>6</v>
      </c>
      <c r="E283" t="s">
        <v>13184</v>
      </c>
      <c r="F283">
        <v>200</v>
      </c>
      <c r="G283">
        <v>0</v>
      </c>
      <c r="H283" t="s">
        <v>637</v>
      </c>
      <c r="I283" t="s">
        <v>13185</v>
      </c>
      <c r="J283" t="s">
        <v>675</v>
      </c>
      <c r="K283" t="s">
        <v>639</v>
      </c>
      <c r="L283" t="s">
        <v>640</v>
      </c>
      <c r="M283" t="s">
        <v>13186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13187</v>
      </c>
      <c r="T283" t="s">
        <v>13186</v>
      </c>
    </row>
    <row r="284" spans="1:20" x14ac:dyDescent="0.25">
      <c r="A284" t="s">
        <v>147</v>
      </c>
      <c r="B284" t="s">
        <v>148</v>
      </c>
      <c r="C284">
        <v>50</v>
      </c>
      <c r="D284">
        <v>6</v>
      </c>
      <c r="E284" t="s">
        <v>13188</v>
      </c>
      <c r="F284">
        <v>200</v>
      </c>
      <c r="G284">
        <v>0</v>
      </c>
      <c r="H284" t="s">
        <v>637</v>
      </c>
      <c r="I284" t="s">
        <v>13189</v>
      </c>
      <c r="J284" t="s">
        <v>653</v>
      </c>
      <c r="K284" t="s">
        <v>639</v>
      </c>
      <c r="L284" t="s">
        <v>640</v>
      </c>
      <c r="M284" t="s">
        <v>13190</v>
      </c>
      <c r="N284" t="s">
        <v>639</v>
      </c>
      <c r="O284" t="s">
        <v>641</v>
      </c>
      <c r="P284" t="s">
        <v>5</v>
      </c>
      <c r="Q284" t="s">
        <v>642</v>
      </c>
      <c r="R284" t="s">
        <v>640</v>
      </c>
      <c r="S284" t="s">
        <v>13191</v>
      </c>
      <c r="T284" t="s">
        <v>13190</v>
      </c>
    </row>
    <row r="285" spans="1:20" x14ac:dyDescent="0.25">
      <c r="A285" t="s">
        <v>147</v>
      </c>
      <c r="B285" t="s">
        <v>148</v>
      </c>
      <c r="C285">
        <v>65</v>
      </c>
      <c r="D285">
        <v>2</v>
      </c>
      <c r="E285" t="s">
        <v>13192</v>
      </c>
      <c r="F285">
        <v>105</v>
      </c>
      <c r="G285">
        <v>0</v>
      </c>
      <c r="H285" t="s">
        <v>637</v>
      </c>
      <c r="I285" t="s">
        <v>13193</v>
      </c>
      <c r="J285" t="s">
        <v>653</v>
      </c>
      <c r="K285" t="s">
        <v>639</v>
      </c>
      <c r="L285" t="s">
        <v>640</v>
      </c>
      <c r="M285" t="s">
        <v>13194</v>
      </c>
      <c r="N285" t="s">
        <v>639</v>
      </c>
      <c r="O285" t="s">
        <v>647</v>
      </c>
      <c r="P285" t="s">
        <v>5</v>
      </c>
      <c r="Q285" t="s">
        <v>648</v>
      </c>
      <c r="R285" t="s">
        <v>13195</v>
      </c>
      <c r="S285" t="s">
        <v>13196</v>
      </c>
      <c r="T285" t="s">
        <v>13194</v>
      </c>
    </row>
    <row r="286" spans="1:20" x14ac:dyDescent="0.25">
      <c r="A286" t="s">
        <v>147</v>
      </c>
      <c r="B286" t="s">
        <v>148</v>
      </c>
      <c r="C286">
        <v>65</v>
      </c>
      <c r="D286">
        <v>1</v>
      </c>
      <c r="E286" t="s">
        <v>13192</v>
      </c>
      <c r="F286">
        <v>105</v>
      </c>
      <c r="G286">
        <v>0</v>
      </c>
      <c r="H286" t="s">
        <v>637</v>
      </c>
      <c r="I286" t="s">
        <v>13193</v>
      </c>
      <c r="J286" t="s">
        <v>653</v>
      </c>
      <c r="K286" t="s">
        <v>639</v>
      </c>
      <c r="L286" t="s">
        <v>640</v>
      </c>
      <c r="M286" t="s">
        <v>13194</v>
      </c>
      <c r="N286" t="s">
        <v>639</v>
      </c>
      <c r="O286" t="s">
        <v>647</v>
      </c>
      <c r="P286" t="s">
        <v>5</v>
      </c>
      <c r="Q286" t="s">
        <v>648</v>
      </c>
      <c r="R286" t="s">
        <v>13195</v>
      </c>
      <c r="S286" t="s">
        <v>13196</v>
      </c>
      <c r="T286" t="s">
        <v>13194</v>
      </c>
    </row>
    <row r="287" spans="1:20" x14ac:dyDescent="0.25">
      <c r="A287" t="s">
        <v>147</v>
      </c>
      <c r="B287" t="s">
        <v>148</v>
      </c>
      <c r="C287">
        <v>65</v>
      </c>
      <c r="D287">
        <v>1</v>
      </c>
      <c r="E287" t="s">
        <v>13197</v>
      </c>
      <c r="F287">
        <v>35</v>
      </c>
      <c r="G287">
        <v>0</v>
      </c>
      <c r="H287" t="s">
        <v>637</v>
      </c>
      <c r="I287" t="s">
        <v>914</v>
      </c>
      <c r="J287" t="s">
        <v>690</v>
      </c>
      <c r="K287" t="s">
        <v>639</v>
      </c>
      <c r="L287" t="s">
        <v>640</v>
      </c>
      <c r="M287" t="s">
        <v>13198</v>
      </c>
      <c r="N287" t="s">
        <v>639</v>
      </c>
      <c r="O287" t="s">
        <v>647</v>
      </c>
      <c r="P287" t="s">
        <v>5</v>
      </c>
      <c r="Q287" t="s">
        <v>648</v>
      </c>
      <c r="R287" t="s">
        <v>640</v>
      </c>
      <c r="S287" t="s">
        <v>13199</v>
      </c>
      <c r="T287" t="s">
        <v>13198</v>
      </c>
    </row>
    <row r="288" spans="1:20" x14ac:dyDescent="0.25">
      <c r="A288" t="s">
        <v>601</v>
      </c>
      <c r="B288" t="s">
        <v>742</v>
      </c>
      <c r="C288">
        <v>103.55</v>
      </c>
      <c r="D288">
        <v>2</v>
      </c>
      <c r="E288" t="s">
        <v>13200</v>
      </c>
      <c r="F288">
        <v>214.1</v>
      </c>
      <c r="G288">
        <v>7</v>
      </c>
      <c r="H288" t="s">
        <v>677</v>
      </c>
      <c r="I288" t="s">
        <v>13201</v>
      </c>
      <c r="J288" t="s">
        <v>13202</v>
      </c>
      <c r="K288" t="s">
        <v>946</v>
      </c>
      <c r="L288" t="s">
        <v>13203</v>
      </c>
      <c r="M288" t="s">
        <v>13204</v>
      </c>
      <c r="N288" t="s">
        <v>639</v>
      </c>
      <c r="O288" t="s">
        <v>678</v>
      </c>
      <c r="P288" t="s">
        <v>23</v>
      </c>
      <c r="Q288" t="s">
        <v>679</v>
      </c>
      <c r="R288" t="s">
        <v>640</v>
      </c>
      <c r="S288" t="s">
        <v>13205</v>
      </c>
      <c r="T288" t="s">
        <v>13204</v>
      </c>
    </row>
    <row r="289" spans="1:20" x14ac:dyDescent="0.25">
      <c r="A289" t="s">
        <v>147</v>
      </c>
      <c r="B289" t="s">
        <v>148</v>
      </c>
      <c r="C289">
        <v>65</v>
      </c>
      <c r="D289">
        <v>1</v>
      </c>
      <c r="E289" t="s">
        <v>13206</v>
      </c>
      <c r="F289">
        <v>58.99</v>
      </c>
      <c r="G289">
        <v>0</v>
      </c>
      <c r="H289" t="s">
        <v>637</v>
      </c>
      <c r="I289" t="s">
        <v>13207</v>
      </c>
      <c r="J289" t="s">
        <v>727</v>
      </c>
      <c r="K289" t="s">
        <v>639</v>
      </c>
      <c r="L289" t="s">
        <v>640</v>
      </c>
      <c r="M289" t="s">
        <v>13208</v>
      </c>
      <c r="N289" t="s">
        <v>639</v>
      </c>
      <c r="O289" t="s">
        <v>641</v>
      </c>
      <c r="P289" t="s">
        <v>5</v>
      </c>
      <c r="Q289" t="s">
        <v>642</v>
      </c>
      <c r="R289" t="s">
        <v>640</v>
      </c>
      <c r="S289" t="s">
        <v>13209</v>
      </c>
      <c r="T289" t="s">
        <v>13208</v>
      </c>
    </row>
    <row r="290" spans="1:20" x14ac:dyDescent="0.25">
      <c r="A290" t="s">
        <v>147</v>
      </c>
      <c r="B290" t="s">
        <v>148</v>
      </c>
      <c r="C290">
        <v>50</v>
      </c>
      <c r="D290">
        <v>6</v>
      </c>
      <c r="E290" t="s">
        <v>13210</v>
      </c>
      <c r="F290">
        <v>299.99</v>
      </c>
      <c r="G290">
        <v>0</v>
      </c>
      <c r="H290" t="s">
        <v>637</v>
      </c>
      <c r="I290" t="s">
        <v>13211</v>
      </c>
      <c r="J290" t="s">
        <v>735</v>
      </c>
      <c r="K290" t="s">
        <v>639</v>
      </c>
      <c r="L290" t="s">
        <v>640</v>
      </c>
      <c r="M290" t="s">
        <v>13212</v>
      </c>
      <c r="N290" t="s">
        <v>639</v>
      </c>
      <c r="O290" t="s">
        <v>641</v>
      </c>
      <c r="P290" t="s">
        <v>5</v>
      </c>
      <c r="Q290" t="s">
        <v>642</v>
      </c>
      <c r="R290" t="s">
        <v>640</v>
      </c>
      <c r="S290" t="s">
        <v>13213</v>
      </c>
      <c r="T290" t="s">
        <v>13212</v>
      </c>
    </row>
    <row r="291" spans="1:20" x14ac:dyDescent="0.25">
      <c r="A291" t="s">
        <v>99</v>
      </c>
      <c r="B291" t="s">
        <v>100</v>
      </c>
      <c r="C291">
        <v>10</v>
      </c>
      <c r="D291">
        <v>10</v>
      </c>
      <c r="E291" t="s">
        <v>13210</v>
      </c>
      <c r="F291">
        <v>299.99</v>
      </c>
      <c r="G291">
        <v>0</v>
      </c>
      <c r="H291" t="s">
        <v>637</v>
      </c>
      <c r="I291" t="s">
        <v>13211</v>
      </c>
      <c r="J291" t="s">
        <v>735</v>
      </c>
      <c r="K291" t="s">
        <v>639</v>
      </c>
      <c r="L291" t="s">
        <v>640</v>
      </c>
      <c r="M291" t="s">
        <v>13212</v>
      </c>
      <c r="N291" t="s">
        <v>639</v>
      </c>
      <c r="O291" t="s">
        <v>641</v>
      </c>
      <c r="P291" t="s">
        <v>5</v>
      </c>
      <c r="Q291" t="s">
        <v>642</v>
      </c>
      <c r="R291" t="s">
        <v>640</v>
      </c>
      <c r="S291" t="s">
        <v>13213</v>
      </c>
      <c r="T291" t="s">
        <v>13212</v>
      </c>
    </row>
    <row r="292" spans="1:20" x14ac:dyDescent="0.25">
      <c r="A292" t="s">
        <v>147</v>
      </c>
      <c r="B292" t="s">
        <v>148</v>
      </c>
      <c r="C292">
        <v>50</v>
      </c>
      <c r="D292">
        <v>6</v>
      </c>
      <c r="E292" t="s">
        <v>13214</v>
      </c>
      <c r="F292">
        <v>200</v>
      </c>
      <c r="G292">
        <v>0</v>
      </c>
      <c r="H292" t="s">
        <v>637</v>
      </c>
      <c r="I292" t="s">
        <v>13215</v>
      </c>
      <c r="J292" t="s">
        <v>692</v>
      </c>
      <c r="K292" t="s">
        <v>639</v>
      </c>
      <c r="L292" t="s">
        <v>640</v>
      </c>
      <c r="M292" t="s">
        <v>13216</v>
      </c>
      <c r="N292" t="s">
        <v>639</v>
      </c>
      <c r="O292" t="s">
        <v>647</v>
      </c>
      <c r="P292" t="s">
        <v>5</v>
      </c>
      <c r="Q292" t="s">
        <v>648</v>
      </c>
      <c r="R292" t="s">
        <v>640</v>
      </c>
      <c r="S292" t="s">
        <v>13217</v>
      </c>
      <c r="T292" t="s">
        <v>13216</v>
      </c>
    </row>
    <row r="293" spans="1:20" x14ac:dyDescent="0.25">
      <c r="A293" t="s">
        <v>22</v>
      </c>
      <c r="B293" t="s">
        <v>27</v>
      </c>
      <c r="C293">
        <v>120</v>
      </c>
      <c r="D293">
        <v>1</v>
      </c>
      <c r="E293" t="s">
        <v>13218</v>
      </c>
      <c r="F293">
        <v>100</v>
      </c>
      <c r="G293">
        <v>0</v>
      </c>
      <c r="H293" t="s">
        <v>661</v>
      </c>
      <c r="I293" t="s">
        <v>13219</v>
      </c>
      <c r="J293" t="s">
        <v>653</v>
      </c>
      <c r="K293" t="s">
        <v>639</v>
      </c>
      <c r="L293" t="s">
        <v>640</v>
      </c>
      <c r="M293" t="s">
        <v>13220</v>
      </c>
      <c r="N293" t="s">
        <v>639</v>
      </c>
      <c r="O293" t="s">
        <v>641</v>
      </c>
      <c r="P293" t="s">
        <v>5</v>
      </c>
      <c r="Q293" t="s">
        <v>642</v>
      </c>
      <c r="R293" t="s">
        <v>640</v>
      </c>
      <c r="S293" t="s">
        <v>13221</v>
      </c>
      <c r="T293" t="s">
        <v>13220</v>
      </c>
    </row>
    <row r="294" spans="1:20" x14ac:dyDescent="0.25">
      <c r="A294" t="s">
        <v>22</v>
      </c>
      <c r="B294" t="s">
        <v>213</v>
      </c>
      <c r="C294">
        <v>64</v>
      </c>
      <c r="D294">
        <v>1</v>
      </c>
      <c r="E294" t="s">
        <v>13222</v>
      </c>
      <c r="F294">
        <v>71.5</v>
      </c>
      <c r="G294">
        <v>7.5</v>
      </c>
      <c r="H294" t="s">
        <v>677</v>
      </c>
      <c r="I294" t="s">
        <v>11079</v>
      </c>
      <c r="J294" t="s">
        <v>11080</v>
      </c>
      <c r="K294" t="s">
        <v>912</v>
      </c>
      <c r="L294" t="s">
        <v>11081</v>
      </c>
      <c r="M294" t="s">
        <v>13220</v>
      </c>
      <c r="N294" t="s">
        <v>639</v>
      </c>
      <c r="O294" t="s">
        <v>678</v>
      </c>
      <c r="P294" t="s">
        <v>23</v>
      </c>
      <c r="Q294" t="s">
        <v>679</v>
      </c>
      <c r="R294" t="s">
        <v>640</v>
      </c>
      <c r="S294" t="s">
        <v>13223</v>
      </c>
      <c r="T294" t="s">
        <v>13220</v>
      </c>
    </row>
    <row r="295" spans="1:20" x14ac:dyDescent="0.25">
      <c r="A295" t="s">
        <v>77</v>
      </c>
      <c r="B295" t="s">
        <v>78</v>
      </c>
      <c r="C295">
        <v>33.333333333333336</v>
      </c>
      <c r="D295">
        <v>3</v>
      </c>
      <c r="E295" t="s">
        <v>13224</v>
      </c>
      <c r="F295">
        <v>134.99</v>
      </c>
      <c r="G295">
        <v>0</v>
      </c>
      <c r="H295" t="s">
        <v>637</v>
      </c>
      <c r="I295" t="s">
        <v>13225</v>
      </c>
      <c r="J295" t="s">
        <v>646</v>
      </c>
      <c r="K295" t="s">
        <v>639</v>
      </c>
      <c r="L295" t="s">
        <v>640</v>
      </c>
      <c r="M295" t="s">
        <v>13220</v>
      </c>
      <c r="N295" t="s">
        <v>639</v>
      </c>
      <c r="O295" t="s">
        <v>641</v>
      </c>
      <c r="P295" t="s">
        <v>5</v>
      </c>
      <c r="Q295" t="s">
        <v>642</v>
      </c>
      <c r="R295" t="s">
        <v>640</v>
      </c>
      <c r="S295" t="s">
        <v>13226</v>
      </c>
      <c r="T295" t="s">
        <v>13220</v>
      </c>
    </row>
    <row r="296" spans="1:20" x14ac:dyDescent="0.25">
      <c r="A296" t="s">
        <v>22</v>
      </c>
      <c r="B296" t="s">
        <v>27</v>
      </c>
      <c r="C296">
        <v>66.333333333333329</v>
      </c>
      <c r="D296">
        <v>3</v>
      </c>
      <c r="E296" t="s">
        <v>13227</v>
      </c>
      <c r="F296">
        <v>197</v>
      </c>
      <c r="G296">
        <v>0</v>
      </c>
      <c r="H296" t="s">
        <v>637</v>
      </c>
      <c r="I296" t="s">
        <v>13228</v>
      </c>
      <c r="J296" t="s">
        <v>721</v>
      </c>
      <c r="K296" t="s">
        <v>639</v>
      </c>
      <c r="L296" t="s">
        <v>640</v>
      </c>
      <c r="M296" t="s">
        <v>13229</v>
      </c>
      <c r="N296" t="s">
        <v>639</v>
      </c>
      <c r="O296" t="s">
        <v>647</v>
      </c>
      <c r="P296" t="s">
        <v>5</v>
      </c>
      <c r="Q296" t="s">
        <v>648</v>
      </c>
      <c r="R296" t="s">
        <v>640</v>
      </c>
      <c r="S296" t="s">
        <v>13230</v>
      </c>
      <c r="T296" t="s">
        <v>13231</v>
      </c>
    </row>
    <row r="297" spans="1:20" x14ac:dyDescent="0.25">
      <c r="A297" t="s">
        <v>147</v>
      </c>
      <c r="B297" t="s">
        <v>148</v>
      </c>
      <c r="C297">
        <v>33.333333333333336</v>
      </c>
      <c r="D297">
        <v>3</v>
      </c>
      <c r="E297" t="s">
        <v>13232</v>
      </c>
      <c r="F297">
        <v>100</v>
      </c>
      <c r="G297">
        <v>0</v>
      </c>
      <c r="H297" t="s">
        <v>637</v>
      </c>
      <c r="I297" t="s">
        <v>13233</v>
      </c>
      <c r="J297" t="s">
        <v>653</v>
      </c>
      <c r="K297" t="s">
        <v>639</v>
      </c>
      <c r="L297" t="s">
        <v>640</v>
      </c>
      <c r="M297" t="s">
        <v>13234</v>
      </c>
      <c r="N297" t="s">
        <v>639</v>
      </c>
      <c r="O297" t="s">
        <v>641</v>
      </c>
      <c r="P297" t="s">
        <v>5</v>
      </c>
      <c r="Q297" t="s">
        <v>642</v>
      </c>
      <c r="R297" t="s">
        <v>640</v>
      </c>
      <c r="S297" t="s">
        <v>13235</v>
      </c>
      <c r="T297" t="s">
        <v>13234</v>
      </c>
    </row>
    <row r="298" spans="1:20" x14ac:dyDescent="0.25">
      <c r="A298" t="s">
        <v>241</v>
      </c>
      <c r="B298" t="s">
        <v>247</v>
      </c>
      <c r="C298">
        <v>159</v>
      </c>
      <c r="D298">
        <v>1</v>
      </c>
      <c r="E298" t="s">
        <v>13236</v>
      </c>
      <c r="F298">
        <v>109</v>
      </c>
      <c r="G298">
        <v>0</v>
      </c>
      <c r="H298" t="s">
        <v>637</v>
      </c>
      <c r="I298" t="s">
        <v>13237</v>
      </c>
      <c r="J298" t="s">
        <v>709</v>
      </c>
      <c r="K298" t="s">
        <v>639</v>
      </c>
      <c r="L298" t="s">
        <v>640</v>
      </c>
      <c r="M298" t="s">
        <v>13238</v>
      </c>
      <c r="N298" t="s">
        <v>639</v>
      </c>
      <c r="O298" t="s">
        <v>641</v>
      </c>
      <c r="P298" t="s">
        <v>5</v>
      </c>
      <c r="Q298" t="s">
        <v>642</v>
      </c>
      <c r="R298" t="s">
        <v>640</v>
      </c>
      <c r="S298" t="s">
        <v>13239</v>
      </c>
      <c r="T298" t="s">
        <v>13238</v>
      </c>
    </row>
    <row r="299" spans="1:20" x14ac:dyDescent="0.25">
      <c r="A299" t="s">
        <v>240</v>
      </c>
      <c r="B299" t="s">
        <v>246</v>
      </c>
      <c r="C299">
        <v>159</v>
      </c>
      <c r="D299">
        <v>1</v>
      </c>
      <c r="E299" t="s">
        <v>13240</v>
      </c>
      <c r="F299">
        <v>129</v>
      </c>
      <c r="G299">
        <v>0</v>
      </c>
      <c r="H299" t="s">
        <v>637</v>
      </c>
      <c r="I299" t="s">
        <v>13241</v>
      </c>
      <c r="J299" t="s">
        <v>698</v>
      </c>
      <c r="K299" t="s">
        <v>639</v>
      </c>
      <c r="L299" t="s">
        <v>640</v>
      </c>
      <c r="M299" t="s">
        <v>13242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13243</v>
      </c>
      <c r="T299" t="s">
        <v>13242</v>
      </c>
    </row>
    <row r="300" spans="1:20" x14ac:dyDescent="0.25">
      <c r="A300" t="s">
        <v>241</v>
      </c>
      <c r="B300" t="s">
        <v>247</v>
      </c>
      <c r="C300">
        <v>159</v>
      </c>
      <c r="D300">
        <v>2</v>
      </c>
      <c r="E300" t="s">
        <v>13244</v>
      </c>
      <c r="F300">
        <v>258</v>
      </c>
      <c r="G300">
        <v>0</v>
      </c>
      <c r="H300" t="s">
        <v>637</v>
      </c>
      <c r="I300" t="s">
        <v>13245</v>
      </c>
      <c r="J300" t="s">
        <v>685</v>
      </c>
      <c r="K300" t="s">
        <v>639</v>
      </c>
      <c r="L300" t="s">
        <v>640</v>
      </c>
      <c r="M300" t="s">
        <v>13246</v>
      </c>
      <c r="N300" t="s">
        <v>639</v>
      </c>
      <c r="O300" t="s">
        <v>641</v>
      </c>
      <c r="P300" t="s">
        <v>5</v>
      </c>
      <c r="Q300" t="s">
        <v>642</v>
      </c>
      <c r="R300" t="s">
        <v>640</v>
      </c>
      <c r="S300" t="s">
        <v>13247</v>
      </c>
      <c r="T300" t="s">
        <v>13246</v>
      </c>
    </row>
    <row r="301" spans="1:20" x14ac:dyDescent="0.25">
      <c r="A301" t="s">
        <v>147</v>
      </c>
      <c r="B301" t="s">
        <v>148</v>
      </c>
      <c r="C301">
        <v>65</v>
      </c>
      <c r="D301">
        <v>1</v>
      </c>
      <c r="E301" t="s">
        <v>13248</v>
      </c>
      <c r="F301">
        <v>58.99</v>
      </c>
      <c r="G301">
        <v>0</v>
      </c>
      <c r="H301" t="s">
        <v>637</v>
      </c>
      <c r="I301" t="s">
        <v>13249</v>
      </c>
      <c r="J301" t="s">
        <v>673</v>
      </c>
      <c r="K301" t="s">
        <v>639</v>
      </c>
      <c r="L301" t="s">
        <v>640</v>
      </c>
      <c r="M301" t="s">
        <v>13250</v>
      </c>
      <c r="N301" t="s">
        <v>639</v>
      </c>
      <c r="O301" t="s">
        <v>641</v>
      </c>
      <c r="P301" t="s">
        <v>5</v>
      </c>
      <c r="Q301" t="s">
        <v>642</v>
      </c>
      <c r="R301" t="s">
        <v>640</v>
      </c>
      <c r="S301" t="s">
        <v>13251</v>
      </c>
      <c r="T301" t="s">
        <v>13250</v>
      </c>
    </row>
    <row r="302" spans="1:20" x14ac:dyDescent="0.25">
      <c r="A302" t="s">
        <v>22</v>
      </c>
      <c r="B302" t="s">
        <v>27</v>
      </c>
      <c r="C302">
        <v>66.333333333333329</v>
      </c>
      <c r="D302">
        <v>3</v>
      </c>
      <c r="E302" t="s">
        <v>13252</v>
      </c>
      <c r="F302">
        <v>250</v>
      </c>
      <c r="G302">
        <v>0</v>
      </c>
      <c r="H302" t="s">
        <v>649</v>
      </c>
      <c r="I302" t="s">
        <v>5110</v>
      </c>
      <c r="J302" t="s">
        <v>13253</v>
      </c>
      <c r="K302" t="s">
        <v>903</v>
      </c>
      <c r="L302" t="s">
        <v>6510</v>
      </c>
      <c r="M302" t="s">
        <v>13254</v>
      </c>
      <c r="N302" t="s">
        <v>639</v>
      </c>
      <c r="O302" t="s">
        <v>651</v>
      </c>
      <c r="P302" t="s">
        <v>26</v>
      </c>
      <c r="Q302" t="s">
        <v>652</v>
      </c>
      <c r="R302" t="s">
        <v>640</v>
      </c>
      <c r="S302" t="s">
        <v>13255</v>
      </c>
      <c r="T302" t="s">
        <v>13254</v>
      </c>
    </row>
    <row r="303" spans="1:20" x14ac:dyDescent="0.25">
      <c r="A303" t="s">
        <v>22</v>
      </c>
      <c r="B303" t="s">
        <v>27</v>
      </c>
      <c r="C303">
        <v>120</v>
      </c>
      <c r="D303">
        <v>1</v>
      </c>
      <c r="E303" t="s">
        <v>13256</v>
      </c>
      <c r="F303">
        <v>89</v>
      </c>
      <c r="G303">
        <v>0</v>
      </c>
      <c r="H303" t="s">
        <v>637</v>
      </c>
      <c r="I303" t="s">
        <v>6059</v>
      </c>
      <c r="J303" t="s">
        <v>653</v>
      </c>
      <c r="K303" t="s">
        <v>639</v>
      </c>
      <c r="L303" t="s">
        <v>640</v>
      </c>
      <c r="M303" t="s">
        <v>13257</v>
      </c>
      <c r="N303" t="s">
        <v>639</v>
      </c>
      <c r="O303" t="s">
        <v>647</v>
      </c>
      <c r="P303" t="s">
        <v>5</v>
      </c>
      <c r="Q303" t="s">
        <v>648</v>
      </c>
      <c r="R303" t="s">
        <v>640</v>
      </c>
      <c r="S303" t="s">
        <v>13258</v>
      </c>
      <c r="T303" t="s">
        <v>13257</v>
      </c>
    </row>
    <row r="304" spans="1:20" x14ac:dyDescent="0.25">
      <c r="A304" t="s">
        <v>22</v>
      </c>
      <c r="B304" t="s">
        <v>27</v>
      </c>
      <c r="C304">
        <v>120</v>
      </c>
      <c r="D304">
        <v>1</v>
      </c>
      <c r="E304" t="s">
        <v>13259</v>
      </c>
      <c r="F304">
        <v>89</v>
      </c>
      <c r="G304">
        <v>0</v>
      </c>
      <c r="H304" t="s">
        <v>637</v>
      </c>
      <c r="I304" t="s">
        <v>13260</v>
      </c>
      <c r="J304" t="s">
        <v>653</v>
      </c>
      <c r="K304" t="s">
        <v>639</v>
      </c>
      <c r="L304" t="s">
        <v>640</v>
      </c>
      <c r="M304" t="s">
        <v>13261</v>
      </c>
      <c r="N304" t="s">
        <v>639</v>
      </c>
      <c r="O304" t="s">
        <v>647</v>
      </c>
      <c r="P304" t="s">
        <v>5</v>
      </c>
      <c r="Q304" t="s">
        <v>648</v>
      </c>
      <c r="R304" t="s">
        <v>640</v>
      </c>
      <c r="S304" t="s">
        <v>13262</v>
      </c>
      <c r="T304" t="s">
        <v>13261</v>
      </c>
    </row>
    <row r="305" spans="1:20" x14ac:dyDescent="0.25">
      <c r="A305" t="s">
        <v>601</v>
      </c>
      <c r="B305" t="s">
        <v>602</v>
      </c>
      <c r="C305">
        <v>159</v>
      </c>
      <c r="D305">
        <v>1</v>
      </c>
      <c r="E305" t="s">
        <v>13263</v>
      </c>
      <c r="F305">
        <v>129</v>
      </c>
      <c r="G305">
        <v>0</v>
      </c>
      <c r="H305" t="s">
        <v>637</v>
      </c>
      <c r="I305" t="s">
        <v>13264</v>
      </c>
      <c r="J305" t="s">
        <v>697</v>
      </c>
      <c r="K305" t="s">
        <v>639</v>
      </c>
      <c r="L305" t="s">
        <v>640</v>
      </c>
      <c r="M305" t="s">
        <v>13265</v>
      </c>
      <c r="N305" t="s">
        <v>639</v>
      </c>
      <c r="O305" t="s">
        <v>647</v>
      </c>
      <c r="P305" t="s">
        <v>5</v>
      </c>
      <c r="Q305" t="s">
        <v>648</v>
      </c>
      <c r="R305" t="s">
        <v>640</v>
      </c>
      <c r="S305" t="s">
        <v>13266</v>
      </c>
      <c r="T305" t="s">
        <v>13261</v>
      </c>
    </row>
    <row r="306" spans="1:20" x14ac:dyDescent="0.25">
      <c r="A306" t="s">
        <v>22</v>
      </c>
      <c r="B306" t="s">
        <v>27</v>
      </c>
      <c r="C306">
        <v>120</v>
      </c>
      <c r="D306">
        <v>1</v>
      </c>
      <c r="E306" t="s">
        <v>13267</v>
      </c>
      <c r="F306">
        <v>89</v>
      </c>
      <c r="G306">
        <v>0</v>
      </c>
      <c r="H306" t="s">
        <v>637</v>
      </c>
      <c r="I306" t="s">
        <v>13268</v>
      </c>
      <c r="J306" t="s">
        <v>653</v>
      </c>
      <c r="K306" t="s">
        <v>639</v>
      </c>
      <c r="L306" t="s">
        <v>640</v>
      </c>
      <c r="M306" t="s">
        <v>13269</v>
      </c>
      <c r="N306" t="s">
        <v>639</v>
      </c>
      <c r="O306" t="s">
        <v>641</v>
      </c>
      <c r="P306" t="s">
        <v>5</v>
      </c>
      <c r="Q306" t="s">
        <v>642</v>
      </c>
      <c r="R306" t="s">
        <v>640</v>
      </c>
      <c r="S306" t="s">
        <v>13270</v>
      </c>
      <c r="T306" t="s">
        <v>13261</v>
      </c>
    </row>
    <row r="307" spans="1:20" x14ac:dyDescent="0.25">
      <c r="A307" t="s">
        <v>241</v>
      </c>
      <c r="B307" t="s">
        <v>247</v>
      </c>
      <c r="C307">
        <v>159</v>
      </c>
      <c r="D307">
        <v>1</v>
      </c>
      <c r="E307" t="s">
        <v>13271</v>
      </c>
      <c r="F307">
        <v>218</v>
      </c>
      <c r="G307">
        <v>0</v>
      </c>
      <c r="H307" t="s">
        <v>637</v>
      </c>
      <c r="I307" t="s">
        <v>13272</v>
      </c>
      <c r="J307" t="s">
        <v>675</v>
      </c>
      <c r="K307" t="s">
        <v>639</v>
      </c>
      <c r="L307" t="s">
        <v>640</v>
      </c>
      <c r="M307" t="s">
        <v>13273</v>
      </c>
      <c r="N307" t="s">
        <v>639</v>
      </c>
      <c r="O307" t="s">
        <v>641</v>
      </c>
      <c r="P307" t="s">
        <v>5</v>
      </c>
      <c r="Q307" t="s">
        <v>642</v>
      </c>
      <c r="R307" t="s">
        <v>640</v>
      </c>
      <c r="S307" t="s">
        <v>13274</v>
      </c>
      <c r="T307" t="s">
        <v>13273</v>
      </c>
    </row>
    <row r="308" spans="1:20" x14ac:dyDescent="0.25">
      <c r="A308" t="s">
        <v>240</v>
      </c>
      <c r="B308" t="s">
        <v>246</v>
      </c>
      <c r="C308">
        <v>159</v>
      </c>
      <c r="D308">
        <v>1</v>
      </c>
      <c r="E308" t="s">
        <v>13271</v>
      </c>
      <c r="F308">
        <v>218</v>
      </c>
      <c r="G308">
        <v>0</v>
      </c>
      <c r="H308" t="s">
        <v>637</v>
      </c>
      <c r="I308" t="s">
        <v>13272</v>
      </c>
      <c r="J308" t="s">
        <v>675</v>
      </c>
      <c r="K308" t="s">
        <v>639</v>
      </c>
      <c r="L308" t="s">
        <v>640</v>
      </c>
      <c r="M308" t="s">
        <v>13273</v>
      </c>
      <c r="N308" t="s">
        <v>639</v>
      </c>
      <c r="O308" t="s">
        <v>641</v>
      </c>
      <c r="P308" t="s">
        <v>5</v>
      </c>
      <c r="Q308" t="s">
        <v>642</v>
      </c>
      <c r="R308" t="s">
        <v>640</v>
      </c>
      <c r="S308" t="s">
        <v>13274</v>
      </c>
      <c r="T308" t="s">
        <v>13273</v>
      </c>
    </row>
    <row r="309" spans="1:20" x14ac:dyDescent="0.25">
      <c r="A309" t="s">
        <v>147</v>
      </c>
      <c r="B309" t="s">
        <v>148</v>
      </c>
      <c r="C309">
        <v>50</v>
      </c>
      <c r="D309">
        <v>6</v>
      </c>
      <c r="E309" t="s">
        <v>13275</v>
      </c>
      <c r="F309">
        <v>200</v>
      </c>
      <c r="G309">
        <v>0</v>
      </c>
      <c r="H309" t="s">
        <v>637</v>
      </c>
      <c r="I309" t="s">
        <v>13276</v>
      </c>
      <c r="J309" t="s">
        <v>697</v>
      </c>
      <c r="K309" t="s">
        <v>639</v>
      </c>
      <c r="L309" t="s">
        <v>640</v>
      </c>
      <c r="M309" t="s">
        <v>13273</v>
      </c>
      <c r="N309" t="s">
        <v>639</v>
      </c>
      <c r="O309" t="s">
        <v>641</v>
      </c>
      <c r="P309" t="s">
        <v>5</v>
      </c>
      <c r="Q309" t="s">
        <v>642</v>
      </c>
      <c r="R309" t="s">
        <v>640</v>
      </c>
      <c r="S309" t="s">
        <v>13277</v>
      </c>
      <c r="T309" t="s">
        <v>13273</v>
      </c>
    </row>
    <row r="310" spans="1:20" x14ac:dyDescent="0.25">
      <c r="A310" t="s">
        <v>601</v>
      </c>
      <c r="B310" t="s">
        <v>602</v>
      </c>
      <c r="C310">
        <v>139</v>
      </c>
      <c r="D310">
        <v>1</v>
      </c>
      <c r="E310" t="s">
        <v>13278</v>
      </c>
      <c r="F310">
        <v>215</v>
      </c>
      <c r="G310">
        <v>0</v>
      </c>
      <c r="H310" t="s">
        <v>751</v>
      </c>
      <c r="I310" t="s">
        <v>13279</v>
      </c>
      <c r="J310" t="s">
        <v>13280</v>
      </c>
      <c r="K310" t="s">
        <v>6833</v>
      </c>
      <c r="L310" t="s">
        <v>13281</v>
      </c>
      <c r="M310" t="s">
        <v>13282</v>
      </c>
      <c r="N310" t="s">
        <v>1010</v>
      </c>
      <c r="O310" t="s">
        <v>753</v>
      </c>
      <c r="P310" t="s">
        <v>744</v>
      </c>
      <c r="Q310" t="s">
        <v>745</v>
      </c>
      <c r="R310" t="s">
        <v>640</v>
      </c>
      <c r="S310" t="s">
        <v>13283</v>
      </c>
      <c r="T310" t="s">
        <v>13284</v>
      </c>
    </row>
    <row r="311" spans="1:20" x14ac:dyDescent="0.25">
      <c r="A311" t="s">
        <v>241</v>
      </c>
      <c r="B311" t="s">
        <v>247</v>
      </c>
      <c r="C311">
        <v>139</v>
      </c>
      <c r="D311">
        <v>1</v>
      </c>
      <c r="E311" t="s">
        <v>13278</v>
      </c>
      <c r="F311">
        <v>215</v>
      </c>
      <c r="G311">
        <v>0</v>
      </c>
      <c r="H311" t="s">
        <v>751</v>
      </c>
      <c r="I311" t="s">
        <v>13279</v>
      </c>
      <c r="J311" t="s">
        <v>13280</v>
      </c>
      <c r="K311" t="s">
        <v>6833</v>
      </c>
      <c r="L311" t="s">
        <v>13281</v>
      </c>
      <c r="M311" t="s">
        <v>13282</v>
      </c>
      <c r="N311" t="s">
        <v>1010</v>
      </c>
      <c r="O311" t="s">
        <v>753</v>
      </c>
      <c r="P311" t="s">
        <v>744</v>
      </c>
      <c r="Q311" t="s">
        <v>745</v>
      </c>
      <c r="R311" t="s">
        <v>640</v>
      </c>
      <c r="S311" t="s">
        <v>13283</v>
      </c>
      <c r="T311" t="s">
        <v>13284</v>
      </c>
    </row>
    <row r="312" spans="1:20" x14ac:dyDescent="0.25">
      <c r="A312" t="s">
        <v>240</v>
      </c>
      <c r="B312" t="s">
        <v>246</v>
      </c>
      <c r="C312">
        <v>139</v>
      </c>
      <c r="D312">
        <v>2</v>
      </c>
      <c r="E312" t="s">
        <v>13285</v>
      </c>
      <c r="F312">
        <v>215</v>
      </c>
      <c r="G312">
        <v>0</v>
      </c>
      <c r="H312" t="s">
        <v>751</v>
      </c>
      <c r="I312" t="s">
        <v>13286</v>
      </c>
      <c r="J312" t="s">
        <v>13287</v>
      </c>
      <c r="K312" t="s">
        <v>12847</v>
      </c>
      <c r="L312" t="s">
        <v>13288</v>
      </c>
      <c r="M312" t="s">
        <v>13284</v>
      </c>
      <c r="N312" t="s">
        <v>1010</v>
      </c>
      <c r="O312" t="s">
        <v>753</v>
      </c>
      <c r="P312" t="s">
        <v>744</v>
      </c>
      <c r="Q312" t="s">
        <v>745</v>
      </c>
      <c r="R312" t="s">
        <v>640</v>
      </c>
      <c r="S312" t="s">
        <v>13289</v>
      </c>
      <c r="T312" t="s">
        <v>13290</v>
      </c>
    </row>
    <row r="313" spans="1:20" x14ac:dyDescent="0.25">
      <c r="A313" t="s">
        <v>12</v>
      </c>
      <c r="B313" t="s">
        <v>13</v>
      </c>
      <c r="C313">
        <v>50</v>
      </c>
      <c r="D313">
        <v>5</v>
      </c>
      <c r="E313" t="s">
        <v>13291</v>
      </c>
      <c r="F313">
        <v>245</v>
      </c>
      <c r="G313">
        <v>0</v>
      </c>
      <c r="H313" t="s">
        <v>649</v>
      </c>
      <c r="I313" t="s">
        <v>13292</v>
      </c>
      <c r="J313" t="s">
        <v>13293</v>
      </c>
      <c r="K313" t="s">
        <v>4927</v>
      </c>
      <c r="L313" t="s">
        <v>680</v>
      </c>
      <c r="M313" t="s">
        <v>13290</v>
      </c>
      <c r="N313" t="s">
        <v>639</v>
      </c>
      <c r="O313" t="s">
        <v>651</v>
      </c>
      <c r="P313" t="s">
        <v>26</v>
      </c>
      <c r="Q313" t="s">
        <v>652</v>
      </c>
      <c r="R313" t="s">
        <v>640</v>
      </c>
      <c r="S313" t="s">
        <v>13294</v>
      </c>
      <c r="T313" t="s">
        <v>13295</v>
      </c>
    </row>
    <row r="314" spans="1:20" x14ac:dyDescent="0.25">
      <c r="A314" t="s">
        <v>147</v>
      </c>
      <c r="B314" t="s">
        <v>148</v>
      </c>
      <c r="C314">
        <v>33.333333333333336</v>
      </c>
      <c r="D314">
        <v>3</v>
      </c>
      <c r="E314" t="s">
        <v>13296</v>
      </c>
      <c r="F314">
        <v>100</v>
      </c>
      <c r="G314">
        <v>0</v>
      </c>
      <c r="H314" t="s">
        <v>637</v>
      </c>
      <c r="I314" t="s">
        <v>13297</v>
      </c>
      <c r="J314" t="s">
        <v>664</v>
      </c>
      <c r="K314" t="s">
        <v>639</v>
      </c>
      <c r="L314" t="s">
        <v>640</v>
      </c>
      <c r="M314" t="s">
        <v>13295</v>
      </c>
      <c r="N314" t="s">
        <v>639</v>
      </c>
      <c r="O314" t="s">
        <v>647</v>
      </c>
      <c r="P314" t="s">
        <v>5</v>
      </c>
      <c r="Q314" t="s">
        <v>648</v>
      </c>
      <c r="R314" t="s">
        <v>640</v>
      </c>
      <c r="S314" t="s">
        <v>13298</v>
      </c>
      <c r="T314" t="s">
        <v>13299</v>
      </c>
    </row>
    <row r="315" spans="1:20" x14ac:dyDescent="0.25">
      <c r="A315" t="s">
        <v>147</v>
      </c>
      <c r="B315" t="s">
        <v>148</v>
      </c>
      <c r="C315">
        <v>50</v>
      </c>
      <c r="D315">
        <v>6</v>
      </c>
      <c r="E315" t="s">
        <v>13300</v>
      </c>
      <c r="F315">
        <v>200</v>
      </c>
      <c r="G315">
        <v>0</v>
      </c>
      <c r="H315" t="s">
        <v>637</v>
      </c>
      <c r="I315" t="s">
        <v>13301</v>
      </c>
      <c r="J315" t="s">
        <v>663</v>
      </c>
      <c r="K315" t="s">
        <v>639</v>
      </c>
      <c r="L315" t="s">
        <v>640</v>
      </c>
      <c r="M315" t="s">
        <v>13302</v>
      </c>
      <c r="N315" t="s">
        <v>639</v>
      </c>
      <c r="O315" t="s">
        <v>647</v>
      </c>
      <c r="P315" t="s">
        <v>5</v>
      </c>
      <c r="Q315" t="s">
        <v>648</v>
      </c>
      <c r="R315" t="s">
        <v>640</v>
      </c>
      <c r="S315" t="s">
        <v>13303</v>
      </c>
      <c r="T315" t="s">
        <v>13304</v>
      </c>
    </row>
    <row r="316" spans="1:20" x14ac:dyDescent="0.25">
      <c r="A316" t="s">
        <v>147</v>
      </c>
      <c r="B316" t="s">
        <v>148</v>
      </c>
      <c r="C316">
        <v>33.333333333333336</v>
      </c>
      <c r="D316">
        <v>3</v>
      </c>
      <c r="E316" t="s">
        <v>13305</v>
      </c>
      <c r="F316">
        <v>100</v>
      </c>
      <c r="G316">
        <v>0</v>
      </c>
      <c r="H316" t="s">
        <v>637</v>
      </c>
      <c r="I316" t="s">
        <v>13306</v>
      </c>
      <c r="J316" t="s">
        <v>645</v>
      </c>
      <c r="K316" t="s">
        <v>639</v>
      </c>
      <c r="L316" t="s">
        <v>640</v>
      </c>
      <c r="M316" t="s">
        <v>13307</v>
      </c>
      <c r="N316" t="s">
        <v>639</v>
      </c>
      <c r="O316" t="s">
        <v>647</v>
      </c>
      <c r="P316" t="s">
        <v>5</v>
      </c>
      <c r="Q316" t="s">
        <v>648</v>
      </c>
      <c r="R316" t="s">
        <v>640</v>
      </c>
      <c r="S316" t="s">
        <v>13308</v>
      </c>
      <c r="T316" t="s">
        <v>13307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13309</v>
      </c>
      <c r="F317">
        <v>100</v>
      </c>
      <c r="G317">
        <v>0</v>
      </c>
      <c r="H317" t="s">
        <v>637</v>
      </c>
      <c r="I317" t="s">
        <v>13310</v>
      </c>
      <c r="J317" t="s">
        <v>693</v>
      </c>
      <c r="K317" t="s">
        <v>639</v>
      </c>
      <c r="L317" t="s">
        <v>640</v>
      </c>
      <c r="M317" t="s">
        <v>13311</v>
      </c>
      <c r="N317" t="s">
        <v>639</v>
      </c>
      <c r="O317" t="s">
        <v>641</v>
      </c>
      <c r="P317" t="s">
        <v>5</v>
      </c>
      <c r="Q317" t="s">
        <v>642</v>
      </c>
      <c r="R317" t="s">
        <v>640</v>
      </c>
      <c r="S317" t="s">
        <v>13312</v>
      </c>
      <c r="T317" t="s">
        <v>13311</v>
      </c>
    </row>
    <row r="318" spans="1:20" x14ac:dyDescent="0.25">
      <c r="A318" t="s">
        <v>241</v>
      </c>
      <c r="B318" t="s">
        <v>247</v>
      </c>
      <c r="C318">
        <v>159</v>
      </c>
      <c r="D318">
        <v>2</v>
      </c>
      <c r="E318" t="s">
        <v>13313</v>
      </c>
      <c r="F318">
        <v>258</v>
      </c>
      <c r="G318">
        <v>0</v>
      </c>
      <c r="H318" t="s">
        <v>637</v>
      </c>
      <c r="I318" t="s">
        <v>13314</v>
      </c>
      <c r="J318" t="s">
        <v>13315</v>
      </c>
      <c r="K318" t="s">
        <v>639</v>
      </c>
      <c r="L318" t="s">
        <v>640</v>
      </c>
      <c r="M318" t="s">
        <v>13316</v>
      </c>
      <c r="N318" t="s">
        <v>639</v>
      </c>
      <c r="O318" t="s">
        <v>647</v>
      </c>
      <c r="P318" t="s">
        <v>5</v>
      </c>
      <c r="Q318" t="s">
        <v>648</v>
      </c>
      <c r="R318" t="s">
        <v>640</v>
      </c>
      <c r="S318" t="s">
        <v>13317</v>
      </c>
      <c r="T318" t="s">
        <v>13316</v>
      </c>
    </row>
    <row r="319" spans="1:20" x14ac:dyDescent="0.25">
      <c r="A319" t="s">
        <v>241</v>
      </c>
      <c r="B319" t="s">
        <v>247</v>
      </c>
      <c r="C319">
        <v>139</v>
      </c>
      <c r="D319">
        <v>2</v>
      </c>
      <c r="E319" t="s">
        <v>13318</v>
      </c>
      <c r="F319">
        <v>215</v>
      </c>
      <c r="G319">
        <v>0</v>
      </c>
      <c r="H319" t="s">
        <v>751</v>
      </c>
      <c r="I319" t="s">
        <v>13319</v>
      </c>
      <c r="J319" t="s">
        <v>13320</v>
      </c>
      <c r="K319" t="s">
        <v>4902</v>
      </c>
      <c r="L319" t="s">
        <v>13321</v>
      </c>
      <c r="M319" t="s">
        <v>13322</v>
      </c>
      <c r="N319" t="s">
        <v>1010</v>
      </c>
      <c r="O319" t="s">
        <v>743</v>
      </c>
      <c r="P319" t="s">
        <v>744</v>
      </c>
      <c r="Q319" t="s">
        <v>745</v>
      </c>
      <c r="R319" t="s">
        <v>640</v>
      </c>
      <c r="S319" t="s">
        <v>13323</v>
      </c>
      <c r="T319" t="s">
        <v>13316</v>
      </c>
    </row>
    <row r="320" spans="1:20" x14ac:dyDescent="0.25">
      <c r="A320" t="s">
        <v>147</v>
      </c>
      <c r="B320" t="s">
        <v>148</v>
      </c>
      <c r="C320">
        <v>50</v>
      </c>
      <c r="D320">
        <v>6</v>
      </c>
      <c r="E320" t="s">
        <v>13324</v>
      </c>
      <c r="F320">
        <v>200</v>
      </c>
      <c r="G320">
        <v>0</v>
      </c>
      <c r="H320" t="s">
        <v>637</v>
      </c>
      <c r="I320" t="s">
        <v>13325</v>
      </c>
      <c r="J320" t="s">
        <v>653</v>
      </c>
      <c r="K320" t="s">
        <v>639</v>
      </c>
      <c r="L320" t="s">
        <v>640</v>
      </c>
      <c r="M320" t="s">
        <v>13316</v>
      </c>
      <c r="N320" t="s">
        <v>639</v>
      </c>
      <c r="O320" t="s">
        <v>641</v>
      </c>
      <c r="P320" t="s">
        <v>5</v>
      </c>
      <c r="Q320" t="s">
        <v>642</v>
      </c>
      <c r="R320" t="s">
        <v>640</v>
      </c>
      <c r="S320" t="s">
        <v>13326</v>
      </c>
      <c r="T320" t="s">
        <v>13316</v>
      </c>
    </row>
    <row r="321" spans="1:20" x14ac:dyDescent="0.25">
      <c r="A321" t="s">
        <v>601</v>
      </c>
      <c r="B321" t="s">
        <v>602</v>
      </c>
      <c r="C321">
        <v>109</v>
      </c>
      <c r="D321">
        <v>1</v>
      </c>
      <c r="E321" t="s">
        <v>13327</v>
      </c>
      <c r="F321">
        <v>159</v>
      </c>
      <c r="G321">
        <v>50</v>
      </c>
      <c r="H321" t="s">
        <v>751</v>
      </c>
      <c r="I321" t="s">
        <v>13328</v>
      </c>
      <c r="J321" t="s">
        <v>13329</v>
      </c>
      <c r="K321" t="s">
        <v>13330</v>
      </c>
      <c r="L321" t="s">
        <v>13331</v>
      </c>
      <c r="M321" t="s">
        <v>13332</v>
      </c>
      <c r="N321" t="s">
        <v>1010</v>
      </c>
      <c r="O321" t="s">
        <v>753</v>
      </c>
      <c r="P321" t="s">
        <v>744</v>
      </c>
      <c r="Q321" t="s">
        <v>745</v>
      </c>
      <c r="R321" t="s">
        <v>640</v>
      </c>
      <c r="S321" t="s">
        <v>13333</v>
      </c>
      <c r="T321" t="s">
        <v>13334</v>
      </c>
    </row>
    <row r="322" spans="1:20" x14ac:dyDescent="0.25">
      <c r="A322" t="s">
        <v>241</v>
      </c>
      <c r="B322" t="s">
        <v>247</v>
      </c>
      <c r="C322">
        <v>159</v>
      </c>
      <c r="D322">
        <v>3</v>
      </c>
      <c r="E322" t="s">
        <v>13335</v>
      </c>
      <c r="F322">
        <v>327</v>
      </c>
      <c r="G322">
        <v>0</v>
      </c>
      <c r="H322" t="s">
        <v>637</v>
      </c>
      <c r="I322" t="s">
        <v>13336</v>
      </c>
      <c r="J322" t="s">
        <v>670</v>
      </c>
      <c r="K322" t="s">
        <v>639</v>
      </c>
      <c r="L322" t="s">
        <v>640</v>
      </c>
      <c r="M322" t="s">
        <v>13337</v>
      </c>
      <c r="N322" t="s">
        <v>639</v>
      </c>
      <c r="O322" t="s">
        <v>641</v>
      </c>
      <c r="P322" t="s">
        <v>5</v>
      </c>
      <c r="Q322" t="s">
        <v>642</v>
      </c>
      <c r="R322" t="s">
        <v>640</v>
      </c>
      <c r="S322" t="s">
        <v>13338</v>
      </c>
      <c r="T322" t="s">
        <v>13337</v>
      </c>
    </row>
    <row r="323" spans="1:20" x14ac:dyDescent="0.25">
      <c r="A323" t="s">
        <v>22</v>
      </c>
      <c r="B323" t="s">
        <v>27</v>
      </c>
      <c r="C323">
        <v>66.333333333333329</v>
      </c>
      <c r="D323">
        <v>3</v>
      </c>
      <c r="E323" t="s">
        <v>13339</v>
      </c>
      <c r="F323">
        <v>1050</v>
      </c>
      <c r="G323">
        <v>0</v>
      </c>
      <c r="H323" t="s">
        <v>649</v>
      </c>
      <c r="I323" t="s">
        <v>4079</v>
      </c>
      <c r="J323" t="s">
        <v>4080</v>
      </c>
      <c r="K323" t="s">
        <v>4081</v>
      </c>
      <c r="L323" t="s">
        <v>737</v>
      </c>
      <c r="M323" t="s">
        <v>13273</v>
      </c>
      <c r="N323" t="s">
        <v>639</v>
      </c>
      <c r="O323" t="s">
        <v>651</v>
      </c>
      <c r="P323" t="s">
        <v>26</v>
      </c>
      <c r="Q323" t="s">
        <v>652</v>
      </c>
      <c r="R323" t="s">
        <v>640</v>
      </c>
      <c r="S323" t="s">
        <v>13340</v>
      </c>
      <c r="T323" t="s">
        <v>13341</v>
      </c>
    </row>
    <row r="324" spans="1:20" x14ac:dyDescent="0.25">
      <c r="A324" t="s">
        <v>22</v>
      </c>
      <c r="B324" t="s">
        <v>27</v>
      </c>
      <c r="C324">
        <v>69.900000000000006</v>
      </c>
      <c r="D324">
        <v>10</v>
      </c>
      <c r="E324" t="s">
        <v>13339</v>
      </c>
      <c r="F324">
        <v>1050</v>
      </c>
      <c r="G324">
        <v>0</v>
      </c>
      <c r="H324" t="s">
        <v>649</v>
      </c>
      <c r="I324" t="s">
        <v>4079</v>
      </c>
      <c r="J324" t="s">
        <v>4080</v>
      </c>
      <c r="K324" t="s">
        <v>4081</v>
      </c>
      <c r="L324" t="s">
        <v>737</v>
      </c>
      <c r="M324" t="s">
        <v>13273</v>
      </c>
      <c r="N324" t="s">
        <v>639</v>
      </c>
      <c r="O324" t="s">
        <v>651</v>
      </c>
      <c r="P324" t="s">
        <v>26</v>
      </c>
      <c r="Q324" t="s">
        <v>652</v>
      </c>
      <c r="R324" t="s">
        <v>640</v>
      </c>
      <c r="S324" t="s">
        <v>13340</v>
      </c>
      <c r="T324" t="s">
        <v>13341</v>
      </c>
    </row>
    <row r="325" spans="1:20" x14ac:dyDescent="0.25">
      <c r="A325" t="s">
        <v>147</v>
      </c>
      <c r="B325" t="s">
        <v>148</v>
      </c>
      <c r="C325">
        <v>50</v>
      </c>
      <c r="D325">
        <v>6</v>
      </c>
      <c r="E325" t="s">
        <v>13342</v>
      </c>
      <c r="F325">
        <v>200</v>
      </c>
      <c r="G325">
        <v>0</v>
      </c>
      <c r="H325" t="s">
        <v>637</v>
      </c>
      <c r="I325" t="s">
        <v>13343</v>
      </c>
      <c r="J325" t="s">
        <v>705</v>
      </c>
      <c r="K325" t="s">
        <v>639</v>
      </c>
      <c r="L325" t="s">
        <v>640</v>
      </c>
      <c r="M325" t="s">
        <v>12932</v>
      </c>
      <c r="N325" t="s">
        <v>639</v>
      </c>
      <c r="O325" t="s">
        <v>641</v>
      </c>
      <c r="P325" t="s">
        <v>5</v>
      </c>
      <c r="Q325" t="s">
        <v>642</v>
      </c>
      <c r="R325" t="s">
        <v>13344</v>
      </c>
      <c r="S325" t="s">
        <v>13345</v>
      </c>
      <c r="T325" t="s">
        <v>12932</v>
      </c>
    </row>
    <row r="326" spans="1:20" x14ac:dyDescent="0.25">
      <c r="A326" t="s">
        <v>241</v>
      </c>
      <c r="B326" t="s">
        <v>742</v>
      </c>
      <c r="C326">
        <v>98.2</v>
      </c>
      <c r="D326">
        <v>2</v>
      </c>
      <c r="E326" t="s">
        <v>13346</v>
      </c>
      <c r="F326">
        <v>241.4</v>
      </c>
      <c r="G326">
        <v>45</v>
      </c>
      <c r="H326" t="s">
        <v>677</v>
      </c>
      <c r="I326" t="s">
        <v>13347</v>
      </c>
      <c r="J326" t="s">
        <v>13348</v>
      </c>
      <c r="K326" t="s">
        <v>761</v>
      </c>
      <c r="L326" t="s">
        <v>13349</v>
      </c>
      <c r="M326" t="s">
        <v>13350</v>
      </c>
      <c r="N326" t="s">
        <v>639</v>
      </c>
      <c r="O326" t="s">
        <v>678</v>
      </c>
      <c r="P326" t="s">
        <v>23</v>
      </c>
      <c r="Q326" t="s">
        <v>679</v>
      </c>
      <c r="R326" t="s">
        <v>640</v>
      </c>
      <c r="S326" t="s">
        <v>13351</v>
      </c>
      <c r="T326" t="s">
        <v>13350</v>
      </c>
    </row>
    <row r="327" spans="1:20" x14ac:dyDescent="0.25">
      <c r="A327" t="s">
        <v>147</v>
      </c>
      <c r="B327" t="s">
        <v>148</v>
      </c>
      <c r="C327">
        <v>50</v>
      </c>
      <c r="D327">
        <v>6</v>
      </c>
      <c r="E327" t="s">
        <v>13352</v>
      </c>
      <c r="F327">
        <v>200</v>
      </c>
      <c r="G327">
        <v>0</v>
      </c>
      <c r="H327" t="s">
        <v>637</v>
      </c>
      <c r="I327" t="s">
        <v>13353</v>
      </c>
      <c r="J327" t="s">
        <v>728</v>
      </c>
      <c r="K327" t="s">
        <v>639</v>
      </c>
      <c r="L327" t="s">
        <v>640</v>
      </c>
      <c r="M327" t="s">
        <v>13354</v>
      </c>
      <c r="N327" t="s">
        <v>639</v>
      </c>
      <c r="O327" t="s">
        <v>641</v>
      </c>
      <c r="P327" t="s">
        <v>5</v>
      </c>
      <c r="Q327" t="s">
        <v>642</v>
      </c>
      <c r="R327" t="s">
        <v>640</v>
      </c>
      <c r="S327" t="s">
        <v>13355</v>
      </c>
      <c r="T327" t="s">
        <v>13354</v>
      </c>
    </row>
    <row r="328" spans="1:20" x14ac:dyDescent="0.25">
      <c r="A328" t="s">
        <v>22</v>
      </c>
      <c r="B328" t="s">
        <v>27</v>
      </c>
      <c r="C328">
        <v>66.333333333333329</v>
      </c>
      <c r="D328">
        <v>3</v>
      </c>
      <c r="E328" t="s">
        <v>13356</v>
      </c>
      <c r="F328">
        <v>197</v>
      </c>
      <c r="G328">
        <v>0</v>
      </c>
      <c r="H328" t="s">
        <v>637</v>
      </c>
      <c r="I328" t="s">
        <v>13357</v>
      </c>
      <c r="J328" t="s">
        <v>674</v>
      </c>
      <c r="K328" t="s">
        <v>639</v>
      </c>
      <c r="L328" t="s">
        <v>640</v>
      </c>
      <c r="M328" t="s">
        <v>13358</v>
      </c>
      <c r="N328" t="s">
        <v>639</v>
      </c>
      <c r="O328" t="s">
        <v>641</v>
      </c>
      <c r="P328" t="s">
        <v>5</v>
      </c>
      <c r="Q328" t="s">
        <v>642</v>
      </c>
      <c r="R328" t="s">
        <v>640</v>
      </c>
      <c r="S328" t="s">
        <v>13359</v>
      </c>
      <c r="T328" t="s">
        <v>13358</v>
      </c>
    </row>
    <row r="329" spans="1:20" x14ac:dyDescent="0.25">
      <c r="A329" t="s">
        <v>241</v>
      </c>
      <c r="B329" t="s">
        <v>247</v>
      </c>
      <c r="C329">
        <v>159</v>
      </c>
      <c r="D329">
        <v>1</v>
      </c>
      <c r="E329" t="s">
        <v>13360</v>
      </c>
      <c r="F329">
        <v>109</v>
      </c>
      <c r="G329">
        <v>0</v>
      </c>
      <c r="H329" t="s">
        <v>637</v>
      </c>
      <c r="I329" t="s">
        <v>13361</v>
      </c>
      <c r="J329" t="s">
        <v>670</v>
      </c>
      <c r="K329" t="s">
        <v>639</v>
      </c>
      <c r="L329" t="s">
        <v>640</v>
      </c>
      <c r="M329" t="s">
        <v>13362</v>
      </c>
      <c r="N329" t="s">
        <v>639</v>
      </c>
      <c r="O329" t="s">
        <v>647</v>
      </c>
      <c r="P329" t="s">
        <v>5</v>
      </c>
      <c r="Q329" t="s">
        <v>648</v>
      </c>
      <c r="R329" t="s">
        <v>640</v>
      </c>
      <c r="S329" t="s">
        <v>13363</v>
      </c>
      <c r="T329" t="s">
        <v>13362</v>
      </c>
    </row>
    <row r="330" spans="1:20" x14ac:dyDescent="0.25">
      <c r="A330" t="s">
        <v>240</v>
      </c>
      <c r="B330" t="s">
        <v>246</v>
      </c>
      <c r="C330">
        <v>159</v>
      </c>
      <c r="D330">
        <v>1</v>
      </c>
      <c r="E330" t="s">
        <v>13364</v>
      </c>
      <c r="F330">
        <v>109</v>
      </c>
      <c r="G330">
        <v>0</v>
      </c>
      <c r="H330" t="s">
        <v>637</v>
      </c>
      <c r="I330" t="s">
        <v>13365</v>
      </c>
      <c r="J330" t="s">
        <v>746</v>
      </c>
      <c r="K330" t="s">
        <v>639</v>
      </c>
      <c r="L330" t="s">
        <v>640</v>
      </c>
      <c r="M330" t="s">
        <v>13362</v>
      </c>
      <c r="N330" t="s">
        <v>639</v>
      </c>
      <c r="O330" t="s">
        <v>641</v>
      </c>
      <c r="P330" t="s">
        <v>5</v>
      </c>
      <c r="Q330" t="s">
        <v>642</v>
      </c>
      <c r="R330" t="s">
        <v>640</v>
      </c>
      <c r="S330" t="s">
        <v>13366</v>
      </c>
      <c r="T330" t="s">
        <v>13362</v>
      </c>
    </row>
    <row r="331" spans="1:20" x14ac:dyDescent="0.25">
      <c r="A331" t="s">
        <v>601</v>
      </c>
      <c r="B331" t="s">
        <v>602</v>
      </c>
      <c r="C331">
        <v>159</v>
      </c>
      <c r="D331">
        <v>1</v>
      </c>
      <c r="E331" t="s">
        <v>13367</v>
      </c>
      <c r="F331">
        <v>109</v>
      </c>
      <c r="G331">
        <v>0</v>
      </c>
      <c r="H331" t="s">
        <v>637</v>
      </c>
      <c r="I331" t="s">
        <v>13365</v>
      </c>
      <c r="J331" t="s">
        <v>746</v>
      </c>
      <c r="K331" t="s">
        <v>639</v>
      </c>
      <c r="L331" t="s">
        <v>640</v>
      </c>
      <c r="M331" t="s">
        <v>13362</v>
      </c>
      <c r="N331" t="s">
        <v>639</v>
      </c>
      <c r="O331" t="s">
        <v>641</v>
      </c>
      <c r="P331" t="s">
        <v>5</v>
      </c>
      <c r="Q331" t="s">
        <v>642</v>
      </c>
      <c r="R331" t="s">
        <v>640</v>
      </c>
      <c r="S331" t="s">
        <v>13368</v>
      </c>
      <c r="T331" t="s">
        <v>13362</v>
      </c>
    </row>
    <row r="332" spans="1:20" x14ac:dyDescent="0.25">
      <c r="A332" t="s">
        <v>241</v>
      </c>
      <c r="B332" t="s">
        <v>247</v>
      </c>
      <c r="C332">
        <v>159</v>
      </c>
      <c r="D332">
        <v>1</v>
      </c>
      <c r="E332" t="s">
        <v>13369</v>
      </c>
      <c r="F332">
        <v>109</v>
      </c>
      <c r="G332">
        <v>0</v>
      </c>
      <c r="H332" t="s">
        <v>637</v>
      </c>
      <c r="I332" t="s">
        <v>13365</v>
      </c>
      <c r="J332" t="s">
        <v>746</v>
      </c>
      <c r="K332" t="s">
        <v>639</v>
      </c>
      <c r="L332" t="s">
        <v>640</v>
      </c>
      <c r="M332" t="s">
        <v>13362</v>
      </c>
      <c r="N332" t="s">
        <v>639</v>
      </c>
      <c r="O332" t="s">
        <v>641</v>
      </c>
      <c r="P332" t="s">
        <v>5</v>
      </c>
      <c r="Q332" t="s">
        <v>642</v>
      </c>
      <c r="R332" t="s">
        <v>640</v>
      </c>
      <c r="S332" t="s">
        <v>13370</v>
      </c>
      <c r="T332" t="s">
        <v>13362</v>
      </c>
    </row>
    <row r="333" spans="1:20" x14ac:dyDescent="0.25">
      <c r="A333" t="s">
        <v>22</v>
      </c>
      <c r="B333" t="s">
        <v>27</v>
      </c>
      <c r="C333">
        <v>120</v>
      </c>
      <c r="D333">
        <v>2</v>
      </c>
      <c r="E333" t="s">
        <v>13371</v>
      </c>
      <c r="F333">
        <v>178</v>
      </c>
      <c r="G333">
        <v>0</v>
      </c>
      <c r="H333" t="s">
        <v>637</v>
      </c>
      <c r="I333" t="s">
        <v>13372</v>
      </c>
      <c r="J333" t="s">
        <v>727</v>
      </c>
      <c r="K333" t="s">
        <v>639</v>
      </c>
      <c r="L333" t="s">
        <v>640</v>
      </c>
      <c r="M333" t="s">
        <v>13373</v>
      </c>
      <c r="N333" t="s">
        <v>639</v>
      </c>
      <c r="O333" t="s">
        <v>647</v>
      </c>
      <c r="P333" t="s">
        <v>5</v>
      </c>
      <c r="Q333" t="s">
        <v>648</v>
      </c>
      <c r="R333" t="s">
        <v>640</v>
      </c>
      <c r="S333" t="s">
        <v>13374</v>
      </c>
      <c r="T333" t="s">
        <v>13373</v>
      </c>
    </row>
    <row r="334" spans="1:20" x14ac:dyDescent="0.25">
      <c r="A334" t="s">
        <v>147</v>
      </c>
      <c r="B334" t="s">
        <v>148</v>
      </c>
      <c r="C334">
        <v>33.333333333333336</v>
      </c>
      <c r="D334">
        <v>3</v>
      </c>
      <c r="E334" t="s">
        <v>13375</v>
      </c>
      <c r="F334">
        <v>427</v>
      </c>
      <c r="G334">
        <v>0</v>
      </c>
      <c r="H334" t="s">
        <v>637</v>
      </c>
      <c r="I334" t="s">
        <v>13376</v>
      </c>
      <c r="J334" t="s">
        <v>685</v>
      </c>
      <c r="K334" t="s">
        <v>639</v>
      </c>
      <c r="L334" t="s">
        <v>640</v>
      </c>
      <c r="M334" t="s">
        <v>13377</v>
      </c>
      <c r="N334" t="s">
        <v>639</v>
      </c>
      <c r="O334" t="s">
        <v>647</v>
      </c>
      <c r="P334" t="s">
        <v>5</v>
      </c>
      <c r="Q334" t="s">
        <v>648</v>
      </c>
      <c r="R334" t="s">
        <v>640</v>
      </c>
      <c r="S334" t="s">
        <v>13378</v>
      </c>
      <c r="T334" t="s">
        <v>13377</v>
      </c>
    </row>
    <row r="335" spans="1:20" x14ac:dyDescent="0.25">
      <c r="A335" t="s">
        <v>241</v>
      </c>
      <c r="B335" t="s">
        <v>247</v>
      </c>
      <c r="C335">
        <v>159</v>
      </c>
      <c r="D335">
        <v>1</v>
      </c>
      <c r="E335" t="s">
        <v>13375</v>
      </c>
      <c r="F335">
        <v>427</v>
      </c>
      <c r="G335">
        <v>0</v>
      </c>
      <c r="H335" t="s">
        <v>637</v>
      </c>
      <c r="I335" t="s">
        <v>13376</v>
      </c>
      <c r="J335" t="s">
        <v>685</v>
      </c>
      <c r="K335" t="s">
        <v>639</v>
      </c>
      <c r="L335" t="s">
        <v>640</v>
      </c>
      <c r="M335" t="s">
        <v>13377</v>
      </c>
      <c r="N335" t="s">
        <v>639</v>
      </c>
      <c r="O335" t="s">
        <v>647</v>
      </c>
      <c r="P335" t="s">
        <v>5</v>
      </c>
      <c r="Q335" t="s">
        <v>648</v>
      </c>
      <c r="R335" t="s">
        <v>640</v>
      </c>
      <c r="S335" t="s">
        <v>13378</v>
      </c>
      <c r="T335" t="s">
        <v>13377</v>
      </c>
    </row>
    <row r="336" spans="1:20" x14ac:dyDescent="0.25">
      <c r="A336" t="s">
        <v>601</v>
      </c>
      <c r="B336" t="s">
        <v>602</v>
      </c>
      <c r="C336">
        <v>159</v>
      </c>
      <c r="D336">
        <v>1</v>
      </c>
      <c r="E336" t="s">
        <v>13375</v>
      </c>
      <c r="F336">
        <v>427</v>
      </c>
      <c r="G336">
        <v>0</v>
      </c>
      <c r="H336" t="s">
        <v>637</v>
      </c>
      <c r="I336" t="s">
        <v>13376</v>
      </c>
      <c r="J336" t="s">
        <v>685</v>
      </c>
      <c r="K336" t="s">
        <v>639</v>
      </c>
      <c r="L336" t="s">
        <v>640</v>
      </c>
      <c r="M336" t="s">
        <v>13377</v>
      </c>
      <c r="N336" t="s">
        <v>639</v>
      </c>
      <c r="O336" t="s">
        <v>647</v>
      </c>
      <c r="P336" t="s">
        <v>5</v>
      </c>
      <c r="Q336" t="s">
        <v>648</v>
      </c>
      <c r="R336" t="s">
        <v>640</v>
      </c>
      <c r="S336" t="s">
        <v>13378</v>
      </c>
      <c r="T336" t="s">
        <v>13377</v>
      </c>
    </row>
    <row r="337" spans="1:20" x14ac:dyDescent="0.25">
      <c r="A337" t="s">
        <v>240</v>
      </c>
      <c r="B337" t="s">
        <v>246</v>
      </c>
      <c r="C337">
        <v>159</v>
      </c>
      <c r="D337">
        <v>1</v>
      </c>
      <c r="E337" t="s">
        <v>13375</v>
      </c>
      <c r="F337">
        <v>427</v>
      </c>
      <c r="G337">
        <v>0</v>
      </c>
      <c r="H337" t="s">
        <v>637</v>
      </c>
      <c r="I337" t="s">
        <v>13376</v>
      </c>
      <c r="J337" t="s">
        <v>685</v>
      </c>
      <c r="K337" t="s">
        <v>639</v>
      </c>
      <c r="L337" t="s">
        <v>640</v>
      </c>
      <c r="M337" t="s">
        <v>13377</v>
      </c>
      <c r="N337" t="s">
        <v>639</v>
      </c>
      <c r="O337" t="s">
        <v>647</v>
      </c>
      <c r="P337" t="s">
        <v>5</v>
      </c>
      <c r="Q337" t="s">
        <v>648</v>
      </c>
      <c r="R337" t="s">
        <v>640</v>
      </c>
      <c r="S337" t="s">
        <v>13378</v>
      </c>
      <c r="T337" t="s">
        <v>13377</v>
      </c>
    </row>
    <row r="338" spans="1:20" x14ac:dyDescent="0.25">
      <c r="A338" t="s">
        <v>241</v>
      </c>
      <c r="B338" t="s">
        <v>247</v>
      </c>
      <c r="C338">
        <v>159</v>
      </c>
      <c r="D338">
        <v>1</v>
      </c>
      <c r="E338" t="s">
        <v>13379</v>
      </c>
      <c r="F338">
        <v>109</v>
      </c>
      <c r="G338">
        <v>0</v>
      </c>
      <c r="H338" t="s">
        <v>637</v>
      </c>
      <c r="I338" t="s">
        <v>13380</v>
      </c>
      <c r="J338" t="s">
        <v>675</v>
      </c>
      <c r="K338" t="s">
        <v>639</v>
      </c>
      <c r="L338" t="s">
        <v>640</v>
      </c>
      <c r="M338" t="s">
        <v>13377</v>
      </c>
      <c r="N338" t="s">
        <v>639</v>
      </c>
      <c r="O338" t="s">
        <v>647</v>
      </c>
      <c r="P338" t="s">
        <v>5</v>
      </c>
      <c r="Q338" t="s">
        <v>648</v>
      </c>
      <c r="R338" t="s">
        <v>640</v>
      </c>
      <c r="S338" t="s">
        <v>13381</v>
      </c>
      <c r="T338" t="s">
        <v>13377</v>
      </c>
    </row>
    <row r="339" spans="1:20" x14ac:dyDescent="0.25">
      <c r="A339" t="s">
        <v>22</v>
      </c>
      <c r="B339" t="s">
        <v>27</v>
      </c>
      <c r="C339">
        <v>66.333333333333329</v>
      </c>
      <c r="D339">
        <v>3</v>
      </c>
      <c r="E339" t="s">
        <v>13382</v>
      </c>
      <c r="F339">
        <v>250</v>
      </c>
      <c r="G339">
        <v>0</v>
      </c>
      <c r="H339" t="s">
        <v>649</v>
      </c>
      <c r="I339" t="s">
        <v>841</v>
      </c>
      <c r="J339" t="s">
        <v>13383</v>
      </c>
      <c r="K339" t="s">
        <v>763</v>
      </c>
      <c r="L339" t="s">
        <v>889</v>
      </c>
      <c r="M339" t="s">
        <v>13384</v>
      </c>
      <c r="N339" t="s">
        <v>639</v>
      </c>
      <c r="O339" t="s">
        <v>651</v>
      </c>
      <c r="P339" t="s">
        <v>26</v>
      </c>
      <c r="Q339" t="s">
        <v>652</v>
      </c>
      <c r="R339" t="s">
        <v>640</v>
      </c>
      <c r="S339" t="s">
        <v>13385</v>
      </c>
      <c r="T339" t="s">
        <v>13384</v>
      </c>
    </row>
    <row r="340" spans="1:20" x14ac:dyDescent="0.25">
      <c r="A340" t="s">
        <v>147</v>
      </c>
      <c r="B340" t="s">
        <v>148</v>
      </c>
      <c r="C340">
        <v>33.333333333333336</v>
      </c>
      <c r="D340">
        <v>3</v>
      </c>
      <c r="E340" t="s">
        <v>13386</v>
      </c>
      <c r="F340">
        <v>100</v>
      </c>
      <c r="G340">
        <v>0</v>
      </c>
      <c r="H340" t="s">
        <v>637</v>
      </c>
      <c r="I340" t="s">
        <v>13387</v>
      </c>
      <c r="J340" t="s">
        <v>653</v>
      </c>
      <c r="K340" t="s">
        <v>639</v>
      </c>
      <c r="L340" t="s">
        <v>640</v>
      </c>
      <c r="M340" t="s">
        <v>13388</v>
      </c>
      <c r="N340" t="s">
        <v>639</v>
      </c>
      <c r="O340" t="s">
        <v>647</v>
      </c>
      <c r="P340" t="s">
        <v>5</v>
      </c>
      <c r="Q340" t="s">
        <v>648</v>
      </c>
      <c r="R340" t="s">
        <v>640</v>
      </c>
      <c r="S340" t="s">
        <v>13389</v>
      </c>
      <c r="T340" t="s">
        <v>13388</v>
      </c>
    </row>
    <row r="341" spans="1:20" x14ac:dyDescent="0.25">
      <c r="A341" t="s">
        <v>147</v>
      </c>
      <c r="B341" t="s">
        <v>148</v>
      </c>
      <c r="C341">
        <v>33.333333333333336</v>
      </c>
      <c r="D341">
        <v>3</v>
      </c>
      <c r="E341" t="s">
        <v>13390</v>
      </c>
      <c r="F341">
        <v>103</v>
      </c>
      <c r="G341">
        <v>3</v>
      </c>
      <c r="H341" t="s">
        <v>637</v>
      </c>
      <c r="I341" t="s">
        <v>13391</v>
      </c>
      <c r="J341" t="s">
        <v>777</v>
      </c>
      <c r="K341" t="s">
        <v>639</v>
      </c>
      <c r="L341" t="s">
        <v>640</v>
      </c>
      <c r="M341" t="s">
        <v>13392</v>
      </c>
      <c r="N341" t="s">
        <v>639</v>
      </c>
      <c r="O341" t="s">
        <v>647</v>
      </c>
      <c r="P341" t="s">
        <v>5</v>
      </c>
      <c r="Q341" t="s">
        <v>648</v>
      </c>
      <c r="R341" t="s">
        <v>640</v>
      </c>
      <c r="S341" t="s">
        <v>13393</v>
      </c>
      <c r="T341" t="s">
        <v>13388</v>
      </c>
    </row>
    <row r="342" spans="1:20" x14ac:dyDescent="0.25">
      <c r="A342" t="s">
        <v>147</v>
      </c>
      <c r="B342" t="s">
        <v>148</v>
      </c>
      <c r="C342">
        <v>33.333333333333336</v>
      </c>
      <c r="D342">
        <v>3</v>
      </c>
      <c r="E342" t="s">
        <v>13394</v>
      </c>
      <c r="F342">
        <v>100</v>
      </c>
      <c r="G342">
        <v>0</v>
      </c>
      <c r="H342" t="s">
        <v>637</v>
      </c>
      <c r="I342" t="s">
        <v>13395</v>
      </c>
      <c r="J342" t="s">
        <v>653</v>
      </c>
      <c r="K342" t="s">
        <v>639</v>
      </c>
      <c r="L342" t="s">
        <v>640</v>
      </c>
      <c r="M342" t="s">
        <v>13396</v>
      </c>
      <c r="N342" t="s">
        <v>639</v>
      </c>
      <c r="O342" t="s">
        <v>641</v>
      </c>
      <c r="P342" t="s">
        <v>5</v>
      </c>
      <c r="Q342" t="s">
        <v>642</v>
      </c>
      <c r="R342" t="s">
        <v>640</v>
      </c>
      <c r="S342" t="s">
        <v>13397</v>
      </c>
      <c r="T342" t="s">
        <v>13396</v>
      </c>
    </row>
    <row r="343" spans="1:20" x14ac:dyDescent="0.25">
      <c r="A343" t="s">
        <v>241</v>
      </c>
      <c r="B343" t="s">
        <v>247</v>
      </c>
      <c r="C343">
        <v>159</v>
      </c>
      <c r="D343">
        <v>1</v>
      </c>
      <c r="E343" t="s">
        <v>13398</v>
      </c>
      <c r="F343">
        <v>387</v>
      </c>
      <c r="G343">
        <v>0</v>
      </c>
      <c r="H343" t="s">
        <v>637</v>
      </c>
      <c r="I343" t="s">
        <v>803</v>
      </c>
      <c r="J343" t="s">
        <v>709</v>
      </c>
      <c r="K343" t="s">
        <v>639</v>
      </c>
      <c r="L343" t="s">
        <v>640</v>
      </c>
      <c r="M343" t="s">
        <v>13399</v>
      </c>
      <c r="N343" t="s">
        <v>639</v>
      </c>
      <c r="O343" t="s">
        <v>641</v>
      </c>
      <c r="P343" t="s">
        <v>5</v>
      </c>
      <c r="Q343" t="s">
        <v>642</v>
      </c>
      <c r="R343" t="s">
        <v>640</v>
      </c>
      <c r="S343" t="s">
        <v>13400</v>
      </c>
      <c r="T343" t="s">
        <v>13399</v>
      </c>
    </row>
    <row r="344" spans="1:20" x14ac:dyDescent="0.25">
      <c r="A344" t="s">
        <v>240</v>
      </c>
      <c r="B344" t="s">
        <v>246</v>
      </c>
      <c r="C344">
        <v>159</v>
      </c>
      <c r="D344">
        <v>1</v>
      </c>
      <c r="E344" t="s">
        <v>13398</v>
      </c>
      <c r="F344">
        <v>387</v>
      </c>
      <c r="G344">
        <v>0</v>
      </c>
      <c r="H344" t="s">
        <v>637</v>
      </c>
      <c r="I344" t="s">
        <v>803</v>
      </c>
      <c r="J344" t="s">
        <v>709</v>
      </c>
      <c r="K344" t="s">
        <v>639</v>
      </c>
      <c r="L344" t="s">
        <v>640</v>
      </c>
      <c r="M344" t="s">
        <v>13399</v>
      </c>
      <c r="N344" t="s">
        <v>639</v>
      </c>
      <c r="O344" t="s">
        <v>641</v>
      </c>
      <c r="P344" t="s">
        <v>5</v>
      </c>
      <c r="Q344" t="s">
        <v>642</v>
      </c>
      <c r="R344" t="s">
        <v>640</v>
      </c>
      <c r="S344" t="s">
        <v>13400</v>
      </c>
      <c r="T344" t="s">
        <v>13399</v>
      </c>
    </row>
    <row r="345" spans="1:20" x14ac:dyDescent="0.25">
      <c r="A345" t="s">
        <v>239</v>
      </c>
      <c r="B345" t="s">
        <v>245</v>
      </c>
      <c r="C345">
        <v>159</v>
      </c>
      <c r="D345">
        <v>1</v>
      </c>
      <c r="E345" t="s">
        <v>13398</v>
      </c>
      <c r="F345">
        <v>387</v>
      </c>
      <c r="G345">
        <v>0</v>
      </c>
      <c r="H345" t="s">
        <v>637</v>
      </c>
      <c r="I345" t="s">
        <v>803</v>
      </c>
      <c r="J345" t="s">
        <v>709</v>
      </c>
      <c r="K345" t="s">
        <v>639</v>
      </c>
      <c r="L345" t="s">
        <v>640</v>
      </c>
      <c r="M345" t="s">
        <v>13399</v>
      </c>
      <c r="N345" t="s">
        <v>639</v>
      </c>
      <c r="O345" t="s">
        <v>641</v>
      </c>
      <c r="P345" t="s">
        <v>5</v>
      </c>
      <c r="Q345" t="s">
        <v>642</v>
      </c>
      <c r="R345" t="s">
        <v>640</v>
      </c>
      <c r="S345" t="s">
        <v>13400</v>
      </c>
      <c r="T345" t="s">
        <v>13399</v>
      </c>
    </row>
    <row r="346" spans="1:20" x14ac:dyDescent="0.25">
      <c r="A346" t="s">
        <v>601</v>
      </c>
      <c r="B346" t="s">
        <v>602</v>
      </c>
      <c r="C346">
        <v>159</v>
      </c>
      <c r="D346">
        <v>1</v>
      </c>
      <c r="E346" t="s">
        <v>13401</v>
      </c>
      <c r="F346">
        <v>129</v>
      </c>
      <c r="G346">
        <v>0</v>
      </c>
      <c r="H346" t="s">
        <v>637</v>
      </c>
      <c r="I346" t="s">
        <v>13402</v>
      </c>
      <c r="J346" t="s">
        <v>645</v>
      </c>
      <c r="K346" t="s">
        <v>639</v>
      </c>
      <c r="L346" t="s">
        <v>640</v>
      </c>
      <c r="M346" t="s">
        <v>13403</v>
      </c>
      <c r="N346" t="s">
        <v>639</v>
      </c>
      <c r="O346" t="s">
        <v>641</v>
      </c>
      <c r="P346" t="s">
        <v>5</v>
      </c>
      <c r="Q346" t="s">
        <v>642</v>
      </c>
      <c r="R346" t="s">
        <v>640</v>
      </c>
      <c r="S346" t="s">
        <v>13404</v>
      </c>
      <c r="T346" t="s">
        <v>13403</v>
      </c>
    </row>
    <row r="347" spans="1:20" x14ac:dyDescent="0.25">
      <c r="A347" t="s">
        <v>147</v>
      </c>
      <c r="B347" t="s">
        <v>148</v>
      </c>
      <c r="C347">
        <v>33.333333333333336</v>
      </c>
      <c r="D347">
        <v>3</v>
      </c>
      <c r="E347" t="s">
        <v>13405</v>
      </c>
      <c r="F347">
        <v>103</v>
      </c>
      <c r="G347">
        <v>3</v>
      </c>
      <c r="H347" t="s">
        <v>637</v>
      </c>
      <c r="I347" t="s">
        <v>13406</v>
      </c>
      <c r="J347" t="s">
        <v>733</v>
      </c>
      <c r="K347" t="s">
        <v>639</v>
      </c>
      <c r="L347" t="s">
        <v>640</v>
      </c>
      <c r="M347" t="s">
        <v>13407</v>
      </c>
      <c r="N347" t="s">
        <v>639</v>
      </c>
      <c r="O347" t="s">
        <v>647</v>
      </c>
      <c r="P347" t="s">
        <v>5</v>
      </c>
      <c r="Q347" t="s">
        <v>648</v>
      </c>
      <c r="R347" t="s">
        <v>13408</v>
      </c>
      <c r="S347" t="s">
        <v>13409</v>
      </c>
      <c r="T347" t="s">
        <v>13407</v>
      </c>
    </row>
    <row r="348" spans="1:20" x14ac:dyDescent="0.25">
      <c r="A348" t="s">
        <v>77</v>
      </c>
      <c r="B348" t="s">
        <v>78</v>
      </c>
      <c r="C348">
        <v>48</v>
      </c>
      <c r="D348">
        <v>1</v>
      </c>
      <c r="E348" t="s">
        <v>13410</v>
      </c>
      <c r="F348">
        <v>48</v>
      </c>
      <c r="G348">
        <v>0</v>
      </c>
      <c r="H348" t="s">
        <v>649</v>
      </c>
      <c r="I348" t="s">
        <v>1021</v>
      </c>
      <c r="J348" t="s">
        <v>13411</v>
      </c>
      <c r="K348" t="s">
        <v>13412</v>
      </c>
      <c r="L348" t="s">
        <v>5666</v>
      </c>
      <c r="M348" t="s">
        <v>13413</v>
      </c>
      <c r="N348" t="s">
        <v>639</v>
      </c>
      <c r="O348" t="s">
        <v>651</v>
      </c>
      <c r="P348" t="s">
        <v>26</v>
      </c>
      <c r="Q348" t="s">
        <v>652</v>
      </c>
      <c r="R348" t="s">
        <v>640</v>
      </c>
      <c r="S348" t="s">
        <v>13414</v>
      </c>
      <c r="T348" t="s">
        <v>13415</v>
      </c>
    </row>
    <row r="349" spans="1:20" x14ac:dyDescent="0.25">
      <c r="A349" t="s">
        <v>240</v>
      </c>
      <c r="B349" t="s">
        <v>246</v>
      </c>
      <c r="C349">
        <v>159</v>
      </c>
      <c r="D349">
        <v>1</v>
      </c>
      <c r="E349" t="s">
        <v>13416</v>
      </c>
      <c r="F349">
        <v>109</v>
      </c>
      <c r="G349">
        <v>0</v>
      </c>
      <c r="H349" t="s">
        <v>637</v>
      </c>
      <c r="I349" t="s">
        <v>13417</v>
      </c>
      <c r="J349" t="s">
        <v>653</v>
      </c>
      <c r="K349" t="s">
        <v>639</v>
      </c>
      <c r="L349" t="s">
        <v>640</v>
      </c>
      <c r="M349" t="s">
        <v>13418</v>
      </c>
      <c r="N349" t="s">
        <v>639</v>
      </c>
      <c r="O349" t="s">
        <v>647</v>
      </c>
      <c r="P349" t="s">
        <v>5</v>
      </c>
      <c r="Q349" t="s">
        <v>648</v>
      </c>
      <c r="R349" t="s">
        <v>640</v>
      </c>
      <c r="S349" t="s">
        <v>13419</v>
      </c>
      <c r="T349" t="s">
        <v>13418</v>
      </c>
    </row>
    <row r="350" spans="1:20" x14ac:dyDescent="0.25">
      <c r="A350" t="s">
        <v>147</v>
      </c>
      <c r="B350" t="s">
        <v>148</v>
      </c>
      <c r="C350">
        <v>65</v>
      </c>
      <c r="D350">
        <v>4</v>
      </c>
      <c r="E350" t="s">
        <v>13420</v>
      </c>
      <c r="F350">
        <v>140</v>
      </c>
      <c r="G350">
        <v>0</v>
      </c>
      <c r="H350" t="s">
        <v>637</v>
      </c>
      <c r="I350" t="s">
        <v>13421</v>
      </c>
      <c r="J350" t="s">
        <v>654</v>
      </c>
      <c r="K350" t="s">
        <v>639</v>
      </c>
      <c r="L350" t="s">
        <v>640</v>
      </c>
      <c r="M350" t="s">
        <v>13422</v>
      </c>
      <c r="N350" t="s">
        <v>639</v>
      </c>
      <c r="O350" t="s">
        <v>641</v>
      </c>
      <c r="P350" t="s">
        <v>5</v>
      </c>
      <c r="Q350" t="s">
        <v>642</v>
      </c>
      <c r="R350" t="s">
        <v>13423</v>
      </c>
      <c r="S350" t="s">
        <v>13424</v>
      </c>
      <c r="T350" t="s">
        <v>13422</v>
      </c>
    </row>
    <row r="351" spans="1:20" x14ac:dyDescent="0.25">
      <c r="A351" t="s">
        <v>147</v>
      </c>
      <c r="B351" t="s">
        <v>148</v>
      </c>
      <c r="C351">
        <v>65</v>
      </c>
      <c r="D351">
        <v>1</v>
      </c>
      <c r="E351" t="s">
        <v>13425</v>
      </c>
      <c r="F351">
        <v>35</v>
      </c>
      <c r="G351">
        <v>0</v>
      </c>
      <c r="H351" t="s">
        <v>637</v>
      </c>
      <c r="I351" t="s">
        <v>13426</v>
      </c>
      <c r="J351" t="s">
        <v>780</v>
      </c>
      <c r="K351" t="s">
        <v>639</v>
      </c>
      <c r="L351" t="s">
        <v>640</v>
      </c>
      <c r="M351" t="s">
        <v>13422</v>
      </c>
      <c r="N351" t="s">
        <v>639</v>
      </c>
      <c r="O351" t="s">
        <v>647</v>
      </c>
      <c r="P351" t="s">
        <v>5</v>
      </c>
      <c r="Q351" t="s">
        <v>648</v>
      </c>
      <c r="R351" t="s">
        <v>13427</v>
      </c>
      <c r="S351" t="s">
        <v>13428</v>
      </c>
      <c r="T351" t="s">
        <v>13429</v>
      </c>
    </row>
    <row r="352" spans="1:20" x14ac:dyDescent="0.25">
      <c r="A352" t="s">
        <v>147</v>
      </c>
      <c r="B352" t="s">
        <v>148</v>
      </c>
      <c r="C352">
        <v>65</v>
      </c>
      <c r="D352">
        <v>4</v>
      </c>
      <c r="E352" t="s">
        <v>13430</v>
      </c>
      <c r="F352">
        <v>140</v>
      </c>
      <c r="G352">
        <v>0</v>
      </c>
      <c r="H352" t="s">
        <v>637</v>
      </c>
      <c r="I352" t="s">
        <v>781</v>
      </c>
      <c r="J352" t="s">
        <v>687</v>
      </c>
      <c r="K352" t="s">
        <v>639</v>
      </c>
      <c r="L352" t="s">
        <v>640</v>
      </c>
      <c r="M352" t="s">
        <v>13429</v>
      </c>
      <c r="N352" t="s">
        <v>639</v>
      </c>
      <c r="O352" t="s">
        <v>641</v>
      </c>
      <c r="P352" t="s">
        <v>5</v>
      </c>
      <c r="Q352" t="s">
        <v>642</v>
      </c>
      <c r="R352" t="s">
        <v>13431</v>
      </c>
      <c r="S352" t="s">
        <v>13432</v>
      </c>
      <c r="T352" t="s">
        <v>13429</v>
      </c>
    </row>
    <row r="353" spans="1:20" x14ac:dyDescent="0.25">
      <c r="A353" t="s">
        <v>147</v>
      </c>
      <c r="B353" t="s">
        <v>148</v>
      </c>
      <c r="C353">
        <v>65</v>
      </c>
      <c r="D353">
        <v>2</v>
      </c>
      <c r="E353" t="s">
        <v>13433</v>
      </c>
      <c r="F353">
        <v>70</v>
      </c>
      <c r="G353">
        <v>0</v>
      </c>
      <c r="H353" t="s">
        <v>637</v>
      </c>
      <c r="I353" t="s">
        <v>13434</v>
      </c>
      <c r="J353" t="s">
        <v>673</v>
      </c>
      <c r="K353" t="s">
        <v>639</v>
      </c>
      <c r="L353" t="s">
        <v>640</v>
      </c>
      <c r="M353" t="s">
        <v>13429</v>
      </c>
      <c r="N353" t="s">
        <v>639</v>
      </c>
      <c r="O353" t="s">
        <v>641</v>
      </c>
      <c r="P353" t="s">
        <v>5</v>
      </c>
      <c r="Q353" t="s">
        <v>642</v>
      </c>
      <c r="R353" t="s">
        <v>13435</v>
      </c>
      <c r="S353" t="s">
        <v>13436</v>
      </c>
      <c r="T353" t="s">
        <v>13429</v>
      </c>
    </row>
    <row r="354" spans="1:20" x14ac:dyDescent="0.25">
      <c r="A354" t="s">
        <v>147</v>
      </c>
      <c r="B354" t="s">
        <v>148</v>
      </c>
      <c r="C354">
        <v>65</v>
      </c>
      <c r="D354">
        <v>3</v>
      </c>
      <c r="E354" t="s">
        <v>13437</v>
      </c>
      <c r="F354">
        <v>105</v>
      </c>
      <c r="G354">
        <v>0</v>
      </c>
      <c r="H354" t="s">
        <v>637</v>
      </c>
      <c r="I354" t="s">
        <v>13438</v>
      </c>
      <c r="J354" t="s">
        <v>771</v>
      </c>
      <c r="K354" t="s">
        <v>639</v>
      </c>
      <c r="L354" t="s">
        <v>640</v>
      </c>
      <c r="M354" t="s">
        <v>13429</v>
      </c>
      <c r="N354" t="s">
        <v>639</v>
      </c>
      <c r="O354" t="s">
        <v>641</v>
      </c>
      <c r="P354" t="s">
        <v>5</v>
      </c>
      <c r="Q354" t="s">
        <v>642</v>
      </c>
      <c r="R354" t="s">
        <v>13439</v>
      </c>
      <c r="S354" t="s">
        <v>13440</v>
      </c>
      <c r="T354" t="s">
        <v>13429</v>
      </c>
    </row>
    <row r="355" spans="1:20" x14ac:dyDescent="0.25">
      <c r="A355" t="s">
        <v>147</v>
      </c>
      <c r="B355" t="s">
        <v>148</v>
      </c>
      <c r="C355">
        <v>65</v>
      </c>
      <c r="D355">
        <v>2</v>
      </c>
      <c r="E355" t="s">
        <v>13441</v>
      </c>
      <c r="F355">
        <v>105</v>
      </c>
      <c r="G355">
        <v>0</v>
      </c>
      <c r="H355" t="s">
        <v>637</v>
      </c>
      <c r="I355" t="s">
        <v>11441</v>
      </c>
      <c r="J355" t="s">
        <v>659</v>
      </c>
      <c r="K355" t="s">
        <v>639</v>
      </c>
      <c r="L355" t="s">
        <v>640</v>
      </c>
      <c r="M355" t="s">
        <v>13429</v>
      </c>
      <c r="N355" t="s">
        <v>639</v>
      </c>
      <c r="O355" t="s">
        <v>647</v>
      </c>
      <c r="P355" t="s">
        <v>5</v>
      </c>
      <c r="Q355" t="s">
        <v>648</v>
      </c>
      <c r="R355" t="s">
        <v>640</v>
      </c>
      <c r="S355" t="s">
        <v>13442</v>
      </c>
      <c r="T355" t="s">
        <v>13429</v>
      </c>
    </row>
    <row r="356" spans="1:20" x14ac:dyDescent="0.25">
      <c r="A356" t="s">
        <v>147</v>
      </c>
      <c r="B356" t="s">
        <v>148</v>
      </c>
      <c r="C356">
        <v>65</v>
      </c>
      <c r="D356">
        <v>1</v>
      </c>
      <c r="E356" t="s">
        <v>13441</v>
      </c>
      <c r="F356">
        <v>105</v>
      </c>
      <c r="G356">
        <v>0</v>
      </c>
      <c r="H356" t="s">
        <v>637</v>
      </c>
      <c r="I356" t="s">
        <v>11441</v>
      </c>
      <c r="J356" t="s">
        <v>659</v>
      </c>
      <c r="K356" t="s">
        <v>639</v>
      </c>
      <c r="L356" t="s">
        <v>640</v>
      </c>
      <c r="M356" t="s">
        <v>13429</v>
      </c>
      <c r="N356" t="s">
        <v>639</v>
      </c>
      <c r="O356" t="s">
        <v>647</v>
      </c>
      <c r="P356" t="s">
        <v>5</v>
      </c>
      <c r="Q356" t="s">
        <v>648</v>
      </c>
      <c r="R356" t="s">
        <v>640</v>
      </c>
      <c r="S356" t="s">
        <v>13442</v>
      </c>
      <c r="T356" t="s">
        <v>13429</v>
      </c>
    </row>
    <row r="357" spans="1:20" x14ac:dyDescent="0.25">
      <c r="A357" t="s">
        <v>147</v>
      </c>
      <c r="B357" t="s">
        <v>148</v>
      </c>
      <c r="C357">
        <v>65</v>
      </c>
      <c r="D357">
        <v>3</v>
      </c>
      <c r="E357" t="s">
        <v>13443</v>
      </c>
      <c r="F357">
        <v>105</v>
      </c>
      <c r="G357">
        <v>0</v>
      </c>
      <c r="H357" t="s">
        <v>637</v>
      </c>
      <c r="I357" t="s">
        <v>13444</v>
      </c>
      <c r="J357" t="s">
        <v>697</v>
      </c>
      <c r="K357" t="s">
        <v>639</v>
      </c>
      <c r="L357" t="s">
        <v>640</v>
      </c>
      <c r="M357" t="s">
        <v>13445</v>
      </c>
      <c r="N357" t="s">
        <v>639</v>
      </c>
      <c r="O357" t="s">
        <v>641</v>
      </c>
      <c r="P357" t="s">
        <v>5</v>
      </c>
      <c r="Q357" t="s">
        <v>642</v>
      </c>
      <c r="R357" t="s">
        <v>13446</v>
      </c>
      <c r="S357" t="s">
        <v>13447</v>
      </c>
      <c r="T357" t="s">
        <v>13445</v>
      </c>
    </row>
    <row r="358" spans="1:20" x14ac:dyDescent="0.25">
      <c r="A358" t="s">
        <v>147</v>
      </c>
      <c r="B358" t="s">
        <v>148</v>
      </c>
      <c r="C358">
        <v>65</v>
      </c>
      <c r="D358">
        <v>3</v>
      </c>
      <c r="E358" t="s">
        <v>13448</v>
      </c>
      <c r="F358">
        <v>105</v>
      </c>
      <c r="G358">
        <v>0</v>
      </c>
      <c r="H358" t="s">
        <v>637</v>
      </c>
      <c r="I358" t="s">
        <v>13449</v>
      </c>
      <c r="J358" t="s">
        <v>663</v>
      </c>
      <c r="K358" t="s">
        <v>639</v>
      </c>
      <c r="L358" t="s">
        <v>640</v>
      </c>
      <c r="M358" t="s">
        <v>13445</v>
      </c>
      <c r="N358" t="s">
        <v>639</v>
      </c>
      <c r="O358" t="s">
        <v>641</v>
      </c>
      <c r="P358" t="s">
        <v>5</v>
      </c>
      <c r="Q358" t="s">
        <v>642</v>
      </c>
      <c r="R358" t="s">
        <v>13450</v>
      </c>
      <c r="S358" t="s">
        <v>13451</v>
      </c>
      <c r="T358" t="s">
        <v>13445</v>
      </c>
    </row>
    <row r="359" spans="1:20" x14ac:dyDescent="0.25">
      <c r="A359" t="s">
        <v>147</v>
      </c>
      <c r="B359" t="s">
        <v>148</v>
      </c>
      <c r="C359">
        <v>65</v>
      </c>
      <c r="D359">
        <v>2</v>
      </c>
      <c r="E359" t="s">
        <v>13452</v>
      </c>
      <c r="F359">
        <v>70</v>
      </c>
      <c r="G359">
        <v>0</v>
      </c>
      <c r="H359" t="s">
        <v>637</v>
      </c>
      <c r="I359" t="s">
        <v>13453</v>
      </c>
      <c r="J359" t="s">
        <v>653</v>
      </c>
      <c r="K359" t="s">
        <v>639</v>
      </c>
      <c r="L359" t="s">
        <v>640</v>
      </c>
      <c r="M359" t="s">
        <v>13454</v>
      </c>
      <c r="N359" t="s">
        <v>639</v>
      </c>
      <c r="O359" t="s">
        <v>641</v>
      </c>
      <c r="P359" t="s">
        <v>5</v>
      </c>
      <c r="Q359" t="s">
        <v>642</v>
      </c>
      <c r="R359" t="s">
        <v>13455</v>
      </c>
      <c r="S359" t="s">
        <v>13456</v>
      </c>
      <c r="T359" t="s">
        <v>13454</v>
      </c>
    </row>
    <row r="360" spans="1:20" x14ac:dyDescent="0.25">
      <c r="A360" t="s">
        <v>147</v>
      </c>
      <c r="B360" t="s">
        <v>148</v>
      </c>
      <c r="C360">
        <v>65</v>
      </c>
      <c r="D360">
        <v>2</v>
      </c>
      <c r="E360" t="s">
        <v>13457</v>
      </c>
      <c r="F360">
        <v>70</v>
      </c>
      <c r="G360">
        <v>0</v>
      </c>
      <c r="H360" t="s">
        <v>637</v>
      </c>
      <c r="I360" t="s">
        <v>13458</v>
      </c>
      <c r="J360" t="s">
        <v>670</v>
      </c>
      <c r="K360" t="s">
        <v>639</v>
      </c>
      <c r="L360" t="s">
        <v>640</v>
      </c>
      <c r="M360" t="s">
        <v>13454</v>
      </c>
      <c r="N360" t="s">
        <v>639</v>
      </c>
      <c r="O360" t="s">
        <v>641</v>
      </c>
      <c r="P360" t="s">
        <v>5</v>
      </c>
      <c r="Q360" t="s">
        <v>642</v>
      </c>
      <c r="R360" t="s">
        <v>13459</v>
      </c>
      <c r="S360" t="s">
        <v>13460</v>
      </c>
      <c r="T360" t="s">
        <v>13454</v>
      </c>
    </row>
    <row r="361" spans="1:20" x14ac:dyDescent="0.25">
      <c r="A361" t="s">
        <v>147</v>
      </c>
      <c r="B361" t="s">
        <v>148</v>
      </c>
      <c r="C361">
        <v>65</v>
      </c>
      <c r="D361">
        <v>1</v>
      </c>
      <c r="E361" t="s">
        <v>13461</v>
      </c>
      <c r="F361">
        <v>35</v>
      </c>
      <c r="G361">
        <v>0</v>
      </c>
      <c r="H361" t="s">
        <v>637</v>
      </c>
      <c r="I361" t="s">
        <v>13462</v>
      </c>
      <c r="J361" t="s">
        <v>697</v>
      </c>
      <c r="K361" t="s">
        <v>639</v>
      </c>
      <c r="L361" t="s">
        <v>640</v>
      </c>
      <c r="M361" t="s">
        <v>13454</v>
      </c>
      <c r="N361" t="s">
        <v>639</v>
      </c>
      <c r="O361" t="s">
        <v>647</v>
      </c>
      <c r="P361" t="s">
        <v>5</v>
      </c>
      <c r="Q361" t="s">
        <v>648</v>
      </c>
      <c r="R361" t="s">
        <v>640</v>
      </c>
      <c r="S361" t="s">
        <v>13463</v>
      </c>
      <c r="T361" t="s">
        <v>13454</v>
      </c>
    </row>
    <row r="362" spans="1:20" x14ac:dyDescent="0.25">
      <c r="A362" t="s">
        <v>147</v>
      </c>
      <c r="B362" t="s">
        <v>148</v>
      </c>
      <c r="C362">
        <v>65</v>
      </c>
      <c r="D362">
        <v>1</v>
      </c>
      <c r="E362" t="s">
        <v>13464</v>
      </c>
      <c r="F362">
        <v>35</v>
      </c>
      <c r="G362">
        <v>0</v>
      </c>
      <c r="H362" t="s">
        <v>637</v>
      </c>
      <c r="I362" t="s">
        <v>13465</v>
      </c>
      <c r="J362" t="s">
        <v>727</v>
      </c>
      <c r="K362" t="s">
        <v>639</v>
      </c>
      <c r="L362" t="s">
        <v>640</v>
      </c>
      <c r="M362" t="s">
        <v>13466</v>
      </c>
      <c r="N362" t="s">
        <v>639</v>
      </c>
      <c r="O362" t="s">
        <v>641</v>
      </c>
      <c r="P362" t="s">
        <v>5</v>
      </c>
      <c r="Q362" t="s">
        <v>642</v>
      </c>
      <c r="R362" t="s">
        <v>13467</v>
      </c>
      <c r="S362" t="s">
        <v>13468</v>
      </c>
      <c r="T362" t="s">
        <v>13466</v>
      </c>
    </row>
    <row r="363" spans="1:20" x14ac:dyDescent="0.25">
      <c r="A363" t="s">
        <v>147</v>
      </c>
      <c r="B363" t="s">
        <v>148</v>
      </c>
      <c r="C363">
        <v>65</v>
      </c>
      <c r="D363">
        <v>1</v>
      </c>
      <c r="E363" t="s">
        <v>13469</v>
      </c>
      <c r="F363">
        <v>73</v>
      </c>
      <c r="G363">
        <v>38</v>
      </c>
      <c r="H363" t="s">
        <v>637</v>
      </c>
      <c r="I363" t="s">
        <v>12587</v>
      </c>
      <c r="J363" t="s">
        <v>638</v>
      </c>
      <c r="K363" t="s">
        <v>639</v>
      </c>
      <c r="L363" t="s">
        <v>640</v>
      </c>
      <c r="M363" t="s">
        <v>13466</v>
      </c>
      <c r="N363" t="s">
        <v>639</v>
      </c>
      <c r="O363" t="s">
        <v>641</v>
      </c>
      <c r="P363" t="s">
        <v>5</v>
      </c>
      <c r="Q363" t="s">
        <v>642</v>
      </c>
      <c r="R363" t="s">
        <v>640</v>
      </c>
      <c r="S363" t="s">
        <v>13470</v>
      </c>
      <c r="T363" t="s">
        <v>13466</v>
      </c>
    </row>
    <row r="364" spans="1:20" x14ac:dyDescent="0.25">
      <c r="A364" t="s">
        <v>147</v>
      </c>
      <c r="B364" t="s">
        <v>148</v>
      </c>
      <c r="C364">
        <v>65</v>
      </c>
      <c r="D364">
        <v>1</v>
      </c>
      <c r="E364" t="s">
        <v>13471</v>
      </c>
      <c r="F364">
        <v>35</v>
      </c>
      <c r="G364">
        <v>0</v>
      </c>
      <c r="H364" t="s">
        <v>637</v>
      </c>
      <c r="I364" t="s">
        <v>4524</v>
      </c>
      <c r="J364" t="s">
        <v>750</v>
      </c>
      <c r="K364" t="s">
        <v>639</v>
      </c>
      <c r="L364" t="s">
        <v>640</v>
      </c>
      <c r="M364" t="s">
        <v>13472</v>
      </c>
      <c r="N364" t="s">
        <v>639</v>
      </c>
      <c r="O364" t="s">
        <v>641</v>
      </c>
      <c r="P364" t="s">
        <v>5</v>
      </c>
      <c r="Q364" t="s">
        <v>642</v>
      </c>
      <c r="R364" t="s">
        <v>640</v>
      </c>
      <c r="S364" t="s">
        <v>13473</v>
      </c>
      <c r="T364" t="s">
        <v>13472</v>
      </c>
    </row>
    <row r="365" spans="1:20" x14ac:dyDescent="0.25">
      <c r="A365" t="s">
        <v>147</v>
      </c>
      <c r="B365" t="s">
        <v>148</v>
      </c>
      <c r="C365">
        <v>50</v>
      </c>
      <c r="D365">
        <v>6</v>
      </c>
      <c r="E365" t="s">
        <v>13474</v>
      </c>
      <c r="F365">
        <v>200</v>
      </c>
      <c r="G365">
        <v>0</v>
      </c>
      <c r="H365" t="s">
        <v>637</v>
      </c>
      <c r="I365" t="s">
        <v>13475</v>
      </c>
      <c r="J365" t="s">
        <v>708</v>
      </c>
      <c r="K365" t="s">
        <v>639</v>
      </c>
      <c r="L365" t="s">
        <v>640</v>
      </c>
      <c r="M365" t="s">
        <v>13476</v>
      </c>
      <c r="N365" t="s">
        <v>639</v>
      </c>
      <c r="O365" t="s">
        <v>641</v>
      </c>
      <c r="P365" t="s">
        <v>5</v>
      </c>
      <c r="Q365" t="s">
        <v>642</v>
      </c>
      <c r="R365" t="s">
        <v>13477</v>
      </c>
      <c r="S365" t="s">
        <v>13478</v>
      </c>
      <c r="T365" t="s">
        <v>13476</v>
      </c>
    </row>
    <row r="366" spans="1:20" x14ac:dyDescent="0.25">
      <c r="A366" t="s">
        <v>147</v>
      </c>
      <c r="B366" t="s">
        <v>148</v>
      </c>
      <c r="C366">
        <v>65</v>
      </c>
      <c r="D366">
        <v>2</v>
      </c>
      <c r="E366" t="s">
        <v>13479</v>
      </c>
      <c r="F366">
        <v>70</v>
      </c>
      <c r="G366">
        <v>0</v>
      </c>
      <c r="H366" t="s">
        <v>637</v>
      </c>
      <c r="I366" t="s">
        <v>7888</v>
      </c>
      <c r="J366" t="s">
        <v>884</v>
      </c>
      <c r="K366" t="s">
        <v>639</v>
      </c>
      <c r="L366" t="s">
        <v>640</v>
      </c>
      <c r="M366" t="s">
        <v>13476</v>
      </c>
      <c r="N366" t="s">
        <v>639</v>
      </c>
      <c r="O366" t="s">
        <v>641</v>
      </c>
      <c r="P366" t="s">
        <v>5</v>
      </c>
      <c r="Q366" t="s">
        <v>642</v>
      </c>
      <c r="R366" t="s">
        <v>13480</v>
      </c>
      <c r="S366" t="s">
        <v>13481</v>
      </c>
      <c r="T366" t="s">
        <v>13476</v>
      </c>
    </row>
    <row r="367" spans="1:20" x14ac:dyDescent="0.25">
      <c r="A367" t="s">
        <v>147</v>
      </c>
      <c r="B367" t="s">
        <v>148</v>
      </c>
      <c r="C367">
        <v>33.333333333333336</v>
      </c>
      <c r="D367">
        <v>3</v>
      </c>
      <c r="E367" t="s">
        <v>13482</v>
      </c>
      <c r="F367">
        <v>100</v>
      </c>
      <c r="G367">
        <v>0</v>
      </c>
      <c r="H367" t="s">
        <v>637</v>
      </c>
      <c r="I367" t="s">
        <v>13483</v>
      </c>
      <c r="J367" t="s">
        <v>653</v>
      </c>
      <c r="K367" t="s">
        <v>639</v>
      </c>
      <c r="L367" t="s">
        <v>640</v>
      </c>
      <c r="M367" t="s">
        <v>13484</v>
      </c>
      <c r="N367" t="s">
        <v>639</v>
      </c>
      <c r="O367" t="s">
        <v>641</v>
      </c>
      <c r="P367" t="s">
        <v>5</v>
      </c>
      <c r="Q367" t="s">
        <v>642</v>
      </c>
      <c r="R367" t="s">
        <v>640</v>
      </c>
      <c r="S367" t="s">
        <v>13485</v>
      </c>
      <c r="T367" t="s">
        <v>13484</v>
      </c>
    </row>
    <row r="368" spans="1:20" x14ac:dyDescent="0.25">
      <c r="A368" t="s">
        <v>241</v>
      </c>
      <c r="B368" t="s">
        <v>247</v>
      </c>
      <c r="C368">
        <v>159</v>
      </c>
      <c r="D368">
        <v>1</v>
      </c>
      <c r="E368" t="s">
        <v>13486</v>
      </c>
      <c r="F368">
        <v>132</v>
      </c>
      <c r="G368">
        <v>3</v>
      </c>
      <c r="H368" t="s">
        <v>637</v>
      </c>
      <c r="I368" t="s">
        <v>13487</v>
      </c>
      <c r="J368" t="s">
        <v>683</v>
      </c>
      <c r="K368" t="s">
        <v>639</v>
      </c>
      <c r="L368" t="s">
        <v>640</v>
      </c>
      <c r="M368" t="s">
        <v>13488</v>
      </c>
      <c r="N368" t="s">
        <v>639</v>
      </c>
      <c r="O368" t="s">
        <v>647</v>
      </c>
      <c r="P368" t="s">
        <v>5</v>
      </c>
      <c r="Q368" t="s">
        <v>648</v>
      </c>
      <c r="R368" t="s">
        <v>640</v>
      </c>
      <c r="S368" t="s">
        <v>13489</v>
      </c>
      <c r="T368" t="s">
        <v>13488</v>
      </c>
    </row>
    <row r="369" spans="1:20" x14ac:dyDescent="0.25">
      <c r="A369" t="s">
        <v>147</v>
      </c>
      <c r="B369" t="s">
        <v>148</v>
      </c>
      <c r="C369">
        <v>65</v>
      </c>
      <c r="D369">
        <v>2</v>
      </c>
      <c r="E369" t="s">
        <v>13490</v>
      </c>
      <c r="F369">
        <v>70</v>
      </c>
      <c r="G369">
        <v>0</v>
      </c>
      <c r="H369" t="s">
        <v>637</v>
      </c>
      <c r="I369" t="s">
        <v>13491</v>
      </c>
      <c r="J369" t="s">
        <v>685</v>
      </c>
      <c r="K369" t="s">
        <v>639</v>
      </c>
      <c r="L369" t="s">
        <v>640</v>
      </c>
      <c r="M369" t="s">
        <v>13492</v>
      </c>
      <c r="N369" t="s">
        <v>639</v>
      </c>
      <c r="O369" t="s">
        <v>641</v>
      </c>
      <c r="P369" t="s">
        <v>5</v>
      </c>
      <c r="Q369" t="s">
        <v>642</v>
      </c>
      <c r="R369" t="s">
        <v>640</v>
      </c>
      <c r="S369" t="s">
        <v>13493</v>
      </c>
      <c r="T369" t="s">
        <v>13492</v>
      </c>
    </row>
    <row r="370" spans="1:20" x14ac:dyDescent="0.25">
      <c r="A370" t="s">
        <v>240</v>
      </c>
      <c r="B370" t="s">
        <v>246</v>
      </c>
      <c r="C370">
        <v>159</v>
      </c>
      <c r="D370">
        <v>1</v>
      </c>
      <c r="E370" t="s">
        <v>13494</v>
      </c>
      <c r="F370">
        <v>132</v>
      </c>
      <c r="G370">
        <v>3</v>
      </c>
      <c r="H370" t="s">
        <v>637</v>
      </c>
      <c r="I370" t="s">
        <v>13487</v>
      </c>
      <c r="J370" t="s">
        <v>683</v>
      </c>
      <c r="K370" t="s">
        <v>639</v>
      </c>
      <c r="L370" t="s">
        <v>640</v>
      </c>
      <c r="M370" t="s">
        <v>13495</v>
      </c>
      <c r="N370" t="s">
        <v>639</v>
      </c>
      <c r="O370" t="s">
        <v>647</v>
      </c>
      <c r="P370" t="s">
        <v>5</v>
      </c>
      <c r="Q370" t="s">
        <v>648</v>
      </c>
      <c r="R370" t="s">
        <v>640</v>
      </c>
      <c r="S370" t="s">
        <v>13496</v>
      </c>
      <c r="T370" t="s">
        <v>13495</v>
      </c>
    </row>
    <row r="371" spans="1:20" x14ac:dyDescent="0.25">
      <c r="A371" t="s">
        <v>239</v>
      </c>
      <c r="B371" t="s">
        <v>245</v>
      </c>
      <c r="C371">
        <v>159</v>
      </c>
      <c r="D371">
        <v>1</v>
      </c>
      <c r="E371" t="s">
        <v>13497</v>
      </c>
      <c r="F371">
        <v>132</v>
      </c>
      <c r="G371">
        <v>3</v>
      </c>
      <c r="H371" t="s">
        <v>637</v>
      </c>
      <c r="I371" t="s">
        <v>13487</v>
      </c>
      <c r="J371" t="s">
        <v>683</v>
      </c>
      <c r="K371" t="s">
        <v>639</v>
      </c>
      <c r="L371" t="s">
        <v>640</v>
      </c>
      <c r="M371" t="s">
        <v>13495</v>
      </c>
      <c r="N371" t="s">
        <v>639</v>
      </c>
      <c r="O371" t="s">
        <v>647</v>
      </c>
      <c r="P371" t="s">
        <v>5</v>
      </c>
      <c r="Q371" t="s">
        <v>648</v>
      </c>
      <c r="R371" t="s">
        <v>640</v>
      </c>
      <c r="S371" t="s">
        <v>13498</v>
      </c>
      <c r="T371" t="s">
        <v>13499</v>
      </c>
    </row>
    <row r="372" spans="1:20" x14ac:dyDescent="0.25">
      <c r="A372" t="s">
        <v>601</v>
      </c>
      <c r="B372" t="s">
        <v>602</v>
      </c>
      <c r="C372">
        <v>159</v>
      </c>
      <c r="D372">
        <v>1</v>
      </c>
      <c r="E372" t="s">
        <v>13500</v>
      </c>
      <c r="F372">
        <v>129</v>
      </c>
      <c r="G372">
        <v>0</v>
      </c>
      <c r="H372" t="s">
        <v>637</v>
      </c>
      <c r="I372" t="s">
        <v>13487</v>
      </c>
      <c r="J372" t="s">
        <v>683</v>
      </c>
      <c r="K372" t="s">
        <v>639</v>
      </c>
      <c r="L372" t="s">
        <v>640</v>
      </c>
      <c r="M372" t="s">
        <v>13488</v>
      </c>
      <c r="N372" t="s">
        <v>639</v>
      </c>
      <c r="O372" t="s">
        <v>647</v>
      </c>
      <c r="P372" t="s">
        <v>5</v>
      </c>
      <c r="Q372" t="s">
        <v>648</v>
      </c>
      <c r="R372" t="s">
        <v>640</v>
      </c>
      <c r="S372" t="s">
        <v>13501</v>
      </c>
      <c r="T372" t="s">
        <v>13502</v>
      </c>
    </row>
    <row r="373" spans="1:20" x14ac:dyDescent="0.25">
      <c r="A373" t="s">
        <v>101</v>
      </c>
      <c r="B373" t="s">
        <v>74</v>
      </c>
      <c r="C373">
        <v>90</v>
      </c>
      <c r="D373">
        <v>2</v>
      </c>
      <c r="E373" t="s">
        <v>13503</v>
      </c>
      <c r="F373">
        <v>114</v>
      </c>
      <c r="G373">
        <v>0</v>
      </c>
      <c r="H373" t="s">
        <v>13504</v>
      </c>
      <c r="I373" t="s">
        <v>3126</v>
      </c>
      <c r="J373" t="s">
        <v>3127</v>
      </c>
      <c r="K373" t="s">
        <v>1131</v>
      </c>
      <c r="L373" t="s">
        <v>3128</v>
      </c>
      <c r="M373" t="s">
        <v>13505</v>
      </c>
      <c r="N373" t="s">
        <v>639</v>
      </c>
      <c r="O373" t="s">
        <v>678</v>
      </c>
      <c r="P373" t="s">
        <v>23</v>
      </c>
      <c r="Q373" t="s">
        <v>679</v>
      </c>
      <c r="R373" t="s">
        <v>640</v>
      </c>
      <c r="S373" t="s">
        <v>13506</v>
      </c>
      <c r="T373" t="s">
        <v>13505</v>
      </c>
    </row>
    <row r="374" spans="1:20" x14ac:dyDescent="0.25">
      <c r="A374" t="s">
        <v>241</v>
      </c>
      <c r="B374" t="s">
        <v>247</v>
      </c>
      <c r="C374">
        <v>159</v>
      </c>
      <c r="D374">
        <v>1</v>
      </c>
      <c r="E374" t="s">
        <v>13507</v>
      </c>
      <c r="F374">
        <v>129</v>
      </c>
      <c r="G374">
        <v>0</v>
      </c>
      <c r="H374" t="s">
        <v>637</v>
      </c>
      <c r="I374" t="s">
        <v>13508</v>
      </c>
      <c r="J374" t="s">
        <v>654</v>
      </c>
      <c r="K374" t="s">
        <v>639</v>
      </c>
      <c r="L374" t="s">
        <v>640</v>
      </c>
      <c r="M374" t="s">
        <v>13509</v>
      </c>
      <c r="N374" t="s">
        <v>639</v>
      </c>
      <c r="O374" t="s">
        <v>641</v>
      </c>
      <c r="P374" t="s">
        <v>5</v>
      </c>
      <c r="Q374" t="s">
        <v>642</v>
      </c>
      <c r="R374" t="s">
        <v>640</v>
      </c>
      <c r="S374" t="s">
        <v>13510</v>
      </c>
      <c r="T374" t="s">
        <v>13509</v>
      </c>
    </row>
    <row r="375" spans="1:20" x14ac:dyDescent="0.25">
      <c r="A375" t="s">
        <v>241</v>
      </c>
      <c r="B375" t="s">
        <v>247</v>
      </c>
      <c r="C375">
        <v>159</v>
      </c>
      <c r="D375">
        <v>1</v>
      </c>
      <c r="E375" t="s">
        <v>13511</v>
      </c>
      <c r="F375">
        <v>129</v>
      </c>
      <c r="G375">
        <v>0</v>
      </c>
      <c r="H375" t="s">
        <v>637</v>
      </c>
      <c r="I375" t="s">
        <v>13512</v>
      </c>
      <c r="J375" t="s">
        <v>653</v>
      </c>
      <c r="K375" t="s">
        <v>639</v>
      </c>
      <c r="L375" t="s">
        <v>640</v>
      </c>
      <c r="M375" t="s">
        <v>13513</v>
      </c>
      <c r="N375" t="s">
        <v>639</v>
      </c>
      <c r="O375" t="s">
        <v>647</v>
      </c>
      <c r="P375" t="s">
        <v>5</v>
      </c>
      <c r="Q375" t="s">
        <v>648</v>
      </c>
      <c r="R375" t="s">
        <v>640</v>
      </c>
      <c r="S375" t="s">
        <v>13514</v>
      </c>
      <c r="T375" t="s">
        <v>13515</v>
      </c>
    </row>
    <row r="376" spans="1:20" x14ac:dyDescent="0.25">
      <c r="A376" t="s">
        <v>147</v>
      </c>
      <c r="B376" t="s">
        <v>148</v>
      </c>
      <c r="C376">
        <v>50</v>
      </c>
      <c r="D376">
        <v>6</v>
      </c>
      <c r="E376" t="s">
        <v>13516</v>
      </c>
      <c r="F376">
        <v>200</v>
      </c>
      <c r="G376">
        <v>0</v>
      </c>
      <c r="H376" t="s">
        <v>637</v>
      </c>
      <c r="I376" t="s">
        <v>13517</v>
      </c>
      <c r="J376" t="s">
        <v>653</v>
      </c>
      <c r="K376" t="s">
        <v>639</v>
      </c>
      <c r="L376" t="s">
        <v>640</v>
      </c>
      <c r="M376" t="s">
        <v>13518</v>
      </c>
      <c r="N376" t="s">
        <v>639</v>
      </c>
      <c r="O376" t="s">
        <v>641</v>
      </c>
      <c r="P376" t="s">
        <v>5</v>
      </c>
      <c r="Q376" t="s">
        <v>642</v>
      </c>
      <c r="R376" t="s">
        <v>640</v>
      </c>
      <c r="S376" t="s">
        <v>13519</v>
      </c>
      <c r="T376" t="s">
        <v>13518</v>
      </c>
    </row>
    <row r="377" spans="1:20" x14ac:dyDescent="0.25">
      <c r="A377" t="s">
        <v>601</v>
      </c>
      <c r="B377" t="s">
        <v>742</v>
      </c>
      <c r="C377">
        <v>87.2</v>
      </c>
      <c r="D377">
        <v>1</v>
      </c>
      <c r="E377" t="s">
        <v>13520</v>
      </c>
      <c r="F377">
        <v>94.2</v>
      </c>
      <c r="G377">
        <v>7</v>
      </c>
      <c r="H377" t="s">
        <v>677</v>
      </c>
      <c r="I377" t="s">
        <v>13521</v>
      </c>
      <c r="J377" t="s">
        <v>13522</v>
      </c>
      <c r="K377" t="s">
        <v>8745</v>
      </c>
      <c r="L377" t="s">
        <v>13523</v>
      </c>
      <c r="M377" t="s">
        <v>13524</v>
      </c>
      <c r="N377" t="s">
        <v>639</v>
      </c>
      <c r="O377" t="s">
        <v>678</v>
      </c>
      <c r="P377" t="s">
        <v>23</v>
      </c>
      <c r="Q377" t="s">
        <v>679</v>
      </c>
      <c r="R377" t="s">
        <v>640</v>
      </c>
      <c r="S377" t="s">
        <v>13525</v>
      </c>
      <c r="T377" t="s">
        <v>13524</v>
      </c>
    </row>
    <row r="378" spans="1:20" x14ac:dyDescent="0.25">
      <c r="A378" t="s">
        <v>147</v>
      </c>
      <c r="B378" t="s">
        <v>148</v>
      </c>
      <c r="C378">
        <v>50</v>
      </c>
      <c r="D378">
        <v>6</v>
      </c>
      <c r="E378" t="s">
        <v>13526</v>
      </c>
      <c r="F378">
        <v>200</v>
      </c>
      <c r="G378">
        <v>0</v>
      </c>
      <c r="H378" t="s">
        <v>637</v>
      </c>
      <c r="I378" t="s">
        <v>4499</v>
      </c>
      <c r="J378" t="s">
        <v>704</v>
      </c>
      <c r="K378" t="s">
        <v>639</v>
      </c>
      <c r="L378" t="s">
        <v>640</v>
      </c>
      <c r="M378" t="s">
        <v>13527</v>
      </c>
      <c r="N378" t="s">
        <v>639</v>
      </c>
      <c r="O378" t="s">
        <v>641</v>
      </c>
      <c r="P378" t="s">
        <v>5</v>
      </c>
      <c r="Q378" t="s">
        <v>642</v>
      </c>
      <c r="R378" t="s">
        <v>640</v>
      </c>
      <c r="S378" t="s">
        <v>13528</v>
      </c>
      <c r="T378" t="s">
        <v>13527</v>
      </c>
    </row>
    <row r="379" spans="1:20" x14ac:dyDescent="0.25">
      <c r="A379" t="s">
        <v>241</v>
      </c>
      <c r="B379" t="s">
        <v>742</v>
      </c>
      <c r="C379">
        <v>97.44</v>
      </c>
      <c r="D379">
        <v>1</v>
      </c>
      <c r="E379" t="s">
        <v>13529</v>
      </c>
      <c r="F379">
        <v>454.4</v>
      </c>
      <c r="G379">
        <v>28</v>
      </c>
      <c r="H379" t="s">
        <v>677</v>
      </c>
      <c r="I379" t="s">
        <v>13530</v>
      </c>
      <c r="J379" t="s">
        <v>13531</v>
      </c>
      <c r="K379" t="s">
        <v>10625</v>
      </c>
      <c r="L379" t="s">
        <v>13532</v>
      </c>
      <c r="M379" t="s">
        <v>13533</v>
      </c>
      <c r="N379" t="s">
        <v>639</v>
      </c>
      <c r="O379" t="s">
        <v>678</v>
      </c>
      <c r="P379" t="s">
        <v>23</v>
      </c>
      <c r="Q379" t="s">
        <v>679</v>
      </c>
      <c r="R379" t="s">
        <v>640</v>
      </c>
      <c r="S379" t="s">
        <v>13534</v>
      </c>
      <c r="T379" t="s">
        <v>13533</v>
      </c>
    </row>
    <row r="380" spans="1:20" x14ac:dyDescent="0.25">
      <c r="A380" t="s">
        <v>240</v>
      </c>
      <c r="B380" t="s">
        <v>742</v>
      </c>
      <c r="C380">
        <v>97.43</v>
      </c>
      <c r="D380">
        <v>1</v>
      </c>
      <c r="E380" t="s">
        <v>13529</v>
      </c>
      <c r="F380">
        <v>454.4</v>
      </c>
      <c r="G380">
        <v>28</v>
      </c>
      <c r="H380" t="s">
        <v>677</v>
      </c>
      <c r="I380" t="s">
        <v>13530</v>
      </c>
      <c r="J380" t="s">
        <v>13531</v>
      </c>
      <c r="K380" t="s">
        <v>10625</v>
      </c>
      <c r="L380" t="s">
        <v>13532</v>
      </c>
      <c r="M380" t="s">
        <v>13533</v>
      </c>
      <c r="N380" t="s">
        <v>639</v>
      </c>
      <c r="O380" t="s">
        <v>678</v>
      </c>
      <c r="P380" t="s">
        <v>23</v>
      </c>
      <c r="Q380" t="s">
        <v>679</v>
      </c>
      <c r="R380" t="s">
        <v>640</v>
      </c>
      <c r="S380" t="s">
        <v>13534</v>
      </c>
      <c r="T380" t="s">
        <v>13533</v>
      </c>
    </row>
    <row r="381" spans="1:20" x14ac:dyDescent="0.25">
      <c r="A381" t="s">
        <v>601</v>
      </c>
      <c r="B381" t="s">
        <v>742</v>
      </c>
      <c r="C381">
        <v>97.44</v>
      </c>
      <c r="D381">
        <v>1</v>
      </c>
      <c r="E381" t="s">
        <v>13529</v>
      </c>
      <c r="F381">
        <v>454.4</v>
      </c>
      <c r="G381">
        <v>28</v>
      </c>
      <c r="H381" t="s">
        <v>677</v>
      </c>
      <c r="I381" t="s">
        <v>13530</v>
      </c>
      <c r="J381" t="s">
        <v>13531</v>
      </c>
      <c r="K381" t="s">
        <v>10625</v>
      </c>
      <c r="L381" t="s">
        <v>13532</v>
      </c>
      <c r="M381" t="s">
        <v>13533</v>
      </c>
      <c r="N381" t="s">
        <v>639</v>
      </c>
      <c r="O381" t="s">
        <v>678</v>
      </c>
      <c r="P381" t="s">
        <v>23</v>
      </c>
      <c r="Q381" t="s">
        <v>679</v>
      </c>
      <c r="R381" t="s">
        <v>640</v>
      </c>
      <c r="S381" t="s">
        <v>13534</v>
      </c>
      <c r="T381" t="s">
        <v>13533</v>
      </c>
    </row>
    <row r="382" spans="1:20" x14ac:dyDescent="0.25">
      <c r="A382" t="s">
        <v>18</v>
      </c>
      <c r="B382" t="s">
        <v>19</v>
      </c>
      <c r="C382">
        <v>66.666666666666671</v>
      </c>
      <c r="D382">
        <v>3</v>
      </c>
      <c r="E382" t="s">
        <v>13529</v>
      </c>
      <c r="F382">
        <v>454.4</v>
      </c>
      <c r="G382">
        <v>28</v>
      </c>
      <c r="H382" t="s">
        <v>677</v>
      </c>
      <c r="I382" t="s">
        <v>13530</v>
      </c>
      <c r="J382" t="s">
        <v>13531</v>
      </c>
      <c r="K382" t="s">
        <v>10625</v>
      </c>
      <c r="L382" t="s">
        <v>13532</v>
      </c>
      <c r="M382" t="s">
        <v>13533</v>
      </c>
      <c r="N382" t="s">
        <v>639</v>
      </c>
      <c r="O382" t="s">
        <v>678</v>
      </c>
      <c r="P382" t="s">
        <v>23</v>
      </c>
      <c r="Q382" t="s">
        <v>679</v>
      </c>
      <c r="R382" t="s">
        <v>640</v>
      </c>
      <c r="S382" t="s">
        <v>13534</v>
      </c>
      <c r="T382" t="s">
        <v>13533</v>
      </c>
    </row>
    <row r="383" spans="1:20" x14ac:dyDescent="0.25">
      <c r="A383" t="s">
        <v>18</v>
      </c>
      <c r="B383" t="s">
        <v>19</v>
      </c>
      <c r="C383">
        <v>66.666666666666671</v>
      </c>
      <c r="D383">
        <v>3</v>
      </c>
      <c r="E383" t="s">
        <v>13535</v>
      </c>
      <c r="F383">
        <v>129</v>
      </c>
      <c r="G383">
        <v>0</v>
      </c>
      <c r="H383" t="s">
        <v>649</v>
      </c>
      <c r="I383" t="s">
        <v>1030</v>
      </c>
      <c r="J383" t="s">
        <v>13536</v>
      </c>
      <c r="K383" t="s">
        <v>8866</v>
      </c>
      <c r="L383" t="s">
        <v>737</v>
      </c>
      <c r="M383" t="s">
        <v>13537</v>
      </c>
      <c r="N383" t="s">
        <v>639</v>
      </c>
      <c r="O383" t="s">
        <v>651</v>
      </c>
      <c r="P383" t="s">
        <v>26</v>
      </c>
      <c r="Q383" t="s">
        <v>652</v>
      </c>
      <c r="R383" t="s">
        <v>640</v>
      </c>
      <c r="S383" t="s">
        <v>13538</v>
      </c>
      <c r="T383" t="s">
        <v>13537</v>
      </c>
    </row>
    <row r="384" spans="1:20" x14ac:dyDescent="0.25">
      <c r="A384" t="s">
        <v>601</v>
      </c>
      <c r="B384" t="s">
        <v>602</v>
      </c>
      <c r="C384">
        <v>159</v>
      </c>
      <c r="D384">
        <v>1</v>
      </c>
      <c r="E384" t="s">
        <v>13539</v>
      </c>
      <c r="F384">
        <v>129</v>
      </c>
      <c r="G384">
        <v>0</v>
      </c>
      <c r="H384" t="s">
        <v>637</v>
      </c>
      <c r="I384" t="s">
        <v>13540</v>
      </c>
      <c r="J384" t="s">
        <v>686</v>
      </c>
      <c r="K384" t="s">
        <v>639</v>
      </c>
      <c r="L384" t="s">
        <v>640</v>
      </c>
      <c r="M384" t="s">
        <v>13541</v>
      </c>
      <c r="N384" t="s">
        <v>639</v>
      </c>
      <c r="O384" t="s">
        <v>641</v>
      </c>
      <c r="P384" t="s">
        <v>5</v>
      </c>
      <c r="Q384" t="s">
        <v>642</v>
      </c>
      <c r="R384" t="s">
        <v>640</v>
      </c>
      <c r="S384" t="s">
        <v>13542</v>
      </c>
      <c r="T384" t="s">
        <v>13541</v>
      </c>
    </row>
    <row r="385" spans="1:20" x14ac:dyDescent="0.25">
      <c r="A385" t="s">
        <v>601</v>
      </c>
      <c r="B385" t="s">
        <v>602</v>
      </c>
      <c r="C385">
        <v>159</v>
      </c>
      <c r="D385">
        <v>1</v>
      </c>
      <c r="E385" t="s">
        <v>13543</v>
      </c>
      <c r="F385">
        <v>129</v>
      </c>
      <c r="G385">
        <v>0</v>
      </c>
      <c r="H385" t="s">
        <v>637</v>
      </c>
      <c r="I385" t="s">
        <v>13544</v>
      </c>
      <c r="J385" t="s">
        <v>686</v>
      </c>
      <c r="K385" t="s">
        <v>639</v>
      </c>
      <c r="L385" t="s">
        <v>640</v>
      </c>
      <c r="M385" t="s">
        <v>13541</v>
      </c>
      <c r="N385" t="s">
        <v>639</v>
      </c>
      <c r="O385" t="s">
        <v>641</v>
      </c>
      <c r="P385" t="s">
        <v>5</v>
      </c>
      <c r="Q385" t="s">
        <v>642</v>
      </c>
      <c r="R385" t="s">
        <v>640</v>
      </c>
      <c r="S385" t="s">
        <v>13545</v>
      </c>
      <c r="T385" t="s">
        <v>13541</v>
      </c>
    </row>
    <row r="386" spans="1:20" x14ac:dyDescent="0.25">
      <c r="A386" t="s">
        <v>601</v>
      </c>
      <c r="B386" t="s">
        <v>13546</v>
      </c>
      <c r="C386">
        <v>87.2</v>
      </c>
      <c r="D386">
        <v>1</v>
      </c>
      <c r="E386" t="s">
        <v>13547</v>
      </c>
      <c r="F386">
        <v>87.2</v>
      </c>
      <c r="G386">
        <v>0</v>
      </c>
      <c r="H386" t="s">
        <v>677</v>
      </c>
      <c r="I386" t="s">
        <v>13548</v>
      </c>
      <c r="J386" t="s">
        <v>13549</v>
      </c>
      <c r="K386" t="s">
        <v>8512</v>
      </c>
      <c r="L386" t="s">
        <v>13550</v>
      </c>
      <c r="M386" t="s">
        <v>13551</v>
      </c>
      <c r="N386" t="s">
        <v>639</v>
      </c>
      <c r="O386" t="s">
        <v>678</v>
      </c>
      <c r="P386" t="s">
        <v>23</v>
      </c>
      <c r="Q386" t="s">
        <v>679</v>
      </c>
      <c r="R386" t="s">
        <v>640</v>
      </c>
      <c r="S386" t="s">
        <v>13552</v>
      </c>
      <c r="T386" t="s">
        <v>13551</v>
      </c>
    </row>
    <row r="387" spans="1:20" x14ac:dyDescent="0.25">
      <c r="A387" t="s">
        <v>241</v>
      </c>
      <c r="B387" t="s">
        <v>247</v>
      </c>
      <c r="C387">
        <v>159</v>
      </c>
      <c r="D387">
        <v>1</v>
      </c>
      <c r="E387" t="s">
        <v>13553</v>
      </c>
      <c r="F387">
        <v>129</v>
      </c>
      <c r="G387">
        <v>0</v>
      </c>
      <c r="H387" t="s">
        <v>637</v>
      </c>
      <c r="I387" t="s">
        <v>13554</v>
      </c>
      <c r="J387" t="s">
        <v>733</v>
      </c>
      <c r="K387" t="s">
        <v>639</v>
      </c>
      <c r="L387" t="s">
        <v>640</v>
      </c>
      <c r="M387" t="s">
        <v>13555</v>
      </c>
      <c r="N387" t="s">
        <v>639</v>
      </c>
      <c r="O387" t="s">
        <v>641</v>
      </c>
      <c r="P387" t="s">
        <v>5</v>
      </c>
      <c r="Q387" t="s">
        <v>642</v>
      </c>
      <c r="R387" t="s">
        <v>640</v>
      </c>
      <c r="S387" t="s">
        <v>13556</v>
      </c>
      <c r="T387" t="s">
        <v>13557</v>
      </c>
    </row>
    <row r="388" spans="1:20" x14ac:dyDescent="0.25">
      <c r="A388" t="s">
        <v>601</v>
      </c>
      <c r="B388" t="s">
        <v>602</v>
      </c>
      <c r="C388">
        <v>139</v>
      </c>
      <c r="D388">
        <v>4</v>
      </c>
      <c r="E388" t="s">
        <v>13558</v>
      </c>
      <c r="F388">
        <v>695</v>
      </c>
      <c r="G388">
        <v>0</v>
      </c>
      <c r="H388" t="s">
        <v>649</v>
      </c>
      <c r="I388" t="s">
        <v>13559</v>
      </c>
      <c r="J388" t="s">
        <v>13560</v>
      </c>
      <c r="K388" t="s">
        <v>869</v>
      </c>
      <c r="L388" t="s">
        <v>934</v>
      </c>
      <c r="M388" t="s">
        <v>13561</v>
      </c>
      <c r="N388" t="s">
        <v>639</v>
      </c>
      <c r="O388" t="s">
        <v>651</v>
      </c>
      <c r="P388" t="s">
        <v>26</v>
      </c>
      <c r="Q388" t="s">
        <v>652</v>
      </c>
      <c r="R388" t="s">
        <v>640</v>
      </c>
      <c r="S388" t="s">
        <v>13562</v>
      </c>
      <c r="T388" t="s">
        <v>13561</v>
      </c>
    </row>
    <row r="389" spans="1:20" x14ac:dyDescent="0.25">
      <c r="A389" t="s">
        <v>240</v>
      </c>
      <c r="B389" t="s">
        <v>246</v>
      </c>
      <c r="C389">
        <v>139</v>
      </c>
      <c r="D389">
        <v>1</v>
      </c>
      <c r="E389" t="s">
        <v>13558</v>
      </c>
      <c r="F389">
        <v>695</v>
      </c>
      <c r="G389">
        <v>0</v>
      </c>
      <c r="H389" t="s">
        <v>649</v>
      </c>
      <c r="I389" t="s">
        <v>13559</v>
      </c>
      <c r="J389" t="s">
        <v>13560</v>
      </c>
      <c r="K389" t="s">
        <v>869</v>
      </c>
      <c r="L389" t="s">
        <v>934</v>
      </c>
      <c r="M389" t="s">
        <v>13561</v>
      </c>
      <c r="N389" t="s">
        <v>639</v>
      </c>
      <c r="O389" t="s">
        <v>651</v>
      </c>
      <c r="P389" t="s">
        <v>26</v>
      </c>
      <c r="Q389" t="s">
        <v>652</v>
      </c>
      <c r="R389" t="s">
        <v>640</v>
      </c>
      <c r="S389" t="s">
        <v>13562</v>
      </c>
      <c r="T389" t="s">
        <v>13561</v>
      </c>
    </row>
    <row r="390" spans="1:20" x14ac:dyDescent="0.25">
      <c r="A390" t="s">
        <v>240</v>
      </c>
      <c r="B390" t="s">
        <v>246</v>
      </c>
      <c r="C390">
        <v>139</v>
      </c>
      <c r="D390">
        <v>5</v>
      </c>
      <c r="E390" t="s">
        <v>13563</v>
      </c>
      <c r="F390">
        <v>695</v>
      </c>
      <c r="G390">
        <v>0</v>
      </c>
      <c r="H390" t="s">
        <v>649</v>
      </c>
      <c r="I390" t="s">
        <v>13559</v>
      </c>
      <c r="J390" t="s">
        <v>13560</v>
      </c>
      <c r="K390" t="s">
        <v>869</v>
      </c>
      <c r="L390" t="s">
        <v>934</v>
      </c>
      <c r="M390" t="s">
        <v>13561</v>
      </c>
      <c r="N390" t="s">
        <v>639</v>
      </c>
      <c r="O390" t="s">
        <v>651</v>
      </c>
      <c r="P390" t="s">
        <v>26</v>
      </c>
      <c r="Q390" t="s">
        <v>652</v>
      </c>
      <c r="R390" t="s">
        <v>640</v>
      </c>
      <c r="S390" t="s">
        <v>13564</v>
      </c>
      <c r="T390" t="s">
        <v>13561</v>
      </c>
    </row>
    <row r="391" spans="1:20" x14ac:dyDescent="0.25">
      <c r="A391" t="s">
        <v>601</v>
      </c>
      <c r="B391" t="s">
        <v>602</v>
      </c>
      <c r="C391">
        <v>139</v>
      </c>
      <c r="D391">
        <v>2</v>
      </c>
      <c r="E391" t="s">
        <v>13565</v>
      </c>
      <c r="F391">
        <v>278</v>
      </c>
      <c r="G391">
        <v>0</v>
      </c>
      <c r="H391" t="s">
        <v>649</v>
      </c>
      <c r="I391" t="s">
        <v>13559</v>
      </c>
      <c r="J391" t="s">
        <v>13560</v>
      </c>
      <c r="K391" t="s">
        <v>869</v>
      </c>
      <c r="L391" t="s">
        <v>934</v>
      </c>
      <c r="M391" t="s">
        <v>13561</v>
      </c>
      <c r="N391" t="s">
        <v>639</v>
      </c>
      <c r="O391" t="s">
        <v>651</v>
      </c>
      <c r="P391" t="s">
        <v>26</v>
      </c>
      <c r="Q391" t="s">
        <v>652</v>
      </c>
      <c r="R391" t="s">
        <v>640</v>
      </c>
      <c r="S391" t="s">
        <v>13566</v>
      </c>
      <c r="T391" t="s">
        <v>13561</v>
      </c>
    </row>
    <row r="392" spans="1:20" x14ac:dyDescent="0.25">
      <c r="A392" t="s">
        <v>147</v>
      </c>
      <c r="B392" t="s">
        <v>148</v>
      </c>
      <c r="C392">
        <v>33.333333333333336</v>
      </c>
      <c r="D392">
        <v>3</v>
      </c>
      <c r="E392" t="s">
        <v>13567</v>
      </c>
      <c r="F392">
        <v>149</v>
      </c>
      <c r="G392">
        <v>0</v>
      </c>
      <c r="H392" t="s">
        <v>649</v>
      </c>
      <c r="I392" t="s">
        <v>13568</v>
      </c>
      <c r="J392" t="s">
        <v>13569</v>
      </c>
      <c r="K392" t="s">
        <v>886</v>
      </c>
      <c r="L392" t="s">
        <v>10916</v>
      </c>
      <c r="M392" t="s">
        <v>13570</v>
      </c>
      <c r="N392" t="s">
        <v>639</v>
      </c>
      <c r="O392" t="s">
        <v>651</v>
      </c>
      <c r="P392" t="s">
        <v>26</v>
      </c>
      <c r="Q392" t="s">
        <v>652</v>
      </c>
      <c r="R392" t="s">
        <v>640</v>
      </c>
      <c r="S392" t="s">
        <v>13571</v>
      </c>
      <c r="T392" t="s">
        <v>13570</v>
      </c>
    </row>
    <row r="393" spans="1:20" x14ac:dyDescent="0.25">
      <c r="A393" t="s">
        <v>147</v>
      </c>
      <c r="B393" t="s">
        <v>148</v>
      </c>
      <c r="C393">
        <v>33.333333333333336</v>
      </c>
      <c r="D393">
        <v>3</v>
      </c>
      <c r="E393" t="s">
        <v>13572</v>
      </c>
      <c r="F393">
        <v>100</v>
      </c>
      <c r="G393">
        <v>0</v>
      </c>
      <c r="H393" t="s">
        <v>637</v>
      </c>
      <c r="I393" t="s">
        <v>13573</v>
      </c>
      <c r="J393" t="s">
        <v>675</v>
      </c>
      <c r="K393" t="s">
        <v>639</v>
      </c>
      <c r="L393" t="s">
        <v>640</v>
      </c>
      <c r="M393" t="s">
        <v>13574</v>
      </c>
      <c r="N393" t="s">
        <v>639</v>
      </c>
      <c r="O393" t="s">
        <v>641</v>
      </c>
      <c r="P393" t="s">
        <v>5</v>
      </c>
      <c r="Q393" t="s">
        <v>642</v>
      </c>
      <c r="R393" t="s">
        <v>640</v>
      </c>
      <c r="S393" t="s">
        <v>13575</v>
      </c>
      <c r="T393" t="s">
        <v>13574</v>
      </c>
    </row>
    <row r="394" spans="1:20" x14ac:dyDescent="0.25">
      <c r="A394" t="s">
        <v>516</v>
      </c>
      <c r="B394" t="s">
        <v>120</v>
      </c>
      <c r="C394">
        <v>75</v>
      </c>
      <c r="D394">
        <v>1</v>
      </c>
      <c r="E394" t="s">
        <v>13576</v>
      </c>
      <c r="F394">
        <v>112</v>
      </c>
      <c r="G394">
        <v>37</v>
      </c>
      <c r="H394" t="s">
        <v>649</v>
      </c>
      <c r="I394" t="s">
        <v>841</v>
      </c>
      <c r="J394" t="s">
        <v>6509</v>
      </c>
      <c r="K394" t="s">
        <v>787</v>
      </c>
      <c r="L394" t="s">
        <v>4273</v>
      </c>
      <c r="M394" t="s">
        <v>13577</v>
      </c>
      <c r="N394" t="s">
        <v>639</v>
      </c>
      <c r="O394" t="s">
        <v>651</v>
      </c>
      <c r="P394" t="s">
        <v>26</v>
      </c>
      <c r="Q394" t="s">
        <v>652</v>
      </c>
      <c r="R394" t="s">
        <v>640</v>
      </c>
      <c r="S394" t="s">
        <v>13578</v>
      </c>
      <c r="T394" t="s">
        <v>13574</v>
      </c>
    </row>
    <row r="395" spans="1:20" x14ac:dyDescent="0.25">
      <c r="A395" t="s">
        <v>147</v>
      </c>
      <c r="B395" t="s">
        <v>148</v>
      </c>
      <c r="C395">
        <v>33.333333333333336</v>
      </c>
      <c r="D395">
        <v>3</v>
      </c>
      <c r="E395" t="s">
        <v>13579</v>
      </c>
      <c r="F395">
        <v>100</v>
      </c>
      <c r="G395">
        <v>0</v>
      </c>
      <c r="H395" t="s">
        <v>637</v>
      </c>
      <c r="I395" t="s">
        <v>13580</v>
      </c>
      <c r="J395" t="s">
        <v>864</v>
      </c>
      <c r="K395" t="s">
        <v>639</v>
      </c>
      <c r="L395" t="s">
        <v>640</v>
      </c>
      <c r="M395" t="s">
        <v>13581</v>
      </c>
      <c r="N395" t="s">
        <v>639</v>
      </c>
      <c r="O395" t="s">
        <v>641</v>
      </c>
      <c r="P395" t="s">
        <v>5</v>
      </c>
      <c r="Q395" t="s">
        <v>642</v>
      </c>
      <c r="R395" t="s">
        <v>640</v>
      </c>
      <c r="S395" t="s">
        <v>13582</v>
      </c>
      <c r="T395" t="s">
        <v>13583</v>
      </c>
    </row>
    <row r="396" spans="1:20" x14ac:dyDescent="0.25">
      <c r="A396" t="s">
        <v>147</v>
      </c>
      <c r="B396" t="s">
        <v>148</v>
      </c>
      <c r="C396">
        <v>50</v>
      </c>
      <c r="D396">
        <v>6</v>
      </c>
      <c r="E396" t="s">
        <v>13584</v>
      </c>
      <c r="F396">
        <v>360</v>
      </c>
      <c r="G396">
        <v>0</v>
      </c>
      <c r="H396" t="s">
        <v>649</v>
      </c>
      <c r="I396" t="s">
        <v>13585</v>
      </c>
      <c r="J396" t="s">
        <v>13586</v>
      </c>
      <c r="K396" t="s">
        <v>13587</v>
      </c>
      <c r="L396" t="s">
        <v>6763</v>
      </c>
      <c r="M396" t="s">
        <v>13588</v>
      </c>
      <c r="N396" t="s">
        <v>639</v>
      </c>
      <c r="O396" t="s">
        <v>651</v>
      </c>
      <c r="P396" t="s">
        <v>26</v>
      </c>
      <c r="Q396" t="s">
        <v>652</v>
      </c>
      <c r="R396" t="s">
        <v>640</v>
      </c>
      <c r="S396" t="s">
        <v>13589</v>
      </c>
      <c r="T396" t="s">
        <v>13590</v>
      </c>
    </row>
    <row r="397" spans="1:20" x14ac:dyDescent="0.25">
      <c r="A397" t="s">
        <v>147</v>
      </c>
      <c r="B397" t="s">
        <v>148</v>
      </c>
      <c r="C397">
        <v>33.333333333333336</v>
      </c>
      <c r="D397">
        <v>3</v>
      </c>
      <c r="E397" t="s">
        <v>13591</v>
      </c>
      <c r="F397">
        <v>100</v>
      </c>
      <c r="G397">
        <v>0</v>
      </c>
      <c r="H397" t="s">
        <v>637</v>
      </c>
      <c r="I397" t="s">
        <v>13592</v>
      </c>
      <c r="J397" t="s">
        <v>663</v>
      </c>
      <c r="K397" t="s">
        <v>639</v>
      </c>
      <c r="L397" t="s">
        <v>640</v>
      </c>
      <c r="M397" t="s">
        <v>13593</v>
      </c>
      <c r="N397" t="s">
        <v>639</v>
      </c>
      <c r="O397" t="s">
        <v>641</v>
      </c>
      <c r="P397" t="s">
        <v>5</v>
      </c>
      <c r="Q397" t="s">
        <v>642</v>
      </c>
      <c r="R397" t="s">
        <v>640</v>
      </c>
      <c r="S397" t="s">
        <v>13594</v>
      </c>
      <c r="T397" t="s">
        <v>13595</v>
      </c>
    </row>
  </sheetData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353"/>
  <sheetViews>
    <sheetView zoomScale="70" zoomScaleNormal="70" workbookViewId="0">
      <pane xSplit="2" ySplit="1" topLeftCell="T306" activePane="bottomRight" state="frozen"/>
      <selection sqref="A1:XFD1048576"/>
      <selection pane="topRight" sqref="A1:XFD1048576"/>
      <selection pane="bottomLeft" sqref="A1:XFD1048576"/>
      <selection pane="bottomRight" activeCell="W321" sqref="W3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22</v>
      </c>
      <c r="B2" t="s">
        <v>213</v>
      </c>
      <c r="C2">
        <v>64</v>
      </c>
      <c r="D2">
        <v>2</v>
      </c>
      <c r="E2" t="s">
        <v>13596</v>
      </c>
      <c r="F2">
        <v>137</v>
      </c>
      <c r="G2">
        <v>9</v>
      </c>
      <c r="H2" t="s">
        <v>677</v>
      </c>
      <c r="I2" t="s">
        <v>13597</v>
      </c>
      <c r="J2" t="s">
        <v>13598</v>
      </c>
      <c r="K2" t="s">
        <v>961</v>
      </c>
      <c r="L2" t="s">
        <v>13599</v>
      </c>
      <c r="M2" t="s">
        <v>13600</v>
      </c>
      <c r="N2" t="s">
        <v>639</v>
      </c>
      <c r="O2" t="s">
        <v>678</v>
      </c>
      <c r="P2" t="s">
        <v>23</v>
      </c>
      <c r="Q2" t="s">
        <v>679</v>
      </c>
      <c r="R2" t="s">
        <v>640</v>
      </c>
      <c r="S2" t="s">
        <v>13601</v>
      </c>
      <c r="T2" t="s">
        <v>13600</v>
      </c>
      <c r="U2" s="50" t="s">
        <v>147</v>
      </c>
      <c r="V2">
        <v>511</v>
      </c>
    </row>
    <row r="3" spans="1:22" x14ac:dyDescent="0.25">
      <c r="A3" t="s">
        <v>240</v>
      </c>
      <c r="B3" t="s">
        <v>742</v>
      </c>
      <c r="C3">
        <v>109</v>
      </c>
      <c r="D3">
        <v>1</v>
      </c>
      <c r="E3" t="s">
        <v>13602</v>
      </c>
      <c r="F3">
        <v>156.5</v>
      </c>
      <c r="G3">
        <v>47.5</v>
      </c>
      <c r="H3" t="s">
        <v>677</v>
      </c>
      <c r="I3" t="s">
        <v>13603</v>
      </c>
      <c r="J3" t="s">
        <v>13604</v>
      </c>
      <c r="K3" t="s">
        <v>13605</v>
      </c>
      <c r="L3" t="s">
        <v>13606</v>
      </c>
      <c r="M3" t="s">
        <v>13607</v>
      </c>
      <c r="N3" t="s">
        <v>639</v>
      </c>
      <c r="O3" t="s">
        <v>678</v>
      </c>
      <c r="P3" t="s">
        <v>23</v>
      </c>
      <c r="Q3" t="s">
        <v>679</v>
      </c>
      <c r="R3" t="s">
        <v>640</v>
      </c>
      <c r="S3" t="s">
        <v>13608</v>
      </c>
      <c r="T3" t="s">
        <v>13607</v>
      </c>
      <c r="U3" s="51" t="s">
        <v>148</v>
      </c>
      <c r="V3">
        <v>511</v>
      </c>
    </row>
    <row r="4" spans="1:22" x14ac:dyDescent="0.25">
      <c r="A4" t="s">
        <v>240</v>
      </c>
      <c r="B4" t="s">
        <v>246</v>
      </c>
      <c r="C4">
        <v>139</v>
      </c>
      <c r="D4">
        <v>1</v>
      </c>
      <c r="E4" t="s">
        <v>13609</v>
      </c>
      <c r="F4">
        <v>177</v>
      </c>
      <c r="G4">
        <v>38</v>
      </c>
      <c r="H4" t="s">
        <v>649</v>
      </c>
      <c r="I4" t="s">
        <v>5994</v>
      </c>
      <c r="J4" t="s">
        <v>13610</v>
      </c>
      <c r="K4" t="s">
        <v>13611</v>
      </c>
      <c r="L4" t="s">
        <v>4689</v>
      </c>
      <c r="M4" t="s">
        <v>13607</v>
      </c>
      <c r="N4" t="s">
        <v>639</v>
      </c>
      <c r="O4" t="s">
        <v>651</v>
      </c>
      <c r="P4" t="s">
        <v>26</v>
      </c>
      <c r="Q4" t="s">
        <v>652</v>
      </c>
      <c r="R4" t="s">
        <v>640</v>
      </c>
      <c r="S4" t="s">
        <v>13612</v>
      </c>
      <c r="T4" t="s">
        <v>13613</v>
      </c>
      <c r="U4" s="50" t="s">
        <v>22</v>
      </c>
      <c r="V4">
        <v>77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13614</v>
      </c>
      <c r="F5">
        <v>100</v>
      </c>
      <c r="G5">
        <v>0</v>
      </c>
      <c r="H5" t="s">
        <v>637</v>
      </c>
      <c r="I5" t="s">
        <v>13615</v>
      </c>
      <c r="J5" t="s">
        <v>735</v>
      </c>
      <c r="K5" t="s">
        <v>639</v>
      </c>
      <c r="L5" t="s">
        <v>640</v>
      </c>
      <c r="M5" t="s">
        <v>13616</v>
      </c>
      <c r="N5" t="s">
        <v>639</v>
      </c>
      <c r="O5" t="s">
        <v>647</v>
      </c>
      <c r="P5" t="s">
        <v>5</v>
      </c>
      <c r="Q5" t="s">
        <v>648</v>
      </c>
      <c r="R5" t="s">
        <v>640</v>
      </c>
      <c r="S5" t="s">
        <v>13617</v>
      </c>
      <c r="T5" t="s">
        <v>13616</v>
      </c>
      <c r="U5" s="51" t="s">
        <v>213</v>
      </c>
      <c r="V5">
        <v>4</v>
      </c>
    </row>
    <row r="6" spans="1:22" x14ac:dyDescent="0.25">
      <c r="A6" t="s">
        <v>22</v>
      </c>
      <c r="B6" t="s">
        <v>27</v>
      </c>
      <c r="C6">
        <v>120</v>
      </c>
      <c r="D6">
        <v>1</v>
      </c>
      <c r="E6" t="s">
        <v>13618</v>
      </c>
      <c r="F6">
        <v>100</v>
      </c>
      <c r="G6">
        <v>0</v>
      </c>
      <c r="H6" t="s">
        <v>637</v>
      </c>
      <c r="I6" t="s">
        <v>13619</v>
      </c>
      <c r="J6" t="s">
        <v>653</v>
      </c>
      <c r="K6" t="s">
        <v>639</v>
      </c>
      <c r="L6" t="s">
        <v>640</v>
      </c>
      <c r="M6" t="s">
        <v>13620</v>
      </c>
      <c r="N6" t="s">
        <v>639</v>
      </c>
      <c r="O6" t="s">
        <v>647</v>
      </c>
      <c r="P6" t="s">
        <v>5</v>
      </c>
      <c r="Q6" t="s">
        <v>648</v>
      </c>
      <c r="R6" t="s">
        <v>640</v>
      </c>
      <c r="S6" t="s">
        <v>13621</v>
      </c>
      <c r="T6" t="s">
        <v>13620</v>
      </c>
      <c r="U6" s="51" t="s">
        <v>27</v>
      </c>
      <c r="V6">
        <v>73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13622</v>
      </c>
      <c r="F7">
        <v>200</v>
      </c>
      <c r="G7">
        <v>0</v>
      </c>
      <c r="H7" t="s">
        <v>637</v>
      </c>
      <c r="I7" t="s">
        <v>13623</v>
      </c>
      <c r="J7" t="s">
        <v>646</v>
      </c>
      <c r="K7" t="s">
        <v>639</v>
      </c>
      <c r="L7" t="s">
        <v>640</v>
      </c>
      <c r="M7" t="s">
        <v>13624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13625</v>
      </c>
      <c r="T7" t="s">
        <v>13624</v>
      </c>
      <c r="U7" s="50" t="s">
        <v>18</v>
      </c>
      <c r="V7">
        <v>121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13626</v>
      </c>
      <c r="F8">
        <v>200</v>
      </c>
      <c r="G8">
        <v>0</v>
      </c>
      <c r="H8" t="s">
        <v>637</v>
      </c>
      <c r="I8" t="s">
        <v>962</v>
      </c>
      <c r="J8" t="s">
        <v>762</v>
      </c>
      <c r="K8" t="s">
        <v>639</v>
      </c>
      <c r="L8" t="s">
        <v>640</v>
      </c>
      <c r="M8" t="s">
        <v>13627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13628</v>
      </c>
      <c r="T8" t="s">
        <v>13627</v>
      </c>
      <c r="U8" s="51" t="s">
        <v>19</v>
      </c>
      <c r="V8">
        <v>121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13629</v>
      </c>
      <c r="F9">
        <v>100</v>
      </c>
      <c r="G9">
        <v>0</v>
      </c>
      <c r="H9" t="s">
        <v>637</v>
      </c>
      <c r="I9" t="s">
        <v>13630</v>
      </c>
      <c r="J9" t="s">
        <v>654</v>
      </c>
      <c r="K9" t="s">
        <v>639</v>
      </c>
      <c r="L9" t="s">
        <v>640</v>
      </c>
      <c r="M9" t="s">
        <v>13631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13632</v>
      </c>
      <c r="T9" t="s">
        <v>13631</v>
      </c>
      <c r="U9" s="50" t="s">
        <v>101</v>
      </c>
      <c r="V9">
        <v>9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13633</v>
      </c>
      <c r="F10">
        <v>100</v>
      </c>
      <c r="G10">
        <v>0</v>
      </c>
      <c r="H10" t="s">
        <v>637</v>
      </c>
      <c r="I10" t="s">
        <v>13634</v>
      </c>
      <c r="J10" t="s">
        <v>655</v>
      </c>
      <c r="K10" t="s">
        <v>639</v>
      </c>
      <c r="L10" t="s">
        <v>640</v>
      </c>
      <c r="M10" t="s">
        <v>13635</v>
      </c>
      <c r="N10" t="s">
        <v>639</v>
      </c>
      <c r="O10" t="s">
        <v>660</v>
      </c>
      <c r="P10" t="s">
        <v>5</v>
      </c>
      <c r="Q10" t="s">
        <v>642</v>
      </c>
      <c r="R10" t="s">
        <v>640</v>
      </c>
      <c r="S10" t="s">
        <v>13636</v>
      </c>
      <c r="T10" t="s">
        <v>13635</v>
      </c>
      <c r="U10" s="51" t="s">
        <v>12585</v>
      </c>
      <c r="V10">
        <v>1</v>
      </c>
    </row>
    <row r="11" spans="1:22" x14ac:dyDescent="0.25">
      <c r="A11" t="s">
        <v>239</v>
      </c>
      <c r="B11" t="s">
        <v>742</v>
      </c>
      <c r="C11">
        <v>103.55</v>
      </c>
      <c r="D11">
        <v>1</v>
      </c>
      <c r="E11" t="s">
        <v>13637</v>
      </c>
      <c r="F11">
        <v>148.55000000000001</v>
      </c>
      <c r="G11">
        <v>45</v>
      </c>
      <c r="H11" t="s">
        <v>677</v>
      </c>
      <c r="I11" t="s">
        <v>13638</v>
      </c>
      <c r="J11" t="s">
        <v>13639</v>
      </c>
      <c r="K11" t="s">
        <v>924</v>
      </c>
      <c r="L11" t="s">
        <v>13640</v>
      </c>
      <c r="M11" t="s">
        <v>13641</v>
      </c>
      <c r="N11" t="s">
        <v>639</v>
      </c>
      <c r="O11" t="s">
        <v>678</v>
      </c>
      <c r="P11" t="s">
        <v>23</v>
      </c>
      <c r="Q11" t="s">
        <v>679</v>
      </c>
      <c r="R11" t="s">
        <v>640</v>
      </c>
      <c r="S11" t="s">
        <v>13642</v>
      </c>
      <c r="T11" t="s">
        <v>13641</v>
      </c>
      <c r="U11" s="51" t="s">
        <v>74</v>
      </c>
      <c r="V11">
        <v>8</v>
      </c>
    </row>
    <row r="12" spans="1:22" x14ac:dyDescent="0.25">
      <c r="A12" t="s">
        <v>239</v>
      </c>
      <c r="B12" t="s">
        <v>245</v>
      </c>
      <c r="C12">
        <v>159</v>
      </c>
      <c r="D12">
        <v>2</v>
      </c>
      <c r="E12" t="s">
        <v>13643</v>
      </c>
      <c r="F12">
        <v>258</v>
      </c>
      <c r="G12">
        <v>0</v>
      </c>
      <c r="H12" t="s">
        <v>637</v>
      </c>
      <c r="I12" t="s">
        <v>13644</v>
      </c>
      <c r="J12" t="s">
        <v>654</v>
      </c>
      <c r="K12" t="s">
        <v>639</v>
      </c>
      <c r="L12" t="s">
        <v>640</v>
      </c>
      <c r="M12" t="s">
        <v>13645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13646</v>
      </c>
      <c r="T12" t="s">
        <v>13645</v>
      </c>
      <c r="U12" s="50" t="s">
        <v>72</v>
      </c>
      <c r="V12">
        <v>3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13647</v>
      </c>
      <c r="F13">
        <v>100</v>
      </c>
      <c r="G13">
        <v>0</v>
      </c>
      <c r="H13" t="s">
        <v>637</v>
      </c>
      <c r="I13" t="s">
        <v>13648</v>
      </c>
      <c r="J13" t="s">
        <v>653</v>
      </c>
      <c r="K13" t="s">
        <v>639</v>
      </c>
      <c r="L13" t="s">
        <v>640</v>
      </c>
      <c r="M13" t="s">
        <v>13649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13650</v>
      </c>
      <c r="T13" t="s">
        <v>13649</v>
      </c>
      <c r="U13" s="51" t="s">
        <v>108</v>
      </c>
      <c r="V13">
        <v>1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13651</v>
      </c>
      <c r="F14">
        <v>100</v>
      </c>
      <c r="G14">
        <v>0</v>
      </c>
      <c r="H14" t="s">
        <v>637</v>
      </c>
      <c r="I14" t="s">
        <v>13652</v>
      </c>
      <c r="J14" t="s">
        <v>727</v>
      </c>
      <c r="K14" t="s">
        <v>639</v>
      </c>
      <c r="L14" t="s">
        <v>640</v>
      </c>
      <c r="M14" t="s">
        <v>13653</v>
      </c>
      <c r="N14" t="s">
        <v>639</v>
      </c>
      <c r="O14" t="s">
        <v>641</v>
      </c>
      <c r="P14" t="s">
        <v>5</v>
      </c>
      <c r="Q14" t="s">
        <v>642</v>
      </c>
      <c r="R14" t="s">
        <v>13654</v>
      </c>
      <c r="S14" t="s">
        <v>13655</v>
      </c>
      <c r="T14" t="s">
        <v>13653</v>
      </c>
      <c r="U14" s="51" t="s">
        <v>799</v>
      </c>
      <c r="V14">
        <v>2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13656</v>
      </c>
      <c r="F15">
        <v>100</v>
      </c>
      <c r="G15">
        <v>0</v>
      </c>
      <c r="H15" t="s">
        <v>637</v>
      </c>
      <c r="I15" t="s">
        <v>13657</v>
      </c>
      <c r="J15" t="s">
        <v>720</v>
      </c>
      <c r="K15" t="s">
        <v>639</v>
      </c>
      <c r="L15" t="s">
        <v>640</v>
      </c>
      <c r="M15" t="s">
        <v>13653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13658</v>
      </c>
      <c r="T15" t="s">
        <v>13653</v>
      </c>
      <c r="U15" s="50" t="s">
        <v>114</v>
      </c>
      <c r="V15">
        <v>5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13659</v>
      </c>
      <c r="F16">
        <v>100</v>
      </c>
      <c r="G16">
        <v>0</v>
      </c>
      <c r="H16" t="s">
        <v>637</v>
      </c>
      <c r="I16" t="s">
        <v>13660</v>
      </c>
      <c r="J16" t="s">
        <v>697</v>
      </c>
      <c r="K16" t="s">
        <v>639</v>
      </c>
      <c r="L16" t="s">
        <v>640</v>
      </c>
      <c r="M16" t="s">
        <v>13661</v>
      </c>
      <c r="N16" t="s">
        <v>639</v>
      </c>
      <c r="O16" t="s">
        <v>647</v>
      </c>
      <c r="P16" t="s">
        <v>5</v>
      </c>
      <c r="Q16" t="s">
        <v>648</v>
      </c>
      <c r="R16" t="s">
        <v>640</v>
      </c>
      <c r="S16" t="s">
        <v>13662</v>
      </c>
      <c r="T16" t="s">
        <v>13663</v>
      </c>
      <c r="U16" s="51" t="s">
        <v>115</v>
      </c>
      <c r="V16">
        <v>5</v>
      </c>
    </row>
    <row r="17" spans="1:22" x14ac:dyDescent="0.25">
      <c r="A17" t="s">
        <v>601</v>
      </c>
      <c r="B17" t="s">
        <v>602</v>
      </c>
      <c r="C17">
        <v>159</v>
      </c>
      <c r="D17">
        <v>1</v>
      </c>
      <c r="E17" t="s">
        <v>13664</v>
      </c>
      <c r="F17">
        <v>129</v>
      </c>
      <c r="G17">
        <v>0</v>
      </c>
      <c r="H17" t="s">
        <v>637</v>
      </c>
      <c r="I17" t="s">
        <v>13665</v>
      </c>
      <c r="J17" t="s">
        <v>726</v>
      </c>
      <c r="K17" t="s">
        <v>639</v>
      </c>
      <c r="L17" t="s">
        <v>640</v>
      </c>
      <c r="M17" t="s">
        <v>13666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13667</v>
      </c>
      <c r="T17" t="s">
        <v>13666</v>
      </c>
      <c r="U17" s="50" t="s">
        <v>112</v>
      </c>
      <c r="V17">
        <v>5</v>
      </c>
    </row>
    <row r="18" spans="1:22" x14ac:dyDescent="0.25">
      <c r="A18" t="s">
        <v>241</v>
      </c>
      <c r="B18" t="s">
        <v>742</v>
      </c>
      <c r="C18">
        <v>84.39</v>
      </c>
      <c r="D18">
        <v>1</v>
      </c>
      <c r="E18" t="s">
        <v>13668</v>
      </c>
      <c r="F18">
        <v>168.78</v>
      </c>
      <c r="G18">
        <v>0</v>
      </c>
      <c r="H18" t="s">
        <v>677</v>
      </c>
      <c r="I18" t="s">
        <v>2165</v>
      </c>
      <c r="J18" t="s">
        <v>2166</v>
      </c>
      <c r="K18" t="s">
        <v>898</v>
      </c>
      <c r="L18" t="s">
        <v>2167</v>
      </c>
      <c r="M18" t="s">
        <v>13669</v>
      </c>
      <c r="N18" t="s">
        <v>639</v>
      </c>
      <c r="O18" t="s">
        <v>678</v>
      </c>
      <c r="P18" t="s">
        <v>23</v>
      </c>
      <c r="Q18" t="s">
        <v>679</v>
      </c>
      <c r="R18" t="s">
        <v>640</v>
      </c>
      <c r="S18" t="s">
        <v>13670</v>
      </c>
      <c r="T18" t="s">
        <v>13669</v>
      </c>
      <c r="U18" s="51" t="s">
        <v>113</v>
      </c>
      <c r="V18">
        <v>5</v>
      </c>
    </row>
    <row r="19" spans="1:22" x14ac:dyDescent="0.25">
      <c r="A19" t="s">
        <v>239</v>
      </c>
      <c r="B19" t="s">
        <v>742</v>
      </c>
      <c r="C19">
        <v>84.39</v>
      </c>
      <c r="D19">
        <v>1</v>
      </c>
      <c r="E19" t="s">
        <v>13668</v>
      </c>
      <c r="F19">
        <v>168.78</v>
      </c>
      <c r="G19">
        <v>0</v>
      </c>
      <c r="H19" t="s">
        <v>677</v>
      </c>
      <c r="I19" t="s">
        <v>2165</v>
      </c>
      <c r="J19" t="s">
        <v>2166</v>
      </c>
      <c r="K19" t="s">
        <v>898</v>
      </c>
      <c r="L19" t="s">
        <v>2167</v>
      </c>
      <c r="M19" t="s">
        <v>13669</v>
      </c>
      <c r="N19" t="s">
        <v>639</v>
      </c>
      <c r="O19" t="s">
        <v>678</v>
      </c>
      <c r="P19" t="s">
        <v>23</v>
      </c>
      <c r="Q19" t="s">
        <v>679</v>
      </c>
      <c r="R19" t="s">
        <v>640</v>
      </c>
      <c r="S19" t="s">
        <v>13670</v>
      </c>
      <c r="T19" t="s">
        <v>13669</v>
      </c>
      <c r="U19" s="50" t="s">
        <v>14</v>
      </c>
      <c r="V19">
        <v>1</v>
      </c>
    </row>
    <row r="20" spans="1:22" x14ac:dyDescent="0.25">
      <c r="A20" t="s">
        <v>22</v>
      </c>
      <c r="B20" t="s">
        <v>27</v>
      </c>
      <c r="C20">
        <v>80</v>
      </c>
      <c r="D20">
        <v>1</v>
      </c>
      <c r="E20" t="s">
        <v>13671</v>
      </c>
      <c r="F20">
        <v>80</v>
      </c>
      <c r="G20">
        <v>0</v>
      </c>
      <c r="H20" t="s">
        <v>649</v>
      </c>
      <c r="I20" t="s">
        <v>13102</v>
      </c>
      <c r="J20" t="s">
        <v>13672</v>
      </c>
      <c r="K20" t="s">
        <v>13673</v>
      </c>
      <c r="L20" t="s">
        <v>882</v>
      </c>
      <c r="M20" t="s">
        <v>13674</v>
      </c>
      <c r="N20" t="s">
        <v>639</v>
      </c>
      <c r="O20" t="s">
        <v>651</v>
      </c>
      <c r="P20" t="s">
        <v>26</v>
      </c>
      <c r="Q20" t="s">
        <v>652</v>
      </c>
      <c r="R20" t="s">
        <v>640</v>
      </c>
      <c r="S20" t="s">
        <v>13675</v>
      </c>
      <c r="T20" t="s">
        <v>13676</v>
      </c>
      <c r="U20" s="51" t="s">
        <v>15</v>
      </c>
      <c r="V20">
        <v>1</v>
      </c>
    </row>
    <row r="21" spans="1:22" x14ac:dyDescent="0.25">
      <c r="A21" t="s">
        <v>239</v>
      </c>
      <c r="B21" t="s">
        <v>245</v>
      </c>
      <c r="C21">
        <v>139</v>
      </c>
      <c r="D21">
        <v>1</v>
      </c>
      <c r="E21" t="s">
        <v>13677</v>
      </c>
      <c r="F21">
        <v>139</v>
      </c>
      <c r="G21">
        <v>0</v>
      </c>
      <c r="H21" t="s">
        <v>649</v>
      </c>
      <c r="I21" t="s">
        <v>9488</v>
      </c>
      <c r="J21" t="s">
        <v>13678</v>
      </c>
      <c r="K21" t="s">
        <v>790</v>
      </c>
      <c r="L21" t="s">
        <v>5533</v>
      </c>
      <c r="M21" t="s">
        <v>13679</v>
      </c>
      <c r="N21" t="s">
        <v>639</v>
      </c>
      <c r="O21" t="s">
        <v>651</v>
      </c>
      <c r="P21" t="s">
        <v>26</v>
      </c>
      <c r="Q21" t="s">
        <v>652</v>
      </c>
      <c r="R21" t="s">
        <v>640</v>
      </c>
      <c r="S21" t="s">
        <v>13680</v>
      </c>
      <c r="T21" t="s">
        <v>13681</v>
      </c>
      <c r="U21" s="50" t="s">
        <v>10</v>
      </c>
      <c r="V21">
        <v>1</v>
      </c>
    </row>
    <row r="22" spans="1:22" x14ac:dyDescent="0.25">
      <c r="A22" t="s">
        <v>77</v>
      </c>
      <c r="B22" t="s">
        <v>78</v>
      </c>
      <c r="C22">
        <v>33.333333333333336</v>
      </c>
      <c r="D22">
        <v>3</v>
      </c>
      <c r="E22" t="s">
        <v>13682</v>
      </c>
      <c r="F22">
        <v>134.99</v>
      </c>
      <c r="G22">
        <v>0</v>
      </c>
      <c r="H22" t="s">
        <v>637</v>
      </c>
      <c r="I22" t="s">
        <v>13683</v>
      </c>
      <c r="J22" t="s">
        <v>721</v>
      </c>
      <c r="K22" t="s">
        <v>639</v>
      </c>
      <c r="L22" t="s">
        <v>640</v>
      </c>
      <c r="M22" t="s">
        <v>13684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13685</v>
      </c>
      <c r="T22" t="s">
        <v>13684</v>
      </c>
      <c r="U22" s="51" t="s">
        <v>11</v>
      </c>
      <c r="V22">
        <v>1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13686</v>
      </c>
      <c r="F23">
        <v>100</v>
      </c>
      <c r="G23">
        <v>0</v>
      </c>
      <c r="H23" t="s">
        <v>637</v>
      </c>
      <c r="I23" t="s">
        <v>13687</v>
      </c>
      <c r="J23" t="s">
        <v>659</v>
      </c>
      <c r="K23" t="s">
        <v>639</v>
      </c>
      <c r="L23" t="s">
        <v>640</v>
      </c>
      <c r="M23" t="s">
        <v>13679</v>
      </c>
      <c r="N23" t="s">
        <v>639</v>
      </c>
      <c r="O23" t="s">
        <v>662</v>
      </c>
      <c r="P23" t="s">
        <v>5</v>
      </c>
      <c r="Q23" t="s">
        <v>648</v>
      </c>
      <c r="R23" t="s">
        <v>13688</v>
      </c>
      <c r="S23" t="s">
        <v>13689</v>
      </c>
      <c r="T23" t="s">
        <v>13690</v>
      </c>
      <c r="U23" s="50" t="s">
        <v>239</v>
      </c>
      <c r="V23">
        <v>69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13691</v>
      </c>
      <c r="F24">
        <v>130</v>
      </c>
      <c r="G24">
        <v>30</v>
      </c>
      <c r="H24" t="s">
        <v>637</v>
      </c>
      <c r="I24" t="s">
        <v>13692</v>
      </c>
      <c r="J24" t="s">
        <v>664</v>
      </c>
      <c r="K24" t="s">
        <v>639</v>
      </c>
      <c r="L24" t="s">
        <v>640</v>
      </c>
      <c r="M24" t="s">
        <v>13693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13694</v>
      </c>
      <c r="T24" t="s">
        <v>13693</v>
      </c>
      <c r="U24" s="51" t="s">
        <v>245</v>
      </c>
      <c r="V24">
        <v>62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13695</v>
      </c>
      <c r="F25">
        <v>229</v>
      </c>
      <c r="G25">
        <v>0</v>
      </c>
      <c r="H25" t="s">
        <v>637</v>
      </c>
      <c r="I25" t="s">
        <v>13696</v>
      </c>
      <c r="J25" t="s">
        <v>715</v>
      </c>
      <c r="K25" t="s">
        <v>639</v>
      </c>
      <c r="L25" t="s">
        <v>640</v>
      </c>
      <c r="M25" t="s">
        <v>13697</v>
      </c>
      <c r="N25" t="s">
        <v>639</v>
      </c>
      <c r="O25" t="s">
        <v>647</v>
      </c>
      <c r="P25" t="s">
        <v>5</v>
      </c>
      <c r="Q25" t="s">
        <v>648</v>
      </c>
      <c r="R25" t="s">
        <v>640</v>
      </c>
      <c r="S25" t="s">
        <v>13698</v>
      </c>
      <c r="T25" t="s">
        <v>13697</v>
      </c>
      <c r="U25" s="51" t="s">
        <v>742</v>
      </c>
      <c r="V25">
        <v>7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13695</v>
      </c>
      <c r="F26">
        <v>229</v>
      </c>
      <c r="G26">
        <v>0</v>
      </c>
      <c r="H26" t="s">
        <v>637</v>
      </c>
      <c r="I26" t="s">
        <v>13696</v>
      </c>
      <c r="J26" t="s">
        <v>715</v>
      </c>
      <c r="K26" t="s">
        <v>639</v>
      </c>
      <c r="L26" t="s">
        <v>640</v>
      </c>
      <c r="M26" t="s">
        <v>13697</v>
      </c>
      <c r="N26" t="s">
        <v>639</v>
      </c>
      <c r="O26" t="s">
        <v>647</v>
      </c>
      <c r="P26" t="s">
        <v>5</v>
      </c>
      <c r="Q26" t="s">
        <v>648</v>
      </c>
      <c r="R26" t="s">
        <v>640</v>
      </c>
      <c r="S26" t="s">
        <v>13698</v>
      </c>
      <c r="T26" t="s">
        <v>13697</v>
      </c>
      <c r="U26" s="50" t="s">
        <v>240</v>
      </c>
      <c r="V26">
        <v>49</v>
      </c>
    </row>
    <row r="27" spans="1:22" x14ac:dyDescent="0.25">
      <c r="A27" t="s">
        <v>240</v>
      </c>
      <c r="B27" t="s">
        <v>742</v>
      </c>
      <c r="C27">
        <v>46.86</v>
      </c>
      <c r="D27">
        <v>1</v>
      </c>
      <c r="E27" t="s">
        <v>13699</v>
      </c>
      <c r="F27">
        <v>54.36</v>
      </c>
      <c r="G27">
        <v>7.5</v>
      </c>
      <c r="H27" t="s">
        <v>677</v>
      </c>
      <c r="I27" t="s">
        <v>13700</v>
      </c>
      <c r="J27" t="s">
        <v>13701</v>
      </c>
      <c r="K27" t="s">
        <v>8704</v>
      </c>
      <c r="L27" t="s">
        <v>13702</v>
      </c>
      <c r="M27" t="s">
        <v>13703</v>
      </c>
      <c r="N27" t="s">
        <v>639</v>
      </c>
      <c r="O27" t="s">
        <v>678</v>
      </c>
      <c r="P27" t="s">
        <v>23</v>
      </c>
      <c r="Q27" t="s">
        <v>679</v>
      </c>
      <c r="R27" t="s">
        <v>640</v>
      </c>
      <c r="S27" t="s">
        <v>13704</v>
      </c>
      <c r="T27" t="s">
        <v>13703</v>
      </c>
      <c r="U27" s="51" t="s">
        <v>246</v>
      </c>
      <c r="V27">
        <v>40</v>
      </c>
    </row>
    <row r="28" spans="1:22" x14ac:dyDescent="0.25">
      <c r="A28" t="s">
        <v>601</v>
      </c>
      <c r="B28" t="s">
        <v>602</v>
      </c>
      <c r="C28">
        <v>159</v>
      </c>
      <c r="D28">
        <v>1</v>
      </c>
      <c r="E28" t="s">
        <v>13705</v>
      </c>
      <c r="F28">
        <v>129</v>
      </c>
      <c r="G28">
        <v>0</v>
      </c>
      <c r="H28" t="s">
        <v>637</v>
      </c>
      <c r="I28" t="s">
        <v>13706</v>
      </c>
      <c r="J28" t="s">
        <v>697</v>
      </c>
      <c r="K28" t="s">
        <v>639</v>
      </c>
      <c r="L28" t="s">
        <v>640</v>
      </c>
      <c r="M28" t="s">
        <v>13707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13708</v>
      </c>
      <c r="T28" t="s">
        <v>13703</v>
      </c>
      <c r="U28" s="51" t="s">
        <v>742</v>
      </c>
      <c r="V28">
        <v>9</v>
      </c>
    </row>
    <row r="29" spans="1:22" x14ac:dyDescent="0.25">
      <c r="A29" t="s">
        <v>22</v>
      </c>
      <c r="B29" t="s">
        <v>27</v>
      </c>
      <c r="C29">
        <v>66.333333333333329</v>
      </c>
      <c r="D29">
        <v>3</v>
      </c>
      <c r="E29" t="s">
        <v>13709</v>
      </c>
      <c r="F29">
        <v>300</v>
      </c>
      <c r="G29">
        <v>50</v>
      </c>
      <c r="H29" t="s">
        <v>649</v>
      </c>
      <c r="I29" t="s">
        <v>13710</v>
      </c>
      <c r="J29" t="s">
        <v>13711</v>
      </c>
      <c r="K29" t="s">
        <v>10547</v>
      </c>
      <c r="L29" t="s">
        <v>10131</v>
      </c>
      <c r="M29" t="s">
        <v>13712</v>
      </c>
      <c r="N29" t="s">
        <v>639</v>
      </c>
      <c r="O29" t="s">
        <v>651</v>
      </c>
      <c r="P29" t="s">
        <v>26</v>
      </c>
      <c r="Q29" t="s">
        <v>652</v>
      </c>
      <c r="R29" t="s">
        <v>640</v>
      </c>
      <c r="S29" t="s">
        <v>13713</v>
      </c>
      <c r="T29" t="s">
        <v>13712</v>
      </c>
      <c r="U29" s="50" t="s">
        <v>241</v>
      </c>
      <c r="V29">
        <v>50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13714</v>
      </c>
      <c r="F30">
        <v>100</v>
      </c>
      <c r="G30">
        <v>0</v>
      </c>
      <c r="H30" t="s">
        <v>637</v>
      </c>
      <c r="I30" t="s">
        <v>13715</v>
      </c>
      <c r="J30" t="s">
        <v>13716</v>
      </c>
      <c r="K30" t="s">
        <v>639</v>
      </c>
      <c r="L30" t="s">
        <v>640</v>
      </c>
      <c r="M30" t="s">
        <v>13717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13718</v>
      </c>
      <c r="T30" t="s">
        <v>13717</v>
      </c>
      <c r="U30" s="51" t="s">
        <v>247</v>
      </c>
      <c r="V30">
        <v>38</v>
      </c>
    </row>
    <row r="31" spans="1:22" x14ac:dyDescent="0.25">
      <c r="A31" t="s">
        <v>22</v>
      </c>
      <c r="B31" t="s">
        <v>27</v>
      </c>
      <c r="C31">
        <v>66.333333333333329</v>
      </c>
      <c r="D31">
        <v>3</v>
      </c>
      <c r="E31" t="s">
        <v>13719</v>
      </c>
      <c r="F31">
        <v>250</v>
      </c>
      <c r="G31">
        <v>0</v>
      </c>
      <c r="H31" t="s">
        <v>649</v>
      </c>
      <c r="I31" t="s">
        <v>10920</v>
      </c>
      <c r="J31" t="s">
        <v>13720</v>
      </c>
      <c r="K31" t="s">
        <v>13721</v>
      </c>
      <c r="L31" t="s">
        <v>786</v>
      </c>
      <c r="M31" t="s">
        <v>13722</v>
      </c>
      <c r="N31" t="s">
        <v>639</v>
      </c>
      <c r="O31" t="s">
        <v>651</v>
      </c>
      <c r="P31" t="s">
        <v>26</v>
      </c>
      <c r="Q31" t="s">
        <v>652</v>
      </c>
      <c r="R31" t="s">
        <v>640</v>
      </c>
      <c r="S31" t="s">
        <v>13723</v>
      </c>
      <c r="T31" t="s">
        <v>13722</v>
      </c>
      <c r="U31" s="51" t="s">
        <v>2885</v>
      </c>
      <c r="V31">
        <v>2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13724</v>
      </c>
      <c r="F32">
        <v>250</v>
      </c>
      <c r="G32">
        <v>0</v>
      </c>
      <c r="H32" t="s">
        <v>649</v>
      </c>
      <c r="I32" t="s">
        <v>5788</v>
      </c>
      <c r="J32" t="s">
        <v>13725</v>
      </c>
      <c r="K32" t="s">
        <v>8264</v>
      </c>
      <c r="L32" t="s">
        <v>825</v>
      </c>
      <c r="M32" t="s">
        <v>13726</v>
      </c>
      <c r="N32" t="s">
        <v>639</v>
      </c>
      <c r="O32" t="s">
        <v>651</v>
      </c>
      <c r="P32" t="s">
        <v>26</v>
      </c>
      <c r="Q32" t="s">
        <v>652</v>
      </c>
      <c r="R32" t="s">
        <v>640</v>
      </c>
      <c r="S32" t="s">
        <v>13727</v>
      </c>
      <c r="T32" t="s">
        <v>13722</v>
      </c>
      <c r="U32" s="51" t="s">
        <v>742</v>
      </c>
      <c r="V32">
        <v>10</v>
      </c>
    </row>
    <row r="33" spans="1:22" x14ac:dyDescent="0.25">
      <c r="A33" t="s">
        <v>239</v>
      </c>
      <c r="B33" t="s">
        <v>245</v>
      </c>
      <c r="C33">
        <v>159</v>
      </c>
      <c r="D33">
        <v>1</v>
      </c>
      <c r="E33" t="s">
        <v>13728</v>
      </c>
      <c r="F33">
        <v>167</v>
      </c>
      <c r="G33">
        <v>38</v>
      </c>
      <c r="H33" t="s">
        <v>637</v>
      </c>
      <c r="I33" t="s">
        <v>13729</v>
      </c>
      <c r="J33" t="s">
        <v>687</v>
      </c>
      <c r="K33" t="s">
        <v>639</v>
      </c>
      <c r="L33" t="s">
        <v>640</v>
      </c>
      <c r="M33" t="s">
        <v>13730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13731</v>
      </c>
      <c r="T33" t="s">
        <v>13732</v>
      </c>
      <c r="U33" s="50" t="s">
        <v>601</v>
      </c>
      <c r="V33">
        <v>27</v>
      </c>
    </row>
    <row r="34" spans="1:22" x14ac:dyDescent="0.25">
      <c r="A34" t="s">
        <v>147</v>
      </c>
      <c r="B34" t="s">
        <v>148</v>
      </c>
      <c r="C34">
        <v>50</v>
      </c>
      <c r="D34">
        <v>12</v>
      </c>
      <c r="E34" t="s">
        <v>13733</v>
      </c>
      <c r="F34">
        <v>400</v>
      </c>
      <c r="G34">
        <v>0</v>
      </c>
      <c r="H34" t="s">
        <v>637</v>
      </c>
      <c r="I34" t="s">
        <v>13734</v>
      </c>
      <c r="J34" t="s">
        <v>728</v>
      </c>
      <c r="K34" t="s">
        <v>639</v>
      </c>
      <c r="L34" t="s">
        <v>640</v>
      </c>
      <c r="M34" t="s">
        <v>13735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13736</v>
      </c>
      <c r="T34" t="s">
        <v>13737</v>
      </c>
      <c r="U34" s="51" t="s">
        <v>602</v>
      </c>
      <c r="V34">
        <v>21</v>
      </c>
    </row>
    <row r="35" spans="1:22" x14ac:dyDescent="0.25">
      <c r="A35" t="s">
        <v>18</v>
      </c>
      <c r="B35" t="s">
        <v>19</v>
      </c>
      <c r="C35">
        <v>66.666666666666671</v>
      </c>
      <c r="D35">
        <v>3</v>
      </c>
      <c r="E35" t="s">
        <v>13738</v>
      </c>
      <c r="F35">
        <v>358</v>
      </c>
      <c r="G35">
        <v>0</v>
      </c>
      <c r="H35" t="s">
        <v>637</v>
      </c>
      <c r="I35" t="s">
        <v>13739</v>
      </c>
      <c r="J35" t="s">
        <v>726</v>
      </c>
      <c r="K35" t="s">
        <v>639</v>
      </c>
      <c r="L35" t="s">
        <v>640</v>
      </c>
      <c r="M35" t="s">
        <v>13740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13741</v>
      </c>
      <c r="T35" t="s">
        <v>13740</v>
      </c>
      <c r="U35" s="51" t="s">
        <v>2885</v>
      </c>
      <c r="V35">
        <v>2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13738</v>
      </c>
      <c r="F36">
        <v>358</v>
      </c>
      <c r="G36">
        <v>0</v>
      </c>
      <c r="H36" t="s">
        <v>637</v>
      </c>
      <c r="I36" t="s">
        <v>13739</v>
      </c>
      <c r="J36" t="s">
        <v>726</v>
      </c>
      <c r="K36" t="s">
        <v>639</v>
      </c>
      <c r="L36" t="s">
        <v>640</v>
      </c>
      <c r="M36" t="s">
        <v>13740</v>
      </c>
      <c r="N36" t="s">
        <v>639</v>
      </c>
      <c r="O36" t="s">
        <v>647</v>
      </c>
      <c r="P36" t="s">
        <v>5</v>
      </c>
      <c r="Q36" t="s">
        <v>648</v>
      </c>
      <c r="R36" t="s">
        <v>640</v>
      </c>
      <c r="S36" t="s">
        <v>13741</v>
      </c>
      <c r="T36" t="s">
        <v>13740</v>
      </c>
      <c r="U36" s="51" t="s">
        <v>742</v>
      </c>
      <c r="V36">
        <v>4</v>
      </c>
    </row>
    <row r="37" spans="1:22" x14ac:dyDescent="0.25">
      <c r="A37" t="s">
        <v>240</v>
      </c>
      <c r="B37" t="s">
        <v>246</v>
      </c>
      <c r="C37">
        <v>159</v>
      </c>
      <c r="D37">
        <v>1</v>
      </c>
      <c r="E37" t="s">
        <v>13738</v>
      </c>
      <c r="F37">
        <v>358</v>
      </c>
      <c r="G37">
        <v>0</v>
      </c>
      <c r="H37" t="s">
        <v>637</v>
      </c>
      <c r="I37" t="s">
        <v>13739</v>
      </c>
      <c r="J37" t="s">
        <v>726</v>
      </c>
      <c r="K37" t="s">
        <v>639</v>
      </c>
      <c r="L37" t="s">
        <v>640</v>
      </c>
      <c r="M37" t="s">
        <v>13740</v>
      </c>
      <c r="N37" t="s">
        <v>639</v>
      </c>
      <c r="O37" t="s">
        <v>647</v>
      </c>
      <c r="P37" t="s">
        <v>5</v>
      </c>
      <c r="Q37" t="s">
        <v>648</v>
      </c>
      <c r="R37" t="s">
        <v>640</v>
      </c>
      <c r="S37" t="s">
        <v>13741</v>
      </c>
      <c r="T37" t="s">
        <v>13740</v>
      </c>
      <c r="U37" s="50" t="s">
        <v>77</v>
      </c>
      <c r="V37">
        <v>24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13742</v>
      </c>
      <c r="F38">
        <v>100</v>
      </c>
      <c r="G38">
        <v>0</v>
      </c>
      <c r="H38" t="s">
        <v>637</v>
      </c>
      <c r="I38" t="s">
        <v>13743</v>
      </c>
      <c r="J38" t="s">
        <v>653</v>
      </c>
      <c r="K38" t="s">
        <v>639</v>
      </c>
      <c r="L38" t="s">
        <v>640</v>
      </c>
      <c r="M38" t="s">
        <v>13744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13745</v>
      </c>
      <c r="T38" t="s">
        <v>13744</v>
      </c>
      <c r="U38" s="51" t="s">
        <v>78</v>
      </c>
      <c r="V38">
        <v>24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13746</v>
      </c>
      <c r="F39">
        <v>100</v>
      </c>
      <c r="G39">
        <v>0</v>
      </c>
      <c r="H39" t="s">
        <v>637</v>
      </c>
      <c r="I39" t="s">
        <v>13747</v>
      </c>
      <c r="J39" t="s">
        <v>653</v>
      </c>
      <c r="K39" t="s">
        <v>639</v>
      </c>
      <c r="L39" t="s">
        <v>640</v>
      </c>
      <c r="M39" t="s">
        <v>13748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13749</v>
      </c>
      <c r="T39" t="s">
        <v>13750</v>
      </c>
      <c r="U39" s="50" t="s">
        <v>516</v>
      </c>
      <c r="V39">
        <v>3</v>
      </c>
    </row>
    <row r="40" spans="1:22" x14ac:dyDescent="0.25">
      <c r="A40" t="s">
        <v>77</v>
      </c>
      <c r="B40" t="s">
        <v>78</v>
      </c>
      <c r="C40">
        <v>33.333333333333336</v>
      </c>
      <c r="D40">
        <v>3</v>
      </c>
      <c r="E40" t="s">
        <v>13751</v>
      </c>
      <c r="F40">
        <v>134.99</v>
      </c>
      <c r="G40">
        <v>0</v>
      </c>
      <c r="H40" t="s">
        <v>637</v>
      </c>
      <c r="I40" t="s">
        <v>13752</v>
      </c>
      <c r="J40" t="s">
        <v>669</v>
      </c>
      <c r="K40" t="s">
        <v>639</v>
      </c>
      <c r="L40" t="s">
        <v>640</v>
      </c>
      <c r="M40" t="s">
        <v>13753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13754</v>
      </c>
      <c r="T40" t="s">
        <v>13753</v>
      </c>
      <c r="U40" s="51" t="s">
        <v>120</v>
      </c>
      <c r="V40">
        <v>3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13755</v>
      </c>
      <c r="F41">
        <v>100</v>
      </c>
      <c r="G41">
        <v>0</v>
      </c>
      <c r="H41" t="s">
        <v>637</v>
      </c>
      <c r="I41" t="s">
        <v>13756</v>
      </c>
      <c r="J41" t="s">
        <v>1031</v>
      </c>
      <c r="K41" t="s">
        <v>639</v>
      </c>
      <c r="L41" t="s">
        <v>640</v>
      </c>
      <c r="M41" t="s">
        <v>13757</v>
      </c>
      <c r="N41" t="s">
        <v>639</v>
      </c>
      <c r="O41" t="s">
        <v>647</v>
      </c>
      <c r="P41" t="s">
        <v>5</v>
      </c>
      <c r="Q41" t="s">
        <v>648</v>
      </c>
      <c r="R41" t="s">
        <v>640</v>
      </c>
      <c r="S41" t="s">
        <v>13758</v>
      </c>
      <c r="T41" t="s">
        <v>13757</v>
      </c>
      <c r="U41" s="50" t="s">
        <v>16</v>
      </c>
      <c r="V41">
        <v>1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13759</v>
      </c>
      <c r="F42">
        <v>100</v>
      </c>
      <c r="G42">
        <v>0</v>
      </c>
      <c r="H42" t="s">
        <v>637</v>
      </c>
      <c r="I42" t="s">
        <v>13760</v>
      </c>
      <c r="J42" t="s">
        <v>683</v>
      </c>
      <c r="K42" t="s">
        <v>639</v>
      </c>
      <c r="L42" t="s">
        <v>640</v>
      </c>
      <c r="M42" t="s">
        <v>13761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13762</v>
      </c>
      <c r="T42" t="s">
        <v>13761</v>
      </c>
      <c r="U42" s="51" t="s">
        <v>17</v>
      </c>
      <c r="V42">
        <v>1</v>
      </c>
    </row>
    <row r="43" spans="1:22" x14ac:dyDescent="0.25">
      <c r="A43" t="s">
        <v>22</v>
      </c>
      <c r="B43" t="s">
        <v>213</v>
      </c>
      <c r="C43">
        <v>64</v>
      </c>
      <c r="D43">
        <v>1</v>
      </c>
      <c r="E43" t="s">
        <v>13763</v>
      </c>
      <c r="F43">
        <v>71</v>
      </c>
      <c r="G43">
        <v>7</v>
      </c>
      <c r="H43" t="s">
        <v>677</v>
      </c>
      <c r="I43" t="s">
        <v>11079</v>
      </c>
      <c r="J43" t="s">
        <v>11080</v>
      </c>
      <c r="K43" t="s">
        <v>912</v>
      </c>
      <c r="L43" t="s">
        <v>11081</v>
      </c>
      <c r="M43" t="s">
        <v>13761</v>
      </c>
      <c r="N43" t="s">
        <v>639</v>
      </c>
      <c r="O43" t="s">
        <v>678</v>
      </c>
      <c r="P43" t="s">
        <v>23</v>
      </c>
      <c r="Q43" t="s">
        <v>679</v>
      </c>
      <c r="R43" t="s">
        <v>640</v>
      </c>
      <c r="S43" t="s">
        <v>13764</v>
      </c>
      <c r="T43" t="s">
        <v>13765</v>
      </c>
      <c r="U43" s="50" t="s">
        <v>822</v>
      </c>
      <c r="V43">
        <v>956</v>
      </c>
    </row>
    <row r="44" spans="1:22" x14ac:dyDescent="0.25">
      <c r="A44" t="s">
        <v>240</v>
      </c>
      <c r="B44" t="s">
        <v>246</v>
      </c>
      <c r="C44">
        <v>159</v>
      </c>
      <c r="D44">
        <v>2</v>
      </c>
      <c r="E44" t="s">
        <v>13766</v>
      </c>
      <c r="F44">
        <v>258</v>
      </c>
      <c r="G44">
        <v>0</v>
      </c>
      <c r="H44" t="s">
        <v>637</v>
      </c>
      <c r="I44" t="s">
        <v>13767</v>
      </c>
      <c r="J44" t="s">
        <v>740</v>
      </c>
      <c r="K44" t="s">
        <v>639</v>
      </c>
      <c r="L44" t="s">
        <v>640</v>
      </c>
      <c r="M44" t="s">
        <v>13765</v>
      </c>
      <c r="N44" t="s">
        <v>639</v>
      </c>
      <c r="O44" t="s">
        <v>647</v>
      </c>
      <c r="P44" t="s">
        <v>5</v>
      </c>
      <c r="Q44" t="s">
        <v>648</v>
      </c>
      <c r="R44" t="s">
        <v>640</v>
      </c>
      <c r="S44" t="s">
        <v>13768</v>
      </c>
      <c r="T44" t="s">
        <v>13769</v>
      </c>
    </row>
    <row r="45" spans="1:22" x14ac:dyDescent="0.25">
      <c r="A45" t="s">
        <v>239</v>
      </c>
      <c r="B45" t="s">
        <v>245</v>
      </c>
      <c r="C45">
        <v>159</v>
      </c>
      <c r="D45">
        <v>4</v>
      </c>
      <c r="E45" t="s">
        <v>13770</v>
      </c>
      <c r="F45">
        <v>516</v>
      </c>
      <c r="G45">
        <v>0</v>
      </c>
      <c r="H45" t="s">
        <v>637</v>
      </c>
      <c r="I45" t="s">
        <v>13771</v>
      </c>
      <c r="J45" t="s">
        <v>755</v>
      </c>
      <c r="K45" t="s">
        <v>639</v>
      </c>
      <c r="L45" t="s">
        <v>640</v>
      </c>
      <c r="M45" t="s">
        <v>13772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13773</v>
      </c>
      <c r="T45" t="s">
        <v>13772</v>
      </c>
    </row>
    <row r="46" spans="1:22" x14ac:dyDescent="0.25">
      <c r="A46" t="s">
        <v>22</v>
      </c>
      <c r="B46" t="s">
        <v>27</v>
      </c>
      <c r="C46">
        <v>66.333333333333329</v>
      </c>
      <c r="D46">
        <v>3</v>
      </c>
      <c r="E46" t="s">
        <v>13774</v>
      </c>
      <c r="F46">
        <v>197</v>
      </c>
      <c r="G46">
        <v>0</v>
      </c>
      <c r="H46" t="s">
        <v>637</v>
      </c>
      <c r="I46" t="s">
        <v>13775</v>
      </c>
      <c r="J46" t="s">
        <v>663</v>
      </c>
      <c r="K46" t="s">
        <v>639</v>
      </c>
      <c r="L46" t="s">
        <v>640</v>
      </c>
      <c r="M46" t="s">
        <v>13776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13777</v>
      </c>
      <c r="T46" t="s">
        <v>13776</v>
      </c>
    </row>
    <row r="47" spans="1:22" x14ac:dyDescent="0.25">
      <c r="A47" t="s">
        <v>77</v>
      </c>
      <c r="B47" t="s">
        <v>78</v>
      </c>
      <c r="C47">
        <v>33.333333333333336</v>
      </c>
      <c r="D47">
        <v>3</v>
      </c>
      <c r="E47" t="s">
        <v>13778</v>
      </c>
      <c r="F47">
        <v>134.99</v>
      </c>
      <c r="G47">
        <v>0</v>
      </c>
      <c r="H47" t="s">
        <v>637</v>
      </c>
      <c r="I47" t="s">
        <v>13779</v>
      </c>
      <c r="J47" t="s">
        <v>771</v>
      </c>
      <c r="K47" t="s">
        <v>639</v>
      </c>
      <c r="L47" t="s">
        <v>640</v>
      </c>
      <c r="M47" t="s">
        <v>13780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13781</v>
      </c>
      <c r="T47" t="s">
        <v>13780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13782</v>
      </c>
      <c r="F48">
        <v>100</v>
      </c>
      <c r="G48">
        <v>0</v>
      </c>
      <c r="H48" t="s">
        <v>637</v>
      </c>
      <c r="I48" t="s">
        <v>13783</v>
      </c>
      <c r="J48" t="s">
        <v>708</v>
      </c>
      <c r="K48" t="s">
        <v>639</v>
      </c>
      <c r="L48" t="s">
        <v>640</v>
      </c>
      <c r="M48" t="s">
        <v>13784</v>
      </c>
      <c r="N48" t="s">
        <v>639</v>
      </c>
      <c r="O48" t="s">
        <v>641</v>
      </c>
      <c r="P48" t="s">
        <v>5</v>
      </c>
      <c r="Q48" t="s">
        <v>642</v>
      </c>
      <c r="R48" t="s">
        <v>640</v>
      </c>
      <c r="S48" t="s">
        <v>13785</v>
      </c>
      <c r="T48" t="s">
        <v>13784</v>
      </c>
    </row>
    <row r="49" spans="1:20" x14ac:dyDescent="0.25">
      <c r="A49" t="s">
        <v>22</v>
      </c>
      <c r="B49" t="s">
        <v>27</v>
      </c>
      <c r="C49">
        <v>66.333333333333329</v>
      </c>
      <c r="D49">
        <v>3</v>
      </c>
      <c r="E49" t="s">
        <v>13786</v>
      </c>
      <c r="F49">
        <v>197</v>
      </c>
      <c r="G49">
        <v>0</v>
      </c>
      <c r="H49" t="s">
        <v>637</v>
      </c>
      <c r="I49" t="s">
        <v>13787</v>
      </c>
      <c r="J49" t="s">
        <v>707</v>
      </c>
      <c r="K49" t="s">
        <v>639</v>
      </c>
      <c r="L49" t="s">
        <v>640</v>
      </c>
      <c r="M49" t="s">
        <v>13788</v>
      </c>
      <c r="N49" t="s">
        <v>639</v>
      </c>
      <c r="O49" t="s">
        <v>647</v>
      </c>
      <c r="P49" t="s">
        <v>5</v>
      </c>
      <c r="Q49" t="s">
        <v>648</v>
      </c>
      <c r="R49" t="s">
        <v>640</v>
      </c>
      <c r="S49" t="s">
        <v>13789</v>
      </c>
      <c r="T49" t="s">
        <v>13790</v>
      </c>
    </row>
    <row r="50" spans="1:20" x14ac:dyDescent="0.25">
      <c r="A50" t="s">
        <v>240</v>
      </c>
      <c r="B50" t="s">
        <v>246</v>
      </c>
      <c r="C50">
        <v>159</v>
      </c>
      <c r="D50">
        <v>1</v>
      </c>
      <c r="E50" t="s">
        <v>13791</v>
      </c>
      <c r="F50">
        <v>129</v>
      </c>
      <c r="G50">
        <v>0</v>
      </c>
      <c r="H50" t="s">
        <v>637</v>
      </c>
      <c r="I50" t="s">
        <v>13792</v>
      </c>
      <c r="J50" t="s">
        <v>792</v>
      </c>
      <c r="K50" t="s">
        <v>639</v>
      </c>
      <c r="L50" t="s">
        <v>640</v>
      </c>
      <c r="M50" t="s">
        <v>13793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13794</v>
      </c>
      <c r="T50" t="s">
        <v>13793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13795</v>
      </c>
      <c r="F51">
        <v>100</v>
      </c>
      <c r="G51">
        <v>0</v>
      </c>
      <c r="H51" t="s">
        <v>637</v>
      </c>
      <c r="I51" t="s">
        <v>13796</v>
      </c>
      <c r="J51" t="s">
        <v>685</v>
      </c>
      <c r="K51" t="s">
        <v>639</v>
      </c>
      <c r="L51" t="s">
        <v>640</v>
      </c>
      <c r="M51" t="s">
        <v>13797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13798</v>
      </c>
      <c r="T51" t="s">
        <v>13797</v>
      </c>
    </row>
    <row r="52" spans="1:20" x14ac:dyDescent="0.25">
      <c r="A52" t="s">
        <v>241</v>
      </c>
      <c r="B52" t="s">
        <v>742</v>
      </c>
      <c r="C52">
        <v>103.55</v>
      </c>
      <c r="D52">
        <v>1</v>
      </c>
      <c r="E52" t="s">
        <v>13799</v>
      </c>
      <c r="F52">
        <v>252.1</v>
      </c>
      <c r="G52">
        <v>45</v>
      </c>
      <c r="H52" t="s">
        <v>677</v>
      </c>
      <c r="I52" t="s">
        <v>13800</v>
      </c>
      <c r="J52" t="s">
        <v>13801</v>
      </c>
      <c r="K52" t="s">
        <v>8326</v>
      </c>
      <c r="L52" t="s">
        <v>13802</v>
      </c>
      <c r="M52" t="s">
        <v>13803</v>
      </c>
      <c r="N52" t="s">
        <v>639</v>
      </c>
      <c r="O52" t="s">
        <v>678</v>
      </c>
      <c r="P52" t="s">
        <v>23</v>
      </c>
      <c r="Q52" t="s">
        <v>679</v>
      </c>
      <c r="R52" t="s">
        <v>640</v>
      </c>
      <c r="S52" t="s">
        <v>13804</v>
      </c>
      <c r="T52" t="s">
        <v>13803</v>
      </c>
    </row>
    <row r="53" spans="1:20" x14ac:dyDescent="0.25">
      <c r="A53" t="s">
        <v>239</v>
      </c>
      <c r="B53" t="s">
        <v>742</v>
      </c>
      <c r="C53">
        <v>103.55</v>
      </c>
      <c r="D53">
        <v>1</v>
      </c>
      <c r="E53" t="s">
        <v>13799</v>
      </c>
      <c r="F53">
        <v>252.1</v>
      </c>
      <c r="G53">
        <v>45</v>
      </c>
      <c r="H53" t="s">
        <v>677</v>
      </c>
      <c r="I53" t="s">
        <v>13800</v>
      </c>
      <c r="J53" t="s">
        <v>13801</v>
      </c>
      <c r="K53" t="s">
        <v>8326</v>
      </c>
      <c r="L53" t="s">
        <v>13802</v>
      </c>
      <c r="M53" t="s">
        <v>13803</v>
      </c>
      <c r="N53" t="s">
        <v>639</v>
      </c>
      <c r="O53" t="s">
        <v>678</v>
      </c>
      <c r="P53" t="s">
        <v>23</v>
      </c>
      <c r="Q53" t="s">
        <v>679</v>
      </c>
      <c r="R53" t="s">
        <v>640</v>
      </c>
      <c r="S53" t="s">
        <v>13804</v>
      </c>
      <c r="T53" t="s">
        <v>13803</v>
      </c>
    </row>
    <row r="54" spans="1:20" x14ac:dyDescent="0.25">
      <c r="A54" t="s">
        <v>239</v>
      </c>
      <c r="B54" t="s">
        <v>245</v>
      </c>
      <c r="C54">
        <v>159</v>
      </c>
      <c r="D54">
        <v>1</v>
      </c>
      <c r="E54" t="s">
        <v>13805</v>
      </c>
      <c r="F54">
        <v>129</v>
      </c>
      <c r="G54">
        <v>0</v>
      </c>
      <c r="H54" t="s">
        <v>637</v>
      </c>
      <c r="I54" t="s">
        <v>13806</v>
      </c>
      <c r="J54" t="s">
        <v>655</v>
      </c>
      <c r="K54" t="s">
        <v>639</v>
      </c>
      <c r="L54" t="s">
        <v>640</v>
      </c>
      <c r="M54" t="s">
        <v>13807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13808</v>
      </c>
      <c r="T54" t="s">
        <v>13809</v>
      </c>
    </row>
    <row r="55" spans="1:20" x14ac:dyDescent="0.25">
      <c r="A55" t="s">
        <v>239</v>
      </c>
      <c r="B55" t="s">
        <v>742</v>
      </c>
      <c r="C55">
        <v>96.4</v>
      </c>
      <c r="D55">
        <v>1</v>
      </c>
      <c r="E55" t="s">
        <v>13810</v>
      </c>
      <c r="F55">
        <v>96.4</v>
      </c>
      <c r="G55">
        <v>0</v>
      </c>
      <c r="H55" t="s">
        <v>677</v>
      </c>
      <c r="I55" t="s">
        <v>13811</v>
      </c>
      <c r="J55" t="s">
        <v>13812</v>
      </c>
      <c r="K55" t="s">
        <v>13813</v>
      </c>
      <c r="L55" t="s">
        <v>13814</v>
      </c>
      <c r="M55" t="s">
        <v>13815</v>
      </c>
      <c r="N55" t="s">
        <v>639</v>
      </c>
      <c r="O55" t="s">
        <v>678</v>
      </c>
      <c r="P55" t="s">
        <v>23</v>
      </c>
      <c r="Q55" t="s">
        <v>679</v>
      </c>
      <c r="R55" t="s">
        <v>640</v>
      </c>
      <c r="S55" t="s">
        <v>13816</v>
      </c>
      <c r="T55" t="s">
        <v>13815</v>
      </c>
    </row>
    <row r="56" spans="1:20" x14ac:dyDescent="0.25">
      <c r="A56" t="s">
        <v>241</v>
      </c>
      <c r="B56" t="s">
        <v>742</v>
      </c>
      <c r="C56">
        <v>109</v>
      </c>
      <c r="D56">
        <v>2</v>
      </c>
      <c r="E56" t="s">
        <v>13817</v>
      </c>
      <c r="F56">
        <v>218</v>
      </c>
      <c r="G56">
        <v>0</v>
      </c>
      <c r="H56" t="s">
        <v>677</v>
      </c>
      <c r="I56" t="s">
        <v>13811</v>
      </c>
      <c r="J56" t="s">
        <v>13812</v>
      </c>
      <c r="K56" t="s">
        <v>13813</v>
      </c>
      <c r="L56" t="s">
        <v>13814</v>
      </c>
      <c r="M56" t="s">
        <v>13818</v>
      </c>
      <c r="N56" t="s">
        <v>639</v>
      </c>
      <c r="O56" t="s">
        <v>678</v>
      </c>
      <c r="P56" t="s">
        <v>23</v>
      </c>
      <c r="Q56" t="s">
        <v>679</v>
      </c>
      <c r="R56" t="s">
        <v>640</v>
      </c>
      <c r="S56" t="s">
        <v>13819</v>
      </c>
      <c r="T56" t="s">
        <v>13820</v>
      </c>
    </row>
    <row r="57" spans="1:20" x14ac:dyDescent="0.25">
      <c r="A57" t="s">
        <v>22</v>
      </c>
      <c r="B57" t="s">
        <v>213</v>
      </c>
      <c r="C57">
        <v>72</v>
      </c>
      <c r="D57">
        <v>1</v>
      </c>
      <c r="E57" t="s">
        <v>13821</v>
      </c>
      <c r="F57">
        <v>80</v>
      </c>
      <c r="G57">
        <v>8</v>
      </c>
      <c r="H57" t="s">
        <v>677</v>
      </c>
      <c r="I57" t="s">
        <v>13822</v>
      </c>
      <c r="J57" t="s">
        <v>13823</v>
      </c>
      <c r="K57" t="s">
        <v>992</v>
      </c>
      <c r="L57" t="s">
        <v>13824</v>
      </c>
      <c r="M57" t="s">
        <v>13825</v>
      </c>
      <c r="N57" t="s">
        <v>639</v>
      </c>
      <c r="O57" t="s">
        <v>678</v>
      </c>
      <c r="P57" t="s">
        <v>23</v>
      </c>
      <c r="Q57" t="s">
        <v>679</v>
      </c>
      <c r="R57" t="s">
        <v>640</v>
      </c>
      <c r="S57" t="s">
        <v>13826</v>
      </c>
      <c r="T57" t="s">
        <v>13825</v>
      </c>
    </row>
    <row r="58" spans="1:20" x14ac:dyDescent="0.25">
      <c r="A58" t="s">
        <v>22</v>
      </c>
      <c r="B58" t="s">
        <v>27</v>
      </c>
      <c r="C58">
        <v>80</v>
      </c>
      <c r="D58">
        <v>1</v>
      </c>
      <c r="E58" t="s">
        <v>13827</v>
      </c>
      <c r="F58">
        <v>80</v>
      </c>
      <c r="G58">
        <v>0</v>
      </c>
      <c r="H58" t="s">
        <v>649</v>
      </c>
      <c r="I58" t="s">
        <v>13828</v>
      </c>
      <c r="J58" t="s">
        <v>13829</v>
      </c>
      <c r="K58" t="s">
        <v>978</v>
      </c>
      <c r="L58" t="s">
        <v>871</v>
      </c>
      <c r="M58" t="s">
        <v>13830</v>
      </c>
      <c r="N58" t="s">
        <v>639</v>
      </c>
      <c r="O58" t="s">
        <v>651</v>
      </c>
      <c r="P58" t="s">
        <v>26</v>
      </c>
      <c r="Q58" t="s">
        <v>652</v>
      </c>
      <c r="R58" t="s">
        <v>640</v>
      </c>
      <c r="S58" t="s">
        <v>13831</v>
      </c>
      <c r="T58" t="s">
        <v>13832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13833</v>
      </c>
      <c r="F59">
        <v>200</v>
      </c>
      <c r="G59">
        <v>0</v>
      </c>
      <c r="H59" t="s">
        <v>637</v>
      </c>
      <c r="I59" t="s">
        <v>13834</v>
      </c>
      <c r="J59" t="s">
        <v>638</v>
      </c>
      <c r="K59" t="s">
        <v>639</v>
      </c>
      <c r="L59" t="s">
        <v>640</v>
      </c>
      <c r="M59" t="s">
        <v>13835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13836</v>
      </c>
      <c r="T59" t="s">
        <v>13835</v>
      </c>
    </row>
    <row r="60" spans="1:20" x14ac:dyDescent="0.25">
      <c r="A60" t="s">
        <v>147</v>
      </c>
      <c r="B60" t="s">
        <v>148</v>
      </c>
      <c r="C60">
        <v>65</v>
      </c>
      <c r="D60">
        <v>9</v>
      </c>
      <c r="E60" t="s">
        <v>13837</v>
      </c>
      <c r="F60">
        <v>315</v>
      </c>
      <c r="G60">
        <v>0</v>
      </c>
      <c r="H60" t="s">
        <v>637</v>
      </c>
      <c r="I60" t="s">
        <v>13838</v>
      </c>
      <c r="J60" t="s">
        <v>747</v>
      </c>
      <c r="K60" t="s">
        <v>639</v>
      </c>
      <c r="L60" t="s">
        <v>640</v>
      </c>
      <c r="M60" t="s">
        <v>13835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13839</v>
      </c>
      <c r="T60" t="s">
        <v>13840</v>
      </c>
    </row>
    <row r="61" spans="1:20" x14ac:dyDescent="0.25">
      <c r="A61" t="s">
        <v>240</v>
      </c>
      <c r="B61" t="s">
        <v>246</v>
      </c>
      <c r="C61">
        <v>139</v>
      </c>
      <c r="D61">
        <v>1</v>
      </c>
      <c r="E61" t="s">
        <v>13841</v>
      </c>
      <c r="F61">
        <v>288</v>
      </c>
      <c r="G61">
        <v>10</v>
      </c>
      <c r="H61" t="s">
        <v>649</v>
      </c>
      <c r="I61" t="s">
        <v>981</v>
      </c>
      <c r="J61" t="s">
        <v>13842</v>
      </c>
      <c r="K61" t="s">
        <v>806</v>
      </c>
      <c r="L61" t="s">
        <v>860</v>
      </c>
      <c r="M61" t="s">
        <v>13843</v>
      </c>
      <c r="N61" t="s">
        <v>639</v>
      </c>
      <c r="O61" t="s">
        <v>651</v>
      </c>
      <c r="P61" t="s">
        <v>26</v>
      </c>
      <c r="Q61" t="s">
        <v>652</v>
      </c>
      <c r="R61" t="s">
        <v>640</v>
      </c>
      <c r="S61" t="s">
        <v>13844</v>
      </c>
      <c r="T61" t="s">
        <v>13843</v>
      </c>
    </row>
    <row r="62" spans="1:20" x14ac:dyDescent="0.25">
      <c r="A62" t="s">
        <v>239</v>
      </c>
      <c r="B62" t="s">
        <v>245</v>
      </c>
      <c r="C62">
        <v>139</v>
      </c>
      <c r="D62">
        <v>1</v>
      </c>
      <c r="E62" t="s">
        <v>13841</v>
      </c>
      <c r="F62">
        <v>288</v>
      </c>
      <c r="G62">
        <v>10</v>
      </c>
      <c r="H62" t="s">
        <v>649</v>
      </c>
      <c r="I62" t="s">
        <v>981</v>
      </c>
      <c r="J62" t="s">
        <v>13842</v>
      </c>
      <c r="K62" t="s">
        <v>806</v>
      </c>
      <c r="L62" t="s">
        <v>860</v>
      </c>
      <c r="M62" t="s">
        <v>13843</v>
      </c>
      <c r="N62" t="s">
        <v>639</v>
      </c>
      <c r="O62" t="s">
        <v>651</v>
      </c>
      <c r="P62" t="s">
        <v>26</v>
      </c>
      <c r="Q62" t="s">
        <v>652</v>
      </c>
      <c r="R62" t="s">
        <v>640</v>
      </c>
      <c r="S62" t="s">
        <v>13844</v>
      </c>
      <c r="T62" t="s">
        <v>13843</v>
      </c>
    </row>
    <row r="63" spans="1:20" x14ac:dyDescent="0.25">
      <c r="A63" t="s">
        <v>239</v>
      </c>
      <c r="B63" t="s">
        <v>245</v>
      </c>
      <c r="C63">
        <v>159</v>
      </c>
      <c r="D63">
        <v>1</v>
      </c>
      <c r="E63" t="s">
        <v>13845</v>
      </c>
      <c r="F63">
        <v>129</v>
      </c>
      <c r="G63">
        <v>0</v>
      </c>
      <c r="H63" t="s">
        <v>637</v>
      </c>
      <c r="I63" t="s">
        <v>13846</v>
      </c>
      <c r="J63" t="s">
        <v>655</v>
      </c>
      <c r="K63" t="s">
        <v>639</v>
      </c>
      <c r="L63" t="s">
        <v>640</v>
      </c>
      <c r="M63" t="s">
        <v>13847</v>
      </c>
      <c r="N63" t="s">
        <v>639</v>
      </c>
      <c r="O63" t="s">
        <v>641</v>
      </c>
      <c r="P63" t="s">
        <v>5</v>
      </c>
      <c r="Q63" t="s">
        <v>642</v>
      </c>
      <c r="R63" t="s">
        <v>640</v>
      </c>
      <c r="S63" t="s">
        <v>13848</v>
      </c>
      <c r="T63" t="s">
        <v>13847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13849</v>
      </c>
      <c r="F64">
        <v>100</v>
      </c>
      <c r="G64">
        <v>0</v>
      </c>
      <c r="H64" t="s">
        <v>637</v>
      </c>
      <c r="I64" t="s">
        <v>13850</v>
      </c>
      <c r="J64" t="s">
        <v>685</v>
      </c>
      <c r="K64" t="s">
        <v>639</v>
      </c>
      <c r="L64" t="s">
        <v>640</v>
      </c>
      <c r="M64" t="s">
        <v>13851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13852</v>
      </c>
      <c r="T64" t="s">
        <v>13851</v>
      </c>
    </row>
    <row r="65" spans="1:20" x14ac:dyDescent="0.25">
      <c r="A65" t="s">
        <v>239</v>
      </c>
      <c r="B65" t="s">
        <v>245</v>
      </c>
      <c r="C65">
        <v>159</v>
      </c>
      <c r="D65">
        <v>1</v>
      </c>
      <c r="E65" t="s">
        <v>13853</v>
      </c>
      <c r="F65">
        <v>129</v>
      </c>
      <c r="G65">
        <v>0</v>
      </c>
      <c r="H65" t="s">
        <v>637</v>
      </c>
      <c r="I65" t="s">
        <v>13854</v>
      </c>
      <c r="J65" t="s">
        <v>692</v>
      </c>
      <c r="K65" t="s">
        <v>639</v>
      </c>
      <c r="L65" t="s">
        <v>640</v>
      </c>
      <c r="M65" t="s">
        <v>13855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13856</v>
      </c>
      <c r="T65" t="s">
        <v>13855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13857</v>
      </c>
      <c r="F66">
        <v>200</v>
      </c>
      <c r="G66">
        <v>0</v>
      </c>
      <c r="H66" t="s">
        <v>637</v>
      </c>
      <c r="I66" t="s">
        <v>13858</v>
      </c>
      <c r="J66" t="s">
        <v>653</v>
      </c>
      <c r="K66" t="s">
        <v>639</v>
      </c>
      <c r="L66" t="s">
        <v>640</v>
      </c>
      <c r="M66" t="s">
        <v>13859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13860</v>
      </c>
      <c r="T66" t="s">
        <v>13859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13861</v>
      </c>
      <c r="F67">
        <v>329</v>
      </c>
      <c r="G67">
        <v>0</v>
      </c>
      <c r="H67" t="s">
        <v>637</v>
      </c>
      <c r="I67" t="s">
        <v>13862</v>
      </c>
      <c r="J67" t="s">
        <v>750</v>
      </c>
      <c r="K67" t="s">
        <v>639</v>
      </c>
      <c r="L67" t="s">
        <v>640</v>
      </c>
      <c r="M67" t="s">
        <v>13863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13864</v>
      </c>
      <c r="T67" t="s">
        <v>13863</v>
      </c>
    </row>
    <row r="68" spans="1:20" x14ac:dyDescent="0.25">
      <c r="A68" t="s">
        <v>18</v>
      </c>
      <c r="B68" t="s">
        <v>19</v>
      </c>
      <c r="C68">
        <v>66.666666666666671</v>
      </c>
      <c r="D68">
        <v>3</v>
      </c>
      <c r="E68" t="s">
        <v>13861</v>
      </c>
      <c r="F68">
        <v>329</v>
      </c>
      <c r="G68">
        <v>0</v>
      </c>
      <c r="H68" t="s">
        <v>637</v>
      </c>
      <c r="I68" t="s">
        <v>13862</v>
      </c>
      <c r="J68" t="s">
        <v>750</v>
      </c>
      <c r="K68" t="s">
        <v>639</v>
      </c>
      <c r="L68" t="s">
        <v>640</v>
      </c>
      <c r="M68" t="s">
        <v>13863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13864</v>
      </c>
      <c r="T68" t="s">
        <v>13863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13865</v>
      </c>
      <c r="F69">
        <v>100</v>
      </c>
      <c r="G69">
        <v>0</v>
      </c>
      <c r="H69" t="s">
        <v>637</v>
      </c>
      <c r="I69" t="s">
        <v>13866</v>
      </c>
      <c r="J69" t="s">
        <v>728</v>
      </c>
      <c r="K69" t="s">
        <v>639</v>
      </c>
      <c r="L69" t="s">
        <v>640</v>
      </c>
      <c r="M69" t="s">
        <v>13867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13868</v>
      </c>
      <c r="T69" t="s">
        <v>13869</v>
      </c>
    </row>
    <row r="70" spans="1:20" x14ac:dyDescent="0.25">
      <c r="A70" t="s">
        <v>22</v>
      </c>
      <c r="B70" t="s">
        <v>27</v>
      </c>
      <c r="C70">
        <v>80</v>
      </c>
      <c r="D70">
        <v>1</v>
      </c>
      <c r="E70" t="s">
        <v>13870</v>
      </c>
      <c r="F70">
        <v>80</v>
      </c>
      <c r="G70">
        <v>0</v>
      </c>
      <c r="H70" t="s">
        <v>649</v>
      </c>
      <c r="I70" t="s">
        <v>13871</v>
      </c>
      <c r="J70" t="s">
        <v>13872</v>
      </c>
      <c r="K70" t="s">
        <v>833</v>
      </c>
      <c r="L70" t="s">
        <v>868</v>
      </c>
      <c r="M70" t="s">
        <v>13873</v>
      </c>
      <c r="N70" t="s">
        <v>639</v>
      </c>
      <c r="O70" t="s">
        <v>651</v>
      </c>
      <c r="P70" t="s">
        <v>26</v>
      </c>
      <c r="Q70" t="s">
        <v>652</v>
      </c>
      <c r="R70" t="s">
        <v>640</v>
      </c>
      <c r="S70" t="s">
        <v>13874</v>
      </c>
      <c r="T70" t="s">
        <v>13875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13876</v>
      </c>
      <c r="F71">
        <v>200</v>
      </c>
      <c r="G71">
        <v>0</v>
      </c>
      <c r="H71" t="s">
        <v>637</v>
      </c>
      <c r="I71" t="s">
        <v>13877</v>
      </c>
      <c r="J71" t="s">
        <v>710</v>
      </c>
      <c r="K71" t="s">
        <v>639</v>
      </c>
      <c r="L71" t="s">
        <v>640</v>
      </c>
      <c r="M71" t="s">
        <v>13878</v>
      </c>
      <c r="N71" t="s">
        <v>639</v>
      </c>
      <c r="O71" t="s">
        <v>660</v>
      </c>
      <c r="P71" t="s">
        <v>5</v>
      </c>
      <c r="Q71" t="s">
        <v>642</v>
      </c>
      <c r="R71" t="s">
        <v>640</v>
      </c>
      <c r="S71" t="s">
        <v>13879</v>
      </c>
      <c r="T71" t="s">
        <v>13878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13880</v>
      </c>
      <c r="F72">
        <v>200</v>
      </c>
      <c r="G72">
        <v>0</v>
      </c>
      <c r="H72" t="s">
        <v>637</v>
      </c>
      <c r="I72" t="s">
        <v>13881</v>
      </c>
      <c r="J72" t="s">
        <v>681</v>
      </c>
      <c r="K72" t="s">
        <v>639</v>
      </c>
      <c r="L72" t="s">
        <v>640</v>
      </c>
      <c r="M72" t="s">
        <v>13882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13883</v>
      </c>
      <c r="T72" t="s">
        <v>13882</v>
      </c>
    </row>
    <row r="73" spans="1:20" x14ac:dyDescent="0.25">
      <c r="A73" t="s">
        <v>22</v>
      </c>
      <c r="B73" t="s">
        <v>27</v>
      </c>
      <c r="C73">
        <v>66.333333333333329</v>
      </c>
      <c r="D73">
        <v>3</v>
      </c>
      <c r="E73" t="s">
        <v>13884</v>
      </c>
      <c r="F73">
        <v>1296.3</v>
      </c>
      <c r="G73">
        <v>66</v>
      </c>
      <c r="H73" t="s">
        <v>677</v>
      </c>
      <c r="I73" t="s">
        <v>13885</v>
      </c>
      <c r="J73" t="s">
        <v>13886</v>
      </c>
      <c r="K73" t="s">
        <v>1001</v>
      </c>
      <c r="L73" t="s">
        <v>13887</v>
      </c>
      <c r="M73" t="s">
        <v>13888</v>
      </c>
      <c r="N73" t="s">
        <v>639</v>
      </c>
      <c r="O73" t="s">
        <v>678</v>
      </c>
      <c r="P73" t="s">
        <v>23</v>
      </c>
      <c r="Q73" t="s">
        <v>679</v>
      </c>
      <c r="R73" t="s">
        <v>640</v>
      </c>
      <c r="S73" t="s">
        <v>13889</v>
      </c>
      <c r="T73" t="s">
        <v>13888</v>
      </c>
    </row>
    <row r="74" spans="1:20" x14ac:dyDescent="0.25">
      <c r="A74" t="s">
        <v>22</v>
      </c>
      <c r="B74" t="s">
        <v>27</v>
      </c>
      <c r="C74">
        <v>66.333333333333329</v>
      </c>
      <c r="D74">
        <v>3</v>
      </c>
      <c r="E74" t="s">
        <v>13884</v>
      </c>
      <c r="F74">
        <v>1296.3</v>
      </c>
      <c r="G74">
        <v>66</v>
      </c>
      <c r="H74" t="s">
        <v>677</v>
      </c>
      <c r="I74" t="s">
        <v>13885</v>
      </c>
      <c r="J74" t="s">
        <v>13886</v>
      </c>
      <c r="K74" t="s">
        <v>1001</v>
      </c>
      <c r="L74" t="s">
        <v>13887</v>
      </c>
      <c r="M74" t="s">
        <v>13888</v>
      </c>
      <c r="N74" t="s">
        <v>639</v>
      </c>
      <c r="O74" t="s">
        <v>678</v>
      </c>
      <c r="P74" t="s">
        <v>23</v>
      </c>
      <c r="Q74" t="s">
        <v>679</v>
      </c>
      <c r="R74" t="s">
        <v>640</v>
      </c>
      <c r="S74" t="s">
        <v>13889</v>
      </c>
      <c r="T74" t="s">
        <v>13888</v>
      </c>
    </row>
    <row r="75" spans="1:20" x14ac:dyDescent="0.25">
      <c r="A75" t="s">
        <v>22</v>
      </c>
      <c r="B75" t="s">
        <v>27</v>
      </c>
      <c r="C75">
        <v>66.333333333333329</v>
      </c>
      <c r="D75">
        <v>3</v>
      </c>
      <c r="E75" t="s">
        <v>13884</v>
      </c>
      <c r="F75">
        <v>1296.3</v>
      </c>
      <c r="G75">
        <v>66</v>
      </c>
      <c r="H75" t="s">
        <v>677</v>
      </c>
      <c r="I75" t="s">
        <v>13885</v>
      </c>
      <c r="J75" t="s">
        <v>13886</v>
      </c>
      <c r="K75" t="s">
        <v>1001</v>
      </c>
      <c r="L75" t="s">
        <v>13887</v>
      </c>
      <c r="M75" t="s">
        <v>13888</v>
      </c>
      <c r="N75" t="s">
        <v>639</v>
      </c>
      <c r="O75" t="s">
        <v>678</v>
      </c>
      <c r="P75" t="s">
        <v>23</v>
      </c>
      <c r="Q75" t="s">
        <v>679</v>
      </c>
      <c r="R75" t="s">
        <v>640</v>
      </c>
      <c r="S75" t="s">
        <v>13889</v>
      </c>
      <c r="T75" t="s">
        <v>13888</v>
      </c>
    </row>
    <row r="76" spans="1:20" x14ac:dyDescent="0.25">
      <c r="A76" t="s">
        <v>22</v>
      </c>
      <c r="B76" t="s">
        <v>27</v>
      </c>
      <c r="C76">
        <v>66.333333333333329</v>
      </c>
      <c r="D76">
        <v>3</v>
      </c>
      <c r="E76" t="s">
        <v>13884</v>
      </c>
      <c r="F76">
        <v>1296.3</v>
      </c>
      <c r="G76">
        <v>66</v>
      </c>
      <c r="H76" t="s">
        <v>677</v>
      </c>
      <c r="I76" t="s">
        <v>13885</v>
      </c>
      <c r="J76" t="s">
        <v>13886</v>
      </c>
      <c r="K76" t="s">
        <v>1001</v>
      </c>
      <c r="L76" t="s">
        <v>13887</v>
      </c>
      <c r="M76" t="s">
        <v>13888</v>
      </c>
      <c r="N76" t="s">
        <v>639</v>
      </c>
      <c r="O76" t="s">
        <v>678</v>
      </c>
      <c r="P76" t="s">
        <v>23</v>
      </c>
      <c r="Q76" t="s">
        <v>679</v>
      </c>
      <c r="R76" t="s">
        <v>640</v>
      </c>
      <c r="S76" t="s">
        <v>13889</v>
      </c>
      <c r="T76" t="s">
        <v>13888</v>
      </c>
    </row>
    <row r="77" spans="1:20" x14ac:dyDescent="0.25">
      <c r="A77" t="s">
        <v>22</v>
      </c>
      <c r="B77" t="s">
        <v>27</v>
      </c>
      <c r="C77">
        <v>66.333333333333329</v>
      </c>
      <c r="D77">
        <v>3</v>
      </c>
      <c r="E77" t="s">
        <v>13884</v>
      </c>
      <c r="F77">
        <v>1296.3</v>
      </c>
      <c r="G77">
        <v>66</v>
      </c>
      <c r="H77" t="s">
        <v>677</v>
      </c>
      <c r="I77" t="s">
        <v>13885</v>
      </c>
      <c r="J77" t="s">
        <v>13886</v>
      </c>
      <c r="K77" t="s">
        <v>1001</v>
      </c>
      <c r="L77" t="s">
        <v>13887</v>
      </c>
      <c r="M77" t="s">
        <v>13888</v>
      </c>
      <c r="N77" t="s">
        <v>639</v>
      </c>
      <c r="O77" t="s">
        <v>678</v>
      </c>
      <c r="P77" t="s">
        <v>23</v>
      </c>
      <c r="Q77" t="s">
        <v>679</v>
      </c>
      <c r="R77" t="s">
        <v>640</v>
      </c>
      <c r="S77" t="s">
        <v>13889</v>
      </c>
      <c r="T77" t="s">
        <v>13888</v>
      </c>
    </row>
    <row r="78" spans="1:20" x14ac:dyDescent="0.25">
      <c r="A78" t="s">
        <v>22</v>
      </c>
      <c r="B78" t="s">
        <v>27</v>
      </c>
      <c r="C78">
        <v>66.333333333333329</v>
      </c>
      <c r="D78">
        <v>3</v>
      </c>
      <c r="E78" t="s">
        <v>13884</v>
      </c>
      <c r="F78">
        <v>1296.3</v>
      </c>
      <c r="G78">
        <v>66</v>
      </c>
      <c r="H78" t="s">
        <v>677</v>
      </c>
      <c r="I78" t="s">
        <v>13885</v>
      </c>
      <c r="J78" t="s">
        <v>13886</v>
      </c>
      <c r="K78" t="s">
        <v>1001</v>
      </c>
      <c r="L78" t="s">
        <v>13887</v>
      </c>
      <c r="M78" t="s">
        <v>13888</v>
      </c>
      <c r="N78" t="s">
        <v>639</v>
      </c>
      <c r="O78" t="s">
        <v>678</v>
      </c>
      <c r="P78" t="s">
        <v>23</v>
      </c>
      <c r="Q78" t="s">
        <v>679</v>
      </c>
      <c r="R78" t="s">
        <v>640</v>
      </c>
      <c r="S78" t="s">
        <v>13889</v>
      </c>
      <c r="T78" t="s">
        <v>13888</v>
      </c>
    </row>
    <row r="79" spans="1:20" x14ac:dyDescent="0.25">
      <c r="A79" t="s">
        <v>18</v>
      </c>
      <c r="B79" t="s">
        <v>19</v>
      </c>
      <c r="C79">
        <v>66.666666666666671</v>
      </c>
      <c r="D79">
        <v>6</v>
      </c>
      <c r="E79" t="s">
        <v>13890</v>
      </c>
      <c r="F79">
        <v>458</v>
      </c>
      <c r="G79">
        <v>0</v>
      </c>
      <c r="H79" t="s">
        <v>637</v>
      </c>
      <c r="I79" t="s">
        <v>13891</v>
      </c>
      <c r="J79" t="s">
        <v>706</v>
      </c>
      <c r="K79" t="s">
        <v>639</v>
      </c>
      <c r="L79" t="s">
        <v>640</v>
      </c>
      <c r="M79" t="s">
        <v>13892</v>
      </c>
      <c r="N79" t="s">
        <v>639</v>
      </c>
      <c r="O79" t="s">
        <v>647</v>
      </c>
      <c r="P79" t="s">
        <v>5</v>
      </c>
      <c r="Q79" t="s">
        <v>648</v>
      </c>
      <c r="R79" t="s">
        <v>640</v>
      </c>
      <c r="S79" t="s">
        <v>13893</v>
      </c>
      <c r="T79" t="s">
        <v>13892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6</v>
      </c>
      <c r="E80" t="s">
        <v>13890</v>
      </c>
      <c r="F80">
        <v>458</v>
      </c>
      <c r="G80">
        <v>0</v>
      </c>
      <c r="H80" t="s">
        <v>637</v>
      </c>
      <c r="I80" t="s">
        <v>13891</v>
      </c>
      <c r="J80" t="s">
        <v>706</v>
      </c>
      <c r="K80" t="s">
        <v>639</v>
      </c>
      <c r="L80" t="s">
        <v>640</v>
      </c>
      <c r="M80" t="s">
        <v>13892</v>
      </c>
      <c r="N80" t="s">
        <v>639</v>
      </c>
      <c r="O80" t="s">
        <v>647</v>
      </c>
      <c r="P80" t="s">
        <v>5</v>
      </c>
      <c r="Q80" t="s">
        <v>648</v>
      </c>
      <c r="R80" t="s">
        <v>640</v>
      </c>
      <c r="S80" t="s">
        <v>13893</v>
      </c>
      <c r="T80" t="s">
        <v>13892</v>
      </c>
    </row>
    <row r="81" spans="1:20" x14ac:dyDescent="0.25">
      <c r="A81" t="s">
        <v>239</v>
      </c>
      <c r="B81" t="s">
        <v>245</v>
      </c>
      <c r="C81">
        <v>159</v>
      </c>
      <c r="D81">
        <v>1</v>
      </c>
      <c r="E81" t="s">
        <v>13894</v>
      </c>
      <c r="F81">
        <v>129</v>
      </c>
      <c r="G81">
        <v>0</v>
      </c>
      <c r="H81" t="s">
        <v>637</v>
      </c>
      <c r="I81" t="s">
        <v>13895</v>
      </c>
      <c r="J81" t="s">
        <v>707</v>
      </c>
      <c r="K81" t="s">
        <v>639</v>
      </c>
      <c r="L81" t="s">
        <v>640</v>
      </c>
      <c r="M81" t="s">
        <v>13896</v>
      </c>
      <c r="N81" t="s">
        <v>639</v>
      </c>
      <c r="O81" t="s">
        <v>647</v>
      </c>
      <c r="P81" t="s">
        <v>5</v>
      </c>
      <c r="Q81" t="s">
        <v>648</v>
      </c>
      <c r="R81" t="s">
        <v>640</v>
      </c>
      <c r="S81" t="s">
        <v>13897</v>
      </c>
      <c r="T81" t="s">
        <v>13898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13899</v>
      </c>
      <c r="F82">
        <v>100</v>
      </c>
      <c r="G82">
        <v>0</v>
      </c>
      <c r="H82" t="s">
        <v>637</v>
      </c>
      <c r="I82" t="s">
        <v>13900</v>
      </c>
      <c r="J82" t="s">
        <v>675</v>
      </c>
      <c r="K82" t="s">
        <v>639</v>
      </c>
      <c r="L82" t="s">
        <v>640</v>
      </c>
      <c r="M82" t="s">
        <v>13898</v>
      </c>
      <c r="N82" t="s">
        <v>639</v>
      </c>
      <c r="O82" t="s">
        <v>647</v>
      </c>
      <c r="P82" t="s">
        <v>5</v>
      </c>
      <c r="Q82" t="s">
        <v>648</v>
      </c>
      <c r="R82" t="s">
        <v>640</v>
      </c>
      <c r="S82" t="s">
        <v>13901</v>
      </c>
      <c r="T82" t="s">
        <v>13898</v>
      </c>
    </row>
    <row r="83" spans="1:20" x14ac:dyDescent="0.25">
      <c r="A83" t="s">
        <v>240</v>
      </c>
      <c r="B83" t="s">
        <v>246</v>
      </c>
      <c r="C83">
        <v>159</v>
      </c>
      <c r="D83">
        <v>1</v>
      </c>
      <c r="E83" t="s">
        <v>13902</v>
      </c>
      <c r="F83">
        <v>139</v>
      </c>
      <c r="G83">
        <v>10</v>
      </c>
      <c r="H83" t="s">
        <v>637</v>
      </c>
      <c r="I83" t="s">
        <v>13903</v>
      </c>
      <c r="J83" t="s">
        <v>757</v>
      </c>
      <c r="K83" t="s">
        <v>639</v>
      </c>
      <c r="L83" t="s">
        <v>640</v>
      </c>
      <c r="M83" t="s">
        <v>13904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13905</v>
      </c>
      <c r="T83" t="s">
        <v>13904</v>
      </c>
    </row>
    <row r="84" spans="1:20" x14ac:dyDescent="0.25">
      <c r="A84" t="s">
        <v>240</v>
      </c>
      <c r="B84" t="s">
        <v>246</v>
      </c>
      <c r="C84">
        <v>159</v>
      </c>
      <c r="D84">
        <v>1</v>
      </c>
      <c r="E84" t="s">
        <v>13906</v>
      </c>
      <c r="F84">
        <v>129</v>
      </c>
      <c r="G84">
        <v>0</v>
      </c>
      <c r="H84" t="s">
        <v>637</v>
      </c>
      <c r="I84" t="s">
        <v>13907</v>
      </c>
      <c r="J84" t="s">
        <v>697</v>
      </c>
      <c r="K84" t="s">
        <v>639</v>
      </c>
      <c r="L84" t="s">
        <v>640</v>
      </c>
      <c r="M84" t="s">
        <v>13908</v>
      </c>
      <c r="N84" t="s">
        <v>639</v>
      </c>
      <c r="O84" t="s">
        <v>647</v>
      </c>
      <c r="P84" t="s">
        <v>5</v>
      </c>
      <c r="Q84" t="s">
        <v>648</v>
      </c>
      <c r="R84" t="s">
        <v>640</v>
      </c>
      <c r="S84" t="s">
        <v>13909</v>
      </c>
      <c r="T84" t="s">
        <v>13908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13910</v>
      </c>
      <c r="F85">
        <v>100</v>
      </c>
      <c r="G85">
        <v>0</v>
      </c>
      <c r="H85" t="s">
        <v>637</v>
      </c>
      <c r="I85" t="s">
        <v>13911</v>
      </c>
      <c r="J85" t="s">
        <v>681</v>
      </c>
      <c r="K85" t="s">
        <v>639</v>
      </c>
      <c r="L85" t="s">
        <v>640</v>
      </c>
      <c r="M85" t="s">
        <v>13912</v>
      </c>
      <c r="N85" t="s">
        <v>639</v>
      </c>
      <c r="O85" t="s">
        <v>647</v>
      </c>
      <c r="P85" t="s">
        <v>5</v>
      </c>
      <c r="Q85" t="s">
        <v>648</v>
      </c>
      <c r="R85" t="s">
        <v>640</v>
      </c>
      <c r="S85" t="s">
        <v>13913</v>
      </c>
      <c r="T85" t="s">
        <v>13912</v>
      </c>
    </row>
    <row r="86" spans="1:20" x14ac:dyDescent="0.25">
      <c r="A86" t="s">
        <v>601</v>
      </c>
      <c r="B86" t="s">
        <v>602</v>
      </c>
      <c r="C86">
        <v>139</v>
      </c>
      <c r="D86">
        <v>1</v>
      </c>
      <c r="E86" t="s">
        <v>13914</v>
      </c>
      <c r="F86">
        <v>215</v>
      </c>
      <c r="G86">
        <v>0</v>
      </c>
      <c r="H86" t="s">
        <v>751</v>
      </c>
      <c r="I86" t="s">
        <v>13915</v>
      </c>
      <c r="J86" t="s">
        <v>13916</v>
      </c>
      <c r="K86" t="s">
        <v>4320</v>
      </c>
      <c r="L86" t="s">
        <v>13917</v>
      </c>
      <c r="M86" t="s">
        <v>13918</v>
      </c>
      <c r="N86" t="s">
        <v>1010</v>
      </c>
      <c r="O86" t="s">
        <v>743</v>
      </c>
      <c r="P86" t="s">
        <v>744</v>
      </c>
      <c r="Q86" t="s">
        <v>745</v>
      </c>
      <c r="R86" t="s">
        <v>640</v>
      </c>
      <c r="S86" t="s">
        <v>13919</v>
      </c>
      <c r="T86" t="s">
        <v>13920</v>
      </c>
    </row>
    <row r="87" spans="1:20" x14ac:dyDescent="0.25">
      <c r="A87" t="s">
        <v>240</v>
      </c>
      <c r="B87" t="s">
        <v>246</v>
      </c>
      <c r="C87">
        <v>139</v>
      </c>
      <c r="D87">
        <v>1</v>
      </c>
      <c r="E87" t="s">
        <v>13914</v>
      </c>
      <c r="F87">
        <v>215</v>
      </c>
      <c r="G87">
        <v>0</v>
      </c>
      <c r="H87" t="s">
        <v>751</v>
      </c>
      <c r="I87" t="s">
        <v>13915</v>
      </c>
      <c r="J87" t="s">
        <v>13916</v>
      </c>
      <c r="K87" t="s">
        <v>4320</v>
      </c>
      <c r="L87" t="s">
        <v>13917</v>
      </c>
      <c r="M87" t="s">
        <v>13918</v>
      </c>
      <c r="N87" t="s">
        <v>1010</v>
      </c>
      <c r="O87" t="s">
        <v>743</v>
      </c>
      <c r="P87" t="s">
        <v>744</v>
      </c>
      <c r="Q87" t="s">
        <v>745</v>
      </c>
      <c r="R87" t="s">
        <v>640</v>
      </c>
      <c r="S87" t="s">
        <v>13919</v>
      </c>
      <c r="T87" t="s">
        <v>13920</v>
      </c>
    </row>
    <row r="88" spans="1:20" x14ac:dyDescent="0.25">
      <c r="A88" t="s">
        <v>240</v>
      </c>
      <c r="B88" t="s">
        <v>246</v>
      </c>
      <c r="C88">
        <v>139</v>
      </c>
      <c r="D88">
        <v>2</v>
      </c>
      <c r="E88" t="s">
        <v>13921</v>
      </c>
      <c r="F88">
        <v>215</v>
      </c>
      <c r="G88">
        <v>0</v>
      </c>
      <c r="H88" t="s">
        <v>751</v>
      </c>
      <c r="I88" t="s">
        <v>13922</v>
      </c>
      <c r="J88" t="s">
        <v>13923</v>
      </c>
      <c r="K88" t="s">
        <v>13924</v>
      </c>
      <c r="L88" t="s">
        <v>13925</v>
      </c>
      <c r="M88" t="s">
        <v>13920</v>
      </c>
      <c r="N88" t="s">
        <v>1010</v>
      </c>
      <c r="O88" t="s">
        <v>753</v>
      </c>
      <c r="P88" t="s">
        <v>744</v>
      </c>
      <c r="Q88" t="s">
        <v>745</v>
      </c>
      <c r="R88" t="s">
        <v>640</v>
      </c>
      <c r="S88" t="s">
        <v>13926</v>
      </c>
      <c r="T88" t="s">
        <v>13927</v>
      </c>
    </row>
    <row r="89" spans="1:20" x14ac:dyDescent="0.25">
      <c r="A89" t="s">
        <v>601</v>
      </c>
      <c r="B89" t="s">
        <v>602</v>
      </c>
      <c r="C89">
        <v>139</v>
      </c>
      <c r="D89">
        <v>1</v>
      </c>
      <c r="E89" t="s">
        <v>13928</v>
      </c>
      <c r="F89">
        <v>215</v>
      </c>
      <c r="G89">
        <v>0</v>
      </c>
      <c r="H89" t="s">
        <v>751</v>
      </c>
      <c r="I89" t="s">
        <v>13929</v>
      </c>
      <c r="J89" t="s">
        <v>13930</v>
      </c>
      <c r="K89" t="s">
        <v>9231</v>
      </c>
      <c r="L89" t="s">
        <v>13931</v>
      </c>
      <c r="M89" t="s">
        <v>13932</v>
      </c>
      <c r="N89" t="s">
        <v>1010</v>
      </c>
      <c r="O89" t="s">
        <v>753</v>
      </c>
      <c r="P89" t="s">
        <v>744</v>
      </c>
      <c r="Q89" t="s">
        <v>745</v>
      </c>
      <c r="R89" t="s">
        <v>640</v>
      </c>
      <c r="S89" t="s">
        <v>13933</v>
      </c>
      <c r="T89" t="s">
        <v>13934</v>
      </c>
    </row>
    <row r="90" spans="1:20" x14ac:dyDescent="0.25">
      <c r="A90" t="s">
        <v>241</v>
      </c>
      <c r="B90" t="s">
        <v>247</v>
      </c>
      <c r="C90">
        <v>139</v>
      </c>
      <c r="D90">
        <v>1</v>
      </c>
      <c r="E90" t="s">
        <v>13928</v>
      </c>
      <c r="F90">
        <v>215</v>
      </c>
      <c r="G90">
        <v>0</v>
      </c>
      <c r="H90" t="s">
        <v>751</v>
      </c>
      <c r="I90" t="s">
        <v>13929</v>
      </c>
      <c r="J90" t="s">
        <v>13930</v>
      </c>
      <c r="K90" t="s">
        <v>9231</v>
      </c>
      <c r="L90" t="s">
        <v>13931</v>
      </c>
      <c r="M90" t="s">
        <v>13932</v>
      </c>
      <c r="N90" t="s">
        <v>1010</v>
      </c>
      <c r="O90" t="s">
        <v>753</v>
      </c>
      <c r="P90" t="s">
        <v>744</v>
      </c>
      <c r="Q90" t="s">
        <v>745</v>
      </c>
      <c r="R90" t="s">
        <v>640</v>
      </c>
      <c r="S90" t="s">
        <v>13933</v>
      </c>
      <c r="T90" t="s">
        <v>13934</v>
      </c>
    </row>
    <row r="91" spans="1:20" x14ac:dyDescent="0.25">
      <c r="A91" t="s">
        <v>239</v>
      </c>
      <c r="B91" t="s">
        <v>245</v>
      </c>
      <c r="C91">
        <v>139</v>
      </c>
      <c r="D91">
        <v>1</v>
      </c>
      <c r="E91" t="s">
        <v>13935</v>
      </c>
      <c r="F91">
        <v>215</v>
      </c>
      <c r="G91">
        <v>0</v>
      </c>
      <c r="H91" t="s">
        <v>751</v>
      </c>
      <c r="I91" t="s">
        <v>13936</v>
      </c>
      <c r="J91" t="s">
        <v>13937</v>
      </c>
      <c r="K91" t="s">
        <v>1170</v>
      </c>
      <c r="L91" t="s">
        <v>13938</v>
      </c>
      <c r="M91" t="s">
        <v>13939</v>
      </c>
      <c r="N91" t="s">
        <v>1010</v>
      </c>
      <c r="O91" t="s">
        <v>743</v>
      </c>
      <c r="P91" t="s">
        <v>744</v>
      </c>
      <c r="Q91" t="s">
        <v>745</v>
      </c>
      <c r="R91" t="s">
        <v>640</v>
      </c>
      <c r="S91" t="s">
        <v>13940</v>
      </c>
      <c r="T91" t="s">
        <v>13941</v>
      </c>
    </row>
    <row r="92" spans="1:20" x14ac:dyDescent="0.25">
      <c r="A92" t="s">
        <v>240</v>
      </c>
      <c r="B92" t="s">
        <v>246</v>
      </c>
      <c r="C92">
        <v>139</v>
      </c>
      <c r="D92">
        <v>1</v>
      </c>
      <c r="E92" t="s">
        <v>13935</v>
      </c>
      <c r="F92">
        <v>215</v>
      </c>
      <c r="G92">
        <v>0</v>
      </c>
      <c r="H92" t="s">
        <v>751</v>
      </c>
      <c r="I92" t="s">
        <v>13936</v>
      </c>
      <c r="J92" t="s">
        <v>13937</v>
      </c>
      <c r="K92" t="s">
        <v>1170</v>
      </c>
      <c r="L92" t="s">
        <v>13938</v>
      </c>
      <c r="M92" t="s">
        <v>13939</v>
      </c>
      <c r="N92" t="s">
        <v>1010</v>
      </c>
      <c r="O92" t="s">
        <v>743</v>
      </c>
      <c r="P92" t="s">
        <v>744</v>
      </c>
      <c r="Q92" t="s">
        <v>745</v>
      </c>
      <c r="R92" t="s">
        <v>640</v>
      </c>
      <c r="S92" t="s">
        <v>13940</v>
      </c>
      <c r="T92" t="s">
        <v>13941</v>
      </c>
    </row>
    <row r="93" spans="1:20" x14ac:dyDescent="0.25">
      <c r="A93" t="s">
        <v>241</v>
      </c>
      <c r="B93" t="s">
        <v>247</v>
      </c>
      <c r="C93">
        <v>139</v>
      </c>
      <c r="D93">
        <v>1</v>
      </c>
      <c r="E93" t="s">
        <v>13942</v>
      </c>
      <c r="F93">
        <v>215</v>
      </c>
      <c r="G93">
        <v>0</v>
      </c>
      <c r="H93" t="s">
        <v>751</v>
      </c>
      <c r="I93" t="s">
        <v>13943</v>
      </c>
      <c r="J93" t="s">
        <v>13944</v>
      </c>
      <c r="K93" t="s">
        <v>13945</v>
      </c>
      <c r="L93" t="s">
        <v>13946</v>
      </c>
      <c r="M93" t="s">
        <v>13941</v>
      </c>
      <c r="N93" t="s">
        <v>1010</v>
      </c>
      <c r="O93" t="s">
        <v>753</v>
      </c>
      <c r="P93" t="s">
        <v>744</v>
      </c>
      <c r="Q93" t="s">
        <v>745</v>
      </c>
      <c r="R93" t="s">
        <v>640</v>
      </c>
      <c r="S93" t="s">
        <v>13947</v>
      </c>
      <c r="T93" t="s">
        <v>13948</v>
      </c>
    </row>
    <row r="94" spans="1:20" x14ac:dyDescent="0.25">
      <c r="A94" t="s">
        <v>601</v>
      </c>
      <c r="B94" t="s">
        <v>602</v>
      </c>
      <c r="C94">
        <v>139</v>
      </c>
      <c r="D94">
        <v>1</v>
      </c>
      <c r="E94" t="s">
        <v>13942</v>
      </c>
      <c r="F94">
        <v>215</v>
      </c>
      <c r="G94">
        <v>0</v>
      </c>
      <c r="H94" t="s">
        <v>751</v>
      </c>
      <c r="I94" t="s">
        <v>13943</v>
      </c>
      <c r="J94" t="s">
        <v>13944</v>
      </c>
      <c r="K94" t="s">
        <v>13945</v>
      </c>
      <c r="L94" t="s">
        <v>13946</v>
      </c>
      <c r="M94" t="s">
        <v>13941</v>
      </c>
      <c r="N94" t="s">
        <v>1010</v>
      </c>
      <c r="O94" t="s">
        <v>753</v>
      </c>
      <c r="P94" t="s">
        <v>744</v>
      </c>
      <c r="Q94" t="s">
        <v>745</v>
      </c>
      <c r="R94" t="s">
        <v>640</v>
      </c>
      <c r="S94" t="s">
        <v>13947</v>
      </c>
      <c r="T94" t="s">
        <v>13948</v>
      </c>
    </row>
    <row r="95" spans="1:20" x14ac:dyDescent="0.25">
      <c r="A95" t="s">
        <v>241</v>
      </c>
      <c r="B95" t="s">
        <v>247</v>
      </c>
      <c r="C95">
        <v>139</v>
      </c>
      <c r="D95">
        <v>1</v>
      </c>
      <c r="E95" t="s">
        <v>13949</v>
      </c>
      <c r="F95">
        <v>215</v>
      </c>
      <c r="G95">
        <v>0</v>
      </c>
      <c r="H95" t="s">
        <v>751</v>
      </c>
      <c r="I95" t="s">
        <v>13950</v>
      </c>
      <c r="J95" t="s">
        <v>13951</v>
      </c>
      <c r="K95" t="s">
        <v>13952</v>
      </c>
      <c r="L95" t="s">
        <v>13953</v>
      </c>
      <c r="M95" t="s">
        <v>13954</v>
      </c>
      <c r="N95" t="s">
        <v>1010</v>
      </c>
      <c r="O95" t="s">
        <v>743</v>
      </c>
      <c r="P95" t="s">
        <v>744</v>
      </c>
      <c r="Q95" t="s">
        <v>745</v>
      </c>
      <c r="R95" t="s">
        <v>640</v>
      </c>
      <c r="S95" t="s">
        <v>13955</v>
      </c>
      <c r="T95" t="s">
        <v>13956</v>
      </c>
    </row>
    <row r="96" spans="1:20" x14ac:dyDescent="0.25">
      <c r="A96" t="s">
        <v>239</v>
      </c>
      <c r="B96" t="s">
        <v>245</v>
      </c>
      <c r="C96">
        <v>139</v>
      </c>
      <c r="D96">
        <v>1</v>
      </c>
      <c r="E96" t="s">
        <v>13949</v>
      </c>
      <c r="F96">
        <v>215</v>
      </c>
      <c r="G96">
        <v>0</v>
      </c>
      <c r="H96" t="s">
        <v>751</v>
      </c>
      <c r="I96" t="s">
        <v>13950</v>
      </c>
      <c r="J96" t="s">
        <v>13951</v>
      </c>
      <c r="K96" t="s">
        <v>13952</v>
      </c>
      <c r="L96" t="s">
        <v>13953</v>
      </c>
      <c r="M96" t="s">
        <v>13954</v>
      </c>
      <c r="N96" t="s">
        <v>1010</v>
      </c>
      <c r="O96" t="s">
        <v>743</v>
      </c>
      <c r="P96" t="s">
        <v>744</v>
      </c>
      <c r="Q96" t="s">
        <v>745</v>
      </c>
      <c r="R96" t="s">
        <v>640</v>
      </c>
      <c r="S96" t="s">
        <v>13955</v>
      </c>
      <c r="T96" t="s">
        <v>13956</v>
      </c>
    </row>
    <row r="97" spans="1:20" x14ac:dyDescent="0.25">
      <c r="A97" t="s">
        <v>601</v>
      </c>
      <c r="B97" t="s">
        <v>602</v>
      </c>
      <c r="C97">
        <v>139</v>
      </c>
      <c r="D97">
        <v>1</v>
      </c>
      <c r="E97" t="s">
        <v>13957</v>
      </c>
      <c r="F97">
        <v>430</v>
      </c>
      <c r="G97">
        <v>0</v>
      </c>
      <c r="H97" t="s">
        <v>751</v>
      </c>
      <c r="I97" t="s">
        <v>13958</v>
      </c>
      <c r="J97" t="s">
        <v>13959</v>
      </c>
      <c r="K97" t="s">
        <v>13960</v>
      </c>
      <c r="L97" t="s">
        <v>13961</v>
      </c>
      <c r="M97" t="s">
        <v>13956</v>
      </c>
      <c r="N97" t="s">
        <v>1010</v>
      </c>
      <c r="O97" t="s">
        <v>753</v>
      </c>
      <c r="P97" t="s">
        <v>744</v>
      </c>
      <c r="Q97" t="s">
        <v>745</v>
      </c>
      <c r="R97" t="s">
        <v>640</v>
      </c>
      <c r="S97" t="s">
        <v>13962</v>
      </c>
      <c r="T97" t="s">
        <v>13963</v>
      </c>
    </row>
    <row r="98" spans="1:20" x14ac:dyDescent="0.25">
      <c r="A98" t="s">
        <v>241</v>
      </c>
      <c r="B98" t="s">
        <v>247</v>
      </c>
      <c r="C98">
        <v>139</v>
      </c>
      <c r="D98">
        <v>1</v>
      </c>
      <c r="E98" t="s">
        <v>13957</v>
      </c>
      <c r="F98">
        <v>430</v>
      </c>
      <c r="G98">
        <v>0</v>
      </c>
      <c r="H98" t="s">
        <v>751</v>
      </c>
      <c r="I98" t="s">
        <v>13958</v>
      </c>
      <c r="J98" t="s">
        <v>13959</v>
      </c>
      <c r="K98" t="s">
        <v>13960</v>
      </c>
      <c r="L98" t="s">
        <v>13961</v>
      </c>
      <c r="M98" t="s">
        <v>13956</v>
      </c>
      <c r="N98" t="s">
        <v>1010</v>
      </c>
      <c r="O98" t="s">
        <v>753</v>
      </c>
      <c r="P98" t="s">
        <v>744</v>
      </c>
      <c r="Q98" t="s">
        <v>745</v>
      </c>
      <c r="R98" t="s">
        <v>640</v>
      </c>
      <c r="S98" t="s">
        <v>13962</v>
      </c>
      <c r="T98" t="s">
        <v>13963</v>
      </c>
    </row>
    <row r="99" spans="1:20" x14ac:dyDescent="0.25">
      <c r="A99" t="s">
        <v>240</v>
      </c>
      <c r="B99" t="s">
        <v>246</v>
      </c>
      <c r="C99">
        <v>139</v>
      </c>
      <c r="D99">
        <v>1</v>
      </c>
      <c r="E99" t="s">
        <v>13957</v>
      </c>
      <c r="F99">
        <v>430</v>
      </c>
      <c r="G99">
        <v>0</v>
      </c>
      <c r="H99" t="s">
        <v>751</v>
      </c>
      <c r="I99" t="s">
        <v>13958</v>
      </c>
      <c r="J99" t="s">
        <v>13959</v>
      </c>
      <c r="K99" t="s">
        <v>13960</v>
      </c>
      <c r="L99" t="s">
        <v>13961</v>
      </c>
      <c r="M99" t="s">
        <v>13956</v>
      </c>
      <c r="N99" t="s">
        <v>1010</v>
      </c>
      <c r="O99" t="s">
        <v>753</v>
      </c>
      <c r="P99" t="s">
        <v>744</v>
      </c>
      <c r="Q99" t="s">
        <v>745</v>
      </c>
      <c r="R99" t="s">
        <v>640</v>
      </c>
      <c r="S99" t="s">
        <v>13962</v>
      </c>
      <c r="T99" t="s">
        <v>13963</v>
      </c>
    </row>
    <row r="100" spans="1:20" x14ac:dyDescent="0.25">
      <c r="A100" t="s">
        <v>239</v>
      </c>
      <c r="B100" t="s">
        <v>245</v>
      </c>
      <c r="C100">
        <v>139</v>
      </c>
      <c r="D100">
        <v>1</v>
      </c>
      <c r="E100" t="s">
        <v>13957</v>
      </c>
      <c r="F100">
        <v>430</v>
      </c>
      <c r="G100">
        <v>0</v>
      </c>
      <c r="H100" t="s">
        <v>751</v>
      </c>
      <c r="I100" t="s">
        <v>13958</v>
      </c>
      <c r="J100" t="s">
        <v>13959</v>
      </c>
      <c r="K100" t="s">
        <v>13960</v>
      </c>
      <c r="L100" t="s">
        <v>13961</v>
      </c>
      <c r="M100" t="s">
        <v>13956</v>
      </c>
      <c r="N100" t="s">
        <v>1010</v>
      </c>
      <c r="O100" t="s">
        <v>753</v>
      </c>
      <c r="P100" t="s">
        <v>744</v>
      </c>
      <c r="Q100" t="s">
        <v>745</v>
      </c>
      <c r="R100" t="s">
        <v>640</v>
      </c>
      <c r="S100" t="s">
        <v>13962</v>
      </c>
      <c r="T100" t="s">
        <v>13963</v>
      </c>
    </row>
    <row r="101" spans="1:20" x14ac:dyDescent="0.25">
      <c r="A101" t="s">
        <v>241</v>
      </c>
      <c r="B101" t="s">
        <v>247</v>
      </c>
      <c r="C101">
        <v>139</v>
      </c>
      <c r="D101">
        <v>1</v>
      </c>
      <c r="E101" t="s">
        <v>13964</v>
      </c>
      <c r="F101">
        <v>215</v>
      </c>
      <c r="G101">
        <v>0</v>
      </c>
      <c r="H101" t="s">
        <v>751</v>
      </c>
      <c r="I101" t="s">
        <v>13965</v>
      </c>
      <c r="J101" t="s">
        <v>13966</v>
      </c>
      <c r="K101" t="s">
        <v>4688</v>
      </c>
      <c r="L101" t="s">
        <v>13967</v>
      </c>
      <c r="M101" t="s">
        <v>13963</v>
      </c>
      <c r="N101" t="s">
        <v>1010</v>
      </c>
      <c r="O101" t="s">
        <v>753</v>
      </c>
      <c r="P101" t="s">
        <v>744</v>
      </c>
      <c r="Q101" t="s">
        <v>745</v>
      </c>
      <c r="R101" t="s">
        <v>640</v>
      </c>
      <c r="S101" t="s">
        <v>13968</v>
      </c>
      <c r="T101" t="s">
        <v>13969</v>
      </c>
    </row>
    <row r="102" spans="1:20" x14ac:dyDescent="0.25">
      <c r="A102" t="s">
        <v>240</v>
      </c>
      <c r="B102" t="s">
        <v>246</v>
      </c>
      <c r="C102">
        <v>139</v>
      </c>
      <c r="D102">
        <v>1</v>
      </c>
      <c r="E102" t="s">
        <v>13964</v>
      </c>
      <c r="F102">
        <v>215</v>
      </c>
      <c r="G102">
        <v>0</v>
      </c>
      <c r="H102" t="s">
        <v>751</v>
      </c>
      <c r="I102" t="s">
        <v>13965</v>
      </c>
      <c r="J102" t="s">
        <v>13966</v>
      </c>
      <c r="K102" t="s">
        <v>4688</v>
      </c>
      <c r="L102" t="s">
        <v>13967</v>
      </c>
      <c r="M102" t="s">
        <v>13963</v>
      </c>
      <c r="N102" t="s">
        <v>1010</v>
      </c>
      <c r="O102" t="s">
        <v>753</v>
      </c>
      <c r="P102" t="s">
        <v>744</v>
      </c>
      <c r="Q102" t="s">
        <v>745</v>
      </c>
      <c r="R102" t="s">
        <v>640</v>
      </c>
      <c r="S102" t="s">
        <v>13968</v>
      </c>
      <c r="T102" t="s">
        <v>13969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13970</v>
      </c>
      <c r="F103">
        <v>844</v>
      </c>
      <c r="G103">
        <v>29</v>
      </c>
      <c r="H103" t="s">
        <v>649</v>
      </c>
      <c r="I103" t="s">
        <v>925</v>
      </c>
      <c r="J103" t="s">
        <v>13971</v>
      </c>
      <c r="K103" t="s">
        <v>12302</v>
      </c>
      <c r="L103" t="s">
        <v>816</v>
      </c>
      <c r="M103" t="s">
        <v>13912</v>
      </c>
      <c r="N103" t="s">
        <v>639</v>
      </c>
      <c r="O103" t="s">
        <v>651</v>
      </c>
      <c r="P103" t="s">
        <v>26</v>
      </c>
      <c r="Q103" t="s">
        <v>652</v>
      </c>
      <c r="R103" t="s">
        <v>640</v>
      </c>
      <c r="S103" t="s">
        <v>13972</v>
      </c>
      <c r="T103" t="s">
        <v>13973</v>
      </c>
    </row>
    <row r="104" spans="1:20" x14ac:dyDescent="0.25">
      <c r="A104" t="s">
        <v>72</v>
      </c>
      <c r="B104" t="s">
        <v>108</v>
      </c>
      <c r="C104">
        <v>66</v>
      </c>
      <c r="D104">
        <v>1</v>
      </c>
      <c r="E104" t="s">
        <v>13970</v>
      </c>
      <c r="F104">
        <v>844</v>
      </c>
      <c r="G104">
        <v>29</v>
      </c>
      <c r="H104" t="s">
        <v>649</v>
      </c>
      <c r="I104" t="s">
        <v>925</v>
      </c>
      <c r="J104" t="s">
        <v>13971</v>
      </c>
      <c r="K104" t="s">
        <v>12302</v>
      </c>
      <c r="L104" t="s">
        <v>816</v>
      </c>
      <c r="M104" t="s">
        <v>13912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13972</v>
      </c>
      <c r="T104" t="s">
        <v>13973</v>
      </c>
    </row>
    <row r="105" spans="1:20" x14ac:dyDescent="0.25">
      <c r="A105" t="s">
        <v>101</v>
      </c>
      <c r="B105" t="s">
        <v>74</v>
      </c>
      <c r="C105">
        <v>66</v>
      </c>
      <c r="D105">
        <v>1</v>
      </c>
      <c r="E105" t="s">
        <v>13970</v>
      </c>
      <c r="F105">
        <v>844</v>
      </c>
      <c r="G105">
        <v>29</v>
      </c>
      <c r="H105" t="s">
        <v>649</v>
      </c>
      <c r="I105" t="s">
        <v>925</v>
      </c>
      <c r="J105" t="s">
        <v>13971</v>
      </c>
      <c r="K105" t="s">
        <v>12302</v>
      </c>
      <c r="L105" t="s">
        <v>816</v>
      </c>
      <c r="M105" t="s">
        <v>13912</v>
      </c>
      <c r="N105" t="s">
        <v>639</v>
      </c>
      <c r="O105" t="s">
        <v>651</v>
      </c>
      <c r="P105" t="s">
        <v>26</v>
      </c>
      <c r="Q105" t="s">
        <v>652</v>
      </c>
      <c r="R105" t="s">
        <v>640</v>
      </c>
      <c r="S105" t="s">
        <v>13972</v>
      </c>
      <c r="T105" t="s">
        <v>13973</v>
      </c>
    </row>
    <row r="106" spans="1:20" x14ac:dyDescent="0.25">
      <c r="A106" t="s">
        <v>22</v>
      </c>
      <c r="B106" t="s">
        <v>27</v>
      </c>
      <c r="C106">
        <v>67</v>
      </c>
      <c r="D106">
        <v>1</v>
      </c>
      <c r="E106" t="s">
        <v>13970</v>
      </c>
      <c r="F106">
        <v>844</v>
      </c>
      <c r="G106">
        <v>29</v>
      </c>
      <c r="H106" t="s">
        <v>649</v>
      </c>
      <c r="I106" t="s">
        <v>925</v>
      </c>
      <c r="J106" t="s">
        <v>13971</v>
      </c>
      <c r="K106" t="s">
        <v>12302</v>
      </c>
      <c r="L106" t="s">
        <v>816</v>
      </c>
      <c r="M106" t="s">
        <v>13912</v>
      </c>
      <c r="N106" t="s">
        <v>639</v>
      </c>
      <c r="O106" t="s">
        <v>651</v>
      </c>
      <c r="P106" t="s">
        <v>26</v>
      </c>
      <c r="Q106" t="s">
        <v>652</v>
      </c>
      <c r="R106" t="s">
        <v>640</v>
      </c>
      <c r="S106" t="s">
        <v>13972</v>
      </c>
      <c r="T106" t="s">
        <v>13973</v>
      </c>
    </row>
    <row r="107" spans="1:20" x14ac:dyDescent="0.25">
      <c r="A107" t="s">
        <v>601</v>
      </c>
      <c r="B107" t="s">
        <v>602</v>
      </c>
      <c r="C107">
        <v>139</v>
      </c>
      <c r="D107">
        <v>1</v>
      </c>
      <c r="E107" t="s">
        <v>13970</v>
      </c>
      <c r="F107">
        <v>844</v>
      </c>
      <c r="G107">
        <v>29</v>
      </c>
      <c r="H107" t="s">
        <v>649</v>
      </c>
      <c r="I107" t="s">
        <v>925</v>
      </c>
      <c r="J107" t="s">
        <v>13971</v>
      </c>
      <c r="K107" t="s">
        <v>12302</v>
      </c>
      <c r="L107" t="s">
        <v>816</v>
      </c>
      <c r="M107" t="s">
        <v>13912</v>
      </c>
      <c r="N107" t="s">
        <v>639</v>
      </c>
      <c r="O107" t="s">
        <v>651</v>
      </c>
      <c r="P107" t="s">
        <v>26</v>
      </c>
      <c r="Q107" t="s">
        <v>652</v>
      </c>
      <c r="R107" t="s">
        <v>640</v>
      </c>
      <c r="S107" t="s">
        <v>13972</v>
      </c>
      <c r="T107" t="s">
        <v>13973</v>
      </c>
    </row>
    <row r="108" spans="1:20" x14ac:dyDescent="0.25">
      <c r="A108" t="s">
        <v>240</v>
      </c>
      <c r="B108" t="s">
        <v>246</v>
      </c>
      <c r="C108">
        <v>139</v>
      </c>
      <c r="D108">
        <v>1</v>
      </c>
      <c r="E108" t="s">
        <v>13970</v>
      </c>
      <c r="F108">
        <v>844</v>
      </c>
      <c r="G108">
        <v>29</v>
      </c>
      <c r="H108" t="s">
        <v>649</v>
      </c>
      <c r="I108" t="s">
        <v>925</v>
      </c>
      <c r="J108" t="s">
        <v>13971</v>
      </c>
      <c r="K108" t="s">
        <v>12302</v>
      </c>
      <c r="L108" t="s">
        <v>816</v>
      </c>
      <c r="M108" t="s">
        <v>13912</v>
      </c>
      <c r="N108" t="s">
        <v>639</v>
      </c>
      <c r="O108" t="s">
        <v>651</v>
      </c>
      <c r="P108" t="s">
        <v>26</v>
      </c>
      <c r="Q108" t="s">
        <v>652</v>
      </c>
      <c r="R108" t="s">
        <v>640</v>
      </c>
      <c r="S108" t="s">
        <v>13972</v>
      </c>
      <c r="T108" t="s">
        <v>13973</v>
      </c>
    </row>
    <row r="109" spans="1:20" x14ac:dyDescent="0.25">
      <c r="A109" t="s">
        <v>239</v>
      </c>
      <c r="B109" t="s">
        <v>245</v>
      </c>
      <c r="C109">
        <v>139</v>
      </c>
      <c r="D109">
        <v>1</v>
      </c>
      <c r="E109" t="s">
        <v>13970</v>
      </c>
      <c r="F109">
        <v>844</v>
      </c>
      <c r="G109">
        <v>29</v>
      </c>
      <c r="H109" t="s">
        <v>649</v>
      </c>
      <c r="I109" t="s">
        <v>925</v>
      </c>
      <c r="J109" t="s">
        <v>13971</v>
      </c>
      <c r="K109" t="s">
        <v>12302</v>
      </c>
      <c r="L109" t="s">
        <v>816</v>
      </c>
      <c r="M109" t="s">
        <v>13912</v>
      </c>
      <c r="N109" t="s">
        <v>639</v>
      </c>
      <c r="O109" t="s">
        <v>651</v>
      </c>
      <c r="P109" t="s">
        <v>26</v>
      </c>
      <c r="Q109" t="s">
        <v>652</v>
      </c>
      <c r="R109" t="s">
        <v>640</v>
      </c>
      <c r="S109" t="s">
        <v>13972</v>
      </c>
      <c r="T109" t="s">
        <v>13973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13974</v>
      </c>
      <c r="F110">
        <v>100</v>
      </c>
      <c r="G110">
        <v>0</v>
      </c>
      <c r="H110" t="s">
        <v>637</v>
      </c>
      <c r="I110" t="s">
        <v>13975</v>
      </c>
      <c r="J110" t="s">
        <v>659</v>
      </c>
      <c r="K110" t="s">
        <v>639</v>
      </c>
      <c r="L110" t="s">
        <v>640</v>
      </c>
      <c r="M110" t="s">
        <v>13976</v>
      </c>
      <c r="N110" t="s">
        <v>639</v>
      </c>
      <c r="O110" t="s">
        <v>660</v>
      </c>
      <c r="P110" t="s">
        <v>5</v>
      </c>
      <c r="Q110" t="s">
        <v>642</v>
      </c>
      <c r="R110" t="s">
        <v>640</v>
      </c>
      <c r="S110" t="s">
        <v>13977</v>
      </c>
      <c r="T110" t="s">
        <v>13976</v>
      </c>
    </row>
    <row r="111" spans="1:20" x14ac:dyDescent="0.25">
      <c r="A111" t="s">
        <v>22</v>
      </c>
      <c r="B111" t="s">
        <v>27</v>
      </c>
      <c r="C111">
        <v>80</v>
      </c>
      <c r="D111">
        <v>1</v>
      </c>
      <c r="E111" t="s">
        <v>13978</v>
      </c>
      <c r="F111">
        <v>80</v>
      </c>
      <c r="G111">
        <v>0</v>
      </c>
      <c r="H111" t="s">
        <v>649</v>
      </c>
      <c r="I111" t="s">
        <v>13979</v>
      </c>
      <c r="J111" t="s">
        <v>13980</v>
      </c>
      <c r="K111" t="s">
        <v>10410</v>
      </c>
      <c r="L111" t="s">
        <v>4957</v>
      </c>
      <c r="M111" t="s">
        <v>13976</v>
      </c>
      <c r="N111" t="s">
        <v>639</v>
      </c>
      <c r="O111" t="s">
        <v>651</v>
      </c>
      <c r="P111" t="s">
        <v>26</v>
      </c>
      <c r="Q111" t="s">
        <v>652</v>
      </c>
      <c r="R111" t="s">
        <v>640</v>
      </c>
      <c r="S111" t="s">
        <v>13981</v>
      </c>
      <c r="T111" t="s">
        <v>13976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13982</v>
      </c>
      <c r="F112">
        <v>200</v>
      </c>
      <c r="G112">
        <v>0</v>
      </c>
      <c r="H112" t="s">
        <v>637</v>
      </c>
      <c r="I112" t="s">
        <v>13983</v>
      </c>
      <c r="J112" t="s">
        <v>655</v>
      </c>
      <c r="K112" t="s">
        <v>639</v>
      </c>
      <c r="L112" t="s">
        <v>640</v>
      </c>
      <c r="M112" t="s">
        <v>13984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13985</v>
      </c>
      <c r="T112" t="s">
        <v>13984</v>
      </c>
    </row>
    <row r="113" spans="1:20" x14ac:dyDescent="0.25">
      <c r="A113" t="s">
        <v>22</v>
      </c>
      <c r="B113" t="s">
        <v>27</v>
      </c>
      <c r="C113">
        <v>66.333333333333329</v>
      </c>
      <c r="D113">
        <v>3</v>
      </c>
      <c r="E113" t="s">
        <v>13986</v>
      </c>
      <c r="F113">
        <v>297</v>
      </c>
      <c r="G113">
        <v>0</v>
      </c>
      <c r="H113" t="s">
        <v>637</v>
      </c>
      <c r="I113" t="s">
        <v>13987</v>
      </c>
      <c r="J113" t="s">
        <v>658</v>
      </c>
      <c r="K113" t="s">
        <v>639</v>
      </c>
      <c r="L113" t="s">
        <v>640</v>
      </c>
      <c r="M113" t="s">
        <v>13988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13989</v>
      </c>
      <c r="T113" t="s">
        <v>13990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13986</v>
      </c>
      <c r="F114">
        <v>297</v>
      </c>
      <c r="G114">
        <v>0</v>
      </c>
      <c r="H114" t="s">
        <v>637</v>
      </c>
      <c r="I114" t="s">
        <v>13987</v>
      </c>
      <c r="J114" t="s">
        <v>658</v>
      </c>
      <c r="K114" t="s">
        <v>639</v>
      </c>
      <c r="L114" t="s">
        <v>640</v>
      </c>
      <c r="M114" t="s">
        <v>13988</v>
      </c>
      <c r="N114" t="s">
        <v>639</v>
      </c>
      <c r="O114" t="s">
        <v>647</v>
      </c>
      <c r="P114" t="s">
        <v>5</v>
      </c>
      <c r="Q114" t="s">
        <v>648</v>
      </c>
      <c r="R114" t="s">
        <v>640</v>
      </c>
      <c r="S114" t="s">
        <v>13989</v>
      </c>
      <c r="T114" t="s">
        <v>13990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13991</v>
      </c>
      <c r="F115">
        <v>200</v>
      </c>
      <c r="G115">
        <v>0</v>
      </c>
      <c r="H115" t="s">
        <v>637</v>
      </c>
      <c r="I115" t="s">
        <v>13992</v>
      </c>
      <c r="J115" t="s">
        <v>658</v>
      </c>
      <c r="K115" t="s">
        <v>639</v>
      </c>
      <c r="L115" t="s">
        <v>640</v>
      </c>
      <c r="M115" t="s">
        <v>13993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13994</v>
      </c>
      <c r="T115" t="s">
        <v>13993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6</v>
      </c>
      <c r="E116" t="s">
        <v>13995</v>
      </c>
      <c r="F116">
        <v>258</v>
      </c>
      <c r="G116">
        <v>0</v>
      </c>
      <c r="H116" t="s">
        <v>637</v>
      </c>
      <c r="I116" t="s">
        <v>13996</v>
      </c>
      <c r="J116" t="s">
        <v>659</v>
      </c>
      <c r="K116" t="s">
        <v>639</v>
      </c>
      <c r="L116" t="s">
        <v>640</v>
      </c>
      <c r="M116" t="s">
        <v>13997</v>
      </c>
      <c r="N116" t="s">
        <v>639</v>
      </c>
      <c r="O116" t="s">
        <v>662</v>
      </c>
      <c r="P116" t="s">
        <v>5</v>
      </c>
      <c r="Q116" t="s">
        <v>648</v>
      </c>
      <c r="R116" t="s">
        <v>640</v>
      </c>
      <c r="S116" t="s">
        <v>13998</v>
      </c>
      <c r="T116" t="s">
        <v>13997</v>
      </c>
    </row>
    <row r="117" spans="1:20" x14ac:dyDescent="0.25">
      <c r="A117" t="s">
        <v>22</v>
      </c>
      <c r="B117" t="s">
        <v>27</v>
      </c>
      <c r="C117">
        <v>66.333333333333329</v>
      </c>
      <c r="D117">
        <v>3</v>
      </c>
      <c r="E117" t="s">
        <v>13999</v>
      </c>
      <c r="F117">
        <v>197</v>
      </c>
      <c r="G117">
        <v>0</v>
      </c>
      <c r="H117" t="s">
        <v>637</v>
      </c>
      <c r="I117" t="s">
        <v>14000</v>
      </c>
      <c r="J117" t="s">
        <v>653</v>
      </c>
      <c r="K117" t="s">
        <v>639</v>
      </c>
      <c r="L117" t="s">
        <v>640</v>
      </c>
      <c r="M117" t="s">
        <v>14001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14002</v>
      </c>
      <c r="T117" t="s">
        <v>14001</v>
      </c>
    </row>
    <row r="118" spans="1:20" x14ac:dyDescent="0.25">
      <c r="A118" t="s">
        <v>239</v>
      </c>
      <c r="B118" t="s">
        <v>245</v>
      </c>
      <c r="C118">
        <v>159</v>
      </c>
      <c r="D118">
        <v>1</v>
      </c>
      <c r="E118" t="s">
        <v>14003</v>
      </c>
      <c r="F118">
        <v>99</v>
      </c>
      <c r="G118">
        <v>0</v>
      </c>
      <c r="H118" t="s">
        <v>637</v>
      </c>
      <c r="I118" t="s">
        <v>14004</v>
      </c>
      <c r="J118" t="s">
        <v>6193</v>
      </c>
      <c r="K118" t="s">
        <v>639</v>
      </c>
      <c r="L118" t="s">
        <v>640</v>
      </c>
      <c r="M118" t="s">
        <v>14005</v>
      </c>
      <c r="N118" t="s">
        <v>639</v>
      </c>
      <c r="O118" t="s">
        <v>660</v>
      </c>
      <c r="P118" t="s">
        <v>5</v>
      </c>
      <c r="Q118" t="s">
        <v>642</v>
      </c>
      <c r="R118" t="s">
        <v>640</v>
      </c>
      <c r="S118" t="s">
        <v>14006</v>
      </c>
      <c r="T118" t="s">
        <v>14005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14007</v>
      </c>
      <c r="F119">
        <v>100</v>
      </c>
      <c r="G119">
        <v>0</v>
      </c>
      <c r="H119" t="s">
        <v>637</v>
      </c>
      <c r="I119" t="s">
        <v>14008</v>
      </c>
      <c r="J119" t="s">
        <v>653</v>
      </c>
      <c r="K119" t="s">
        <v>639</v>
      </c>
      <c r="L119" t="s">
        <v>640</v>
      </c>
      <c r="M119" t="s">
        <v>14009</v>
      </c>
      <c r="N119" t="s">
        <v>639</v>
      </c>
      <c r="O119" t="s">
        <v>647</v>
      </c>
      <c r="P119" t="s">
        <v>5</v>
      </c>
      <c r="Q119" t="s">
        <v>648</v>
      </c>
      <c r="R119" t="s">
        <v>640</v>
      </c>
      <c r="S119" t="s">
        <v>14010</v>
      </c>
      <c r="T119" t="s">
        <v>14009</v>
      </c>
    </row>
    <row r="120" spans="1:20" x14ac:dyDescent="0.25">
      <c r="A120" t="s">
        <v>241</v>
      </c>
      <c r="B120" t="s">
        <v>247</v>
      </c>
      <c r="C120">
        <v>159</v>
      </c>
      <c r="D120">
        <v>1</v>
      </c>
      <c r="E120" t="s">
        <v>14011</v>
      </c>
      <c r="F120">
        <v>258</v>
      </c>
      <c r="G120">
        <v>0</v>
      </c>
      <c r="H120" t="s">
        <v>637</v>
      </c>
      <c r="I120" t="s">
        <v>14012</v>
      </c>
      <c r="J120" t="s">
        <v>698</v>
      </c>
      <c r="K120" t="s">
        <v>639</v>
      </c>
      <c r="L120" t="s">
        <v>640</v>
      </c>
      <c r="M120" t="s">
        <v>14013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14014</v>
      </c>
      <c r="T120" t="s">
        <v>14013</v>
      </c>
    </row>
    <row r="121" spans="1:20" x14ac:dyDescent="0.25">
      <c r="A121" t="s">
        <v>239</v>
      </c>
      <c r="B121" t="s">
        <v>245</v>
      </c>
      <c r="C121">
        <v>159</v>
      </c>
      <c r="D121">
        <v>1</v>
      </c>
      <c r="E121" t="s">
        <v>14011</v>
      </c>
      <c r="F121">
        <v>258</v>
      </c>
      <c r="G121">
        <v>0</v>
      </c>
      <c r="H121" t="s">
        <v>637</v>
      </c>
      <c r="I121" t="s">
        <v>14012</v>
      </c>
      <c r="J121" t="s">
        <v>698</v>
      </c>
      <c r="K121" t="s">
        <v>639</v>
      </c>
      <c r="L121" t="s">
        <v>640</v>
      </c>
      <c r="M121" t="s">
        <v>14013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14014</v>
      </c>
      <c r="T121" t="s">
        <v>14013</v>
      </c>
    </row>
    <row r="122" spans="1:20" x14ac:dyDescent="0.25">
      <c r="A122" t="s">
        <v>239</v>
      </c>
      <c r="B122" t="s">
        <v>245</v>
      </c>
      <c r="C122">
        <v>159</v>
      </c>
      <c r="D122">
        <v>1</v>
      </c>
      <c r="E122" t="s">
        <v>14015</v>
      </c>
      <c r="F122">
        <v>129</v>
      </c>
      <c r="G122">
        <v>0</v>
      </c>
      <c r="H122" t="s">
        <v>637</v>
      </c>
      <c r="I122" t="s">
        <v>14016</v>
      </c>
      <c r="J122" t="s">
        <v>698</v>
      </c>
      <c r="K122" t="s">
        <v>639</v>
      </c>
      <c r="L122" t="s">
        <v>640</v>
      </c>
      <c r="M122" t="s">
        <v>14017</v>
      </c>
      <c r="N122" t="s">
        <v>639</v>
      </c>
      <c r="O122" t="s">
        <v>647</v>
      </c>
      <c r="P122" t="s">
        <v>5</v>
      </c>
      <c r="Q122" t="s">
        <v>648</v>
      </c>
      <c r="R122" t="s">
        <v>640</v>
      </c>
      <c r="S122" t="s">
        <v>14018</v>
      </c>
      <c r="T122" t="s">
        <v>14019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14020</v>
      </c>
      <c r="F123">
        <v>100</v>
      </c>
      <c r="G123">
        <v>0</v>
      </c>
      <c r="H123" t="s">
        <v>637</v>
      </c>
      <c r="I123" t="s">
        <v>14021</v>
      </c>
      <c r="J123" t="s">
        <v>663</v>
      </c>
      <c r="K123" t="s">
        <v>639</v>
      </c>
      <c r="L123" t="s">
        <v>640</v>
      </c>
      <c r="M123" t="s">
        <v>14022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14023</v>
      </c>
      <c r="T123" t="s">
        <v>14022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14024</v>
      </c>
      <c r="F124">
        <v>129</v>
      </c>
      <c r="G124">
        <v>29</v>
      </c>
      <c r="H124" t="s">
        <v>637</v>
      </c>
      <c r="I124" t="s">
        <v>12364</v>
      </c>
      <c r="J124" t="s">
        <v>720</v>
      </c>
      <c r="K124" t="s">
        <v>639</v>
      </c>
      <c r="L124" t="s">
        <v>640</v>
      </c>
      <c r="M124" t="s">
        <v>14022</v>
      </c>
      <c r="N124" t="s">
        <v>639</v>
      </c>
      <c r="O124" t="s">
        <v>647</v>
      </c>
      <c r="P124" t="s">
        <v>5</v>
      </c>
      <c r="Q124" t="s">
        <v>648</v>
      </c>
      <c r="R124" t="s">
        <v>640</v>
      </c>
      <c r="S124" t="s">
        <v>14025</v>
      </c>
      <c r="T124" t="s">
        <v>14022</v>
      </c>
    </row>
    <row r="125" spans="1:20" x14ac:dyDescent="0.25">
      <c r="A125" t="s">
        <v>240</v>
      </c>
      <c r="B125" t="s">
        <v>246</v>
      </c>
      <c r="C125">
        <v>159</v>
      </c>
      <c r="D125">
        <v>3</v>
      </c>
      <c r="E125" t="s">
        <v>14026</v>
      </c>
      <c r="F125">
        <v>297</v>
      </c>
      <c r="G125">
        <v>0</v>
      </c>
      <c r="H125" t="s">
        <v>637</v>
      </c>
      <c r="I125" t="s">
        <v>14027</v>
      </c>
      <c r="J125" t="s">
        <v>654</v>
      </c>
      <c r="K125" t="s">
        <v>639</v>
      </c>
      <c r="L125" t="s">
        <v>640</v>
      </c>
      <c r="M125" t="s">
        <v>14028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14029</v>
      </c>
      <c r="T125" t="s">
        <v>14028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14030</v>
      </c>
      <c r="F126">
        <v>100</v>
      </c>
      <c r="G126">
        <v>0</v>
      </c>
      <c r="H126" t="s">
        <v>637</v>
      </c>
      <c r="I126" t="s">
        <v>14031</v>
      </c>
      <c r="J126" t="s">
        <v>663</v>
      </c>
      <c r="K126" t="s">
        <v>639</v>
      </c>
      <c r="L126" t="s">
        <v>640</v>
      </c>
      <c r="M126" t="s">
        <v>14032</v>
      </c>
      <c r="N126" t="s">
        <v>639</v>
      </c>
      <c r="O126" t="s">
        <v>647</v>
      </c>
      <c r="P126" t="s">
        <v>5</v>
      </c>
      <c r="Q126" t="s">
        <v>648</v>
      </c>
      <c r="R126" t="s">
        <v>640</v>
      </c>
      <c r="S126" t="s">
        <v>14033</v>
      </c>
      <c r="T126" t="s">
        <v>14034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14035</v>
      </c>
      <c r="F127">
        <v>100</v>
      </c>
      <c r="G127">
        <v>0</v>
      </c>
      <c r="H127" t="s">
        <v>637</v>
      </c>
      <c r="I127" t="s">
        <v>14036</v>
      </c>
      <c r="J127" t="s">
        <v>664</v>
      </c>
      <c r="K127" t="s">
        <v>639</v>
      </c>
      <c r="L127" t="s">
        <v>640</v>
      </c>
      <c r="M127" t="s">
        <v>14037</v>
      </c>
      <c r="N127" t="s">
        <v>639</v>
      </c>
      <c r="O127" t="s">
        <v>641</v>
      </c>
      <c r="P127" t="s">
        <v>5</v>
      </c>
      <c r="Q127" t="s">
        <v>642</v>
      </c>
      <c r="R127" t="s">
        <v>640</v>
      </c>
      <c r="S127" t="s">
        <v>14038</v>
      </c>
      <c r="T127" t="s">
        <v>14034</v>
      </c>
    </row>
    <row r="128" spans="1:20" x14ac:dyDescent="0.25">
      <c r="A128" t="s">
        <v>147</v>
      </c>
      <c r="B128" t="s">
        <v>148</v>
      </c>
      <c r="C128">
        <v>65</v>
      </c>
      <c r="D128">
        <v>1</v>
      </c>
      <c r="E128" t="s">
        <v>14039</v>
      </c>
      <c r="F128">
        <v>35</v>
      </c>
      <c r="G128">
        <v>0</v>
      </c>
      <c r="H128" t="s">
        <v>637</v>
      </c>
      <c r="I128" t="s">
        <v>5926</v>
      </c>
      <c r="J128" t="s">
        <v>698</v>
      </c>
      <c r="K128" t="s">
        <v>639</v>
      </c>
      <c r="L128" t="s">
        <v>640</v>
      </c>
      <c r="M128" t="s">
        <v>14037</v>
      </c>
      <c r="N128" t="s">
        <v>639</v>
      </c>
      <c r="O128" t="s">
        <v>647</v>
      </c>
      <c r="P128" t="s">
        <v>5</v>
      </c>
      <c r="Q128" t="s">
        <v>648</v>
      </c>
      <c r="R128" t="s">
        <v>5927</v>
      </c>
      <c r="S128" t="s">
        <v>14040</v>
      </c>
      <c r="T128" t="s">
        <v>14041</v>
      </c>
    </row>
    <row r="129" spans="1:20" x14ac:dyDescent="0.25">
      <c r="A129" t="s">
        <v>18</v>
      </c>
      <c r="B129" t="s">
        <v>19</v>
      </c>
      <c r="C129">
        <v>66.666666666666671</v>
      </c>
      <c r="D129">
        <v>3</v>
      </c>
      <c r="E129" t="s">
        <v>14042</v>
      </c>
      <c r="F129">
        <v>100</v>
      </c>
      <c r="G129">
        <v>0</v>
      </c>
      <c r="H129" t="s">
        <v>637</v>
      </c>
      <c r="I129" t="s">
        <v>982</v>
      </c>
      <c r="J129" t="s">
        <v>664</v>
      </c>
      <c r="K129" t="s">
        <v>639</v>
      </c>
      <c r="L129" t="s">
        <v>640</v>
      </c>
      <c r="M129" t="s">
        <v>14043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14044</v>
      </c>
      <c r="T129" t="s">
        <v>14043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6</v>
      </c>
      <c r="E130" t="s">
        <v>14045</v>
      </c>
      <c r="F130">
        <v>200</v>
      </c>
      <c r="G130">
        <v>0</v>
      </c>
      <c r="H130" t="s">
        <v>637</v>
      </c>
      <c r="I130" t="s">
        <v>14046</v>
      </c>
      <c r="J130" t="s">
        <v>653</v>
      </c>
      <c r="K130" t="s">
        <v>639</v>
      </c>
      <c r="L130" t="s">
        <v>640</v>
      </c>
      <c r="M130" t="s">
        <v>14047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14048</v>
      </c>
      <c r="T130" t="s">
        <v>14047</v>
      </c>
    </row>
    <row r="131" spans="1:20" x14ac:dyDescent="0.25">
      <c r="A131" t="s">
        <v>147</v>
      </c>
      <c r="B131" t="s">
        <v>148</v>
      </c>
      <c r="C131">
        <v>40</v>
      </c>
      <c r="D131">
        <v>30</v>
      </c>
      <c r="E131" t="s">
        <v>14049</v>
      </c>
      <c r="F131">
        <v>990</v>
      </c>
      <c r="G131">
        <v>0</v>
      </c>
      <c r="H131" t="s">
        <v>637</v>
      </c>
      <c r="I131" t="s">
        <v>14050</v>
      </c>
      <c r="J131" t="s">
        <v>638</v>
      </c>
      <c r="K131" t="s">
        <v>639</v>
      </c>
      <c r="L131" t="s">
        <v>640</v>
      </c>
      <c r="M131" t="s">
        <v>14051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14052</v>
      </c>
      <c r="T131" t="s">
        <v>14051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6</v>
      </c>
      <c r="E132" t="s">
        <v>14053</v>
      </c>
      <c r="F132">
        <v>200</v>
      </c>
      <c r="G132">
        <v>0</v>
      </c>
      <c r="H132" t="s">
        <v>637</v>
      </c>
      <c r="I132" t="s">
        <v>14054</v>
      </c>
      <c r="J132" t="s">
        <v>780</v>
      </c>
      <c r="K132" t="s">
        <v>639</v>
      </c>
      <c r="L132" t="s">
        <v>640</v>
      </c>
      <c r="M132" t="s">
        <v>14055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14056</v>
      </c>
      <c r="T132" t="s">
        <v>14055</v>
      </c>
    </row>
    <row r="133" spans="1:20" x14ac:dyDescent="0.25">
      <c r="A133" t="s">
        <v>601</v>
      </c>
      <c r="B133" t="s">
        <v>602</v>
      </c>
      <c r="C133">
        <v>159</v>
      </c>
      <c r="D133">
        <v>1</v>
      </c>
      <c r="E133" t="s">
        <v>14057</v>
      </c>
      <c r="F133">
        <v>198</v>
      </c>
      <c r="G133">
        <v>0</v>
      </c>
      <c r="H133" t="s">
        <v>637</v>
      </c>
      <c r="I133" t="s">
        <v>14058</v>
      </c>
      <c r="J133" t="s">
        <v>715</v>
      </c>
      <c r="K133" t="s">
        <v>639</v>
      </c>
      <c r="L133" t="s">
        <v>640</v>
      </c>
      <c r="M133" t="s">
        <v>14059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14060</v>
      </c>
      <c r="T133" t="s">
        <v>14059</v>
      </c>
    </row>
    <row r="134" spans="1:20" x14ac:dyDescent="0.25">
      <c r="A134" t="s">
        <v>240</v>
      </c>
      <c r="B134" t="s">
        <v>246</v>
      </c>
      <c r="C134">
        <v>159</v>
      </c>
      <c r="D134">
        <v>1</v>
      </c>
      <c r="E134" t="s">
        <v>14057</v>
      </c>
      <c r="F134">
        <v>198</v>
      </c>
      <c r="G134">
        <v>0</v>
      </c>
      <c r="H134" t="s">
        <v>637</v>
      </c>
      <c r="I134" t="s">
        <v>14058</v>
      </c>
      <c r="J134" t="s">
        <v>715</v>
      </c>
      <c r="K134" t="s">
        <v>639</v>
      </c>
      <c r="L134" t="s">
        <v>640</v>
      </c>
      <c r="M134" t="s">
        <v>14059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14060</v>
      </c>
      <c r="T134" t="s">
        <v>14059</v>
      </c>
    </row>
    <row r="135" spans="1:20" x14ac:dyDescent="0.25">
      <c r="A135" t="s">
        <v>241</v>
      </c>
      <c r="B135" t="s">
        <v>247</v>
      </c>
      <c r="C135">
        <v>162</v>
      </c>
      <c r="D135">
        <v>1</v>
      </c>
      <c r="E135" t="s">
        <v>14061</v>
      </c>
      <c r="F135">
        <v>199</v>
      </c>
      <c r="G135">
        <v>0</v>
      </c>
      <c r="H135" t="s">
        <v>637</v>
      </c>
      <c r="I135" t="s">
        <v>14062</v>
      </c>
      <c r="J135" t="s">
        <v>669</v>
      </c>
      <c r="K135" t="s">
        <v>639</v>
      </c>
      <c r="L135" t="s">
        <v>640</v>
      </c>
      <c r="M135" t="s">
        <v>14063</v>
      </c>
      <c r="N135" t="s">
        <v>639</v>
      </c>
      <c r="O135" t="s">
        <v>647</v>
      </c>
      <c r="P135" t="s">
        <v>5</v>
      </c>
      <c r="Q135" t="s">
        <v>648</v>
      </c>
      <c r="R135" t="s">
        <v>640</v>
      </c>
      <c r="S135" t="s">
        <v>14064</v>
      </c>
      <c r="T135" t="s">
        <v>14063</v>
      </c>
    </row>
    <row r="136" spans="1:20" x14ac:dyDescent="0.25">
      <c r="A136" t="s">
        <v>101</v>
      </c>
      <c r="B136" t="s">
        <v>74</v>
      </c>
      <c r="C136">
        <v>117</v>
      </c>
      <c r="D136">
        <v>1</v>
      </c>
      <c r="E136" t="s">
        <v>14061</v>
      </c>
      <c r="F136">
        <v>199</v>
      </c>
      <c r="G136">
        <v>0</v>
      </c>
      <c r="H136" t="s">
        <v>637</v>
      </c>
      <c r="I136" t="s">
        <v>14062</v>
      </c>
      <c r="J136" t="s">
        <v>669</v>
      </c>
      <c r="K136" t="s">
        <v>639</v>
      </c>
      <c r="L136" t="s">
        <v>640</v>
      </c>
      <c r="M136" t="s">
        <v>14063</v>
      </c>
      <c r="N136" t="s">
        <v>639</v>
      </c>
      <c r="O136" t="s">
        <v>647</v>
      </c>
      <c r="P136" t="s">
        <v>5</v>
      </c>
      <c r="Q136" t="s">
        <v>648</v>
      </c>
      <c r="R136" t="s">
        <v>640</v>
      </c>
      <c r="S136" t="s">
        <v>14064</v>
      </c>
      <c r="T136" t="s">
        <v>14063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14065</v>
      </c>
      <c r="F137">
        <v>200</v>
      </c>
      <c r="G137">
        <v>0</v>
      </c>
      <c r="H137" t="s">
        <v>637</v>
      </c>
      <c r="I137" t="s">
        <v>14066</v>
      </c>
      <c r="J137" t="s">
        <v>720</v>
      </c>
      <c r="K137" t="s">
        <v>639</v>
      </c>
      <c r="L137" t="s">
        <v>640</v>
      </c>
      <c r="M137" t="s">
        <v>14067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14068</v>
      </c>
      <c r="T137" t="s">
        <v>14069</v>
      </c>
    </row>
    <row r="138" spans="1:20" x14ac:dyDescent="0.25">
      <c r="A138" t="s">
        <v>241</v>
      </c>
      <c r="B138" t="s">
        <v>247</v>
      </c>
      <c r="C138">
        <v>159</v>
      </c>
      <c r="D138">
        <v>1</v>
      </c>
      <c r="E138" t="s">
        <v>14070</v>
      </c>
      <c r="F138">
        <v>99</v>
      </c>
      <c r="G138">
        <v>0</v>
      </c>
      <c r="H138" t="s">
        <v>637</v>
      </c>
      <c r="I138" t="s">
        <v>14071</v>
      </c>
      <c r="J138" t="s">
        <v>719</v>
      </c>
      <c r="K138" t="s">
        <v>639</v>
      </c>
      <c r="L138" t="s">
        <v>640</v>
      </c>
      <c r="M138" t="s">
        <v>14072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14073</v>
      </c>
      <c r="T138" t="s">
        <v>14072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14074</v>
      </c>
      <c r="F139">
        <v>129</v>
      </c>
      <c r="G139">
        <v>0</v>
      </c>
      <c r="H139" t="s">
        <v>637</v>
      </c>
      <c r="I139" t="s">
        <v>14075</v>
      </c>
      <c r="J139" t="s">
        <v>681</v>
      </c>
      <c r="K139" t="s">
        <v>639</v>
      </c>
      <c r="L139" t="s">
        <v>640</v>
      </c>
      <c r="M139" t="s">
        <v>14076</v>
      </c>
      <c r="N139" t="s">
        <v>639</v>
      </c>
      <c r="O139" t="s">
        <v>647</v>
      </c>
      <c r="P139" t="s">
        <v>5</v>
      </c>
      <c r="Q139" t="s">
        <v>648</v>
      </c>
      <c r="R139" t="s">
        <v>640</v>
      </c>
      <c r="S139" t="s">
        <v>14077</v>
      </c>
      <c r="T139" t="s">
        <v>14078</v>
      </c>
    </row>
    <row r="140" spans="1:20" x14ac:dyDescent="0.25">
      <c r="A140" t="s">
        <v>601</v>
      </c>
      <c r="B140" t="s">
        <v>602</v>
      </c>
      <c r="C140">
        <v>159</v>
      </c>
      <c r="D140">
        <v>1</v>
      </c>
      <c r="E140" t="s">
        <v>14079</v>
      </c>
      <c r="F140">
        <v>99</v>
      </c>
      <c r="G140">
        <v>0</v>
      </c>
      <c r="H140" t="s">
        <v>637</v>
      </c>
      <c r="I140" t="s">
        <v>14080</v>
      </c>
      <c r="J140" t="s">
        <v>645</v>
      </c>
      <c r="K140" t="s">
        <v>639</v>
      </c>
      <c r="L140" t="s">
        <v>640</v>
      </c>
      <c r="M140" t="s">
        <v>14078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14081</v>
      </c>
      <c r="T140" t="s">
        <v>14078</v>
      </c>
    </row>
    <row r="141" spans="1:20" x14ac:dyDescent="0.25">
      <c r="A141" t="s">
        <v>240</v>
      </c>
      <c r="B141" t="s">
        <v>246</v>
      </c>
      <c r="C141">
        <v>139</v>
      </c>
      <c r="D141">
        <v>1</v>
      </c>
      <c r="E141" t="s">
        <v>14082</v>
      </c>
      <c r="F141">
        <v>215</v>
      </c>
      <c r="G141">
        <v>0</v>
      </c>
      <c r="H141" t="s">
        <v>751</v>
      </c>
      <c r="I141" t="s">
        <v>14083</v>
      </c>
      <c r="J141" t="s">
        <v>14084</v>
      </c>
      <c r="K141" t="s">
        <v>800</v>
      </c>
      <c r="L141" t="s">
        <v>14085</v>
      </c>
      <c r="M141" t="s">
        <v>14086</v>
      </c>
      <c r="N141" t="s">
        <v>1010</v>
      </c>
      <c r="O141" t="s">
        <v>753</v>
      </c>
      <c r="P141" t="s">
        <v>744</v>
      </c>
      <c r="Q141" t="s">
        <v>745</v>
      </c>
      <c r="R141" t="s">
        <v>640</v>
      </c>
      <c r="S141" t="s">
        <v>14087</v>
      </c>
      <c r="T141" t="s">
        <v>14088</v>
      </c>
    </row>
    <row r="142" spans="1:20" x14ac:dyDescent="0.25">
      <c r="A142" t="s">
        <v>239</v>
      </c>
      <c r="B142" t="s">
        <v>245</v>
      </c>
      <c r="C142">
        <v>139</v>
      </c>
      <c r="D142">
        <v>1</v>
      </c>
      <c r="E142" t="s">
        <v>14082</v>
      </c>
      <c r="F142">
        <v>215</v>
      </c>
      <c r="G142">
        <v>0</v>
      </c>
      <c r="H142" t="s">
        <v>751</v>
      </c>
      <c r="I142" t="s">
        <v>14083</v>
      </c>
      <c r="J142" t="s">
        <v>14084</v>
      </c>
      <c r="K142" t="s">
        <v>800</v>
      </c>
      <c r="L142" t="s">
        <v>14085</v>
      </c>
      <c r="M142" t="s">
        <v>14086</v>
      </c>
      <c r="N142" t="s">
        <v>1010</v>
      </c>
      <c r="O142" t="s">
        <v>753</v>
      </c>
      <c r="P142" t="s">
        <v>744</v>
      </c>
      <c r="Q142" t="s">
        <v>745</v>
      </c>
      <c r="R142" t="s">
        <v>640</v>
      </c>
      <c r="S142" t="s">
        <v>14087</v>
      </c>
      <c r="T142" t="s">
        <v>14088</v>
      </c>
    </row>
    <row r="143" spans="1:20" x14ac:dyDescent="0.25">
      <c r="A143" t="s">
        <v>241</v>
      </c>
      <c r="B143" t="s">
        <v>247</v>
      </c>
      <c r="C143">
        <v>139</v>
      </c>
      <c r="D143">
        <v>1</v>
      </c>
      <c r="E143" t="s">
        <v>14089</v>
      </c>
      <c r="F143">
        <v>215</v>
      </c>
      <c r="G143">
        <v>0</v>
      </c>
      <c r="H143" t="s">
        <v>751</v>
      </c>
      <c r="I143" t="s">
        <v>14090</v>
      </c>
      <c r="J143" t="s">
        <v>14091</v>
      </c>
      <c r="K143" t="s">
        <v>12127</v>
      </c>
      <c r="L143" t="s">
        <v>14092</v>
      </c>
      <c r="M143" t="s">
        <v>14088</v>
      </c>
      <c r="N143" t="s">
        <v>1010</v>
      </c>
      <c r="O143" t="s">
        <v>753</v>
      </c>
      <c r="P143" t="s">
        <v>744</v>
      </c>
      <c r="Q143" t="s">
        <v>745</v>
      </c>
      <c r="R143" t="s">
        <v>640</v>
      </c>
      <c r="S143" t="s">
        <v>14093</v>
      </c>
      <c r="T143" t="s">
        <v>14094</v>
      </c>
    </row>
    <row r="144" spans="1:20" x14ac:dyDescent="0.25">
      <c r="A144" t="s">
        <v>239</v>
      </c>
      <c r="B144" t="s">
        <v>245</v>
      </c>
      <c r="C144">
        <v>139</v>
      </c>
      <c r="D144">
        <v>1</v>
      </c>
      <c r="E144" t="s">
        <v>14089</v>
      </c>
      <c r="F144">
        <v>215</v>
      </c>
      <c r="G144">
        <v>0</v>
      </c>
      <c r="H144" t="s">
        <v>751</v>
      </c>
      <c r="I144" t="s">
        <v>14090</v>
      </c>
      <c r="J144" t="s">
        <v>14091</v>
      </c>
      <c r="K144" t="s">
        <v>12127</v>
      </c>
      <c r="L144" t="s">
        <v>14092</v>
      </c>
      <c r="M144" t="s">
        <v>14088</v>
      </c>
      <c r="N144" t="s">
        <v>1010</v>
      </c>
      <c r="O144" t="s">
        <v>753</v>
      </c>
      <c r="P144" t="s">
        <v>744</v>
      </c>
      <c r="Q144" t="s">
        <v>745</v>
      </c>
      <c r="R144" t="s">
        <v>640</v>
      </c>
      <c r="S144" t="s">
        <v>14093</v>
      </c>
      <c r="T144" t="s">
        <v>14094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6</v>
      </c>
      <c r="E145" t="s">
        <v>14095</v>
      </c>
      <c r="F145">
        <v>200</v>
      </c>
      <c r="G145">
        <v>0</v>
      </c>
      <c r="H145" t="s">
        <v>637</v>
      </c>
      <c r="I145" t="s">
        <v>14096</v>
      </c>
      <c r="J145" t="s">
        <v>653</v>
      </c>
      <c r="K145" t="s">
        <v>639</v>
      </c>
      <c r="L145" t="s">
        <v>640</v>
      </c>
      <c r="M145" t="s">
        <v>14097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14098</v>
      </c>
      <c r="T145" t="s">
        <v>14097</v>
      </c>
    </row>
    <row r="146" spans="1:20" x14ac:dyDescent="0.25">
      <c r="A146" t="s">
        <v>239</v>
      </c>
      <c r="B146" t="s">
        <v>245</v>
      </c>
      <c r="C146">
        <v>139</v>
      </c>
      <c r="D146">
        <v>2</v>
      </c>
      <c r="E146" t="s">
        <v>14099</v>
      </c>
      <c r="F146">
        <v>215</v>
      </c>
      <c r="G146">
        <v>0</v>
      </c>
      <c r="H146" t="s">
        <v>751</v>
      </c>
      <c r="I146" t="s">
        <v>14100</v>
      </c>
      <c r="J146" t="s">
        <v>14101</v>
      </c>
      <c r="K146" t="s">
        <v>776</v>
      </c>
      <c r="L146" t="s">
        <v>14102</v>
      </c>
      <c r="M146" t="s">
        <v>14103</v>
      </c>
      <c r="N146" t="s">
        <v>1010</v>
      </c>
      <c r="O146" t="s">
        <v>753</v>
      </c>
      <c r="P146" t="s">
        <v>744</v>
      </c>
      <c r="Q146" t="s">
        <v>745</v>
      </c>
      <c r="R146" t="s">
        <v>640</v>
      </c>
      <c r="S146" t="s">
        <v>14104</v>
      </c>
      <c r="T146" t="s">
        <v>14097</v>
      </c>
    </row>
    <row r="147" spans="1:20" x14ac:dyDescent="0.25">
      <c r="A147" t="s">
        <v>18</v>
      </c>
      <c r="B147" t="s">
        <v>19</v>
      </c>
      <c r="C147">
        <v>33</v>
      </c>
      <c r="D147">
        <v>10</v>
      </c>
      <c r="E147" t="s">
        <v>14105</v>
      </c>
      <c r="F147">
        <v>376</v>
      </c>
      <c r="G147">
        <v>46</v>
      </c>
      <c r="H147" t="s">
        <v>661</v>
      </c>
      <c r="I147" t="s">
        <v>14106</v>
      </c>
      <c r="J147" t="s">
        <v>654</v>
      </c>
      <c r="K147" t="s">
        <v>639</v>
      </c>
      <c r="L147" t="s">
        <v>640</v>
      </c>
      <c r="M147" t="s">
        <v>14103</v>
      </c>
      <c r="N147" t="s">
        <v>639</v>
      </c>
      <c r="O147" t="s">
        <v>647</v>
      </c>
      <c r="P147" t="s">
        <v>5</v>
      </c>
      <c r="Q147" t="s">
        <v>648</v>
      </c>
      <c r="R147" t="s">
        <v>640</v>
      </c>
      <c r="S147" t="s">
        <v>14107</v>
      </c>
      <c r="T147" t="s">
        <v>14097</v>
      </c>
    </row>
    <row r="148" spans="1:20" x14ac:dyDescent="0.25">
      <c r="A148" t="s">
        <v>240</v>
      </c>
      <c r="B148" t="s">
        <v>246</v>
      </c>
      <c r="C148">
        <v>139</v>
      </c>
      <c r="D148">
        <v>2</v>
      </c>
      <c r="E148" t="s">
        <v>14108</v>
      </c>
      <c r="F148">
        <v>430</v>
      </c>
      <c r="G148">
        <v>0</v>
      </c>
      <c r="H148" t="s">
        <v>751</v>
      </c>
      <c r="I148" t="s">
        <v>14109</v>
      </c>
      <c r="J148" t="s">
        <v>14110</v>
      </c>
      <c r="K148" t="s">
        <v>1088</v>
      </c>
      <c r="L148" t="s">
        <v>14111</v>
      </c>
      <c r="M148" t="s">
        <v>14112</v>
      </c>
      <c r="N148" t="s">
        <v>1010</v>
      </c>
      <c r="O148" t="s">
        <v>753</v>
      </c>
      <c r="P148" t="s">
        <v>744</v>
      </c>
      <c r="Q148" t="s">
        <v>745</v>
      </c>
      <c r="R148" t="s">
        <v>640</v>
      </c>
      <c r="S148" t="s">
        <v>14113</v>
      </c>
      <c r="T148" t="s">
        <v>14114</v>
      </c>
    </row>
    <row r="149" spans="1:20" x14ac:dyDescent="0.25">
      <c r="A149" t="s">
        <v>239</v>
      </c>
      <c r="B149" t="s">
        <v>245</v>
      </c>
      <c r="C149">
        <v>139</v>
      </c>
      <c r="D149">
        <v>2</v>
      </c>
      <c r="E149" t="s">
        <v>14108</v>
      </c>
      <c r="F149">
        <v>430</v>
      </c>
      <c r="G149">
        <v>0</v>
      </c>
      <c r="H149" t="s">
        <v>751</v>
      </c>
      <c r="I149" t="s">
        <v>14109</v>
      </c>
      <c r="J149" t="s">
        <v>14110</v>
      </c>
      <c r="K149" t="s">
        <v>1088</v>
      </c>
      <c r="L149" t="s">
        <v>14111</v>
      </c>
      <c r="M149" t="s">
        <v>14112</v>
      </c>
      <c r="N149" t="s">
        <v>1010</v>
      </c>
      <c r="O149" t="s">
        <v>753</v>
      </c>
      <c r="P149" t="s">
        <v>744</v>
      </c>
      <c r="Q149" t="s">
        <v>745</v>
      </c>
      <c r="R149" t="s">
        <v>640</v>
      </c>
      <c r="S149" t="s">
        <v>14113</v>
      </c>
      <c r="T149" t="s">
        <v>14114</v>
      </c>
    </row>
    <row r="150" spans="1:20" x14ac:dyDescent="0.25">
      <c r="A150" t="s">
        <v>241</v>
      </c>
      <c r="B150" t="s">
        <v>247</v>
      </c>
      <c r="C150">
        <v>139</v>
      </c>
      <c r="D150">
        <v>1</v>
      </c>
      <c r="E150" t="s">
        <v>14115</v>
      </c>
      <c r="F150">
        <v>215</v>
      </c>
      <c r="G150">
        <v>0</v>
      </c>
      <c r="H150" t="s">
        <v>751</v>
      </c>
      <c r="I150" t="s">
        <v>14116</v>
      </c>
      <c r="J150" t="s">
        <v>14117</v>
      </c>
      <c r="K150" t="s">
        <v>14118</v>
      </c>
      <c r="L150" t="s">
        <v>14119</v>
      </c>
      <c r="M150" t="s">
        <v>14114</v>
      </c>
      <c r="N150" t="s">
        <v>1010</v>
      </c>
      <c r="O150" t="s">
        <v>753</v>
      </c>
      <c r="P150" t="s">
        <v>744</v>
      </c>
      <c r="Q150" t="s">
        <v>745</v>
      </c>
      <c r="R150" t="s">
        <v>640</v>
      </c>
      <c r="S150" t="s">
        <v>14120</v>
      </c>
      <c r="T150" t="s">
        <v>14121</v>
      </c>
    </row>
    <row r="151" spans="1:20" x14ac:dyDescent="0.25">
      <c r="A151" t="s">
        <v>239</v>
      </c>
      <c r="B151" t="s">
        <v>245</v>
      </c>
      <c r="C151">
        <v>139</v>
      </c>
      <c r="D151">
        <v>1</v>
      </c>
      <c r="E151" t="s">
        <v>14115</v>
      </c>
      <c r="F151">
        <v>215</v>
      </c>
      <c r="G151">
        <v>0</v>
      </c>
      <c r="H151" t="s">
        <v>751</v>
      </c>
      <c r="I151" t="s">
        <v>14116</v>
      </c>
      <c r="J151" t="s">
        <v>14117</v>
      </c>
      <c r="K151" t="s">
        <v>14118</v>
      </c>
      <c r="L151" t="s">
        <v>14119</v>
      </c>
      <c r="M151" t="s">
        <v>14114</v>
      </c>
      <c r="N151" t="s">
        <v>1010</v>
      </c>
      <c r="O151" t="s">
        <v>753</v>
      </c>
      <c r="P151" t="s">
        <v>744</v>
      </c>
      <c r="Q151" t="s">
        <v>745</v>
      </c>
      <c r="R151" t="s">
        <v>640</v>
      </c>
      <c r="S151" t="s">
        <v>14120</v>
      </c>
      <c r="T151" t="s">
        <v>14121</v>
      </c>
    </row>
    <row r="152" spans="1:20" x14ac:dyDescent="0.25">
      <c r="A152" t="s">
        <v>241</v>
      </c>
      <c r="B152" t="s">
        <v>247</v>
      </c>
      <c r="C152">
        <v>139</v>
      </c>
      <c r="D152">
        <v>1</v>
      </c>
      <c r="E152" t="s">
        <v>14122</v>
      </c>
      <c r="F152">
        <v>215</v>
      </c>
      <c r="G152">
        <v>0</v>
      </c>
      <c r="H152" t="s">
        <v>751</v>
      </c>
      <c r="I152" t="s">
        <v>14123</v>
      </c>
      <c r="J152" t="s">
        <v>14124</v>
      </c>
      <c r="K152" t="s">
        <v>14125</v>
      </c>
      <c r="L152" t="s">
        <v>14126</v>
      </c>
      <c r="M152" t="s">
        <v>14121</v>
      </c>
      <c r="N152" t="s">
        <v>1010</v>
      </c>
      <c r="O152" t="s">
        <v>753</v>
      </c>
      <c r="P152" t="s">
        <v>744</v>
      </c>
      <c r="Q152" t="s">
        <v>745</v>
      </c>
      <c r="R152" t="s">
        <v>640</v>
      </c>
      <c r="S152" t="s">
        <v>14127</v>
      </c>
      <c r="T152" t="s">
        <v>14128</v>
      </c>
    </row>
    <row r="153" spans="1:20" x14ac:dyDescent="0.25">
      <c r="A153" t="s">
        <v>239</v>
      </c>
      <c r="B153" t="s">
        <v>245</v>
      </c>
      <c r="C153">
        <v>139</v>
      </c>
      <c r="D153">
        <v>1</v>
      </c>
      <c r="E153" t="s">
        <v>14122</v>
      </c>
      <c r="F153">
        <v>215</v>
      </c>
      <c r="G153">
        <v>0</v>
      </c>
      <c r="H153" t="s">
        <v>751</v>
      </c>
      <c r="I153" t="s">
        <v>14123</v>
      </c>
      <c r="J153" t="s">
        <v>14124</v>
      </c>
      <c r="K153" t="s">
        <v>14125</v>
      </c>
      <c r="L153" t="s">
        <v>14126</v>
      </c>
      <c r="M153" t="s">
        <v>14121</v>
      </c>
      <c r="N153" t="s">
        <v>1010</v>
      </c>
      <c r="O153" t="s">
        <v>753</v>
      </c>
      <c r="P153" t="s">
        <v>744</v>
      </c>
      <c r="Q153" t="s">
        <v>745</v>
      </c>
      <c r="R153" t="s">
        <v>640</v>
      </c>
      <c r="S153" t="s">
        <v>14127</v>
      </c>
      <c r="T153" t="s">
        <v>14128</v>
      </c>
    </row>
    <row r="154" spans="1:20" x14ac:dyDescent="0.25">
      <c r="A154" t="s">
        <v>241</v>
      </c>
      <c r="B154" t="s">
        <v>247</v>
      </c>
      <c r="C154">
        <v>139</v>
      </c>
      <c r="D154">
        <v>2</v>
      </c>
      <c r="E154" t="s">
        <v>14129</v>
      </c>
      <c r="F154">
        <v>430</v>
      </c>
      <c r="G154">
        <v>0</v>
      </c>
      <c r="H154" t="s">
        <v>751</v>
      </c>
      <c r="I154" t="s">
        <v>14130</v>
      </c>
      <c r="J154" t="s">
        <v>14131</v>
      </c>
      <c r="K154" t="s">
        <v>12835</v>
      </c>
      <c r="L154" t="s">
        <v>14132</v>
      </c>
      <c r="M154" t="s">
        <v>14128</v>
      </c>
      <c r="N154" t="s">
        <v>1010</v>
      </c>
      <c r="O154" t="s">
        <v>753</v>
      </c>
      <c r="P154" t="s">
        <v>744</v>
      </c>
      <c r="Q154" t="s">
        <v>745</v>
      </c>
      <c r="R154" t="s">
        <v>640</v>
      </c>
      <c r="S154" t="s">
        <v>14133</v>
      </c>
      <c r="T154" t="s">
        <v>14134</v>
      </c>
    </row>
    <row r="155" spans="1:20" x14ac:dyDescent="0.25">
      <c r="A155" t="s">
        <v>239</v>
      </c>
      <c r="B155" t="s">
        <v>245</v>
      </c>
      <c r="C155">
        <v>139</v>
      </c>
      <c r="D155">
        <v>2</v>
      </c>
      <c r="E155" t="s">
        <v>14129</v>
      </c>
      <c r="F155">
        <v>430</v>
      </c>
      <c r="G155">
        <v>0</v>
      </c>
      <c r="H155" t="s">
        <v>751</v>
      </c>
      <c r="I155" t="s">
        <v>14130</v>
      </c>
      <c r="J155" t="s">
        <v>14131</v>
      </c>
      <c r="K155" t="s">
        <v>12835</v>
      </c>
      <c r="L155" t="s">
        <v>14132</v>
      </c>
      <c r="M155" t="s">
        <v>14128</v>
      </c>
      <c r="N155" t="s">
        <v>1010</v>
      </c>
      <c r="O155" t="s">
        <v>753</v>
      </c>
      <c r="P155" t="s">
        <v>744</v>
      </c>
      <c r="Q155" t="s">
        <v>745</v>
      </c>
      <c r="R155" t="s">
        <v>640</v>
      </c>
      <c r="S155" t="s">
        <v>14133</v>
      </c>
      <c r="T155" t="s">
        <v>14134</v>
      </c>
    </row>
    <row r="156" spans="1:20" x14ac:dyDescent="0.25">
      <c r="A156" t="s">
        <v>22</v>
      </c>
      <c r="B156" t="s">
        <v>27</v>
      </c>
      <c r="C156">
        <v>66.333333333333329</v>
      </c>
      <c r="D156">
        <v>3</v>
      </c>
      <c r="E156" t="s">
        <v>14135</v>
      </c>
      <c r="F156">
        <v>197</v>
      </c>
      <c r="G156">
        <v>0</v>
      </c>
      <c r="H156" t="s">
        <v>637</v>
      </c>
      <c r="I156" t="s">
        <v>14136</v>
      </c>
      <c r="J156" t="s">
        <v>657</v>
      </c>
      <c r="K156" t="s">
        <v>639</v>
      </c>
      <c r="L156" t="s">
        <v>640</v>
      </c>
      <c r="M156" t="s">
        <v>14137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14138</v>
      </c>
      <c r="T156" t="s">
        <v>14137</v>
      </c>
    </row>
    <row r="157" spans="1:20" x14ac:dyDescent="0.25">
      <c r="A157" t="s">
        <v>241</v>
      </c>
      <c r="B157" t="s">
        <v>247</v>
      </c>
      <c r="C157">
        <v>159</v>
      </c>
      <c r="D157">
        <v>1</v>
      </c>
      <c r="E157" t="s">
        <v>14139</v>
      </c>
      <c r="F157">
        <v>198</v>
      </c>
      <c r="G157">
        <v>0</v>
      </c>
      <c r="H157" t="s">
        <v>637</v>
      </c>
      <c r="I157" t="s">
        <v>14140</v>
      </c>
      <c r="J157" t="s">
        <v>655</v>
      </c>
      <c r="K157" t="s">
        <v>639</v>
      </c>
      <c r="L157" t="s">
        <v>640</v>
      </c>
      <c r="M157" t="s">
        <v>14141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14142</v>
      </c>
      <c r="T157" t="s">
        <v>14141</v>
      </c>
    </row>
    <row r="158" spans="1:20" x14ac:dyDescent="0.25">
      <c r="A158" t="s">
        <v>240</v>
      </c>
      <c r="B158" t="s">
        <v>246</v>
      </c>
      <c r="C158">
        <v>159</v>
      </c>
      <c r="D158">
        <v>1</v>
      </c>
      <c r="E158" t="s">
        <v>14139</v>
      </c>
      <c r="F158">
        <v>198</v>
      </c>
      <c r="G158">
        <v>0</v>
      </c>
      <c r="H158" t="s">
        <v>637</v>
      </c>
      <c r="I158" t="s">
        <v>14140</v>
      </c>
      <c r="J158" t="s">
        <v>655</v>
      </c>
      <c r="K158" t="s">
        <v>639</v>
      </c>
      <c r="L158" t="s">
        <v>640</v>
      </c>
      <c r="M158" t="s">
        <v>14141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14142</v>
      </c>
      <c r="T158" t="s">
        <v>14141</v>
      </c>
    </row>
    <row r="159" spans="1:20" x14ac:dyDescent="0.25">
      <c r="A159" t="s">
        <v>240</v>
      </c>
      <c r="B159" t="s">
        <v>246</v>
      </c>
      <c r="C159">
        <v>159</v>
      </c>
      <c r="D159">
        <v>1</v>
      </c>
      <c r="E159" t="s">
        <v>14143</v>
      </c>
      <c r="F159">
        <v>198</v>
      </c>
      <c r="G159">
        <v>0</v>
      </c>
      <c r="H159" t="s">
        <v>637</v>
      </c>
      <c r="I159" t="s">
        <v>7271</v>
      </c>
      <c r="J159" t="s">
        <v>740</v>
      </c>
      <c r="K159" t="s">
        <v>639</v>
      </c>
      <c r="L159" t="s">
        <v>640</v>
      </c>
      <c r="M159" t="s">
        <v>14144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14145</v>
      </c>
      <c r="T159" t="s">
        <v>14144</v>
      </c>
    </row>
    <row r="160" spans="1:20" x14ac:dyDescent="0.25">
      <c r="A160" t="s">
        <v>241</v>
      </c>
      <c r="B160" t="s">
        <v>247</v>
      </c>
      <c r="C160">
        <v>159</v>
      </c>
      <c r="D160">
        <v>1</v>
      </c>
      <c r="E160" t="s">
        <v>14143</v>
      </c>
      <c r="F160">
        <v>198</v>
      </c>
      <c r="G160">
        <v>0</v>
      </c>
      <c r="H160" t="s">
        <v>637</v>
      </c>
      <c r="I160" t="s">
        <v>7271</v>
      </c>
      <c r="J160" t="s">
        <v>740</v>
      </c>
      <c r="K160" t="s">
        <v>639</v>
      </c>
      <c r="L160" t="s">
        <v>640</v>
      </c>
      <c r="M160" t="s">
        <v>14144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14145</v>
      </c>
      <c r="T160" t="s">
        <v>14144</v>
      </c>
    </row>
    <row r="161" spans="1:20" x14ac:dyDescent="0.25">
      <c r="A161" t="s">
        <v>18</v>
      </c>
      <c r="B161" t="s">
        <v>19</v>
      </c>
      <c r="C161">
        <v>33</v>
      </c>
      <c r="D161">
        <v>10</v>
      </c>
      <c r="E161" t="s">
        <v>14146</v>
      </c>
      <c r="F161">
        <v>330</v>
      </c>
      <c r="G161">
        <v>0</v>
      </c>
      <c r="H161" t="s">
        <v>637</v>
      </c>
      <c r="I161" t="s">
        <v>13127</v>
      </c>
      <c r="J161" t="s">
        <v>657</v>
      </c>
      <c r="K161" t="s">
        <v>639</v>
      </c>
      <c r="L161" t="s">
        <v>640</v>
      </c>
      <c r="M161" t="s">
        <v>14147</v>
      </c>
      <c r="N161" t="s">
        <v>639</v>
      </c>
      <c r="O161" t="s">
        <v>647</v>
      </c>
      <c r="P161" t="s">
        <v>5</v>
      </c>
      <c r="Q161" t="s">
        <v>648</v>
      </c>
      <c r="R161" t="s">
        <v>640</v>
      </c>
      <c r="S161" t="s">
        <v>14148</v>
      </c>
      <c r="T161" t="s">
        <v>14147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14149</v>
      </c>
      <c r="F162">
        <v>339.6</v>
      </c>
      <c r="G162">
        <v>66</v>
      </c>
      <c r="H162" t="s">
        <v>649</v>
      </c>
      <c r="I162" t="s">
        <v>8614</v>
      </c>
      <c r="J162" t="s">
        <v>8615</v>
      </c>
      <c r="K162" t="s">
        <v>8264</v>
      </c>
      <c r="L162" t="s">
        <v>8616</v>
      </c>
      <c r="M162" t="s">
        <v>14150</v>
      </c>
      <c r="N162" t="s">
        <v>639</v>
      </c>
      <c r="O162" t="s">
        <v>678</v>
      </c>
      <c r="P162" t="s">
        <v>23</v>
      </c>
      <c r="Q162" t="s">
        <v>679</v>
      </c>
      <c r="R162" t="s">
        <v>640</v>
      </c>
      <c r="S162" t="s">
        <v>14151</v>
      </c>
      <c r="T162" t="s">
        <v>14150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3</v>
      </c>
      <c r="E163" t="s">
        <v>14152</v>
      </c>
      <c r="F163">
        <v>100</v>
      </c>
      <c r="G163">
        <v>0</v>
      </c>
      <c r="H163" t="s">
        <v>637</v>
      </c>
      <c r="I163" t="s">
        <v>14153</v>
      </c>
      <c r="J163" t="s">
        <v>726</v>
      </c>
      <c r="K163" t="s">
        <v>639</v>
      </c>
      <c r="L163" t="s">
        <v>640</v>
      </c>
      <c r="M163" t="s">
        <v>14154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14155</v>
      </c>
      <c r="T163" t="s">
        <v>14154</v>
      </c>
    </row>
    <row r="164" spans="1:20" x14ac:dyDescent="0.25">
      <c r="A164" t="s">
        <v>22</v>
      </c>
      <c r="B164" t="s">
        <v>27</v>
      </c>
      <c r="C164">
        <v>66.333333333333329</v>
      </c>
      <c r="D164">
        <v>3</v>
      </c>
      <c r="E164" t="s">
        <v>14156</v>
      </c>
      <c r="F164">
        <v>250</v>
      </c>
      <c r="G164">
        <v>0</v>
      </c>
      <c r="H164" t="s">
        <v>649</v>
      </c>
      <c r="I164" t="s">
        <v>7936</v>
      </c>
      <c r="J164" t="s">
        <v>14157</v>
      </c>
      <c r="K164" t="s">
        <v>902</v>
      </c>
      <c r="L164" t="s">
        <v>906</v>
      </c>
      <c r="M164" t="s">
        <v>14158</v>
      </c>
      <c r="N164" t="s">
        <v>639</v>
      </c>
      <c r="O164" t="s">
        <v>651</v>
      </c>
      <c r="P164" t="s">
        <v>26</v>
      </c>
      <c r="Q164" t="s">
        <v>652</v>
      </c>
      <c r="R164" t="s">
        <v>640</v>
      </c>
      <c r="S164" t="s">
        <v>14159</v>
      </c>
      <c r="T164" t="s">
        <v>14160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6</v>
      </c>
      <c r="E165" t="s">
        <v>14161</v>
      </c>
      <c r="F165">
        <v>200</v>
      </c>
      <c r="G165">
        <v>0</v>
      </c>
      <c r="H165" t="s">
        <v>637</v>
      </c>
      <c r="I165" t="s">
        <v>14162</v>
      </c>
      <c r="J165" t="s">
        <v>653</v>
      </c>
      <c r="K165" t="s">
        <v>639</v>
      </c>
      <c r="L165" t="s">
        <v>640</v>
      </c>
      <c r="M165" t="s">
        <v>14163</v>
      </c>
      <c r="N165" t="s">
        <v>639</v>
      </c>
      <c r="O165" t="s">
        <v>647</v>
      </c>
      <c r="P165" t="s">
        <v>5</v>
      </c>
      <c r="Q165" t="s">
        <v>648</v>
      </c>
      <c r="R165" t="s">
        <v>14164</v>
      </c>
      <c r="S165" t="s">
        <v>14165</v>
      </c>
      <c r="T165" t="s">
        <v>14163</v>
      </c>
    </row>
    <row r="166" spans="1:20" x14ac:dyDescent="0.25">
      <c r="A166" t="s">
        <v>241</v>
      </c>
      <c r="B166" t="s">
        <v>247</v>
      </c>
      <c r="C166">
        <v>159</v>
      </c>
      <c r="D166">
        <v>1</v>
      </c>
      <c r="E166" t="s">
        <v>14166</v>
      </c>
      <c r="F166">
        <v>99</v>
      </c>
      <c r="G166">
        <v>0</v>
      </c>
      <c r="H166" t="s">
        <v>637</v>
      </c>
      <c r="I166" t="s">
        <v>14167</v>
      </c>
      <c r="J166" t="s">
        <v>727</v>
      </c>
      <c r="K166" t="s">
        <v>639</v>
      </c>
      <c r="L166" t="s">
        <v>640</v>
      </c>
      <c r="M166" t="s">
        <v>14168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14169</v>
      </c>
      <c r="T166" t="s">
        <v>14168</v>
      </c>
    </row>
    <row r="167" spans="1:20" x14ac:dyDescent="0.25">
      <c r="A167" t="s">
        <v>239</v>
      </c>
      <c r="B167" t="s">
        <v>742</v>
      </c>
      <c r="C167">
        <v>80.69</v>
      </c>
      <c r="D167">
        <v>2</v>
      </c>
      <c r="E167" t="s">
        <v>14170</v>
      </c>
      <c r="F167">
        <v>873.42</v>
      </c>
      <c r="G167">
        <v>66.5</v>
      </c>
      <c r="H167" t="s">
        <v>677</v>
      </c>
      <c r="I167" t="s">
        <v>14171</v>
      </c>
      <c r="J167" t="s">
        <v>14172</v>
      </c>
      <c r="K167" t="s">
        <v>1016</v>
      </c>
      <c r="L167" t="s">
        <v>14173</v>
      </c>
      <c r="M167" t="s">
        <v>14168</v>
      </c>
      <c r="N167" t="s">
        <v>639</v>
      </c>
      <c r="O167" t="s">
        <v>678</v>
      </c>
      <c r="P167" t="s">
        <v>23</v>
      </c>
      <c r="Q167" t="s">
        <v>679</v>
      </c>
      <c r="R167" t="s">
        <v>640</v>
      </c>
      <c r="S167" t="s">
        <v>14174</v>
      </c>
      <c r="T167" t="s">
        <v>14168</v>
      </c>
    </row>
    <row r="168" spans="1:20" x14ac:dyDescent="0.25">
      <c r="A168" t="s">
        <v>240</v>
      </c>
      <c r="B168" t="s">
        <v>742</v>
      </c>
      <c r="C168">
        <v>80.7</v>
      </c>
      <c r="D168">
        <v>1</v>
      </c>
      <c r="E168" t="s">
        <v>14170</v>
      </c>
      <c r="F168">
        <v>873.42</v>
      </c>
      <c r="G168">
        <v>66.5</v>
      </c>
      <c r="H168" t="s">
        <v>677</v>
      </c>
      <c r="I168" t="s">
        <v>14171</v>
      </c>
      <c r="J168" t="s">
        <v>14172</v>
      </c>
      <c r="K168" t="s">
        <v>1016</v>
      </c>
      <c r="L168" t="s">
        <v>14173</v>
      </c>
      <c r="M168" t="s">
        <v>14168</v>
      </c>
      <c r="N168" t="s">
        <v>639</v>
      </c>
      <c r="O168" t="s">
        <v>678</v>
      </c>
      <c r="P168" t="s">
        <v>23</v>
      </c>
      <c r="Q168" t="s">
        <v>679</v>
      </c>
      <c r="R168" t="s">
        <v>640</v>
      </c>
      <c r="S168" t="s">
        <v>14174</v>
      </c>
      <c r="T168" t="s">
        <v>14168</v>
      </c>
    </row>
    <row r="169" spans="1:20" x14ac:dyDescent="0.25">
      <c r="A169" t="s">
        <v>240</v>
      </c>
      <c r="B169" t="s">
        <v>742</v>
      </c>
      <c r="C169">
        <v>80.69</v>
      </c>
      <c r="D169">
        <v>2</v>
      </c>
      <c r="E169" t="s">
        <v>14170</v>
      </c>
      <c r="F169">
        <v>873.42</v>
      </c>
      <c r="G169">
        <v>66.5</v>
      </c>
      <c r="H169" t="s">
        <v>677</v>
      </c>
      <c r="I169" t="s">
        <v>14171</v>
      </c>
      <c r="J169" t="s">
        <v>14172</v>
      </c>
      <c r="K169" t="s">
        <v>1016</v>
      </c>
      <c r="L169" t="s">
        <v>14173</v>
      </c>
      <c r="M169" t="s">
        <v>14168</v>
      </c>
      <c r="N169" t="s">
        <v>639</v>
      </c>
      <c r="O169" t="s">
        <v>678</v>
      </c>
      <c r="P169" t="s">
        <v>23</v>
      </c>
      <c r="Q169" t="s">
        <v>679</v>
      </c>
      <c r="R169" t="s">
        <v>640</v>
      </c>
      <c r="S169" t="s">
        <v>14174</v>
      </c>
      <c r="T169" t="s">
        <v>14168</v>
      </c>
    </row>
    <row r="170" spans="1:20" x14ac:dyDescent="0.25">
      <c r="A170" t="s">
        <v>241</v>
      </c>
      <c r="B170" t="s">
        <v>742</v>
      </c>
      <c r="C170">
        <v>80.69</v>
      </c>
      <c r="D170">
        <v>3</v>
      </c>
      <c r="E170" t="s">
        <v>14170</v>
      </c>
      <c r="F170">
        <v>873.42</v>
      </c>
      <c r="G170">
        <v>66.5</v>
      </c>
      <c r="H170" t="s">
        <v>677</v>
      </c>
      <c r="I170" t="s">
        <v>14171</v>
      </c>
      <c r="J170" t="s">
        <v>14172</v>
      </c>
      <c r="K170" t="s">
        <v>1016</v>
      </c>
      <c r="L170" t="s">
        <v>14173</v>
      </c>
      <c r="M170" t="s">
        <v>14168</v>
      </c>
      <c r="N170" t="s">
        <v>639</v>
      </c>
      <c r="O170" t="s">
        <v>678</v>
      </c>
      <c r="P170" t="s">
        <v>23</v>
      </c>
      <c r="Q170" t="s">
        <v>679</v>
      </c>
      <c r="R170" t="s">
        <v>640</v>
      </c>
      <c r="S170" t="s">
        <v>14174</v>
      </c>
      <c r="T170" t="s">
        <v>14168</v>
      </c>
    </row>
    <row r="171" spans="1:20" x14ac:dyDescent="0.25">
      <c r="A171" t="s">
        <v>601</v>
      </c>
      <c r="B171" t="s">
        <v>742</v>
      </c>
      <c r="C171">
        <v>80.7</v>
      </c>
      <c r="D171">
        <v>1</v>
      </c>
      <c r="E171" t="s">
        <v>14170</v>
      </c>
      <c r="F171">
        <v>873.42</v>
      </c>
      <c r="G171">
        <v>66.5</v>
      </c>
      <c r="H171" t="s">
        <v>677</v>
      </c>
      <c r="I171" t="s">
        <v>14171</v>
      </c>
      <c r="J171" t="s">
        <v>14172</v>
      </c>
      <c r="K171" t="s">
        <v>1016</v>
      </c>
      <c r="L171" t="s">
        <v>14173</v>
      </c>
      <c r="M171" t="s">
        <v>14168</v>
      </c>
      <c r="N171" t="s">
        <v>639</v>
      </c>
      <c r="O171" t="s">
        <v>678</v>
      </c>
      <c r="P171" t="s">
        <v>23</v>
      </c>
      <c r="Q171" t="s">
        <v>679</v>
      </c>
      <c r="R171" t="s">
        <v>640</v>
      </c>
      <c r="S171" t="s">
        <v>14174</v>
      </c>
      <c r="T171" t="s">
        <v>14168</v>
      </c>
    </row>
    <row r="172" spans="1:20" x14ac:dyDescent="0.25">
      <c r="A172" t="s">
        <v>601</v>
      </c>
      <c r="B172" t="s">
        <v>742</v>
      </c>
      <c r="C172">
        <v>80.69</v>
      </c>
      <c r="D172">
        <v>1</v>
      </c>
      <c r="E172" t="s">
        <v>14170</v>
      </c>
      <c r="F172">
        <v>873.42</v>
      </c>
      <c r="G172">
        <v>66.5</v>
      </c>
      <c r="H172" t="s">
        <v>677</v>
      </c>
      <c r="I172" t="s">
        <v>14171</v>
      </c>
      <c r="J172" t="s">
        <v>14172</v>
      </c>
      <c r="K172" t="s">
        <v>1016</v>
      </c>
      <c r="L172" t="s">
        <v>14173</v>
      </c>
      <c r="M172" t="s">
        <v>14168</v>
      </c>
      <c r="N172" t="s">
        <v>639</v>
      </c>
      <c r="O172" t="s">
        <v>678</v>
      </c>
      <c r="P172" t="s">
        <v>23</v>
      </c>
      <c r="Q172" t="s">
        <v>679</v>
      </c>
      <c r="R172" t="s">
        <v>640</v>
      </c>
      <c r="S172" t="s">
        <v>14174</v>
      </c>
      <c r="T172" t="s">
        <v>14168</v>
      </c>
    </row>
    <row r="173" spans="1:20" x14ac:dyDescent="0.25">
      <c r="A173" t="s">
        <v>241</v>
      </c>
      <c r="B173" t="s">
        <v>742</v>
      </c>
      <c r="C173">
        <v>87.2</v>
      </c>
      <c r="D173">
        <v>1</v>
      </c>
      <c r="E173" t="s">
        <v>14175</v>
      </c>
      <c r="F173">
        <v>87.2</v>
      </c>
      <c r="G173">
        <v>0</v>
      </c>
      <c r="H173" t="s">
        <v>677</v>
      </c>
      <c r="I173" t="s">
        <v>14176</v>
      </c>
      <c r="J173" t="s">
        <v>14177</v>
      </c>
      <c r="K173" t="s">
        <v>5892</v>
      </c>
      <c r="L173" t="s">
        <v>14178</v>
      </c>
      <c r="M173" t="s">
        <v>14179</v>
      </c>
      <c r="N173" t="s">
        <v>639</v>
      </c>
      <c r="O173" t="s">
        <v>678</v>
      </c>
      <c r="P173" t="s">
        <v>23</v>
      </c>
      <c r="Q173" t="s">
        <v>679</v>
      </c>
      <c r="R173" t="s">
        <v>640</v>
      </c>
      <c r="S173" t="s">
        <v>14180</v>
      </c>
      <c r="T173" t="s">
        <v>14179</v>
      </c>
    </row>
    <row r="174" spans="1:20" x14ac:dyDescent="0.25">
      <c r="A174" t="s">
        <v>240</v>
      </c>
      <c r="B174" t="s">
        <v>246</v>
      </c>
      <c r="C174">
        <v>139</v>
      </c>
      <c r="D174">
        <v>1</v>
      </c>
      <c r="E174" t="s">
        <v>14181</v>
      </c>
      <c r="F174">
        <v>278</v>
      </c>
      <c r="G174">
        <v>0</v>
      </c>
      <c r="H174" t="s">
        <v>649</v>
      </c>
      <c r="I174" t="s">
        <v>5110</v>
      </c>
      <c r="J174" t="s">
        <v>14182</v>
      </c>
      <c r="K174" t="s">
        <v>14183</v>
      </c>
      <c r="L174" t="s">
        <v>4442</v>
      </c>
      <c r="M174" t="s">
        <v>14179</v>
      </c>
      <c r="N174" t="s">
        <v>639</v>
      </c>
      <c r="O174" t="s">
        <v>656</v>
      </c>
      <c r="P174" t="s">
        <v>26</v>
      </c>
      <c r="Q174" t="s">
        <v>652</v>
      </c>
      <c r="R174" t="s">
        <v>640</v>
      </c>
      <c r="S174" t="s">
        <v>14184</v>
      </c>
      <c r="T174" t="s">
        <v>14179</v>
      </c>
    </row>
    <row r="175" spans="1:20" x14ac:dyDescent="0.25">
      <c r="A175" t="s">
        <v>239</v>
      </c>
      <c r="B175" t="s">
        <v>245</v>
      </c>
      <c r="C175">
        <v>139</v>
      </c>
      <c r="D175">
        <v>1</v>
      </c>
      <c r="E175" t="s">
        <v>14181</v>
      </c>
      <c r="F175">
        <v>278</v>
      </c>
      <c r="G175">
        <v>0</v>
      </c>
      <c r="H175" t="s">
        <v>649</v>
      </c>
      <c r="I175" t="s">
        <v>5110</v>
      </c>
      <c r="J175" t="s">
        <v>14182</v>
      </c>
      <c r="K175" t="s">
        <v>14183</v>
      </c>
      <c r="L175" t="s">
        <v>4442</v>
      </c>
      <c r="M175" t="s">
        <v>14179</v>
      </c>
      <c r="N175" t="s">
        <v>639</v>
      </c>
      <c r="O175" t="s">
        <v>656</v>
      </c>
      <c r="P175" t="s">
        <v>26</v>
      </c>
      <c r="Q175" t="s">
        <v>652</v>
      </c>
      <c r="R175" t="s">
        <v>640</v>
      </c>
      <c r="S175" t="s">
        <v>14184</v>
      </c>
      <c r="T175" t="s">
        <v>14179</v>
      </c>
    </row>
    <row r="176" spans="1:20" x14ac:dyDescent="0.25">
      <c r="A176" t="s">
        <v>240</v>
      </c>
      <c r="B176" t="s">
        <v>246</v>
      </c>
      <c r="C176">
        <v>159</v>
      </c>
      <c r="D176">
        <v>1</v>
      </c>
      <c r="E176" t="s">
        <v>14185</v>
      </c>
      <c r="F176">
        <v>99</v>
      </c>
      <c r="G176">
        <v>0</v>
      </c>
      <c r="H176" t="s">
        <v>637</v>
      </c>
      <c r="I176" t="s">
        <v>14186</v>
      </c>
      <c r="J176" t="s">
        <v>687</v>
      </c>
      <c r="K176" t="s">
        <v>639</v>
      </c>
      <c r="L176" t="s">
        <v>640</v>
      </c>
      <c r="M176" t="s">
        <v>14187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14188</v>
      </c>
      <c r="T176" t="s">
        <v>14187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6</v>
      </c>
      <c r="E177" t="s">
        <v>14189</v>
      </c>
      <c r="F177">
        <v>200</v>
      </c>
      <c r="G177">
        <v>0</v>
      </c>
      <c r="H177" t="s">
        <v>637</v>
      </c>
      <c r="I177" t="s">
        <v>7748</v>
      </c>
      <c r="J177" t="s">
        <v>670</v>
      </c>
      <c r="K177" t="s">
        <v>639</v>
      </c>
      <c r="L177" t="s">
        <v>640</v>
      </c>
      <c r="M177" t="s">
        <v>14190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14191</v>
      </c>
      <c r="T177" t="s">
        <v>14190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14192</v>
      </c>
      <c r="F178">
        <v>100</v>
      </c>
      <c r="G178">
        <v>0</v>
      </c>
      <c r="H178" t="s">
        <v>637</v>
      </c>
      <c r="I178" t="s">
        <v>14193</v>
      </c>
      <c r="J178" t="s">
        <v>646</v>
      </c>
      <c r="K178" t="s">
        <v>639</v>
      </c>
      <c r="L178" t="s">
        <v>640</v>
      </c>
      <c r="M178" t="s">
        <v>14194</v>
      </c>
      <c r="N178" t="s">
        <v>639</v>
      </c>
      <c r="O178" t="s">
        <v>641</v>
      </c>
      <c r="P178" t="s">
        <v>5</v>
      </c>
      <c r="Q178" t="s">
        <v>642</v>
      </c>
      <c r="R178" t="s">
        <v>640</v>
      </c>
      <c r="S178" t="s">
        <v>14195</v>
      </c>
      <c r="T178" t="s">
        <v>14190</v>
      </c>
    </row>
    <row r="179" spans="1:20" x14ac:dyDescent="0.25">
      <c r="A179" t="s">
        <v>240</v>
      </c>
      <c r="B179" t="s">
        <v>246</v>
      </c>
      <c r="C179">
        <v>159</v>
      </c>
      <c r="D179">
        <v>1</v>
      </c>
      <c r="E179" t="s">
        <v>14196</v>
      </c>
      <c r="F179">
        <v>99</v>
      </c>
      <c r="G179">
        <v>0</v>
      </c>
      <c r="H179" t="s">
        <v>637</v>
      </c>
      <c r="I179" t="s">
        <v>14197</v>
      </c>
      <c r="J179" t="s">
        <v>653</v>
      </c>
      <c r="K179" t="s">
        <v>639</v>
      </c>
      <c r="L179" t="s">
        <v>640</v>
      </c>
      <c r="M179" t="s">
        <v>14198</v>
      </c>
      <c r="N179" t="s">
        <v>639</v>
      </c>
      <c r="O179" t="s">
        <v>641</v>
      </c>
      <c r="P179" t="s">
        <v>5</v>
      </c>
      <c r="Q179" t="s">
        <v>642</v>
      </c>
      <c r="R179" t="s">
        <v>640</v>
      </c>
      <c r="S179" t="s">
        <v>14199</v>
      </c>
      <c r="T179" t="s">
        <v>14194</v>
      </c>
    </row>
    <row r="180" spans="1:20" x14ac:dyDescent="0.25">
      <c r="A180" t="s">
        <v>101</v>
      </c>
      <c r="B180" t="s">
        <v>74</v>
      </c>
      <c r="C180">
        <v>99</v>
      </c>
      <c r="D180">
        <v>1</v>
      </c>
      <c r="E180" t="s">
        <v>14200</v>
      </c>
      <c r="F180">
        <v>99</v>
      </c>
      <c r="G180">
        <v>0</v>
      </c>
      <c r="H180" t="s">
        <v>649</v>
      </c>
      <c r="I180" t="s">
        <v>4800</v>
      </c>
      <c r="J180" t="s">
        <v>14201</v>
      </c>
      <c r="K180" t="s">
        <v>1033</v>
      </c>
      <c r="L180" t="s">
        <v>880</v>
      </c>
      <c r="M180" t="s">
        <v>14194</v>
      </c>
      <c r="N180" t="s">
        <v>639</v>
      </c>
      <c r="O180" t="s">
        <v>651</v>
      </c>
      <c r="P180" t="s">
        <v>26</v>
      </c>
      <c r="Q180" t="s">
        <v>652</v>
      </c>
      <c r="R180" t="s">
        <v>640</v>
      </c>
      <c r="S180" t="s">
        <v>14202</v>
      </c>
      <c r="T180" t="s">
        <v>14194</v>
      </c>
    </row>
    <row r="181" spans="1:20" x14ac:dyDescent="0.25">
      <c r="A181" t="s">
        <v>241</v>
      </c>
      <c r="B181" t="s">
        <v>247</v>
      </c>
      <c r="C181">
        <v>159</v>
      </c>
      <c r="D181">
        <v>1</v>
      </c>
      <c r="E181" t="s">
        <v>14203</v>
      </c>
      <c r="F181">
        <v>99</v>
      </c>
      <c r="G181">
        <v>0</v>
      </c>
      <c r="H181" t="s">
        <v>637</v>
      </c>
      <c r="I181" t="s">
        <v>14204</v>
      </c>
      <c r="J181" t="s">
        <v>685</v>
      </c>
      <c r="K181" t="s">
        <v>639</v>
      </c>
      <c r="L181" t="s">
        <v>640</v>
      </c>
      <c r="M181" t="s">
        <v>14205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14206</v>
      </c>
      <c r="T181" t="s">
        <v>14207</v>
      </c>
    </row>
    <row r="182" spans="1:20" x14ac:dyDescent="0.25">
      <c r="A182" t="s">
        <v>239</v>
      </c>
      <c r="B182" t="s">
        <v>245</v>
      </c>
      <c r="C182">
        <v>159</v>
      </c>
      <c r="D182">
        <v>1</v>
      </c>
      <c r="E182" t="s">
        <v>14208</v>
      </c>
      <c r="F182">
        <v>99</v>
      </c>
      <c r="G182">
        <v>0</v>
      </c>
      <c r="H182" t="s">
        <v>637</v>
      </c>
      <c r="I182" t="s">
        <v>14209</v>
      </c>
      <c r="J182" t="s">
        <v>756</v>
      </c>
      <c r="K182" t="s">
        <v>639</v>
      </c>
      <c r="L182" t="s">
        <v>640</v>
      </c>
      <c r="M182" t="s">
        <v>14187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14210</v>
      </c>
      <c r="T182" t="s">
        <v>14205</v>
      </c>
    </row>
    <row r="183" spans="1:20" x14ac:dyDescent="0.25">
      <c r="A183" t="s">
        <v>239</v>
      </c>
      <c r="B183" t="s">
        <v>245</v>
      </c>
      <c r="C183">
        <v>159</v>
      </c>
      <c r="D183">
        <v>1</v>
      </c>
      <c r="E183" t="s">
        <v>14211</v>
      </c>
      <c r="F183">
        <v>99</v>
      </c>
      <c r="G183">
        <v>0</v>
      </c>
      <c r="H183" t="s">
        <v>637</v>
      </c>
      <c r="I183" t="s">
        <v>14212</v>
      </c>
      <c r="J183" t="s">
        <v>697</v>
      </c>
      <c r="K183" t="s">
        <v>639</v>
      </c>
      <c r="L183" t="s">
        <v>640</v>
      </c>
      <c r="M183" t="s">
        <v>14213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14214</v>
      </c>
      <c r="T183" t="s">
        <v>14213</v>
      </c>
    </row>
    <row r="184" spans="1:20" x14ac:dyDescent="0.25">
      <c r="A184" t="s">
        <v>241</v>
      </c>
      <c r="B184" t="s">
        <v>247</v>
      </c>
      <c r="C184">
        <v>159</v>
      </c>
      <c r="D184">
        <v>1</v>
      </c>
      <c r="E184" t="s">
        <v>14215</v>
      </c>
      <c r="F184">
        <v>99</v>
      </c>
      <c r="G184">
        <v>0</v>
      </c>
      <c r="H184" t="s">
        <v>637</v>
      </c>
      <c r="I184" t="s">
        <v>14216</v>
      </c>
      <c r="J184" t="s">
        <v>715</v>
      </c>
      <c r="K184" t="s">
        <v>639</v>
      </c>
      <c r="L184" t="s">
        <v>640</v>
      </c>
      <c r="M184" t="s">
        <v>14217</v>
      </c>
      <c r="N184" t="s">
        <v>639</v>
      </c>
      <c r="O184" t="s">
        <v>641</v>
      </c>
      <c r="P184" t="s">
        <v>5</v>
      </c>
      <c r="Q184" t="s">
        <v>642</v>
      </c>
      <c r="R184" t="s">
        <v>640</v>
      </c>
      <c r="S184" t="s">
        <v>14218</v>
      </c>
      <c r="T184" t="s">
        <v>14217</v>
      </c>
    </row>
    <row r="185" spans="1:20" x14ac:dyDescent="0.25">
      <c r="A185" t="s">
        <v>241</v>
      </c>
      <c r="B185" t="s">
        <v>247</v>
      </c>
      <c r="C185">
        <v>159</v>
      </c>
      <c r="D185">
        <v>1</v>
      </c>
      <c r="E185" t="s">
        <v>14219</v>
      </c>
      <c r="F185">
        <v>99</v>
      </c>
      <c r="G185">
        <v>0</v>
      </c>
      <c r="H185" t="s">
        <v>637</v>
      </c>
      <c r="I185" t="s">
        <v>14220</v>
      </c>
      <c r="J185" t="s">
        <v>682</v>
      </c>
      <c r="K185" t="s">
        <v>639</v>
      </c>
      <c r="L185" t="s">
        <v>640</v>
      </c>
      <c r="M185" t="s">
        <v>14221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14222</v>
      </c>
      <c r="T185" t="s">
        <v>14221</v>
      </c>
    </row>
    <row r="186" spans="1:20" x14ac:dyDescent="0.25">
      <c r="A186" t="s">
        <v>147</v>
      </c>
      <c r="B186" t="s">
        <v>148</v>
      </c>
      <c r="C186">
        <v>40</v>
      </c>
      <c r="D186">
        <v>10</v>
      </c>
      <c r="E186" t="s">
        <v>14223</v>
      </c>
      <c r="F186">
        <v>330</v>
      </c>
      <c r="G186">
        <v>0</v>
      </c>
      <c r="H186" t="s">
        <v>637</v>
      </c>
      <c r="I186" t="s">
        <v>14224</v>
      </c>
      <c r="J186" t="s">
        <v>741</v>
      </c>
      <c r="K186" t="s">
        <v>639</v>
      </c>
      <c r="L186" t="s">
        <v>640</v>
      </c>
      <c r="M186" t="s">
        <v>14225</v>
      </c>
      <c r="N186" t="s">
        <v>639</v>
      </c>
      <c r="O186" t="s">
        <v>647</v>
      </c>
      <c r="P186" t="s">
        <v>5</v>
      </c>
      <c r="Q186" t="s">
        <v>648</v>
      </c>
      <c r="R186" t="s">
        <v>640</v>
      </c>
      <c r="S186" t="s">
        <v>14226</v>
      </c>
      <c r="T186" t="s">
        <v>14227</v>
      </c>
    </row>
    <row r="187" spans="1:20" x14ac:dyDescent="0.25">
      <c r="A187" t="s">
        <v>147</v>
      </c>
      <c r="B187" t="s">
        <v>148</v>
      </c>
      <c r="C187">
        <v>65</v>
      </c>
      <c r="D187">
        <v>4</v>
      </c>
      <c r="E187" t="s">
        <v>14228</v>
      </c>
      <c r="F187">
        <v>140</v>
      </c>
      <c r="G187">
        <v>0</v>
      </c>
      <c r="H187" t="s">
        <v>637</v>
      </c>
      <c r="I187" t="s">
        <v>14229</v>
      </c>
      <c r="J187" t="s">
        <v>653</v>
      </c>
      <c r="K187" t="s">
        <v>639</v>
      </c>
      <c r="L187" t="s">
        <v>640</v>
      </c>
      <c r="M187" t="s">
        <v>14230</v>
      </c>
      <c r="N187" t="s">
        <v>639</v>
      </c>
      <c r="O187" t="s">
        <v>647</v>
      </c>
      <c r="P187" t="s">
        <v>5</v>
      </c>
      <c r="Q187" t="s">
        <v>648</v>
      </c>
      <c r="R187" t="s">
        <v>14231</v>
      </c>
      <c r="S187" t="s">
        <v>14232</v>
      </c>
      <c r="T187" t="s">
        <v>14227</v>
      </c>
    </row>
    <row r="188" spans="1:20" x14ac:dyDescent="0.25">
      <c r="A188" t="s">
        <v>241</v>
      </c>
      <c r="B188" t="s">
        <v>247</v>
      </c>
      <c r="C188">
        <v>159</v>
      </c>
      <c r="D188">
        <v>1</v>
      </c>
      <c r="E188" t="s">
        <v>14233</v>
      </c>
      <c r="F188">
        <v>99</v>
      </c>
      <c r="G188">
        <v>0</v>
      </c>
      <c r="H188" t="s">
        <v>637</v>
      </c>
      <c r="I188" t="s">
        <v>14234</v>
      </c>
      <c r="J188" t="s">
        <v>670</v>
      </c>
      <c r="K188" t="s">
        <v>639</v>
      </c>
      <c r="L188" t="s">
        <v>640</v>
      </c>
      <c r="M188" t="s">
        <v>14235</v>
      </c>
      <c r="N188" t="s">
        <v>639</v>
      </c>
      <c r="O188" t="s">
        <v>647</v>
      </c>
      <c r="P188" t="s">
        <v>5</v>
      </c>
      <c r="Q188" t="s">
        <v>648</v>
      </c>
      <c r="R188" t="s">
        <v>640</v>
      </c>
      <c r="S188" t="s">
        <v>14236</v>
      </c>
      <c r="T188" t="s">
        <v>14235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14237</v>
      </c>
      <c r="F189">
        <v>100</v>
      </c>
      <c r="G189">
        <v>0</v>
      </c>
      <c r="H189" t="s">
        <v>637</v>
      </c>
      <c r="I189" t="s">
        <v>14238</v>
      </c>
      <c r="J189" t="s">
        <v>653</v>
      </c>
      <c r="K189" t="s">
        <v>639</v>
      </c>
      <c r="L189" t="s">
        <v>640</v>
      </c>
      <c r="M189" t="s">
        <v>14239</v>
      </c>
      <c r="N189" t="s">
        <v>639</v>
      </c>
      <c r="O189" t="s">
        <v>647</v>
      </c>
      <c r="P189" t="s">
        <v>5</v>
      </c>
      <c r="Q189" t="s">
        <v>648</v>
      </c>
      <c r="R189" t="s">
        <v>640</v>
      </c>
      <c r="S189" t="s">
        <v>14240</v>
      </c>
      <c r="T189" t="s">
        <v>14235</v>
      </c>
    </row>
    <row r="190" spans="1:20" x14ac:dyDescent="0.25">
      <c r="A190" t="s">
        <v>147</v>
      </c>
      <c r="B190" t="s">
        <v>148</v>
      </c>
      <c r="C190">
        <v>65</v>
      </c>
      <c r="D190">
        <v>2</v>
      </c>
      <c r="E190" t="s">
        <v>14241</v>
      </c>
      <c r="F190">
        <v>70</v>
      </c>
      <c r="G190">
        <v>0</v>
      </c>
      <c r="H190" t="s">
        <v>637</v>
      </c>
      <c r="I190" t="s">
        <v>14242</v>
      </c>
      <c r="J190" t="s">
        <v>798</v>
      </c>
      <c r="K190" t="s">
        <v>639</v>
      </c>
      <c r="L190" t="s">
        <v>640</v>
      </c>
      <c r="M190" t="s">
        <v>14243</v>
      </c>
      <c r="N190" t="s">
        <v>639</v>
      </c>
      <c r="O190" t="s">
        <v>647</v>
      </c>
      <c r="P190" t="s">
        <v>5</v>
      </c>
      <c r="Q190" t="s">
        <v>648</v>
      </c>
      <c r="R190" t="s">
        <v>14244</v>
      </c>
      <c r="S190" t="s">
        <v>14245</v>
      </c>
      <c r="T190" t="s">
        <v>14243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14246</v>
      </c>
      <c r="F191">
        <v>100</v>
      </c>
      <c r="G191">
        <v>0</v>
      </c>
      <c r="H191" t="s">
        <v>637</v>
      </c>
      <c r="I191" t="s">
        <v>914</v>
      </c>
      <c r="J191" t="s">
        <v>653</v>
      </c>
      <c r="K191" t="s">
        <v>639</v>
      </c>
      <c r="L191" t="s">
        <v>640</v>
      </c>
      <c r="M191" t="s">
        <v>14247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14248</v>
      </c>
      <c r="T191" t="s">
        <v>14247</v>
      </c>
    </row>
    <row r="192" spans="1:20" x14ac:dyDescent="0.25">
      <c r="A192" t="s">
        <v>22</v>
      </c>
      <c r="B192" t="s">
        <v>27</v>
      </c>
      <c r="C192">
        <v>69.900000000000006</v>
      </c>
      <c r="D192">
        <v>10</v>
      </c>
      <c r="E192" t="s">
        <v>14249</v>
      </c>
      <c r="F192">
        <v>800</v>
      </c>
      <c r="G192">
        <v>0</v>
      </c>
      <c r="H192" t="s">
        <v>649</v>
      </c>
      <c r="I192" t="s">
        <v>9134</v>
      </c>
      <c r="J192" t="s">
        <v>14250</v>
      </c>
      <c r="K192" t="s">
        <v>817</v>
      </c>
      <c r="L192" t="s">
        <v>818</v>
      </c>
      <c r="M192" t="s">
        <v>14251</v>
      </c>
      <c r="N192" t="s">
        <v>639</v>
      </c>
      <c r="O192" t="s">
        <v>651</v>
      </c>
      <c r="P192" t="s">
        <v>26</v>
      </c>
      <c r="Q192" t="s">
        <v>652</v>
      </c>
      <c r="R192" t="s">
        <v>640</v>
      </c>
      <c r="S192" t="s">
        <v>14252</v>
      </c>
      <c r="T192" t="s">
        <v>14253</v>
      </c>
    </row>
    <row r="193" spans="1:20" x14ac:dyDescent="0.25">
      <c r="A193" t="s">
        <v>239</v>
      </c>
      <c r="B193" t="s">
        <v>245</v>
      </c>
      <c r="C193">
        <v>159</v>
      </c>
      <c r="D193">
        <v>1</v>
      </c>
      <c r="E193" t="s">
        <v>14254</v>
      </c>
      <c r="F193">
        <v>129</v>
      </c>
      <c r="G193">
        <v>0</v>
      </c>
      <c r="H193" t="s">
        <v>637</v>
      </c>
      <c r="I193" t="s">
        <v>14255</v>
      </c>
      <c r="J193" t="s">
        <v>653</v>
      </c>
      <c r="K193" t="s">
        <v>639</v>
      </c>
      <c r="L193" t="s">
        <v>640</v>
      </c>
      <c r="M193" t="s">
        <v>14256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14257</v>
      </c>
      <c r="T193" t="s">
        <v>14256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14258</v>
      </c>
      <c r="F194">
        <v>100</v>
      </c>
      <c r="G194">
        <v>0</v>
      </c>
      <c r="H194" t="s">
        <v>637</v>
      </c>
      <c r="I194" t="s">
        <v>14259</v>
      </c>
      <c r="J194" t="s">
        <v>722</v>
      </c>
      <c r="K194" t="s">
        <v>639</v>
      </c>
      <c r="L194" t="s">
        <v>640</v>
      </c>
      <c r="M194" t="s">
        <v>14260</v>
      </c>
      <c r="N194" t="s">
        <v>639</v>
      </c>
      <c r="O194" t="s">
        <v>647</v>
      </c>
      <c r="P194" t="s">
        <v>5</v>
      </c>
      <c r="Q194" t="s">
        <v>648</v>
      </c>
      <c r="R194" t="s">
        <v>640</v>
      </c>
      <c r="S194" t="s">
        <v>14261</v>
      </c>
      <c r="T194" t="s">
        <v>14260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14262</v>
      </c>
      <c r="F195">
        <v>100</v>
      </c>
      <c r="G195">
        <v>0</v>
      </c>
      <c r="H195" t="s">
        <v>637</v>
      </c>
      <c r="I195" t="s">
        <v>14263</v>
      </c>
      <c r="J195" t="s">
        <v>732</v>
      </c>
      <c r="K195" t="s">
        <v>639</v>
      </c>
      <c r="L195" t="s">
        <v>640</v>
      </c>
      <c r="M195" t="s">
        <v>14260</v>
      </c>
      <c r="N195" t="s">
        <v>639</v>
      </c>
      <c r="O195" t="s">
        <v>647</v>
      </c>
      <c r="P195" t="s">
        <v>5</v>
      </c>
      <c r="Q195" t="s">
        <v>648</v>
      </c>
      <c r="R195" t="s">
        <v>640</v>
      </c>
      <c r="S195" t="s">
        <v>14264</v>
      </c>
      <c r="T195" t="s">
        <v>14265</v>
      </c>
    </row>
    <row r="196" spans="1:20" x14ac:dyDescent="0.25">
      <c r="A196" t="s">
        <v>147</v>
      </c>
      <c r="B196" t="s">
        <v>148</v>
      </c>
      <c r="C196">
        <v>65</v>
      </c>
      <c r="D196">
        <v>1</v>
      </c>
      <c r="E196" t="s">
        <v>14266</v>
      </c>
      <c r="F196">
        <v>35</v>
      </c>
      <c r="G196">
        <v>0</v>
      </c>
      <c r="H196" t="s">
        <v>637</v>
      </c>
      <c r="I196" t="s">
        <v>14267</v>
      </c>
      <c r="J196" t="s">
        <v>699</v>
      </c>
      <c r="K196" t="s">
        <v>639</v>
      </c>
      <c r="L196" t="s">
        <v>640</v>
      </c>
      <c r="M196" t="s">
        <v>14268</v>
      </c>
      <c r="N196" t="s">
        <v>639</v>
      </c>
      <c r="O196" t="s">
        <v>641</v>
      </c>
      <c r="P196" t="s">
        <v>5</v>
      </c>
      <c r="Q196" t="s">
        <v>642</v>
      </c>
      <c r="R196" t="s">
        <v>14269</v>
      </c>
      <c r="S196" t="s">
        <v>14270</v>
      </c>
      <c r="T196" t="s">
        <v>14268</v>
      </c>
    </row>
    <row r="197" spans="1:20" x14ac:dyDescent="0.25">
      <c r="A197" t="s">
        <v>147</v>
      </c>
      <c r="B197" t="s">
        <v>148</v>
      </c>
      <c r="C197">
        <v>65</v>
      </c>
      <c r="D197">
        <v>3</v>
      </c>
      <c r="E197" t="s">
        <v>14271</v>
      </c>
      <c r="F197">
        <v>105</v>
      </c>
      <c r="G197">
        <v>0</v>
      </c>
      <c r="H197" t="s">
        <v>637</v>
      </c>
      <c r="I197" t="s">
        <v>14272</v>
      </c>
      <c r="J197" t="s">
        <v>741</v>
      </c>
      <c r="K197" t="s">
        <v>639</v>
      </c>
      <c r="L197" t="s">
        <v>640</v>
      </c>
      <c r="M197" t="s">
        <v>14273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14274</v>
      </c>
      <c r="T197" t="s">
        <v>14273</v>
      </c>
    </row>
    <row r="198" spans="1:20" x14ac:dyDescent="0.25">
      <c r="A198" t="s">
        <v>114</v>
      </c>
      <c r="B198" t="s">
        <v>115</v>
      </c>
      <c r="C198">
        <v>50</v>
      </c>
      <c r="D198">
        <v>5</v>
      </c>
      <c r="E198" t="s">
        <v>14275</v>
      </c>
      <c r="F198">
        <v>491</v>
      </c>
      <c r="G198">
        <v>48</v>
      </c>
      <c r="H198" t="s">
        <v>649</v>
      </c>
      <c r="I198" t="s">
        <v>927</v>
      </c>
      <c r="J198" t="s">
        <v>14276</v>
      </c>
      <c r="K198" t="s">
        <v>3570</v>
      </c>
      <c r="L198" t="s">
        <v>650</v>
      </c>
      <c r="M198" t="s">
        <v>14277</v>
      </c>
      <c r="N198" t="s">
        <v>639</v>
      </c>
      <c r="O198" t="s">
        <v>656</v>
      </c>
      <c r="P198" t="s">
        <v>26</v>
      </c>
      <c r="Q198" t="s">
        <v>652</v>
      </c>
      <c r="R198" t="s">
        <v>640</v>
      </c>
      <c r="S198" t="s">
        <v>14278</v>
      </c>
      <c r="T198" t="s">
        <v>14277</v>
      </c>
    </row>
    <row r="199" spans="1:20" x14ac:dyDescent="0.25">
      <c r="A199" t="s">
        <v>101</v>
      </c>
      <c r="B199" t="s">
        <v>74</v>
      </c>
      <c r="C199">
        <v>99</v>
      </c>
      <c r="D199">
        <v>2</v>
      </c>
      <c r="E199" t="s">
        <v>14275</v>
      </c>
      <c r="F199">
        <v>491</v>
      </c>
      <c r="G199">
        <v>48</v>
      </c>
      <c r="H199" t="s">
        <v>649</v>
      </c>
      <c r="I199" t="s">
        <v>927</v>
      </c>
      <c r="J199" t="s">
        <v>14276</v>
      </c>
      <c r="K199" t="s">
        <v>3570</v>
      </c>
      <c r="L199" t="s">
        <v>650</v>
      </c>
      <c r="M199" t="s">
        <v>14277</v>
      </c>
      <c r="N199" t="s">
        <v>639</v>
      </c>
      <c r="O199" t="s">
        <v>656</v>
      </c>
      <c r="P199" t="s">
        <v>26</v>
      </c>
      <c r="Q199" t="s">
        <v>652</v>
      </c>
      <c r="R199" t="s">
        <v>640</v>
      </c>
      <c r="S199" t="s">
        <v>14278</v>
      </c>
      <c r="T199" t="s">
        <v>14277</v>
      </c>
    </row>
    <row r="200" spans="1:20" x14ac:dyDescent="0.25">
      <c r="A200" t="s">
        <v>18</v>
      </c>
      <c r="B200" t="s">
        <v>19</v>
      </c>
      <c r="C200">
        <v>66.666666666666671</v>
      </c>
      <c r="D200">
        <v>6</v>
      </c>
      <c r="E200" t="s">
        <v>14279</v>
      </c>
      <c r="F200">
        <v>200</v>
      </c>
      <c r="G200">
        <v>0</v>
      </c>
      <c r="H200" t="s">
        <v>637</v>
      </c>
      <c r="I200" t="s">
        <v>14280</v>
      </c>
      <c r="J200" t="s">
        <v>638</v>
      </c>
      <c r="K200" t="s">
        <v>639</v>
      </c>
      <c r="L200" t="s">
        <v>640</v>
      </c>
      <c r="M200" t="s">
        <v>14281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14282</v>
      </c>
      <c r="T200" t="s">
        <v>14283</v>
      </c>
    </row>
    <row r="201" spans="1:20" x14ac:dyDescent="0.25">
      <c r="A201" t="s">
        <v>239</v>
      </c>
      <c r="B201" t="s">
        <v>245</v>
      </c>
      <c r="C201">
        <v>159</v>
      </c>
      <c r="D201">
        <v>1</v>
      </c>
      <c r="E201" t="s">
        <v>14284</v>
      </c>
      <c r="F201">
        <v>99</v>
      </c>
      <c r="G201">
        <v>0</v>
      </c>
      <c r="H201" t="s">
        <v>637</v>
      </c>
      <c r="I201" t="s">
        <v>14285</v>
      </c>
      <c r="J201" t="s">
        <v>646</v>
      </c>
      <c r="K201" t="s">
        <v>639</v>
      </c>
      <c r="L201" t="s">
        <v>640</v>
      </c>
      <c r="M201" t="s">
        <v>14286</v>
      </c>
      <c r="N201" t="s">
        <v>639</v>
      </c>
      <c r="O201" t="s">
        <v>641</v>
      </c>
      <c r="P201" t="s">
        <v>5</v>
      </c>
      <c r="Q201" t="s">
        <v>642</v>
      </c>
      <c r="R201" t="s">
        <v>640</v>
      </c>
      <c r="S201" t="s">
        <v>14287</v>
      </c>
      <c r="T201" t="s">
        <v>14288</v>
      </c>
    </row>
    <row r="202" spans="1:20" x14ac:dyDescent="0.25">
      <c r="A202" t="s">
        <v>239</v>
      </c>
      <c r="B202" t="s">
        <v>245</v>
      </c>
      <c r="C202">
        <v>159</v>
      </c>
      <c r="D202">
        <v>1</v>
      </c>
      <c r="E202" t="s">
        <v>14289</v>
      </c>
      <c r="F202">
        <v>99</v>
      </c>
      <c r="G202">
        <v>0</v>
      </c>
      <c r="H202" t="s">
        <v>637</v>
      </c>
      <c r="I202" t="s">
        <v>14027</v>
      </c>
      <c r="J202" t="s">
        <v>654</v>
      </c>
      <c r="K202" t="s">
        <v>639</v>
      </c>
      <c r="L202" t="s">
        <v>640</v>
      </c>
      <c r="M202" t="s">
        <v>14286</v>
      </c>
      <c r="N202" t="s">
        <v>639</v>
      </c>
      <c r="O202" t="s">
        <v>647</v>
      </c>
      <c r="P202" t="s">
        <v>5</v>
      </c>
      <c r="Q202" t="s">
        <v>648</v>
      </c>
      <c r="R202" t="s">
        <v>640</v>
      </c>
      <c r="S202" t="s">
        <v>14290</v>
      </c>
      <c r="T202" t="s">
        <v>14288</v>
      </c>
    </row>
    <row r="203" spans="1:20" x14ac:dyDescent="0.25">
      <c r="A203" t="s">
        <v>241</v>
      </c>
      <c r="B203" t="s">
        <v>247</v>
      </c>
      <c r="C203">
        <v>159</v>
      </c>
      <c r="D203">
        <v>1</v>
      </c>
      <c r="E203" t="s">
        <v>14291</v>
      </c>
      <c r="F203">
        <v>99</v>
      </c>
      <c r="G203">
        <v>0</v>
      </c>
      <c r="H203" t="s">
        <v>637</v>
      </c>
      <c r="I203" t="s">
        <v>14292</v>
      </c>
      <c r="J203" t="s">
        <v>653</v>
      </c>
      <c r="K203" t="s">
        <v>639</v>
      </c>
      <c r="L203" t="s">
        <v>640</v>
      </c>
      <c r="M203" t="s">
        <v>14293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14294</v>
      </c>
      <c r="T203" t="s">
        <v>14295</v>
      </c>
    </row>
    <row r="204" spans="1:20" x14ac:dyDescent="0.25">
      <c r="A204" t="s">
        <v>241</v>
      </c>
      <c r="B204" t="s">
        <v>247</v>
      </c>
      <c r="C204">
        <v>159</v>
      </c>
      <c r="D204">
        <v>1</v>
      </c>
      <c r="E204" t="s">
        <v>14296</v>
      </c>
      <c r="F204">
        <v>99</v>
      </c>
      <c r="G204">
        <v>0</v>
      </c>
      <c r="H204" t="s">
        <v>637</v>
      </c>
      <c r="I204" t="s">
        <v>8058</v>
      </c>
      <c r="J204" t="s">
        <v>674</v>
      </c>
      <c r="K204" t="s">
        <v>639</v>
      </c>
      <c r="L204" t="s">
        <v>640</v>
      </c>
      <c r="M204" t="s">
        <v>14297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14298</v>
      </c>
      <c r="T204" t="s">
        <v>14293</v>
      </c>
    </row>
    <row r="205" spans="1:20" x14ac:dyDescent="0.25">
      <c r="A205" t="s">
        <v>241</v>
      </c>
      <c r="B205" t="s">
        <v>247</v>
      </c>
      <c r="C205">
        <v>159</v>
      </c>
      <c r="D205">
        <v>1</v>
      </c>
      <c r="E205" t="s">
        <v>14299</v>
      </c>
      <c r="F205">
        <v>198</v>
      </c>
      <c r="G205">
        <v>0</v>
      </c>
      <c r="H205" t="s">
        <v>637</v>
      </c>
      <c r="I205" t="s">
        <v>14300</v>
      </c>
      <c r="J205" t="s">
        <v>720</v>
      </c>
      <c r="K205" t="s">
        <v>639</v>
      </c>
      <c r="L205" t="s">
        <v>640</v>
      </c>
      <c r="M205" t="s">
        <v>14297</v>
      </c>
      <c r="N205" t="s">
        <v>639</v>
      </c>
      <c r="O205" t="s">
        <v>641</v>
      </c>
      <c r="P205" t="s">
        <v>5</v>
      </c>
      <c r="Q205" t="s">
        <v>642</v>
      </c>
      <c r="R205" t="s">
        <v>640</v>
      </c>
      <c r="S205" t="s">
        <v>14301</v>
      </c>
      <c r="T205" t="s">
        <v>14293</v>
      </c>
    </row>
    <row r="206" spans="1:20" x14ac:dyDescent="0.25">
      <c r="A206" t="s">
        <v>239</v>
      </c>
      <c r="B206" t="s">
        <v>245</v>
      </c>
      <c r="C206">
        <v>159</v>
      </c>
      <c r="D206">
        <v>1</v>
      </c>
      <c r="E206" t="s">
        <v>14299</v>
      </c>
      <c r="F206">
        <v>198</v>
      </c>
      <c r="G206">
        <v>0</v>
      </c>
      <c r="H206" t="s">
        <v>637</v>
      </c>
      <c r="I206" t="s">
        <v>14300</v>
      </c>
      <c r="J206" t="s">
        <v>720</v>
      </c>
      <c r="K206" t="s">
        <v>639</v>
      </c>
      <c r="L206" t="s">
        <v>640</v>
      </c>
      <c r="M206" t="s">
        <v>14297</v>
      </c>
      <c r="N206" t="s">
        <v>639</v>
      </c>
      <c r="O206" t="s">
        <v>641</v>
      </c>
      <c r="P206" t="s">
        <v>5</v>
      </c>
      <c r="Q206" t="s">
        <v>642</v>
      </c>
      <c r="R206" t="s">
        <v>640</v>
      </c>
      <c r="S206" t="s">
        <v>14301</v>
      </c>
      <c r="T206" t="s">
        <v>14293</v>
      </c>
    </row>
    <row r="207" spans="1:20" x14ac:dyDescent="0.25">
      <c r="A207" t="s">
        <v>239</v>
      </c>
      <c r="B207" t="s">
        <v>245</v>
      </c>
      <c r="C207">
        <v>159</v>
      </c>
      <c r="D207">
        <v>1</v>
      </c>
      <c r="E207" t="s">
        <v>14302</v>
      </c>
      <c r="F207">
        <v>99</v>
      </c>
      <c r="G207">
        <v>0</v>
      </c>
      <c r="H207" t="s">
        <v>637</v>
      </c>
      <c r="I207" t="s">
        <v>14303</v>
      </c>
      <c r="J207" t="s">
        <v>685</v>
      </c>
      <c r="K207" t="s">
        <v>639</v>
      </c>
      <c r="L207" t="s">
        <v>640</v>
      </c>
      <c r="M207" t="s">
        <v>14297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14304</v>
      </c>
      <c r="T207" t="s">
        <v>14297</v>
      </c>
    </row>
    <row r="208" spans="1:20" x14ac:dyDescent="0.25">
      <c r="A208" t="s">
        <v>601</v>
      </c>
      <c r="B208" t="s">
        <v>602</v>
      </c>
      <c r="C208">
        <v>159</v>
      </c>
      <c r="D208">
        <v>1</v>
      </c>
      <c r="E208" t="s">
        <v>14305</v>
      </c>
      <c r="F208">
        <v>120</v>
      </c>
      <c r="G208">
        <v>11</v>
      </c>
      <c r="H208" t="s">
        <v>661</v>
      </c>
      <c r="I208" t="s">
        <v>4167</v>
      </c>
      <c r="J208" t="s">
        <v>670</v>
      </c>
      <c r="K208" t="s">
        <v>639</v>
      </c>
      <c r="L208" t="s">
        <v>640</v>
      </c>
      <c r="M208" t="s">
        <v>14306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14307</v>
      </c>
      <c r="T208" t="s">
        <v>14306</v>
      </c>
    </row>
    <row r="209" spans="1:20" x14ac:dyDescent="0.25">
      <c r="A209" t="s">
        <v>239</v>
      </c>
      <c r="B209" t="s">
        <v>245</v>
      </c>
      <c r="C209">
        <v>159</v>
      </c>
      <c r="D209">
        <v>1</v>
      </c>
      <c r="E209" t="s">
        <v>14308</v>
      </c>
      <c r="F209">
        <v>99</v>
      </c>
      <c r="G209">
        <v>0</v>
      </c>
      <c r="H209" t="s">
        <v>637</v>
      </c>
      <c r="I209" t="s">
        <v>13156</v>
      </c>
      <c r="J209" t="s">
        <v>697</v>
      </c>
      <c r="K209" t="s">
        <v>639</v>
      </c>
      <c r="L209" t="s">
        <v>640</v>
      </c>
      <c r="M209" t="s">
        <v>14309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14310</v>
      </c>
      <c r="T209" t="s">
        <v>14309</v>
      </c>
    </row>
    <row r="210" spans="1:20" x14ac:dyDescent="0.25">
      <c r="A210" t="s">
        <v>601</v>
      </c>
      <c r="B210" t="s">
        <v>602</v>
      </c>
      <c r="C210">
        <v>159</v>
      </c>
      <c r="D210">
        <v>1</v>
      </c>
      <c r="E210" t="s">
        <v>14311</v>
      </c>
      <c r="F210">
        <v>198</v>
      </c>
      <c r="G210">
        <v>0</v>
      </c>
      <c r="H210" t="s">
        <v>637</v>
      </c>
      <c r="I210" t="s">
        <v>14312</v>
      </c>
      <c r="J210" t="s">
        <v>715</v>
      </c>
      <c r="K210" t="s">
        <v>639</v>
      </c>
      <c r="L210" t="s">
        <v>640</v>
      </c>
      <c r="M210" t="s">
        <v>14309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14313</v>
      </c>
      <c r="T210" t="s">
        <v>14309</v>
      </c>
    </row>
    <row r="211" spans="1:20" x14ac:dyDescent="0.25">
      <c r="A211" t="s">
        <v>240</v>
      </c>
      <c r="B211" t="s">
        <v>246</v>
      </c>
      <c r="C211">
        <v>159</v>
      </c>
      <c r="D211">
        <v>1</v>
      </c>
      <c r="E211" t="s">
        <v>14311</v>
      </c>
      <c r="F211">
        <v>198</v>
      </c>
      <c r="G211">
        <v>0</v>
      </c>
      <c r="H211" t="s">
        <v>637</v>
      </c>
      <c r="I211" t="s">
        <v>14312</v>
      </c>
      <c r="J211" t="s">
        <v>715</v>
      </c>
      <c r="K211" t="s">
        <v>639</v>
      </c>
      <c r="L211" t="s">
        <v>640</v>
      </c>
      <c r="M211" t="s">
        <v>14309</v>
      </c>
      <c r="N211" t="s">
        <v>639</v>
      </c>
      <c r="O211" t="s">
        <v>641</v>
      </c>
      <c r="P211" t="s">
        <v>5</v>
      </c>
      <c r="Q211" t="s">
        <v>642</v>
      </c>
      <c r="R211" t="s">
        <v>640</v>
      </c>
      <c r="S211" t="s">
        <v>14313</v>
      </c>
      <c r="T211" t="s">
        <v>14309</v>
      </c>
    </row>
    <row r="212" spans="1:20" x14ac:dyDescent="0.25">
      <c r="A212" t="s">
        <v>241</v>
      </c>
      <c r="B212" t="s">
        <v>247</v>
      </c>
      <c r="C212">
        <v>159</v>
      </c>
      <c r="D212">
        <v>1</v>
      </c>
      <c r="E212" t="s">
        <v>14314</v>
      </c>
      <c r="F212">
        <v>99</v>
      </c>
      <c r="G212">
        <v>0</v>
      </c>
      <c r="H212" t="s">
        <v>637</v>
      </c>
      <c r="I212" t="s">
        <v>14315</v>
      </c>
      <c r="J212" t="s">
        <v>653</v>
      </c>
      <c r="K212" t="s">
        <v>639</v>
      </c>
      <c r="L212" t="s">
        <v>640</v>
      </c>
      <c r="M212" t="s">
        <v>14316</v>
      </c>
      <c r="N212" t="s">
        <v>639</v>
      </c>
      <c r="O212" t="s">
        <v>647</v>
      </c>
      <c r="P212" t="s">
        <v>5</v>
      </c>
      <c r="Q212" t="s">
        <v>648</v>
      </c>
      <c r="R212" t="s">
        <v>640</v>
      </c>
      <c r="S212" t="s">
        <v>14317</v>
      </c>
      <c r="T212" t="s">
        <v>14316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14318</v>
      </c>
      <c r="F213">
        <v>100</v>
      </c>
      <c r="G213">
        <v>0</v>
      </c>
      <c r="H213" t="s">
        <v>637</v>
      </c>
      <c r="I213" t="s">
        <v>14319</v>
      </c>
      <c r="J213" t="s">
        <v>687</v>
      </c>
      <c r="K213" t="s">
        <v>639</v>
      </c>
      <c r="L213" t="s">
        <v>640</v>
      </c>
      <c r="M213" t="s">
        <v>14320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14321</v>
      </c>
      <c r="T213" t="s">
        <v>14320</v>
      </c>
    </row>
    <row r="214" spans="1:20" x14ac:dyDescent="0.25">
      <c r="A214" t="s">
        <v>241</v>
      </c>
      <c r="B214" t="s">
        <v>247</v>
      </c>
      <c r="C214">
        <v>159</v>
      </c>
      <c r="D214">
        <v>1</v>
      </c>
      <c r="E214" t="s">
        <v>14322</v>
      </c>
      <c r="F214">
        <v>99</v>
      </c>
      <c r="G214">
        <v>0</v>
      </c>
      <c r="H214" t="s">
        <v>637</v>
      </c>
      <c r="I214" t="s">
        <v>3135</v>
      </c>
      <c r="J214" t="s">
        <v>646</v>
      </c>
      <c r="K214" t="s">
        <v>639</v>
      </c>
      <c r="L214" t="s">
        <v>640</v>
      </c>
      <c r="M214" t="s">
        <v>14323</v>
      </c>
      <c r="N214" t="s">
        <v>639</v>
      </c>
      <c r="O214" t="s">
        <v>641</v>
      </c>
      <c r="P214" t="s">
        <v>5</v>
      </c>
      <c r="Q214" t="s">
        <v>642</v>
      </c>
      <c r="R214" t="s">
        <v>640</v>
      </c>
      <c r="S214" t="s">
        <v>14324</v>
      </c>
      <c r="T214" t="s">
        <v>14323</v>
      </c>
    </row>
    <row r="215" spans="1:20" x14ac:dyDescent="0.25">
      <c r="A215" t="s">
        <v>239</v>
      </c>
      <c r="B215" t="s">
        <v>245</v>
      </c>
      <c r="C215">
        <v>159</v>
      </c>
      <c r="D215">
        <v>1</v>
      </c>
      <c r="E215" t="s">
        <v>14325</v>
      </c>
      <c r="F215">
        <v>132</v>
      </c>
      <c r="G215">
        <v>3</v>
      </c>
      <c r="H215" t="s">
        <v>637</v>
      </c>
      <c r="I215" t="s">
        <v>14326</v>
      </c>
      <c r="J215" t="s">
        <v>698</v>
      </c>
      <c r="K215" t="s">
        <v>639</v>
      </c>
      <c r="L215" t="s">
        <v>640</v>
      </c>
      <c r="M215" t="s">
        <v>14327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14328</v>
      </c>
      <c r="T215" t="s">
        <v>14327</v>
      </c>
    </row>
    <row r="216" spans="1:20" x14ac:dyDescent="0.25">
      <c r="A216" t="s">
        <v>239</v>
      </c>
      <c r="B216" t="s">
        <v>245</v>
      </c>
      <c r="C216">
        <v>159</v>
      </c>
      <c r="D216">
        <v>1</v>
      </c>
      <c r="E216" t="s">
        <v>14329</v>
      </c>
      <c r="F216">
        <v>258</v>
      </c>
      <c r="G216">
        <v>0</v>
      </c>
      <c r="H216" t="s">
        <v>637</v>
      </c>
      <c r="I216" t="s">
        <v>14330</v>
      </c>
      <c r="J216" t="s">
        <v>757</v>
      </c>
      <c r="K216" t="s">
        <v>639</v>
      </c>
      <c r="L216" t="s">
        <v>640</v>
      </c>
      <c r="M216" t="s">
        <v>14331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14332</v>
      </c>
      <c r="T216" t="s">
        <v>14331</v>
      </c>
    </row>
    <row r="217" spans="1:20" x14ac:dyDescent="0.25">
      <c r="A217" t="s">
        <v>241</v>
      </c>
      <c r="B217" t="s">
        <v>247</v>
      </c>
      <c r="C217">
        <v>159</v>
      </c>
      <c r="D217">
        <v>1</v>
      </c>
      <c r="E217" t="s">
        <v>14329</v>
      </c>
      <c r="F217">
        <v>258</v>
      </c>
      <c r="G217">
        <v>0</v>
      </c>
      <c r="H217" t="s">
        <v>637</v>
      </c>
      <c r="I217" t="s">
        <v>14330</v>
      </c>
      <c r="J217" t="s">
        <v>757</v>
      </c>
      <c r="K217" t="s">
        <v>639</v>
      </c>
      <c r="L217" t="s">
        <v>640</v>
      </c>
      <c r="M217" t="s">
        <v>14331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14332</v>
      </c>
      <c r="T217" t="s">
        <v>14331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14333</v>
      </c>
      <c r="F218">
        <v>100</v>
      </c>
      <c r="G218">
        <v>0</v>
      </c>
      <c r="H218" t="s">
        <v>637</v>
      </c>
      <c r="I218" t="s">
        <v>14334</v>
      </c>
      <c r="J218" t="s">
        <v>658</v>
      </c>
      <c r="K218" t="s">
        <v>639</v>
      </c>
      <c r="L218" t="s">
        <v>640</v>
      </c>
      <c r="M218" t="s">
        <v>14335</v>
      </c>
      <c r="N218" t="s">
        <v>639</v>
      </c>
      <c r="O218" t="s">
        <v>647</v>
      </c>
      <c r="P218" t="s">
        <v>5</v>
      </c>
      <c r="Q218" t="s">
        <v>648</v>
      </c>
      <c r="R218" t="s">
        <v>640</v>
      </c>
      <c r="S218" t="s">
        <v>14336</v>
      </c>
      <c r="T218" t="s">
        <v>14335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14337</v>
      </c>
      <c r="F219">
        <v>100</v>
      </c>
      <c r="G219">
        <v>0</v>
      </c>
      <c r="H219" t="s">
        <v>637</v>
      </c>
      <c r="I219" t="s">
        <v>14338</v>
      </c>
      <c r="J219" t="s">
        <v>687</v>
      </c>
      <c r="K219" t="s">
        <v>639</v>
      </c>
      <c r="L219" t="s">
        <v>640</v>
      </c>
      <c r="M219" t="s">
        <v>14335</v>
      </c>
      <c r="N219" t="s">
        <v>639</v>
      </c>
      <c r="O219" t="s">
        <v>641</v>
      </c>
      <c r="P219" t="s">
        <v>5</v>
      </c>
      <c r="Q219" t="s">
        <v>642</v>
      </c>
      <c r="R219" t="s">
        <v>640</v>
      </c>
      <c r="S219" t="s">
        <v>14339</v>
      </c>
      <c r="T219" t="s">
        <v>14335</v>
      </c>
    </row>
    <row r="220" spans="1:20" x14ac:dyDescent="0.25">
      <c r="A220" t="s">
        <v>241</v>
      </c>
      <c r="B220" t="s">
        <v>2885</v>
      </c>
      <c r="C220">
        <v>109</v>
      </c>
      <c r="D220">
        <v>1</v>
      </c>
      <c r="E220" t="s">
        <v>14340</v>
      </c>
      <c r="F220">
        <v>264</v>
      </c>
      <c r="G220">
        <v>46</v>
      </c>
      <c r="H220" t="s">
        <v>649</v>
      </c>
      <c r="I220" t="s">
        <v>14341</v>
      </c>
      <c r="J220" t="s">
        <v>14342</v>
      </c>
      <c r="K220" t="s">
        <v>1115</v>
      </c>
      <c r="L220" t="s">
        <v>14343</v>
      </c>
      <c r="M220" t="s">
        <v>14344</v>
      </c>
      <c r="N220" t="s">
        <v>639</v>
      </c>
      <c r="O220" t="s">
        <v>678</v>
      </c>
      <c r="P220" t="s">
        <v>23</v>
      </c>
      <c r="Q220" t="s">
        <v>679</v>
      </c>
      <c r="R220" t="s">
        <v>640</v>
      </c>
      <c r="S220" t="s">
        <v>14345</v>
      </c>
      <c r="T220" t="s">
        <v>14344</v>
      </c>
    </row>
    <row r="221" spans="1:20" x14ac:dyDescent="0.25">
      <c r="A221" t="s">
        <v>601</v>
      </c>
      <c r="B221" t="s">
        <v>2885</v>
      </c>
      <c r="C221">
        <v>109</v>
      </c>
      <c r="D221">
        <v>1</v>
      </c>
      <c r="E221" t="s">
        <v>14340</v>
      </c>
      <c r="F221">
        <v>264</v>
      </c>
      <c r="G221">
        <v>46</v>
      </c>
      <c r="H221" t="s">
        <v>649</v>
      </c>
      <c r="I221" t="s">
        <v>14341</v>
      </c>
      <c r="J221" t="s">
        <v>14342</v>
      </c>
      <c r="K221" t="s">
        <v>1115</v>
      </c>
      <c r="L221" t="s">
        <v>14343</v>
      </c>
      <c r="M221" t="s">
        <v>14344</v>
      </c>
      <c r="N221" t="s">
        <v>639</v>
      </c>
      <c r="O221" t="s">
        <v>678</v>
      </c>
      <c r="P221" t="s">
        <v>23</v>
      </c>
      <c r="Q221" t="s">
        <v>679</v>
      </c>
      <c r="R221" t="s">
        <v>640</v>
      </c>
      <c r="S221" t="s">
        <v>14345</v>
      </c>
      <c r="T221" t="s">
        <v>14344</v>
      </c>
    </row>
    <row r="222" spans="1:20" x14ac:dyDescent="0.25">
      <c r="A222" t="s">
        <v>77</v>
      </c>
      <c r="B222" t="s">
        <v>78</v>
      </c>
      <c r="C222">
        <v>33.333333333333336</v>
      </c>
      <c r="D222">
        <v>3</v>
      </c>
      <c r="E222" t="s">
        <v>14346</v>
      </c>
      <c r="F222">
        <v>141.99</v>
      </c>
      <c r="G222">
        <v>7</v>
      </c>
      <c r="H222" t="s">
        <v>637</v>
      </c>
      <c r="I222" t="s">
        <v>14347</v>
      </c>
      <c r="J222" t="s">
        <v>664</v>
      </c>
      <c r="K222" t="s">
        <v>639</v>
      </c>
      <c r="L222" t="s">
        <v>640</v>
      </c>
      <c r="M222" t="s">
        <v>14348</v>
      </c>
      <c r="N222" t="s">
        <v>639</v>
      </c>
      <c r="O222" t="s">
        <v>641</v>
      </c>
      <c r="P222" t="s">
        <v>5</v>
      </c>
      <c r="Q222" t="s">
        <v>642</v>
      </c>
      <c r="R222" t="s">
        <v>640</v>
      </c>
      <c r="S222" t="s">
        <v>14349</v>
      </c>
      <c r="T222" t="s">
        <v>14348</v>
      </c>
    </row>
    <row r="223" spans="1:20" x14ac:dyDescent="0.25">
      <c r="A223" t="s">
        <v>516</v>
      </c>
      <c r="B223" t="s">
        <v>120</v>
      </c>
      <c r="C223">
        <v>75</v>
      </c>
      <c r="D223">
        <v>2</v>
      </c>
      <c r="E223" t="s">
        <v>14350</v>
      </c>
      <c r="F223">
        <v>281</v>
      </c>
      <c r="G223">
        <v>131</v>
      </c>
      <c r="H223" t="s">
        <v>649</v>
      </c>
      <c r="I223" t="s">
        <v>1132</v>
      </c>
      <c r="J223" t="s">
        <v>14351</v>
      </c>
      <c r="K223" t="s">
        <v>14352</v>
      </c>
      <c r="L223" t="s">
        <v>4689</v>
      </c>
      <c r="M223" t="s">
        <v>14353</v>
      </c>
      <c r="N223" t="s">
        <v>639</v>
      </c>
      <c r="O223" t="s">
        <v>656</v>
      </c>
      <c r="P223" t="s">
        <v>26</v>
      </c>
      <c r="Q223" t="s">
        <v>652</v>
      </c>
      <c r="R223" t="s">
        <v>640</v>
      </c>
      <c r="S223" t="s">
        <v>14354</v>
      </c>
      <c r="T223" t="s">
        <v>14355</v>
      </c>
    </row>
    <row r="224" spans="1:20" x14ac:dyDescent="0.25">
      <c r="A224" t="s">
        <v>10</v>
      </c>
      <c r="B224" t="s">
        <v>11</v>
      </c>
      <c r="C224">
        <v>54</v>
      </c>
      <c r="D224">
        <v>1</v>
      </c>
      <c r="E224" t="s">
        <v>14356</v>
      </c>
      <c r="F224">
        <v>507.65</v>
      </c>
      <c r="G224">
        <v>64</v>
      </c>
      <c r="H224" t="s">
        <v>649</v>
      </c>
      <c r="I224" t="s">
        <v>14357</v>
      </c>
      <c r="J224" t="s">
        <v>14358</v>
      </c>
      <c r="K224" t="s">
        <v>1015</v>
      </c>
      <c r="L224" t="s">
        <v>14359</v>
      </c>
      <c r="M224" t="s">
        <v>14360</v>
      </c>
      <c r="N224" t="s">
        <v>639</v>
      </c>
      <c r="O224" t="s">
        <v>678</v>
      </c>
      <c r="P224" t="s">
        <v>23</v>
      </c>
      <c r="Q224" t="s">
        <v>679</v>
      </c>
      <c r="R224" t="s">
        <v>640</v>
      </c>
      <c r="S224" t="s">
        <v>14361</v>
      </c>
      <c r="T224" t="s">
        <v>14362</v>
      </c>
    </row>
    <row r="225" spans="1:20" x14ac:dyDescent="0.25">
      <c r="A225" t="s">
        <v>14</v>
      </c>
      <c r="B225" t="s">
        <v>15</v>
      </c>
      <c r="C225">
        <v>55</v>
      </c>
      <c r="D225">
        <v>1</v>
      </c>
      <c r="E225" t="s">
        <v>14356</v>
      </c>
      <c r="F225">
        <v>507.65</v>
      </c>
      <c r="G225">
        <v>64</v>
      </c>
      <c r="H225" t="s">
        <v>649</v>
      </c>
      <c r="I225" t="s">
        <v>14357</v>
      </c>
      <c r="J225" t="s">
        <v>14358</v>
      </c>
      <c r="K225" t="s">
        <v>1015</v>
      </c>
      <c r="L225" t="s">
        <v>14359</v>
      </c>
      <c r="M225" t="s">
        <v>14360</v>
      </c>
      <c r="N225" t="s">
        <v>639</v>
      </c>
      <c r="O225" t="s">
        <v>678</v>
      </c>
      <c r="P225" t="s">
        <v>23</v>
      </c>
      <c r="Q225" t="s">
        <v>679</v>
      </c>
      <c r="R225" t="s">
        <v>640</v>
      </c>
      <c r="S225" t="s">
        <v>14361</v>
      </c>
      <c r="T225" t="s">
        <v>14362</v>
      </c>
    </row>
    <row r="226" spans="1:20" x14ac:dyDescent="0.25">
      <c r="A226" t="s">
        <v>601</v>
      </c>
      <c r="B226" t="s">
        <v>2885</v>
      </c>
      <c r="C226">
        <v>103.55</v>
      </c>
      <c r="D226">
        <v>1</v>
      </c>
      <c r="E226" t="s">
        <v>14356</v>
      </c>
      <c r="F226">
        <v>507.65</v>
      </c>
      <c r="G226">
        <v>64</v>
      </c>
      <c r="H226" t="s">
        <v>649</v>
      </c>
      <c r="I226" t="s">
        <v>14357</v>
      </c>
      <c r="J226" t="s">
        <v>14358</v>
      </c>
      <c r="K226" t="s">
        <v>1015</v>
      </c>
      <c r="L226" t="s">
        <v>14359</v>
      </c>
      <c r="M226" t="s">
        <v>14360</v>
      </c>
      <c r="N226" t="s">
        <v>639</v>
      </c>
      <c r="O226" t="s">
        <v>678</v>
      </c>
      <c r="P226" t="s">
        <v>23</v>
      </c>
      <c r="Q226" t="s">
        <v>679</v>
      </c>
      <c r="R226" t="s">
        <v>640</v>
      </c>
      <c r="S226" t="s">
        <v>14361</v>
      </c>
      <c r="T226" t="s">
        <v>14362</v>
      </c>
    </row>
    <row r="227" spans="1:20" x14ac:dyDescent="0.25">
      <c r="A227" t="s">
        <v>241</v>
      </c>
      <c r="B227" t="s">
        <v>2885</v>
      </c>
      <c r="C227">
        <v>103.55</v>
      </c>
      <c r="D227">
        <v>1</v>
      </c>
      <c r="E227" t="s">
        <v>14356</v>
      </c>
      <c r="F227">
        <v>507.65</v>
      </c>
      <c r="G227">
        <v>64</v>
      </c>
      <c r="H227" t="s">
        <v>649</v>
      </c>
      <c r="I227" t="s">
        <v>14357</v>
      </c>
      <c r="J227" t="s">
        <v>14358</v>
      </c>
      <c r="K227" t="s">
        <v>1015</v>
      </c>
      <c r="L227" t="s">
        <v>14359</v>
      </c>
      <c r="M227" t="s">
        <v>14360</v>
      </c>
      <c r="N227" t="s">
        <v>639</v>
      </c>
      <c r="O227" t="s">
        <v>678</v>
      </c>
      <c r="P227" t="s">
        <v>23</v>
      </c>
      <c r="Q227" t="s">
        <v>679</v>
      </c>
      <c r="R227" t="s">
        <v>640</v>
      </c>
      <c r="S227" t="s">
        <v>14361</v>
      </c>
      <c r="T227" t="s">
        <v>14360</v>
      </c>
    </row>
    <row r="228" spans="1:20" x14ac:dyDescent="0.25">
      <c r="A228" t="s">
        <v>18</v>
      </c>
      <c r="B228" t="s">
        <v>19</v>
      </c>
      <c r="C228">
        <v>66.666666666666671</v>
      </c>
      <c r="D228">
        <v>3</v>
      </c>
      <c r="E228" t="s">
        <v>14356</v>
      </c>
      <c r="F228">
        <v>507.65</v>
      </c>
      <c r="G228">
        <v>64</v>
      </c>
      <c r="H228" t="s">
        <v>649</v>
      </c>
      <c r="I228" t="s">
        <v>14357</v>
      </c>
      <c r="J228" t="s">
        <v>14358</v>
      </c>
      <c r="K228" t="s">
        <v>1015</v>
      </c>
      <c r="L228" t="s">
        <v>14359</v>
      </c>
      <c r="M228" t="s">
        <v>14360</v>
      </c>
      <c r="N228" t="s">
        <v>639</v>
      </c>
      <c r="O228" t="s">
        <v>678</v>
      </c>
      <c r="P228" t="s">
        <v>23</v>
      </c>
      <c r="Q228" t="s">
        <v>679</v>
      </c>
      <c r="R228" t="s">
        <v>640</v>
      </c>
      <c r="S228" t="s">
        <v>14361</v>
      </c>
      <c r="T228" t="s">
        <v>14360</v>
      </c>
    </row>
    <row r="229" spans="1:20" x14ac:dyDescent="0.25">
      <c r="A229" t="s">
        <v>601</v>
      </c>
      <c r="B229" t="s">
        <v>602</v>
      </c>
      <c r="C229">
        <v>159</v>
      </c>
      <c r="D229">
        <v>1</v>
      </c>
      <c r="E229" t="s">
        <v>14363</v>
      </c>
      <c r="F229">
        <v>129</v>
      </c>
      <c r="G229">
        <v>0</v>
      </c>
      <c r="H229" t="s">
        <v>637</v>
      </c>
      <c r="I229" t="s">
        <v>14364</v>
      </c>
      <c r="J229" t="s">
        <v>726</v>
      </c>
      <c r="K229" t="s">
        <v>639</v>
      </c>
      <c r="L229" t="s">
        <v>640</v>
      </c>
      <c r="M229" t="s">
        <v>14360</v>
      </c>
      <c r="N229" t="s">
        <v>639</v>
      </c>
      <c r="O229" t="s">
        <v>641</v>
      </c>
      <c r="P229" t="s">
        <v>5</v>
      </c>
      <c r="Q229" t="s">
        <v>642</v>
      </c>
      <c r="R229" t="s">
        <v>640</v>
      </c>
      <c r="S229" t="s">
        <v>14365</v>
      </c>
      <c r="T229" t="s">
        <v>14360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14366</v>
      </c>
      <c r="F230">
        <v>100</v>
      </c>
      <c r="G230">
        <v>0</v>
      </c>
      <c r="H230" t="s">
        <v>637</v>
      </c>
      <c r="I230" t="s">
        <v>14367</v>
      </c>
      <c r="J230" t="s">
        <v>720</v>
      </c>
      <c r="K230" t="s">
        <v>639</v>
      </c>
      <c r="L230" t="s">
        <v>640</v>
      </c>
      <c r="M230" t="s">
        <v>14368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14369</v>
      </c>
      <c r="T230" t="s">
        <v>14368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14370</v>
      </c>
      <c r="F231">
        <v>100</v>
      </c>
      <c r="G231">
        <v>0</v>
      </c>
      <c r="H231" t="s">
        <v>637</v>
      </c>
      <c r="I231" t="s">
        <v>14371</v>
      </c>
      <c r="J231" t="s">
        <v>8974</v>
      </c>
      <c r="K231" t="s">
        <v>639</v>
      </c>
      <c r="L231" t="s">
        <v>640</v>
      </c>
      <c r="M231" t="s">
        <v>14372</v>
      </c>
      <c r="N231" t="s">
        <v>639</v>
      </c>
      <c r="O231" t="s">
        <v>641</v>
      </c>
      <c r="P231" t="s">
        <v>5</v>
      </c>
      <c r="Q231" t="s">
        <v>642</v>
      </c>
      <c r="R231" t="s">
        <v>640</v>
      </c>
      <c r="S231" t="s">
        <v>14373</v>
      </c>
      <c r="T231" t="s">
        <v>14372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14374</v>
      </c>
      <c r="F232">
        <v>219</v>
      </c>
      <c r="G232">
        <v>19</v>
      </c>
      <c r="H232" t="s">
        <v>637</v>
      </c>
      <c r="I232" t="s">
        <v>14375</v>
      </c>
      <c r="J232" t="s">
        <v>655</v>
      </c>
      <c r="K232" t="s">
        <v>639</v>
      </c>
      <c r="L232" t="s">
        <v>640</v>
      </c>
      <c r="M232" t="s">
        <v>14376</v>
      </c>
      <c r="N232" t="s">
        <v>639</v>
      </c>
      <c r="O232" t="s">
        <v>641</v>
      </c>
      <c r="P232" t="s">
        <v>5</v>
      </c>
      <c r="Q232" t="s">
        <v>642</v>
      </c>
      <c r="R232" t="s">
        <v>640</v>
      </c>
      <c r="S232" t="s">
        <v>14377</v>
      </c>
      <c r="T232" t="s">
        <v>14376</v>
      </c>
    </row>
    <row r="233" spans="1:20" x14ac:dyDescent="0.25">
      <c r="A233" t="s">
        <v>239</v>
      </c>
      <c r="B233" t="s">
        <v>245</v>
      </c>
      <c r="C233">
        <v>159</v>
      </c>
      <c r="D233">
        <v>1</v>
      </c>
      <c r="E233" t="s">
        <v>14378</v>
      </c>
      <c r="F233">
        <v>139</v>
      </c>
      <c r="G233">
        <v>10</v>
      </c>
      <c r="H233" t="s">
        <v>637</v>
      </c>
      <c r="I233" t="s">
        <v>14379</v>
      </c>
      <c r="J233" t="s">
        <v>685</v>
      </c>
      <c r="K233" t="s">
        <v>639</v>
      </c>
      <c r="L233" t="s">
        <v>640</v>
      </c>
      <c r="M233" t="s">
        <v>14380</v>
      </c>
      <c r="N233" t="s">
        <v>639</v>
      </c>
      <c r="O233" t="s">
        <v>641</v>
      </c>
      <c r="P233" t="s">
        <v>5</v>
      </c>
      <c r="Q233" t="s">
        <v>642</v>
      </c>
      <c r="R233" t="s">
        <v>640</v>
      </c>
      <c r="S233" t="s">
        <v>14381</v>
      </c>
      <c r="T233" t="s">
        <v>14380</v>
      </c>
    </row>
    <row r="234" spans="1:20" x14ac:dyDescent="0.25">
      <c r="A234" t="s">
        <v>241</v>
      </c>
      <c r="B234" t="s">
        <v>247</v>
      </c>
      <c r="C234">
        <v>159</v>
      </c>
      <c r="D234">
        <v>1</v>
      </c>
      <c r="E234" t="s">
        <v>14382</v>
      </c>
      <c r="F234">
        <v>258</v>
      </c>
      <c r="G234">
        <v>0</v>
      </c>
      <c r="H234" t="s">
        <v>637</v>
      </c>
      <c r="I234" t="s">
        <v>14383</v>
      </c>
      <c r="J234" t="s">
        <v>754</v>
      </c>
      <c r="K234" t="s">
        <v>639</v>
      </c>
      <c r="L234" t="s">
        <v>640</v>
      </c>
      <c r="M234" t="s">
        <v>14384</v>
      </c>
      <c r="N234" t="s">
        <v>639</v>
      </c>
      <c r="O234" t="s">
        <v>647</v>
      </c>
      <c r="P234" t="s">
        <v>5</v>
      </c>
      <c r="Q234" t="s">
        <v>648</v>
      </c>
      <c r="R234" t="s">
        <v>640</v>
      </c>
      <c r="S234" t="s">
        <v>14385</v>
      </c>
      <c r="T234" t="s">
        <v>14384</v>
      </c>
    </row>
    <row r="235" spans="1:20" x14ac:dyDescent="0.25">
      <c r="A235" t="s">
        <v>601</v>
      </c>
      <c r="B235" t="s">
        <v>602</v>
      </c>
      <c r="C235">
        <v>159</v>
      </c>
      <c r="D235">
        <v>1</v>
      </c>
      <c r="E235" t="s">
        <v>14382</v>
      </c>
      <c r="F235">
        <v>258</v>
      </c>
      <c r="G235">
        <v>0</v>
      </c>
      <c r="H235" t="s">
        <v>637</v>
      </c>
      <c r="I235" t="s">
        <v>14383</v>
      </c>
      <c r="J235" t="s">
        <v>754</v>
      </c>
      <c r="K235" t="s">
        <v>639</v>
      </c>
      <c r="L235" t="s">
        <v>640</v>
      </c>
      <c r="M235" t="s">
        <v>14384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14385</v>
      </c>
      <c r="T235" t="s">
        <v>14384</v>
      </c>
    </row>
    <row r="236" spans="1:20" x14ac:dyDescent="0.25">
      <c r="A236" t="s">
        <v>601</v>
      </c>
      <c r="B236" t="s">
        <v>602</v>
      </c>
      <c r="C236">
        <v>139</v>
      </c>
      <c r="D236">
        <v>1</v>
      </c>
      <c r="E236" t="s">
        <v>14386</v>
      </c>
      <c r="F236">
        <v>499</v>
      </c>
      <c r="G236">
        <v>0</v>
      </c>
      <c r="H236" t="s">
        <v>637</v>
      </c>
      <c r="I236" t="s">
        <v>14387</v>
      </c>
      <c r="J236" t="s">
        <v>686</v>
      </c>
      <c r="K236" t="s">
        <v>639</v>
      </c>
      <c r="L236" t="s">
        <v>640</v>
      </c>
      <c r="M236" t="s">
        <v>14388</v>
      </c>
      <c r="N236" t="s">
        <v>639</v>
      </c>
      <c r="O236" t="s">
        <v>641</v>
      </c>
      <c r="P236" t="s">
        <v>5</v>
      </c>
      <c r="Q236" t="s">
        <v>642</v>
      </c>
      <c r="R236" t="s">
        <v>640</v>
      </c>
      <c r="S236" t="s">
        <v>14389</v>
      </c>
      <c r="T236" t="s">
        <v>14388</v>
      </c>
    </row>
    <row r="237" spans="1:20" x14ac:dyDescent="0.25">
      <c r="A237" t="s">
        <v>241</v>
      </c>
      <c r="B237" t="s">
        <v>247</v>
      </c>
      <c r="C237">
        <v>139</v>
      </c>
      <c r="D237">
        <v>1</v>
      </c>
      <c r="E237" t="s">
        <v>14386</v>
      </c>
      <c r="F237">
        <v>499</v>
      </c>
      <c r="G237">
        <v>0</v>
      </c>
      <c r="H237" t="s">
        <v>637</v>
      </c>
      <c r="I237" t="s">
        <v>14387</v>
      </c>
      <c r="J237" t="s">
        <v>686</v>
      </c>
      <c r="K237" t="s">
        <v>639</v>
      </c>
      <c r="L237" t="s">
        <v>640</v>
      </c>
      <c r="M237" t="s">
        <v>14388</v>
      </c>
      <c r="N237" t="s">
        <v>639</v>
      </c>
      <c r="O237" t="s">
        <v>641</v>
      </c>
      <c r="P237" t="s">
        <v>5</v>
      </c>
      <c r="Q237" t="s">
        <v>642</v>
      </c>
      <c r="R237" t="s">
        <v>640</v>
      </c>
      <c r="S237" t="s">
        <v>14389</v>
      </c>
      <c r="T237" t="s">
        <v>14388</v>
      </c>
    </row>
    <row r="238" spans="1:20" x14ac:dyDescent="0.25">
      <c r="A238" t="s">
        <v>240</v>
      </c>
      <c r="B238" t="s">
        <v>246</v>
      </c>
      <c r="C238">
        <v>139</v>
      </c>
      <c r="D238">
        <v>1</v>
      </c>
      <c r="E238" t="s">
        <v>14386</v>
      </c>
      <c r="F238">
        <v>499</v>
      </c>
      <c r="G238">
        <v>0</v>
      </c>
      <c r="H238" t="s">
        <v>637</v>
      </c>
      <c r="I238" t="s">
        <v>14387</v>
      </c>
      <c r="J238" t="s">
        <v>686</v>
      </c>
      <c r="K238" t="s">
        <v>639</v>
      </c>
      <c r="L238" t="s">
        <v>640</v>
      </c>
      <c r="M238" t="s">
        <v>14388</v>
      </c>
      <c r="N238" t="s">
        <v>639</v>
      </c>
      <c r="O238" t="s">
        <v>641</v>
      </c>
      <c r="P238" t="s">
        <v>5</v>
      </c>
      <c r="Q238" t="s">
        <v>642</v>
      </c>
      <c r="R238" t="s">
        <v>640</v>
      </c>
      <c r="S238" t="s">
        <v>14389</v>
      </c>
      <c r="T238" t="s">
        <v>14388</v>
      </c>
    </row>
    <row r="239" spans="1:20" x14ac:dyDescent="0.25">
      <c r="A239" t="s">
        <v>239</v>
      </c>
      <c r="B239" t="s">
        <v>245</v>
      </c>
      <c r="C239">
        <v>139</v>
      </c>
      <c r="D239">
        <v>1</v>
      </c>
      <c r="E239" t="s">
        <v>14386</v>
      </c>
      <c r="F239">
        <v>499</v>
      </c>
      <c r="G239">
        <v>0</v>
      </c>
      <c r="H239" t="s">
        <v>637</v>
      </c>
      <c r="I239" t="s">
        <v>14387</v>
      </c>
      <c r="J239" t="s">
        <v>686</v>
      </c>
      <c r="K239" t="s">
        <v>639</v>
      </c>
      <c r="L239" t="s">
        <v>640</v>
      </c>
      <c r="M239" t="s">
        <v>14388</v>
      </c>
      <c r="N239" t="s">
        <v>639</v>
      </c>
      <c r="O239" t="s">
        <v>641</v>
      </c>
      <c r="P239" t="s">
        <v>5</v>
      </c>
      <c r="Q239" t="s">
        <v>642</v>
      </c>
      <c r="R239" t="s">
        <v>640</v>
      </c>
      <c r="S239" t="s">
        <v>14389</v>
      </c>
      <c r="T239" t="s">
        <v>14388</v>
      </c>
    </row>
    <row r="240" spans="1:20" x14ac:dyDescent="0.25">
      <c r="A240" t="s">
        <v>16</v>
      </c>
      <c r="B240" t="s">
        <v>17</v>
      </c>
      <c r="C240">
        <v>29</v>
      </c>
      <c r="D240">
        <v>1</v>
      </c>
      <c r="E240" t="s">
        <v>14390</v>
      </c>
      <c r="F240">
        <v>29</v>
      </c>
      <c r="G240">
        <v>0</v>
      </c>
      <c r="H240" t="s">
        <v>649</v>
      </c>
      <c r="I240" t="s">
        <v>6088</v>
      </c>
      <c r="J240" t="s">
        <v>14391</v>
      </c>
      <c r="K240" t="s">
        <v>782</v>
      </c>
      <c r="L240" t="s">
        <v>901</v>
      </c>
      <c r="M240" t="s">
        <v>14392</v>
      </c>
      <c r="N240" t="s">
        <v>639</v>
      </c>
      <c r="O240" t="s">
        <v>651</v>
      </c>
      <c r="P240" t="s">
        <v>26</v>
      </c>
      <c r="Q240" t="s">
        <v>652</v>
      </c>
      <c r="R240" t="s">
        <v>640</v>
      </c>
      <c r="S240" t="s">
        <v>14393</v>
      </c>
      <c r="T240" t="s">
        <v>14394</v>
      </c>
    </row>
    <row r="241" spans="1:20" x14ac:dyDescent="0.25">
      <c r="A241" t="s">
        <v>18</v>
      </c>
      <c r="B241" t="s">
        <v>19</v>
      </c>
      <c r="C241">
        <v>55</v>
      </c>
      <c r="D241">
        <v>1</v>
      </c>
      <c r="E241" t="s">
        <v>14395</v>
      </c>
      <c r="F241">
        <v>55</v>
      </c>
      <c r="G241">
        <v>0</v>
      </c>
      <c r="H241" t="s">
        <v>649</v>
      </c>
      <c r="I241" t="s">
        <v>6088</v>
      </c>
      <c r="J241" t="s">
        <v>14391</v>
      </c>
      <c r="K241" t="s">
        <v>782</v>
      </c>
      <c r="L241" t="s">
        <v>901</v>
      </c>
      <c r="M241" t="s">
        <v>14396</v>
      </c>
      <c r="N241" t="s">
        <v>639</v>
      </c>
      <c r="O241" t="s">
        <v>651</v>
      </c>
      <c r="P241" t="s">
        <v>26</v>
      </c>
      <c r="Q241" t="s">
        <v>652</v>
      </c>
      <c r="R241" t="s">
        <v>640</v>
      </c>
      <c r="S241" t="s">
        <v>14397</v>
      </c>
      <c r="T241" t="s">
        <v>14396</v>
      </c>
    </row>
    <row r="242" spans="1:20" x14ac:dyDescent="0.25">
      <c r="A242" t="s">
        <v>240</v>
      </c>
      <c r="B242" t="s">
        <v>742</v>
      </c>
      <c r="C242">
        <v>96.72</v>
      </c>
      <c r="D242">
        <v>1</v>
      </c>
      <c r="E242" t="s">
        <v>14398</v>
      </c>
      <c r="F242">
        <v>200.94</v>
      </c>
      <c r="G242">
        <v>7.5</v>
      </c>
      <c r="H242" t="s">
        <v>677</v>
      </c>
      <c r="I242" t="s">
        <v>14399</v>
      </c>
      <c r="J242" t="s">
        <v>14400</v>
      </c>
      <c r="K242" t="s">
        <v>14401</v>
      </c>
      <c r="L242" t="s">
        <v>14402</v>
      </c>
      <c r="M242" t="s">
        <v>14403</v>
      </c>
      <c r="N242" t="s">
        <v>639</v>
      </c>
      <c r="O242" t="s">
        <v>678</v>
      </c>
      <c r="P242" t="s">
        <v>23</v>
      </c>
      <c r="Q242" t="s">
        <v>679</v>
      </c>
      <c r="R242" t="s">
        <v>640</v>
      </c>
      <c r="S242" t="s">
        <v>14404</v>
      </c>
      <c r="T242" t="s">
        <v>14403</v>
      </c>
    </row>
    <row r="243" spans="1:20" x14ac:dyDescent="0.25">
      <c r="A243" t="s">
        <v>601</v>
      </c>
      <c r="B243" t="s">
        <v>742</v>
      </c>
      <c r="C243">
        <v>96.72</v>
      </c>
      <c r="D243">
        <v>1</v>
      </c>
      <c r="E243" t="s">
        <v>14398</v>
      </c>
      <c r="F243">
        <v>200.94</v>
      </c>
      <c r="G243">
        <v>7.5</v>
      </c>
      <c r="H243" t="s">
        <v>677</v>
      </c>
      <c r="I243" t="s">
        <v>14399</v>
      </c>
      <c r="J243" t="s">
        <v>14400</v>
      </c>
      <c r="K243" t="s">
        <v>14401</v>
      </c>
      <c r="L243" t="s">
        <v>14402</v>
      </c>
      <c r="M243" t="s">
        <v>14403</v>
      </c>
      <c r="N243" t="s">
        <v>639</v>
      </c>
      <c r="O243" t="s">
        <v>678</v>
      </c>
      <c r="P243" t="s">
        <v>23</v>
      </c>
      <c r="Q243" t="s">
        <v>679</v>
      </c>
      <c r="R243" t="s">
        <v>640</v>
      </c>
      <c r="S243" t="s">
        <v>14404</v>
      </c>
      <c r="T243" t="s">
        <v>14403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14405</v>
      </c>
      <c r="F244">
        <v>229</v>
      </c>
      <c r="G244">
        <v>0</v>
      </c>
      <c r="H244" t="s">
        <v>637</v>
      </c>
      <c r="I244" t="s">
        <v>14406</v>
      </c>
      <c r="J244" t="s">
        <v>788</v>
      </c>
      <c r="K244" t="s">
        <v>639</v>
      </c>
      <c r="L244" t="s">
        <v>640</v>
      </c>
      <c r="M244" t="s">
        <v>14407</v>
      </c>
      <c r="N244" t="s">
        <v>639</v>
      </c>
      <c r="O244" t="s">
        <v>647</v>
      </c>
      <c r="P244" t="s">
        <v>5</v>
      </c>
      <c r="Q244" t="s">
        <v>648</v>
      </c>
      <c r="R244" t="s">
        <v>640</v>
      </c>
      <c r="S244" t="s">
        <v>14408</v>
      </c>
      <c r="T244" t="s">
        <v>14407</v>
      </c>
    </row>
    <row r="245" spans="1:20" x14ac:dyDescent="0.25">
      <c r="A245" t="s">
        <v>240</v>
      </c>
      <c r="B245" t="s">
        <v>246</v>
      </c>
      <c r="C245">
        <v>159</v>
      </c>
      <c r="D245">
        <v>1</v>
      </c>
      <c r="E245" t="s">
        <v>14405</v>
      </c>
      <c r="F245">
        <v>229</v>
      </c>
      <c r="G245">
        <v>0</v>
      </c>
      <c r="H245" t="s">
        <v>637</v>
      </c>
      <c r="I245" t="s">
        <v>14406</v>
      </c>
      <c r="J245" t="s">
        <v>788</v>
      </c>
      <c r="K245" t="s">
        <v>639</v>
      </c>
      <c r="L245" t="s">
        <v>640</v>
      </c>
      <c r="M245" t="s">
        <v>14407</v>
      </c>
      <c r="N245" t="s">
        <v>639</v>
      </c>
      <c r="O245" t="s">
        <v>647</v>
      </c>
      <c r="P245" t="s">
        <v>5</v>
      </c>
      <c r="Q245" t="s">
        <v>648</v>
      </c>
      <c r="R245" t="s">
        <v>640</v>
      </c>
      <c r="S245" t="s">
        <v>14408</v>
      </c>
      <c r="T245" t="s">
        <v>14407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14409</v>
      </c>
      <c r="F246">
        <v>200</v>
      </c>
      <c r="G246">
        <v>0</v>
      </c>
      <c r="H246" t="s">
        <v>637</v>
      </c>
      <c r="I246" t="s">
        <v>14410</v>
      </c>
      <c r="J246" t="s">
        <v>674</v>
      </c>
      <c r="K246" t="s">
        <v>639</v>
      </c>
      <c r="L246" t="s">
        <v>640</v>
      </c>
      <c r="M246" t="s">
        <v>14411</v>
      </c>
      <c r="N246" t="s">
        <v>639</v>
      </c>
      <c r="O246" t="s">
        <v>641</v>
      </c>
      <c r="P246" t="s">
        <v>5</v>
      </c>
      <c r="Q246" t="s">
        <v>642</v>
      </c>
      <c r="R246" t="s">
        <v>640</v>
      </c>
      <c r="S246" t="s">
        <v>14412</v>
      </c>
      <c r="T246" t="s">
        <v>14411</v>
      </c>
    </row>
    <row r="247" spans="1:20" x14ac:dyDescent="0.25">
      <c r="A247" t="s">
        <v>147</v>
      </c>
      <c r="B247" t="s">
        <v>148</v>
      </c>
      <c r="C247">
        <v>50</v>
      </c>
      <c r="D247">
        <v>6</v>
      </c>
      <c r="E247" t="s">
        <v>14413</v>
      </c>
      <c r="F247">
        <v>200</v>
      </c>
      <c r="G247">
        <v>0</v>
      </c>
      <c r="H247" t="s">
        <v>637</v>
      </c>
      <c r="I247" t="s">
        <v>14414</v>
      </c>
      <c r="J247" t="s">
        <v>732</v>
      </c>
      <c r="K247" t="s">
        <v>639</v>
      </c>
      <c r="L247" t="s">
        <v>640</v>
      </c>
      <c r="M247" t="s">
        <v>14415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14416</v>
      </c>
      <c r="T247" t="s">
        <v>14417</v>
      </c>
    </row>
    <row r="248" spans="1:20" x14ac:dyDescent="0.25">
      <c r="A248" t="s">
        <v>147</v>
      </c>
      <c r="B248" t="s">
        <v>148</v>
      </c>
      <c r="C248">
        <v>33.333333333333336</v>
      </c>
      <c r="D248">
        <v>3</v>
      </c>
      <c r="E248" t="s">
        <v>14418</v>
      </c>
      <c r="F248">
        <v>100</v>
      </c>
      <c r="G248">
        <v>0</v>
      </c>
      <c r="H248" t="s">
        <v>637</v>
      </c>
      <c r="I248" t="s">
        <v>14419</v>
      </c>
      <c r="J248" t="s">
        <v>659</v>
      </c>
      <c r="K248" t="s">
        <v>639</v>
      </c>
      <c r="L248" t="s">
        <v>640</v>
      </c>
      <c r="M248" t="s">
        <v>14420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14421</v>
      </c>
      <c r="T248" t="s">
        <v>14420</v>
      </c>
    </row>
    <row r="249" spans="1:20" x14ac:dyDescent="0.25">
      <c r="A249" t="s">
        <v>147</v>
      </c>
      <c r="B249" t="s">
        <v>148</v>
      </c>
      <c r="C249">
        <v>33.333333333333336</v>
      </c>
      <c r="D249">
        <v>3</v>
      </c>
      <c r="E249" t="s">
        <v>14422</v>
      </c>
      <c r="F249">
        <v>100</v>
      </c>
      <c r="G249">
        <v>0</v>
      </c>
      <c r="H249" t="s">
        <v>637</v>
      </c>
      <c r="I249" t="s">
        <v>14423</v>
      </c>
      <c r="J249" t="s">
        <v>757</v>
      </c>
      <c r="K249" t="s">
        <v>639</v>
      </c>
      <c r="L249" t="s">
        <v>640</v>
      </c>
      <c r="M249" t="s">
        <v>14424</v>
      </c>
      <c r="N249" t="s">
        <v>639</v>
      </c>
      <c r="O249" t="s">
        <v>647</v>
      </c>
      <c r="P249" t="s">
        <v>5</v>
      </c>
      <c r="Q249" t="s">
        <v>648</v>
      </c>
      <c r="R249" t="s">
        <v>640</v>
      </c>
      <c r="S249" t="s">
        <v>14425</v>
      </c>
      <c r="T249" t="s">
        <v>14424</v>
      </c>
    </row>
    <row r="250" spans="1:20" x14ac:dyDescent="0.25">
      <c r="A250" t="s">
        <v>147</v>
      </c>
      <c r="B250" t="s">
        <v>148</v>
      </c>
      <c r="C250">
        <v>33.333333333333336</v>
      </c>
      <c r="D250">
        <v>3</v>
      </c>
      <c r="E250" t="s">
        <v>14426</v>
      </c>
      <c r="F250">
        <v>100</v>
      </c>
      <c r="G250">
        <v>0</v>
      </c>
      <c r="H250" t="s">
        <v>637</v>
      </c>
      <c r="I250" t="s">
        <v>14427</v>
      </c>
      <c r="J250" t="s">
        <v>683</v>
      </c>
      <c r="K250" t="s">
        <v>639</v>
      </c>
      <c r="L250" t="s">
        <v>640</v>
      </c>
      <c r="M250" t="s">
        <v>14428</v>
      </c>
      <c r="N250" t="s">
        <v>639</v>
      </c>
      <c r="O250" t="s">
        <v>641</v>
      </c>
      <c r="P250" t="s">
        <v>5</v>
      </c>
      <c r="Q250" t="s">
        <v>642</v>
      </c>
      <c r="R250" t="s">
        <v>640</v>
      </c>
      <c r="S250" t="s">
        <v>14429</v>
      </c>
      <c r="T250" t="s">
        <v>14428</v>
      </c>
    </row>
    <row r="251" spans="1:20" x14ac:dyDescent="0.25">
      <c r="A251" t="s">
        <v>147</v>
      </c>
      <c r="B251" t="s">
        <v>148</v>
      </c>
      <c r="C251">
        <v>33.333333333333336</v>
      </c>
      <c r="D251">
        <v>3</v>
      </c>
      <c r="E251" t="s">
        <v>14430</v>
      </c>
      <c r="F251">
        <v>100</v>
      </c>
      <c r="G251">
        <v>0</v>
      </c>
      <c r="H251" t="s">
        <v>637</v>
      </c>
      <c r="I251" t="s">
        <v>14431</v>
      </c>
      <c r="J251" t="s">
        <v>754</v>
      </c>
      <c r="K251" t="s">
        <v>639</v>
      </c>
      <c r="L251" t="s">
        <v>640</v>
      </c>
      <c r="M251" t="s">
        <v>14428</v>
      </c>
      <c r="N251" t="s">
        <v>639</v>
      </c>
      <c r="O251" t="s">
        <v>641</v>
      </c>
      <c r="P251" t="s">
        <v>5</v>
      </c>
      <c r="Q251" t="s">
        <v>642</v>
      </c>
      <c r="R251" t="s">
        <v>640</v>
      </c>
      <c r="S251" t="s">
        <v>14432</v>
      </c>
      <c r="T251" t="s">
        <v>14428</v>
      </c>
    </row>
    <row r="252" spans="1:20" x14ac:dyDescent="0.25">
      <c r="A252" t="s">
        <v>516</v>
      </c>
      <c r="B252" t="s">
        <v>120</v>
      </c>
      <c r="C252">
        <v>75</v>
      </c>
      <c r="D252">
        <v>1</v>
      </c>
      <c r="E252" t="s">
        <v>14433</v>
      </c>
      <c r="F252">
        <v>75</v>
      </c>
      <c r="G252">
        <v>0</v>
      </c>
      <c r="H252" t="s">
        <v>649</v>
      </c>
      <c r="I252" t="s">
        <v>14434</v>
      </c>
      <c r="J252" t="s">
        <v>14435</v>
      </c>
      <c r="K252" t="s">
        <v>10991</v>
      </c>
      <c r="L252" t="s">
        <v>860</v>
      </c>
      <c r="M252" t="s">
        <v>14436</v>
      </c>
      <c r="N252" t="s">
        <v>639</v>
      </c>
      <c r="O252" t="s">
        <v>651</v>
      </c>
      <c r="P252" t="s">
        <v>26</v>
      </c>
      <c r="Q252" t="s">
        <v>652</v>
      </c>
      <c r="R252" t="s">
        <v>640</v>
      </c>
      <c r="S252" t="s">
        <v>14437</v>
      </c>
      <c r="T252" t="s">
        <v>14436</v>
      </c>
    </row>
    <row r="253" spans="1:20" x14ac:dyDescent="0.25">
      <c r="A253" t="s">
        <v>77</v>
      </c>
      <c r="B253" t="s">
        <v>78</v>
      </c>
      <c r="C253">
        <v>33.333333333333336</v>
      </c>
      <c r="D253">
        <v>3</v>
      </c>
      <c r="E253" t="s">
        <v>14438</v>
      </c>
      <c r="F253">
        <v>134.99</v>
      </c>
      <c r="G253">
        <v>0</v>
      </c>
      <c r="H253" t="s">
        <v>637</v>
      </c>
      <c r="I253" t="s">
        <v>12203</v>
      </c>
      <c r="J253" t="s">
        <v>704</v>
      </c>
      <c r="K253" t="s">
        <v>639</v>
      </c>
      <c r="L253" t="s">
        <v>640</v>
      </c>
      <c r="M253" t="s">
        <v>14439</v>
      </c>
      <c r="N253" t="s">
        <v>639</v>
      </c>
      <c r="O253" t="s">
        <v>647</v>
      </c>
      <c r="P253" t="s">
        <v>5</v>
      </c>
      <c r="Q253" t="s">
        <v>648</v>
      </c>
      <c r="R253" t="s">
        <v>640</v>
      </c>
      <c r="S253" t="s">
        <v>14440</v>
      </c>
      <c r="T253" t="s">
        <v>14439</v>
      </c>
    </row>
    <row r="254" spans="1:20" x14ac:dyDescent="0.25">
      <c r="A254" t="s">
        <v>601</v>
      </c>
      <c r="B254" t="s">
        <v>602</v>
      </c>
      <c r="C254">
        <v>139</v>
      </c>
      <c r="D254">
        <v>2</v>
      </c>
      <c r="E254" t="s">
        <v>14441</v>
      </c>
      <c r="F254">
        <v>1090</v>
      </c>
      <c r="G254">
        <v>0</v>
      </c>
      <c r="H254" t="s">
        <v>637</v>
      </c>
      <c r="I254" t="s">
        <v>7839</v>
      </c>
      <c r="J254" t="s">
        <v>705</v>
      </c>
      <c r="K254" t="s">
        <v>639</v>
      </c>
      <c r="L254" t="s">
        <v>640</v>
      </c>
      <c r="M254" t="s">
        <v>14436</v>
      </c>
      <c r="N254" t="s">
        <v>639</v>
      </c>
      <c r="O254" t="s">
        <v>647</v>
      </c>
      <c r="P254" t="s">
        <v>5</v>
      </c>
      <c r="Q254" t="s">
        <v>648</v>
      </c>
      <c r="R254" t="s">
        <v>14442</v>
      </c>
      <c r="S254" t="s">
        <v>14443</v>
      </c>
      <c r="T254" t="s">
        <v>14444</v>
      </c>
    </row>
    <row r="255" spans="1:20" x14ac:dyDescent="0.25">
      <c r="A255" t="s">
        <v>241</v>
      </c>
      <c r="B255" t="s">
        <v>247</v>
      </c>
      <c r="C255">
        <v>139</v>
      </c>
      <c r="D255">
        <v>2</v>
      </c>
      <c r="E255" t="s">
        <v>14441</v>
      </c>
      <c r="F255">
        <v>1090</v>
      </c>
      <c r="G255">
        <v>0</v>
      </c>
      <c r="H255" t="s">
        <v>637</v>
      </c>
      <c r="I255" t="s">
        <v>7839</v>
      </c>
      <c r="J255" t="s">
        <v>705</v>
      </c>
      <c r="K255" t="s">
        <v>639</v>
      </c>
      <c r="L255" t="s">
        <v>640</v>
      </c>
      <c r="M255" t="s">
        <v>14436</v>
      </c>
      <c r="N255" t="s">
        <v>639</v>
      </c>
      <c r="O255" t="s">
        <v>647</v>
      </c>
      <c r="P255" t="s">
        <v>5</v>
      </c>
      <c r="Q255" t="s">
        <v>648</v>
      </c>
      <c r="R255" t="s">
        <v>14442</v>
      </c>
      <c r="S255" t="s">
        <v>14443</v>
      </c>
      <c r="T255" t="s">
        <v>14444</v>
      </c>
    </row>
    <row r="256" spans="1:20" x14ac:dyDescent="0.25">
      <c r="A256" t="s">
        <v>240</v>
      </c>
      <c r="B256" t="s">
        <v>246</v>
      </c>
      <c r="C256">
        <v>139</v>
      </c>
      <c r="D256">
        <v>3</v>
      </c>
      <c r="E256" t="s">
        <v>14441</v>
      </c>
      <c r="F256">
        <v>1090</v>
      </c>
      <c r="G256">
        <v>0</v>
      </c>
      <c r="H256" t="s">
        <v>637</v>
      </c>
      <c r="I256" t="s">
        <v>7839</v>
      </c>
      <c r="J256" t="s">
        <v>705</v>
      </c>
      <c r="K256" t="s">
        <v>639</v>
      </c>
      <c r="L256" t="s">
        <v>640</v>
      </c>
      <c r="M256" t="s">
        <v>14436</v>
      </c>
      <c r="N256" t="s">
        <v>639</v>
      </c>
      <c r="O256" t="s">
        <v>647</v>
      </c>
      <c r="P256" t="s">
        <v>5</v>
      </c>
      <c r="Q256" t="s">
        <v>648</v>
      </c>
      <c r="R256" t="s">
        <v>14442</v>
      </c>
      <c r="S256" t="s">
        <v>14443</v>
      </c>
      <c r="T256" t="s">
        <v>14444</v>
      </c>
    </row>
    <row r="257" spans="1:20" x14ac:dyDescent="0.25">
      <c r="A257" t="s">
        <v>239</v>
      </c>
      <c r="B257" t="s">
        <v>245</v>
      </c>
      <c r="C257">
        <v>139</v>
      </c>
      <c r="D257">
        <v>3</v>
      </c>
      <c r="E257" t="s">
        <v>14441</v>
      </c>
      <c r="F257">
        <v>1090</v>
      </c>
      <c r="G257">
        <v>0</v>
      </c>
      <c r="H257" t="s">
        <v>637</v>
      </c>
      <c r="I257" t="s">
        <v>7839</v>
      </c>
      <c r="J257" t="s">
        <v>705</v>
      </c>
      <c r="K257" t="s">
        <v>639</v>
      </c>
      <c r="L257" t="s">
        <v>640</v>
      </c>
      <c r="M257" t="s">
        <v>14436</v>
      </c>
      <c r="N257" t="s">
        <v>639</v>
      </c>
      <c r="O257" t="s">
        <v>647</v>
      </c>
      <c r="P257" t="s">
        <v>5</v>
      </c>
      <c r="Q257" t="s">
        <v>648</v>
      </c>
      <c r="R257" t="s">
        <v>14442</v>
      </c>
      <c r="S257" t="s">
        <v>14443</v>
      </c>
      <c r="T257" t="s">
        <v>14444</v>
      </c>
    </row>
    <row r="258" spans="1:20" x14ac:dyDescent="0.25">
      <c r="A258" t="s">
        <v>72</v>
      </c>
      <c r="B258" t="s">
        <v>799</v>
      </c>
      <c r="C258">
        <v>150</v>
      </c>
      <c r="D258">
        <v>2</v>
      </c>
      <c r="E258" t="s">
        <v>14445</v>
      </c>
      <c r="F258">
        <v>200</v>
      </c>
      <c r="G258">
        <v>0</v>
      </c>
      <c r="H258" t="s">
        <v>637</v>
      </c>
      <c r="I258" t="s">
        <v>14446</v>
      </c>
      <c r="J258" t="s">
        <v>713</v>
      </c>
      <c r="K258" t="s">
        <v>639</v>
      </c>
      <c r="L258" t="s">
        <v>640</v>
      </c>
      <c r="M258" t="s">
        <v>14447</v>
      </c>
      <c r="N258" t="s">
        <v>639</v>
      </c>
      <c r="O258" t="s">
        <v>647</v>
      </c>
      <c r="P258" t="s">
        <v>5</v>
      </c>
      <c r="Q258" t="s">
        <v>648</v>
      </c>
      <c r="R258" t="s">
        <v>640</v>
      </c>
      <c r="S258" t="s">
        <v>14448</v>
      </c>
      <c r="T258" t="s">
        <v>14449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14450</v>
      </c>
      <c r="F259">
        <v>100</v>
      </c>
      <c r="G259">
        <v>0</v>
      </c>
      <c r="H259" t="s">
        <v>637</v>
      </c>
      <c r="I259" t="s">
        <v>14451</v>
      </c>
      <c r="J259" t="s">
        <v>792</v>
      </c>
      <c r="K259" t="s">
        <v>639</v>
      </c>
      <c r="L259" t="s">
        <v>640</v>
      </c>
      <c r="M259" t="s">
        <v>14452</v>
      </c>
      <c r="N259" t="s">
        <v>639</v>
      </c>
      <c r="O259" t="s">
        <v>641</v>
      </c>
      <c r="P259" t="s">
        <v>5</v>
      </c>
      <c r="Q259" t="s">
        <v>642</v>
      </c>
      <c r="R259" t="s">
        <v>640</v>
      </c>
      <c r="S259" t="s">
        <v>14453</v>
      </c>
      <c r="T259" t="s">
        <v>14452</v>
      </c>
    </row>
    <row r="260" spans="1:20" x14ac:dyDescent="0.25">
      <c r="A260" t="s">
        <v>239</v>
      </c>
      <c r="B260" t="s">
        <v>245</v>
      </c>
      <c r="C260">
        <v>159</v>
      </c>
      <c r="D260">
        <v>2</v>
      </c>
      <c r="E260" t="s">
        <v>14454</v>
      </c>
      <c r="F260">
        <v>258</v>
      </c>
      <c r="G260">
        <v>0</v>
      </c>
      <c r="H260" t="s">
        <v>637</v>
      </c>
      <c r="I260" t="s">
        <v>14455</v>
      </c>
      <c r="J260" t="s">
        <v>864</v>
      </c>
      <c r="K260" t="s">
        <v>639</v>
      </c>
      <c r="L260" t="s">
        <v>640</v>
      </c>
      <c r="M260" t="s">
        <v>14456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14457</v>
      </c>
      <c r="T260" t="s">
        <v>14456</v>
      </c>
    </row>
    <row r="261" spans="1:20" x14ac:dyDescent="0.25">
      <c r="A261" t="s">
        <v>77</v>
      </c>
      <c r="B261" t="s">
        <v>78</v>
      </c>
      <c r="C261">
        <v>33.333333333333336</v>
      </c>
      <c r="D261">
        <v>3</v>
      </c>
      <c r="E261" t="s">
        <v>14458</v>
      </c>
      <c r="F261">
        <v>134.99</v>
      </c>
      <c r="G261">
        <v>0</v>
      </c>
      <c r="H261" t="s">
        <v>637</v>
      </c>
      <c r="I261" t="s">
        <v>10421</v>
      </c>
      <c r="J261" t="s">
        <v>692</v>
      </c>
      <c r="K261" t="s">
        <v>639</v>
      </c>
      <c r="L261" t="s">
        <v>640</v>
      </c>
      <c r="M261" t="s">
        <v>14459</v>
      </c>
      <c r="N261" t="s">
        <v>639</v>
      </c>
      <c r="O261" t="s">
        <v>641</v>
      </c>
      <c r="P261" t="s">
        <v>5</v>
      </c>
      <c r="Q261" t="s">
        <v>642</v>
      </c>
      <c r="R261" t="s">
        <v>640</v>
      </c>
      <c r="S261" t="s">
        <v>14460</v>
      </c>
      <c r="T261" t="s">
        <v>14459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14461</v>
      </c>
      <c r="F262">
        <v>200</v>
      </c>
      <c r="G262">
        <v>0</v>
      </c>
      <c r="H262" t="s">
        <v>637</v>
      </c>
      <c r="I262" t="s">
        <v>14462</v>
      </c>
      <c r="J262" t="s">
        <v>720</v>
      </c>
      <c r="K262" t="s">
        <v>639</v>
      </c>
      <c r="L262" t="s">
        <v>640</v>
      </c>
      <c r="M262" t="s">
        <v>14463</v>
      </c>
      <c r="N262" t="s">
        <v>639</v>
      </c>
      <c r="O262" t="s">
        <v>647</v>
      </c>
      <c r="P262" t="s">
        <v>5</v>
      </c>
      <c r="Q262" t="s">
        <v>648</v>
      </c>
      <c r="R262" t="s">
        <v>640</v>
      </c>
      <c r="S262" t="s">
        <v>14464</v>
      </c>
      <c r="T262" t="s">
        <v>14463</v>
      </c>
    </row>
    <row r="263" spans="1:20" x14ac:dyDescent="0.25">
      <c r="A263" t="s">
        <v>18</v>
      </c>
      <c r="B263" t="s">
        <v>19</v>
      </c>
      <c r="C263">
        <v>66.666666666666671</v>
      </c>
      <c r="D263">
        <v>3</v>
      </c>
      <c r="E263" t="s">
        <v>14465</v>
      </c>
      <c r="F263">
        <v>100</v>
      </c>
      <c r="G263">
        <v>0</v>
      </c>
      <c r="H263" t="s">
        <v>637</v>
      </c>
      <c r="I263" t="s">
        <v>14466</v>
      </c>
      <c r="J263" t="s">
        <v>682</v>
      </c>
      <c r="K263" t="s">
        <v>639</v>
      </c>
      <c r="L263" t="s">
        <v>640</v>
      </c>
      <c r="M263" t="s">
        <v>14467</v>
      </c>
      <c r="N263" t="s">
        <v>639</v>
      </c>
      <c r="O263" t="s">
        <v>641</v>
      </c>
      <c r="P263" t="s">
        <v>5</v>
      </c>
      <c r="Q263" t="s">
        <v>642</v>
      </c>
      <c r="R263" t="s">
        <v>640</v>
      </c>
      <c r="S263" t="s">
        <v>14468</v>
      </c>
      <c r="T263" t="s">
        <v>14467</v>
      </c>
    </row>
    <row r="264" spans="1:20" x14ac:dyDescent="0.25">
      <c r="A264" t="s">
        <v>18</v>
      </c>
      <c r="B264" t="s">
        <v>19</v>
      </c>
      <c r="C264">
        <v>66.666666666666671</v>
      </c>
      <c r="D264">
        <v>36</v>
      </c>
      <c r="E264" t="s">
        <v>14469</v>
      </c>
      <c r="F264">
        <v>1200</v>
      </c>
      <c r="G264">
        <v>0</v>
      </c>
      <c r="H264" t="s">
        <v>637</v>
      </c>
      <c r="I264" t="s">
        <v>14470</v>
      </c>
      <c r="J264" t="s">
        <v>653</v>
      </c>
      <c r="K264" t="s">
        <v>639</v>
      </c>
      <c r="L264" t="s">
        <v>640</v>
      </c>
      <c r="M264" t="s">
        <v>14471</v>
      </c>
      <c r="N264" t="s">
        <v>639</v>
      </c>
      <c r="O264" t="s">
        <v>660</v>
      </c>
      <c r="P264" t="s">
        <v>5</v>
      </c>
      <c r="Q264" t="s">
        <v>642</v>
      </c>
      <c r="R264" t="s">
        <v>640</v>
      </c>
      <c r="S264" t="s">
        <v>14472</v>
      </c>
      <c r="T264" t="s">
        <v>14467</v>
      </c>
    </row>
    <row r="265" spans="1:20" x14ac:dyDescent="0.25">
      <c r="A265" t="s">
        <v>147</v>
      </c>
      <c r="B265" t="s">
        <v>148</v>
      </c>
      <c r="C265">
        <v>33.333333333333336</v>
      </c>
      <c r="D265">
        <v>3</v>
      </c>
      <c r="E265" t="s">
        <v>14473</v>
      </c>
      <c r="F265">
        <v>100</v>
      </c>
      <c r="G265">
        <v>0</v>
      </c>
      <c r="H265" t="s">
        <v>637</v>
      </c>
      <c r="I265" t="s">
        <v>14474</v>
      </c>
      <c r="J265" t="s">
        <v>697</v>
      </c>
      <c r="K265" t="s">
        <v>639</v>
      </c>
      <c r="L265" t="s">
        <v>640</v>
      </c>
      <c r="M265" t="s">
        <v>14475</v>
      </c>
      <c r="N265" t="s">
        <v>639</v>
      </c>
      <c r="O265" t="s">
        <v>641</v>
      </c>
      <c r="P265" t="s">
        <v>5</v>
      </c>
      <c r="Q265" t="s">
        <v>642</v>
      </c>
      <c r="R265" t="s">
        <v>640</v>
      </c>
      <c r="S265" t="s">
        <v>14476</v>
      </c>
      <c r="T265" t="s">
        <v>14477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14478</v>
      </c>
      <c r="F266">
        <v>200</v>
      </c>
      <c r="G266">
        <v>0</v>
      </c>
      <c r="H266" t="s">
        <v>637</v>
      </c>
      <c r="I266" t="s">
        <v>14479</v>
      </c>
      <c r="J266" t="s">
        <v>710</v>
      </c>
      <c r="K266" t="s">
        <v>639</v>
      </c>
      <c r="L266" t="s">
        <v>640</v>
      </c>
      <c r="M266" t="s">
        <v>14480</v>
      </c>
      <c r="N266" t="s">
        <v>639</v>
      </c>
      <c r="O266" t="s">
        <v>660</v>
      </c>
      <c r="P266" t="s">
        <v>5</v>
      </c>
      <c r="Q266" t="s">
        <v>642</v>
      </c>
      <c r="R266" t="s">
        <v>640</v>
      </c>
      <c r="S266" t="s">
        <v>14481</v>
      </c>
      <c r="T266" t="s">
        <v>14480</v>
      </c>
    </row>
    <row r="267" spans="1:20" x14ac:dyDescent="0.25">
      <c r="A267" t="s">
        <v>147</v>
      </c>
      <c r="B267" t="s">
        <v>148</v>
      </c>
      <c r="C267">
        <v>50</v>
      </c>
      <c r="D267">
        <v>6</v>
      </c>
      <c r="E267" t="s">
        <v>14482</v>
      </c>
      <c r="F267">
        <v>200</v>
      </c>
      <c r="G267">
        <v>0</v>
      </c>
      <c r="H267" t="s">
        <v>637</v>
      </c>
      <c r="I267" t="s">
        <v>14483</v>
      </c>
      <c r="J267" t="s">
        <v>705</v>
      </c>
      <c r="K267" t="s">
        <v>639</v>
      </c>
      <c r="L267" t="s">
        <v>640</v>
      </c>
      <c r="M267" t="s">
        <v>14484</v>
      </c>
      <c r="N267" t="s">
        <v>639</v>
      </c>
      <c r="O267" t="s">
        <v>641</v>
      </c>
      <c r="P267" t="s">
        <v>5</v>
      </c>
      <c r="Q267" t="s">
        <v>642</v>
      </c>
      <c r="R267" t="s">
        <v>640</v>
      </c>
      <c r="S267" t="s">
        <v>14485</v>
      </c>
      <c r="T267" t="s">
        <v>14484</v>
      </c>
    </row>
    <row r="268" spans="1:20" x14ac:dyDescent="0.25">
      <c r="A268" t="s">
        <v>147</v>
      </c>
      <c r="B268" t="s">
        <v>148</v>
      </c>
      <c r="C268">
        <v>33.333333333333336</v>
      </c>
      <c r="D268">
        <v>3</v>
      </c>
      <c r="E268" t="s">
        <v>14486</v>
      </c>
      <c r="F268">
        <v>100</v>
      </c>
      <c r="G268">
        <v>0</v>
      </c>
      <c r="H268" t="s">
        <v>637</v>
      </c>
      <c r="I268" t="s">
        <v>14487</v>
      </c>
      <c r="J268" t="s">
        <v>655</v>
      </c>
      <c r="K268" t="s">
        <v>639</v>
      </c>
      <c r="L268" t="s">
        <v>640</v>
      </c>
      <c r="M268" t="s">
        <v>14484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14488</v>
      </c>
      <c r="T268" t="s">
        <v>14484</v>
      </c>
    </row>
    <row r="269" spans="1:20" x14ac:dyDescent="0.25">
      <c r="A269" t="s">
        <v>147</v>
      </c>
      <c r="B269" t="s">
        <v>148</v>
      </c>
      <c r="C269">
        <v>33.333333333333336</v>
      </c>
      <c r="D269">
        <v>3</v>
      </c>
      <c r="E269" t="s">
        <v>14489</v>
      </c>
      <c r="F269">
        <v>100</v>
      </c>
      <c r="G269">
        <v>0</v>
      </c>
      <c r="H269" t="s">
        <v>637</v>
      </c>
      <c r="I269" t="s">
        <v>14490</v>
      </c>
      <c r="J269" t="s">
        <v>687</v>
      </c>
      <c r="K269" t="s">
        <v>639</v>
      </c>
      <c r="L269" t="s">
        <v>640</v>
      </c>
      <c r="M269" t="s">
        <v>14491</v>
      </c>
      <c r="N269" t="s">
        <v>639</v>
      </c>
      <c r="O269" t="s">
        <v>641</v>
      </c>
      <c r="P269" t="s">
        <v>5</v>
      </c>
      <c r="Q269" t="s">
        <v>642</v>
      </c>
      <c r="R269" t="s">
        <v>640</v>
      </c>
      <c r="S269" t="s">
        <v>14492</v>
      </c>
      <c r="T269" t="s">
        <v>14493</v>
      </c>
    </row>
    <row r="270" spans="1:20" x14ac:dyDescent="0.25">
      <c r="A270" t="s">
        <v>147</v>
      </c>
      <c r="B270" t="s">
        <v>148</v>
      </c>
      <c r="C270">
        <v>50</v>
      </c>
      <c r="D270">
        <v>12</v>
      </c>
      <c r="E270" t="s">
        <v>14494</v>
      </c>
      <c r="F270">
        <v>509</v>
      </c>
      <c r="G270">
        <v>0</v>
      </c>
      <c r="H270" t="s">
        <v>637</v>
      </c>
      <c r="I270" t="s">
        <v>1738</v>
      </c>
      <c r="J270" t="s">
        <v>697</v>
      </c>
      <c r="K270" t="s">
        <v>639</v>
      </c>
      <c r="L270" t="s">
        <v>640</v>
      </c>
      <c r="M270" t="s">
        <v>14495</v>
      </c>
      <c r="N270" t="s">
        <v>639</v>
      </c>
      <c r="O270" t="s">
        <v>641</v>
      </c>
      <c r="P270" t="s">
        <v>5</v>
      </c>
      <c r="Q270" t="s">
        <v>642</v>
      </c>
      <c r="R270" t="s">
        <v>14496</v>
      </c>
      <c r="S270" t="s">
        <v>14497</v>
      </c>
      <c r="T270" t="s">
        <v>14495</v>
      </c>
    </row>
    <row r="271" spans="1:20" x14ac:dyDescent="0.25">
      <c r="A271" t="s">
        <v>239</v>
      </c>
      <c r="B271" t="s">
        <v>245</v>
      </c>
      <c r="C271">
        <v>159</v>
      </c>
      <c r="D271">
        <v>1</v>
      </c>
      <c r="E271" t="s">
        <v>14494</v>
      </c>
      <c r="F271">
        <v>509</v>
      </c>
      <c r="G271">
        <v>0</v>
      </c>
      <c r="H271" t="s">
        <v>637</v>
      </c>
      <c r="I271" t="s">
        <v>1738</v>
      </c>
      <c r="J271" t="s">
        <v>697</v>
      </c>
      <c r="K271" t="s">
        <v>639</v>
      </c>
      <c r="L271" t="s">
        <v>640</v>
      </c>
      <c r="M271" t="s">
        <v>14495</v>
      </c>
      <c r="N271" t="s">
        <v>639</v>
      </c>
      <c r="O271" t="s">
        <v>641</v>
      </c>
      <c r="P271" t="s">
        <v>5</v>
      </c>
      <c r="Q271" t="s">
        <v>642</v>
      </c>
      <c r="R271" t="s">
        <v>14496</v>
      </c>
      <c r="S271" t="s">
        <v>14497</v>
      </c>
      <c r="T271" t="s">
        <v>14495</v>
      </c>
    </row>
    <row r="272" spans="1:20" x14ac:dyDescent="0.25">
      <c r="A272" t="s">
        <v>147</v>
      </c>
      <c r="B272" t="s">
        <v>148</v>
      </c>
      <c r="C272">
        <v>33.333333333333336</v>
      </c>
      <c r="D272">
        <v>3</v>
      </c>
      <c r="E272" t="s">
        <v>14498</v>
      </c>
      <c r="F272">
        <v>100</v>
      </c>
      <c r="G272">
        <v>0</v>
      </c>
      <c r="H272" t="s">
        <v>637</v>
      </c>
      <c r="I272" t="s">
        <v>14499</v>
      </c>
      <c r="J272" t="s">
        <v>653</v>
      </c>
      <c r="K272" t="s">
        <v>639</v>
      </c>
      <c r="L272" t="s">
        <v>640</v>
      </c>
      <c r="M272" t="s">
        <v>14500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14501</v>
      </c>
      <c r="T272" t="s">
        <v>14500</v>
      </c>
    </row>
    <row r="273" spans="1:20" x14ac:dyDescent="0.25">
      <c r="A273" t="s">
        <v>147</v>
      </c>
      <c r="B273" t="s">
        <v>148</v>
      </c>
      <c r="C273">
        <v>50</v>
      </c>
      <c r="D273">
        <v>6</v>
      </c>
      <c r="E273" t="s">
        <v>14502</v>
      </c>
      <c r="F273">
        <v>200</v>
      </c>
      <c r="G273">
        <v>0</v>
      </c>
      <c r="H273" t="s">
        <v>637</v>
      </c>
      <c r="I273" t="s">
        <v>14503</v>
      </c>
      <c r="J273" t="s">
        <v>698</v>
      </c>
      <c r="K273" t="s">
        <v>639</v>
      </c>
      <c r="L273" t="s">
        <v>640</v>
      </c>
      <c r="M273" t="s">
        <v>14504</v>
      </c>
      <c r="N273" t="s">
        <v>639</v>
      </c>
      <c r="O273" t="s">
        <v>647</v>
      </c>
      <c r="P273" t="s">
        <v>5</v>
      </c>
      <c r="Q273" t="s">
        <v>648</v>
      </c>
      <c r="R273" t="s">
        <v>640</v>
      </c>
      <c r="S273" t="s">
        <v>14505</v>
      </c>
      <c r="T273" t="s">
        <v>14504</v>
      </c>
    </row>
    <row r="274" spans="1:20" x14ac:dyDescent="0.25">
      <c r="A274" t="s">
        <v>147</v>
      </c>
      <c r="B274" t="s">
        <v>148</v>
      </c>
      <c r="C274">
        <v>65</v>
      </c>
      <c r="D274">
        <v>9</v>
      </c>
      <c r="E274" t="s">
        <v>14506</v>
      </c>
      <c r="F274">
        <v>315</v>
      </c>
      <c r="G274">
        <v>0</v>
      </c>
      <c r="H274" t="s">
        <v>637</v>
      </c>
      <c r="I274" t="s">
        <v>14507</v>
      </c>
      <c r="J274" t="s">
        <v>655</v>
      </c>
      <c r="K274" t="s">
        <v>639</v>
      </c>
      <c r="L274" t="s">
        <v>640</v>
      </c>
      <c r="M274" t="s">
        <v>14508</v>
      </c>
      <c r="N274" t="s">
        <v>639</v>
      </c>
      <c r="O274" t="s">
        <v>647</v>
      </c>
      <c r="P274" t="s">
        <v>5</v>
      </c>
      <c r="Q274" t="s">
        <v>648</v>
      </c>
      <c r="R274" t="s">
        <v>640</v>
      </c>
      <c r="S274" t="s">
        <v>14509</v>
      </c>
      <c r="T274" t="s">
        <v>14508</v>
      </c>
    </row>
    <row r="275" spans="1:20" x14ac:dyDescent="0.25">
      <c r="A275" t="s">
        <v>147</v>
      </c>
      <c r="B275" t="s">
        <v>148</v>
      </c>
      <c r="C275">
        <v>33.333333333333336</v>
      </c>
      <c r="D275">
        <v>3</v>
      </c>
      <c r="E275" t="s">
        <v>14510</v>
      </c>
      <c r="F275">
        <v>100</v>
      </c>
      <c r="G275">
        <v>0</v>
      </c>
      <c r="H275" t="s">
        <v>637</v>
      </c>
      <c r="I275" t="s">
        <v>14511</v>
      </c>
      <c r="J275" t="s">
        <v>702</v>
      </c>
      <c r="K275" t="s">
        <v>639</v>
      </c>
      <c r="L275" t="s">
        <v>640</v>
      </c>
      <c r="M275" t="s">
        <v>14512</v>
      </c>
      <c r="N275" t="s">
        <v>639</v>
      </c>
      <c r="O275" t="s">
        <v>641</v>
      </c>
      <c r="P275" t="s">
        <v>5</v>
      </c>
      <c r="Q275" t="s">
        <v>642</v>
      </c>
      <c r="R275" t="s">
        <v>640</v>
      </c>
      <c r="S275" t="s">
        <v>14513</v>
      </c>
      <c r="T275" t="s">
        <v>14508</v>
      </c>
    </row>
    <row r="276" spans="1:20" x14ac:dyDescent="0.25">
      <c r="A276" t="s">
        <v>239</v>
      </c>
      <c r="B276" t="s">
        <v>245</v>
      </c>
      <c r="C276">
        <v>159</v>
      </c>
      <c r="D276">
        <v>1</v>
      </c>
      <c r="E276" t="s">
        <v>14514</v>
      </c>
      <c r="F276">
        <v>129</v>
      </c>
      <c r="G276">
        <v>0</v>
      </c>
      <c r="H276" t="s">
        <v>637</v>
      </c>
      <c r="I276" t="s">
        <v>14515</v>
      </c>
      <c r="J276" t="s">
        <v>685</v>
      </c>
      <c r="K276" t="s">
        <v>639</v>
      </c>
      <c r="L276" t="s">
        <v>640</v>
      </c>
      <c r="M276" t="s">
        <v>14516</v>
      </c>
      <c r="N276" t="s">
        <v>639</v>
      </c>
      <c r="O276" t="s">
        <v>641</v>
      </c>
      <c r="P276" t="s">
        <v>5</v>
      </c>
      <c r="Q276" t="s">
        <v>642</v>
      </c>
      <c r="R276" t="s">
        <v>640</v>
      </c>
      <c r="S276" t="s">
        <v>14517</v>
      </c>
      <c r="T276" t="s">
        <v>14516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14518</v>
      </c>
      <c r="F277">
        <v>200</v>
      </c>
      <c r="G277">
        <v>0</v>
      </c>
      <c r="H277" t="s">
        <v>637</v>
      </c>
      <c r="I277" t="s">
        <v>14519</v>
      </c>
      <c r="J277" t="s">
        <v>670</v>
      </c>
      <c r="K277" t="s">
        <v>639</v>
      </c>
      <c r="L277" t="s">
        <v>640</v>
      </c>
      <c r="M277" t="s">
        <v>14520</v>
      </c>
      <c r="N277" t="s">
        <v>639</v>
      </c>
      <c r="O277" t="s">
        <v>641</v>
      </c>
      <c r="P277" t="s">
        <v>5</v>
      </c>
      <c r="Q277" t="s">
        <v>642</v>
      </c>
      <c r="R277" t="s">
        <v>640</v>
      </c>
      <c r="S277" t="s">
        <v>14521</v>
      </c>
      <c r="T277" t="s">
        <v>14520</v>
      </c>
    </row>
    <row r="278" spans="1:20" x14ac:dyDescent="0.25">
      <c r="A278" t="s">
        <v>147</v>
      </c>
      <c r="B278" t="s">
        <v>148</v>
      </c>
      <c r="C278">
        <v>65</v>
      </c>
      <c r="D278">
        <v>2</v>
      </c>
      <c r="E278" t="s">
        <v>14522</v>
      </c>
      <c r="F278">
        <v>105</v>
      </c>
      <c r="G278">
        <v>0</v>
      </c>
      <c r="H278" t="s">
        <v>637</v>
      </c>
      <c r="I278" t="s">
        <v>14523</v>
      </c>
      <c r="J278" t="s">
        <v>657</v>
      </c>
      <c r="K278" t="s">
        <v>639</v>
      </c>
      <c r="L278" t="s">
        <v>640</v>
      </c>
      <c r="M278" t="s">
        <v>14524</v>
      </c>
      <c r="N278" t="s">
        <v>639</v>
      </c>
      <c r="O278" t="s">
        <v>647</v>
      </c>
      <c r="P278" t="s">
        <v>5</v>
      </c>
      <c r="Q278" t="s">
        <v>648</v>
      </c>
      <c r="R278" t="s">
        <v>14525</v>
      </c>
      <c r="S278" t="s">
        <v>14526</v>
      </c>
      <c r="T278" t="s">
        <v>14524</v>
      </c>
    </row>
    <row r="279" spans="1:20" x14ac:dyDescent="0.25">
      <c r="A279" t="s">
        <v>147</v>
      </c>
      <c r="B279" t="s">
        <v>148</v>
      </c>
      <c r="C279">
        <v>65</v>
      </c>
      <c r="D279">
        <v>1</v>
      </c>
      <c r="E279" t="s">
        <v>14522</v>
      </c>
      <c r="F279">
        <v>105</v>
      </c>
      <c r="G279">
        <v>0</v>
      </c>
      <c r="H279" t="s">
        <v>637</v>
      </c>
      <c r="I279" t="s">
        <v>14523</v>
      </c>
      <c r="J279" t="s">
        <v>657</v>
      </c>
      <c r="K279" t="s">
        <v>639</v>
      </c>
      <c r="L279" t="s">
        <v>640</v>
      </c>
      <c r="M279" t="s">
        <v>14524</v>
      </c>
      <c r="N279" t="s">
        <v>639</v>
      </c>
      <c r="O279" t="s">
        <v>647</v>
      </c>
      <c r="P279" t="s">
        <v>5</v>
      </c>
      <c r="Q279" t="s">
        <v>648</v>
      </c>
      <c r="R279" t="s">
        <v>14525</v>
      </c>
      <c r="S279" t="s">
        <v>14526</v>
      </c>
      <c r="T279" t="s">
        <v>14524</v>
      </c>
    </row>
    <row r="280" spans="1:20" x14ac:dyDescent="0.25">
      <c r="A280" t="s">
        <v>241</v>
      </c>
      <c r="B280" t="s">
        <v>247</v>
      </c>
      <c r="C280">
        <v>159</v>
      </c>
      <c r="D280">
        <v>1</v>
      </c>
      <c r="E280" t="s">
        <v>14527</v>
      </c>
      <c r="F280">
        <v>387</v>
      </c>
      <c r="G280">
        <v>0</v>
      </c>
      <c r="H280" t="s">
        <v>637</v>
      </c>
      <c r="I280" t="s">
        <v>14528</v>
      </c>
      <c r="J280" t="s">
        <v>767</v>
      </c>
      <c r="K280" t="s">
        <v>639</v>
      </c>
      <c r="L280" t="s">
        <v>640</v>
      </c>
      <c r="M280" t="s">
        <v>14529</v>
      </c>
      <c r="N280" t="s">
        <v>639</v>
      </c>
      <c r="O280" t="s">
        <v>641</v>
      </c>
      <c r="P280" t="s">
        <v>5</v>
      </c>
      <c r="Q280" t="s">
        <v>642</v>
      </c>
      <c r="R280" t="s">
        <v>640</v>
      </c>
      <c r="S280" t="s">
        <v>14530</v>
      </c>
      <c r="T280" t="s">
        <v>14529</v>
      </c>
    </row>
    <row r="281" spans="1:20" x14ac:dyDescent="0.25">
      <c r="A281" t="s">
        <v>240</v>
      </c>
      <c r="B281" t="s">
        <v>246</v>
      </c>
      <c r="C281">
        <v>159</v>
      </c>
      <c r="D281">
        <v>1</v>
      </c>
      <c r="E281" t="s">
        <v>14527</v>
      </c>
      <c r="F281">
        <v>387</v>
      </c>
      <c r="G281">
        <v>0</v>
      </c>
      <c r="H281" t="s">
        <v>637</v>
      </c>
      <c r="I281" t="s">
        <v>14528</v>
      </c>
      <c r="J281" t="s">
        <v>767</v>
      </c>
      <c r="K281" t="s">
        <v>639</v>
      </c>
      <c r="L281" t="s">
        <v>640</v>
      </c>
      <c r="M281" t="s">
        <v>14529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14530</v>
      </c>
      <c r="T281" t="s">
        <v>14529</v>
      </c>
    </row>
    <row r="282" spans="1:20" x14ac:dyDescent="0.25">
      <c r="A282" t="s">
        <v>239</v>
      </c>
      <c r="B282" t="s">
        <v>245</v>
      </c>
      <c r="C282">
        <v>159</v>
      </c>
      <c r="D282">
        <v>1</v>
      </c>
      <c r="E282" t="s">
        <v>14527</v>
      </c>
      <c r="F282">
        <v>387</v>
      </c>
      <c r="G282">
        <v>0</v>
      </c>
      <c r="H282" t="s">
        <v>637</v>
      </c>
      <c r="I282" t="s">
        <v>14528</v>
      </c>
      <c r="J282" t="s">
        <v>767</v>
      </c>
      <c r="K282" t="s">
        <v>639</v>
      </c>
      <c r="L282" t="s">
        <v>640</v>
      </c>
      <c r="M282" t="s">
        <v>14529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14530</v>
      </c>
      <c r="T282" t="s">
        <v>14529</v>
      </c>
    </row>
    <row r="283" spans="1:20" x14ac:dyDescent="0.25">
      <c r="A283" t="s">
        <v>601</v>
      </c>
      <c r="B283" t="s">
        <v>602</v>
      </c>
      <c r="C283">
        <v>159</v>
      </c>
      <c r="D283">
        <v>1</v>
      </c>
      <c r="E283" t="s">
        <v>14531</v>
      </c>
      <c r="F283">
        <v>645</v>
      </c>
      <c r="G283">
        <v>0</v>
      </c>
      <c r="H283" t="s">
        <v>637</v>
      </c>
      <c r="I283" t="s">
        <v>14532</v>
      </c>
      <c r="J283" t="s">
        <v>715</v>
      </c>
      <c r="K283" t="s">
        <v>639</v>
      </c>
      <c r="L283" t="s">
        <v>640</v>
      </c>
      <c r="M283" t="s">
        <v>14533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14534</v>
      </c>
      <c r="T283" t="s">
        <v>14533</v>
      </c>
    </row>
    <row r="284" spans="1:20" x14ac:dyDescent="0.25">
      <c r="A284" t="s">
        <v>240</v>
      </c>
      <c r="B284" t="s">
        <v>246</v>
      </c>
      <c r="C284">
        <v>159</v>
      </c>
      <c r="D284">
        <v>2</v>
      </c>
      <c r="E284" t="s">
        <v>14531</v>
      </c>
      <c r="F284">
        <v>645</v>
      </c>
      <c r="G284">
        <v>0</v>
      </c>
      <c r="H284" t="s">
        <v>637</v>
      </c>
      <c r="I284" t="s">
        <v>14532</v>
      </c>
      <c r="J284" t="s">
        <v>715</v>
      </c>
      <c r="K284" t="s">
        <v>639</v>
      </c>
      <c r="L284" t="s">
        <v>640</v>
      </c>
      <c r="M284" t="s">
        <v>14533</v>
      </c>
      <c r="N284" t="s">
        <v>639</v>
      </c>
      <c r="O284" t="s">
        <v>641</v>
      </c>
      <c r="P284" t="s">
        <v>5</v>
      </c>
      <c r="Q284" t="s">
        <v>642</v>
      </c>
      <c r="R284" t="s">
        <v>640</v>
      </c>
      <c r="S284" t="s">
        <v>14534</v>
      </c>
      <c r="T284" t="s">
        <v>14533</v>
      </c>
    </row>
    <row r="285" spans="1:20" x14ac:dyDescent="0.25">
      <c r="A285" t="s">
        <v>239</v>
      </c>
      <c r="B285" t="s">
        <v>245</v>
      </c>
      <c r="C285">
        <v>159</v>
      </c>
      <c r="D285">
        <v>1</v>
      </c>
      <c r="E285" t="s">
        <v>14531</v>
      </c>
      <c r="F285">
        <v>645</v>
      </c>
      <c r="G285">
        <v>0</v>
      </c>
      <c r="H285" t="s">
        <v>637</v>
      </c>
      <c r="I285" t="s">
        <v>14532</v>
      </c>
      <c r="J285" t="s">
        <v>715</v>
      </c>
      <c r="K285" t="s">
        <v>639</v>
      </c>
      <c r="L285" t="s">
        <v>640</v>
      </c>
      <c r="M285" t="s">
        <v>14533</v>
      </c>
      <c r="N285" t="s">
        <v>639</v>
      </c>
      <c r="O285" t="s">
        <v>641</v>
      </c>
      <c r="P285" t="s">
        <v>5</v>
      </c>
      <c r="Q285" t="s">
        <v>642</v>
      </c>
      <c r="R285" t="s">
        <v>640</v>
      </c>
      <c r="S285" t="s">
        <v>14534</v>
      </c>
      <c r="T285" t="s">
        <v>14533</v>
      </c>
    </row>
    <row r="286" spans="1:20" x14ac:dyDescent="0.25">
      <c r="A286" t="s">
        <v>241</v>
      </c>
      <c r="B286" t="s">
        <v>247</v>
      </c>
      <c r="C286">
        <v>159</v>
      </c>
      <c r="D286">
        <v>1</v>
      </c>
      <c r="E286" t="s">
        <v>14531</v>
      </c>
      <c r="F286">
        <v>645</v>
      </c>
      <c r="G286">
        <v>0</v>
      </c>
      <c r="H286" t="s">
        <v>637</v>
      </c>
      <c r="I286" t="s">
        <v>14532</v>
      </c>
      <c r="J286" t="s">
        <v>715</v>
      </c>
      <c r="K286" t="s">
        <v>639</v>
      </c>
      <c r="L286" t="s">
        <v>640</v>
      </c>
      <c r="M286" t="s">
        <v>14533</v>
      </c>
      <c r="N286" t="s">
        <v>639</v>
      </c>
      <c r="O286" t="s">
        <v>641</v>
      </c>
      <c r="P286" t="s">
        <v>5</v>
      </c>
      <c r="Q286" t="s">
        <v>642</v>
      </c>
      <c r="R286" t="s">
        <v>640</v>
      </c>
      <c r="S286" t="s">
        <v>14534</v>
      </c>
      <c r="T286" t="s">
        <v>14533</v>
      </c>
    </row>
    <row r="287" spans="1:20" x14ac:dyDescent="0.25">
      <c r="A287" t="s">
        <v>147</v>
      </c>
      <c r="B287" t="s">
        <v>148</v>
      </c>
      <c r="C287">
        <v>50</v>
      </c>
      <c r="D287">
        <v>6</v>
      </c>
      <c r="E287" t="s">
        <v>14535</v>
      </c>
      <c r="F287">
        <v>200</v>
      </c>
      <c r="G287">
        <v>0</v>
      </c>
      <c r="H287" t="s">
        <v>637</v>
      </c>
      <c r="I287" t="s">
        <v>14536</v>
      </c>
      <c r="J287" t="s">
        <v>657</v>
      </c>
      <c r="K287" t="s">
        <v>639</v>
      </c>
      <c r="L287" t="s">
        <v>640</v>
      </c>
      <c r="M287" t="s">
        <v>14537</v>
      </c>
      <c r="N287" t="s">
        <v>639</v>
      </c>
      <c r="O287" t="s">
        <v>647</v>
      </c>
      <c r="P287" t="s">
        <v>5</v>
      </c>
      <c r="Q287" t="s">
        <v>648</v>
      </c>
      <c r="R287" t="s">
        <v>640</v>
      </c>
      <c r="S287" t="s">
        <v>14538</v>
      </c>
      <c r="T287" t="s">
        <v>14539</v>
      </c>
    </row>
    <row r="288" spans="1:20" x14ac:dyDescent="0.25">
      <c r="A288" t="s">
        <v>147</v>
      </c>
      <c r="B288" t="s">
        <v>148</v>
      </c>
      <c r="C288">
        <v>33.333333333333336</v>
      </c>
      <c r="D288">
        <v>3</v>
      </c>
      <c r="E288" t="s">
        <v>14540</v>
      </c>
      <c r="F288">
        <v>100</v>
      </c>
      <c r="G288">
        <v>0</v>
      </c>
      <c r="H288" t="s">
        <v>637</v>
      </c>
      <c r="I288" t="s">
        <v>14541</v>
      </c>
      <c r="J288" t="s">
        <v>700</v>
      </c>
      <c r="K288" t="s">
        <v>639</v>
      </c>
      <c r="L288" t="s">
        <v>640</v>
      </c>
      <c r="M288" t="s">
        <v>14539</v>
      </c>
      <c r="N288" t="s">
        <v>639</v>
      </c>
      <c r="O288" t="s">
        <v>641</v>
      </c>
      <c r="P288" t="s">
        <v>5</v>
      </c>
      <c r="Q288" t="s">
        <v>642</v>
      </c>
      <c r="R288" t="s">
        <v>14542</v>
      </c>
      <c r="S288" t="s">
        <v>14543</v>
      </c>
      <c r="T288" t="s">
        <v>14539</v>
      </c>
    </row>
    <row r="289" spans="1:20" x14ac:dyDescent="0.25">
      <c r="A289" t="s">
        <v>147</v>
      </c>
      <c r="B289" t="s">
        <v>148</v>
      </c>
      <c r="C289">
        <v>65</v>
      </c>
      <c r="D289">
        <v>1</v>
      </c>
      <c r="E289" t="s">
        <v>14544</v>
      </c>
      <c r="F289">
        <v>35</v>
      </c>
      <c r="G289">
        <v>0</v>
      </c>
      <c r="H289" t="s">
        <v>637</v>
      </c>
      <c r="I289" t="s">
        <v>14545</v>
      </c>
      <c r="J289" t="s">
        <v>687</v>
      </c>
      <c r="K289" t="s">
        <v>639</v>
      </c>
      <c r="L289" t="s">
        <v>640</v>
      </c>
      <c r="M289" t="s">
        <v>14546</v>
      </c>
      <c r="N289" t="s">
        <v>639</v>
      </c>
      <c r="O289" t="s">
        <v>647</v>
      </c>
      <c r="P289" t="s">
        <v>5</v>
      </c>
      <c r="Q289" t="s">
        <v>648</v>
      </c>
      <c r="R289" t="s">
        <v>640</v>
      </c>
      <c r="S289" t="s">
        <v>14547</v>
      </c>
      <c r="T289" t="s">
        <v>14548</v>
      </c>
    </row>
    <row r="290" spans="1:20" x14ac:dyDescent="0.25">
      <c r="A290" t="s">
        <v>147</v>
      </c>
      <c r="B290" t="s">
        <v>148</v>
      </c>
      <c r="C290">
        <v>65</v>
      </c>
      <c r="D290">
        <v>2</v>
      </c>
      <c r="E290" t="s">
        <v>14549</v>
      </c>
      <c r="F290">
        <v>70</v>
      </c>
      <c r="G290">
        <v>0</v>
      </c>
      <c r="H290" t="s">
        <v>637</v>
      </c>
      <c r="I290" t="s">
        <v>14550</v>
      </c>
      <c r="J290" t="s">
        <v>643</v>
      </c>
      <c r="K290" t="s">
        <v>639</v>
      </c>
      <c r="L290" t="s">
        <v>640</v>
      </c>
      <c r="M290" t="s">
        <v>14551</v>
      </c>
      <c r="N290" t="s">
        <v>639</v>
      </c>
      <c r="O290" t="s">
        <v>647</v>
      </c>
      <c r="P290" t="s">
        <v>5</v>
      </c>
      <c r="Q290" t="s">
        <v>648</v>
      </c>
      <c r="R290" t="s">
        <v>14552</v>
      </c>
      <c r="S290" t="s">
        <v>14553</v>
      </c>
      <c r="T290" t="s">
        <v>14551</v>
      </c>
    </row>
    <row r="291" spans="1:20" x14ac:dyDescent="0.25">
      <c r="A291" t="s">
        <v>147</v>
      </c>
      <c r="B291" t="s">
        <v>148</v>
      </c>
      <c r="C291">
        <v>65</v>
      </c>
      <c r="D291">
        <v>2</v>
      </c>
      <c r="E291" t="s">
        <v>14554</v>
      </c>
      <c r="F291">
        <v>71</v>
      </c>
      <c r="G291">
        <v>1</v>
      </c>
      <c r="H291" t="s">
        <v>637</v>
      </c>
      <c r="I291" t="s">
        <v>14555</v>
      </c>
      <c r="J291" t="s">
        <v>704</v>
      </c>
      <c r="K291" t="s">
        <v>639</v>
      </c>
      <c r="L291" t="s">
        <v>640</v>
      </c>
      <c r="M291" t="s">
        <v>14556</v>
      </c>
      <c r="N291" t="s">
        <v>639</v>
      </c>
      <c r="O291" t="s">
        <v>641</v>
      </c>
      <c r="P291" t="s">
        <v>5</v>
      </c>
      <c r="Q291" t="s">
        <v>642</v>
      </c>
      <c r="R291" t="s">
        <v>640</v>
      </c>
      <c r="S291" t="s">
        <v>14557</v>
      </c>
      <c r="T291" t="s">
        <v>14556</v>
      </c>
    </row>
    <row r="292" spans="1:20" x14ac:dyDescent="0.25">
      <c r="A292" t="s">
        <v>147</v>
      </c>
      <c r="B292" t="s">
        <v>148</v>
      </c>
      <c r="C292">
        <v>40</v>
      </c>
      <c r="D292">
        <v>10</v>
      </c>
      <c r="E292" t="s">
        <v>14558</v>
      </c>
      <c r="F292">
        <v>330</v>
      </c>
      <c r="G292">
        <v>0</v>
      </c>
      <c r="H292" t="s">
        <v>637</v>
      </c>
      <c r="I292" t="s">
        <v>11803</v>
      </c>
      <c r="J292" t="s">
        <v>721</v>
      </c>
      <c r="K292" t="s">
        <v>639</v>
      </c>
      <c r="L292" t="s">
        <v>640</v>
      </c>
      <c r="M292" t="s">
        <v>14559</v>
      </c>
      <c r="N292" t="s">
        <v>639</v>
      </c>
      <c r="O292" t="s">
        <v>641</v>
      </c>
      <c r="P292" t="s">
        <v>5</v>
      </c>
      <c r="Q292" t="s">
        <v>642</v>
      </c>
      <c r="R292" t="s">
        <v>640</v>
      </c>
      <c r="S292" t="s">
        <v>14560</v>
      </c>
      <c r="T292" t="s">
        <v>14556</v>
      </c>
    </row>
    <row r="293" spans="1:20" x14ac:dyDescent="0.25">
      <c r="A293" t="s">
        <v>147</v>
      </c>
      <c r="B293" t="s">
        <v>148</v>
      </c>
      <c r="C293">
        <v>50</v>
      </c>
      <c r="D293">
        <v>6</v>
      </c>
      <c r="E293" t="s">
        <v>14561</v>
      </c>
      <c r="F293">
        <v>200</v>
      </c>
      <c r="G293">
        <v>0</v>
      </c>
      <c r="H293" t="s">
        <v>637</v>
      </c>
      <c r="I293" t="s">
        <v>13131</v>
      </c>
      <c r="J293" t="s">
        <v>638</v>
      </c>
      <c r="K293" t="s">
        <v>639</v>
      </c>
      <c r="L293" t="s">
        <v>640</v>
      </c>
      <c r="M293" t="s">
        <v>14559</v>
      </c>
      <c r="N293" t="s">
        <v>639</v>
      </c>
      <c r="O293" t="s">
        <v>647</v>
      </c>
      <c r="P293" t="s">
        <v>5</v>
      </c>
      <c r="Q293" t="s">
        <v>648</v>
      </c>
      <c r="R293" t="s">
        <v>640</v>
      </c>
      <c r="S293" t="s">
        <v>14562</v>
      </c>
      <c r="T293" t="s">
        <v>14559</v>
      </c>
    </row>
    <row r="294" spans="1:20" x14ac:dyDescent="0.25">
      <c r="A294" t="s">
        <v>601</v>
      </c>
      <c r="B294" t="s">
        <v>602</v>
      </c>
      <c r="C294">
        <v>0</v>
      </c>
      <c r="D294">
        <v>1</v>
      </c>
      <c r="E294" t="s">
        <v>14563</v>
      </c>
      <c r="F294">
        <v>0</v>
      </c>
      <c r="G294">
        <v>0</v>
      </c>
      <c r="H294" t="s">
        <v>637</v>
      </c>
      <c r="I294" t="s">
        <v>14564</v>
      </c>
      <c r="J294" t="s">
        <v>692</v>
      </c>
      <c r="K294" t="s">
        <v>639</v>
      </c>
      <c r="L294" t="s">
        <v>640</v>
      </c>
      <c r="M294" t="s">
        <v>14565</v>
      </c>
      <c r="N294" t="s">
        <v>639</v>
      </c>
      <c r="O294" t="s">
        <v>647</v>
      </c>
      <c r="P294" t="s">
        <v>5</v>
      </c>
      <c r="Q294" t="s">
        <v>648</v>
      </c>
      <c r="R294" t="s">
        <v>640</v>
      </c>
      <c r="S294" t="s">
        <v>14566</v>
      </c>
      <c r="T294" t="s">
        <v>14565</v>
      </c>
    </row>
    <row r="295" spans="1:20" x14ac:dyDescent="0.25">
      <c r="A295" t="s">
        <v>601</v>
      </c>
      <c r="B295" t="s">
        <v>602</v>
      </c>
      <c r="C295">
        <v>159</v>
      </c>
      <c r="D295">
        <v>1</v>
      </c>
      <c r="E295" t="s">
        <v>14567</v>
      </c>
      <c r="F295">
        <v>109</v>
      </c>
      <c r="G295">
        <v>0</v>
      </c>
      <c r="H295" t="s">
        <v>637</v>
      </c>
      <c r="I295" t="s">
        <v>14568</v>
      </c>
      <c r="J295" t="s">
        <v>653</v>
      </c>
      <c r="K295" t="s">
        <v>639</v>
      </c>
      <c r="L295" t="s">
        <v>640</v>
      </c>
      <c r="M295" t="s">
        <v>14569</v>
      </c>
      <c r="N295" t="s">
        <v>639</v>
      </c>
      <c r="O295" t="s">
        <v>647</v>
      </c>
      <c r="P295" t="s">
        <v>5</v>
      </c>
      <c r="Q295" t="s">
        <v>648</v>
      </c>
      <c r="R295" t="s">
        <v>640</v>
      </c>
      <c r="S295" t="s">
        <v>14570</v>
      </c>
      <c r="T295" t="s">
        <v>14569</v>
      </c>
    </row>
    <row r="296" spans="1:20" x14ac:dyDescent="0.25">
      <c r="A296" t="s">
        <v>241</v>
      </c>
      <c r="B296" t="s">
        <v>247</v>
      </c>
      <c r="C296">
        <v>159</v>
      </c>
      <c r="D296">
        <v>2</v>
      </c>
      <c r="E296" t="s">
        <v>14571</v>
      </c>
      <c r="F296">
        <v>516</v>
      </c>
      <c r="G296">
        <v>0</v>
      </c>
      <c r="H296" t="s">
        <v>637</v>
      </c>
      <c r="I296" t="s">
        <v>14572</v>
      </c>
      <c r="J296" t="s">
        <v>757</v>
      </c>
      <c r="K296" t="s">
        <v>639</v>
      </c>
      <c r="L296" t="s">
        <v>640</v>
      </c>
      <c r="M296" t="s">
        <v>14573</v>
      </c>
      <c r="N296" t="s">
        <v>639</v>
      </c>
      <c r="O296" t="s">
        <v>641</v>
      </c>
      <c r="P296" t="s">
        <v>5</v>
      </c>
      <c r="Q296" t="s">
        <v>642</v>
      </c>
      <c r="R296" t="s">
        <v>640</v>
      </c>
      <c r="S296" t="s">
        <v>14574</v>
      </c>
      <c r="T296" t="s">
        <v>14573</v>
      </c>
    </row>
    <row r="297" spans="1:20" x14ac:dyDescent="0.25">
      <c r="A297" t="s">
        <v>239</v>
      </c>
      <c r="B297" t="s">
        <v>245</v>
      </c>
      <c r="C297">
        <v>159</v>
      </c>
      <c r="D297">
        <v>2</v>
      </c>
      <c r="E297" t="s">
        <v>14571</v>
      </c>
      <c r="F297">
        <v>516</v>
      </c>
      <c r="G297">
        <v>0</v>
      </c>
      <c r="H297" t="s">
        <v>637</v>
      </c>
      <c r="I297" t="s">
        <v>14572</v>
      </c>
      <c r="J297" t="s">
        <v>757</v>
      </c>
      <c r="K297" t="s">
        <v>639</v>
      </c>
      <c r="L297" t="s">
        <v>640</v>
      </c>
      <c r="M297" t="s">
        <v>14573</v>
      </c>
      <c r="N297" t="s">
        <v>639</v>
      </c>
      <c r="O297" t="s">
        <v>641</v>
      </c>
      <c r="P297" t="s">
        <v>5</v>
      </c>
      <c r="Q297" t="s">
        <v>642</v>
      </c>
      <c r="R297" t="s">
        <v>640</v>
      </c>
      <c r="S297" t="s">
        <v>14574</v>
      </c>
      <c r="T297" t="s">
        <v>14573</v>
      </c>
    </row>
    <row r="298" spans="1:20" x14ac:dyDescent="0.25">
      <c r="A298" t="s">
        <v>147</v>
      </c>
      <c r="B298" t="s">
        <v>148</v>
      </c>
      <c r="C298">
        <v>50</v>
      </c>
      <c r="D298">
        <v>6</v>
      </c>
      <c r="E298" t="s">
        <v>14575</v>
      </c>
      <c r="F298">
        <v>200</v>
      </c>
      <c r="G298">
        <v>0</v>
      </c>
      <c r="H298" t="s">
        <v>637</v>
      </c>
      <c r="I298" t="s">
        <v>14576</v>
      </c>
      <c r="J298" t="s">
        <v>4228</v>
      </c>
      <c r="K298" t="s">
        <v>639</v>
      </c>
      <c r="L298" t="s">
        <v>640</v>
      </c>
      <c r="M298" t="s">
        <v>14577</v>
      </c>
      <c r="N298" t="s">
        <v>639</v>
      </c>
      <c r="O298" t="s">
        <v>647</v>
      </c>
      <c r="P298" t="s">
        <v>5</v>
      </c>
      <c r="Q298" t="s">
        <v>648</v>
      </c>
      <c r="R298" t="s">
        <v>640</v>
      </c>
      <c r="S298" t="s">
        <v>14578</v>
      </c>
      <c r="T298" t="s">
        <v>14577</v>
      </c>
    </row>
    <row r="299" spans="1:20" x14ac:dyDescent="0.25">
      <c r="A299" t="s">
        <v>147</v>
      </c>
      <c r="B299" t="s">
        <v>148</v>
      </c>
      <c r="C299">
        <v>50</v>
      </c>
      <c r="D299">
        <v>6</v>
      </c>
      <c r="E299" t="s">
        <v>14579</v>
      </c>
      <c r="F299">
        <v>200</v>
      </c>
      <c r="G299">
        <v>0</v>
      </c>
      <c r="H299" t="s">
        <v>637</v>
      </c>
      <c r="I299" t="s">
        <v>14580</v>
      </c>
      <c r="J299" t="s">
        <v>646</v>
      </c>
      <c r="K299" t="s">
        <v>639</v>
      </c>
      <c r="L299" t="s">
        <v>640</v>
      </c>
      <c r="M299" t="s">
        <v>14581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14582</v>
      </c>
      <c r="T299" t="s">
        <v>14581</v>
      </c>
    </row>
    <row r="300" spans="1:20" x14ac:dyDescent="0.25">
      <c r="A300" t="s">
        <v>147</v>
      </c>
      <c r="B300" t="s">
        <v>148</v>
      </c>
      <c r="C300">
        <v>33.333333333333336</v>
      </c>
      <c r="D300">
        <v>3</v>
      </c>
      <c r="E300" t="s">
        <v>14583</v>
      </c>
      <c r="F300">
        <v>100</v>
      </c>
      <c r="G300">
        <v>0</v>
      </c>
      <c r="H300" t="s">
        <v>637</v>
      </c>
      <c r="I300" t="s">
        <v>14584</v>
      </c>
      <c r="J300" t="s">
        <v>726</v>
      </c>
      <c r="K300" t="s">
        <v>639</v>
      </c>
      <c r="L300" t="s">
        <v>640</v>
      </c>
      <c r="M300" t="s">
        <v>14585</v>
      </c>
      <c r="N300" t="s">
        <v>639</v>
      </c>
      <c r="O300" t="s">
        <v>641</v>
      </c>
      <c r="P300" t="s">
        <v>5</v>
      </c>
      <c r="Q300" t="s">
        <v>642</v>
      </c>
      <c r="R300" t="s">
        <v>14586</v>
      </c>
      <c r="S300" t="s">
        <v>14587</v>
      </c>
      <c r="T300" t="s">
        <v>14585</v>
      </c>
    </row>
    <row r="301" spans="1:20" x14ac:dyDescent="0.25">
      <c r="A301" t="s">
        <v>241</v>
      </c>
      <c r="B301" t="s">
        <v>247</v>
      </c>
      <c r="C301">
        <v>159</v>
      </c>
      <c r="D301">
        <v>1</v>
      </c>
      <c r="E301" t="s">
        <v>14588</v>
      </c>
      <c r="F301">
        <v>218</v>
      </c>
      <c r="G301">
        <v>0</v>
      </c>
      <c r="H301" t="s">
        <v>637</v>
      </c>
      <c r="I301" t="s">
        <v>14483</v>
      </c>
      <c r="J301" t="s">
        <v>705</v>
      </c>
      <c r="K301" t="s">
        <v>639</v>
      </c>
      <c r="L301" t="s">
        <v>640</v>
      </c>
      <c r="M301" t="s">
        <v>14589</v>
      </c>
      <c r="N301" t="s">
        <v>639</v>
      </c>
      <c r="O301" t="s">
        <v>641</v>
      </c>
      <c r="P301" t="s">
        <v>5</v>
      </c>
      <c r="Q301" t="s">
        <v>642</v>
      </c>
      <c r="R301" t="s">
        <v>640</v>
      </c>
      <c r="S301" t="s">
        <v>14590</v>
      </c>
      <c r="T301" t="s">
        <v>14589</v>
      </c>
    </row>
    <row r="302" spans="1:20" x14ac:dyDescent="0.25">
      <c r="A302" t="s">
        <v>239</v>
      </c>
      <c r="B302" t="s">
        <v>245</v>
      </c>
      <c r="C302">
        <v>159</v>
      </c>
      <c r="D302">
        <v>1</v>
      </c>
      <c r="E302" t="s">
        <v>14588</v>
      </c>
      <c r="F302">
        <v>218</v>
      </c>
      <c r="G302">
        <v>0</v>
      </c>
      <c r="H302" t="s">
        <v>637</v>
      </c>
      <c r="I302" t="s">
        <v>14483</v>
      </c>
      <c r="J302" t="s">
        <v>705</v>
      </c>
      <c r="K302" t="s">
        <v>639</v>
      </c>
      <c r="L302" t="s">
        <v>640</v>
      </c>
      <c r="M302" t="s">
        <v>14589</v>
      </c>
      <c r="N302" t="s">
        <v>639</v>
      </c>
      <c r="O302" t="s">
        <v>641</v>
      </c>
      <c r="P302" t="s">
        <v>5</v>
      </c>
      <c r="Q302" t="s">
        <v>642</v>
      </c>
      <c r="R302" t="s">
        <v>640</v>
      </c>
      <c r="S302" t="s">
        <v>14590</v>
      </c>
      <c r="T302" t="s">
        <v>14589</v>
      </c>
    </row>
    <row r="303" spans="1:20" x14ac:dyDescent="0.25">
      <c r="A303" t="s">
        <v>147</v>
      </c>
      <c r="B303" t="s">
        <v>148</v>
      </c>
      <c r="C303">
        <v>33.333333333333336</v>
      </c>
      <c r="D303">
        <v>3</v>
      </c>
      <c r="E303" t="s">
        <v>14591</v>
      </c>
      <c r="F303">
        <v>100</v>
      </c>
      <c r="G303">
        <v>0</v>
      </c>
      <c r="H303" t="s">
        <v>637</v>
      </c>
      <c r="I303" t="s">
        <v>6077</v>
      </c>
      <c r="J303" t="s">
        <v>727</v>
      </c>
      <c r="K303" t="s">
        <v>639</v>
      </c>
      <c r="L303" t="s">
        <v>640</v>
      </c>
      <c r="M303" t="s">
        <v>14592</v>
      </c>
      <c r="N303" t="s">
        <v>639</v>
      </c>
      <c r="O303" t="s">
        <v>647</v>
      </c>
      <c r="P303" t="s">
        <v>5</v>
      </c>
      <c r="Q303" t="s">
        <v>648</v>
      </c>
      <c r="R303" t="s">
        <v>14593</v>
      </c>
      <c r="S303" t="s">
        <v>14594</v>
      </c>
      <c r="T303" t="s">
        <v>14589</v>
      </c>
    </row>
    <row r="304" spans="1:20" x14ac:dyDescent="0.25">
      <c r="A304" t="s">
        <v>147</v>
      </c>
      <c r="B304" t="s">
        <v>148</v>
      </c>
      <c r="C304">
        <v>33.333333333333336</v>
      </c>
      <c r="D304">
        <v>3</v>
      </c>
      <c r="E304" t="s">
        <v>14595</v>
      </c>
      <c r="F304">
        <v>101</v>
      </c>
      <c r="G304">
        <v>1</v>
      </c>
      <c r="H304" t="s">
        <v>637</v>
      </c>
      <c r="I304" t="s">
        <v>14596</v>
      </c>
      <c r="J304" t="s">
        <v>670</v>
      </c>
      <c r="K304" t="s">
        <v>639</v>
      </c>
      <c r="L304" t="s">
        <v>640</v>
      </c>
      <c r="M304" t="s">
        <v>14589</v>
      </c>
      <c r="N304" t="s">
        <v>639</v>
      </c>
      <c r="O304" t="s">
        <v>641</v>
      </c>
      <c r="P304" t="s">
        <v>5</v>
      </c>
      <c r="Q304" t="s">
        <v>642</v>
      </c>
      <c r="R304" t="s">
        <v>640</v>
      </c>
      <c r="S304" t="s">
        <v>14597</v>
      </c>
      <c r="T304" t="s">
        <v>14589</v>
      </c>
    </row>
    <row r="305" spans="1:20" x14ac:dyDescent="0.25">
      <c r="A305" t="s">
        <v>147</v>
      </c>
      <c r="B305" t="s">
        <v>148</v>
      </c>
      <c r="C305">
        <v>33.333333333333336</v>
      </c>
      <c r="D305">
        <v>3</v>
      </c>
      <c r="E305" t="s">
        <v>14598</v>
      </c>
      <c r="F305">
        <v>100</v>
      </c>
      <c r="G305">
        <v>0</v>
      </c>
      <c r="H305" t="s">
        <v>637</v>
      </c>
      <c r="I305" t="s">
        <v>14599</v>
      </c>
      <c r="J305" t="s">
        <v>728</v>
      </c>
      <c r="K305" t="s">
        <v>639</v>
      </c>
      <c r="L305" t="s">
        <v>640</v>
      </c>
      <c r="M305" t="s">
        <v>14600</v>
      </c>
      <c r="N305" t="s">
        <v>639</v>
      </c>
      <c r="O305" t="s">
        <v>647</v>
      </c>
      <c r="P305" t="s">
        <v>5</v>
      </c>
      <c r="Q305" t="s">
        <v>648</v>
      </c>
      <c r="R305" t="s">
        <v>14601</v>
      </c>
      <c r="S305" t="s">
        <v>14602</v>
      </c>
      <c r="T305" t="s">
        <v>14603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14604</v>
      </c>
      <c r="F306">
        <v>100</v>
      </c>
      <c r="G306">
        <v>0</v>
      </c>
      <c r="H306" t="s">
        <v>637</v>
      </c>
      <c r="I306" t="s">
        <v>14605</v>
      </c>
      <c r="J306" t="s">
        <v>663</v>
      </c>
      <c r="K306" t="s">
        <v>639</v>
      </c>
      <c r="L306" t="s">
        <v>640</v>
      </c>
      <c r="M306" t="s">
        <v>14606</v>
      </c>
      <c r="N306" t="s">
        <v>639</v>
      </c>
      <c r="O306" t="s">
        <v>641</v>
      </c>
      <c r="P306" t="s">
        <v>5</v>
      </c>
      <c r="Q306" t="s">
        <v>642</v>
      </c>
      <c r="R306" t="s">
        <v>640</v>
      </c>
      <c r="S306" t="s">
        <v>14607</v>
      </c>
      <c r="T306" t="s">
        <v>14606</v>
      </c>
    </row>
    <row r="307" spans="1:20" x14ac:dyDescent="0.25">
      <c r="A307" t="s">
        <v>241</v>
      </c>
      <c r="B307" t="s">
        <v>247</v>
      </c>
      <c r="C307">
        <v>159</v>
      </c>
      <c r="D307">
        <v>1</v>
      </c>
      <c r="E307" t="s">
        <v>14608</v>
      </c>
      <c r="F307">
        <v>218</v>
      </c>
      <c r="G307">
        <v>0</v>
      </c>
      <c r="H307" t="s">
        <v>637</v>
      </c>
      <c r="I307" t="s">
        <v>14609</v>
      </c>
      <c r="J307" t="s">
        <v>645</v>
      </c>
      <c r="K307" t="s">
        <v>639</v>
      </c>
      <c r="L307" t="s">
        <v>640</v>
      </c>
      <c r="M307" t="s">
        <v>14610</v>
      </c>
      <c r="N307" t="s">
        <v>639</v>
      </c>
      <c r="O307" t="s">
        <v>641</v>
      </c>
      <c r="P307" t="s">
        <v>5</v>
      </c>
      <c r="Q307" t="s">
        <v>642</v>
      </c>
      <c r="R307" t="s">
        <v>640</v>
      </c>
      <c r="S307" t="s">
        <v>14611</v>
      </c>
      <c r="T307" t="s">
        <v>14610</v>
      </c>
    </row>
    <row r="308" spans="1:20" x14ac:dyDescent="0.25">
      <c r="A308" t="s">
        <v>601</v>
      </c>
      <c r="B308" t="s">
        <v>602</v>
      </c>
      <c r="C308">
        <v>159</v>
      </c>
      <c r="D308">
        <v>1</v>
      </c>
      <c r="E308" t="s">
        <v>14608</v>
      </c>
      <c r="F308">
        <v>218</v>
      </c>
      <c r="G308">
        <v>0</v>
      </c>
      <c r="H308" t="s">
        <v>637</v>
      </c>
      <c r="I308" t="s">
        <v>14609</v>
      </c>
      <c r="J308" t="s">
        <v>645</v>
      </c>
      <c r="K308" t="s">
        <v>639</v>
      </c>
      <c r="L308" t="s">
        <v>640</v>
      </c>
      <c r="M308" t="s">
        <v>14610</v>
      </c>
      <c r="N308" t="s">
        <v>639</v>
      </c>
      <c r="O308" t="s">
        <v>641</v>
      </c>
      <c r="P308" t="s">
        <v>5</v>
      </c>
      <c r="Q308" t="s">
        <v>642</v>
      </c>
      <c r="R308" t="s">
        <v>640</v>
      </c>
      <c r="S308" t="s">
        <v>14611</v>
      </c>
      <c r="T308" t="s">
        <v>14610</v>
      </c>
    </row>
    <row r="309" spans="1:20" x14ac:dyDescent="0.25">
      <c r="A309" t="s">
        <v>240</v>
      </c>
      <c r="B309" t="s">
        <v>246</v>
      </c>
      <c r="C309">
        <v>159</v>
      </c>
      <c r="D309">
        <v>1</v>
      </c>
      <c r="E309" t="s">
        <v>14612</v>
      </c>
      <c r="F309">
        <v>109</v>
      </c>
      <c r="G309">
        <v>0</v>
      </c>
      <c r="H309" t="s">
        <v>637</v>
      </c>
      <c r="I309" t="s">
        <v>14613</v>
      </c>
      <c r="J309" t="s">
        <v>722</v>
      </c>
      <c r="K309" t="s">
        <v>639</v>
      </c>
      <c r="L309" t="s">
        <v>640</v>
      </c>
      <c r="M309" t="s">
        <v>14614</v>
      </c>
      <c r="N309" t="s">
        <v>639</v>
      </c>
      <c r="O309" t="s">
        <v>641</v>
      </c>
      <c r="P309" t="s">
        <v>5</v>
      </c>
      <c r="Q309" t="s">
        <v>642</v>
      </c>
      <c r="R309" t="s">
        <v>640</v>
      </c>
      <c r="S309" t="s">
        <v>14615</v>
      </c>
      <c r="T309" t="s">
        <v>14614</v>
      </c>
    </row>
    <row r="310" spans="1:20" x14ac:dyDescent="0.25">
      <c r="A310" t="s">
        <v>239</v>
      </c>
      <c r="B310" t="s">
        <v>245</v>
      </c>
      <c r="C310">
        <v>159</v>
      </c>
      <c r="D310">
        <v>1</v>
      </c>
      <c r="E310" t="s">
        <v>14616</v>
      </c>
      <c r="F310">
        <v>109</v>
      </c>
      <c r="G310">
        <v>0</v>
      </c>
      <c r="H310" t="s">
        <v>637</v>
      </c>
      <c r="I310" t="s">
        <v>14617</v>
      </c>
      <c r="J310" t="s">
        <v>670</v>
      </c>
      <c r="K310" t="s">
        <v>639</v>
      </c>
      <c r="L310" t="s">
        <v>640</v>
      </c>
      <c r="M310" t="s">
        <v>14614</v>
      </c>
      <c r="N310" t="s">
        <v>639</v>
      </c>
      <c r="O310" t="s">
        <v>641</v>
      </c>
      <c r="P310" t="s">
        <v>5</v>
      </c>
      <c r="Q310" t="s">
        <v>642</v>
      </c>
      <c r="R310" t="s">
        <v>640</v>
      </c>
      <c r="S310" t="s">
        <v>14618</v>
      </c>
      <c r="T310" t="s">
        <v>14614</v>
      </c>
    </row>
    <row r="311" spans="1:20" x14ac:dyDescent="0.25">
      <c r="A311" t="s">
        <v>147</v>
      </c>
      <c r="B311" t="s">
        <v>148</v>
      </c>
      <c r="C311">
        <v>33.333333333333336</v>
      </c>
      <c r="D311">
        <v>3</v>
      </c>
      <c r="E311" t="s">
        <v>14619</v>
      </c>
      <c r="F311">
        <v>100</v>
      </c>
      <c r="G311">
        <v>0</v>
      </c>
      <c r="H311" t="s">
        <v>637</v>
      </c>
      <c r="I311" t="s">
        <v>14620</v>
      </c>
      <c r="J311" t="s">
        <v>693</v>
      </c>
      <c r="K311" t="s">
        <v>639</v>
      </c>
      <c r="L311" t="s">
        <v>640</v>
      </c>
      <c r="M311" t="s">
        <v>14621</v>
      </c>
      <c r="N311" t="s">
        <v>639</v>
      </c>
      <c r="O311" t="s">
        <v>641</v>
      </c>
      <c r="P311" t="s">
        <v>5</v>
      </c>
      <c r="Q311" t="s">
        <v>642</v>
      </c>
      <c r="R311" t="s">
        <v>640</v>
      </c>
      <c r="S311" t="s">
        <v>14622</v>
      </c>
      <c r="T311" t="s">
        <v>14621</v>
      </c>
    </row>
    <row r="312" spans="1:20" x14ac:dyDescent="0.25">
      <c r="A312" t="s">
        <v>18</v>
      </c>
      <c r="B312" t="s">
        <v>19</v>
      </c>
      <c r="C312">
        <v>66.666666666666671</v>
      </c>
      <c r="D312">
        <v>3</v>
      </c>
      <c r="E312" t="s">
        <v>14623</v>
      </c>
      <c r="F312">
        <v>329</v>
      </c>
      <c r="G312">
        <v>0</v>
      </c>
      <c r="H312" t="s">
        <v>637</v>
      </c>
      <c r="I312" t="s">
        <v>14624</v>
      </c>
      <c r="J312" t="s">
        <v>681</v>
      </c>
      <c r="K312" t="s">
        <v>639</v>
      </c>
      <c r="L312" t="s">
        <v>640</v>
      </c>
      <c r="M312" t="s">
        <v>14625</v>
      </c>
      <c r="N312" t="s">
        <v>639</v>
      </c>
      <c r="O312" t="s">
        <v>647</v>
      </c>
      <c r="P312" t="s">
        <v>5</v>
      </c>
      <c r="Q312" t="s">
        <v>648</v>
      </c>
      <c r="R312" t="s">
        <v>640</v>
      </c>
      <c r="S312" t="s">
        <v>14626</v>
      </c>
      <c r="T312" t="s">
        <v>14625</v>
      </c>
    </row>
    <row r="313" spans="1:20" x14ac:dyDescent="0.25">
      <c r="A313" t="s">
        <v>147</v>
      </c>
      <c r="B313" t="s">
        <v>148</v>
      </c>
      <c r="C313">
        <v>33.333333333333336</v>
      </c>
      <c r="D313">
        <v>3</v>
      </c>
      <c r="E313" t="s">
        <v>14623</v>
      </c>
      <c r="F313">
        <v>329</v>
      </c>
      <c r="G313">
        <v>0</v>
      </c>
      <c r="H313" t="s">
        <v>637</v>
      </c>
      <c r="I313" t="s">
        <v>14624</v>
      </c>
      <c r="J313" t="s">
        <v>681</v>
      </c>
      <c r="K313" t="s">
        <v>639</v>
      </c>
      <c r="L313" t="s">
        <v>640</v>
      </c>
      <c r="M313" t="s">
        <v>14625</v>
      </c>
      <c r="N313" t="s">
        <v>639</v>
      </c>
      <c r="O313" t="s">
        <v>647</v>
      </c>
      <c r="P313" t="s">
        <v>5</v>
      </c>
      <c r="Q313" t="s">
        <v>648</v>
      </c>
      <c r="R313" t="s">
        <v>640</v>
      </c>
      <c r="S313" t="s">
        <v>14626</v>
      </c>
      <c r="T313" t="s">
        <v>14625</v>
      </c>
    </row>
    <row r="314" spans="1:20" x14ac:dyDescent="0.25">
      <c r="A314" t="s">
        <v>240</v>
      </c>
      <c r="B314" t="s">
        <v>246</v>
      </c>
      <c r="C314">
        <v>159</v>
      </c>
      <c r="D314">
        <v>1</v>
      </c>
      <c r="E314" t="s">
        <v>14623</v>
      </c>
      <c r="F314">
        <v>329</v>
      </c>
      <c r="G314">
        <v>0</v>
      </c>
      <c r="H314" t="s">
        <v>637</v>
      </c>
      <c r="I314" t="s">
        <v>14624</v>
      </c>
      <c r="J314" t="s">
        <v>681</v>
      </c>
      <c r="K314" t="s">
        <v>639</v>
      </c>
      <c r="L314" t="s">
        <v>640</v>
      </c>
      <c r="M314" t="s">
        <v>14625</v>
      </c>
      <c r="N314" t="s">
        <v>639</v>
      </c>
      <c r="O314" t="s">
        <v>647</v>
      </c>
      <c r="P314" t="s">
        <v>5</v>
      </c>
      <c r="Q314" t="s">
        <v>648</v>
      </c>
      <c r="R314" t="s">
        <v>640</v>
      </c>
      <c r="S314" t="s">
        <v>14626</v>
      </c>
      <c r="T314" t="s">
        <v>14625</v>
      </c>
    </row>
    <row r="315" spans="1:20" x14ac:dyDescent="0.25">
      <c r="A315" t="s">
        <v>147</v>
      </c>
      <c r="B315" t="s">
        <v>148</v>
      </c>
      <c r="C315">
        <v>33.333333333333336</v>
      </c>
      <c r="D315">
        <v>3</v>
      </c>
      <c r="E315" t="s">
        <v>14627</v>
      </c>
      <c r="F315">
        <v>100</v>
      </c>
      <c r="G315">
        <v>0</v>
      </c>
      <c r="H315" t="s">
        <v>637</v>
      </c>
      <c r="I315" t="s">
        <v>6077</v>
      </c>
      <c r="J315" t="s">
        <v>727</v>
      </c>
      <c r="K315" t="s">
        <v>639</v>
      </c>
      <c r="L315" t="s">
        <v>640</v>
      </c>
      <c r="M315" t="s">
        <v>14625</v>
      </c>
      <c r="N315" t="s">
        <v>639</v>
      </c>
      <c r="O315" t="s">
        <v>647</v>
      </c>
      <c r="P315" t="s">
        <v>5</v>
      </c>
      <c r="Q315" t="s">
        <v>648</v>
      </c>
      <c r="R315" t="s">
        <v>14628</v>
      </c>
      <c r="S315" t="s">
        <v>14629</v>
      </c>
      <c r="T315" t="s">
        <v>14630</v>
      </c>
    </row>
    <row r="316" spans="1:20" x14ac:dyDescent="0.25">
      <c r="A316" t="s">
        <v>241</v>
      </c>
      <c r="B316" t="s">
        <v>247</v>
      </c>
      <c r="C316">
        <v>159</v>
      </c>
      <c r="D316">
        <v>1</v>
      </c>
      <c r="E316" t="s">
        <v>14631</v>
      </c>
      <c r="F316">
        <v>100</v>
      </c>
      <c r="G316">
        <v>0</v>
      </c>
      <c r="H316" t="s">
        <v>637</v>
      </c>
      <c r="I316" t="s">
        <v>14632</v>
      </c>
      <c r="J316" t="s">
        <v>655</v>
      </c>
      <c r="K316" t="s">
        <v>639</v>
      </c>
      <c r="L316" t="s">
        <v>640</v>
      </c>
      <c r="M316" t="s">
        <v>14625</v>
      </c>
      <c r="N316" t="s">
        <v>639</v>
      </c>
      <c r="O316" t="s">
        <v>647</v>
      </c>
      <c r="P316" t="s">
        <v>5</v>
      </c>
      <c r="Q316" t="s">
        <v>648</v>
      </c>
      <c r="R316" t="s">
        <v>640</v>
      </c>
      <c r="S316" t="s">
        <v>14633</v>
      </c>
      <c r="T316" t="s">
        <v>14630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14634</v>
      </c>
      <c r="F317">
        <v>100</v>
      </c>
      <c r="G317">
        <v>0</v>
      </c>
      <c r="H317" t="s">
        <v>637</v>
      </c>
      <c r="I317" t="s">
        <v>14635</v>
      </c>
      <c r="J317" t="s">
        <v>663</v>
      </c>
      <c r="K317" t="s">
        <v>639</v>
      </c>
      <c r="L317" t="s">
        <v>640</v>
      </c>
      <c r="M317" t="s">
        <v>14630</v>
      </c>
      <c r="N317" t="s">
        <v>639</v>
      </c>
      <c r="O317" t="s">
        <v>641</v>
      </c>
      <c r="P317" t="s">
        <v>5</v>
      </c>
      <c r="Q317" t="s">
        <v>642</v>
      </c>
      <c r="R317" t="s">
        <v>640</v>
      </c>
      <c r="S317" t="s">
        <v>14636</v>
      </c>
      <c r="T317" t="s">
        <v>14630</v>
      </c>
    </row>
    <row r="318" spans="1:20" x14ac:dyDescent="0.25">
      <c r="A318" t="s">
        <v>147</v>
      </c>
      <c r="B318" t="s">
        <v>148</v>
      </c>
      <c r="C318">
        <v>33.333333333333336</v>
      </c>
      <c r="D318">
        <v>6</v>
      </c>
      <c r="E318" t="s">
        <v>14637</v>
      </c>
      <c r="F318">
        <v>200</v>
      </c>
      <c r="G318">
        <v>0</v>
      </c>
      <c r="H318" t="s">
        <v>637</v>
      </c>
      <c r="I318" t="s">
        <v>7271</v>
      </c>
      <c r="J318" t="s">
        <v>740</v>
      </c>
      <c r="K318" t="s">
        <v>639</v>
      </c>
      <c r="L318" t="s">
        <v>640</v>
      </c>
      <c r="M318" t="s">
        <v>14638</v>
      </c>
      <c r="N318" t="s">
        <v>639</v>
      </c>
      <c r="O318" t="s">
        <v>641</v>
      </c>
      <c r="P318" t="s">
        <v>5</v>
      </c>
      <c r="Q318" t="s">
        <v>642</v>
      </c>
      <c r="R318" t="s">
        <v>640</v>
      </c>
      <c r="S318" t="s">
        <v>14639</v>
      </c>
      <c r="T318" t="s">
        <v>14638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14640</v>
      </c>
      <c r="F319">
        <v>100</v>
      </c>
      <c r="G319">
        <v>0</v>
      </c>
      <c r="H319" t="s">
        <v>637</v>
      </c>
      <c r="I319" t="s">
        <v>14641</v>
      </c>
      <c r="J319" t="s">
        <v>715</v>
      </c>
      <c r="K319" t="s">
        <v>639</v>
      </c>
      <c r="L319" t="s">
        <v>640</v>
      </c>
      <c r="M319" t="s">
        <v>13954</v>
      </c>
      <c r="N319" t="s">
        <v>639</v>
      </c>
      <c r="O319" t="s">
        <v>641</v>
      </c>
      <c r="P319" t="s">
        <v>5</v>
      </c>
      <c r="Q319" t="s">
        <v>642</v>
      </c>
      <c r="R319" t="s">
        <v>640</v>
      </c>
      <c r="S319" t="s">
        <v>14642</v>
      </c>
      <c r="T319" t="s">
        <v>13954</v>
      </c>
    </row>
    <row r="320" spans="1:20" x14ac:dyDescent="0.25">
      <c r="A320" t="s">
        <v>18</v>
      </c>
      <c r="B320" t="s">
        <v>19</v>
      </c>
      <c r="C320">
        <v>66.666666666666671</v>
      </c>
      <c r="D320">
        <v>3</v>
      </c>
      <c r="E320" t="s">
        <v>14643</v>
      </c>
      <c r="F320">
        <v>129</v>
      </c>
      <c r="G320">
        <v>0</v>
      </c>
      <c r="H320" t="s">
        <v>649</v>
      </c>
      <c r="I320" t="s">
        <v>7697</v>
      </c>
      <c r="J320" t="s">
        <v>14644</v>
      </c>
      <c r="K320" t="s">
        <v>14645</v>
      </c>
      <c r="L320" t="s">
        <v>11051</v>
      </c>
      <c r="M320" t="s">
        <v>14646</v>
      </c>
      <c r="N320" t="s">
        <v>639</v>
      </c>
      <c r="O320" t="s">
        <v>651</v>
      </c>
      <c r="P320" t="s">
        <v>26</v>
      </c>
      <c r="Q320" t="s">
        <v>652</v>
      </c>
      <c r="R320" t="s">
        <v>640</v>
      </c>
      <c r="S320" t="s">
        <v>14647</v>
      </c>
      <c r="T320" t="s">
        <v>14646</v>
      </c>
    </row>
    <row r="321" spans="1:20" x14ac:dyDescent="0.25">
      <c r="A321" t="s">
        <v>147</v>
      </c>
      <c r="B321" t="s">
        <v>148</v>
      </c>
      <c r="C321">
        <v>50</v>
      </c>
      <c r="D321">
        <v>6</v>
      </c>
      <c r="E321" t="s">
        <v>14648</v>
      </c>
      <c r="F321">
        <v>200</v>
      </c>
      <c r="G321">
        <v>0</v>
      </c>
      <c r="H321" t="s">
        <v>637</v>
      </c>
      <c r="I321" t="s">
        <v>14649</v>
      </c>
      <c r="J321" t="s">
        <v>741</v>
      </c>
      <c r="K321" t="s">
        <v>639</v>
      </c>
      <c r="L321" t="s">
        <v>640</v>
      </c>
      <c r="M321" t="s">
        <v>14650</v>
      </c>
      <c r="N321" t="s">
        <v>639</v>
      </c>
      <c r="O321" t="s">
        <v>641</v>
      </c>
      <c r="P321" t="s">
        <v>5</v>
      </c>
      <c r="Q321" t="s">
        <v>642</v>
      </c>
      <c r="R321" t="s">
        <v>640</v>
      </c>
      <c r="S321" t="s">
        <v>14651</v>
      </c>
      <c r="T321" t="s">
        <v>14650</v>
      </c>
    </row>
    <row r="322" spans="1:20" x14ac:dyDescent="0.25">
      <c r="A322" t="s">
        <v>240</v>
      </c>
      <c r="B322" t="s">
        <v>742</v>
      </c>
      <c r="C322">
        <v>82.08</v>
      </c>
      <c r="D322">
        <v>1</v>
      </c>
      <c r="E322" t="s">
        <v>14652</v>
      </c>
      <c r="F322">
        <v>89.58</v>
      </c>
      <c r="G322">
        <v>7.5</v>
      </c>
      <c r="H322" t="s">
        <v>677</v>
      </c>
      <c r="I322" t="s">
        <v>14653</v>
      </c>
      <c r="J322" t="s">
        <v>14654</v>
      </c>
      <c r="K322" t="s">
        <v>3335</v>
      </c>
      <c r="L322" t="s">
        <v>14655</v>
      </c>
      <c r="M322" t="s">
        <v>14656</v>
      </c>
      <c r="N322" t="s">
        <v>639</v>
      </c>
      <c r="O322" t="s">
        <v>678</v>
      </c>
      <c r="P322" t="s">
        <v>23</v>
      </c>
      <c r="Q322" t="s">
        <v>679</v>
      </c>
      <c r="R322" t="s">
        <v>640</v>
      </c>
      <c r="S322" t="s">
        <v>14657</v>
      </c>
      <c r="T322" t="s">
        <v>14656</v>
      </c>
    </row>
    <row r="323" spans="1:20" x14ac:dyDescent="0.25">
      <c r="A323" t="s">
        <v>147</v>
      </c>
      <c r="B323" t="s">
        <v>148</v>
      </c>
      <c r="C323">
        <v>65</v>
      </c>
      <c r="D323">
        <v>18</v>
      </c>
      <c r="E323" t="s">
        <v>14658</v>
      </c>
      <c r="F323">
        <v>630</v>
      </c>
      <c r="G323">
        <v>0</v>
      </c>
      <c r="H323" t="s">
        <v>637</v>
      </c>
      <c r="I323" t="s">
        <v>14659</v>
      </c>
      <c r="J323" t="s">
        <v>708</v>
      </c>
      <c r="K323" t="s">
        <v>639</v>
      </c>
      <c r="L323" t="s">
        <v>640</v>
      </c>
      <c r="M323" t="s">
        <v>14660</v>
      </c>
      <c r="N323" t="s">
        <v>639</v>
      </c>
      <c r="O323" t="s">
        <v>641</v>
      </c>
      <c r="P323" t="s">
        <v>5</v>
      </c>
      <c r="Q323" t="s">
        <v>642</v>
      </c>
      <c r="R323" t="s">
        <v>640</v>
      </c>
      <c r="S323" t="s">
        <v>14661</v>
      </c>
      <c r="T323" t="s">
        <v>14660</v>
      </c>
    </row>
    <row r="324" spans="1:20" x14ac:dyDescent="0.25">
      <c r="A324" t="s">
        <v>101</v>
      </c>
      <c r="B324" t="s">
        <v>12585</v>
      </c>
      <c r="C324">
        <v>120</v>
      </c>
      <c r="D324">
        <v>1</v>
      </c>
      <c r="E324" t="s">
        <v>14662</v>
      </c>
      <c r="F324">
        <v>100</v>
      </c>
      <c r="G324">
        <v>0</v>
      </c>
      <c r="H324" t="s">
        <v>637</v>
      </c>
      <c r="I324" t="s">
        <v>12417</v>
      </c>
      <c r="J324" t="s">
        <v>670</v>
      </c>
      <c r="K324" t="s">
        <v>639</v>
      </c>
      <c r="L324" t="s">
        <v>640</v>
      </c>
      <c r="M324" t="s">
        <v>14663</v>
      </c>
      <c r="N324" t="s">
        <v>639</v>
      </c>
      <c r="O324" t="s">
        <v>647</v>
      </c>
      <c r="P324" t="s">
        <v>5</v>
      </c>
      <c r="Q324" t="s">
        <v>648</v>
      </c>
      <c r="R324" t="s">
        <v>640</v>
      </c>
      <c r="S324" t="s">
        <v>14664</v>
      </c>
      <c r="T324" t="s">
        <v>14663</v>
      </c>
    </row>
    <row r="325" spans="1:20" x14ac:dyDescent="0.25">
      <c r="A325" t="s">
        <v>241</v>
      </c>
      <c r="B325" t="s">
        <v>742</v>
      </c>
      <c r="C325">
        <v>54.66</v>
      </c>
      <c r="D325">
        <v>1</v>
      </c>
      <c r="E325" t="s">
        <v>14665</v>
      </c>
      <c r="F325">
        <v>61.66</v>
      </c>
      <c r="G325">
        <v>7</v>
      </c>
      <c r="H325" t="s">
        <v>677</v>
      </c>
      <c r="I325" t="s">
        <v>14666</v>
      </c>
      <c r="J325" t="s">
        <v>14667</v>
      </c>
      <c r="K325" t="s">
        <v>8704</v>
      </c>
      <c r="L325" t="s">
        <v>14668</v>
      </c>
      <c r="M325" t="s">
        <v>14669</v>
      </c>
      <c r="N325" t="s">
        <v>639</v>
      </c>
      <c r="O325" t="s">
        <v>678</v>
      </c>
      <c r="P325" t="s">
        <v>23</v>
      </c>
      <c r="Q325" t="s">
        <v>679</v>
      </c>
      <c r="R325" t="s">
        <v>640</v>
      </c>
      <c r="S325" t="s">
        <v>14670</v>
      </c>
      <c r="T325" t="s">
        <v>14671</v>
      </c>
    </row>
    <row r="326" spans="1:20" x14ac:dyDescent="0.25">
      <c r="A326" t="s">
        <v>241</v>
      </c>
      <c r="B326" t="s">
        <v>247</v>
      </c>
      <c r="C326">
        <v>159</v>
      </c>
      <c r="D326">
        <v>1</v>
      </c>
      <c r="E326" t="s">
        <v>14672</v>
      </c>
      <c r="F326">
        <v>387</v>
      </c>
      <c r="G326">
        <v>0</v>
      </c>
      <c r="H326" t="s">
        <v>637</v>
      </c>
      <c r="I326" t="s">
        <v>14673</v>
      </c>
      <c r="J326" t="s">
        <v>698</v>
      </c>
      <c r="K326" t="s">
        <v>639</v>
      </c>
      <c r="L326" t="s">
        <v>640</v>
      </c>
      <c r="M326" t="s">
        <v>14674</v>
      </c>
      <c r="N326" t="s">
        <v>639</v>
      </c>
      <c r="O326" t="s">
        <v>641</v>
      </c>
      <c r="P326" t="s">
        <v>5</v>
      </c>
      <c r="Q326" t="s">
        <v>642</v>
      </c>
      <c r="R326" t="s">
        <v>640</v>
      </c>
      <c r="S326" t="s">
        <v>14675</v>
      </c>
      <c r="T326" t="s">
        <v>14674</v>
      </c>
    </row>
    <row r="327" spans="1:20" x14ac:dyDescent="0.25">
      <c r="A327" t="s">
        <v>240</v>
      </c>
      <c r="B327" t="s">
        <v>246</v>
      </c>
      <c r="C327">
        <v>159</v>
      </c>
      <c r="D327">
        <v>1</v>
      </c>
      <c r="E327" t="s">
        <v>14672</v>
      </c>
      <c r="F327">
        <v>387</v>
      </c>
      <c r="G327">
        <v>0</v>
      </c>
      <c r="H327" t="s">
        <v>637</v>
      </c>
      <c r="I327" t="s">
        <v>14673</v>
      </c>
      <c r="J327" t="s">
        <v>698</v>
      </c>
      <c r="K327" t="s">
        <v>639</v>
      </c>
      <c r="L327" t="s">
        <v>640</v>
      </c>
      <c r="M327" t="s">
        <v>14674</v>
      </c>
      <c r="N327" t="s">
        <v>639</v>
      </c>
      <c r="O327" t="s">
        <v>641</v>
      </c>
      <c r="P327" t="s">
        <v>5</v>
      </c>
      <c r="Q327" t="s">
        <v>642</v>
      </c>
      <c r="R327" t="s">
        <v>640</v>
      </c>
      <c r="S327" t="s">
        <v>14675</v>
      </c>
      <c r="T327" t="s">
        <v>14674</v>
      </c>
    </row>
    <row r="328" spans="1:20" x14ac:dyDescent="0.25">
      <c r="A328" t="s">
        <v>239</v>
      </c>
      <c r="B328" t="s">
        <v>245</v>
      </c>
      <c r="C328">
        <v>159</v>
      </c>
      <c r="D328">
        <v>1</v>
      </c>
      <c r="E328" t="s">
        <v>14672</v>
      </c>
      <c r="F328">
        <v>387</v>
      </c>
      <c r="G328">
        <v>0</v>
      </c>
      <c r="H328" t="s">
        <v>637</v>
      </c>
      <c r="I328" t="s">
        <v>14673</v>
      </c>
      <c r="J328" t="s">
        <v>698</v>
      </c>
      <c r="K328" t="s">
        <v>639</v>
      </c>
      <c r="L328" t="s">
        <v>640</v>
      </c>
      <c r="M328" t="s">
        <v>14674</v>
      </c>
      <c r="N328" t="s">
        <v>639</v>
      </c>
      <c r="O328" t="s">
        <v>641</v>
      </c>
      <c r="P328" t="s">
        <v>5</v>
      </c>
      <c r="Q328" t="s">
        <v>642</v>
      </c>
      <c r="R328" t="s">
        <v>640</v>
      </c>
      <c r="S328" t="s">
        <v>14675</v>
      </c>
      <c r="T328" t="s">
        <v>14674</v>
      </c>
    </row>
    <row r="329" spans="1:20" x14ac:dyDescent="0.25">
      <c r="A329" t="s">
        <v>77</v>
      </c>
      <c r="B329" t="s">
        <v>78</v>
      </c>
      <c r="C329">
        <v>33.333333333333336</v>
      </c>
      <c r="D329">
        <v>3</v>
      </c>
      <c r="E329" t="s">
        <v>14676</v>
      </c>
      <c r="F329">
        <v>134.99</v>
      </c>
      <c r="G329">
        <v>0</v>
      </c>
      <c r="H329" t="s">
        <v>637</v>
      </c>
      <c r="I329" t="s">
        <v>14677</v>
      </c>
      <c r="J329" t="s">
        <v>709</v>
      </c>
      <c r="K329" t="s">
        <v>639</v>
      </c>
      <c r="L329" t="s">
        <v>640</v>
      </c>
      <c r="M329" t="s">
        <v>14678</v>
      </c>
      <c r="N329" t="s">
        <v>639</v>
      </c>
      <c r="O329" t="s">
        <v>641</v>
      </c>
      <c r="P329" t="s">
        <v>5</v>
      </c>
      <c r="Q329" t="s">
        <v>642</v>
      </c>
      <c r="R329" t="s">
        <v>640</v>
      </c>
      <c r="S329" t="s">
        <v>14679</v>
      </c>
      <c r="T329" t="s">
        <v>14680</v>
      </c>
    </row>
    <row r="330" spans="1:20" x14ac:dyDescent="0.25">
      <c r="A330" t="s">
        <v>147</v>
      </c>
      <c r="B330" t="s">
        <v>148</v>
      </c>
      <c r="C330">
        <v>50</v>
      </c>
      <c r="D330">
        <v>6</v>
      </c>
      <c r="E330" t="s">
        <v>14681</v>
      </c>
      <c r="F330">
        <v>200</v>
      </c>
      <c r="G330">
        <v>0</v>
      </c>
      <c r="H330" t="s">
        <v>637</v>
      </c>
      <c r="I330" t="s">
        <v>14682</v>
      </c>
      <c r="J330" t="s">
        <v>692</v>
      </c>
      <c r="K330" t="s">
        <v>639</v>
      </c>
      <c r="L330" t="s">
        <v>640</v>
      </c>
      <c r="M330" t="s">
        <v>14683</v>
      </c>
      <c r="N330" t="s">
        <v>639</v>
      </c>
      <c r="O330" t="s">
        <v>647</v>
      </c>
      <c r="P330" t="s">
        <v>5</v>
      </c>
      <c r="Q330" t="s">
        <v>648</v>
      </c>
      <c r="R330" t="s">
        <v>640</v>
      </c>
      <c r="S330" t="s">
        <v>14684</v>
      </c>
      <c r="T330" t="s">
        <v>14685</v>
      </c>
    </row>
    <row r="331" spans="1:20" x14ac:dyDescent="0.25">
      <c r="A331" t="s">
        <v>22</v>
      </c>
      <c r="B331" t="s">
        <v>27</v>
      </c>
      <c r="C331">
        <v>66.333333333333329</v>
      </c>
      <c r="D331">
        <v>3</v>
      </c>
      <c r="E331" t="s">
        <v>14686</v>
      </c>
      <c r="F331">
        <v>197</v>
      </c>
      <c r="G331">
        <v>0</v>
      </c>
      <c r="H331" t="s">
        <v>637</v>
      </c>
      <c r="I331" t="s">
        <v>14687</v>
      </c>
      <c r="J331" t="s">
        <v>646</v>
      </c>
      <c r="K331" t="s">
        <v>639</v>
      </c>
      <c r="L331" t="s">
        <v>640</v>
      </c>
      <c r="M331" t="s">
        <v>14688</v>
      </c>
      <c r="N331" t="s">
        <v>639</v>
      </c>
      <c r="O331" t="s">
        <v>647</v>
      </c>
      <c r="P331" t="s">
        <v>5</v>
      </c>
      <c r="Q331" t="s">
        <v>648</v>
      </c>
      <c r="R331" t="s">
        <v>640</v>
      </c>
      <c r="S331" t="s">
        <v>14689</v>
      </c>
      <c r="T331" t="s">
        <v>14690</v>
      </c>
    </row>
    <row r="332" spans="1:20" x14ac:dyDescent="0.25">
      <c r="A332" t="s">
        <v>18</v>
      </c>
      <c r="B332" t="s">
        <v>19</v>
      </c>
      <c r="C332">
        <v>33</v>
      </c>
      <c r="D332">
        <v>10</v>
      </c>
      <c r="E332" t="s">
        <v>14691</v>
      </c>
      <c r="F332">
        <v>330</v>
      </c>
      <c r="G332">
        <v>0</v>
      </c>
      <c r="H332" t="s">
        <v>661</v>
      </c>
      <c r="I332" t="s">
        <v>14692</v>
      </c>
      <c r="J332" t="s">
        <v>704</v>
      </c>
      <c r="K332" t="s">
        <v>639</v>
      </c>
      <c r="L332" t="s">
        <v>640</v>
      </c>
      <c r="M332" t="s">
        <v>14693</v>
      </c>
      <c r="N332" t="s">
        <v>639</v>
      </c>
      <c r="O332" t="s">
        <v>641</v>
      </c>
      <c r="P332" t="s">
        <v>5</v>
      </c>
      <c r="Q332" t="s">
        <v>642</v>
      </c>
      <c r="R332" t="s">
        <v>640</v>
      </c>
      <c r="S332" t="s">
        <v>14694</v>
      </c>
      <c r="T332" t="s">
        <v>14695</v>
      </c>
    </row>
    <row r="333" spans="1:20" x14ac:dyDescent="0.25">
      <c r="A333" t="s">
        <v>22</v>
      </c>
      <c r="B333" t="s">
        <v>27</v>
      </c>
      <c r="C333">
        <v>80</v>
      </c>
      <c r="D333">
        <v>3</v>
      </c>
      <c r="E333" t="s">
        <v>14696</v>
      </c>
      <c r="F333">
        <v>240</v>
      </c>
      <c r="G333">
        <v>0</v>
      </c>
      <c r="H333" t="s">
        <v>649</v>
      </c>
      <c r="I333" t="s">
        <v>8798</v>
      </c>
      <c r="J333" t="s">
        <v>8799</v>
      </c>
      <c r="K333" t="s">
        <v>8178</v>
      </c>
      <c r="L333" t="s">
        <v>882</v>
      </c>
      <c r="M333" t="s">
        <v>14697</v>
      </c>
      <c r="N333" t="s">
        <v>639</v>
      </c>
      <c r="O333" t="s">
        <v>651</v>
      </c>
      <c r="P333" t="s">
        <v>26</v>
      </c>
      <c r="Q333" t="s">
        <v>652</v>
      </c>
      <c r="R333" t="s">
        <v>640</v>
      </c>
      <c r="S333" t="s">
        <v>14698</v>
      </c>
      <c r="T333" t="s">
        <v>14699</v>
      </c>
    </row>
    <row r="334" spans="1:20" x14ac:dyDescent="0.25">
      <c r="A334" t="s">
        <v>77</v>
      </c>
      <c r="B334" t="s">
        <v>78</v>
      </c>
      <c r="C334">
        <v>33.333333333333336</v>
      </c>
      <c r="D334">
        <v>3</v>
      </c>
      <c r="E334" t="s">
        <v>14700</v>
      </c>
      <c r="F334">
        <v>134.99</v>
      </c>
      <c r="G334">
        <v>0</v>
      </c>
      <c r="H334" t="s">
        <v>637</v>
      </c>
      <c r="I334" t="s">
        <v>10421</v>
      </c>
      <c r="J334" t="s">
        <v>692</v>
      </c>
      <c r="K334" t="s">
        <v>639</v>
      </c>
      <c r="L334" t="s">
        <v>640</v>
      </c>
      <c r="M334" t="s">
        <v>14701</v>
      </c>
      <c r="N334" t="s">
        <v>639</v>
      </c>
      <c r="O334" t="s">
        <v>641</v>
      </c>
      <c r="P334" t="s">
        <v>5</v>
      </c>
      <c r="Q334" t="s">
        <v>642</v>
      </c>
      <c r="R334" t="s">
        <v>640</v>
      </c>
      <c r="S334" t="s">
        <v>14702</v>
      </c>
      <c r="T334" t="s">
        <v>14701</v>
      </c>
    </row>
    <row r="335" spans="1:20" x14ac:dyDescent="0.25">
      <c r="A335" t="s">
        <v>240</v>
      </c>
      <c r="B335" t="s">
        <v>742</v>
      </c>
      <c r="C335">
        <v>87.2</v>
      </c>
      <c r="D335">
        <v>1</v>
      </c>
      <c r="E335" t="s">
        <v>14703</v>
      </c>
      <c r="F335">
        <v>98.2</v>
      </c>
      <c r="G335">
        <v>11</v>
      </c>
      <c r="H335" t="s">
        <v>677</v>
      </c>
      <c r="I335" t="s">
        <v>10767</v>
      </c>
      <c r="J335" t="s">
        <v>10768</v>
      </c>
      <c r="K335" t="s">
        <v>10769</v>
      </c>
      <c r="L335" t="s">
        <v>10770</v>
      </c>
      <c r="M335" t="s">
        <v>14704</v>
      </c>
      <c r="N335" t="s">
        <v>639</v>
      </c>
      <c r="O335" t="s">
        <v>678</v>
      </c>
      <c r="P335" t="s">
        <v>23</v>
      </c>
      <c r="Q335" t="s">
        <v>679</v>
      </c>
      <c r="R335" t="s">
        <v>640</v>
      </c>
      <c r="S335" t="s">
        <v>14705</v>
      </c>
      <c r="T335" t="s">
        <v>14704</v>
      </c>
    </row>
    <row r="336" spans="1:20" x14ac:dyDescent="0.25">
      <c r="A336" t="s">
        <v>112</v>
      </c>
      <c r="B336" t="s">
        <v>113</v>
      </c>
      <c r="C336">
        <v>50</v>
      </c>
      <c r="D336">
        <v>5</v>
      </c>
      <c r="E336" t="s">
        <v>14706</v>
      </c>
      <c r="F336">
        <v>245</v>
      </c>
      <c r="G336">
        <v>0</v>
      </c>
      <c r="H336" t="s">
        <v>649</v>
      </c>
      <c r="I336" t="s">
        <v>7472</v>
      </c>
      <c r="J336" t="s">
        <v>14707</v>
      </c>
      <c r="K336" t="s">
        <v>14708</v>
      </c>
      <c r="L336" t="s">
        <v>668</v>
      </c>
      <c r="M336" t="s">
        <v>14709</v>
      </c>
      <c r="N336" t="s">
        <v>639</v>
      </c>
      <c r="O336" t="s">
        <v>651</v>
      </c>
      <c r="P336" t="s">
        <v>26</v>
      </c>
      <c r="Q336" t="s">
        <v>652</v>
      </c>
      <c r="R336" t="s">
        <v>640</v>
      </c>
      <c r="S336" t="s">
        <v>14710</v>
      </c>
      <c r="T336" t="s">
        <v>14709</v>
      </c>
    </row>
    <row r="337" spans="1:20" x14ac:dyDescent="0.25">
      <c r="A337" t="s">
        <v>22</v>
      </c>
      <c r="B337" t="s">
        <v>27</v>
      </c>
      <c r="C337">
        <v>66.333333333333329</v>
      </c>
      <c r="D337">
        <v>3</v>
      </c>
      <c r="E337" t="s">
        <v>14711</v>
      </c>
      <c r="F337">
        <v>197</v>
      </c>
      <c r="G337">
        <v>0</v>
      </c>
      <c r="H337" t="s">
        <v>637</v>
      </c>
      <c r="I337" t="s">
        <v>14712</v>
      </c>
      <c r="J337" t="s">
        <v>683</v>
      </c>
      <c r="K337" t="s">
        <v>639</v>
      </c>
      <c r="L337" t="s">
        <v>640</v>
      </c>
      <c r="M337" t="s">
        <v>14713</v>
      </c>
      <c r="N337" t="s">
        <v>639</v>
      </c>
      <c r="O337" t="s">
        <v>647</v>
      </c>
      <c r="P337" t="s">
        <v>5</v>
      </c>
      <c r="Q337" t="s">
        <v>648</v>
      </c>
      <c r="R337" t="s">
        <v>640</v>
      </c>
      <c r="S337" t="s">
        <v>14714</v>
      </c>
      <c r="T337" t="s">
        <v>14713</v>
      </c>
    </row>
    <row r="338" spans="1:20" x14ac:dyDescent="0.25">
      <c r="A338" t="s">
        <v>147</v>
      </c>
      <c r="B338" t="s">
        <v>148</v>
      </c>
      <c r="C338">
        <v>50</v>
      </c>
      <c r="D338">
        <v>6</v>
      </c>
      <c r="E338" t="s">
        <v>14715</v>
      </c>
      <c r="F338">
        <v>200</v>
      </c>
      <c r="G338">
        <v>0</v>
      </c>
      <c r="H338" t="s">
        <v>637</v>
      </c>
      <c r="I338" t="s">
        <v>14716</v>
      </c>
      <c r="J338" t="s">
        <v>669</v>
      </c>
      <c r="K338" t="s">
        <v>639</v>
      </c>
      <c r="L338" t="s">
        <v>640</v>
      </c>
      <c r="M338" t="s">
        <v>14717</v>
      </c>
      <c r="N338" t="s">
        <v>639</v>
      </c>
      <c r="O338" t="s">
        <v>647</v>
      </c>
      <c r="P338" t="s">
        <v>5</v>
      </c>
      <c r="Q338" t="s">
        <v>648</v>
      </c>
      <c r="R338" t="s">
        <v>640</v>
      </c>
      <c r="S338" t="s">
        <v>14718</v>
      </c>
      <c r="T338" t="s">
        <v>14717</v>
      </c>
    </row>
    <row r="339" spans="1:20" x14ac:dyDescent="0.25">
      <c r="A339" t="s">
        <v>240</v>
      </c>
      <c r="B339" t="s">
        <v>246</v>
      </c>
      <c r="C339">
        <v>159</v>
      </c>
      <c r="D339">
        <v>1</v>
      </c>
      <c r="E339" t="s">
        <v>14719</v>
      </c>
      <c r="F339">
        <v>258</v>
      </c>
      <c r="G339">
        <v>0</v>
      </c>
      <c r="H339" t="s">
        <v>637</v>
      </c>
      <c r="I339" t="s">
        <v>14720</v>
      </c>
      <c r="J339" t="s">
        <v>685</v>
      </c>
      <c r="K339" t="s">
        <v>639</v>
      </c>
      <c r="L339" t="s">
        <v>640</v>
      </c>
      <c r="M339" t="s">
        <v>14721</v>
      </c>
      <c r="N339" t="s">
        <v>639</v>
      </c>
      <c r="O339" t="s">
        <v>641</v>
      </c>
      <c r="P339" t="s">
        <v>5</v>
      </c>
      <c r="Q339" t="s">
        <v>642</v>
      </c>
      <c r="R339" t="s">
        <v>640</v>
      </c>
      <c r="S339" t="s">
        <v>14722</v>
      </c>
      <c r="T339" t="s">
        <v>14723</v>
      </c>
    </row>
    <row r="340" spans="1:20" x14ac:dyDescent="0.25">
      <c r="A340" t="s">
        <v>239</v>
      </c>
      <c r="B340" t="s">
        <v>245</v>
      </c>
      <c r="C340">
        <v>159</v>
      </c>
      <c r="D340">
        <v>1</v>
      </c>
      <c r="E340" t="s">
        <v>14719</v>
      </c>
      <c r="F340">
        <v>258</v>
      </c>
      <c r="G340">
        <v>0</v>
      </c>
      <c r="H340" t="s">
        <v>637</v>
      </c>
      <c r="I340" t="s">
        <v>14720</v>
      </c>
      <c r="J340" t="s">
        <v>685</v>
      </c>
      <c r="K340" t="s">
        <v>639</v>
      </c>
      <c r="L340" t="s">
        <v>640</v>
      </c>
      <c r="M340" t="s">
        <v>14721</v>
      </c>
      <c r="N340" t="s">
        <v>639</v>
      </c>
      <c r="O340" t="s">
        <v>641</v>
      </c>
      <c r="P340" t="s">
        <v>5</v>
      </c>
      <c r="Q340" t="s">
        <v>642</v>
      </c>
      <c r="R340" t="s">
        <v>640</v>
      </c>
      <c r="S340" t="s">
        <v>14722</v>
      </c>
      <c r="T340" t="s">
        <v>14721</v>
      </c>
    </row>
    <row r="341" spans="1:20" x14ac:dyDescent="0.25">
      <c r="A341" t="s">
        <v>18</v>
      </c>
      <c r="B341" t="s">
        <v>19</v>
      </c>
      <c r="C341">
        <v>66.666666666666671</v>
      </c>
      <c r="D341">
        <v>3</v>
      </c>
      <c r="E341" t="s">
        <v>14724</v>
      </c>
      <c r="F341">
        <v>129</v>
      </c>
      <c r="G341">
        <v>0</v>
      </c>
      <c r="H341" t="s">
        <v>637</v>
      </c>
      <c r="I341" t="s">
        <v>9038</v>
      </c>
      <c r="J341" t="s">
        <v>659</v>
      </c>
      <c r="K341" t="s">
        <v>639</v>
      </c>
      <c r="L341" t="s">
        <v>640</v>
      </c>
      <c r="M341" t="s">
        <v>14725</v>
      </c>
      <c r="N341" t="s">
        <v>639</v>
      </c>
      <c r="O341" t="s">
        <v>641</v>
      </c>
      <c r="P341" t="s">
        <v>5</v>
      </c>
      <c r="Q341" t="s">
        <v>642</v>
      </c>
      <c r="R341" t="s">
        <v>640</v>
      </c>
      <c r="S341" t="s">
        <v>14726</v>
      </c>
      <c r="T341" t="s">
        <v>14725</v>
      </c>
    </row>
    <row r="342" spans="1:20" x14ac:dyDescent="0.25">
      <c r="A342" t="s">
        <v>147</v>
      </c>
      <c r="B342" t="s">
        <v>148</v>
      </c>
      <c r="C342">
        <v>65</v>
      </c>
      <c r="D342">
        <v>1</v>
      </c>
      <c r="E342" t="s">
        <v>14727</v>
      </c>
      <c r="F342">
        <v>58.99</v>
      </c>
      <c r="G342">
        <v>0</v>
      </c>
      <c r="H342" t="s">
        <v>637</v>
      </c>
      <c r="I342" t="s">
        <v>14728</v>
      </c>
      <c r="J342" t="s">
        <v>653</v>
      </c>
      <c r="K342" t="s">
        <v>639</v>
      </c>
      <c r="L342" t="s">
        <v>640</v>
      </c>
      <c r="M342" t="s">
        <v>14729</v>
      </c>
      <c r="N342" t="s">
        <v>639</v>
      </c>
      <c r="O342" t="s">
        <v>647</v>
      </c>
      <c r="P342" t="s">
        <v>5</v>
      </c>
      <c r="Q342" t="s">
        <v>648</v>
      </c>
      <c r="R342" t="s">
        <v>14269</v>
      </c>
      <c r="S342" t="s">
        <v>14730</v>
      </c>
      <c r="T342" t="s">
        <v>14729</v>
      </c>
    </row>
    <row r="343" spans="1:20" x14ac:dyDescent="0.25">
      <c r="A343" t="s">
        <v>147</v>
      </c>
      <c r="B343" t="s">
        <v>148</v>
      </c>
      <c r="C343">
        <v>33.333333333333336</v>
      </c>
      <c r="D343">
        <v>3</v>
      </c>
      <c r="E343" t="s">
        <v>14731</v>
      </c>
      <c r="F343">
        <v>100</v>
      </c>
      <c r="G343">
        <v>0</v>
      </c>
      <c r="H343" t="s">
        <v>637</v>
      </c>
      <c r="I343" t="s">
        <v>14732</v>
      </c>
      <c r="J343" t="s">
        <v>664</v>
      </c>
      <c r="K343" t="s">
        <v>639</v>
      </c>
      <c r="L343" t="s">
        <v>640</v>
      </c>
      <c r="M343" t="s">
        <v>14733</v>
      </c>
      <c r="N343" t="s">
        <v>639</v>
      </c>
      <c r="O343" t="s">
        <v>641</v>
      </c>
      <c r="P343" t="s">
        <v>5</v>
      </c>
      <c r="Q343" t="s">
        <v>642</v>
      </c>
      <c r="R343" t="s">
        <v>640</v>
      </c>
      <c r="S343" t="s">
        <v>14734</v>
      </c>
      <c r="T343" t="s">
        <v>14733</v>
      </c>
    </row>
    <row r="344" spans="1:20" x14ac:dyDescent="0.25">
      <c r="A344" t="s">
        <v>22</v>
      </c>
      <c r="B344" t="s">
        <v>27</v>
      </c>
      <c r="C344">
        <v>66.333333333333329</v>
      </c>
      <c r="D344">
        <v>3</v>
      </c>
      <c r="E344" t="s">
        <v>14735</v>
      </c>
      <c r="F344">
        <v>197</v>
      </c>
      <c r="G344">
        <v>0</v>
      </c>
      <c r="H344" t="s">
        <v>637</v>
      </c>
      <c r="I344" t="s">
        <v>14736</v>
      </c>
      <c r="J344" t="s">
        <v>654</v>
      </c>
      <c r="K344" t="s">
        <v>639</v>
      </c>
      <c r="L344" t="s">
        <v>640</v>
      </c>
      <c r="M344" t="s">
        <v>14737</v>
      </c>
      <c r="N344" t="s">
        <v>639</v>
      </c>
      <c r="O344" t="s">
        <v>641</v>
      </c>
      <c r="P344" t="s">
        <v>5</v>
      </c>
      <c r="Q344" t="s">
        <v>642</v>
      </c>
      <c r="R344" t="s">
        <v>640</v>
      </c>
      <c r="S344" t="s">
        <v>14738</v>
      </c>
      <c r="T344" t="s">
        <v>14737</v>
      </c>
    </row>
    <row r="345" spans="1:20" x14ac:dyDescent="0.25">
      <c r="A345" t="s">
        <v>239</v>
      </c>
      <c r="B345" t="s">
        <v>245</v>
      </c>
      <c r="C345">
        <v>159</v>
      </c>
      <c r="D345">
        <v>1</v>
      </c>
      <c r="E345" t="s">
        <v>14739</v>
      </c>
      <c r="F345">
        <v>167</v>
      </c>
      <c r="G345">
        <v>38</v>
      </c>
      <c r="H345" t="s">
        <v>637</v>
      </c>
      <c r="I345" t="s">
        <v>14740</v>
      </c>
      <c r="J345" t="s">
        <v>658</v>
      </c>
      <c r="K345" t="s">
        <v>639</v>
      </c>
      <c r="L345" t="s">
        <v>640</v>
      </c>
      <c r="M345" t="s">
        <v>14741</v>
      </c>
      <c r="N345" t="s">
        <v>639</v>
      </c>
      <c r="O345" t="s">
        <v>647</v>
      </c>
      <c r="P345" t="s">
        <v>5</v>
      </c>
      <c r="Q345" t="s">
        <v>648</v>
      </c>
      <c r="R345" t="s">
        <v>640</v>
      </c>
      <c r="S345" t="s">
        <v>14742</v>
      </c>
      <c r="T345" t="s">
        <v>14741</v>
      </c>
    </row>
    <row r="346" spans="1:20" x14ac:dyDescent="0.25">
      <c r="A346" t="s">
        <v>601</v>
      </c>
      <c r="B346" t="s">
        <v>742</v>
      </c>
      <c r="C346">
        <v>78.400000000000006</v>
      </c>
      <c r="D346">
        <v>1</v>
      </c>
      <c r="E346" t="s">
        <v>14743</v>
      </c>
      <c r="F346">
        <v>165.31</v>
      </c>
      <c r="G346">
        <v>8.5</v>
      </c>
      <c r="H346" t="s">
        <v>677</v>
      </c>
      <c r="I346" t="s">
        <v>14744</v>
      </c>
      <c r="J346" t="s">
        <v>14745</v>
      </c>
      <c r="K346" t="s">
        <v>14746</v>
      </c>
      <c r="L346" t="s">
        <v>14747</v>
      </c>
      <c r="M346" t="s">
        <v>14748</v>
      </c>
      <c r="N346" t="s">
        <v>639</v>
      </c>
      <c r="O346" t="s">
        <v>678</v>
      </c>
      <c r="P346" t="s">
        <v>23</v>
      </c>
      <c r="Q346" t="s">
        <v>679</v>
      </c>
      <c r="R346" t="s">
        <v>640</v>
      </c>
      <c r="S346" t="s">
        <v>14749</v>
      </c>
      <c r="T346" t="s">
        <v>14748</v>
      </c>
    </row>
    <row r="347" spans="1:20" x14ac:dyDescent="0.25">
      <c r="A347" t="s">
        <v>240</v>
      </c>
      <c r="B347" t="s">
        <v>742</v>
      </c>
      <c r="C347">
        <v>78.41</v>
      </c>
      <c r="D347">
        <v>1</v>
      </c>
      <c r="E347" t="s">
        <v>14743</v>
      </c>
      <c r="F347">
        <v>165.31</v>
      </c>
      <c r="G347">
        <v>8.5</v>
      </c>
      <c r="H347" t="s">
        <v>677</v>
      </c>
      <c r="I347" t="s">
        <v>14744</v>
      </c>
      <c r="J347" t="s">
        <v>14745</v>
      </c>
      <c r="K347" t="s">
        <v>14746</v>
      </c>
      <c r="L347" t="s">
        <v>14747</v>
      </c>
      <c r="M347" t="s">
        <v>14748</v>
      </c>
      <c r="N347" t="s">
        <v>639</v>
      </c>
      <c r="O347" t="s">
        <v>678</v>
      </c>
      <c r="P347" t="s">
        <v>23</v>
      </c>
      <c r="Q347" t="s">
        <v>679</v>
      </c>
      <c r="R347" t="s">
        <v>640</v>
      </c>
      <c r="S347" t="s">
        <v>14749</v>
      </c>
      <c r="T347" t="s">
        <v>14748</v>
      </c>
    </row>
    <row r="348" spans="1:20" x14ac:dyDescent="0.25">
      <c r="A348" t="s">
        <v>239</v>
      </c>
      <c r="B348" t="s">
        <v>742</v>
      </c>
      <c r="C348">
        <v>107.7</v>
      </c>
      <c r="D348">
        <v>1</v>
      </c>
      <c r="E348" t="s">
        <v>14750</v>
      </c>
      <c r="F348">
        <v>115.2</v>
      </c>
      <c r="G348">
        <v>7.5</v>
      </c>
      <c r="H348" t="s">
        <v>677</v>
      </c>
      <c r="I348" t="s">
        <v>13347</v>
      </c>
      <c r="J348" t="s">
        <v>13348</v>
      </c>
      <c r="K348" t="s">
        <v>761</v>
      </c>
      <c r="L348" t="s">
        <v>13349</v>
      </c>
      <c r="M348" t="s">
        <v>14751</v>
      </c>
      <c r="N348" t="s">
        <v>639</v>
      </c>
      <c r="O348" t="s">
        <v>678</v>
      </c>
      <c r="P348" t="s">
        <v>23</v>
      </c>
      <c r="Q348" t="s">
        <v>679</v>
      </c>
      <c r="R348" t="s">
        <v>640</v>
      </c>
      <c r="S348" t="s">
        <v>14752</v>
      </c>
      <c r="T348" t="s">
        <v>14751</v>
      </c>
    </row>
    <row r="349" spans="1:20" x14ac:dyDescent="0.25">
      <c r="A349" t="s">
        <v>241</v>
      </c>
      <c r="B349" t="s">
        <v>742</v>
      </c>
      <c r="C349">
        <v>103.55</v>
      </c>
      <c r="D349">
        <v>1</v>
      </c>
      <c r="E349" t="s">
        <v>14753</v>
      </c>
      <c r="F349">
        <v>110.55</v>
      </c>
      <c r="G349">
        <v>7</v>
      </c>
      <c r="H349" t="s">
        <v>677</v>
      </c>
      <c r="I349" t="s">
        <v>14754</v>
      </c>
      <c r="J349" t="s">
        <v>14755</v>
      </c>
      <c r="K349" t="s">
        <v>6228</v>
      </c>
      <c r="L349" t="s">
        <v>14756</v>
      </c>
      <c r="M349" t="s">
        <v>14757</v>
      </c>
      <c r="N349" t="s">
        <v>639</v>
      </c>
      <c r="O349" t="s">
        <v>678</v>
      </c>
      <c r="P349" t="s">
        <v>23</v>
      </c>
      <c r="Q349" t="s">
        <v>679</v>
      </c>
      <c r="R349" t="s">
        <v>640</v>
      </c>
      <c r="S349" t="s">
        <v>14758</v>
      </c>
      <c r="T349" t="s">
        <v>14757</v>
      </c>
    </row>
    <row r="350" spans="1:20" x14ac:dyDescent="0.25">
      <c r="A350" t="s">
        <v>239</v>
      </c>
      <c r="B350" t="s">
        <v>245</v>
      </c>
      <c r="C350">
        <v>159</v>
      </c>
      <c r="D350">
        <v>1</v>
      </c>
      <c r="E350" t="s">
        <v>14759</v>
      </c>
      <c r="F350">
        <v>129</v>
      </c>
      <c r="G350">
        <v>0</v>
      </c>
      <c r="H350" t="s">
        <v>637</v>
      </c>
      <c r="I350" t="s">
        <v>14004</v>
      </c>
      <c r="J350" t="s">
        <v>6193</v>
      </c>
      <c r="K350" t="s">
        <v>639</v>
      </c>
      <c r="L350" t="s">
        <v>640</v>
      </c>
      <c r="M350" t="s">
        <v>14760</v>
      </c>
      <c r="N350" t="s">
        <v>639</v>
      </c>
      <c r="O350" t="s">
        <v>641</v>
      </c>
      <c r="P350" t="s">
        <v>5</v>
      </c>
      <c r="Q350" t="s">
        <v>642</v>
      </c>
      <c r="R350" t="s">
        <v>640</v>
      </c>
      <c r="S350" t="s">
        <v>14761</v>
      </c>
      <c r="T350" t="s">
        <v>14762</v>
      </c>
    </row>
    <row r="351" spans="1:20" x14ac:dyDescent="0.25">
      <c r="A351" t="s">
        <v>601</v>
      </c>
      <c r="B351" t="s">
        <v>602</v>
      </c>
      <c r="C351">
        <v>139</v>
      </c>
      <c r="D351">
        <v>1</v>
      </c>
      <c r="E351" t="s">
        <v>14763</v>
      </c>
      <c r="F351">
        <v>278</v>
      </c>
      <c r="G351">
        <v>0</v>
      </c>
      <c r="H351" t="s">
        <v>649</v>
      </c>
      <c r="I351" t="s">
        <v>14764</v>
      </c>
      <c r="J351" t="s">
        <v>14765</v>
      </c>
      <c r="K351" t="s">
        <v>833</v>
      </c>
      <c r="L351" t="s">
        <v>960</v>
      </c>
      <c r="M351" t="s">
        <v>14766</v>
      </c>
      <c r="N351" t="s">
        <v>639</v>
      </c>
      <c r="O351" t="s">
        <v>651</v>
      </c>
      <c r="P351" t="s">
        <v>26</v>
      </c>
      <c r="Q351" t="s">
        <v>652</v>
      </c>
      <c r="R351" t="s">
        <v>640</v>
      </c>
      <c r="S351" t="s">
        <v>14767</v>
      </c>
      <c r="T351" t="s">
        <v>14766</v>
      </c>
    </row>
    <row r="352" spans="1:20" x14ac:dyDescent="0.25">
      <c r="A352" t="s">
        <v>239</v>
      </c>
      <c r="B352" t="s">
        <v>245</v>
      </c>
      <c r="C352">
        <v>139</v>
      </c>
      <c r="D352">
        <v>1</v>
      </c>
      <c r="E352" t="s">
        <v>14763</v>
      </c>
      <c r="F352">
        <v>278</v>
      </c>
      <c r="G352">
        <v>0</v>
      </c>
      <c r="H352" t="s">
        <v>649</v>
      </c>
      <c r="I352" t="s">
        <v>14764</v>
      </c>
      <c r="J352" t="s">
        <v>14765</v>
      </c>
      <c r="K352" t="s">
        <v>833</v>
      </c>
      <c r="L352" t="s">
        <v>960</v>
      </c>
      <c r="M352" t="s">
        <v>14766</v>
      </c>
      <c r="N352" t="s">
        <v>639</v>
      </c>
      <c r="O352" t="s">
        <v>651</v>
      </c>
      <c r="P352" t="s">
        <v>26</v>
      </c>
      <c r="Q352" t="s">
        <v>652</v>
      </c>
      <c r="R352" t="s">
        <v>640</v>
      </c>
      <c r="S352" t="s">
        <v>14767</v>
      </c>
      <c r="T352" t="s">
        <v>14766</v>
      </c>
    </row>
    <row r="353" spans="1:20" x14ac:dyDescent="0.25">
      <c r="A353" t="s">
        <v>101</v>
      </c>
      <c r="B353" t="s">
        <v>74</v>
      </c>
      <c r="C353">
        <v>83.333333333333329</v>
      </c>
      <c r="D353">
        <v>3</v>
      </c>
      <c r="E353" t="s">
        <v>14768</v>
      </c>
      <c r="F353">
        <v>250</v>
      </c>
      <c r="G353">
        <v>0</v>
      </c>
      <c r="H353" t="s">
        <v>661</v>
      </c>
      <c r="I353" t="s">
        <v>7359</v>
      </c>
      <c r="J353" t="s">
        <v>653</v>
      </c>
      <c r="K353" t="s">
        <v>639</v>
      </c>
      <c r="L353" t="s">
        <v>640</v>
      </c>
      <c r="M353" t="s">
        <v>14769</v>
      </c>
      <c r="N353" t="s">
        <v>639</v>
      </c>
      <c r="O353" t="s">
        <v>647</v>
      </c>
      <c r="P353" t="s">
        <v>5</v>
      </c>
      <c r="Q353" t="s">
        <v>648</v>
      </c>
      <c r="R353" t="s">
        <v>640</v>
      </c>
      <c r="S353" t="s">
        <v>14770</v>
      </c>
      <c r="T353" t="s">
        <v>14771</v>
      </c>
    </row>
  </sheetData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294"/>
  <sheetViews>
    <sheetView zoomScale="70" zoomScaleNormal="70" workbookViewId="0">
      <pane xSplit="2" ySplit="1" topLeftCell="R247" activePane="bottomRight" state="frozen"/>
      <selection sqref="A1:XFD1048576"/>
      <selection pane="topRight" sqref="A1:XFD1048576"/>
      <selection pane="bottomLeft" sqref="A1:XFD1048576"/>
      <selection pane="bottomRight" activeCell="U260" sqref="U26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14772</v>
      </c>
      <c r="F2">
        <v>100</v>
      </c>
      <c r="G2">
        <v>0</v>
      </c>
      <c r="H2" t="s">
        <v>637</v>
      </c>
      <c r="I2" t="s">
        <v>7825</v>
      </c>
      <c r="J2" t="s">
        <v>756</v>
      </c>
      <c r="K2" t="s">
        <v>639</v>
      </c>
      <c r="L2" t="s">
        <v>640</v>
      </c>
      <c r="M2" t="s">
        <v>14773</v>
      </c>
      <c r="N2" t="s">
        <v>639</v>
      </c>
      <c r="O2" t="s">
        <v>647</v>
      </c>
      <c r="P2" t="s">
        <v>5</v>
      </c>
      <c r="Q2" t="s">
        <v>648</v>
      </c>
      <c r="R2" t="s">
        <v>640</v>
      </c>
      <c r="S2" t="s">
        <v>14774</v>
      </c>
      <c r="T2" t="s">
        <v>14775</v>
      </c>
      <c r="U2" s="50" t="s">
        <v>147</v>
      </c>
      <c r="V2">
        <v>397</v>
      </c>
    </row>
    <row r="3" spans="1:22" x14ac:dyDescent="0.25">
      <c r="A3" t="s">
        <v>22</v>
      </c>
      <c r="B3" t="s">
        <v>27</v>
      </c>
      <c r="C3">
        <v>66.333333333333329</v>
      </c>
      <c r="D3">
        <v>12</v>
      </c>
      <c r="E3" t="s">
        <v>14776</v>
      </c>
      <c r="F3">
        <v>788</v>
      </c>
      <c r="G3">
        <v>0</v>
      </c>
      <c r="H3" t="s">
        <v>637</v>
      </c>
      <c r="I3" t="s">
        <v>14777</v>
      </c>
      <c r="J3" t="s">
        <v>653</v>
      </c>
      <c r="K3" t="s">
        <v>639</v>
      </c>
      <c r="L3" t="s">
        <v>640</v>
      </c>
      <c r="M3" t="s">
        <v>14778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14779</v>
      </c>
      <c r="T3" t="s">
        <v>14778</v>
      </c>
      <c r="U3" s="51" t="s">
        <v>148</v>
      </c>
      <c r="V3">
        <v>397</v>
      </c>
    </row>
    <row r="4" spans="1:22" x14ac:dyDescent="0.25">
      <c r="A4" t="s">
        <v>239</v>
      </c>
      <c r="B4" t="s">
        <v>245</v>
      </c>
      <c r="C4">
        <v>159</v>
      </c>
      <c r="D4">
        <v>1</v>
      </c>
      <c r="E4" t="s">
        <v>14780</v>
      </c>
      <c r="F4">
        <v>99</v>
      </c>
      <c r="G4">
        <v>0</v>
      </c>
      <c r="H4" t="s">
        <v>637</v>
      </c>
      <c r="I4" t="s">
        <v>14781</v>
      </c>
      <c r="J4" t="s">
        <v>727</v>
      </c>
      <c r="K4" t="s">
        <v>639</v>
      </c>
      <c r="L4" t="s">
        <v>640</v>
      </c>
      <c r="M4" t="s">
        <v>14782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14783</v>
      </c>
      <c r="T4" t="s">
        <v>14784</v>
      </c>
      <c r="U4" s="50" t="s">
        <v>22</v>
      </c>
      <c r="V4">
        <v>114</v>
      </c>
    </row>
    <row r="5" spans="1:22" x14ac:dyDescent="0.25">
      <c r="A5" t="s">
        <v>22</v>
      </c>
      <c r="B5" t="s">
        <v>27</v>
      </c>
      <c r="C5">
        <v>66.333333333333329</v>
      </c>
      <c r="D5">
        <v>3</v>
      </c>
      <c r="E5" t="s">
        <v>14785</v>
      </c>
      <c r="F5">
        <v>359.4</v>
      </c>
      <c r="G5">
        <v>41</v>
      </c>
      <c r="H5" t="s">
        <v>694</v>
      </c>
      <c r="I5" t="s">
        <v>14786</v>
      </c>
      <c r="J5" t="s">
        <v>14787</v>
      </c>
      <c r="K5" t="s">
        <v>912</v>
      </c>
      <c r="L5" t="s">
        <v>14788</v>
      </c>
      <c r="M5" t="s">
        <v>14789</v>
      </c>
      <c r="N5" t="s">
        <v>639</v>
      </c>
      <c r="O5" t="s">
        <v>678</v>
      </c>
      <c r="P5" t="s">
        <v>23</v>
      </c>
      <c r="Q5" t="s">
        <v>679</v>
      </c>
      <c r="R5" t="s">
        <v>640</v>
      </c>
      <c r="S5" t="s">
        <v>14790</v>
      </c>
      <c r="T5" t="s">
        <v>14789</v>
      </c>
      <c r="U5" s="51" t="s">
        <v>213</v>
      </c>
      <c r="V5">
        <v>6</v>
      </c>
    </row>
    <row r="6" spans="1:22" x14ac:dyDescent="0.25">
      <c r="A6" t="s">
        <v>22</v>
      </c>
      <c r="B6" t="s">
        <v>27</v>
      </c>
      <c r="C6">
        <v>66.333333333333329</v>
      </c>
      <c r="D6">
        <v>3</v>
      </c>
      <c r="E6" t="s">
        <v>14785</v>
      </c>
      <c r="F6">
        <v>359.4</v>
      </c>
      <c r="G6">
        <v>41</v>
      </c>
      <c r="H6" t="s">
        <v>694</v>
      </c>
      <c r="I6" t="s">
        <v>14786</v>
      </c>
      <c r="J6" t="s">
        <v>14787</v>
      </c>
      <c r="K6" t="s">
        <v>912</v>
      </c>
      <c r="L6" t="s">
        <v>14788</v>
      </c>
      <c r="M6" t="s">
        <v>14789</v>
      </c>
      <c r="N6" t="s">
        <v>639</v>
      </c>
      <c r="O6" t="s">
        <v>678</v>
      </c>
      <c r="P6" t="s">
        <v>23</v>
      </c>
      <c r="Q6" t="s">
        <v>679</v>
      </c>
      <c r="R6" t="s">
        <v>640</v>
      </c>
      <c r="S6" t="s">
        <v>14790</v>
      </c>
      <c r="T6" t="s">
        <v>14789</v>
      </c>
      <c r="U6" s="51" t="s">
        <v>27</v>
      </c>
      <c r="V6">
        <v>108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14791</v>
      </c>
      <c r="F7">
        <v>100</v>
      </c>
      <c r="G7">
        <v>0</v>
      </c>
      <c r="H7" t="s">
        <v>637</v>
      </c>
      <c r="I7" t="s">
        <v>14792</v>
      </c>
      <c r="J7" t="s">
        <v>643</v>
      </c>
      <c r="K7" t="s">
        <v>639</v>
      </c>
      <c r="L7" t="s">
        <v>640</v>
      </c>
      <c r="M7" t="s">
        <v>14793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14794</v>
      </c>
      <c r="T7" t="s">
        <v>14793</v>
      </c>
      <c r="U7" s="50" t="s">
        <v>18</v>
      </c>
      <c r="V7">
        <v>44</v>
      </c>
    </row>
    <row r="8" spans="1:22" x14ac:dyDescent="0.25">
      <c r="A8" t="s">
        <v>239</v>
      </c>
      <c r="B8" t="s">
        <v>245</v>
      </c>
      <c r="C8">
        <v>159</v>
      </c>
      <c r="D8">
        <v>1</v>
      </c>
      <c r="E8" t="s">
        <v>14795</v>
      </c>
      <c r="F8">
        <v>99</v>
      </c>
      <c r="G8">
        <v>0</v>
      </c>
      <c r="H8" t="s">
        <v>637</v>
      </c>
      <c r="I8" t="s">
        <v>2932</v>
      </c>
      <c r="J8" t="s">
        <v>670</v>
      </c>
      <c r="K8" t="s">
        <v>639</v>
      </c>
      <c r="L8" t="s">
        <v>640</v>
      </c>
      <c r="M8" t="s">
        <v>14796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14797</v>
      </c>
      <c r="T8" t="s">
        <v>14798</v>
      </c>
      <c r="U8" s="51" t="s">
        <v>19</v>
      </c>
      <c r="V8">
        <v>44</v>
      </c>
    </row>
    <row r="9" spans="1:22" x14ac:dyDescent="0.25">
      <c r="A9" t="s">
        <v>147</v>
      </c>
      <c r="B9" t="s">
        <v>148</v>
      </c>
      <c r="C9">
        <v>65</v>
      </c>
      <c r="D9">
        <v>9</v>
      </c>
      <c r="E9" t="s">
        <v>14799</v>
      </c>
      <c r="F9">
        <v>315</v>
      </c>
      <c r="G9">
        <v>0</v>
      </c>
      <c r="H9" t="s">
        <v>637</v>
      </c>
      <c r="I9" t="s">
        <v>7639</v>
      </c>
      <c r="J9" t="s">
        <v>884</v>
      </c>
      <c r="K9" t="s">
        <v>639</v>
      </c>
      <c r="L9" t="s">
        <v>640</v>
      </c>
      <c r="M9" t="s">
        <v>14800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14801</v>
      </c>
      <c r="T9" t="s">
        <v>14802</v>
      </c>
      <c r="U9" s="50" t="s">
        <v>101</v>
      </c>
      <c r="V9">
        <v>4</v>
      </c>
    </row>
    <row r="10" spans="1:22" x14ac:dyDescent="0.25">
      <c r="A10" t="s">
        <v>22</v>
      </c>
      <c r="B10" t="s">
        <v>27</v>
      </c>
      <c r="C10">
        <v>66.333333333333329</v>
      </c>
      <c r="D10">
        <v>3</v>
      </c>
      <c r="E10" t="s">
        <v>14803</v>
      </c>
      <c r="F10">
        <v>197</v>
      </c>
      <c r="G10">
        <v>0</v>
      </c>
      <c r="H10" t="s">
        <v>637</v>
      </c>
      <c r="I10" t="s">
        <v>14804</v>
      </c>
      <c r="J10" t="s">
        <v>767</v>
      </c>
      <c r="K10" t="s">
        <v>639</v>
      </c>
      <c r="L10" t="s">
        <v>640</v>
      </c>
      <c r="M10" t="s">
        <v>14805</v>
      </c>
      <c r="N10" t="s">
        <v>639</v>
      </c>
      <c r="O10" t="s">
        <v>647</v>
      </c>
      <c r="P10" t="s">
        <v>5</v>
      </c>
      <c r="Q10" t="s">
        <v>648</v>
      </c>
      <c r="R10" t="s">
        <v>640</v>
      </c>
      <c r="S10" t="s">
        <v>14806</v>
      </c>
      <c r="T10" t="s">
        <v>14807</v>
      </c>
      <c r="U10" s="51" t="s">
        <v>12585</v>
      </c>
      <c r="V10">
        <v>1</v>
      </c>
    </row>
    <row r="11" spans="1:22" x14ac:dyDescent="0.25">
      <c r="A11" t="s">
        <v>241</v>
      </c>
      <c r="B11" t="s">
        <v>247</v>
      </c>
      <c r="C11">
        <v>159</v>
      </c>
      <c r="D11">
        <v>1</v>
      </c>
      <c r="E11" t="s">
        <v>14808</v>
      </c>
      <c r="F11">
        <v>99</v>
      </c>
      <c r="G11">
        <v>0</v>
      </c>
      <c r="H11" t="s">
        <v>637</v>
      </c>
      <c r="I11" t="s">
        <v>14809</v>
      </c>
      <c r="J11" t="s">
        <v>653</v>
      </c>
      <c r="K11" t="s">
        <v>639</v>
      </c>
      <c r="L11" t="s">
        <v>640</v>
      </c>
      <c r="M11" t="s">
        <v>14810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14811</v>
      </c>
      <c r="T11" t="s">
        <v>14810</v>
      </c>
      <c r="U11" s="51" t="s">
        <v>74</v>
      </c>
      <c r="V11">
        <v>3</v>
      </c>
    </row>
    <row r="12" spans="1:22" x14ac:dyDescent="0.25">
      <c r="A12" t="s">
        <v>147</v>
      </c>
      <c r="B12" t="s">
        <v>148</v>
      </c>
      <c r="C12">
        <v>50</v>
      </c>
      <c r="D12">
        <v>12</v>
      </c>
      <c r="E12" t="s">
        <v>14812</v>
      </c>
      <c r="F12">
        <v>400</v>
      </c>
      <c r="G12">
        <v>0</v>
      </c>
      <c r="H12" t="s">
        <v>637</v>
      </c>
      <c r="I12" t="s">
        <v>14804</v>
      </c>
      <c r="J12" t="s">
        <v>767</v>
      </c>
      <c r="K12" t="s">
        <v>639</v>
      </c>
      <c r="L12" t="s">
        <v>640</v>
      </c>
      <c r="M12" t="s">
        <v>14813</v>
      </c>
      <c r="N12" t="s">
        <v>639</v>
      </c>
      <c r="O12" t="s">
        <v>647</v>
      </c>
      <c r="P12" t="s">
        <v>5</v>
      </c>
      <c r="Q12" t="s">
        <v>648</v>
      </c>
      <c r="R12" t="s">
        <v>640</v>
      </c>
      <c r="S12" t="s">
        <v>14814</v>
      </c>
      <c r="T12" t="s">
        <v>14813</v>
      </c>
      <c r="U12" s="50" t="s">
        <v>72</v>
      </c>
      <c r="V12">
        <v>1</v>
      </c>
    </row>
    <row r="13" spans="1:22" x14ac:dyDescent="0.25">
      <c r="A13" t="s">
        <v>18</v>
      </c>
      <c r="B13" t="s">
        <v>19</v>
      </c>
      <c r="C13">
        <v>66.666666666666671</v>
      </c>
      <c r="D13">
        <v>3</v>
      </c>
      <c r="E13" t="s">
        <v>14815</v>
      </c>
      <c r="F13">
        <v>129</v>
      </c>
      <c r="G13">
        <v>0</v>
      </c>
      <c r="H13" t="s">
        <v>637</v>
      </c>
      <c r="I13" t="s">
        <v>14816</v>
      </c>
      <c r="J13" t="s">
        <v>653</v>
      </c>
      <c r="K13" t="s">
        <v>639</v>
      </c>
      <c r="L13" t="s">
        <v>640</v>
      </c>
      <c r="M13" t="s">
        <v>14817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14818</v>
      </c>
      <c r="T13" t="s">
        <v>14819</v>
      </c>
      <c r="U13" s="51" t="s">
        <v>799</v>
      </c>
      <c r="V13">
        <v>1</v>
      </c>
    </row>
    <row r="14" spans="1:22" x14ac:dyDescent="0.25">
      <c r="A14" t="s">
        <v>22</v>
      </c>
      <c r="B14" t="s">
        <v>27</v>
      </c>
      <c r="C14">
        <v>66.333333333333329</v>
      </c>
      <c r="D14">
        <v>3</v>
      </c>
      <c r="E14" t="s">
        <v>14820</v>
      </c>
      <c r="F14">
        <v>197</v>
      </c>
      <c r="G14">
        <v>0</v>
      </c>
      <c r="H14" t="s">
        <v>637</v>
      </c>
      <c r="I14" t="s">
        <v>14821</v>
      </c>
      <c r="J14" t="s">
        <v>683</v>
      </c>
      <c r="K14" t="s">
        <v>639</v>
      </c>
      <c r="L14" t="s">
        <v>640</v>
      </c>
      <c r="M14" t="s">
        <v>14822</v>
      </c>
      <c r="N14" t="s">
        <v>639</v>
      </c>
      <c r="O14" t="s">
        <v>647</v>
      </c>
      <c r="P14" t="s">
        <v>5</v>
      </c>
      <c r="Q14" t="s">
        <v>648</v>
      </c>
      <c r="R14" t="s">
        <v>640</v>
      </c>
      <c r="S14" t="s">
        <v>14823</v>
      </c>
      <c r="T14" t="s">
        <v>14824</v>
      </c>
      <c r="U14" s="50" t="s">
        <v>114</v>
      </c>
      <c r="V14">
        <v>1</v>
      </c>
    </row>
    <row r="15" spans="1:22" x14ac:dyDescent="0.25">
      <c r="A15" t="s">
        <v>240</v>
      </c>
      <c r="B15" t="s">
        <v>246</v>
      </c>
      <c r="C15">
        <v>159</v>
      </c>
      <c r="D15">
        <v>1</v>
      </c>
      <c r="E15" t="s">
        <v>14825</v>
      </c>
      <c r="F15">
        <v>198</v>
      </c>
      <c r="G15">
        <v>0</v>
      </c>
      <c r="H15" t="s">
        <v>637</v>
      </c>
      <c r="I15" t="s">
        <v>14826</v>
      </c>
      <c r="J15" t="s">
        <v>14827</v>
      </c>
      <c r="K15" t="s">
        <v>639</v>
      </c>
      <c r="L15" t="s">
        <v>640</v>
      </c>
      <c r="M15" t="s">
        <v>14828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14829</v>
      </c>
      <c r="T15" t="s">
        <v>14828</v>
      </c>
      <c r="U15" s="51" t="s">
        <v>115</v>
      </c>
      <c r="V15">
        <v>1</v>
      </c>
    </row>
    <row r="16" spans="1:22" x14ac:dyDescent="0.25">
      <c r="A16" t="s">
        <v>601</v>
      </c>
      <c r="B16" t="s">
        <v>602</v>
      </c>
      <c r="C16">
        <v>159</v>
      </c>
      <c r="D16">
        <v>1</v>
      </c>
      <c r="E16" t="s">
        <v>14825</v>
      </c>
      <c r="F16">
        <v>198</v>
      </c>
      <c r="G16">
        <v>0</v>
      </c>
      <c r="H16" t="s">
        <v>637</v>
      </c>
      <c r="I16" t="s">
        <v>14826</v>
      </c>
      <c r="J16" t="s">
        <v>14827</v>
      </c>
      <c r="K16" t="s">
        <v>639</v>
      </c>
      <c r="L16" t="s">
        <v>640</v>
      </c>
      <c r="M16" t="s">
        <v>14828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14829</v>
      </c>
      <c r="T16" t="s">
        <v>14828</v>
      </c>
      <c r="U16" s="50" t="s">
        <v>12</v>
      </c>
      <c r="V16">
        <v>2</v>
      </c>
    </row>
    <row r="17" spans="1:22" x14ac:dyDescent="0.25">
      <c r="A17" t="s">
        <v>239</v>
      </c>
      <c r="B17" t="s">
        <v>742</v>
      </c>
      <c r="C17">
        <v>87.04</v>
      </c>
      <c r="D17">
        <v>1</v>
      </c>
      <c r="E17" t="s">
        <v>14830</v>
      </c>
      <c r="F17">
        <v>174.08</v>
      </c>
      <c r="G17">
        <v>0</v>
      </c>
      <c r="H17" t="s">
        <v>677</v>
      </c>
      <c r="I17" t="s">
        <v>14831</v>
      </c>
      <c r="J17" t="s">
        <v>14832</v>
      </c>
      <c r="K17" t="s">
        <v>14833</v>
      </c>
      <c r="L17" t="s">
        <v>14834</v>
      </c>
      <c r="M17" t="s">
        <v>14835</v>
      </c>
      <c r="N17" t="s">
        <v>639</v>
      </c>
      <c r="O17" t="s">
        <v>678</v>
      </c>
      <c r="P17" t="s">
        <v>23</v>
      </c>
      <c r="Q17" t="s">
        <v>679</v>
      </c>
      <c r="R17" t="s">
        <v>640</v>
      </c>
      <c r="S17" t="s">
        <v>14836</v>
      </c>
      <c r="T17" t="s">
        <v>14835</v>
      </c>
      <c r="U17" s="51" t="s">
        <v>13</v>
      </c>
      <c r="V17">
        <v>2</v>
      </c>
    </row>
    <row r="18" spans="1:22" x14ac:dyDescent="0.25">
      <c r="A18" t="s">
        <v>240</v>
      </c>
      <c r="B18" t="s">
        <v>742</v>
      </c>
      <c r="C18">
        <v>87.04</v>
      </c>
      <c r="D18">
        <v>1</v>
      </c>
      <c r="E18" t="s">
        <v>14830</v>
      </c>
      <c r="F18">
        <v>174.08</v>
      </c>
      <c r="G18">
        <v>0</v>
      </c>
      <c r="H18" t="s">
        <v>677</v>
      </c>
      <c r="I18" t="s">
        <v>14831</v>
      </c>
      <c r="J18" t="s">
        <v>14832</v>
      </c>
      <c r="K18" t="s">
        <v>14833</v>
      </c>
      <c r="L18" t="s">
        <v>14834</v>
      </c>
      <c r="M18" t="s">
        <v>14835</v>
      </c>
      <c r="N18" t="s">
        <v>639</v>
      </c>
      <c r="O18" t="s">
        <v>678</v>
      </c>
      <c r="P18" t="s">
        <v>23</v>
      </c>
      <c r="Q18" t="s">
        <v>679</v>
      </c>
      <c r="R18" t="s">
        <v>640</v>
      </c>
      <c r="S18" t="s">
        <v>14836</v>
      </c>
      <c r="T18" t="s">
        <v>14835</v>
      </c>
      <c r="U18" s="50" t="s">
        <v>14</v>
      </c>
      <c r="V18">
        <v>9</v>
      </c>
    </row>
    <row r="19" spans="1:22" x14ac:dyDescent="0.25">
      <c r="A19" t="s">
        <v>77</v>
      </c>
      <c r="B19" t="s">
        <v>78</v>
      </c>
      <c r="C19">
        <v>48</v>
      </c>
      <c r="D19">
        <v>1</v>
      </c>
      <c r="E19" t="s">
        <v>14837</v>
      </c>
      <c r="F19">
        <v>48</v>
      </c>
      <c r="G19">
        <v>0</v>
      </c>
      <c r="H19" t="s">
        <v>649</v>
      </c>
      <c r="I19" t="s">
        <v>13710</v>
      </c>
      <c r="J19" t="s">
        <v>14838</v>
      </c>
      <c r="K19" t="s">
        <v>14839</v>
      </c>
      <c r="L19" t="s">
        <v>10184</v>
      </c>
      <c r="M19" t="s">
        <v>14840</v>
      </c>
      <c r="N19" t="s">
        <v>639</v>
      </c>
      <c r="O19" t="s">
        <v>651</v>
      </c>
      <c r="P19" t="s">
        <v>26</v>
      </c>
      <c r="Q19" t="s">
        <v>652</v>
      </c>
      <c r="R19" t="s">
        <v>640</v>
      </c>
      <c r="S19" t="s">
        <v>14841</v>
      </c>
      <c r="T19" t="s">
        <v>14840</v>
      </c>
      <c r="U19" s="51" t="s">
        <v>15</v>
      </c>
      <c r="V19">
        <v>9</v>
      </c>
    </row>
    <row r="20" spans="1:22" x14ac:dyDescent="0.25">
      <c r="A20" t="s">
        <v>72</v>
      </c>
      <c r="B20" t="s">
        <v>799</v>
      </c>
      <c r="C20">
        <v>150</v>
      </c>
      <c r="D20">
        <v>1</v>
      </c>
      <c r="E20" t="s">
        <v>14842</v>
      </c>
      <c r="F20">
        <v>100</v>
      </c>
      <c r="G20">
        <v>0</v>
      </c>
      <c r="H20" t="s">
        <v>637</v>
      </c>
      <c r="I20" t="s">
        <v>14843</v>
      </c>
      <c r="J20" t="s">
        <v>646</v>
      </c>
      <c r="K20" t="s">
        <v>639</v>
      </c>
      <c r="L20" t="s">
        <v>640</v>
      </c>
      <c r="M20" t="s">
        <v>14844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14845</v>
      </c>
      <c r="T20" t="s">
        <v>14844</v>
      </c>
      <c r="U20" s="50" t="s">
        <v>10</v>
      </c>
      <c r="V20">
        <v>8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14846</v>
      </c>
      <c r="F21">
        <v>100</v>
      </c>
      <c r="G21">
        <v>0</v>
      </c>
      <c r="H21" t="s">
        <v>637</v>
      </c>
      <c r="I21" t="s">
        <v>1965</v>
      </c>
      <c r="J21" t="s">
        <v>675</v>
      </c>
      <c r="K21" t="s">
        <v>639</v>
      </c>
      <c r="L21" t="s">
        <v>640</v>
      </c>
      <c r="M21" t="s">
        <v>14847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14848</v>
      </c>
      <c r="T21" t="s">
        <v>14847</v>
      </c>
      <c r="U21" s="51" t="s">
        <v>11</v>
      </c>
      <c r="V21">
        <v>8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14849</v>
      </c>
      <c r="F22">
        <v>110</v>
      </c>
      <c r="G22">
        <v>10</v>
      </c>
      <c r="H22" t="s">
        <v>637</v>
      </c>
      <c r="I22" t="s">
        <v>14850</v>
      </c>
      <c r="J22" t="s">
        <v>884</v>
      </c>
      <c r="K22" t="s">
        <v>639</v>
      </c>
      <c r="L22" t="s">
        <v>640</v>
      </c>
      <c r="M22" t="s">
        <v>14851</v>
      </c>
      <c r="N22" t="s">
        <v>639</v>
      </c>
      <c r="O22" t="s">
        <v>647</v>
      </c>
      <c r="P22" t="s">
        <v>5</v>
      </c>
      <c r="Q22" t="s">
        <v>648</v>
      </c>
      <c r="R22" t="s">
        <v>640</v>
      </c>
      <c r="S22" t="s">
        <v>14852</v>
      </c>
      <c r="T22" t="s">
        <v>14851</v>
      </c>
      <c r="U22" s="50" t="s">
        <v>239</v>
      </c>
      <c r="V22">
        <v>49</v>
      </c>
    </row>
    <row r="23" spans="1:22" x14ac:dyDescent="0.25">
      <c r="A23" t="s">
        <v>22</v>
      </c>
      <c r="B23" t="s">
        <v>27</v>
      </c>
      <c r="C23">
        <v>66.333333333333329</v>
      </c>
      <c r="D23">
        <v>3</v>
      </c>
      <c r="E23" t="s">
        <v>14853</v>
      </c>
      <c r="F23">
        <v>217</v>
      </c>
      <c r="G23">
        <v>20</v>
      </c>
      <c r="H23" t="s">
        <v>637</v>
      </c>
      <c r="I23" t="s">
        <v>14854</v>
      </c>
      <c r="J23" t="s">
        <v>646</v>
      </c>
      <c r="K23" t="s">
        <v>639</v>
      </c>
      <c r="L23" t="s">
        <v>640</v>
      </c>
      <c r="M23" t="s">
        <v>14855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14856</v>
      </c>
      <c r="T23" t="s">
        <v>14855</v>
      </c>
      <c r="U23" s="51" t="s">
        <v>245</v>
      </c>
      <c r="V23">
        <v>44</v>
      </c>
    </row>
    <row r="24" spans="1:22" x14ac:dyDescent="0.25">
      <c r="A24" t="s">
        <v>147</v>
      </c>
      <c r="B24" t="s">
        <v>148</v>
      </c>
      <c r="C24">
        <v>65</v>
      </c>
      <c r="D24">
        <v>1</v>
      </c>
      <c r="E24" t="s">
        <v>14857</v>
      </c>
      <c r="F24">
        <v>58.99</v>
      </c>
      <c r="G24">
        <v>0</v>
      </c>
      <c r="H24" t="s">
        <v>637</v>
      </c>
      <c r="I24" t="s">
        <v>14858</v>
      </c>
      <c r="J24" t="s">
        <v>756</v>
      </c>
      <c r="K24" t="s">
        <v>639</v>
      </c>
      <c r="L24" t="s">
        <v>640</v>
      </c>
      <c r="M24" t="s">
        <v>14855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14859</v>
      </c>
      <c r="T24" t="s">
        <v>14855</v>
      </c>
      <c r="U24" s="51" t="s">
        <v>742</v>
      </c>
      <c r="V24">
        <v>5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14860</v>
      </c>
      <c r="F25">
        <v>100</v>
      </c>
      <c r="G25">
        <v>0</v>
      </c>
      <c r="H25" t="s">
        <v>637</v>
      </c>
      <c r="I25" t="s">
        <v>14861</v>
      </c>
      <c r="J25" t="s">
        <v>727</v>
      </c>
      <c r="K25" t="s">
        <v>639</v>
      </c>
      <c r="L25" t="s">
        <v>640</v>
      </c>
      <c r="M25" t="s">
        <v>14862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14863</v>
      </c>
      <c r="T25" t="s">
        <v>14862</v>
      </c>
      <c r="U25" s="50" t="s">
        <v>240</v>
      </c>
      <c r="V25">
        <v>30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14864</v>
      </c>
      <c r="F26">
        <v>99</v>
      </c>
      <c r="G26">
        <v>0</v>
      </c>
      <c r="H26" t="s">
        <v>637</v>
      </c>
      <c r="I26" t="s">
        <v>14865</v>
      </c>
      <c r="J26" t="s">
        <v>683</v>
      </c>
      <c r="K26" t="s">
        <v>639</v>
      </c>
      <c r="L26" t="s">
        <v>640</v>
      </c>
      <c r="M26" t="s">
        <v>14866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14867</v>
      </c>
      <c r="T26" t="s">
        <v>14866</v>
      </c>
      <c r="U26" s="51" t="s">
        <v>246</v>
      </c>
      <c r="V26">
        <v>27</v>
      </c>
    </row>
    <row r="27" spans="1:22" x14ac:dyDescent="0.25">
      <c r="A27" t="s">
        <v>18</v>
      </c>
      <c r="B27" t="s">
        <v>19</v>
      </c>
      <c r="C27">
        <v>66.666666666666671</v>
      </c>
      <c r="D27">
        <v>3</v>
      </c>
      <c r="E27" t="s">
        <v>14868</v>
      </c>
      <c r="F27">
        <v>129</v>
      </c>
      <c r="G27">
        <v>0</v>
      </c>
      <c r="H27" t="s">
        <v>637</v>
      </c>
      <c r="I27" t="s">
        <v>14869</v>
      </c>
      <c r="J27" t="s">
        <v>654</v>
      </c>
      <c r="K27" t="s">
        <v>639</v>
      </c>
      <c r="L27" t="s">
        <v>640</v>
      </c>
      <c r="M27" t="s">
        <v>14870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14871</v>
      </c>
      <c r="T27" t="s">
        <v>14872</v>
      </c>
      <c r="U27" s="51" t="s">
        <v>742</v>
      </c>
      <c r="V27">
        <v>3</v>
      </c>
    </row>
    <row r="28" spans="1:22" x14ac:dyDescent="0.25">
      <c r="A28" t="s">
        <v>241</v>
      </c>
      <c r="B28" t="s">
        <v>742</v>
      </c>
      <c r="C28">
        <v>103.55</v>
      </c>
      <c r="D28">
        <v>1</v>
      </c>
      <c r="E28" t="s">
        <v>14873</v>
      </c>
      <c r="F28">
        <v>110.55</v>
      </c>
      <c r="G28">
        <v>7</v>
      </c>
      <c r="H28" t="s">
        <v>677</v>
      </c>
      <c r="I28" t="s">
        <v>14874</v>
      </c>
      <c r="J28" t="s">
        <v>14875</v>
      </c>
      <c r="K28" t="s">
        <v>877</v>
      </c>
      <c r="L28" t="s">
        <v>14876</v>
      </c>
      <c r="M28" t="s">
        <v>14877</v>
      </c>
      <c r="N28" t="s">
        <v>639</v>
      </c>
      <c r="O28" t="s">
        <v>678</v>
      </c>
      <c r="P28" t="s">
        <v>23</v>
      </c>
      <c r="Q28" t="s">
        <v>679</v>
      </c>
      <c r="R28" t="s">
        <v>640</v>
      </c>
      <c r="S28" t="s">
        <v>14878</v>
      </c>
      <c r="T28" t="s">
        <v>14877</v>
      </c>
      <c r="U28" s="50" t="s">
        <v>241</v>
      </c>
      <c r="V28">
        <v>42</v>
      </c>
    </row>
    <row r="29" spans="1:22" x14ac:dyDescent="0.25">
      <c r="A29" t="s">
        <v>77</v>
      </c>
      <c r="B29" t="s">
        <v>78</v>
      </c>
      <c r="C29">
        <v>48</v>
      </c>
      <c r="D29">
        <v>1</v>
      </c>
      <c r="E29" t="s">
        <v>14879</v>
      </c>
      <c r="F29">
        <v>48</v>
      </c>
      <c r="G29">
        <v>0</v>
      </c>
      <c r="H29" t="s">
        <v>649</v>
      </c>
      <c r="I29" t="s">
        <v>14880</v>
      </c>
      <c r="J29" t="s">
        <v>14881</v>
      </c>
      <c r="K29" t="s">
        <v>14882</v>
      </c>
      <c r="L29" t="s">
        <v>6510</v>
      </c>
      <c r="M29" t="s">
        <v>14883</v>
      </c>
      <c r="N29" t="s">
        <v>639</v>
      </c>
      <c r="O29" t="s">
        <v>651</v>
      </c>
      <c r="P29" t="s">
        <v>26</v>
      </c>
      <c r="Q29" t="s">
        <v>652</v>
      </c>
      <c r="R29" t="s">
        <v>640</v>
      </c>
      <c r="S29" t="s">
        <v>14884</v>
      </c>
      <c r="T29" t="s">
        <v>14885</v>
      </c>
      <c r="U29" s="51" t="s">
        <v>247</v>
      </c>
      <c r="V29">
        <v>34</v>
      </c>
    </row>
    <row r="30" spans="1:22" x14ac:dyDescent="0.25">
      <c r="A30" t="s">
        <v>601</v>
      </c>
      <c r="B30" t="s">
        <v>602</v>
      </c>
      <c r="C30">
        <v>159</v>
      </c>
      <c r="D30">
        <v>1</v>
      </c>
      <c r="E30" t="s">
        <v>14886</v>
      </c>
      <c r="F30">
        <v>198</v>
      </c>
      <c r="G30">
        <v>0</v>
      </c>
      <c r="H30" t="s">
        <v>637</v>
      </c>
      <c r="I30" t="s">
        <v>14887</v>
      </c>
      <c r="J30" t="s">
        <v>654</v>
      </c>
      <c r="K30" t="s">
        <v>639</v>
      </c>
      <c r="L30" t="s">
        <v>640</v>
      </c>
      <c r="M30" t="s">
        <v>14885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14888</v>
      </c>
      <c r="T30" t="s">
        <v>14885</v>
      </c>
      <c r="U30" s="51" t="s">
        <v>2885</v>
      </c>
      <c r="V30">
        <v>4</v>
      </c>
    </row>
    <row r="31" spans="1:22" x14ac:dyDescent="0.25">
      <c r="A31" t="s">
        <v>239</v>
      </c>
      <c r="B31" t="s">
        <v>245</v>
      </c>
      <c r="C31">
        <v>159</v>
      </c>
      <c r="D31">
        <v>1</v>
      </c>
      <c r="E31" t="s">
        <v>14886</v>
      </c>
      <c r="F31">
        <v>198</v>
      </c>
      <c r="G31">
        <v>0</v>
      </c>
      <c r="H31" t="s">
        <v>637</v>
      </c>
      <c r="I31" t="s">
        <v>14887</v>
      </c>
      <c r="J31" t="s">
        <v>654</v>
      </c>
      <c r="K31" t="s">
        <v>639</v>
      </c>
      <c r="L31" t="s">
        <v>640</v>
      </c>
      <c r="M31" t="s">
        <v>14885</v>
      </c>
      <c r="N31" t="s">
        <v>639</v>
      </c>
      <c r="O31" t="s">
        <v>647</v>
      </c>
      <c r="P31" t="s">
        <v>5</v>
      </c>
      <c r="Q31" t="s">
        <v>648</v>
      </c>
      <c r="R31" t="s">
        <v>640</v>
      </c>
      <c r="S31" t="s">
        <v>14888</v>
      </c>
      <c r="T31" t="s">
        <v>14885</v>
      </c>
      <c r="U31" s="51" t="s">
        <v>742</v>
      </c>
      <c r="V31">
        <v>4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14889</v>
      </c>
      <c r="F32">
        <v>197</v>
      </c>
      <c r="G32">
        <v>0</v>
      </c>
      <c r="H32" t="s">
        <v>637</v>
      </c>
      <c r="I32" t="s">
        <v>14890</v>
      </c>
      <c r="J32" t="s">
        <v>653</v>
      </c>
      <c r="K32" t="s">
        <v>639</v>
      </c>
      <c r="L32" t="s">
        <v>640</v>
      </c>
      <c r="M32" t="s">
        <v>14891</v>
      </c>
      <c r="N32" t="s">
        <v>639</v>
      </c>
      <c r="O32" t="s">
        <v>647</v>
      </c>
      <c r="P32" t="s">
        <v>5</v>
      </c>
      <c r="Q32" t="s">
        <v>648</v>
      </c>
      <c r="R32" t="s">
        <v>640</v>
      </c>
      <c r="S32" t="s">
        <v>14892</v>
      </c>
      <c r="T32" t="s">
        <v>14893</v>
      </c>
      <c r="U32" s="50" t="s">
        <v>601</v>
      </c>
      <c r="V32">
        <v>31</v>
      </c>
    </row>
    <row r="33" spans="1:22" x14ac:dyDescent="0.25">
      <c r="A33" t="s">
        <v>77</v>
      </c>
      <c r="B33" t="s">
        <v>78</v>
      </c>
      <c r="C33">
        <v>33.333333333333336</v>
      </c>
      <c r="D33">
        <v>3</v>
      </c>
      <c r="E33" t="s">
        <v>14894</v>
      </c>
      <c r="F33">
        <v>134.99</v>
      </c>
      <c r="G33">
        <v>0</v>
      </c>
      <c r="H33" t="s">
        <v>637</v>
      </c>
      <c r="I33" t="s">
        <v>14895</v>
      </c>
      <c r="J33" t="s">
        <v>727</v>
      </c>
      <c r="K33" t="s">
        <v>639</v>
      </c>
      <c r="L33" t="s">
        <v>640</v>
      </c>
      <c r="M33" t="s">
        <v>14893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14896</v>
      </c>
      <c r="T33" t="s">
        <v>14893</v>
      </c>
      <c r="U33" s="51" t="s">
        <v>602</v>
      </c>
      <c r="V33">
        <v>25</v>
      </c>
    </row>
    <row r="34" spans="1:22" x14ac:dyDescent="0.25">
      <c r="A34" t="s">
        <v>239</v>
      </c>
      <c r="B34" t="s">
        <v>245</v>
      </c>
      <c r="C34">
        <v>159</v>
      </c>
      <c r="D34">
        <v>1</v>
      </c>
      <c r="E34" t="s">
        <v>14897</v>
      </c>
      <c r="F34">
        <v>99</v>
      </c>
      <c r="G34">
        <v>0</v>
      </c>
      <c r="H34" t="s">
        <v>637</v>
      </c>
      <c r="I34" t="s">
        <v>810</v>
      </c>
      <c r="J34" t="s">
        <v>682</v>
      </c>
      <c r="K34" t="s">
        <v>639</v>
      </c>
      <c r="L34" t="s">
        <v>640</v>
      </c>
      <c r="M34" t="s">
        <v>14898</v>
      </c>
      <c r="N34" t="s">
        <v>639</v>
      </c>
      <c r="O34" t="s">
        <v>647</v>
      </c>
      <c r="P34" t="s">
        <v>5</v>
      </c>
      <c r="Q34" t="s">
        <v>648</v>
      </c>
      <c r="R34" t="s">
        <v>640</v>
      </c>
      <c r="S34" t="s">
        <v>14899</v>
      </c>
      <c r="T34" t="s">
        <v>14898</v>
      </c>
      <c r="U34" s="51" t="s">
        <v>2885</v>
      </c>
      <c r="V34">
        <v>1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14900</v>
      </c>
      <c r="F35">
        <v>100</v>
      </c>
      <c r="G35">
        <v>0</v>
      </c>
      <c r="H35" t="s">
        <v>637</v>
      </c>
      <c r="I35" t="s">
        <v>14901</v>
      </c>
      <c r="J35" t="s">
        <v>646</v>
      </c>
      <c r="K35" t="s">
        <v>639</v>
      </c>
      <c r="L35" t="s">
        <v>640</v>
      </c>
      <c r="M35" t="s">
        <v>14902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14903</v>
      </c>
      <c r="T35" t="s">
        <v>14904</v>
      </c>
      <c r="U35" s="51" t="s">
        <v>742</v>
      </c>
      <c r="V35">
        <v>5</v>
      </c>
    </row>
    <row r="36" spans="1:22" x14ac:dyDescent="0.25">
      <c r="A36" t="s">
        <v>22</v>
      </c>
      <c r="B36" t="s">
        <v>27</v>
      </c>
      <c r="C36">
        <v>66.333333333333329</v>
      </c>
      <c r="D36">
        <v>6</v>
      </c>
      <c r="E36" t="s">
        <v>14905</v>
      </c>
      <c r="F36">
        <v>394</v>
      </c>
      <c r="G36">
        <v>0</v>
      </c>
      <c r="H36" t="s">
        <v>637</v>
      </c>
      <c r="I36" t="s">
        <v>14906</v>
      </c>
      <c r="J36" t="s">
        <v>771</v>
      </c>
      <c r="K36" t="s">
        <v>639</v>
      </c>
      <c r="L36" t="s">
        <v>640</v>
      </c>
      <c r="M36" t="s">
        <v>14907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14908</v>
      </c>
      <c r="T36" t="s">
        <v>14907</v>
      </c>
      <c r="U36" s="50" t="s">
        <v>77</v>
      </c>
      <c r="V36">
        <v>24</v>
      </c>
    </row>
    <row r="37" spans="1:22" x14ac:dyDescent="0.25">
      <c r="A37" t="s">
        <v>601</v>
      </c>
      <c r="B37" t="s">
        <v>602</v>
      </c>
      <c r="C37">
        <v>159</v>
      </c>
      <c r="D37">
        <v>1</v>
      </c>
      <c r="E37" t="s">
        <v>14909</v>
      </c>
      <c r="F37">
        <v>99</v>
      </c>
      <c r="G37">
        <v>0</v>
      </c>
      <c r="H37" t="s">
        <v>637</v>
      </c>
      <c r="I37" t="s">
        <v>14910</v>
      </c>
      <c r="J37" t="s">
        <v>659</v>
      </c>
      <c r="K37" t="s">
        <v>639</v>
      </c>
      <c r="L37" t="s">
        <v>640</v>
      </c>
      <c r="M37" t="s">
        <v>14911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14912</v>
      </c>
      <c r="T37" t="s">
        <v>14911</v>
      </c>
      <c r="U37" s="51" t="s">
        <v>78</v>
      </c>
      <c r="V37">
        <v>24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14913</v>
      </c>
      <c r="F38">
        <v>100</v>
      </c>
      <c r="G38">
        <v>0</v>
      </c>
      <c r="H38" t="s">
        <v>637</v>
      </c>
      <c r="I38" t="s">
        <v>14914</v>
      </c>
      <c r="J38" t="s">
        <v>739</v>
      </c>
      <c r="K38" t="s">
        <v>639</v>
      </c>
      <c r="L38" t="s">
        <v>640</v>
      </c>
      <c r="M38" t="s">
        <v>14911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14915</v>
      </c>
      <c r="T38" t="s">
        <v>14911</v>
      </c>
      <c r="U38" s="50" t="s">
        <v>822</v>
      </c>
      <c r="V38">
        <v>756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14916</v>
      </c>
      <c r="F39">
        <v>300</v>
      </c>
      <c r="G39">
        <v>0</v>
      </c>
      <c r="H39" t="s">
        <v>637</v>
      </c>
      <c r="I39" t="s">
        <v>14917</v>
      </c>
      <c r="J39" t="s">
        <v>706</v>
      </c>
      <c r="K39" t="s">
        <v>639</v>
      </c>
      <c r="L39" t="s">
        <v>640</v>
      </c>
      <c r="M39" t="s">
        <v>14918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14919</v>
      </c>
      <c r="T39" t="s">
        <v>14918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6</v>
      </c>
      <c r="E40" t="s">
        <v>14916</v>
      </c>
      <c r="F40">
        <v>300</v>
      </c>
      <c r="G40">
        <v>0</v>
      </c>
      <c r="H40" t="s">
        <v>637</v>
      </c>
      <c r="I40" t="s">
        <v>14917</v>
      </c>
      <c r="J40" t="s">
        <v>706</v>
      </c>
      <c r="K40" t="s">
        <v>639</v>
      </c>
      <c r="L40" t="s">
        <v>640</v>
      </c>
      <c r="M40" t="s">
        <v>14918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14919</v>
      </c>
      <c r="T40" t="s">
        <v>14918</v>
      </c>
    </row>
    <row r="41" spans="1:22" x14ac:dyDescent="0.25">
      <c r="A41" t="s">
        <v>239</v>
      </c>
      <c r="B41" t="s">
        <v>245</v>
      </c>
      <c r="C41">
        <v>159</v>
      </c>
      <c r="D41">
        <v>1</v>
      </c>
      <c r="E41" t="s">
        <v>14920</v>
      </c>
      <c r="F41">
        <v>137</v>
      </c>
      <c r="G41">
        <v>38</v>
      </c>
      <c r="H41" t="s">
        <v>637</v>
      </c>
      <c r="I41" t="s">
        <v>8447</v>
      </c>
      <c r="J41" t="s">
        <v>683</v>
      </c>
      <c r="K41" t="s">
        <v>639</v>
      </c>
      <c r="L41" t="s">
        <v>640</v>
      </c>
      <c r="M41" t="s">
        <v>14918</v>
      </c>
      <c r="N41" t="s">
        <v>639</v>
      </c>
      <c r="O41" t="s">
        <v>647</v>
      </c>
      <c r="P41" t="s">
        <v>5</v>
      </c>
      <c r="Q41" t="s">
        <v>648</v>
      </c>
      <c r="R41" t="s">
        <v>640</v>
      </c>
      <c r="S41" t="s">
        <v>14921</v>
      </c>
      <c r="T41" t="s">
        <v>14918</v>
      </c>
    </row>
    <row r="42" spans="1:22" x14ac:dyDescent="0.25">
      <c r="A42" t="s">
        <v>240</v>
      </c>
      <c r="B42" t="s">
        <v>246</v>
      </c>
      <c r="C42">
        <v>159</v>
      </c>
      <c r="D42">
        <v>1</v>
      </c>
      <c r="E42" t="s">
        <v>14922</v>
      </c>
      <c r="F42">
        <v>99</v>
      </c>
      <c r="G42">
        <v>0</v>
      </c>
      <c r="H42" t="s">
        <v>637</v>
      </c>
      <c r="I42" t="s">
        <v>14923</v>
      </c>
      <c r="J42" t="s">
        <v>762</v>
      </c>
      <c r="K42" t="s">
        <v>639</v>
      </c>
      <c r="L42" t="s">
        <v>640</v>
      </c>
      <c r="M42" t="s">
        <v>14924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14925</v>
      </c>
      <c r="T42" t="s">
        <v>14924</v>
      </c>
    </row>
    <row r="43" spans="1:22" x14ac:dyDescent="0.25">
      <c r="A43" t="s">
        <v>114</v>
      </c>
      <c r="B43" t="s">
        <v>115</v>
      </c>
      <c r="C43">
        <v>65</v>
      </c>
      <c r="D43">
        <v>1</v>
      </c>
      <c r="E43" t="s">
        <v>14926</v>
      </c>
      <c r="F43">
        <v>170</v>
      </c>
      <c r="G43">
        <v>40</v>
      </c>
      <c r="H43" t="s">
        <v>751</v>
      </c>
      <c r="I43" t="s">
        <v>14927</v>
      </c>
      <c r="J43" t="s">
        <v>14928</v>
      </c>
      <c r="K43" t="s">
        <v>946</v>
      </c>
      <c r="L43" t="s">
        <v>14929</v>
      </c>
      <c r="M43" t="s">
        <v>14930</v>
      </c>
      <c r="N43" t="s">
        <v>1010</v>
      </c>
      <c r="O43" t="s">
        <v>753</v>
      </c>
      <c r="P43" t="s">
        <v>744</v>
      </c>
      <c r="Q43" t="s">
        <v>745</v>
      </c>
      <c r="R43" t="s">
        <v>640</v>
      </c>
      <c r="S43" t="s">
        <v>14931</v>
      </c>
      <c r="T43" t="s">
        <v>14932</v>
      </c>
    </row>
    <row r="44" spans="1:22" x14ac:dyDescent="0.25">
      <c r="A44" t="s">
        <v>10</v>
      </c>
      <c r="B44" t="s">
        <v>11</v>
      </c>
      <c r="C44">
        <v>65</v>
      </c>
      <c r="D44">
        <v>1</v>
      </c>
      <c r="E44" t="s">
        <v>14926</v>
      </c>
      <c r="F44">
        <v>170</v>
      </c>
      <c r="G44">
        <v>40</v>
      </c>
      <c r="H44" t="s">
        <v>751</v>
      </c>
      <c r="I44" t="s">
        <v>14927</v>
      </c>
      <c r="J44" t="s">
        <v>14928</v>
      </c>
      <c r="K44" t="s">
        <v>946</v>
      </c>
      <c r="L44" t="s">
        <v>14929</v>
      </c>
      <c r="M44" t="s">
        <v>14930</v>
      </c>
      <c r="N44" t="s">
        <v>1010</v>
      </c>
      <c r="O44" t="s">
        <v>753</v>
      </c>
      <c r="P44" t="s">
        <v>744</v>
      </c>
      <c r="Q44" t="s">
        <v>745</v>
      </c>
      <c r="R44" t="s">
        <v>640</v>
      </c>
      <c r="S44" t="s">
        <v>14931</v>
      </c>
      <c r="T44" t="s">
        <v>14932</v>
      </c>
    </row>
    <row r="45" spans="1:22" x14ac:dyDescent="0.25">
      <c r="A45" t="s">
        <v>239</v>
      </c>
      <c r="B45" t="s">
        <v>245</v>
      </c>
      <c r="C45">
        <v>159</v>
      </c>
      <c r="D45">
        <v>1</v>
      </c>
      <c r="E45" t="s">
        <v>14933</v>
      </c>
      <c r="F45">
        <v>99</v>
      </c>
      <c r="G45">
        <v>0</v>
      </c>
      <c r="H45" t="s">
        <v>637</v>
      </c>
      <c r="I45" t="s">
        <v>14934</v>
      </c>
      <c r="J45" t="s">
        <v>713</v>
      </c>
      <c r="K45" t="s">
        <v>639</v>
      </c>
      <c r="L45" t="s">
        <v>640</v>
      </c>
      <c r="M45" t="s">
        <v>14932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14935</v>
      </c>
      <c r="T45" t="s">
        <v>14932</v>
      </c>
    </row>
    <row r="46" spans="1:22" x14ac:dyDescent="0.25">
      <c r="A46" t="s">
        <v>241</v>
      </c>
      <c r="B46" t="s">
        <v>247</v>
      </c>
      <c r="C46">
        <v>139</v>
      </c>
      <c r="D46">
        <v>1</v>
      </c>
      <c r="E46" t="s">
        <v>14936</v>
      </c>
      <c r="F46">
        <v>215</v>
      </c>
      <c r="G46">
        <v>0</v>
      </c>
      <c r="H46" t="s">
        <v>751</v>
      </c>
      <c r="I46" t="s">
        <v>14937</v>
      </c>
      <c r="J46" t="s">
        <v>14938</v>
      </c>
      <c r="K46" t="s">
        <v>9787</v>
      </c>
      <c r="L46" t="s">
        <v>14939</v>
      </c>
      <c r="M46" t="s">
        <v>14940</v>
      </c>
      <c r="N46" t="s">
        <v>1010</v>
      </c>
      <c r="O46" t="s">
        <v>743</v>
      </c>
      <c r="P46" t="s">
        <v>744</v>
      </c>
      <c r="Q46" t="s">
        <v>745</v>
      </c>
      <c r="R46" t="s">
        <v>640</v>
      </c>
      <c r="S46" t="s">
        <v>14941</v>
      </c>
      <c r="T46" t="s">
        <v>14942</v>
      </c>
    </row>
    <row r="47" spans="1:22" x14ac:dyDescent="0.25">
      <c r="A47" t="s">
        <v>239</v>
      </c>
      <c r="B47" t="s">
        <v>245</v>
      </c>
      <c r="C47">
        <v>139</v>
      </c>
      <c r="D47">
        <v>1</v>
      </c>
      <c r="E47" t="s">
        <v>14936</v>
      </c>
      <c r="F47">
        <v>215</v>
      </c>
      <c r="G47">
        <v>0</v>
      </c>
      <c r="H47" t="s">
        <v>751</v>
      </c>
      <c r="I47" t="s">
        <v>14937</v>
      </c>
      <c r="J47" t="s">
        <v>14938</v>
      </c>
      <c r="K47" t="s">
        <v>9787</v>
      </c>
      <c r="L47" t="s">
        <v>14939</v>
      </c>
      <c r="M47" t="s">
        <v>14940</v>
      </c>
      <c r="N47" t="s">
        <v>1010</v>
      </c>
      <c r="O47" t="s">
        <v>743</v>
      </c>
      <c r="P47" t="s">
        <v>744</v>
      </c>
      <c r="Q47" t="s">
        <v>745</v>
      </c>
      <c r="R47" t="s">
        <v>640</v>
      </c>
      <c r="S47" t="s">
        <v>14941</v>
      </c>
      <c r="T47" t="s">
        <v>14942</v>
      </c>
    </row>
    <row r="48" spans="1:22" x14ac:dyDescent="0.25">
      <c r="A48" t="s">
        <v>239</v>
      </c>
      <c r="B48" t="s">
        <v>245</v>
      </c>
      <c r="C48">
        <v>139</v>
      </c>
      <c r="D48">
        <v>1</v>
      </c>
      <c r="E48" t="s">
        <v>14943</v>
      </c>
      <c r="F48">
        <v>215</v>
      </c>
      <c r="G48">
        <v>0</v>
      </c>
      <c r="H48" t="s">
        <v>751</v>
      </c>
      <c r="I48" t="s">
        <v>14944</v>
      </c>
      <c r="J48" t="s">
        <v>14945</v>
      </c>
      <c r="K48" t="s">
        <v>978</v>
      </c>
      <c r="L48" t="s">
        <v>14946</v>
      </c>
      <c r="M48" t="s">
        <v>14942</v>
      </c>
      <c r="N48" t="s">
        <v>1010</v>
      </c>
      <c r="O48" t="s">
        <v>753</v>
      </c>
      <c r="P48" t="s">
        <v>744</v>
      </c>
      <c r="Q48" t="s">
        <v>745</v>
      </c>
      <c r="R48" t="s">
        <v>640</v>
      </c>
      <c r="S48" t="s">
        <v>14947</v>
      </c>
      <c r="T48" t="s">
        <v>14948</v>
      </c>
    </row>
    <row r="49" spans="1:20" x14ac:dyDescent="0.25">
      <c r="A49" t="s">
        <v>240</v>
      </c>
      <c r="B49" t="s">
        <v>246</v>
      </c>
      <c r="C49">
        <v>139</v>
      </c>
      <c r="D49">
        <v>1</v>
      </c>
      <c r="E49" t="s">
        <v>14943</v>
      </c>
      <c r="F49">
        <v>215</v>
      </c>
      <c r="G49">
        <v>0</v>
      </c>
      <c r="H49" t="s">
        <v>751</v>
      </c>
      <c r="I49" t="s">
        <v>14944</v>
      </c>
      <c r="J49" t="s">
        <v>14945</v>
      </c>
      <c r="K49" t="s">
        <v>978</v>
      </c>
      <c r="L49" t="s">
        <v>14946</v>
      </c>
      <c r="M49" t="s">
        <v>14942</v>
      </c>
      <c r="N49" t="s">
        <v>1010</v>
      </c>
      <c r="O49" t="s">
        <v>753</v>
      </c>
      <c r="P49" t="s">
        <v>744</v>
      </c>
      <c r="Q49" t="s">
        <v>745</v>
      </c>
      <c r="R49" t="s">
        <v>640</v>
      </c>
      <c r="S49" t="s">
        <v>14947</v>
      </c>
      <c r="T49" t="s">
        <v>14948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14949</v>
      </c>
      <c r="F50">
        <v>100</v>
      </c>
      <c r="G50">
        <v>0</v>
      </c>
      <c r="H50" t="s">
        <v>637</v>
      </c>
      <c r="I50" t="s">
        <v>14950</v>
      </c>
      <c r="J50" t="s">
        <v>681</v>
      </c>
      <c r="K50" t="s">
        <v>639</v>
      </c>
      <c r="L50" t="s">
        <v>640</v>
      </c>
      <c r="M50" t="s">
        <v>14948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14951</v>
      </c>
      <c r="T50" t="s">
        <v>14948</v>
      </c>
    </row>
    <row r="51" spans="1:20" x14ac:dyDescent="0.25">
      <c r="A51" t="s">
        <v>241</v>
      </c>
      <c r="B51" t="s">
        <v>247</v>
      </c>
      <c r="C51">
        <v>139</v>
      </c>
      <c r="D51">
        <v>1</v>
      </c>
      <c r="E51" t="s">
        <v>14952</v>
      </c>
      <c r="F51">
        <v>430</v>
      </c>
      <c r="G51">
        <v>0</v>
      </c>
      <c r="H51" t="s">
        <v>751</v>
      </c>
      <c r="I51" t="s">
        <v>14953</v>
      </c>
      <c r="J51" t="s">
        <v>14954</v>
      </c>
      <c r="K51" t="s">
        <v>809</v>
      </c>
      <c r="L51" t="s">
        <v>14955</v>
      </c>
      <c r="M51" t="s">
        <v>14948</v>
      </c>
      <c r="N51" t="s">
        <v>1010</v>
      </c>
      <c r="O51" t="s">
        <v>753</v>
      </c>
      <c r="P51" t="s">
        <v>744</v>
      </c>
      <c r="Q51" t="s">
        <v>745</v>
      </c>
      <c r="R51" t="s">
        <v>640</v>
      </c>
      <c r="S51" t="s">
        <v>14956</v>
      </c>
      <c r="T51" t="s">
        <v>14957</v>
      </c>
    </row>
    <row r="52" spans="1:20" x14ac:dyDescent="0.25">
      <c r="A52" t="s">
        <v>240</v>
      </c>
      <c r="B52" t="s">
        <v>246</v>
      </c>
      <c r="C52">
        <v>139</v>
      </c>
      <c r="D52">
        <v>2</v>
      </c>
      <c r="E52" t="s">
        <v>14952</v>
      </c>
      <c r="F52">
        <v>430</v>
      </c>
      <c r="G52">
        <v>0</v>
      </c>
      <c r="H52" t="s">
        <v>751</v>
      </c>
      <c r="I52" t="s">
        <v>14953</v>
      </c>
      <c r="J52" t="s">
        <v>14954</v>
      </c>
      <c r="K52" t="s">
        <v>809</v>
      </c>
      <c r="L52" t="s">
        <v>14955</v>
      </c>
      <c r="M52" t="s">
        <v>14948</v>
      </c>
      <c r="N52" t="s">
        <v>1010</v>
      </c>
      <c r="O52" t="s">
        <v>753</v>
      </c>
      <c r="P52" t="s">
        <v>744</v>
      </c>
      <c r="Q52" t="s">
        <v>745</v>
      </c>
      <c r="R52" t="s">
        <v>640</v>
      </c>
      <c r="S52" t="s">
        <v>14956</v>
      </c>
      <c r="T52" t="s">
        <v>14957</v>
      </c>
    </row>
    <row r="53" spans="1:20" x14ac:dyDescent="0.25">
      <c r="A53" t="s">
        <v>239</v>
      </c>
      <c r="B53" t="s">
        <v>245</v>
      </c>
      <c r="C53">
        <v>139</v>
      </c>
      <c r="D53">
        <v>1</v>
      </c>
      <c r="E53" t="s">
        <v>14952</v>
      </c>
      <c r="F53">
        <v>430</v>
      </c>
      <c r="G53">
        <v>0</v>
      </c>
      <c r="H53" t="s">
        <v>751</v>
      </c>
      <c r="I53" t="s">
        <v>14953</v>
      </c>
      <c r="J53" t="s">
        <v>14954</v>
      </c>
      <c r="K53" t="s">
        <v>809</v>
      </c>
      <c r="L53" t="s">
        <v>14955</v>
      </c>
      <c r="M53" t="s">
        <v>14948</v>
      </c>
      <c r="N53" t="s">
        <v>1010</v>
      </c>
      <c r="O53" t="s">
        <v>753</v>
      </c>
      <c r="P53" t="s">
        <v>744</v>
      </c>
      <c r="Q53" t="s">
        <v>745</v>
      </c>
      <c r="R53" t="s">
        <v>640</v>
      </c>
      <c r="S53" t="s">
        <v>14956</v>
      </c>
      <c r="T53" t="s">
        <v>14957</v>
      </c>
    </row>
    <row r="54" spans="1:20" x14ac:dyDescent="0.25">
      <c r="A54" t="s">
        <v>241</v>
      </c>
      <c r="B54" t="s">
        <v>247</v>
      </c>
      <c r="C54">
        <v>139</v>
      </c>
      <c r="D54">
        <v>1</v>
      </c>
      <c r="E54" t="s">
        <v>14958</v>
      </c>
      <c r="F54">
        <v>215</v>
      </c>
      <c r="G54">
        <v>0</v>
      </c>
      <c r="H54" t="s">
        <v>751</v>
      </c>
      <c r="I54" t="s">
        <v>14953</v>
      </c>
      <c r="J54" t="s">
        <v>14959</v>
      </c>
      <c r="K54" t="s">
        <v>9831</v>
      </c>
      <c r="L54" t="s">
        <v>14955</v>
      </c>
      <c r="M54" t="s">
        <v>14957</v>
      </c>
      <c r="N54" t="s">
        <v>1010</v>
      </c>
      <c r="O54" t="s">
        <v>753</v>
      </c>
      <c r="P54" t="s">
        <v>744</v>
      </c>
      <c r="Q54" t="s">
        <v>745</v>
      </c>
      <c r="R54" t="s">
        <v>640</v>
      </c>
      <c r="S54" t="s">
        <v>14960</v>
      </c>
      <c r="T54" t="s">
        <v>14961</v>
      </c>
    </row>
    <row r="55" spans="1:20" x14ac:dyDescent="0.25">
      <c r="A55" t="s">
        <v>240</v>
      </c>
      <c r="B55" t="s">
        <v>246</v>
      </c>
      <c r="C55">
        <v>139</v>
      </c>
      <c r="D55">
        <v>1</v>
      </c>
      <c r="E55" t="s">
        <v>14958</v>
      </c>
      <c r="F55">
        <v>215</v>
      </c>
      <c r="G55">
        <v>0</v>
      </c>
      <c r="H55" t="s">
        <v>751</v>
      </c>
      <c r="I55" t="s">
        <v>14953</v>
      </c>
      <c r="J55" t="s">
        <v>14959</v>
      </c>
      <c r="K55" t="s">
        <v>9831</v>
      </c>
      <c r="L55" t="s">
        <v>14955</v>
      </c>
      <c r="M55" t="s">
        <v>14957</v>
      </c>
      <c r="N55" t="s">
        <v>1010</v>
      </c>
      <c r="O55" t="s">
        <v>753</v>
      </c>
      <c r="P55" t="s">
        <v>744</v>
      </c>
      <c r="Q55" t="s">
        <v>745</v>
      </c>
      <c r="R55" t="s">
        <v>640</v>
      </c>
      <c r="S55" t="s">
        <v>14960</v>
      </c>
      <c r="T55" t="s">
        <v>14961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14962</v>
      </c>
      <c r="F56">
        <v>200</v>
      </c>
      <c r="G56">
        <v>0</v>
      </c>
      <c r="H56" t="s">
        <v>637</v>
      </c>
      <c r="I56" t="s">
        <v>2651</v>
      </c>
      <c r="J56" t="s">
        <v>653</v>
      </c>
      <c r="K56" t="s">
        <v>639</v>
      </c>
      <c r="L56" t="s">
        <v>640</v>
      </c>
      <c r="M56" t="s">
        <v>14963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14964</v>
      </c>
      <c r="T56" t="s">
        <v>14963</v>
      </c>
    </row>
    <row r="57" spans="1:20" x14ac:dyDescent="0.25">
      <c r="A57" t="s">
        <v>22</v>
      </c>
      <c r="B57" t="s">
        <v>27</v>
      </c>
      <c r="C57">
        <v>100</v>
      </c>
      <c r="D57">
        <v>2</v>
      </c>
      <c r="E57" t="s">
        <v>14965</v>
      </c>
      <c r="F57">
        <v>380</v>
      </c>
      <c r="G57">
        <v>50</v>
      </c>
      <c r="H57" t="s">
        <v>751</v>
      </c>
      <c r="I57" t="s">
        <v>14966</v>
      </c>
      <c r="J57" t="s">
        <v>14967</v>
      </c>
      <c r="K57" t="s">
        <v>5070</v>
      </c>
      <c r="L57" t="s">
        <v>14968</v>
      </c>
      <c r="M57" t="s">
        <v>14963</v>
      </c>
      <c r="N57" t="s">
        <v>1010</v>
      </c>
      <c r="O57" t="s">
        <v>753</v>
      </c>
      <c r="P57" t="s">
        <v>744</v>
      </c>
      <c r="Q57" t="s">
        <v>745</v>
      </c>
      <c r="R57" t="s">
        <v>640</v>
      </c>
      <c r="S57" t="s">
        <v>14969</v>
      </c>
      <c r="T57" t="s">
        <v>14963</v>
      </c>
    </row>
    <row r="58" spans="1:20" x14ac:dyDescent="0.25">
      <c r="A58" t="s">
        <v>12</v>
      </c>
      <c r="B58" t="s">
        <v>13</v>
      </c>
      <c r="C58">
        <v>65</v>
      </c>
      <c r="D58">
        <v>2</v>
      </c>
      <c r="E58" t="s">
        <v>14965</v>
      </c>
      <c r="F58">
        <v>380</v>
      </c>
      <c r="G58">
        <v>50</v>
      </c>
      <c r="H58" t="s">
        <v>751</v>
      </c>
      <c r="I58" t="s">
        <v>14966</v>
      </c>
      <c r="J58" t="s">
        <v>14967</v>
      </c>
      <c r="K58" t="s">
        <v>5070</v>
      </c>
      <c r="L58" t="s">
        <v>14968</v>
      </c>
      <c r="M58" t="s">
        <v>14963</v>
      </c>
      <c r="N58" t="s">
        <v>1010</v>
      </c>
      <c r="O58" t="s">
        <v>753</v>
      </c>
      <c r="P58" t="s">
        <v>744</v>
      </c>
      <c r="Q58" t="s">
        <v>745</v>
      </c>
      <c r="R58" t="s">
        <v>640</v>
      </c>
      <c r="S58" t="s">
        <v>14969</v>
      </c>
      <c r="T58" t="s">
        <v>14970</v>
      </c>
    </row>
    <row r="59" spans="1:20" x14ac:dyDescent="0.25">
      <c r="A59" t="s">
        <v>601</v>
      </c>
      <c r="B59" t="s">
        <v>602</v>
      </c>
      <c r="C59">
        <v>139</v>
      </c>
      <c r="D59">
        <v>1</v>
      </c>
      <c r="E59" t="s">
        <v>14971</v>
      </c>
      <c r="F59">
        <v>215</v>
      </c>
      <c r="G59">
        <v>0</v>
      </c>
      <c r="H59" t="s">
        <v>751</v>
      </c>
      <c r="I59" t="s">
        <v>14972</v>
      </c>
      <c r="J59" t="s">
        <v>14973</v>
      </c>
      <c r="K59" t="s">
        <v>14974</v>
      </c>
      <c r="L59" t="s">
        <v>14975</v>
      </c>
      <c r="M59" t="s">
        <v>14970</v>
      </c>
      <c r="N59" t="s">
        <v>1010</v>
      </c>
      <c r="O59" t="s">
        <v>753</v>
      </c>
      <c r="P59" t="s">
        <v>744</v>
      </c>
      <c r="Q59" t="s">
        <v>745</v>
      </c>
      <c r="R59" t="s">
        <v>640</v>
      </c>
      <c r="S59" t="s">
        <v>14976</v>
      </c>
      <c r="T59" t="s">
        <v>14977</v>
      </c>
    </row>
    <row r="60" spans="1:20" x14ac:dyDescent="0.25">
      <c r="A60" t="s">
        <v>241</v>
      </c>
      <c r="B60" t="s">
        <v>247</v>
      </c>
      <c r="C60">
        <v>139</v>
      </c>
      <c r="D60">
        <v>1</v>
      </c>
      <c r="E60" t="s">
        <v>14971</v>
      </c>
      <c r="F60">
        <v>215</v>
      </c>
      <c r="G60">
        <v>0</v>
      </c>
      <c r="H60" t="s">
        <v>751</v>
      </c>
      <c r="I60" t="s">
        <v>14972</v>
      </c>
      <c r="J60" t="s">
        <v>14973</v>
      </c>
      <c r="K60" t="s">
        <v>14974</v>
      </c>
      <c r="L60" t="s">
        <v>14975</v>
      </c>
      <c r="M60" t="s">
        <v>14970</v>
      </c>
      <c r="N60" t="s">
        <v>1010</v>
      </c>
      <c r="O60" t="s">
        <v>753</v>
      </c>
      <c r="P60" t="s">
        <v>744</v>
      </c>
      <c r="Q60" t="s">
        <v>745</v>
      </c>
      <c r="R60" t="s">
        <v>640</v>
      </c>
      <c r="S60" t="s">
        <v>14976</v>
      </c>
      <c r="T60" t="s">
        <v>14977</v>
      </c>
    </row>
    <row r="61" spans="1:20" x14ac:dyDescent="0.25">
      <c r="A61" t="s">
        <v>601</v>
      </c>
      <c r="B61" t="s">
        <v>602</v>
      </c>
      <c r="C61">
        <v>139</v>
      </c>
      <c r="D61">
        <v>2</v>
      </c>
      <c r="E61" t="s">
        <v>14978</v>
      </c>
      <c r="F61">
        <v>215</v>
      </c>
      <c r="G61">
        <v>0</v>
      </c>
      <c r="H61" t="s">
        <v>751</v>
      </c>
      <c r="I61" t="s">
        <v>14979</v>
      </c>
      <c r="J61" t="s">
        <v>14980</v>
      </c>
      <c r="K61" t="s">
        <v>12750</v>
      </c>
      <c r="L61" t="s">
        <v>14981</v>
      </c>
      <c r="M61" t="s">
        <v>14977</v>
      </c>
      <c r="N61" t="s">
        <v>1010</v>
      </c>
      <c r="O61" t="s">
        <v>753</v>
      </c>
      <c r="P61" t="s">
        <v>744</v>
      </c>
      <c r="Q61" t="s">
        <v>745</v>
      </c>
      <c r="R61" t="s">
        <v>640</v>
      </c>
      <c r="S61" t="s">
        <v>14982</v>
      </c>
      <c r="T61" t="s">
        <v>14983</v>
      </c>
    </row>
    <row r="62" spans="1:20" x14ac:dyDescent="0.25">
      <c r="A62" t="s">
        <v>241</v>
      </c>
      <c r="B62" t="s">
        <v>247</v>
      </c>
      <c r="C62">
        <v>139</v>
      </c>
      <c r="D62">
        <v>1</v>
      </c>
      <c r="E62" t="s">
        <v>14984</v>
      </c>
      <c r="F62">
        <v>215</v>
      </c>
      <c r="G62">
        <v>0</v>
      </c>
      <c r="H62" t="s">
        <v>751</v>
      </c>
      <c r="I62" t="s">
        <v>14985</v>
      </c>
      <c r="J62" t="s">
        <v>14986</v>
      </c>
      <c r="K62" t="s">
        <v>10410</v>
      </c>
      <c r="L62" t="s">
        <v>14987</v>
      </c>
      <c r="M62" t="s">
        <v>14983</v>
      </c>
      <c r="N62" t="s">
        <v>1010</v>
      </c>
      <c r="O62" t="s">
        <v>753</v>
      </c>
      <c r="P62" t="s">
        <v>744</v>
      </c>
      <c r="Q62" t="s">
        <v>745</v>
      </c>
      <c r="R62" t="s">
        <v>640</v>
      </c>
      <c r="S62" t="s">
        <v>14988</v>
      </c>
      <c r="T62" t="s">
        <v>14989</v>
      </c>
    </row>
    <row r="63" spans="1:20" x14ac:dyDescent="0.25">
      <c r="A63" t="s">
        <v>239</v>
      </c>
      <c r="B63" t="s">
        <v>245</v>
      </c>
      <c r="C63">
        <v>139</v>
      </c>
      <c r="D63">
        <v>1</v>
      </c>
      <c r="E63" t="s">
        <v>14984</v>
      </c>
      <c r="F63">
        <v>215</v>
      </c>
      <c r="G63">
        <v>0</v>
      </c>
      <c r="H63" t="s">
        <v>751</v>
      </c>
      <c r="I63" t="s">
        <v>14985</v>
      </c>
      <c r="J63" t="s">
        <v>14986</v>
      </c>
      <c r="K63" t="s">
        <v>10410</v>
      </c>
      <c r="L63" t="s">
        <v>14987</v>
      </c>
      <c r="M63" t="s">
        <v>14983</v>
      </c>
      <c r="N63" t="s">
        <v>1010</v>
      </c>
      <c r="O63" t="s">
        <v>753</v>
      </c>
      <c r="P63" t="s">
        <v>744</v>
      </c>
      <c r="Q63" t="s">
        <v>745</v>
      </c>
      <c r="R63" t="s">
        <v>640</v>
      </c>
      <c r="S63" t="s">
        <v>14988</v>
      </c>
      <c r="T63" t="s">
        <v>14989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14990</v>
      </c>
      <c r="F64">
        <v>200</v>
      </c>
      <c r="G64">
        <v>0</v>
      </c>
      <c r="H64" t="s">
        <v>637</v>
      </c>
      <c r="I64" t="s">
        <v>5918</v>
      </c>
      <c r="J64" t="s">
        <v>685</v>
      </c>
      <c r="K64" t="s">
        <v>639</v>
      </c>
      <c r="L64" t="s">
        <v>640</v>
      </c>
      <c r="M64" t="s">
        <v>14991</v>
      </c>
      <c r="N64" t="s">
        <v>639</v>
      </c>
      <c r="O64" t="s">
        <v>647</v>
      </c>
      <c r="P64" t="s">
        <v>5</v>
      </c>
      <c r="Q64" t="s">
        <v>648</v>
      </c>
      <c r="R64" t="s">
        <v>14992</v>
      </c>
      <c r="S64" t="s">
        <v>14993</v>
      </c>
      <c r="T64" t="s">
        <v>14991</v>
      </c>
    </row>
    <row r="65" spans="1:20" x14ac:dyDescent="0.25">
      <c r="A65" t="s">
        <v>77</v>
      </c>
      <c r="B65" t="s">
        <v>78</v>
      </c>
      <c r="C65">
        <v>33.333333333333336</v>
      </c>
      <c r="D65">
        <v>6</v>
      </c>
      <c r="E65" t="s">
        <v>14994</v>
      </c>
      <c r="F65">
        <v>269.98</v>
      </c>
      <c r="G65">
        <v>0</v>
      </c>
      <c r="H65" t="s">
        <v>637</v>
      </c>
      <c r="I65" t="s">
        <v>14995</v>
      </c>
      <c r="J65" t="s">
        <v>674</v>
      </c>
      <c r="K65" t="s">
        <v>639</v>
      </c>
      <c r="L65" t="s">
        <v>640</v>
      </c>
      <c r="M65" t="s">
        <v>14996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14997</v>
      </c>
      <c r="T65" t="s">
        <v>14998</v>
      </c>
    </row>
    <row r="66" spans="1:20" x14ac:dyDescent="0.25">
      <c r="A66" t="s">
        <v>240</v>
      </c>
      <c r="B66" t="s">
        <v>246</v>
      </c>
      <c r="C66">
        <v>139</v>
      </c>
      <c r="D66">
        <v>1</v>
      </c>
      <c r="E66" t="s">
        <v>14999</v>
      </c>
      <c r="F66">
        <v>139</v>
      </c>
      <c r="G66">
        <v>0</v>
      </c>
      <c r="H66" t="s">
        <v>649</v>
      </c>
      <c r="I66" t="s">
        <v>13710</v>
      </c>
      <c r="J66" t="s">
        <v>15000</v>
      </c>
      <c r="K66" t="s">
        <v>15001</v>
      </c>
      <c r="L66" t="s">
        <v>849</v>
      </c>
      <c r="M66" t="s">
        <v>15002</v>
      </c>
      <c r="N66" t="s">
        <v>639</v>
      </c>
      <c r="O66" t="s">
        <v>651</v>
      </c>
      <c r="P66" t="s">
        <v>26</v>
      </c>
      <c r="Q66" t="s">
        <v>652</v>
      </c>
      <c r="R66" t="s">
        <v>640</v>
      </c>
      <c r="S66" t="s">
        <v>15003</v>
      </c>
      <c r="T66" t="s">
        <v>15004</v>
      </c>
    </row>
    <row r="67" spans="1:20" x14ac:dyDescent="0.25">
      <c r="A67" t="s">
        <v>77</v>
      </c>
      <c r="B67" t="s">
        <v>78</v>
      </c>
      <c r="C67">
        <v>33.333333333333336</v>
      </c>
      <c r="D67">
        <v>3</v>
      </c>
      <c r="E67" t="s">
        <v>15005</v>
      </c>
      <c r="F67">
        <v>134.99</v>
      </c>
      <c r="G67">
        <v>0</v>
      </c>
      <c r="H67" t="s">
        <v>637</v>
      </c>
      <c r="I67" t="s">
        <v>15006</v>
      </c>
      <c r="J67" t="s">
        <v>692</v>
      </c>
      <c r="K67" t="s">
        <v>639</v>
      </c>
      <c r="L67" t="s">
        <v>640</v>
      </c>
      <c r="M67" t="s">
        <v>15007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15008</v>
      </c>
      <c r="T67" t="s">
        <v>15004</v>
      </c>
    </row>
    <row r="68" spans="1:20" x14ac:dyDescent="0.25">
      <c r="A68" t="s">
        <v>18</v>
      </c>
      <c r="B68" t="s">
        <v>19</v>
      </c>
      <c r="C68">
        <v>66.666666666666671</v>
      </c>
      <c r="D68">
        <v>3</v>
      </c>
      <c r="E68" t="s">
        <v>15009</v>
      </c>
      <c r="F68">
        <v>100</v>
      </c>
      <c r="G68">
        <v>0</v>
      </c>
      <c r="H68" t="s">
        <v>637</v>
      </c>
      <c r="I68" t="s">
        <v>15010</v>
      </c>
      <c r="J68" t="s">
        <v>771</v>
      </c>
      <c r="K68" t="s">
        <v>639</v>
      </c>
      <c r="L68" t="s">
        <v>640</v>
      </c>
      <c r="M68" t="s">
        <v>15011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15012</v>
      </c>
      <c r="T68" t="s">
        <v>15011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15013</v>
      </c>
      <c r="F69">
        <v>103</v>
      </c>
      <c r="G69">
        <v>3</v>
      </c>
      <c r="H69" t="s">
        <v>637</v>
      </c>
      <c r="I69" t="s">
        <v>15014</v>
      </c>
      <c r="J69" t="s">
        <v>638</v>
      </c>
      <c r="K69" t="s">
        <v>639</v>
      </c>
      <c r="L69" t="s">
        <v>640</v>
      </c>
      <c r="M69" t="s">
        <v>15015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15016</v>
      </c>
      <c r="T69" t="s">
        <v>15015</v>
      </c>
    </row>
    <row r="70" spans="1:20" x14ac:dyDescent="0.25">
      <c r="A70" t="s">
        <v>22</v>
      </c>
      <c r="B70" t="s">
        <v>27</v>
      </c>
      <c r="C70">
        <v>66.333333333333329</v>
      </c>
      <c r="D70">
        <v>3</v>
      </c>
      <c r="E70" t="s">
        <v>15017</v>
      </c>
      <c r="F70">
        <v>197</v>
      </c>
      <c r="G70">
        <v>0</v>
      </c>
      <c r="H70" t="s">
        <v>637</v>
      </c>
      <c r="I70" t="s">
        <v>15018</v>
      </c>
      <c r="J70" t="s">
        <v>15019</v>
      </c>
      <c r="K70" t="s">
        <v>639</v>
      </c>
      <c r="L70" t="s">
        <v>640</v>
      </c>
      <c r="M70" t="s">
        <v>15020</v>
      </c>
      <c r="N70" t="s">
        <v>639</v>
      </c>
      <c r="O70" t="s">
        <v>641</v>
      </c>
      <c r="P70" t="s">
        <v>5</v>
      </c>
      <c r="Q70" t="s">
        <v>642</v>
      </c>
      <c r="R70" t="s">
        <v>640</v>
      </c>
      <c r="S70" t="s">
        <v>15021</v>
      </c>
      <c r="T70" t="s">
        <v>15020</v>
      </c>
    </row>
    <row r="71" spans="1:20" x14ac:dyDescent="0.25">
      <c r="A71" t="s">
        <v>241</v>
      </c>
      <c r="B71" t="s">
        <v>247</v>
      </c>
      <c r="C71">
        <v>159</v>
      </c>
      <c r="D71">
        <v>1</v>
      </c>
      <c r="E71" t="s">
        <v>15022</v>
      </c>
      <c r="F71">
        <v>99</v>
      </c>
      <c r="G71">
        <v>0</v>
      </c>
      <c r="H71" t="s">
        <v>637</v>
      </c>
      <c r="I71" t="s">
        <v>15023</v>
      </c>
      <c r="J71" t="s">
        <v>659</v>
      </c>
      <c r="K71" t="s">
        <v>639</v>
      </c>
      <c r="L71" t="s">
        <v>640</v>
      </c>
      <c r="M71" t="s">
        <v>15024</v>
      </c>
      <c r="N71" t="s">
        <v>639</v>
      </c>
      <c r="O71" t="s">
        <v>647</v>
      </c>
      <c r="P71" t="s">
        <v>5</v>
      </c>
      <c r="Q71" t="s">
        <v>648</v>
      </c>
      <c r="R71" t="s">
        <v>640</v>
      </c>
      <c r="S71" t="s">
        <v>15025</v>
      </c>
      <c r="T71" t="s">
        <v>15024</v>
      </c>
    </row>
    <row r="72" spans="1:20" x14ac:dyDescent="0.25">
      <c r="A72" t="s">
        <v>239</v>
      </c>
      <c r="B72" t="s">
        <v>245</v>
      </c>
      <c r="C72">
        <v>159</v>
      </c>
      <c r="D72">
        <v>1</v>
      </c>
      <c r="E72" t="s">
        <v>15026</v>
      </c>
      <c r="F72">
        <v>99</v>
      </c>
      <c r="G72">
        <v>0</v>
      </c>
      <c r="H72" t="s">
        <v>637</v>
      </c>
      <c r="I72" t="s">
        <v>15027</v>
      </c>
      <c r="J72" t="s">
        <v>653</v>
      </c>
      <c r="K72" t="s">
        <v>639</v>
      </c>
      <c r="L72" t="s">
        <v>640</v>
      </c>
      <c r="M72" t="s">
        <v>15028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15029</v>
      </c>
      <c r="T72" t="s">
        <v>15028</v>
      </c>
    </row>
    <row r="73" spans="1:20" x14ac:dyDescent="0.25">
      <c r="A73" t="s">
        <v>241</v>
      </c>
      <c r="B73" t="s">
        <v>247</v>
      </c>
      <c r="C73">
        <v>159</v>
      </c>
      <c r="D73">
        <v>1</v>
      </c>
      <c r="E73" t="s">
        <v>15030</v>
      </c>
      <c r="F73">
        <v>297</v>
      </c>
      <c r="G73">
        <v>0</v>
      </c>
      <c r="H73" t="s">
        <v>637</v>
      </c>
      <c r="I73" t="s">
        <v>15031</v>
      </c>
      <c r="J73" t="s">
        <v>698</v>
      </c>
      <c r="K73" t="s">
        <v>639</v>
      </c>
      <c r="L73" t="s">
        <v>640</v>
      </c>
      <c r="M73" t="s">
        <v>15032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15033</v>
      </c>
      <c r="T73" t="s">
        <v>15032</v>
      </c>
    </row>
    <row r="74" spans="1:20" x14ac:dyDescent="0.25">
      <c r="A74" t="s">
        <v>601</v>
      </c>
      <c r="B74" t="s">
        <v>602</v>
      </c>
      <c r="C74">
        <v>159</v>
      </c>
      <c r="D74">
        <v>1</v>
      </c>
      <c r="E74" t="s">
        <v>15030</v>
      </c>
      <c r="F74">
        <v>297</v>
      </c>
      <c r="G74">
        <v>0</v>
      </c>
      <c r="H74" t="s">
        <v>637</v>
      </c>
      <c r="I74" t="s">
        <v>15031</v>
      </c>
      <c r="J74" t="s">
        <v>698</v>
      </c>
      <c r="K74" t="s">
        <v>639</v>
      </c>
      <c r="L74" t="s">
        <v>640</v>
      </c>
      <c r="M74" t="s">
        <v>15032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15033</v>
      </c>
      <c r="T74" t="s">
        <v>15032</v>
      </c>
    </row>
    <row r="75" spans="1:20" x14ac:dyDescent="0.25">
      <c r="A75" t="s">
        <v>239</v>
      </c>
      <c r="B75" t="s">
        <v>245</v>
      </c>
      <c r="C75">
        <v>159</v>
      </c>
      <c r="D75">
        <v>1</v>
      </c>
      <c r="E75" t="s">
        <v>15030</v>
      </c>
      <c r="F75">
        <v>297</v>
      </c>
      <c r="G75">
        <v>0</v>
      </c>
      <c r="H75" t="s">
        <v>637</v>
      </c>
      <c r="I75" t="s">
        <v>15031</v>
      </c>
      <c r="J75" t="s">
        <v>698</v>
      </c>
      <c r="K75" t="s">
        <v>639</v>
      </c>
      <c r="L75" t="s">
        <v>640</v>
      </c>
      <c r="M75" t="s">
        <v>15032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15033</v>
      </c>
      <c r="T75" t="s">
        <v>15032</v>
      </c>
    </row>
    <row r="76" spans="1:20" x14ac:dyDescent="0.25">
      <c r="A76" t="s">
        <v>239</v>
      </c>
      <c r="B76" t="s">
        <v>245</v>
      </c>
      <c r="C76">
        <v>159</v>
      </c>
      <c r="D76">
        <v>1</v>
      </c>
      <c r="E76" t="s">
        <v>15034</v>
      </c>
      <c r="F76">
        <v>99</v>
      </c>
      <c r="G76">
        <v>0</v>
      </c>
      <c r="H76" t="s">
        <v>637</v>
      </c>
      <c r="I76" t="s">
        <v>15035</v>
      </c>
      <c r="J76" t="s">
        <v>655</v>
      </c>
      <c r="K76" t="s">
        <v>639</v>
      </c>
      <c r="L76" t="s">
        <v>640</v>
      </c>
      <c r="M76" t="s">
        <v>15032</v>
      </c>
      <c r="N76" t="s">
        <v>639</v>
      </c>
      <c r="O76" t="s">
        <v>660</v>
      </c>
      <c r="P76" t="s">
        <v>5</v>
      </c>
      <c r="Q76" t="s">
        <v>642</v>
      </c>
      <c r="R76" t="s">
        <v>640</v>
      </c>
      <c r="S76" t="s">
        <v>15036</v>
      </c>
      <c r="T76" t="s">
        <v>15032</v>
      </c>
    </row>
    <row r="77" spans="1:20" x14ac:dyDescent="0.25">
      <c r="A77" t="s">
        <v>22</v>
      </c>
      <c r="B77" t="s">
        <v>27</v>
      </c>
      <c r="C77">
        <v>120</v>
      </c>
      <c r="D77">
        <v>1</v>
      </c>
      <c r="E77" t="s">
        <v>15037</v>
      </c>
      <c r="F77">
        <v>100</v>
      </c>
      <c r="G77">
        <v>0</v>
      </c>
      <c r="H77" t="s">
        <v>637</v>
      </c>
      <c r="I77" t="s">
        <v>15038</v>
      </c>
      <c r="J77" t="s">
        <v>659</v>
      </c>
      <c r="K77" t="s">
        <v>639</v>
      </c>
      <c r="L77" t="s">
        <v>640</v>
      </c>
      <c r="M77" t="s">
        <v>15039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15040</v>
      </c>
      <c r="T77" t="s">
        <v>15039</v>
      </c>
    </row>
    <row r="78" spans="1:20" x14ac:dyDescent="0.25">
      <c r="A78" t="s">
        <v>241</v>
      </c>
      <c r="B78" t="s">
        <v>247</v>
      </c>
      <c r="C78">
        <v>159</v>
      </c>
      <c r="D78">
        <v>1</v>
      </c>
      <c r="E78" t="s">
        <v>15041</v>
      </c>
      <c r="F78">
        <v>99</v>
      </c>
      <c r="G78">
        <v>0</v>
      </c>
      <c r="H78" t="s">
        <v>637</v>
      </c>
      <c r="I78" t="s">
        <v>15042</v>
      </c>
      <c r="J78" t="s">
        <v>6537</v>
      </c>
      <c r="K78" t="s">
        <v>639</v>
      </c>
      <c r="L78" t="s">
        <v>640</v>
      </c>
      <c r="M78" t="s">
        <v>15043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15044</v>
      </c>
      <c r="T78" t="s">
        <v>15043</v>
      </c>
    </row>
    <row r="79" spans="1:20" x14ac:dyDescent="0.25">
      <c r="A79" t="s">
        <v>241</v>
      </c>
      <c r="B79" t="s">
        <v>247</v>
      </c>
      <c r="C79">
        <v>159</v>
      </c>
      <c r="D79">
        <v>1</v>
      </c>
      <c r="E79" t="s">
        <v>15045</v>
      </c>
      <c r="F79">
        <v>99</v>
      </c>
      <c r="G79">
        <v>0</v>
      </c>
      <c r="H79" t="s">
        <v>637</v>
      </c>
      <c r="I79" t="s">
        <v>4209</v>
      </c>
      <c r="J79" t="s">
        <v>653</v>
      </c>
      <c r="K79" t="s">
        <v>639</v>
      </c>
      <c r="L79" t="s">
        <v>640</v>
      </c>
      <c r="M79" t="s">
        <v>15043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15046</v>
      </c>
      <c r="T79" t="s">
        <v>15043</v>
      </c>
    </row>
    <row r="80" spans="1:20" x14ac:dyDescent="0.25">
      <c r="A80" t="s">
        <v>241</v>
      </c>
      <c r="B80" t="s">
        <v>247</v>
      </c>
      <c r="C80">
        <v>159</v>
      </c>
      <c r="D80">
        <v>1</v>
      </c>
      <c r="E80" t="s">
        <v>15047</v>
      </c>
      <c r="F80">
        <v>99</v>
      </c>
      <c r="G80">
        <v>0</v>
      </c>
      <c r="H80" t="s">
        <v>637</v>
      </c>
      <c r="I80" t="s">
        <v>15048</v>
      </c>
      <c r="J80" t="s">
        <v>655</v>
      </c>
      <c r="K80" t="s">
        <v>639</v>
      </c>
      <c r="L80" t="s">
        <v>640</v>
      </c>
      <c r="M80" t="s">
        <v>15049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15050</v>
      </c>
      <c r="T80" t="s">
        <v>15049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15051</v>
      </c>
      <c r="F81">
        <v>236</v>
      </c>
      <c r="G81">
        <v>36</v>
      </c>
      <c r="H81" t="s">
        <v>637</v>
      </c>
      <c r="I81" t="s">
        <v>15052</v>
      </c>
      <c r="J81" t="s">
        <v>686</v>
      </c>
      <c r="K81" t="s">
        <v>639</v>
      </c>
      <c r="L81" t="s">
        <v>640</v>
      </c>
      <c r="M81" t="s">
        <v>15053</v>
      </c>
      <c r="N81" t="s">
        <v>639</v>
      </c>
      <c r="O81" t="s">
        <v>647</v>
      </c>
      <c r="P81" t="s">
        <v>5</v>
      </c>
      <c r="Q81" t="s">
        <v>648</v>
      </c>
      <c r="R81" t="s">
        <v>640</v>
      </c>
      <c r="S81" t="s">
        <v>15054</v>
      </c>
      <c r="T81" t="s">
        <v>15053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15051</v>
      </c>
      <c r="F82">
        <v>236</v>
      </c>
      <c r="G82">
        <v>36</v>
      </c>
      <c r="H82" t="s">
        <v>637</v>
      </c>
      <c r="I82" t="s">
        <v>15052</v>
      </c>
      <c r="J82" t="s">
        <v>686</v>
      </c>
      <c r="K82" t="s">
        <v>639</v>
      </c>
      <c r="L82" t="s">
        <v>640</v>
      </c>
      <c r="M82" t="s">
        <v>15053</v>
      </c>
      <c r="N82" t="s">
        <v>639</v>
      </c>
      <c r="O82" t="s">
        <v>647</v>
      </c>
      <c r="P82" t="s">
        <v>5</v>
      </c>
      <c r="Q82" t="s">
        <v>648</v>
      </c>
      <c r="R82" t="s">
        <v>640</v>
      </c>
      <c r="S82" t="s">
        <v>15054</v>
      </c>
      <c r="T82" t="s">
        <v>15053</v>
      </c>
    </row>
    <row r="83" spans="1:20" x14ac:dyDescent="0.25">
      <c r="A83" t="s">
        <v>601</v>
      </c>
      <c r="B83" t="s">
        <v>602</v>
      </c>
      <c r="C83">
        <v>159</v>
      </c>
      <c r="D83">
        <v>1</v>
      </c>
      <c r="E83" t="s">
        <v>15055</v>
      </c>
      <c r="F83">
        <v>198</v>
      </c>
      <c r="G83">
        <v>0</v>
      </c>
      <c r="H83" t="s">
        <v>637</v>
      </c>
      <c r="I83" t="s">
        <v>15056</v>
      </c>
      <c r="J83" t="s">
        <v>726</v>
      </c>
      <c r="K83" t="s">
        <v>639</v>
      </c>
      <c r="L83" t="s">
        <v>640</v>
      </c>
      <c r="M83" t="s">
        <v>15057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15058</v>
      </c>
      <c r="T83" t="s">
        <v>15057</v>
      </c>
    </row>
    <row r="84" spans="1:20" x14ac:dyDescent="0.25">
      <c r="A84" t="s">
        <v>239</v>
      </c>
      <c r="B84" t="s">
        <v>245</v>
      </c>
      <c r="C84">
        <v>159</v>
      </c>
      <c r="D84">
        <v>1</v>
      </c>
      <c r="E84" t="s">
        <v>15055</v>
      </c>
      <c r="F84">
        <v>198</v>
      </c>
      <c r="G84">
        <v>0</v>
      </c>
      <c r="H84" t="s">
        <v>637</v>
      </c>
      <c r="I84" t="s">
        <v>15056</v>
      </c>
      <c r="J84" t="s">
        <v>726</v>
      </c>
      <c r="K84" t="s">
        <v>639</v>
      </c>
      <c r="L84" t="s">
        <v>640</v>
      </c>
      <c r="M84" t="s">
        <v>15057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15058</v>
      </c>
      <c r="T84" t="s">
        <v>15057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15059</v>
      </c>
      <c r="F85">
        <v>200</v>
      </c>
      <c r="G85">
        <v>0</v>
      </c>
      <c r="H85" t="s">
        <v>637</v>
      </c>
      <c r="I85" t="s">
        <v>6192</v>
      </c>
      <c r="J85" t="s">
        <v>6193</v>
      </c>
      <c r="K85" t="s">
        <v>639</v>
      </c>
      <c r="L85" t="s">
        <v>640</v>
      </c>
      <c r="M85" t="s">
        <v>15060</v>
      </c>
      <c r="N85" t="s">
        <v>639</v>
      </c>
      <c r="O85" t="s">
        <v>660</v>
      </c>
      <c r="P85" t="s">
        <v>5</v>
      </c>
      <c r="Q85" t="s">
        <v>642</v>
      </c>
      <c r="R85" t="s">
        <v>640</v>
      </c>
      <c r="S85" t="s">
        <v>15061</v>
      </c>
      <c r="T85" t="s">
        <v>15060</v>
      </c>
    </row>
    <row r="86" spans="1:20" x14ac:dyDescent="0.25">
      <c r="A86" t="s">
        <v>241</v>
      </c>
      <c r="B86" t="s">
        <v>742</v>
      </c>
      <c r="C86">
        <v>102.69</v>
      </c>
      <c r="D86">
        <v>1</v>
      </c>
      <c r="E86" t="s">
        <v>15062</v>
      </c>
      <c r="F86">
        <v>147.69</v>
      </c>
      <c r="G86">
        <v>45</v>
      </c>
      <c r="H86" t="s">
        <v>677</v>
      </c>
      <c r="I86" t="s">
        <v>15063</v>
      </c>
      <c r="J86" t="s">
        <v>15064</v>
      </c>
      <c r="K86" t="s">
        <v>846</v>
      </c>
      <c r="L86" t="s">
        <v>15065</v>
      </c>
      <c r="M86" t="s">
        <v>15057</v>
      </c>
      <c r="N86" t="s">
        <v>639</v>
      </c>
      <c r="O86" t="s">
        <v>678</v>
      </c>
      <c r="P86" t="s">
        <v>23</v>
      </c>
      <c r="Q86" t="s">
        <v>679</v>
      </c>
      <c r="R86" t="s">
        <v>640</v>
      </c>
      <c r="S86" t="s">
        <v>15066</v>
      </c>
      <c r="T86" t="s">
        <v>15067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15068</v>
      </c>
      <c r="F87">
        <v>199</v>
      </c>
      <c r="G87">
        <v>0</v>
      </c>
      <c r="H87" t="s">
        <v>637</v>
      </c>
      <c r="I87" t="s">
        <v>15069</v>
      </c>
      <c r="J87" t="s">
        <v>657</v>
      </c>
      <c r="K87" t="s">
        <v>639</v>
      </c>
      <c r="L87" t="s">
        <v>640</v>
      </c>
      <c r="M87" t="s">
        <v>15070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15071</v>
      </c>
      <c r="T87" t="s">
        <v>15070</v>
      </c>
    </row>
    <row r="88" spans="1:20" x14ac:dyDescent="0.25">
      <c r="A88" t="s">
        <v>239</v>
      </c>
      <c r="B88" t="s">
        <v>245</v>
      </c>
      <c r="C88">
        <v>159</v>
      </c>
      <c r="D88">
        <v>1</v>
      </c>
      <c r="E88" t="s">
        <v>15068</v>
      </c>
      <c r="F88">
        <v>199</v>
      </c>
      <c r="G88">
        <v>0</v>
      </c>
      <c r="H88" t="s">
        <v>637</v>
      </c>
      <c r="I88" t="s">
        <v>15069</v>
      </c>
      <c r="J88" t="s">
        <v>657</v>
      </c>
      <c r="K88" t="s">
        <v>639</v>
      </c>
      <c r="L88" t="s">
        <v>640</v>
      </c>
      <c r="M88" t="s">
        <v>15070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15071</v>
      </c>
      <c r="T88" t="s">
        <v>15070</v>
      </c>
    </row>
    <row r="89" spans="1:20" x14ac:dyDescent="0.25">
      <c r="A89" t="s">
        <v>241</v>
      </c>
      <c r="B89" t="s">
        <v>247</v>
      </c>
      <c r="C89">
        <v>159</v>
      </c>
      <c r="D89">
        <v>1</v>
      </c>
      <c r="E89" t="s">
        <v>15072</v>
      </c>
      <c r="F89">
        <v>99</v>
      </c>
      <c r="G89">
        <v>0</v>
      </c>
      <c r="H89" t="s">
        <v>637</v>
      </c>
      <c r="I89" t="s">
        <v>15073</v>
      </c>
      <c r="J89" t="s">
        <v>653</v>
      </c>
      <c r="K89" t="s">
        <v>639</v>
      </c>
      <c r="L89" t="s">
        <v>640</v>
      </c>
      <c r="M89" t="s">
        <v>15074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15075</v>
      </c>
      <c r="T89" t="s">
        <v>15076</v>
      </c>
    </row>
    <row r="90" spans="1:20" x14ac:dyDescent="0.25">
      <c r="A90" t="s">
        <v>18</v>
      </c>
      <c r="B90" t="s">
        <v>19</v>
      </c>
      <c r="C90">
        <v>66.666666666666671</v>
      </c>
      <c r="D90">
        <v>3</v>
      </c>
      <c r="E90" t="s">
        <v>15077</v>
      </c>
      <c r="F90">
        <v>228</v>
      </c>
      <c r="G90">
        <v>0</v>
      </c>
      <c r="H90" t="s">
        <v>637</v>
      </c>
      <c r="I90" t="s">
        <v>15078</v>
      </c>
      <c r="J90" t="s">
        <v>15079</v>
      </c>
      <c r="K90" t="s">
        <v>639</v>
      </c>
      <c r="L90" t="s">
        <v>640</v>
      </c>
      <c r="M90" t="s">
        <v>15080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15081</v>
      </c>
      <c r="T90" t="s">
        <v>15080</v>
      </c>
    </row>
    <row r="91" spans="1:20" x14ac:dyDescent="0.25">
      <c r="A91" t="s">
        <v>240</v>
      </c>
      <c r="B91" t="s">
        <v>246</v>
      </c>
      <c r="C91">
        <v>159</v>
      </c>
      <c r="D91">
        <v>1</v>
      </c>
      <c r="E91" t="s">
        <v>15077</v>
      </c>
      <c r="F91">
        <v>228</v>
      </c>
      <c r="G91">
        <v>0</v>
      </c>
      <c r="H91" t="s">
        <v>637</v>
      </c>
      <c r="I91" t="s">
        <v>15078</v>
      </c>
      <c r="J91" t="s">
        <v>15079</v>
      </c>
      <c r="K91" t="s">
        <v>639</v>
      </c>
      <c r="L91" t="s">
        <v>640</v>
      </c>
      <c r="M91" t="s">
        <v>15080</v>
      </c>
      <c r="N91" t="s">
        <v>639</v>
      </c>
      <c r="O91" t="s">
        <v>647</v>
      </c>
      <c r="P91" t="s">
        <v>5</v>
      </c>
      <c r="Q91" t="s">
        <v>648</v>
      </c>
      <c r="R91" t="s">
        <v>640</v>
      </c>
      <c r="S91" t="s">
        <v>15081</v>
      </c>
      <c r="T91" t="s">
        <v>15080</v>
      </c>
    </row>
    <row r="92" spans="1:20" x14ac:dyDescent="0.25">
      <c r="A92" t="s">
        <v>147</v>
      </c>
      <c r="B92" t="s">
        <v>148</v>
      </c>
      <c r="C92">
        <v>40</v>
      </c>
      <c r="D92">
        <v>10</v>
      </c>
      <c r="E92" t="s">
        <v>15082</v>
      </c>
      <c r="F92">
        <v>400</v>
      </c>
      <c r="G92">
        <v>0</v>
      </c>
      <c r="H92" t="s">
        <v>637</v>
      </c>
      <c r="I92" t="s">
        <v>15083</v>
      </c>
      <c r="J92" t="s">
        <v>767</v>
      </c>
      <c r="K92" t="s">
        <v>639</v>
      </c>
      <c r="L92" t="s">
        <v>640</v>
      </c>
      <c r="M92" t="s">
        <v>15080</v>
      </c>
      <c r="N92" t="s">
        <v>639</v>
      </c>
      <c r="O92" t="s">
        <v>647</v>
      </c>
      <c r="P92" t="s">
        <v>5</v>
      </c>
      <c r="Q92" t="s">
        <v>648</v>
      </c>
      <c r="R92" t="s">
        <v>640</v>
      </c>
      <c r="S92" t="s">
        <v>15084</v>
      </c>
      <c r="T92" t="s">
        <v>15080</v>
      </c>
    </row>
    <row r="93" spans="1:20" x14ac:dyDescent="0.25">
      <c r="A93" t="s">
        <v>239</v>
      </c>
      <c r="B93" t="s">
        <v>245</v>
      </c>
      <c r="C93">
        <v>159</v>
      </c>
      <c r="D93">
        <v>1</v>
      </c>
      <c r="E93" t="s">
        <v>15085</v>
      </c>
      <c r="F93">
        <v>99</v>
      </c>
      <c r="G93">
        <v>0</v>
      </c>
      <c r="H93" t="s">
        <v>637</v>
      </c>
      <c r="I93" t="s">
        <v>15086</v>
      </c>
      <c r="J93" t="s">
        <v>698</v>
      </c>
      <c r="K93" t="s">
        <v>639</v>
      </c>
      <c r="L93" t="s">
        <v>640</v>
      </c>
      <c r="M93" t="s">
        <v>15087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15088</v>
      </c>
      <c r="T93" t="s">
        <v>15087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15089</v>
      </c>
      <c r="F94">
        <v>100</v>
      </c>
      <c r="G94">
        <v>0</v>
      </c>
      <c r="H94" t="s">
        <v>637</v>
      </c>
      <c r="I94" t="s">
        <v>15090</v>
      </c>
      <c r="J94" t="s">
        <v>720</v>
      </c>
      <c r="K94" t="s">
        <v>639</v>
      </c>
      <c r="L94" t="s">
        <v>640</v>
      </c>
      <c r="M94" t="s">
        <v>15091</v>
      </c>
      <c r="N94" t="s">
        <v>639</v>
      </c>
      <c r="O94" t="s">
        <v>641</v>
      </c>
      <c r="P94" t="s">
        <v>5</v>
      </c>
      <c r="Q94" t="s">
        <v>642</v>
      </c>
      <c r="R94" t="s">
        <v>15092</v>
      </c>
      <c r="S94" t="s">
        <v>15093</v>
      </c>
      <c r="T94" t="s">
        <v>15091</v>
      </c>
    </row>
    <row r="95" spans="1:20" x14ac:dyDescent="0.25">
      <c r="A95" t="s">
        <v>241</v>
      </c>
      <c r="B95" t="s">
        <v>247</v>
      </c>
      <c r="C95">
        <v>159</v>
      </c>
      <c r="D95">
        <v>1</v>
      </c>
      <c r="E95" t="s">
        <v>15094</v>
      </c>
      <c r="F95">
        <v>99</v>
      </c>
      <c r="G95">
        <v>0</v>
      </c>
      <c r="H95" t="s">
        <v>637</v>
      </c>
      <c r="I95" t="s">
        <v>15095</v>
      </c>
      <c r="J95" t="s">
        <v>691</v>
      </c>
      <c r="K95" t="s">
        <v>639</v>
      </c>
      <c r="L95" t="s">
        <v>640</v>
      </c>
      <c r="M95" t="s">
        <v>15096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15097</v>
      </c>
      <c r="T95" t="s">
        <v>15096</v>
      </c>
    </row>
    <row r="96" spans="1:20" x14ac:dyDescent="0.25">
      <c r="A96" t="s">
        <v>147</v>
      </c>
      <c r="B96" t="s">
        <v>148</v>
      </c>
      <c r="C96">
        <v>65</v>
      </c>
      <c r="D96">
        <v>12</v>
      </c>
      <c r="E96" t="s">
        <v>15098</v>
      </c>
      <c r="F96">
        <v>399</v>
      </c>
      <c r="G96">
        <v>0</v>
      </c>
      <c r="H96" t="s">
        <v>637</v>
      </c>
      <c r="I96" t="s">
        <v>15099</v>
      </c>
      <c r="J96" t="s">
        <v>719</v>
      </c>
      <c r="K96" t="s">
        <v>639</v>
      </c>
      <c r="L96" t="s">
        <v>640</v>
      </c>
      <c r="M96" t="s">
        <v>15100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15101</v>
      </c>
      <c r="T96" t="s">
        <v>15100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15102</v>
      </c>
      <c r="F97">
        <v>100</v>
      </c>
      <c r="G97">
        <v>0</v>
      </c>
      <c r="H97" t="s">
        <v>637</v>
      </c>
      <c r="I97" t="s">
        <v>15103</v>
      </c>
      <c r="J97" t="s">
        <v>659</v>
      </c>
      <c r="K97" t="s">
        <v>639</v>
      </c>
      <c r="L97" t="s">
        <v>640</v>
      </c>
      <c r="M97" t="s">
        <v>15104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15105</v>
      </c>
      <c r="T97" t="s">
        <v>15104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15106</v>
      </c>
      <c r="F98">
        <v>200</v>
      </c>
      <c r="G98">
        <v>0</v>
      </c>
      <c r="H98" t="s">
        <v>637</v>
      </c>
      <c r="I98" t="s">
        <v>14869</v>
      </c>
      <c r="J98" t="s">
        <v>654</v>
      </c>
      <c r="K98" t="s">
        <v>639</v>
      </c>
      <c r="L98" t="s">
        <v>640</v>
      </c>
      <c r="M98" t="s">
        <v>15107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15108</v>
      </c>
      <c r="T98" t="s">
        <v>15107</v>
      </c>
    </row>
    <row r="99" spans="1:20" x14ac:dyDescent="0.25">
      <c r="A99" t="s">
        <v>147</v>
      </c>
      <c r="B99" t="s">
        <v>148</v>
      </c>
      <c r="C99">
        <v>65</v>
      </c>
      <c r="D99">
        <v>1</v>
      </c>
      <c r="E99" t="s">
        <v>15109</v>
      </c>
      <c r="F99">
        <v>58.99</v>
      </c>
      <c r="G99">
        <v>0</v>
      </c>
      <c r="H99" t="s">
        <v>637</v>
      </c>
      <c r="I99" t="s">
        <v>15110</v>
      </c>
      <c r="J99" t="s">
        <v>653</v>
      </c>
      <c r="K99" t="s">
        <v>639</v>
      </c>
      <c r="L99" t="s">
        <v>640</v>
      </c>
      <c r="M99" t="s">
        <v>15111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15112</v>
      </c>
      <c r="T99" t="s">
        <v>15111</v>
      </c>
    </row>
    <row r="100" spans="1:20" x14ac:dyDescent="0.25">
      <c r="A100" t="s">
        <v>147</v>
      </c>
      <c r="B100" t="s">
        <v>148</v>
      </c>
      <c r="C100">
        <v>65</v>
      </c>
      <c r="D100">
        <v>2</v>
      </c>
      <c r="E100" t="s">
        <v>15113</v>
      </c>
      <c r="F100">
        <v>70</v>
      </c>
      <c r="G100">
        <v>0</v>
      </c>
      <c r="H100" t="s">
        <v>637</v>
      </c>
      <c r="I100" t="s">
        <v>15114</v>
      </c>
      <c r="J100" t="s">
        <v>757</v>
      </c>
      <c r="K100" t="s">
        <v>639</v>
      </c>
      <c r="L100" t="s">
        <v>640</v>
      </c>
      <c r="M100" t="s">
        <v>15115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15116</v>
      </c>
      <c r="T100" t="s">
        <v>15115</v>
      </c>
    </row>
    <row r="101" spans="1:20" x14ac:dyDescent="0.25">
      <c r="A101" t="s">
        <v>147</v>
      </c>
      <c r="B101" t="s">
        <v>148</v>
      </c>
      <c r="C101">
        <v>65</v>
      </c>
      <c r="D101">
        <v>1</v>
      </c>
      <c r="E101" t="s">
        <v>15117</v>
      </c>
      <c r="F101">
        <v>35</v>
      </c>
      <c r="G101">
        <v>0</v>
      </c>
      <c r="H101" t="s">
        <v>637</v>
      </c>
      <c r="I101" t="s">
        <v>15118</v>
      </c>
      <c r="J101" t="s">
        <v>697</v>
      </c>
      <c r="K101" t="s">
        <v>639</v>
      </c>
      <c r="L101" t="s">
        <v>640</v>
      </c>
      <c r="M101" t="s">
        <v>15119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15120</v>
      </c>
      <c r="T101" t="s">
        <v>15119</v>
      </c>
    </row>
    <row r="102" spans="1:20" x14ac:dyDescent="0.25">
      <c r="A102" t="s">
        <v>241</v>
      </c>
      <c r="B102" t="s">
        <v>247</v>
      </c>
      <c r="C102">
        <v>159</v>
      </c>
      <c r="D102">
        <v>1</v>
      </c>
      <c r="E102" t="s">
        <v>15121</v>
      </c>
      <c r="F102">
        <v>100</v>
      </c>
      <c r="G102">
        <v>0</v>
      </c>
      <c r="H102" t="s">
        <v>637</v>
      </c>
      <c r="I102" t="s">
        <v>15122</v>
      </c>
      <c r="J102" t="s">
        <v>675</v>
      </c>
      <c r="K102" t="s">
        <v>639</v>
      </c>
      <c r="L102" t="s">
        <v>640</v>
      </c>
      <c r="M102" t="s">
        <v>15123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15124</v>
      </c>
      <c r="T102" t="s">
        <v>15125</v>
      </c>
    </row>
    <row r="103" spans="1:20" x14ac:dyDescent="0.25">
      <c r="A103" t="s">
        <v>10</v>
      </c>
      <c r="B103" t="s">
        <v>11</v>
      </c>
      <c r="C103">
        <v>65</v>
      </c>
      <c r="D103">
        <v>1</v>
      </c>
      <c r="E103" t="s">
        <v>15126</v>
      </c>
      <c r="F103">
        <v>1050</v>
      </c>
      <c r="G103">
        <v>35</v>
      </c>
      <c r="H103" t="s">
        <v>649</v>
      </c>
      <c r="I103" t="s">
        <v>15127</v>
      </c>
      <c r="J103" t="s">
        <v>15128</v>
      </c>
      <c r="K103" t="s">
        <v>15129</v>
      </c>
      <c r="L103" t="s">
        <v>15130</v>
      </c>
      <c r="M103" t="s">
        <v>15131</v>
      </c>
      <c r="N103" t="s">
        <v>1010</v>
      </c>
      <c r="O103" t="s">
        <v>753</v>
      </c>
      <c r="P103" t="s">
        <v>783</v>
      </c>
      <c r="Q103" t="s">
        <v>745</v>
      </c>
      <c r="R103" t="s">
        <v>15132</v>
      </c>
      <c r="S103" t="s">
        <v>15133</v>
      </c>
      <c r="T103" t="s">
        <v>14940</v>
      </c>
    </row>
    <row r="104" spans="1:20" x14ac:dyDescent="0.25">
      <c r="A104" t="s">
        <v>22</v>
      </c>
      <c r="B104" t="s">
        <v>27</v>
      </c>
      <c r="C104">
        <v>100</v>
      </c>
      <c r="D104">
        <v>20</v>
      </c>
      <c r="E104" t="s">
        <v>15126</v>
      </c>
      <c r="F104">
        <v>1050</v>
      </c>
      <c r="G104">
        <v>35</v>
      </c>
      <c r="H104" t="s">
        <v>649</v>
      </c>
      <c r="I104" t="s">
        <v>15127</v>
      </c>
      <c r="J104" t="s">
        <v>15128</v>
      </c>
      <c r="K104" t="s">
        <v>15129</v>
      </c>
      <c r="L104" t="s">
        <v>15130</v>
      </c>
      <c r="M104" t="s">
        <v>15131</v>
      </c>
      <c r="N104" t="s">
        <v>1010</v>
      </c>
      <c r="O104" t="s">
        <v>753</v>
      </c>
      <c r="P104" t="s">
        <v>783</v>
      </c>
      <c r="Q104" t="s">
        <v>745</v>
      </c>
      <c r="R104" t="s">
        <v>15132</v>
      </c>
      <c r="S104" t="s">
        <v>15133</v>
      </c>
      <c r="T104" t="s">
        <v>14940</v>
      </c>
    </row>
    <row r="105" spans="1:20" x14ac:dyDescent="0.25">
      <c r="A105" t="s">
        <v>22</v>
      </c>
      <c r="B105" t="s">
        <v>27</v>
      </c>
      <c r="C105">
        <v>69.900000000000006</v>
      </c>
      <c r="D105">
        <v>10</v>
      </c>
      <c r="E105" t="s">
        <v>15134</v>
      </c>
      <c r="F105">
        <v>839</v>
      </c>
      <c r="G105">
        <v>39</v>
      </c>
      <c r="H105" t="s">
        <v>649</v>
      </c>
      <c r="I105" t="s">
        <v>4458</v>
      </c>
      <c r="J105" t="s">
        <v>4459</v>
      </c>
      <c r="K105" t="s">
        <v>4460</v>
      </c>
      <c r="L105" t="s">
        <v>939</v>
      </c>
      <c r="M105" t="s">
        <v>15135</v>
      </c>
      <c r="N105" t="s">
        <v>639</v>
      </c>
      <c r="O105" t="s">
        <v>651</v>
      </c>
      <c r="P105" t="s">
        <v>26</v>
      </c>
      <c r="Q105" t="s">
        <v>652</v>
      </c>
      <c r="R105" t="s">
        <v>640</v>
      </c>
      <c r="S105" t="s">
        <v>15136</v>
      </c>
      <c r="T105" t="s">
        <v>15137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15138</v>
      </c>
      <c r="F106">
        <v>100</v>
      </c>
      <c r="G106">
        <v>0</v>
      </c>
      <c r="H106" t="s">
        <v>637</v>
      </c>
      <c r="I106" t="s">
        <v>15139</v>
      </c>
      <c r="J106" t="s">
        <v>719</v>
      </c>
      <c r="K106" t="s">
        <v>639</v>
      </c>
      <c r="L106" t="s">
        <v>640</v>
      </c>
      <c r="M106" t="s">
        <v>15140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15141</v>
      </c>
      <c r="T106" t="s">
        <v>15142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15143</v>
      </c>
      <c r="F107">
        <v>100</v>
      </c>
      <c r="G107">
        <v>0</v>
      </c>
      <c r="H107" t="s">
        <v>637</v>
      </c>
      <c r="I107" t="s">
        <v>15144</v>
      </c>
      <c r="J107" t="s">
        <v>698</v>
      </c>
      <c r="K107" t="s">
        <v>639</v>
      </c>
      <c r="L107" t="s">
        <v>640</v>
      </c>
      <c r="M107" t="s">
        <v>15145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15146</v>
      </c>
      <c r="T107" t="s">
        <v>15145</v>
      </c>
    </row>
    <row r="108" spans="1:20" x14ac:dyDescent="0.25">
      <c r="A108" t="s">
        <v>18</v>
      </c>
      <c r="B108" t="s">
        <v>19</v>
      </c>
      <c r="C108">
        <v>66.666666666666671</v>
      </c>
      <c r="D108">
        <v>3</v>
      </c>
      <c r="E108" t="s">
        <v>15147</v>
      </c>
      <c r="F108">
        <v>129</v>
      </c>
      <c r="G108">
        <v>0</v>
      </c>
      <c r="H108" t="s">
        <v>637</v>
      </c>
      <c r="I108" t="s">
        <v>9277</v>
      </c>
      <c r="J108" t="s">
        <v>777</v>
      </c>
      <c r="K108" t="s">
        <v>639</v>
      </c>
      <c r="L108" t="s">
        <v>640</v>
      </c>
      <c r="M108" t="s">
        <v>15148</v>
      </c>
      <c r="N108" t="s">
        <v>639</v>
      </c>
      <c r="O108" t="s">
        <v>647</v>
      </c>
      <c r="P108" t="s">
        <v>5</v>
      </c>
      <c r="Q108" t="s">
        <v>648</v>
      </c>
      <c r="R108" t="s">
        <v>640</v>
      </c>
      <c r="S108" t="s">
        <v>15149</v>
      </c>
      <c r="T108" t="s">
        <v>15150</v>
      </c>
    </row>
    <row r="109" spans="1:20" x14ac:dyDescent="0.25">
      <c r="A109" t="s">
        <v>601</v>
      </c>
      <c r="B109" t="s">
        <v>742</v>
      </c>
      <c r="C109">
        <v>98.1</v>
      </c>
      <c r="D109">
        <v>1</v>
      </c>
      <c r="E109" t="s">
        <v>15151</v>
      </c>
      <c r="F109">
        <v>145.1</v>
      </c>
      <c r="G109">
        <v>47</v>
      </c>
      <c r="H109" t="s">
        <v>677</v>
      </c>
      <c r="I109" t="s">
        <v>15152</v>
      </c>
      <c r="J109" t="s">
        <v>15153</v>
      </c>
      <c r="K109" t="s">
        <v>776</v>
      </c>
      <c r="L109" t="s">
        <v>15154</v>
      </c>
      <c r="M109" t="s">
        <v>15155</v>
      </c>
      <c r="N109" t="s">
        <v>639</v>
      </c>
      <c r="O109" t="s">
        <v>678</v>
      </c>
      <c r="P109" t="s">
        <v>23</v>
      </c>
      <c r="Q109" t="s">
        <v>679</v>
      </c>
      <c r="R109" t="s">
        <v>640</v>
      </c>
      <c r="S109" t="s">
        <v>15156</v>
      </c>
      <c r="T109" t="s">
        <v>15155</v>
      </c>
    </row>
    <row r="110" spans="1:20" x14ac:dyDescent="0.25">
      <c r="A110" t="s">
        <v>22</v>
      </c>
      <c r="B110" t="s">
        <v>213</v>
      </c>
      <c r="C110">
        <v>80</v>
      </c>
      <c r="D110">
        <v>1</v>
      </c>
      <c r="E110" t="s">
        <v>15157</v>
      </c>
      <c r="F110">
        <v>87</v>
      </c>
      <c r="G110">
        <v>7</v>
      </c>
      <c r="H110" t="s">
        <v>677</v>
      </c>
      <c r="I110" t="s">
        <v>15158</v>
      </c>
      <c r="J110" t="s">
        <v>15159</v>
      </c>
      <c r="K110" t="s">
        <v>8998</v>
      </c>
      <c r="L110" t="s">
        <v>15160</v>
      </c>
      <c r="M110" t="s">
        <v>15155</v>
      </c>
      <c r="N110" t="s">
        <v>639</v>
      </c>
      <c r="O110" t="s">
        <v>678</v>
      </c>
      <c r="P110" t="s">
        <v>23</v>
      </c>
      <c r="Q110" t="s">
        <v>679</v>
      </c>
      <c r="R110" t="s">
        <v>640</v>
      </c>
      <c r="S110" t="s">
        <v>15161</v>
      </c>
      <c r="T110" t="s">
        <v>15155</v>
      </c>
    </row>
    <row r="111" spans="1:20" x14ac:dyDescent="0.25">
      <c r="A111" t="s">
        <v>22</v>
      </c>
      <c r="B111" t="s">
        <v>213</v>
      </c>
      <c r="C111">
        <v>71.34</v>
      </c>
      <c r="D111">
        <v>1</v>
      </c>
      <c r="E111" t="s">
        <v>15162</v>
      </c>
      <c r="F111">
        <v>240</v>
      </c>
      <c r="G111">
        <v>26</v>
      </c>
      <c r="H111" t="s">
        <v>677</v>
      </c>
      <c r="I111" t="s">
        <v>12880</v>
      </c>
      <c r="J111" t="s">
        <v>12881</v>
      </c>
      <c r="K111" t="s">
        <v>12882</v>
      </c>
      <c r="L111" t="s">
        <v>12883</v>
      </c>
      <c r="M111" t="s">
        <v>15163</v>
      </c>
      <c r="N111" t="s">
        <v>639</v>
      </c>
      <c r="O111" t="s">
        <v>678</v>
      </c>
      <c r="P111" t="s">
        <v>23</v>
      </c>
      <c r="Q111" t="s">
        <v>679</v>
      </c>
      <c r="R111" t="s">
        <v>640</v>
      </c>
      <c r="S111" t="s">
        <v>15164</v>
      </c>
      <c r="T111" t="s">
        <v>15163</v>
      </c>
    </row>
    <row r="112" spans="1:20" x14ac:dyDescent="0.25">
      <c r="A112" t="s">
        <v>22</v>
      </c>
      <c r="B112" t="s">
        <v>213</v>
      </c>
      <c r="C112">
        <v>71.33</v>
      </c>
      <c r="D112">
        <v>2</v>
      </c>
      <c r="E112" t="s">
        <v>15162</v>
      </c>
      <c r="F112">
        <v>240</v>
      </c>
      <c r="G112">
        <v>26</v>
      </c>
      <c r="H112" t="s">
        <v>677</v>
      </c>
      <c r="I112" t="s">
        <v>12880</v>
      </c>
      <c r="J112" t="s">
        <v>12881</v>
      </c>
      <c r="K112" t="s">
        <v>12882</v>
      </c>
      <c r="L112" t="s">
        <v>12883</v>
      </c>
      <c r="M112" t="s">
        <v>15163</v>
      </c>
      <c r="N112" t="s">
        <v>639</v>
      </c>
      <c r="O112" t="s">
        <v>678</v>
      </c>
      <c r="P112" t="s">
        <v>23</v>
      </c>
      <c r="Q112" t="s">
        <v>679</v>
      </c>
      <c r="R112" t="s">
        <v>640</v>
      </c>
      <c r="S112" t="s">
        <v>15164</v>
      </c>
      <c r="T112" t="s">
        <v>15163</v>
      </c>
    </row>
    <row r="113" spans="1:20" x14ac:dyDescent="0.25">
      <c r="A113" t="s">
        <v>22</v>
      </c>
      <c r="B113" t="s">
        <v>27</v>
      </c>
      <c r="C113">
        <v>116</v>
      </c>
      <c r="D113">
        <v>1</v>
      </c>
      <c r="E113" t="s">
        <v>15165</v>
      </c>
      <c r="F113">
        <v>199</v>
      </c>
      <c r="G113">
        <v>0</v>
      </c>
      <c r="H113" t="s">
        <v>637</v>
      </c>
      <c r="I113" t="s">
        <v>15166</v>
      </c>
      <c r="J113" t="s">
        <v>685</v>
      </c>
      <c r="K113" t="s">
        <v>639</v>
      </c>
      <c r="L113" t="s">
        <v>640</v>
      </c>
      <c r="M113" t="s">
        <v>15167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15168</v>
      </c>
      <c r="T113" t="s">
        <v>15169</v>
      </c>
    </row>
    <row r="114" spans="1:20" x14ac:dyDescent="0.25">
      <c r="A114" t="s">
        <v>239</v>
      </c>
      <c r="B114" t="s">
        <v>245</v>
      </c>
      <c r="C114">
        <v>163</v>
      </c>
      <c r="D114">
        <v>1</v>
      </c>
      <c r="E114" t="s">
        <v>15165</v>
      </c>
      <c r="F114">
        <v>199</v>
      </c>
      <c r="G114">
        <v>0</v>
      </c>
      <c r="H114" t="s">
        <v>637</v>
      </c>
      <c r="I114" t="s">
        <v>15166</v>
      </c>
      <c r="J114" t="s">
        <v>685</v>
      </c>
      <c r="K114" t="s">
        <v>639</v>
      </c>
      <c r="L114" t="s">
        <v>640</v>
      </c>
      <c r="M114" t="s">
        <v>15167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15168</v>
      </c>
      <c r="T114" t="s">
        <v>15169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15170</v>
      </c>
      <c r="F115">
        <v>100</v>
      </c>
      <c r="G115">
        <v>0</v>
      </c>
      <c r="H115" t="s">
        <v>637</v>
      </c>
      <c r="I115" t="s">
        <v>15171</v>
      </c>
      <c r="J115" t="s">
        <v>687</v>
      </c>
      <c r="K115" t="s">
        <v>639</v>
      </c>
      <c r="L115" t="s">
        <v>640</v>
      </c>
      <c r="M115" t="s">
        <v>15169</v>
      </c>
      <c r="N115" t="s">
        <v>639</v>
      </c>
      <c r="O115" t="s">
        <v>647</v>
      </c>
      <c r="P115" t="s">
        <v>5</v>
      </c>
      <c r="Q115" t="s">
        <v>648</v>
      </c>
      <c r="R115" t="s">
        <v>640</v>
      </c>
      <c r="S115" t="s">
        <v>15172</v>
      </c>
      <c r="T115" t="s">
        <v>15167</v>
      </c>
    </row>
    <row r="116" spans="1:20" x14ac:dyDescent="0.25">
      <c r="A116" t="s">
        <v>239</v>
      </c>
      <c r="B116" t="s">
        <v>742</v>
      </c>
      <c r="C116">
        <v>109</v>
      </c>
      <c r="D116">
        <v>1</v>
      </c>
      <c r="E116" t="s">
        <v>15173</v>
      </c>
      <c r="F116">
        <v>116</v>
      </c>
      <c r="G116">
        <v>7</v>
      </c>
      <c r="H116" t="s">
        <v>677</v>
      </c>
      <c r="I116" t="s">
        <v>15174</v>
      </c>
      <c r="J116" t="s">
        <v>15175</v>
      </c>
      <c r="K116" t="s">
        <v>766</v>
      </c>
      <c r="L116" t="s">
        <v>15176</v>
      </c>
      <c r="M116" t="s">
        <v>15177</v>
      </c>
      <c r="N116" t="s">
        <v>639</v>
      </c>
      <c r="O116" t="s">
        <v>678</v>
      </c>
      <c r="P116" t="s">
        <v>23</v>
      </c>
      <c r="Q116" t="s">
        <v>679</v>
      </c>
      <c r="R116" t="s">
        <v>640</v>
      </c>
      <c r="S116" t="s">
        <v>15178</v>
      </c>
      <c r="T116" t="s">
        <v>15177</v>
      </c>
    </row>
    <row r="117" spans="1:20" x14ac:dyDescent="0.25">
      <c r="A117" t="s">
        <v>77</v>
      </c>
      <c r="B117" t="s">
        <v>78</v>
      </c>
      <c r="C117">
        <v>27.5</v>
      </c>
      <c r="D117">
        <v>4</v>
      </c>
      <c r="E117" t="s">
        <v>15179</v>
      </c>
      <c r="F117">
        <v>165</v>
      </c>
      <c r="G117">
        <v>0</v>
      </c>
      <c r="H117" t="s">
        <v>649</v>
      </c>
      <c r="I117" t="s">
        <v>1042</v>
      </c>
      <c r="J117" t="s">
        <v>1043</v>
      </c>
      <c r="K117" t="s">
        <v>667</v>
      </c>
      <c r="L117" t="s">
        <v>668</v>
      </c>
      <c r="M117" t="s">
        <v>15180</v>
      </c>
      <c r="N117" t="s">
        <v>639</v>
      </c>
      <c r="O117" t="s">
        <v>656</v>
      </c>
      <c r="P117" t="s">
        <v>26</v>
      </c>
      <c r="Q117" t="s">
        <v>652</v>
      </c>
      <c r="R117" t="s">
        <v>640</v>
      </c>
      <c r="S117" t="s">
        <v>15181</v>
      </c>
      <c r="T117" t="s">
        <v>15182</v>
      </c>
    </row>
    <row r="118" spans="1:20" x14ac:dyDescent="0.25">
      <c r="A118" t="s">
        <v>22</v>
      </c>
      <c r="B118" t="s">
        <v>27</v>
      </c>
      <c r="C118">
        <v>66.333333333333329</v>
      </c>
      <c r="D118">
        <v>3</v>
      </c>
      <c r="E118" t="s">
        <v>15183</v>
      </c>
      <c r="F118">
        <v>197</v>
      </c>
      <c r="G118">
        <v>0</v>
      </c>
      <c r="H118" t="s">
        <v>637</v>
      </c>
      <c r="I118" t="s">
        <v>15184</v>
      </c>
      <c r="J118" t="s">
        <v>747</v>
      </c>
      <c r="K118" t="s">
        <v>639</v>
      </c>
      <c r="L118" t="s">
        <v>640</v>
      </c>
      <c r="M118" t="s">
        <v>15185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15186</v>
      </c>
      <c r="T118" t="s">
        <v>15185</v>
      </c>
    </row>
    <row r="119" spans="1:20" x14ac:dyDescent="0.25">
      <c r="A119" t="s">
        <v>22</v>
      </c>
      <c r="B119" t="s">
        <v>27</v>
      </c>
      <c r="C119">
        <v>120</v>
      </c>
      <c r="D119">
        <v>1</v>
      </c>
      <c r="E119" t="s">
        <v>15187</v>
      </c>
      <c r="F119">
        <v>100</v>
      </c>
      <c r="G119">
        <v>0</v>
      </c>
      <c r="H119" t="s">
        <v>637</v>
      </c>
      <c r="I119" t="s">
        <v>15188</v>
      </c>
      <c r="J119" t="s">
        <v>807</v>
      </c>
      <c r="K119" t="s">
        <v>639</v>
      </c>
      <c r="L119" t="s">
        <v>640</v>
      </c>
      <c r="M119" t="s">
        <v>15189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15190</v>
      </c>
      <c r="T119" t="s">
        <v>15189</v>
      </c>
    </row>
    <row r="120" spans="1:20" x14ac:dyDescent="0.25">
      <c r="A120" t="s">
        <v>601</v>
      </c>
      <c r="B120" t="s">
        <v>602</v>
      </c>
      <c r="C120">
        <v>119</v>
      </c>
      <c r="D120">
        <v>1</v>
      </c>
      <c r="E120" t="s">
        <v>15191</v>
      </c>
      <c r="F120">
        <v>509</v>
      </c>
      <c r="G120">
        <v>10</v>
      </c>
      <c r="H120" t="s">
        <v>649</v>
      </c>
      <c r="I120" t="s">
        <v>947</v>
      </c>
      <c r="J120" t="s">
        <v>15192</v>
      </c>
      <c r="K120" t="s">
        <v>15193</v>
      </c>
      <c r="L120" t="s">
        <v>4865</v>
      </c>
      <c r="M120" t="s">
        <v>15194</v>
      </c>
      <c r="N120" t="s">
        <v>639</v>
      </c>
      <c r="O120" t="s">
        <v>651</v>
      </c>
      <c r="P120" t="s">
        <v>26</v>
      </c>
      <c r="Q120" t="s">
        <v>652</v>
      </c>
      <c r="R120" t="s">
        <v>640</v>
      </c>
      <c r="S120" t="s">
        <v>15195</v>
      </c>
      <c r="T120" t="s">
        <v>15196</v>
      </c>
    </row>
    <row r="121" spans="1:20" x14ac:dyDescent="0.25">
      <c r="A121" t="s">
        <v>241</v>
      </c>
      <c r="B121" t="s">
        <v>247</v>
      </c>
      <c r="C121">
        <v>119</v>
      </c>
      <c r="D121">
        <v>1</v>
      </c>
      <c r="E121" t="s">
        <v>15191</v>
      </c>
      <c r="F121">
        <v>509</v>
      </c>
      <c r="G121">
        <v>10</v>
      </c>
      <c r="H121" t="s">
        <v>649</v>
      </c>
      <c r="I121" t="s">
        <v>947</v>
      </c>
      <c r="J121" t="s">
        <v>15192</v>
      </c>
      <c r="K121" t="s">
        <v>15193</v>
      </c>
      <c r="L121" t="s">
        <v>4865</v>
      </c>
      <c r="M121" t="s">
        <v>15194</v>
      </c>
      <c r="N121" t="s">
        <v>639</v>
      </c>
      <c r="O121" t="s">
        <v>651</v>
      </c>
      <c r="P121" t="s">
        <v>26</v>
      </c>
      <c r="Q121" t="s">
        <v>652</v>
      </c>
      <c r="R121" t="s">
        <v>640</v>
      </c>
      <c r="S121" t="s">
        <v>15195</v>
      </c>
      <c r="T121" t="s">
        <v>15196</v>
      </c>
    </row>
    <row r="122" spans="1:20" x14ac:dyDescent="0.25">
      <c r="A122" t="s">
        <v>240</v>
      </c>
      <c r="B122" t="s">
        <v>246</v>
      </c>
      <c r="C122">
        <v>119</v>
      </c>
      <c r="D122">
        <v>1</v>
      </c>
      <c r="E122" t="s">
        <v>15191</v>
      </c>
      <c r="F122">
        <v>509</v>
      </c>
      <c r="G122">
        <v>10</v>
      </c>
      <c r="H122" t="s">
        <v>649</v>
      </c>
      <c r="I122" t="s">
        <v>947</v>
      </c>
      <c r="J122" t="s">
        <v>15192</v>
      </c>
      <c r="K122" t="s">
        <v>15193</v>
      </c>
      <c r="L122" t="s">
        <v>4865</v>
      </c>
      <c r="M122" t="s">
        <v>15194</v>
      </c>
      <c r="N122" t="s">
        <v>639</v>
      </c>
      <c r="O122" t="s">
        <v>651</v>
      </c>
      <c r="P122" t="s">
        <v>26</v>
      </c>
      <c r="Q122" t="s">
        <v>652</v>
      </c>
      <c r="R122" t="s">
        <v>640</v>
      </c>
      <c r="S122" t="s">
        <v>15195</v>
      </c>
      <c r="T122" t="s">
        <v>15196</v>
      </c>
    </row>
    <row r="123" spans="1:20" x14ac:dyDescent="0.25">
      <c r="A123" t="s">
        <v>239</v>
      </c>
      <c r="B123" t="s">
        <v>245</v>
      </c>
      <c r="C123">
        <v>120</v>
      </c>
      <c r="D123">
        <v>1</v>
      </c>
      <c r="E123" t="s">
        <v>15191</v>
      </c>
      <c r="F123">
        <v>509</v>
      </c>
      <c r="G123">
        <v>10</v>
      </c>
      <c r="H123" t="s">
        <v>649</v>
      </c>
      <c r="I123" t="s">
        <v>947</v>
      </c>
      <c r="J123" t="s">
        <v>15192</v>
      </c>
      <c r="K123" t="s">
        <v>15193</v>
      </c>
      <c r="L123" t="s">
        <v>4865</v>
      </c>
      <c r="M123" t="s">
        <v>15194</v>
      </c>
      <c r="N123" t="s">
        <v>639</v>
      </c>
      <c r="O123" t="s">
        <v>651</v>
      </c>
      <c r="P123" t="s">
        <v>26</v>
      </c>
      <c r="Q123" t="s">
        <v>652</v>
      </c>
      <c r="R123" t="s">
        <v>640</v>
      </c>
      <c r="S123" t="s">
        <v>15195</v>
      </c>
      <c r="T123" t="s">
        <v>15196</v>
      </c>
    </row>
    <row r="124" spans="1:20" x14ac:dyDescent="0.25">
      <c r="A124" t="s">
        <v>241</v>
      </c>
      <c r="B124" t="s">
        <v>247</v>
      </c>
      <c r="C124">
        <v>159</v>
      </c>
      <c r="D124">
        <v>1</v>
      </c>
      <c r="E124" t="s">
        <v>15197</v>
      </c>
      <c r="F124">
        <v>129</v>
      </c>
      <c r="G124">
        <v>0</v>
      </c>
      <c r="H124" t="s">
        <v>637</v>
      </c>
      <c r="I124" t="s">
        <v>15198</v>
      </c>
      <c r="J124" t="s">
        <v>705</v>
      </c>
      <c r="K124" t="s">
        <v>639</v>
      </c>
      <c r="L124" t="s">
        <v>640</v>
      </c>
      <c r="M124" t="s">
        <v>15199</v>
      </c>
      <c r="N124" t="s">
        <v>639</v>
      </c>
      <c r="O124" t="s">
        <v>647</v>
      </c>
      <c r="P124" t="s">
        <v>5</v>
      </c>
      <c r="Q124" t="s">
        <v>648</v>
      </c>
      <c r="R124" t="s">
        <v>640</v>
      </c>
      <c r="S124" t="s">
        <v>15200</v>
      </c>
      <c r="T124" t="s">
        <v>15201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15202</v>
      </c>
      <c r="F125">
        <v>100</v>
      </c>
      <c r="G125">
        <v>0</v>
      </c>
      <c r="H125" t="s">
        <v>637</v>
      </c>
      <c r="I125" t="s">
        <v>15203</v>
      </c>
      <c r="J125" t="s">
        <v>693</v>
      </c>
      <c r="K125" t="s">
        <v>639</v>
      </c>
      <c r="L125" t="s">
        <v>640</v>
      </c>
      <c r="M125" t="s">
        <v>15201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15204</v>
      </c>
      <c r="T125" t="s">
        <v>15201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6</v>
      </c>
      <c r="E126" t="s">
        <v>15205</v>
      </c>
      <c r="F126">
        <v>258</v>
      </c>
      <c r="G126">
        <v>0</v>
      </c>
      <c r="H126" t="s">
        <v>637</v>
      </c>
      <c r="I126" t="s">
        <v>15206</v>
      </c>
      <c r="J126" t="s">
        <v>732</v>
      </c>
      <c r="K126" t="s">
        <v>639</v>
      </c>
      <c r="L126" t="s">
        <v>640</v>
      </c>
      <c r="M126" t="s">
        <v>15207</v>
      </c>
      <c r="N126" t="s">
        <v>639</v>
      </c>
      <c r="O126" t="s">
        <v>647</v>
      </c>
      <c r="P126" t="s">
        <v>5</v>
      </c>
      <c r="Q126" t="s">
        <v>648</v>
      </c>
      <c r="R126" t="s">
        <v>640</v>
      </c>
      <c r="S126" t="s">
        <v>15208</v>
      </c>
      <c r="T126" t="s">
        <v>15207</v>
      </c>
    </row>
    <row r="127" spans="1:20" x14ac:dyDescent="0.25">
      <c r="A127" t="s">
        <v>147</v>
      </c>
      <c r="B127" t="s">
        <v>148</v>
      </c>
      <c r="C127">
        <v>65</v>
      </c>
      <c r="D127">
        <v>1</v>
      </c>
      <c r="E127" t="s">
        <v>15209</v>
      </c>
      <c r="F127">
        <v>35</v>
      </c>
      <c r="G127">
        <v>0</v>
      </c>
      <c r="H127" t="s">
        <v>637</v>
      </c>
      <c r="I127" t="s">
        <v>15210</v>
      </c>
      <c r="J127" t="s">
        <v>727</v>
      </c>
      <c r="K127" t="s">
        <v>639</v>
      </c>
      <c r="L127" t="s">
        <v>640</v>
      </c>
      <c r="M127" t="s">
        <v>15211</v>
      </c>
      <c r="N127" t="s">
        <v>639</v>
      </c>
      <c r="O127" t="s">
        <v>647</v>
      </c>
      <c r="P127" t="s">
        <v>5</v>
      </c>
      <c r="Q127" t="s">
        <v>648</v>
      </c>
      <c r="R127" t="s">
        <v>640</v>
      </c>
      <c r="S127" t="s">
        <v>15212</v>
      </c>
      <c r="T127" t="s">
        <v>15211</v>
      </c>
    </row>
    <row r="128" spans="1:20" x14ac:dyDescent="0.25">
      <c r="A128" t="s">
        <v>147</v>
      </c>
      <c r="B128" t="s">
        <v>148</v>
      </c>
      <c r="C128">
        <v>65</v>
      </c>
      <c r="D128">
        <v>1</v>
      </c>
      <c r="E128" t="s">
        <v>15213</v>
      </c>
      <c r="F128">
        <v>35</v>
      </c>
      <c r="G128">
        <v>0</v>
      </c>
      <c r="H128" t="s">
        <v>637</v>
      </c>
      <c r="I128" t="s">
        <v>15214</v>
      </c>
      <c r="J128" t="s">
        <v>653</v>
      </c>
      <c r="K128" t="s">
        <v>639</v>
      </c>
      <c r="L128" t="s">
        <v>640</v>
      </c>
      <c r="M128" t="s">
        <v>15215</v>
      </c>
      <c r="N128" t="s">
        <v>639</v>
      </c>
      <c r="O128" t="s">
        <v>647</v>
      </c>
      <c r="P128" t="s">
        <v>5</v>
      </c>
      <c r="Q128" t="s">
        <v>648</v>
      </c>
      <c r="R128" t="s">
        <v>640</v>
      </c>
      <c r="S128" t="s">
        <v>15216</v>
      </c>
      <c r="T128" t="s">
        <v>15215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15217</v>
      </c>
      <c r="F129">
        <v>100</v>
      </c>
      <c r="G129">
        <v>0</v>
      </c>
      <c r="H129" t="s">
        <v>637</v>
      </c>
      <c r="I129" t="s">
        <v>15218</v>
      </c>
      <c r="J129" t="s">
        <v>655</v>
      </c>
      <c r="K129" t="s">
        <v>639</v>
      </c>
      <c r="L129" t="s">
        <v>640</v>
      </c>
      <c r="M129" t="s">
        <v>15215</v>
      </c>
      <c r="N129" t="s">
        <v>639</v>
      </c>
      <c r="O129" t="s">
        <v>647</v>
      </c>
      <c r="P129" t="s">
        <v>5</v>
      </c>
      <c r="Q129" t="s">
        <v>648</v>
      </c>
      <c r="R129" t="s">
        <v>640</v>
      </c>
      <c r="S129" t="s">
        <v>15219</v>
      </c>
      <c r="T129" t="s">
        <v>15215</v>
      </c>
    </row>
    <row r="130" spans="1:20" x14ac:dyDescent="0.25">
      <c r="A130" t="s">
        <v>147</v>
      </c>
      <c r="B130" t="s">
        <v>148</v>
      </c>
      <c r="C130">
        <v>65</v>
      </c>
      <c r="D130">
        <v>1</v>
      </c>
      <c r="E130" t="s">
        <v>15220</v>
      </c>
      <c r="F130">
        <v>35</v>
      </c>
      <c r="G130">
        <v>0</v>
      </c>
      <c r="H130" t="s">
        <v>637</v>
      </c>
      <c r="I130" t="s">
        <v>15221</v>
      </c>
      <c r="J130" t="s">
        <v>689</v>
      </c>
      <c r="K130" t="s">
        <v>639</v>
      </c>
      <c r="L130" t="s">
        <v>640</v>
      </c>
      <c r="M130" t="s">
        <v>15222</v>
      </c>
      <c r="N130" t="s">
        <v>639</v>
      </c>
      <c r="O130" t="s">
        <v>647</v>
      </c>
      <c r="P130" t="s">
        <v>5</v>
      </c>
      <c r="Q130" t="s">
        <v>648</v>
      </c>
      <c r="R130" t="s">
        <v>640</v>
      </c>
      <c r="S130" t="s">
        <v>15223</v>
      </c>
      <c r="T130" t="s">
        <v>15222</v>
      </c>
    </row>
    <row r="131" spans="1:20" x14ac:dyDescent="0.25">
      <c r="A131" t="s">
        <v>147</v>
      </c>
      <c r="B131" t="s">
        <v>148</v>
      </c>
      <c r="C131">
        <v>65</v>
      </c>
      <c r="D131">
        <v>3</v>
      </c>
      <c r="E131" t="s">
        <v>15224</v>
      </c>
      <c r="F131">
        <v>105</v>
      </c>
      <c r="G131">
        <v>0</v>
      </c>
      <c r="H131" t="s">
        <v>637</v>
      </c>
      <c r="I131" t="s">
        <v>15225</v>
      </c>
      <c r="J131" t="s">
        <v>750</v>
      </c>
      <c r="K131" t="s">
        <v>639</v>
      </c>
      <c r="L131" t="s">
        <v>640</v>
      </c>
      <c r="M131" t="s">
        <v>15226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15227</v>
      </c>
      <c r="T131" t="s">
        <v>15226</v>
      </c>
    </row>
    <row r="132" spans="1:20" x14ac:dyDescent="0.25">
      <c r="A132" t="s">
        <v>22</v>
      </c>
      <c r="B132" t="s">
        <v>27</v>
      </c>
      <c r="C132">
        <v>66.333333333333329</v>
      </c>
      <c r="D132">
        <v>3</v>
      </c>
      <c r="E132" t="s">
        <v>15228</v>
      </c>
      <c r="F132">
        <v>220</v>
      </c>
      <c r="G132">
        <v>0</v>
      </c>
      <c r="H132" t="s">
        <v>661</v>
      </c>
      <c r="I132" t="s">
        <v>797</v>
      </c>
      <c r="J132" t="s">
        <v>653</v>
      </c>
      <c r="K132" t="s">
        <v>639</v>
      </c>
      <c r="L132" t="s">
        <v>640</v>
      </c>
      <c r="M132" t="s">
        <v>15229</v>
      </c>
      <c r="N132" t="s">
        <v>639</v>
      </c>
      <c r="O132" t="s">
        <v>647</v>
      </c>
      <c r="P132" t="s">
        <v>5</v>
      </c>
      <c r="Q132" t="s">
        <v>648</v>
      </c>
      <c r="R132" t="s">
        <v>640</v>
      </c>
      <c r="S132" t="s">
        <v>15230</v>
      </c>
      <c r="T132" t="s">
        <v>15229</v>
      </c>
    </row>
    <row r="133" spans="1:20" x14ac:dyDescent="0.25">
      <c r="A133" t="s">
        <v>240</v>
      </c>
      <c r="B133" t="s">
        <v>246</v>
      </c>
      <c r="C133">
        <v>159</v>
      </c>
      <c r="D133">
        <v>1</v>
      </c>
      <c r="E133" t="s">
        <v>15231</v>
      </c>
      <c r="F133">
        <v>129</v>
      </c>
      <c r="G133">
        <v>0</v>
      </c>
      <c r="H133" t="s">
        <v>637</v>
      </c>
      <c r="I133" t="s">
        <v>15232</v>
      </c>
      <c r="J133" t="s">
        <v>756</v>
      </c>
      <c r="K133" t="s">
        <v>639</v>
      </c>
      <c r="L133" t="s">
        <v>640</v>
      </c>
      <c r="M133" t="s">
        <v>15233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15234</v>
      </c>
      <c r="T133" t="s">
        <v>15233</v>
      </c>
    </row>
    <row r="134" spans="1:20" x14ac:dyDescent="0.25">
      <c r="A134" t="s">
        <v>601</v>
      </c>
      <c r="B134" t="s">
        <v>602</v>
      </c>
      <c r="C134">
        <v>139</v>
      </c>
      <c r="D134">
        <v>1</v>
      </c>
      <c r="E134" t="s">
        <v>15235</v>
      </c>
      <c r="F134">
        <v>215</v>
      </c>
      <c r="G134">
        <v>0</v>
      </c>
      <c r="H134" t="s">
        <v>751</v>
      </c>
      <c r="I134" t="s">
        <v>15236</v>
      </c>
      <c r="J134" t="s">
        <v>15237</v>
      </c>
      <c r="K134" t="s">
        <v>5508</v>
      </c>
      <c r="L134" t="s">
        <v>15238</v>
      </c>
      <c r="M134" t="s">
        <v>15239</v>
      </c>
      <c r="N134" t="s">
        <v>1010</v>
      </c>
      <c r="O134" t="s">
        <v>743</v>
      </c>
      <c r="P134" t="s">
        <v>744</v>
      </c>
      <c r="Q134" t="s">
        <v>745</v>
      </c>
      <c r="R134" t="s">
        <v>640</v>
      </c>
      <c r="S134" t="s">
        <v>15240</v>
      </c>
      <c r="T134" t="s">
        <v>15241</v>
      </c>
    </row>
    <row r="135" spans="1:20" x14ac:dyDescent="0.25">
      <c r="A135" t="s">
        <v>239</v>
      </c>
      <c r="B135" t="s">
        <v>245</v>
      </c>
      <c r="C135">
        <v>139</v>
      </c>
      <c r="D135">
        <v>1</v>
      </c>
      <c r="E135" t="s">
        <v>15235</v>
      </c>
      <c r="F135">
        <v>215</v>
      </c>
      <c r="G135">
        <v>0</v>
      </c>
      <c r="H135" t="s">
        <v>751</v>
      </c>
      <c r="I135" t="s">
        <v>15236</v>
      </c>
      <c r="J135" t="s">
        <v>15237</v>
      </c>
      <c r="K135" t="s">
        <v>5508</v>
      </c>
      <c r="L135" t="s">
        <v>15238</v>
      </c>
      <c r="M135" t="s">
        <v>15239</v>
      </c>
      <c r="N135" t="s">
        <v>1010</v>
      </c>
      <c r="O135" t="s">
        <v>743</v>
      </c>
      <c r="P135" t="s">
        <v>744</v>
      </c>
      <c r="Q135" t="s">
        <v>745</v>
      </c>
      <c r="R135" t="s">
        <v>640</v>
      </c>
      <c r="S135" t="s">
        <v>15240</v>
      </c>
      <c r="T135" t="s">
        <v>15241</v>
      </c>
    </row>
    <row r="136" spans="1:20" x14ac:dyDescent="0.25">
      <c r="A136" t="s">
        <v>601</v>
      </c>
      <c r="B136" t="s">
        <v>602</v>
      </c>
      <c r="C136">
        <v>119</v>
      </c>
      <c r="D136">
        <v>1</v>
      </c>
      <c r="E136" t="s">
        <v>15242</v>
      </c>
      <c r="F136">
        <v>499</v>
      </c>
      <c r="G136">
        <v>0</v>
      </c>
      <c r="H136" t="s">
        <v>649</v>
      </c>
      <c r="I136" t="s">
        <v>841</v>
      </c>
      <c r="J136" t="s">
        <v>15243</v>
      </c>
      <c r="K136" t="s">
        <v>15244</v>
      </c>
      <c r="L136" t="s">
        <v>871</v>
      </c>
      <c r="M136" t="s">
        <v>15245</v>
      </c>
      <c r="N136" t="s">
        <v>639</v>
      </c>
      <c r="O136" t="s">
        <v>651</v>
      </c>
      <c r="P136" t="s">
        <v>26</v>
      </c>
      <c r="Q136" t="s">
        <v>652</v>
      </c>
      <c r="R136" t="s">
        <v>640</v>
      </c>
      <c r="S136" t="s">
        <v>15246</v>
      </c>
      <c r="T136" t="s">
        <v>15245</v>
      </c>
    </row>
    <row r="137" spans="1:20" x14ac:dyDescent="0.25">
      <c r="A137" t="s">
        <v>241</v>
      </c>
      <c r="B137" t="s">
        <v>247</v>
      </c>
      <c r="C137">
        <v>119</v>
      </c>
      <c r="D137">
        <v>1</v>
      </c>
      <c r="E137" t="s">
        <v>15242</v>
      </c>
      <c r="F137">
        <v>499</v>
      </c>
      <c r="G137">
        <v>0</v>
      </c>
      <c r="H137" t="s">
        <v>649</v>
      </c>
      <c r="I137" t="s">
        <v>841</v>
      </c>
      <c r="J137" t="s">
        <v>15243</v>
      </c>
      <c r="K137" t="s">
        <v>15244</v>
      </c>
      <c r="L137" t="s">
        <v>871</v>
      </c>
      <c r="M137" t="s">
        <v>15245</v>
      </c>
      <c r="N137" t="s">
        <v>639</v>
      </c>
      <c r="O137" t="s">
        <v>651</v>
      </c>
      <c r="P137" t="s">
        <v>26</v>
      </c>
      <c r="Q137" t="s">
        <v>652</v>
      </c>
      <c r="R137" t="s">
        <v>640</v>
      </c>
      <c r="S137" t="s">
        <v>15246</v>
      </c>
      <c r="T137" t="s">
        <v>15245</v>
      </c>
    </row>
    <row r="138" spans="1:20" x14ac:dyDescent="0.25">
      <c r="A138" t="s">
        <v>240</v>
      </c>
      <c r="B138" t="s">
        <v>246</v>
      </c>
      <c r="C138">
        <v>119</v>
      </c>
      <c r="D138">
        <v>1</v>
      </c>
      <c r="E138" t="s">
        <v>15242</v>
      </c>
      <c r="F138">
        <v>499</v>
      </c>
      <c r="G138">
        <v>0</v>
      </c>
      <c r="H138" t="s">
        <v>649</v>
      </c>
      <c r="I138" t="s">
        <v>841</v>
      </c>
      <c r="J138" t="s">
        <v>15243</v>
      </c>
      <c r="K138" t="s">
        <v>15244</v>
      </c>
      <c r="L138" t="s">
        <v>871</v>
      </c>
      <c r="M138" t="s">
        <v>15245</v>
      </c>
      <c r="N138" t="s">
        <v>639</v>
      </c>
      <c r="O138" t="s">
        <v>651</v>
      </c>
      <c r="P138" t="s">
        <v>26</v>
      </c>
      <c r="Q138" t="s">
        <v>652</v>
      </c>
      <c r="R138" t="s">
        <v>640</v>
      </c>
      <c r="S138" t="s">
        <v>15246</v>
      </c>
      <c r="T138" t="s">
        <v>15245</v>
      </c>
    </row>
    <row r="139" spans="1:20" x14ac:dyDescent="0.25">
      <c r="A139" t="s">
        <v>239</v>
      </c>
      <c r="B139" t="s">
        <v>245</v>
      </c>
      <c r="C139">
        <v>120</v>
      </c>
      <c r="D139">
        <v>1</v>
      </c>
      <c r="E139" t="s">
        <v>15242</v>
      </c>
      <c r="F139">
        <v>499</v>
      </c>
      <c r="G139">
        <v>0</v>
      </c>
      <c r="H139" t="s">
        <v>649</v>
      </c>
      <c r="I139" t="s">
        <v>841</v>
      </c>
      <c r="J139" t="s">
        <v>15243</v>
      </c>
      <c r="K139" t="s">
        <v>15244</v>
      </c>
      <c r="L139" t="s">
        <v>871</v>
      </c>
      <c r="M139" t="s">
        <v>15245</v>
      </c>
      <c r="N139" t="s">
        <v>639</v>
      </c>
      <c r="O139" t="s">
        <v>651</v>
      </c>
      <c r="P139" t="s">
        <v>26</v>
      </c>
      <c r="Q139" t="s">
        <v>652</v>
      </c>
      <c r="R139" t="s">
        <v>640</v>
      </c>
      <c r="S139" t="s">
        <v>15246</v>
      </c>
      <c r="T139" t="s">
        <v>15245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15247</v>
      </c>
      <c r="F140">
        <v>200</v>
      </c>
      <c r="G140">
        <v>0</v>
      </c>
      <c r="H140" t="s">
        <v>637</v>
      </c>
      <c r="I140" t="s">
        <v>15248</v>
      </c>
      <c r="J140" t="s">
        <v>644</v>
      </c>
      <c r="K140" t="s">
        <v>639</v>
      </c>
      <c r="L140" t="s">
        <v>640</v>
      </c>
      <c r="M140" t="s">
        <v>15249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15250</v>
      </c>
      <c r="T140" t="s">
        <v>15249</v>
      </c>
    </row>
    <row r="141" spans="1:20" x14ac:dyDescent="0.25">
      <c r="A141" t="s">
        <v>241</v>
      </c>
      <c r="B141" t="s">
        <v>247</v>
      </c>
      <c r="C141">
        <v>139</v>
      </c>
      <c r="D141">
        <v>2</v>
      </c>
      <c r="E141" t="s">
        <v>15251</v>
      </c>
      <c r="F141">
        <v>215</v>
      </c>
      <c r="G141">
        <v>0</v>
      </c>
      <c r="H141" t="s">
        <v>751</v>
      </c>
      <c r="I141" t="s">
        <v>15252</v>
      </c>
      <c r="J141" t="s">
        <v>15253</v>
      </c>
      <c r="K141" t="s">
        <v>5508</v>
      </c>
      <c r="L141" t="s">
        <v>15254</v>
      </c>
      <c r="M141" t="s">
        <v>15255</v>
      </c>
      <c r="N141" t="s">
        <v>1010</v>
      </c>
      <c r="O141" t="s">
        <v>743</v>
      </c>
      <c r="P141" t="s">
        <v>744</v>
      </c>
      <c r="Q141" t="s">
        <v>745</v>
      </c>
      <c r="R141" t="s">
        <v>640</v>
      </c>
      <c r="S141" t="s">
        <v>15256</v>
      </c>
      <c r="T141" t="s">
        <v>15249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15257</v>
      </c>
      <c r="F142">
        <v>200</v>
      </c>
      <c r="G142">
        <v>0</v>
      </c>
      <c r="H142" t="s">
        <v>637</v>
      </c>
      <c r="I142" t="s">
        <v>5794</v>
      </c>
      <c r="J142" t="s">
        <v>646</v>
      </c>
      <c r="K142" t="s">
        <v>639</v>
      </c>
      <c r="L142" t="s">
        <v>640</v>
      </c>
      <c r="M142" t="s">
        <v>15258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15259</v>
      </c>
      <c r="T142" t="s">
        <v>15258</v>
      </c>
    </row>
    <row r="143" spans="1:20" x14ac:dyDescent="0.25">
      <c r="A143" t="s">
        <v>18</v>
      </c>
      <c r="B143" t="s">
        <v>19</v>
      </c>
      <c r="C143">
        <v>66.666666666666671</v>
      </c>
      <c r="D143">
        <v>3</v>
      </c>
      <c r="E143" t="s">
        <v>15260</v>
      </c>
      <c r="F143">
        <v>129</v>
      </c>
      <c r="G143">
        <v>0</v>
      </c>
      <c r="H143" t="s">
        <v>649</v>
      </c>
      <c r="I143" t="s">
        <v>15261</v>
      </c>
      <c r="J143" t="s">
        <v>15262</v>
      </c>
      <c r="K143" t="s">
        <v>15263</v>
      </c>
      <c r="L143" t="s">
        <v>10916</v>
      </c>
      <c r="M143" t="s">
        <v>15264</v>
      </c>
      <c r="N143" t="s">
        <v>639</v>
      </c>
      <c r="O143" t="s">
        <v>651</v>
      </c>
      <c r="P143" t="s">
        <v>26</v>
      </c>
      <c r="Q143" t="s">
        <v>652</v>
      </c>
      <c r="R143" t="s">
        <v>640</v>
      </c>
      <c r="S143" t="s">
        <v>15265</v>
      </c>
      <c r="T143" t="s">
        <v>15264</v>
      </c>
    </row>
    <row r="144" spans="1:20" x14ac:dyDescent="0.25">
      <c r="A144" t="s">
        <v>241</v>
      </c>
      <c r="B144" t="s">
        <v>247</v>
      </c>
      <c r="C144">
        <v>159</v>
      </c>
      <c r="D144">
        <v>1</v>
      </c>
      <c r="E144" t="s">
        <v>15266</v>
      </c>
      <c r="F144">
        <v>100</v>
      </c>
      <c r="G144">
        <v>0</v>
      </c>
      <c r="H144" t="s">
        <v>637</v>
      </c>
      <c r="I144" t="s">
        <v>8124</v>
      </c>
      <c r="J144" t="s">
        <v>654</v>
      </c>
      <c r="K144" t="s">
        <v>639</v>
      </c>
      <c r="L144" t="s">
        <v>640</v>
      </c>
      <c r="M144" t="s">
        <v>15264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15267</v>
      </c>
      <c r="T144" t="s">
        <v>15264</v>
      </c>
    </row>
    <row r="145" spans="1:20" x14ac:dyDescent="0.25">
      <c r="A145" t="s">
        <v>239</v>
      </c>
      <c r="B145" t="s">
        <v>742</v>
      </c>
      <c r="C145">
        <v>87.2</v>
      </c>
      <c r="D145">
        <v>1</v>
      </c>
      <c r="E145" t="s">
        <v>15268</v>
      </c>
      <c r="F145">
        <v>87.2</v>
      </c>
      <c r="G145">
        <v>0</v>
      </c>
      <c r="H145" t="s">
        <v>677</v>
      </c>
      <c r="I145" t="s">
        <v>15269</v>
      </c>
      <c r="J145" t="s">
        <v>15270</v>
      </c>
      <c r="K145" t="s">
        <v>971</v>
      </c>
      <c r="L145" t="s">
        <v>15271</v>
      </c>
      <c r="M145" t="s">
        <v>15272</v>
      </c>
      <c r="N145" t="s">
        <v>639</v>
      </c>
      <c r="O145" t="s">
        <v>678</v>
      </c>
      <c r="P145" t="s">
        <v>23</v>
      </c>
      <c r="Q145" t="s">
        <v>679</v>
      </c>
      <c r="R145" t="s">
        <v>640</v>
      </c>
      <c r="S145" t="s">
        <v>15273</v>
      </c>
      <c r="T145" t="s">
        <v>15272</v>
      </c>
    </row>
    <row r="146" spans="1:20" x14ac:dyDescent="0.25">
      <c r="A146" t="s">
        <v>241</v>
      </c>
      <c r="B146" t="s">
        <v>247</v>
      </c>
      <c r="C146">
        <v>159</v>
      </c>
      <c r="D146">
        <v>1</v>
      </c>
      <c r="E146" t="s">
        <v>15274</v>
      </c>
      <c r="F146">
        <v>200</v>
      </c>
      <c r="G146">
        <v>0</v>
      </c>
      <c r="H146" t="s">
        <v>637</v>
      </c>
      <c r="I146" t="s">
        <v>15275</v>
      </c>
      <c r="J146" t="s">
        <v>664</v>
      </c>
      <c r="K146" t="s">
        <v>639</v>
      </c>
      <c r="L146" t="s">
        <v>640</v>
      </c>
      <c r="M146" t="s">
        <v>15276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15277</v>
      </c>
      <c r="T146" t="s">
        <v>15276</v>
      </c>
    </row>
    <row r="147" spans="1:20" x14ac:dyDescent="0.25">
      <c r="A147" t="s">
        <v>239</v>
      </c>
      <c r="B147" t="s">
        <v>245</v>
      </c>
      <c r="C147">
        <v>159</v>
      </c>
      <c r="D147">
        <v>1</v>
      </c>
      <c r="E147" t="s">
        <v>15274</v>
      </c>
      <c r="F147">
        <v>200</v>
      </c>
      <c r="G147">
        <v>0</v>
      </c>
      <c r="H147" t="s">
        <v>637</v>
      </c>
      <c r="I147" t="s">
        <v>15275</v>
      </c>
      <c r="J147" t="s">
        <v>664</v>
      </c>
      <c r="K147" t="s">
        <v>639</v>
      </c>
      <c r="L147" t="s">
        <v>640</v>
      </c>
      <c r="M147" t="s">
        <v>15276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15277</v>
      </c>
      <c r="T147" t="s">
        <v>15276</v>
      </c>
    </row>
    <row r="148" spans="1:20" x14ac:dyDescent="0.25">
      <c r="A148" t="s">
        <v>22</v>
      </c>
      <c r="B148" t="s">
        <v>27</v>
      </c>
      <c r="C148">
        <v>66.333333333333329</v>
      </c>
      <c r="D148">
        <v>6</v>
      </c>
      <c r="E148" t="s">
        <v>15278</v>
      </c>
      <c r="F148">
        <v>394</v>
      </c>
      <c r="G148">
        <v>0</v>
      </c>
      <c r="H148" t="s">
        <v>637</v>
      </c>
      <c r="I148" t="s">
        <v>15279</v>
      </c>
      <c r="J148" t="s">
        <v>655</v>
      </c>
      <c r="K148" t="s">
        <v>639</v>
      </c>
      <c r="L148" t="s">
        <v>640</v>
      </c>
      <c r="M148" t="s">
        <v>15280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15281</v>
      </c>
      <c r="T148" t="s">
        <v>15280</v>
      </c>
    </row>
    <row r="149" spans="1:20" x14ac:dyDescent="0.25">
      <c r="A149" t="s">
        <v>240</v>
      </c>
      <c r="B149" t="s">
        <v>246</v>
      </c>
      <c r="C149">
        <v>162</v>
      </c>
      <c r="D149">
        <v>1</v>
      </c>
      <c r="E149" t="s">
        <v>15282</v>
      </c>
      <c r="F149">
        <v>458</v>
      </c>
      <c r="G149">
        <v>0</v>
      </c>
      <c r="H149" t="s">
        <v>649</v>
      </c>
      <c r="I149" t="s">
        <v>15283</v>
      </c>
      <c r="J149" t="s">
        <v>15284</v>
      </c>
      <c r="K149" t="s">
        <v>5508</v>
      </c>
      <c r="L149" t="s">
        <v>889</v>
      </c>
      <c r="M149" t="s">
        <v>15280</v>
      </c>
      <c r="N149" t="s">
        <v>639</v>
      </c>
      <c r="O149" t="s">
        <v>651</v>
      </c>
      <c r="P149" t="s">
        <v>26</v>
      </c>
      <c r="Q149" t="s">
        <v>652</v>
      </c>
      <c r="R149" t="s">
        <v>640</v>
      </c>
      <c r="S149" t="s">
        <v>15285</v>
      </c>
      <c r="T149" t="s">
        <v>15286</v>
      </c>
    </row>
    <row r="150" spans="1:20" x14ac:dyDescent="0.25">
      <c r="A150" t="s">
        <v>101</v>
      </c>
      <c r="B150" t="s">
        <v>74</v>
      </c>
      <c r="C150">
        <v>117</v>
      </c>
      <c r="D150">
        <v>1</v>
      </c>
      <c r="E150" t="s">
        <v>15282</v>
      </c>
      <c r="F150">
        <v>458</v>
      </c>
      <c r="G150">
        <v>0</v>
      </c>
      <c r="H150" t="s">
        <v>649</v>
      </c>
      <c r="I150" t="s">
        <v>15283</v>
      </c>
      <c r="J150" t="s">
        <v>15284</v>
      </c>
      <c r="K150" t="s">
        <v>5508</v>
      </c>
      <c r="L150" t="s">
        <v>889</v>
      </c>
      <c r="M150" t="s">
        <v>15280</v>
      </c>
      <c r="N150" t="s">
        <v>639</v>
      </c>
      <c r="O150" t="s">
        <v>651</v>
      </c>
      <c r="P150" t="s">
        <v>26</v>
      </c>
      <c r="Q150" t="s">
        <v>652</v>
      </c>
      <c r="R150" t="s">
        <v>640</v>
      </c>
      <c r="S150" t="s">
        <v>15285</v>
      </c>
      <c r="T150" t="s">
        <v>15286</v>
      </c>
    </row>
    <row r="151" spans="1:20" x14ac:dyDescent="0.25">
      <c r="A151" t="s">
        <v>239</v>
      </c>
      <c r="B151" t="s">
        <v>245</v>
      </c>
      <c r="C151">
        <v>162</v>
      </c>
      <c r="D151">
        <v>1</v>
      </c>
      <c r="E151" t="s">
        <v>15282</v>
      </c>
      <c r="F151">
        <v>458</v>
      </c>
      <c r="G151">
        <v>0</v>
      </c>
      <c r="H151" t="s">
        <v>649</v>
      </c>
      <c r="I151" t="s">
        <v>15283</v>
      </c>
      <c r="J151" t="s">
        <v>15284</v>
      </c>
      <c r="K151" t="s">
        <v>5508</v>
      </c>
      <c r="L151" t="s">
        <v>889</v>
      </c>
      <c r="M151" t="s">
        <v>15280</v>
      </c>
      <c r="N151" t="s">
        <v>639</v>
      </c>
      <c r="O151" t="s">
        <v>651</v>
      </c>
      <c r="P151" t="s">
        <v>26</v>
      </c>
      <c r="Q151" t="s">
        <v>652</v>
      </c>
      <c r="R151" t="s">
        <v>640</v>
      </c>
      <c r="S151" t="s">
        <v>15285</v>
      </c>
      <c r="T151" t="s">
        <v>15286</v>
      </c>
    </row>
    <row r="152" spans="1:20" x14ac:dyDescent="0.25">
      <c r="A152" t="s">
        <v>101</v>
      </c>
      <c r="B152" t="s">
        <v>74</v>
      </c>
      <c r="C152">
        <v>117</v>
      </c>
      <c r="D152">
        <v>1</v>
      </c>
      <c r="E152" t="s">
        <v>15282</v>
      </c>
      <c r="F152">
        <v>458</v>
      </c>
      <c r="G152">
        <v>0</v>
      </c>
      <c r="H152" t="s">
        <v>649</v>
      </c>
      <c r="I152" t="s">
        <v>15283</v>
      </c>
      <c r="J152" t="s">
        <v>15284</v>
      </c>
      <c r="K152" t="s">
        <v>5508</v>
      </c>
      <c r="L152" t="s">
        <v>889</v>
      </c>
      <c r="M152" t="s">
        <v>15280</v>
      </c>
      <c r="N152" t="s">
        <v>639</v>
      </c>
      <c r="O152" t="s">
        <v>651</v>
      </c>
      <c r="P152" t="s">
        <v>26</v>
      </c>
      <c r="Q152" t="s">
        <v>652</v>
      </c>
      <c r="R152" t="s">
        <v>640</v>
      </c>
      <c r="S152" t="s">
        <v>15285</v>
      </c>
      <c r="T152" t="s">
        <v>15286</v>
      </c>
    </row>
    <row r="153" spans="1:20" x14ac:dyDescent="0.25">
      <c r="A153" t="s">
        <v>18</v>
      </c>
      <c r="B153" t="s">
        <v>19</v>
      </c>
      <c r="C153">
        <v>66.666666666666671</v>
      </c>
      <c r="D153">
        <v>3</v>
      </c>
      <c r="E153" t="s">
        <v>15287</v>
      </c>
      <c r="F153">
        <v>100</v>
      </c>
      <c r="G153">
        <v>0</v>
      </c>
      <c r="H153" t="s">
        <v>637</v>
      </c>
      <c r="I153" t="s">
        <v>12402</v>
      </c>
      <c r="J153" t="s">
        <v>702</v>
      </c>
      <c r="K153" t="s">
        <v>639</v>
      </c>
      <c r="L153" t="s">
        <v>640</v>
      </c>
      <c r="M153" t="s">
        <v>15286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15288</v>
      </c>
      <c r="T153" t="s">
        <v>15286</v>
      </c>
    </row>
    <row r="154" spans="1:20" x14ac:dyDescent="0.25">
      <c r="A154" t="s">
        <v>22</v>
      </c>
      <c r="B154" t="s">
        <v>213</v>
      </c>
      <c r="C154">
        <v>64</v>
      </c>
      <c r="D154">
        <v>1</v>
      </c>
      <c r="E154" t="s">
        <v>15289</v>
      </c>
      <c r="F154">
        <v>71</v>
      </c>
      <c r="G154">
        <v>7</v>
      </c>
      <c r="H154" t="s">
        <v>677</v>
      </c>
      <c r="I154" t="s">
        <v>15290</v>
      </c>
      <c r="J154" t="s">
        <v>15291</v>
      </c>
      <c r="K154" t="s">
        <v>895</v>
      </c>
      <c r="L154" t="s">
        <v>15292</v>
      </c>
      <c r="M154" t="s">
        <v>15293</v>
      </c>
      <c r="N154" t="s">
        <v>639</v>
      </c>
      <c r="O154" t="s">
        <v>678</v>
      </c>
      <c r="P154" t="s">
        <v>23</v>
      </c>
      <c r="Q154" t="s">
        <v>679</v>
      </c>
      <c r="R154" t="s">
        <v>640</v>
      </c>
      <c r="S154" t="s">
        <v>15294</v>
      </c>
      <c r="T154" t="s">
        <v>15293</v>
      </c>
    </row>
    <row r="155" spans="1:20" x14ac:dyDescent="0.25">
      <c r="A155" t="s">
        <v>239</v>
      </c>
      <c r="B155" t="s">
        <v>245</v>
      </c>
      <c r="C155">
        <v>139</v>
      </c>
      <c r="D155">
        <v>2</v>
      </c>
      <c r="E155" t="s">
        <v>15295</v>
      </c>
      <c r="F155">
        <v>215</v>
      </c>
      <c r="G155">
        <v>0</v>
      </c>
      <c r="H155" t="s">
        <v>751</v>
      </c>
      <c r="I155" t="s">
        <v>15296</v>
      </c>
      <c r="J155" t="s">
        <v>15297</v>
      </c>
      <c r="K155" t="s">
        <v>846</v>
      </c>
      <c r="L155" t="s">
        <v>15298</v>
      </c>
      <c r="M155" t="s">
        <v>15299</v>
      </c>
      <c r="N155" t="s">
        <v>1010</v>
      </c>
      <c r="O155" t="s">
        <v>743</v>
      </c>
      <c r="P155" t="s">
        <v>744</v>
      </c>
      <c r="Q155" t="s">
        <v>745</v>
      </c>
      <c r="R155" t="s">
        <v>640</v>
      </c>
      <c r="S155" t="s">
        <v>15300</v>
      </c>
      <c r="T155" t="s">
        <v>15301</v>
      </c>
    </row>
    <row r="156" spans="1:20" x14ac:dyDescent="0.25">
      <c r="A156" t="s">
        <v>147</v>
      </c>
      <c r="B156" t="s">
        <v>148</v>
      </c>
      <c r="C156">
        <v>65</v>
      </c>
      <c r="D156">
        <v>12</v>
      </c>
      <c r="E156" t="s">
        <v>15302</v>
      </c>
      <c r="F156">
        <v>399</v>
      </c>
      <c r="G156">
        <v>0</v>
      </c>
      <c r="H156" t="s">
        <v>637</v>
      </c>
      <c r="I156" t="s">
        <v>15303</v>
      </c>
      <c r="J156" t="s">
        <v>713</v>
      </c>
      <c r="K156" t="s">
        <v>639</v>
      </c>
      <c r="L156" t="s">
        <v>640</v>
      </c>
      <c r="M156" t="s">
        <v>15304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15305</v>
      </c>
      <c r="T156" t="s">
        <v>15304</v>
      </c>
    </row>
    <row r="157" spans="1:20" x14ac:dyDescent="0.25">
      <c r="A157" t="s">
        <v>147</v>
      </c>
      <c r="B157" t="s">
        <v>148</v>
      </c>
      <c r="C157">
        <v>33.333333333333336</v>
      </c>
      <c r="D157">
        <v>3</v>
      </c>
      <c r="E157" t="s">
        <v>15306</v>
      </c>
      <c r="F157">
        <v>100</v>
      </c>
      <c r="G157">
        <v>0</v>
      </c>
      <c r="H157" t="s">
        <v>637</v>
      </c>
      <c r="I157" t="s">
        <v>15307</v>
      </c>
      <c r="J157" t="s">
        <v>702</v>
      </c>
      <c r="K157" t="s">
        <v>639</v>
      </c>
      <c r="L157" t="s">
        <v>640</v>
      </c>
      <c r="M157" t="s">
        <v>15308</v>
      </c>
      <c r="N157" t="s">
        <v>639</v>
      </c>
      <c r="O157" t="s">
        <v>647</v>
      </c>
      <c r="P157" t="s">
        <v>5</v>
      </c>
      <c r="Q157" t="s">
        <v>648</v>
      </c>
      <c r="R157" t="s">
        <v>640</v>
      </c>
      <c r="S157" t="s">
        <v>15309</v>
      </c>
      <c r="T157" t="s">
        <v>15308</v>
      </c>
    </row>
    <row r="158" spans="1:20" x14ac:dyDescent="0.25">
      <c r="A158" t="s">
        <v>147</v>
      </c>
      <c r="B158" t="s">
        <v>148</v>
      </c>
      <c r="C158">
        <v>65</v>
      </c>
      <c r="D158">
        <v>12</v>
      </c>
      <c r="E158" t="s">
        <v>15310</v>
      </c>
      <c r="F158">
        <v>399</v>
      </c>
      <c r="G158">
        <v>0</v>
      </c>
      <c r="H158" t="s">
        <v>637</v>
      </c>
      <c r="I158" t="s">
        <v>15279</v>
      </c>
      <c r="J158" t="s">
        <v>655</v>
      </c>
      <c r="K158" t="s">
        <v>639</v>
      </c>
      <c r="L158" t="s">
        <v>640</v>
      </c>
      <c r="M158" t="s">
        <v>15255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15311</v>
      </c>
      <c r="T158" t="s">
        <v>15308</v>
      </c>
    </row>
    <row r="159" spans="1:20" x14ac:dyDescent="0.25">
      <c r="A159" t="s">
        <v>22</v>
      </c>
      <c r="B159" t="s">
        <v>27</v>
      </c>
      <c r="C159">
        <v>120</v>
      </c>
      <c r="D159">
        <v>1</v>
      </c>
      <c r="E159" t="s">
        <v>15312</v>
      </c>
      <c r="F159">
        <v>300</v>
      </c>
      <c r="G159">
        <v>0</v>
      </c>
      <c r="H159" t="s">
        <v>637</v>
      </c>
      <c r="I159" t="s">
        <v>15313</v>
      </c>
      <c r="J159" t="s">
        <v>670</v>
      </c>
      <c r="K159" t="s">
        <v>639</v>
      </c>
      <c r="L159" t="s">
        <v>640</v>
      </c>
      <c r="M159" t="s">
        <v>15255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15314</v>
      </c>
      <c r="T159" t="s">
        <v>15255</v>
      </c>
    </row>
    <row r="160" spans="1:20" x14ac:dyDescent="0.25">
      <c r="A160" t="s">
        <v>22</v>
      </c>
      <c r="B160" t="s">
        <v>27</v>
      </c>
      <c r="C160">
        <v>120</v>
      </c>
      <c r="D160">
        <v>2</v>
      </c>
      <c r="E160" t="s">
        <v>15312</v>
      </c>
      <c r="F160">
        <v>300</v>
      </c>
      <c r="G160">
        <v>0</v>
      </c>
      <c r="H160" t="s">
        <v>637</v>
      </c>
      <c r="I160" t="s">
        <v>15313</v>
      </c>
      <c r="J160" t="s">
        <v>670</v>
      </c>
      <c r="K160" t="s">
        <v>639</v>
      </c>
      <c r="L160" t="s">
        <v>640</v>
      </c>
      <c r="M160" t="s">
        <v>15255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15314</v>
      </c>
      <c r="T160" t="s">
        <v>15255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6</v>
      </c>
      <c r="E161" t="s">
        <v>15315</v>
      </c>
      <c r="F161">
        <v>200</v>
      </c>
      <c r="G161">
        <v>0</v>
      </c>
      <c r="H161" t="s">
        <v>637</v>
      </c>
      <c r="I161" t="s">
        <v>15316</v>
      </c>
      <c r="J161" t="s">
        <v>646</v>
      </c>
      <c r="K161" t="s">
        <v>639</v>
      </c>
      <c r="L161" t="s">
        <v>640</v>
      </c>
      <c r="M161" t="s">
        <v>15255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15317</v>
      </c>
      <c r="T161" t="s">
        <v>15255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15318</v>
      </c>
      <c r="F162">
        <v>200</v>
      </c>
      <c r="G162">
        <v>0</v>
      </c>
      <c r="H162" t="s">
        <v>637</v>
      </c>
      <c r="I162" t="s">
        <v>4231</v>
      </c>
      <c r="J162" t="s">
        <v>15319</v>
      </c>
      <c r="K162" t="s">
        <v>639</v>
      </c>
      <c r="L162" t="s">
        <v>640</v>
      </c>
      <c r="M162" t="s">
        <v>15320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15321</v>
      </c>
      <c r="T162" t="s">
        <v>15320</v>
      </c>
    </row>
    <row r="163" spans="1:20" x14ac:dyDescent="0.25">
      <c r="A163" t="s">
        <v>22</v>
      </c>
      <c r="B163" t="s">
        <v>27</v>
      </c>
      <c r="C163">
        <v>66.333333333333329</v>
      </c>
      <c r="D163">
        <v>3</v>
      </c>
      <c r="E163" t="s">
        <v>15322</v>
      </c>
      <c r="F163">
        <v>197</v>
      </c>
      <c r="G163">
        <v>0</v>
      </c>
      <c r="H163" t="s">
        <v>637</v>
      </c>
      <c r="I163" t="s">
        <v>15323</v>
      </c>
      <c r="J163" t="s">
        <v>655</v>
      </c>
      <c r="K163" t="s">
        <v>639</v>
      </c>
      <c r="L163" t="s">
        <v>640</v>
      </c>
      <c r="M163" t="s">
        <v>15320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15324</v>
      </c>
      <c r="T163" t="s">
        <v>15320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15325</v>
      </c>
      <c r="F164">
        <v>200</v>
      </c>
      <c r="G164">
        <v>0</v>
      </c>
      <c r="H164" t="s">
        <v>637</v>
      </c>
      <c r="I164" t="s">
        <v>4231</v>
      </c>
      <c r="J164" t="s">
        <v>15319</v>
      </c>
      <c r="K164" t="s">
        <v>639</v>
      </c>
      <c r="L164" t="s">
        <v>640</v>
      </c>
      <c r="M164" t="s">
        <v>15326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15327</v>
      </c>
      <c r="T164" t="s">
        <v>15326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6</v>
      </c>
      <c r="E165" t="s">
        <v>15328</v>
      </c>
      <c r="F165">
        <v>203</v>
      </c>
      <c r="G165">
        <v>3</v>
      </c>
      <c r="H165" t="s">
        <v>637</v>
      </c>
      <c r="I165" t="s">
        <v>15329</v>
      </c>
      <c r="J165" t="s">
        <v>756</v>
      </c>
      <c r="K165" t="s">
        <v>639</v>
      </c>
      <c r="L165" t="s">
        <v>640</v>
      </c>
      <c r="M165" t="s">
        <v>15326</v>
      </c>
      <c r="N165" t="s">
        <v>639</v>
      </c>
      <c r="O165" t="s">
        <v>647</v>
      </c>
      <c r="P165" t="s">
        <v>5</v>
      </c>
      <c r="Q165" t="s">
        <v>648</v>
      </c>
      <c r="R165" t="s">
        <v>640</v>
      </c>
      <c r="S165" t="s">
        <v>15330</v>
      </c>
      <c r="T165" t="s">
        <v>15326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15331</v>
      </c>
      <c r="F166">
        <v>200</v>
      </c>
      <c r="G166">
        <v>0</v>
      </c>
      <c r="H166" t="s">
        <v>637</v>
      </c>
      <c r="I166" t="s">
        <v>15332</v>
      </c>
      <c r="J166" t="s">
        <v>659</v>
      </c>
      <c r="K166" t="s">
        <v>639</v>
      </c>
      <c r="L166" t="s">
        <v>640</v>
      </c>
      <c r="M166" t="s">
        <v>15326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15333</v>
      </c>
      <c r="T166" t="s">
        <v>15326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15334</v>
      </c>
      <c r="F167">
        <v>100</v>
      </c>
      <c r="G167">
        <v>0</v>
      </c>
      <c r="H167" t="s">
        <v>637</v>
      </c>
      <c r="I167" t="s">
        <v>15335</v>
      </c>
      <c r="J167" t="s">
        <v>757</v>
      </c>
      <c r="K167" t="s">
        <v>639</v>
      </c>
      <c r="L167" t="s">
        <v>640</v>
      </c>
      <c r="M167" t="s">
        <v>15336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15337</v>
      </c>
      <c r="T167" t="s">
        <v>15336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15338</v>
      </c>
      <c r="F168">
        <v>200</v>
      </c>
      <c r="G168">
        <v>0</v>
      </c>
      <c r="H168" t="s">
        <v>637</v>
      </c>
      <c r="I168" t="s">
        <v>15339</v>
      </c>
      <c r="J168" t="s">
        <v>655</v>
      </c>
      <c r="K168" t="s">
        <v>639</v>
      </c>
      <c r="L168" t="s">
        <v>640</v>
      </c>
      <c r="M168" t="s">
        <v>15340</v>
      </c>
      <c r="N168" t="s">
        <v>639</v>
      </c>
      <c r="O168" t="s">
        <v>641</v>
      </c>
      <c r="P168" t="s">
        <v>5</v>
      </c>
      <c r="Q168" t="s">
        <v>642</v>
      </c>
      <c r="R168" t="s">
        <v>640</v>
      </c>
      <c r="S168" t="s">
        <v>15341</v>
      </c>
      <c r="T168" t="s">
        <v>15340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15342</v>
      </c>
      <c r="F169">
        <v>100</v>
      </c>
      <c r="G169">
        <v>0</v>
      </c>
      <c r="H169" t="s">
        <v>637</v>
      </c>
      <c r="I169" t="s">
        <v>11441</v>
      </c>
      <c r="J169" t="s">
        <v>659</v>
      </c>
      <c r="K169" t="s">
        <v>639</v>
      </c>
      <c r="L169" t="s">
        <v>640</v>
      </c>
      <c r="M169" t="s">
        <v>15340</v>
      </c>
      <c r="N169" t="s">
        <v>639</v>
      </c>
      <c r="O169" t="s">
        <v>647</v>
      </c>
      <c r="P169" t="s">
        <v>5</v>
      </c>
      <c r="Q169" t="s">
        <v>648</v>
      </c>
      <c r="R169" t="s">
        <v>640</v>
      </c>
      <c r="S169" t="s">
        <v>15343</v>
      </c>
      <c r="T169" t="s">
        <v>15340</v>
      </c>
    </row>
    <row r="170" spans="1:20" x14ac:dyDescent="0.25">
      <c r="A170" t="s">
        <v>18</v>
      </c>
      <c r="B170" t="s">
        <v>19</v>
      </c>
      <c r="C170">
        <v>66.666666666666671</v>
      </c>
      <c r="D170">
        <v>3</v>
      </c>
      <c r="E170" t="s">
        <v>15344</v>
      </c>
      <c r="F170">
        <v>129</v>
      </c>
      <c r="G170">
        <v>0</v>
      </c>
      <c r="H170" t="s">
        <v>637</v>
      </c>
      <c r="I170" t="s">
        <v>15345</v>
      </c>
      <c r="J170" t="s">
        <v>653</v>
      </c>
      <c r="K170" t="s">
        <v>639</v>
      </c>
      <c r="L170" t="s">
        <v>640</v>
      </c>
      <c r="M170" t="s">
        <v>15346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15347</v>
      </c>
      <c r="T170" t="s">
        <v>15346</v>
      </c>
    </row>
    <row r="171" spans="1:20" x14ac:dyDescent="0.25">
      <c r="A171" t="s">
        <v>241</v>
      </c>
      <c r="B171" t="s">
        <v>247</v>
      </c>
      <c r="C171">
        <v>159</v>
      </c>
      <c r="D171">
        <v>2</v>
      </c>
      <c r="E171" t="s">
        <v>15348</v>
      </c>
      <c r="F171">
        <v>258</v>
      </c>
      <c r="G171">
        <v>0</v>
      </c>
      <c r="H171" t="s">
        <v>637</v>
      </c>
      <c r="I171" t="s">
        <v>15349</v>
      </c>
      <c r="J171" t="s">
        <v>644</v>
      </c>
      <c r="K171" t="s">
        <v>639</v>
      </c>
      <c r="L171" t="s">
        <v>640</v>
      </c>
      <c r="M171" t="s">
        <v>15350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15351</v>
      </c>
      <c r="T171" t="s">
        <v>15350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15352</v>
      </c>
      <c r="F172">
        <v>200</v>
      </c>
      <c r="G172">
        <v>0</v>
      </c>
      <c r="H172" t="s">
        <v>637</v>
      </c>
      <c r="I172" t="s">
        <v>15353</v>
      </c>
      <c r="J172" t="s">
        <v>670</v>
      </c>
      <c r="K172" t="s">
        <v>639</v>
      </c>
      <c r="L172" t="s">
        <v>640</v>
      </c>
      <c r="M172" t="s">
        <v>15354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15355</v>
      </c>
      <c r="T172" t="s">
        <v>15354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15356</v>
      </c>
      <c r="F173">
        <v>200</v>
      </c>
      <c r="G173">
        <v>0</v>
      </c>
      <c r="H173" t="s">
        <v>637</v>
      </c>
      <c r="I173" t="s">
        <v>15357</v>
      </c>
      <c r="J173" t="s">
        <v>780</v>
      </c>
      <c r="K173" t="s">
        <v>639</v>
      </c>
      <c r="L173" t="s">
        <v>640</v>
      </c>
      <c r="M173" t="s">
        <v>15358</v>
      </c>
      <c r="N173" t="s">
        <v>639</v>
      </c>
      <c r="O173" t="s">
        <v>647</v>
      </c>
      <c r="P173" t="s">
        <v>5</v>
      </c>
      <c r="Q173" t="s">
        <v>648</v>
      </c>
      <c r="R173" t="s">
        <v>640</v>
      </c>
      <c r="S173" t="s">
        <v>15359</v>
      </c>
      <c r="T173" t="s">
        <v>15358</v>
      </c>
    </row>
    <row r="174" spans="1:20" x14ac:dyDescent="0.25">
      <c r="A174" t="s">
        <v>240</v>
      </c>
      <c r="B174" t="s">
        <v>742</v>
      </c>
      <c r="C174">
        <v>109</v>
      </c>
      <c r="D174">
        <v>1</v>
      </c>
      <c r="E174" t="s">
        <v>15360</v>
      </c>
      <c r="F174">
        <v>116.5</v>
      </c>
      <c r="G174">
        <v>7.5</v>
      </c>
      <c r="H174" t="s">
        <v>677</v>
      </c>
      <c r="I174" t="s">
        <v>6555</v>
      </c>
      <c r="J174" t="s">
        <v>6556</v>
      </c>
      <c r="K174" t="s">
        <v>813</v>
      </c>
      <c r="L174" t="s">
        <v>6557</v>
      </c>
      <c r="M174" t="s">
        <v>15361</v>
      </c>
      <c r="N174" t="s">
        <v>639</v>
      </c>
      <c r="O174" t="s">
        <v>678</v>
      </c>
      <c r="P174" t="s">
        <v>23</v>
      </c>
      <c r="Q174" t="s">
        <v>679</v>
      </c>
      <c r="R174" t="s">
        <v>640</v>
      </c>
      <c r="S174" t="s">
        <v>15362</v>
      </c>
      <c r="T174" t="s">
        <v>15363</v>
      </c>
    </row>
    <row r="175" spans="1:20" x14ac:dyDescent="0.25">
      <c r="A175" t="s">
        <v>147</v>
      </c>
      <c r="B175" t="s">
        <v>148</v>
      </c>
      <c r="C175">
        <v>40</v>
      </c>
      <c r="D175">
        <v>10</v>
      </c>
      <c r="E175" t="s">
        <v>15364</v>
      </c>
      <c r="F175">
        <v>330</v>
      </c>
      <c r="G175">
        <v>0</v>
      </c>
      <c r="H175" t="s">
        <v>637</v>
      </c>
      <c r="I175" t="s">
        <v>15365</v>
      </c>
      <c r="J175" t="s">
        <v>664</v>
      </c>
      <c r="K175" t="s">
        <v>639</v>
      </c>
      <c r="L175" t="s">
        <v>640</v>
      </c>
      <c r="M175" t="s">
        <v>15366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15367</v>
      </c>
      <c r="T175" t="s">
        <v>15366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15368</v>
      </c>
      <c r="F176">
        <v>200</v>
      </c>
      <c r="G176">
        <v>0</v>
      </c>
      <c r="H176" t="s">
        <v>637</v>
      </c>
      <c r="I176" t="s">
        <v>15369</v>
      </c>
      <c r="J176" t="s">
        <v>720</v>
      </c>
      <c r="K176" t="s">
        <v>639</v>
      </c>
      <c r="L176" t="s">
        <v>640</v>
      </c>
      <c r="M176" t="s">
        <v>15370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15371</v>
      </c>
      <c r="T176" t="s">
        <v>15370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15372</v>
      </c>
      <c r="F177">
        <v>201</v>
      </c>
      <c r="G177">
        <v>1</v>
      </c>
      <c r="H177" t="s">
        <v>637</v>
      </c>
      <c r="I177" t="s">
        <v>15373</v>
      </c>
      <c r="J177" t="s">
        <v>735</v>
      </c>
      <c r="K177" t="s">
        <v>639</v>
      </c>
      <c r="L177" t="s">
        <v>640</v>
      </c>
      <c r="M177" t="s">
        <v>15374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15375</v>
      </c>
      <c r="T177" t="s">
        <v>15374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15376</v>
      </c>
      <c r="F178">
        <v>200</v>
      </c>
      <c r="G178">
        <v>0</v>
      </c>
      <c r="H178" t="s">
        <v>637</v>
      </c>
      <c r="I178" t="s">
        <v>15377</v>
      </c>
      <c r="J178" t="s">
        <v>708</v>
      </c>
      <c r="K178" t="s">
        <v>639</v>
      </c>
      <c r="L178" t="s">
        <v>640</v>
      </c>
      <c r="M178" t="s">
        <v>15378</v>
      </c>
      <c r="N178" t="s">
        <v>639</v>
      </c>
      <c r="O178" t="s">
        <v>647</v>
      </c>
      <c r="P178" t="s">
        <v>5</v>
      </c>
      <c r="Q178" t="s">
        <v>648</v>
      </c>
      <c r="R178" t="s">
        <v>640</v>
      </c>
      <c r="S178" t="s">
        <v>15379</v>
      </c>
      <c r="T178" t="s">
        <v>15378</v>
      </c>
    </row>
    <row r="179" spans="1:20" x14ac:dyDescent="0.25">
      <c r="A179" t="s">
        <v>601</v>
      </c>
      <c r="B179" t="s">
        <v>602</v>
      </c>
      <c r="C179">
        <v>139</v>
      </c>
      <c r="D179">
        <v>1</v>
      </c>
      <c r="E179" t="s">
        <v>15380</v>
      </c>
      <c r="F179">
        <v>399</v>
      </c>
      <c r="G179">
        <v>0</v>
      </c>
      <c r="H179" t="s">
        <v>637</v>
      </c>
      <c r="I179" t="s">
        <v>15381</v>
      </c>
      <c r="J179" t="s">
        <v>645</v>
      </c>
      <c r="K179" t="s">
        <v>639</v>
      </c>
      <c r="L179" t="s">
        <v>640</v>
      </c>
      <c r="M179" t="s">
        <v>15382</v>
      </c>
      <c r="N179" t="s">
        <v>639</v>
      </c>
      <c r="O179" t="s">
        <v>641</v>
      </c>
      <c r="P179" t="s">
        <v>5</v>
      </c>
      <c r="Q179" t="s">
        <v>642</v>
      </c>
      <c r="R179" t="s">
        <v>15383</v>
      </c>
      <c r="S179" t="s">
        <v>15384</v>
      </c>
      <c r="T179" t="s">
        <v>15382</v>
      </c>
    </row>
    <row r="180" spans="1:20" x14ac:dyDescent="0.25">
      <c r="A180" t="s">
        <v>241</v>
      </c>
      <c r="B180" t="s">
        <v>247</v>
      </c>
      <c r="C180">
        <v>139</v>
      </c>
      <c r="D180">
        <v>1</v>
      </c>
      <c r="E180" t="s">
        <v>15380</v>
      </c>
      <c r="F180">
        <v>399</v>
      </c>
      <c r="G180">
        <v>0</v>
      </c>
      <c r="H180" t="s">
        <v>637</v>
      </c>
      <c r="I180" t="s">
        <v>15381</v>
      </c>
      <c r="J180" t="s">
        <v>645</v>
      </c>
      <c r="K180" t="s">
        <v>639</v>
      </c>
      <c r="L180" t="s">
        <v>640</v>
      </c>
      <c r="M180" t="s">
        <v>15382</v>
      </c>
      <c r="N180" t="s">
        <v>639</v>
      </c>
      <c r="O180" t="s">
        <v>641</v>
      </c>
      <c r="P180" t="s">
        <v>5</v>
      </c>
      <c r="Q180" t="s">
        <v>642</v>
      </c>
      <c r="R180" t="s">
        <v>15383</v>
      </c>
      <c r="S180" t="s">
        <v>15384</v>
      </c>
      <c r="T180" t="s">
        <v>15382</v>
      </c>
    </row>
    <row r="181" spans="1:20" x14ac:dyDescent="0.25">
      <c r="A181" t="s">
        <v>240</v>
      </c>
      <c r="B181" t="s">
        <v>246</v>
      </c>
      <c r="C181">
        <v>139</v>
      </c>
      <c r="D181">
        <v>1</v>
      </c>
      <c r="E181" t="s">
        <v>15380</v>
      </c>
      <c r="F181">
        <v>399</v>
      </c>
      <c r="G181">
        <v>0</v>
      </c>
      <c r="H181" t="s">
        <v>637</v>
      </c>
      <c r="I181" t="s">
        <v>15381</v>
      </c>
      <c r="J181" t="s">
        <v>645</v>
      </c>
      <c r="K181" t="s">
        <v>639</v>
      </c>
      <c r="L181" t="s">
        <v>640</v>
      </c>
      <c r="M181" t="s">
        <v>15382</v>
      </c>
      <c r="N181" t="s">
        <v>639</v>
      </c>
      <c r="O181" t="s">
        <v>641</v>
      </c>
      <c r="P181" t="s">
        <v>5</v>
      </c>
      <c r="Q181" t="s">
        <v>642</v>
      </c>
      <c r="R181" t="s">
        <v>15383</v>
      </c>
      <c r="S181" t="s">
        <v>15384</v>
      </c>
      <c r="T181" t="s">
        <v>15382</v>
      </c>
    </row>
    <row r="182" spans="1:20" x14ac:dyDescent="0.25">
      <c r="A182" t="s">
        <v>239</v>
      </c>
      <c r="B182" t="s">
        <v>245</v>
      </c>
      <c r="C182">
        <v>139</v>
      </c>
      <c r="D182">
        <v>1</v>
      </c>
      <c r="E182" t="s">
        <v>15380</v>
      </c>
      <c r="F182">
        <v>399</v>
      </c>
      <c r="G182">
        <v>0</v>
      </c>
      <c r="H182" t="s">
        <v>637</v>
      </c>
      <c r="I182" t="s">
        <v>15381</v>
      </c>
      <c r="J182" t="s">
        <v>645</v>
      </c>
      <c r="K182" t="s">
        <v>639</v>
      </c>
      <c r="L182" t="s">
        <v>640</v>
      </c>
      <c r="M182" t="s">
        <v>15382</v>
      </c>
      <c r="N182" t="s">
        <v>639</v>
      </c>
      <c r="O182" t="s">
        <v>641</v>
      </c>
      <c r="P182" t="s">
        <v>5</v>
      </c>
      <c r="Q182" t="s">
        <v>642</v>
      </c>
      <c r="R182" t="s">
        <v>15383</v>
      </c>
      <c r="S182" t="s">
        <v>15384</v>
      </c>
      <c r="T182" t="s">
        <v>15382</v>
      </c>
    </row>
    <row r="183" spans="1:20" x14ac:dyDescent="0.25">
      <c r="A183" t="s">
        <v>147</v>
      </c>
      <c r="B183" t="s">
        <v>148</v>
      </c>
      <c r="C183">
        <v>33.333333333333336</v>
      </c>
      <c r="D183">
        <v>3</v>
      </c>
      <c r="E183" t="s">
        <v>15385</v>
      </c>
      <c r="F183">
        <v>110</v>
      </c>
      <c r="G183">
        <v>10</v>
      </c>
      <c r="H183" t="s">
        <v>637</v>
      </c>
      <c r="I183" t="s">
        <v>15386</v>
      </c>
      <c r="J183" t="s">
        <v>674</v>
      </c>
      <c r="K183" t="s">
        <v>639</v>
      </c>
      <c r="L183" t="s">
        <v>640</v>
      </c>
      <c r="M183" t="s">
        <v>15387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15388</v>
      </c>
      <c r="T183" t="s">
        <v>15382</v>
      </c>
    </row>
    <row r="184" spans="1:20" x14ac:dyDescent="0.25">
      <c r="A184" t="s">
        <v>147</v>
      </c>
      <c r="B184" t="s">
        <v>148</v>
      </c>
      <c r="C184">
        <v>65</v>
      </c>
      <c r="D184">
        <v>1</v>
      </c>
      <c r="E184" t="s">
        <v>15389</v>
      </c>
      <c r="F184">
        <v>35</v>
      </c>
      <c r="G184">
        <v>0</v>
      </c>
      <c r="H184" t="s">
        <v>637</v>
      </c>
      <c r="I184" t="s">
        <v>15390</v>
      </c>
      <c r="J184" t="s">
        <v>685</v>
      </c>
      <c r="K184" t="s">
        <v>639</v>
      </c>
      <c r="L184" t="s">
        <v>640</v>
      </c>
      <c r="M184" t="s">
        <v>15382</v>
      </c>
      <c r="N184" t="s">
        <v>639</v>
      </c>
      <c r="O184" t="s">
        <v>647</v>
      </c>
      <c r="P184" t="s">
        <v>5</v>
      </c>
      <c r="Q184" t="s">
        <v>648</v>
      </c>
      <c r="R184" t="s">
        <v>640</v>
      </c>
      <c r="S184" t="s">
        <v>15391</v>
      </c>
      <c r="T184" t="s">
        <v>15387</v>
      </c>
    </row>
    <row r="185" spans="1:20" x14ac:dyDescent="0.25">
      <c r="A185" t="s">
        <v>147</v>
      </c>
      <c r="B185" t="s">
        <v>148</v>
      </c>
      <c r="C185">
        <v>65</v>
      </c>
      <c r="D185">
        <v>1</v>
      </c>
      <c r="E185" t="s">
        <v>15392</v>
      </c>
      <c r="F185">
        <v>35</v>
      </c>
      <c r="G185">
        <v>0</v>
      </c>
      <c r="H185" t="s">
        <v>637</v>
      </c>
      <c r="I185" t="s">
        <v>15393</v>
      </c>
      <c r="J185" t="s">
        <v>675</v>
      </c>
      <c r="K185" t="s">
        <v>639</v>
      </c>
      <c r="L185" t="s">
        <v>640</v>
      </c>
      <c r="M185" t="s">
        <v>15394</v>
      </c>
      <c r="N185" t="s">
        <v>639</v>
      </c>
      <c r="O185" t="s">
        <v>641</v>
      </c>
      <c r="P185" t="s">
        <v>5</v>
      </c>
      <c r="Q185" t="s">
        <v>642</v>
      </c>
      <c r="R185" t="s">
        <v>15395</v>
      </c>
      <c r="S185" t="s">
        <v>15396</v>
      </c>
      <c r="T185" t="s">
        <v>15394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15397</v>
      </c>
      <c r="F186">
        <v>203</v>
      </c>
      <c r="G186">
        <v>3</v>
      </c>
      <c r="H186" t="s">
        <v>637</v>
      </c>
      <c r="I186" t="s">
        <v>15398</v>
      </c>
      <c r="J186" t="s">
        <v>646</v>
      </c>
      <c r="K186" t="s">
        <v>639</v>
      </c>
      <c r="L186" t="s">
        <v>640</v>
      </c>
      <c r="M186" t="s">
        <v>15394</v>
      </c>
      <c r="N186" t="s">
        <v>639</v>
      </c>
      <c r="O186" t="s">
        <v>641</v>
      </c>
      <c r="P186" t="s">
        <v>5</v>
      </c>
      <c r="Q186" t="s">
        <v>642</v>
      </c>
      <c r="R186" t="s">
        <v>640</v>
      </c>
      <c r="S186" t="s">
        <v>15399</v>
      </c>
      <c r="T186" t="s">
        <v>15394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15400</v>
      </c>
      <c r="F187">
        <v>200</v>
      </c>
      <c r="G187">
        <v>0</v>
      </c>
      <c r="H187" t="s">
        <v>637</v>
      </c>
      <c r="I187" t="s">
        <v>15401</v>
      </c>
      <c r="J187" t="s">
        <v>670</v>
      </c>
      <c r="K187" t="s">
        <v>639</v>
      </c>
      <c r="L187" t="s">
        <v>640</v>
      </c>
      <c r="M187" t="s">
        <v>15239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15402</v>
      </c>
      <c r="T187" t="s">
        <v>15239</v>
      </c>
    </row>
    <row r="188" spans="1:20" x14ac:dyDescent="0.25">
      <c r="A188" t="s">
        <v>147</v>
      </c>
      <c r="B188" t="s">
        <v>148</v>
      </c>
      <c r="C188">
        <v>65</v>
      </c>
      <c r="D188">
        <v>1</v>
      </c>
      <c r="E188" t="s">
        <v>15403</v>
      </c>
      <c r="F188">
        <v>35</v>
      </c>
      <c r="G188">
        <v>0</v>
      </c>
      <c r="H188" t="s">
        <v>637</v>
      </c>
      <c r="I188" t="s">
        <v>15404</v>
      </c>
      <c r="J188" t="s">
        <v>864</v>
      </c>
      <c r="K188" t="s">
        <v>639</v>
      </c>
      <c r="L188" t="s">
        <v>640</v>
      </c>
      <c r="M188" t="s">
        <v>15405</v>
      </c>
      <c r="N188" t="s">
        <v>639</v>
      </c>
      <c r="O188" t="s">
        <v>641</v>
      </c>
      <c r="P188" t="s">
        <v>5</v>
      </c>
      <c r="Q188" t="s">
        <v>642</v>
      </c>
      <c r="R188" t="s">
        <v>15406</v>
      </c>
      <c r="S188" t="s">
        <v>15407</v>
      </c>
      <c r="T188" t="s">
        <v>15405</v>
      </c>
    </row>
    <row r="189" spans="1:20" x14ac:dyDescent="0.25">
      <c r="A189" t="s">
        <v>240</v>
      </c>
      <c r="B189" t="s">
        <v>246</v>
      </c>
      <c r="C189">
        <v>139</v>
      </c>
      <c r="D189">
        <v>1</v>
      </c>
      <c r="E189" t="s">
        <v>15408</v>
      </c>
      <c r="F189">
        <v>215</v>
      </c>
      <c r="G189">
        <v>0</v>
      </c>
      <c r="H189" t="s">
        <v>751</v>
      </c>
      <c r="I189" t="s">
        <v>15409</v>
      </c>
      <c r="J189" t="s">
        <v>15410</v>
      </c>
      <c r="K189" t="s">
        <v>5527</v>
      </c>
      <c r="L189" t="s">
        <v>15411</v>
      </c>
      <c r="M189" t="s">
        <v>15405</v>
      </c>
      <c r="N189" t="s">
        <v>1010</v>
      </c>
      <c r="O189" t="s">
        <v>753</v>
      </c>
      <c r="P189" t="s">
        <v>744</v>
      </c>
      <c r="Q189" t="s">
        <v>745</v>
      </c>
      <c r="R189" t="s">
        <v>640</v>
      </c>
      <c r="S189" t="s">
        <v>15412</v>
      </c>
      <c r="T189" t="s">
        <v>15413</v>
      </c>
    </row>
    <row r="190" spans="1:20" x14ac:dyDescent="0.25">
      <c r="A190" t="s">
        <v>601</v>
      </c>
      <c r="B190" t="s">
        <v>602</v>
      </c>
      <c r="C190">
        <v>139</v>
      </c>
      <c r="D190">
        <v>1</v>
      </c>
      <c r="E190" t="s">
        <v>15408</v>
      </c>
      <c r="F190">
        <v>215</v>
      </c>
      <c r="G190">
        <v>0</v>
      </c>
      <c r="H190" t="s">
        <v>751</v>
      </c>
      <c r="I190" t="s">
        <v>15409</v>
      </c>
      <c r="J190" t="s">
        <v>15410</v>
      </c>
      <c r="K190" t="s">
        <v>5527</v>
      </c>
      <c r="L190" t="s">
        <v>15411</v>
      </c>
      <c r="M190" t="s">
        <v>15405</v>
      </c>
      <c r="N190" t="s">
        <v>1010</v>
      </c>
      <c r="O190" t="s">
        <v>753</v>
      </c>
      <c r="P190" t="s">
        <v>744</v>
      </c>
      <c r="Q190" t="s">
        <v>745</v>
      </c>
      <c r="R190" t="s">
        <v>640</v>
      </c>
      <c r="S190" t="s">
        <v>15412</v>
      </c>
      <c r="T190" t="s">
        <v>15413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15414</v>
      </c>
      <c r="F191">
        <v>100</v>
      </c>
      <c r="G191">
        <v>0</v>
      </c>
      <c r="H191" t="s">
        <v>637</v>
      </c>
      <c r="I191" t="s">
        <v>15415</v>
      </c>
      <c r="J191" t="s">
        <v>653</v>
      </c>
      <c r="K191" t="s">
        <v>639</v>
      </c>
      <c r="L191" t="s">
        <v>640</v>
      </c>
      <c r="M191" t="s">
        <v>15413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15416</v>
      </c>
      <c r="T191" t="s">
        <v>15413</v>
      </c>
    </row>
    <row r="192" spans="1:20" x14ac:dyDescent="0.25">
      <c r="A192" t="s">
        <v>601</v>
      </c>
      <c r="B192" t="s">
        <v>602</v>
      </c>
      <c r="C192">
        <v>139</v>
      </c>
      <c r="D192">
        <v>1</v>
      </c>
      <c r="E192" t="s">
        <v>15417</v>
      </c>
      <c r="F192">
        <v>486</v>
      </c>
      <c r="G192">
        <v>50</v>
      </c>
      <c r="H192" t="s">
        <v>751</v>
      </c>
      <c r="I192" t="s">
        <v>15418</v>
      </c>
      <c r="J192" t="s">
        <v>15419</v>
      </c>
      <c r="K192" t="s">
        <v>5063</v>
      </c>
      <c r="L192" t="s">
        <v>15420</v>
      </c>
      <c r="M192" t="s">
        <v>15413</v>
      </c>
      <c r="N192" t="s">
        <v>1010</v>
      </c>
      <c r="O192" t="s">
        <v>753</v>
      </c>
      <c r="P192" t="s">
        <v>744</v>
      </c>
      <c r="Q192" t="s">
        <v>745</v>
      </c>
      <c r="R192" t="s">
        <v>640</v>
      </c>
      <c r="S192" t="s">
        <v>15421</v>
      </c>
      <c r="T192" t="s">
        <v>15422</v>
      </c>
    </row>
    <row r="193" spans="1:20" x14ac:dyDescent="0.25">
      <c r="A193" t="s">
        <v>241</v>
      </c>
      <c r="B193" t="s">
        <v>247</v>
      </c>
      <c r="C193">
        <v>139</v>
      </c>
      <c r="D193">
        <v>1</v>
      </c>
      <c r="E193" t="s">
        <v>15417</v>
      </c>
      <c r="F193">
        <v>486</v>
      </c>
      <c r="G193">
        <v>50</v>
      </c>
      <c r="H193" t="s">
        <v>751</v>
      </c>
      <c r="I193" t="s">
        <v>15418</v>
      </c>
      <c r="J193" t="s">
        <v>15419</v>
      </c>
      <c r="K193" t="s">
        <v>5063</v>
      </c>
      <c r="L193" t="s">
        <v>15420</v>
      </c>
      <c r="M193" t="s">
        <v>15413</v>
      </c>
      <c r="N193" t="s">
        <v>1010</v>
      </c>
      <c r="O193" t="s">
        <v>753</v>
      </c>
      <c r="P193" t="s">
        <v>744</v>
      </c>
      <c r="Q193" t="s">
        <v>745</v>
      </c>
      <c r="R193" t="s">
        <v>640</v>
      </c>
      <c r="S193" t="s">
        <v>15421</v>
      </c>
      <c r="T193" t="s">
        <v>15422</v>
      </c>
    </row>
    <row r="194" spans="1:20" x14ac:dyDescent="0.25">
      <c r="A194" t="s">
        <v>240</v>
      </c>
      <c r="B194" t="s">
        <v>246</v>
      </c>
      <c r="C194">
        <v>139</v>
      </c>
      <c r="D194">
        <v>1</v>
      </c>
      <c r="E194" t="s">
        <v>15417</v>
      </c>
      <c r="F194">
        <v>486</v>
      </c>
      <c r="G194">
        <v>50</v>
      </c>
      <c r="H194" t="s">
        <v>751</v>
      </c>
      <c r="I194" t="s">
        <v>15418</v>
      </c>
      <c r="J194" t="s">
        <v>15419</v>
      </c>
      <c r="K194" t="s">
        <v>5063</v>
      </c>
      <c r="L194" t="s">
        <v>15420</v>
      </c>
      <c r="M194" t="s">
        <v>15413</v>
      </c>
      <c r="N194" t="s">
        <v>1010</v>
      </c>
      <c r="O194" t="s">
        <v>753</v>
      </c>
      <c r="P194" t="s">
        <v>744</v>
      </c>
      <c r="Q194" t="s">
        <v>745</v>
      </c>
      <c r="R194" t="s">
        <v>640</v>
      </c>
      <c r="S194" t="s">
        <v>15421</v>
      </c>
      <c r="T194" t="s">
        <v>15422</v>
      </c>
    </row>
    <row r="195" spans="1:20" x14ac:dyDescent="0.25">
      <c r="A195" t="s">
        <v>239</v>
      </c>
      <c r="B195" t="s">
        <v>245</v>
      </c>
      <c r="C195">
        <v>139</v>
      </c>
      <c r="D195">
        <v>1</v>
      </c>
      <c r="E195" t="s">
        <v>15417</v>
      </c>
      <c r="F195">
        <v>486</v>
      </c>
      <c r="G195">
        <v>50</v>
      </c>
      <c r="H195" t="s">
        <v>751</v>
      </c>
      <c r="I195" t="s">
        <v>15418</v>
      </c>
      <c r="J195" t="s">
        <v>15419</v>
      </c>
      <c r="K195" t="s">
        <v>5063</v>
      </c>
      <c r="L195" t="s">
        <v>15420</v>
      </c>
      <c r="M195" t="s">
        <v>15413</v>
      </c>
      <c r="N195" t="s">
        <v>1010</v>
      </c>
      <c r="O195" t="s">
        <v>753</v>
      </c>
      <c r="P195" t="s">
        <v>744</v>
      </c>
      <c r="Q195" t="s">
        <v>745</v>
      </c>
      <c r="R195" t="s">
        <v>640</v>
      </c>
      <c r="S195" t="s">
        <v>15421</v>
      </c>
      <c r="T195" t="s">
        <v>15422</v>
      </c>
    </row>
    <row r="196" spans="1:20" x14ac:dyDescent="0.25">
      <c r="A196" t="s">
        <v>601</v>
      </c>
      <c r="B196" t="s">
        <v>742</v>
      </c>
      <c r="C196">
        <v>109</v>
      </c>
      <c r="D196">
        <v>2</v>
      </c>
      <c r="E196" t="s">
        <v>15423</v>
      </c>
      <c r="F196">
        <v>263</v>
      </c>
      <c r="G196">
        <v>45</v>
      </c>
      <c r="H196" t="s">
        <v>677</v>
      </c>
      <c r="I196" t="s">
        <v>15424</v>
      </c>
      <c r="J196" t="s">
        <v>15425</v>
      </c>
      <c r="K196" t="s">
        <v>790</v>
      </c>
      <c r="L196" t="s">
        <v>15426</v>
      </c>
      <c r="M196" t="s">
        <v>15427</v>
      </c>
      <c r="N196" t="s">
        <v>639</v>
      </c>
      <c r="O196" t="s">
        <v>678</v>
      </c>
      <c r="P196" t="s">
        <v>23</v>
      </c>
      <c r="Q196" t="s">
        <v>679</v>
      </c>
      <c r="R196" t="s">
        <v>640</v>
      </c>
      <c r="S196" t="s">
        <v>15428</v>
      </c>
      <c r="T196" t="s">
        <v>15427</v>
      </c>
    </row>
    <row r="197" spans="1:20" x14ac:dyDescent="0.25">
      <c r="A197" t="s">
        <v>601</v>
      </c>
      <c r="B197" t="s">
        <v>602</v>
      </c>
      <c r="C197">
        <v>139</v>
      </c>
      <c r="D197">
        <v>1</v>
      </c>
      <c r="E197" t="s">
        <v>15429</v>
      </c>
      <c r="F197">
        <v>215</v>
      </c>
      <c r="G197">
        <v>0</v>
      </c>
      <c r="H197" t="s">
        <v>751</v>
      </c>
      <c r="I197" t="s">
        <v>15430</v>
      </c>
      <c r="J197" t="s">
        <v>15431</v>
      </c>
      <c r="K197" t="s">
        <v>5464</v>
      </c>
      <c r="L197" t="s">
        <v>15432</v>
      </c>
      <c r="M197" t="s">
        <v>15427</v>
      </c>
      <c r="N197" t="s">
        <v>1010</v>
      </c>
      <c r="O197" t="s">
        <v>753</v>
      </c>
      <c r="P197" t="s">
        <v>744</v>
      </c>
      <c r="Q197" t="s">
        <v>745</v>
      </c>
      <c r="R197" t="s">
        <v>640</v>
      </c>
      <c r="S197" t="s">
        <v>15433</v>
      </c>
      <c r="T197" t="s">
        <v>15434</v>
      </c>
    </row>
    <row r="198" spans="1:20" x14ac:dyDescent="0.25">
      <c r="A198" t="s">
        <v>241</v>
      </c>
      <c r="B198" t="s">
        <v>247</v>
      </c>
      <c r="C198">
        <v>139</v>
      </c>
      <c r="D198">
        <v>1</v>
      </c>
      <c r="E198" t="s">
        <v>15429</v>
      </c>
      <c r="F198">
        <v>215</v>
      </c>
      <c r="G198">
        <v>0</v>
      </c>
      <c r="H198" t="s">
        <v>751</v>
      </c>
      <c r="I198" t="s">
        <v>15430</v>
      </c>
      <c r="J198" t="s">
        <v>15431</v>
      </c>
      <c r="K198" t="s">
        <v>5464</v>
      </c>
      <c r="L198" t="s">
        <v>15432</v>
      </c>
      <c r="M198" t="s">
        <v>15427</v>
      </c>
      <c r="N198" t="s">
        <v>1010</v>
      </c>
      <c r="O198" t="s">
        <v>753</v>
      </c>
      <c r="P198" t="s">
        <v>744</v>
      </c>
      <c r="Q198" t="s">
        <v>745</v>
      </c>
      <c r="R198" t="s">
        <v>640</v>
      </c>
      <c r="S198" t="s">
        <v>15433</v>
      </c>
      <c r="T198" t="s">
        <v>15434</v>
      </c>
    </row>
    <row r="199" spans="1:20" x14ac:dyDescent="0.25">
      <c r="A199" t="s">
        <v>601</v>
      </c>
      <c r="B199" t="s">
        <v>602</v>
      </c>
      <c r="C199">
        <v>139</v>
      </c>
      <c r="D199">
        <v>1</v>
      </c>
      <c r="E199" t="s">
        <v>15435</v>
      </c>
      <c r="F199">
        <v>215</v>
      </c>
      <c r="G199">
        <v>0</v>
      </c>
      <c r="H199" t="s">
        <v>751</v>
      </c>
      <c r="I199" t="s">
        <v>15436</v>
      </c>
      <c r="J199" t="s">
        <v>15437</v>
      </c>
      <c r="K199" t="s">
        <v>730</v>
      </c>
      <c r="L199" t="s">
        <v>15438</v>
      </c>
      <c r="M199" t="s">
        <v>15434</v>
      </c>
      <c r="N199" t="s">
        <v>1010</v>
      </c>
      <c r="O199" t="s">
        <v>753</v>
      </c>
      <c r="P199" t="s">
        <v>744</v>
      </c>
      <c r="Q199" t="s">
        <v>745</v>
      </c>
      <c r="R199" t="s">
        <v>640</v>
      </c>
      <c r="S199" t="s">
        <v>15439</v>
      </c>
      <c r="T199" t="s">
        <v>15440</v>
      </c>
    </row>
    <row r="200" spans="1:20" x14ac:dyDescent="0.25">
      <c r="A200" t="s">
        <v>239</v>
      </c>
      <c r="B200" t="s">
        <v>245</v>
      </c>
      <c r="C200">
        <v>139</v>
      </c>
      <c r="D200">
        <v>1</v>
      </c>
      <c r="E200" t="s">
        <v>15435</v>
      </c>
      <c r="F200">
        <v>215</v>
      </c>
      <c r="G200">
        <v>0</v>
      </c>
      <c r="H200" t="s">
        <v>751</v>
      </c>
      <c r="I200" t="s">
        <v>15436</v>
      </c>
      <c r="J200" t="s">
        <v>15437</v>
      </c>
      <c r="K200" t="s">
        <v>730</v>
      </c>
      <c r="L200" t="s">
        <v>15438</v>
      </c>
      <c r="M200" t="s">
        <v>15434</v>
      </c>
      <c r="N200" t="s">
        <v>1010</v>
      </c>
      <c r="O200" t="s">
        <v>753</v>
      </c>
      <c r="P200" t="s">
        <v>744</v>
      </c>
      <c r="Q200" t="s">
        <v>745</v>
      </c>
      <c r="R200" t="s">
        <v>640</v>
      </c>
      <c r="S200" t="s">
        <v>15439</v>
      </c>
      <c r="T200" t="s">
        <v>15440</v>
      </c>
    </row>
    <row r="201" spans="1:20" x14ac:dyDescent="0.25">
      <c r="A201" t="s">
        <v>601</v>
      </c>
      <c r="B201" t="s">
        <v>602</v>
      </c>
      <c r="C201">
        <v>139</v>
      </c>
      <c r="D201">
        <v>1</v>
      </c>
      <c r="E201" t="s">
        <v>15441</v>
      </c>
      <c r="F201">
        <v>430</v>
      </c>
      <c r="G201">
        <v>0</v>
      </c>
      <c r="H201" t="s">
        <v>751</v>
      </c>
      <c r="I201" t="s">
        <v>15442</v>
      </c>
      <c r="J201" t="s">
        <v>15443</v>
      </c>
      <c r="K201" t="s">
        <v>895</v>
      </c>
      <c r="L201" t="s">
        <v>15444</v>
      </c>
      <c r="M201" t="s">
        <v>15440</v>
      </c>
      <c r="N201" t="s">
        <v>1010</v>
      </c>
      <c r="O201" t="s">
        <v>753</v>
      </c>
      <c r="P201" t="s">
        <v>744</v>
      </c>
      <c r="Q201" t="s">
        <v>745</v>
      </c>
      <c r="R201" t="s">
        <v>640</v>
      </c>
      <c r="S201" t="s">
        <v>15445</v>
      </c>
      <c r="T201" t="s">
        <v>15446</v>
      </c>
    </row>
    <row r="202" spans="1:20" x14ac:dyDescent="0.25">
      <c r="A202" t="s">
        <v>241</v>
      </c>
      <c r="B202" t="s">
        <v>247</v>
      </c>
      <c r="C202">
        <v>139</v>
      </c>
      <c r="D202">
        <v>1</v>
      </c>
      <c r="E202" t="s">
        <v>15441</v>
      </c>
      <c r="F202">
        <v>430</v>
      </c>
      <c r="G202">
        <v>0</v>
      </c>
      <c r="H202" t="s">
        <v>751</v>
      </c>
      <c r="I202" t="s">
        <v>15442</v>
      </c>
      <c r="J202" t="s">
        <v>15443</v>
      </c>
      <c r="K202" t="s">
        <v>895</v>
      </c>
      <c r="L202" t="s">
        <v>15444</v>
      </c>
      <c r="M202" t="s">
        <v>15440</v>
      </c>
      <c r="N202" t="s">
        <v>1010</v>
      </c>
      <c r="O202" t="s">
        <v>753</v>
      </c>
      <c r="P202" t="s">
        <v>744</v>
      </c>
      <c r="Q202" t="s">
        <v>745</v>
      </c>
      <c r="R202" t="s">
        <v>640</v>
      </c>
      <c r="S202" t="s">
        <v>15445</v>
      </c>
      <c r="T202" t="s">
        <v>15446</v>
      </c>
    </row>
    <row r="203" spans="1:20" x14ac:dyDescent="0.25">
      <c r="A203" t="s">
        <v>240</v>
      </c>
      <c r="B203" t="s">
        <v>246</v>
      </c>
      <c r="C203">
        <v>139</v>
      </c>
      <c r="D203">
        <v>1</v>
      </c>
      <c r="E203" t="s">
        <v>15441</v>
      </c>
      <c r="F203">
        <v>430</v>
      </c>
      <c r="G203">
        <v>0</v>
      </c>
      <c r="H203" t="s">
        <v>751</v>
      </c>
      <c r="I203" t="s">
        <v>15442</v>
      </c>
      <c r="J203" t="s">
        <v>15443</v>
      </c>
      <c r="K203" t="s">
        <v>895</v>
      </c>
      <c r="L203" t="s">
        <v>15444</v>
      </c>
      <c r="M203" t="s">
        <v>15440</v>
      </c>
      <c r="N203" t="s">
        <v>1010</v>
      </c>
      <c r="O203" t="s">
        <v>753</v>
      </c>
      <c r="P203" t="s">
        <v>744</v>
      </c>
      <c r="Q203" t="s">
        <v>745</v>
      </c>
      <c r="R203" t="s">
        <v>640</v>
      </c>
      <c r="S203" t="s">
        <v>15445</v>
      </c>
      <c r="T203" t="s">
        <v>15446</v>
      </c>
    </row>
    <row r="204" spans="1:20" x14ac:dyDescent="0.25">
      <c r="A204" t="s">
        <v>239</v>
      </c>
      <c r="B204" t="s">
        <v>245</v>
      </c>
      <c r="C204">
        <v>139</v>
      </c>
      <c r="D204">
        <v>1</v>
      </c>
      <c r="E204" t="s">
        <v>15441</v>
      </c>
      <c r="F204">
        <v>430</v>
      </c>
      <c r="G204">
        <v>0</v>
      </c>
      <c r="H204" t="s">
        <v>751</v>
      </c>
      <c r="I204" t="s">
        <v>15442</v>
      </c>
      <c r="J204" t="s">
        <v>15443</v>
      </c>
      <c r="K204" t="s">
        <v>895</v>
      </c>
      <c r="L204" t="s">
        <v>15444</v>
      </c>
      <c r="M204" t="s">
        <v>15440</v>
      </c>
      <c r="N204" t="s">
        <v>1010</v>
      </c>
      <c r="O204" t="s">
        <v>753</v>
      </c>
      <c r="P204" t="s">
        <v>744</v>
      </c>
      <c r="Q204" t="s">
        <v>745</v>
      </c>
      <c r="R204" t="s">
        <v>640</v>
      </c>
      <c r="S204" t="s">
        <v>15445</v>
      </c>
      <c r="T204" t="s">
        <v>15446</v>
      </c>
    </row>
    <row r="205" spans="1:20" x14ac:dyDescent="0.25">
      <c r="A205" t="s">
        <v>241</v>
      </c>
      <c r="B205" t="s">
        <v>247</v>
      </c>
      <c r="C205">
        <v>139</v>
      </c>
      <c r="D205">
        <v>1</v>
      </c>
      <c r="E205" t="s">
        <v>15447</v>
      </c>
      <c r="F205">
        <v>215</v>
      </c>
      <c r="G205">
        <v>0</v>
      </c>
      <c r="H205" t="s">
        <v>751</v>
      </c>
      <c r="I205" t="s">
        <v>15448</v>
      </c>
      <c r="J205" t="s">
        <v>15449</v>
      </c>
      <c r="K205" t="s">
        <v>9780</v>
      </c>
      <c r="L205" t="s">
        <v>15450</v>
      </c>
      <c r="M205" t="s">
        <v>15446</v>
      </c>
      <c r="N205" t="s">
        <v>1010</v>
      </c>
      <c r="O205" t="s">
        <v>753</v>
      </c>
      <c r="P205" t="s">
        <v>744</v>
      </c>
      <c r="Q205" t="s">
        <v>745</v>
      </c>
      <c r="R205" t="s">
        <v>640</v>
      </c>
      <c r="S205" t="s">
        <v>15451</v>
      </c>
      <c r="T205" t="s">
        <v>15452</v>
      </c>
    </row>
    <row r="206" spans="1:20" x14ac:dyDescent="0.25">
      <c r="A206" t="s">
        <v>240</v>
      </c>
      <c r="B206" t="s">
        <v>246</v>
      </c>
      <c r="C206">
        <v>139</v>
      </c>
      <c r="D206">
        <v>1</v>
      </c>
      <c r="E206" t="s">
        <v>15447</v>
      </c>
      <c r="F206">
        <v>215</v>
      </c>
      <c r="G206">
        <v>0</v>
      </c>
      <c r="H206" t="s">
        <v>751</v>
      </c>
      <c r="I206" t="s">
        <v>15448</v>
      </c>
      <c r="J206" t="s">
        <v>15449</v>
      </c>
      <c r="K206" t="s">
        <v>9780</v>
      </c>
      <c r="L206" t="s">
        <v>15450</v>
      </c>
      <c r="M206" t="s">
        <v>15446</v>
      </c>
      <c r="N206" t="s">
        <v>1010</v>
      </c>
      <c r="O206" t="s">
        <v>753</v>
      </c>
      <c r="P206" t="s">
        <v>744</v>
      </c>
      <c r="Q206" t="s">
        <v>745</v>
      </c>
      <c r="R206" t="s">
        <v>640</v>
      </c>
      <c r="S206" t="s">
        <v>15451</v>
      </c>
      <c r="T206" t="s">
        <v>15452</v>
      </c>
    </row>
    <row r="207" spans="1:20" x14ac:dyDescent="0.25">
      <c r="A207" t="s">
        <v>241</v>
      </c>
      <c r="B207" t="s">
        <v>247</v>
      </c>
      <c r="C207">
        <v>139</v>
      </c>
      <c r="D207">
        <v>1</v>
      </c>
      <c r="E207" t="s">
        <v>15453</v>
      </c>
      <c r="F207">
        <v>215</v>
      </c>
      <c r="G207">
        <v>0</v>
      </c>
      <c r="H207" t="s">
        <v>751</v>
      </c>
      <c r="I207" t="s">
        <v>15454</v>
      </c>
      <c r="J207" t="s">
        <v>15455</v>
      </c>
      <c r="K207" t="s">
        <v>806</v>
      </c>
      <c r="L207" t="s">
        <v>15456</v>
      </c>
      <c r="M207" t="s">
        <v>15457</v>
      </c>
      <c r="N207" t="s">
        <v>1010</v>
      </c>
      <c r="O207" t="s">
        <v>753</v>
      </c>
      <c r="P207" t="s">
        <v>744</v>
      </c>
      <c r="Q207" t="s">
        <v>745</v>
      </c>
      <c r="R207" t="s">
        <v>640</v>
      </c>
      <c r="S207" t="s">
        <v>15458</v>
      </c>
      <c r="T207" t="s">
        <v>15457</v>
      </c>
    </row>
    <row r="208" spans="1:20" x14ac:dyDescent="0.25">
      <c r="A208" t="s">
        <v>240</v>
      </c>
      <c r="B208" t="s">
        <v>246</v>
      </c>
      <c r="C208">
        <v>139</v>
      </c>
      <c r="D208">
        <v>1</v>
      </c>
      <c r="E208" t="s">
        <v>15453</v>
      </c>
      <c r="F208">
        <v>215</v>
      </c>
      <c r="G208">
        <v>0</v>
      </c>
      <c r="H208" t="s">
        <v>751</v>
      </c>
      <c r="I208" t="s">
        <v>15454</v>
      </c>
      <c r="J208" t="s">
        <v>15455</v>
      </c>
      <c r="K208" t="s">
        <v>806</v>
      </c>
      <c r="L208" t="s">
        <v>15456</v>
      </c>
      <c r="M208" t="s">
        <v>15457</v>
      </c>
      <c r="N208" t="s">
        <v>1010</v>
      </c>
      <c r="O208" t="s">
        <v>753</v>
      </c>
      <c r="P208" t="s">
        <v>744</v>
      </c>
      <c r="Q208" t="s">
        <v>745</v>
      </c>
      <c r="R208" t="s">
        <v>640</v>
      </c>
      <c r="S208" t="s">
        <v>15458</v>
      </c>
      <c r="T208" t="s">
        <v>15457</v>
      </c>
    </row>
    <row r="209" spans="1:20" x14ac:dyDescent="0.25">
      <c r="A209" t="s">
        <v>239</v>
      </c>
      <c r="B209" t="s">
        <v>245</v>
      </c>
      <c r="C209">
        <v>139</v>
      </c>
      <c r="D209">
        <v>1</v>
      </c>
      <c r="E209" t="s">
        <v>15459</v>
      </c>
      <c r="F209">
        <v>215</v>
      </c>
      <c r="G209">
        <v>0</v>
      </c>
      <c r="H209" t="s">
        <v>751</v>
      </c>
      <c r="I209" t="s">
        <v>15460</v>
      </c>
      <c r="J209" t="s">
        <v>15461</v>
      </c>
      <c r="K209" t="s">
        <v>6856</v>
      </c>
      <c r="L209" t="s">
        <v>15462</v>
      </c>
      <c r="M209" t="s">
        <v>15463</v>
      </c>
      <c r="N209" t="s">
        <v>1010</v>
      </c>
      <c r="O209" t="s">
        <v>753</v>
      </c>
      <c r="P209" t="s">
        <v>744</v>
      </c>
      <c r="Q209" t="s">
        <v>745</v>
      </c>
      <c r="R209" t="s">
        <v>640</v>
      </c>
      <c r="S209" t="s">
        <v>15464</v>
      </c>
      <c r="T209" t="s">
        <v>15465</v>
      </c>
    </row>
    <row r="210" spans="1:20" x14ac:dyDescent="0.25">
      <c r="A210" t="s">
        <v>240</v>
      </c>
      <c r="B210" t="s">
        <v>246</v>
      </c>
      <c r="C210">
        <v>139</v>
      </c>
      <c r="D210">
        <v>1</v>
      </c>
      <c r="E210" t="s">
        <v>15459</v>
      </c>
      <c r="F210">
        <v>215</v>
      </c>
      <c r="G210">
        <v>0</v>
      </c>
      <c r="H210" t="s">
        <v>751</v>
      </c>
      <c r="I210" t="s">
        <v>15460</v>
      </c>
      <c r="J210" t="s">
        <v>15461</v>
      </c>
      <c r="K210" t="s">
        <v>6856</v>
      </c>
      <c r="L210" t="s">
        <v>15462</v>
      </c>
      <c r="M210" t="s">
        <v>15463</v>
      </c>
      <c r="N210" t="s">
        <v>1010</v>
      </c>
      <c r="O210" t="s">
        <v>753</v>
      </c>
      <c r="P210" t="s">
        <v>744</v>
      </c>
      <c r="Q210" t="s">
        <v>745</v>
      </c>
      <c r="R210" t="s">
        <v>640</v>
      </c>
      <c r="S210" t="s">
        <v>15464</v>
      </c>
      <c r="T210" t="s">
        <v>15465</v>
      </c>
    </row>
    <row r="211" spans="1:20" x14ac:dyDescent="0.25">
      <c r="A211" t="s">
        <v>18</v>
      </c>
      <c r="B211" t="s">
        <v>19</v>
      </c>
      <c r="C211">
        <v>66.666666666666671</v>
      </c>
      <c r="D211">
        <v>3</v>
      </c>
      <c r="E211" t="s">
        <v>15466</v>
      </c>
      <c r="F211">
        <v>100</v>
      </c>
      <c r="G211">
        <v>0</v>
      </c>
      <c r="H211" t="s">
        <v>637</v>
      </c>
      <c r="I211" t="s">
        <v>15467</v>
      </c>
      <c r="J211" t="s">
        <v>697</v>
      </c>
      <c r="K211" t="s">
        <v>639</v>
      </c>
      <c r="L211" t="s">
        <v>640</v>
      </c>
      <c r="M211" t="s">
        <v>15468</v>
      </c>
      <c r="N211" t="s">
        <v>639</v>
      </c>
      <c r="O211" t="s">
        <v>647</v>
      </c>
      <c r="P211" t="s">
        <v>5</v>
      </c>
      <c r="Q211" t="s">
        <v>648</v>
      </c>
      <c r="R211" t="s">
        <v>640</v>
      </c>
      <c r="S211" t="s">
        <v>15469</v>
      </c>
      <c r="T211" t="s">
        <v>15468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15470</v>
      </c>
      <c r="F212">
        <v>200</v>
      </c>
      <c r="G212">
        <v>0</v>
      </c>
      <c r="H212" t="s">
        <v>637</v>
      </c>
      <c r="I212" t="s">
        <v>5794</v>
      </c>
      <c r="J212" t="s">
        <v>646</v>
      </c>
      <c r="K212" t="s">
        <v>639</v>
      </c>
      <c r="L212" t="s">
        <v>640</v>
      </c>
      <c r="M212" t="s">
        <v>15468</v>
      </c>
      <c r="N212" t="s">
        <v>639</v>
      </c>
      <c r="O212" t="s">
        <v>641</v>
      </c>
      <c r="P212" t="s">
        <v>5</v>
      </c>
      <c r="Q212" t="s">
        <v>642</v>
      </c>
      <c r="R212" t="s">
        <v>640</v>
      </c>
      <c r="S212" t="s">
        <v>15471</v>
      </c>
      <c r="T212" t="s">
        <v>15468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15472</v>
      </c>
      <c r="F213">
        <v>200</v>
      </c>
      <c r="G213">
        <v>0</v>
      </c>
      <c r="H213" t="s">
        <v>637</v>
      </c>
      <c r="I213" t="s">
        <v>15473</v>
      </c>
      <c r="J213" t="s">
        <v>645</v>
      </c>
      <c r="K213" t="s">
        <v>639</v>
      </c>
      <c r="L213" t="s">
        <v>640</v>
      </c>
      <c r="M213" t="s">
        <v>15474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15475</v>
      </c>
      <c r="T213" t="s">
        <v>15474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15476</v>
      </c>
      <c r="F214">
        <v>200</v>
      </c>
      <c r="G214">
        <v>0</v>
      </c>
      <c r="H214" t="s">
        <v>637</v>
      </c>
      <c r="I214" t="s">
        <v>15477</v>
      </c>
      <c r="J214" t="s">
        <v>693</v>
      </c>
      <c r="K214" t="s">
        <v>639</v>
      </c>
      <c r="L214" t="s">
        <v>640</v>
      </c>
      <c r="M214" t="s">
        <v>15478</v>
      </c>
      <c r="N214" t="s">
        <v>639</v>
      </c>
      <c r="O214" t="s">
        <v>647</v>
      </c>
      <c r="P214" t="s">
        <v>5</v>
      </c>
      <c r="Q214" t="s">
        <v>648</v>
      </c>
      <c r="R214" t="s">
        <v>640</v>
      </c>
      <c r="S214" t="s">
        <v>15479</v>
      </c>
      <c r="T214" t="s">
        <v>15478</v>
      </c>
    </row>
    <row r="215" spans="1:20" x14ac:dyDescent="0.25">
      <c r="A215" t="s">
        <v>241</v>
      </c>
      <c r="B215" t="s">
        <v>247</v>
      </c>
      <c r="C215">
        <v>139</v>
      </c>
      <c r="D215">
        <v>1</v>
      </c>
      <c r="E215" t="s">
        <v>15480</v>
      </c>
      <c r="F215">
        <v>215</v>
      </c>
      <c r="G215">
        <v>0</v>
      </c>
      <c r="H215" t="s">
        <v>751</v>
      </c>
      <c r="I215" t="s">
        <v>15481</v>
      </c>
      <c r="J215" t="s">
        <v>15482</v>
      </c>
      <c r="K215" t="s">
        <v>6877</v>
      </c>
      <c r="L215" t="s">
        <v>15483</v>
      </c>
      <c r="M215" t="s">
        <v>15484</v>
      </c>
      <c r="N215" t="s">
        <v>1010</v>
      </c>
      <c r="O215" t="s">
        <v>753</v>
      </c>
      <c r="P215" t="s">
        <v>744</v>
      </c>
      <c r="Q215" t="s">
        <v>745</v>
      </c>
      <c r="R215" t="s">
        <v>640</v>
      </c>
      <c r="S215" t="s">
        <v>15485</v>
      </c>
      <c r="T215" t="s">
        <v>15486</v>
      </c>
    </row>
    <row r="216" spans="1:20" x14ac:dyDescent="0.25">
      <c r="A216" t="s">
        <v>239</v>
      </c>
      <c r="B216" t="s">
        <v>245</v>
      </c>
      <c r="C216">
        <v>139</v>
      </c>
      <c r="D216">
        <v>1</v>
      </c>
      <c r="E216" t="s">
        <v>15480</v>
      </c>
      <c r="F216">
        <v>215</v>
      </c>
      <c r="G216">
        <v>0</v>
      </c>
      <c r="H216" t="s">
        <v>751</v>
      </c>
      <c r="I216" t="s">
        <v>15481</v>
      </c>
      <c r="J216" t="s">
        <v>15482</v>
      </c>
      <c r="K216" t="s">
        <v>6877</v>
      </c>
      <c r="L216" t="s">
        <v>15483</v>
      </c>
      <c r="M216" t="s">
        <v>15484</v>
      </c>
      <c r="N216" t="s">
        <v>1010</v>
      </c>
      <c r="O216" t="s">
        <v>753</v>
      </c>
      <c r="P216" t="s">
        <v>744</v>
      </c>
      <c r="Q216" t="s">
        <v>745</v>
      </c>
      <c r="R216" t="s">
        <v>640</v>
      </c>
      <c r="S216" t="s">
        <v>15485</v>
      </c>
      <c r="T216" t="s">
        <v>15486</v>
      </c>
    </row>
    <row r="217" spans="1:20" x14ac:dyDescent="0.25">
      <c r="A217" t="s">
        <v>240</v>
      </c>
      <c r="B217" t="s">
        <v>246</v>
      </c>
      <c r="C217">
        <v>139</v>
      </c>
      <c r="D217">
        <v>1</v>
      </c>
      <c r="E217" t="s">
        <v>15487</v>
      </c>
      <c r="F217">
        <v>215</v>
      </c>
      <c r="G217">
        <v>0</v>
      </c>
      <c r="H217" t="s">
        <v>751</v>
      </c>
      <c r="I217" t="s">
        <v>15488</v>
      </c>
      <c r="J217" t="s">
        <v>15489</v>
      </c>
      <c r="K217" t="s">
        <v>11870</v>
      </c>
      <c r="L217" t="s">
        <v>15490</v>
      </c>
      <c r="M217" t="s">
        <v>15491</v>
      </c>
      <c r="N217" t="s">
        <v>1010</v>
      </c>
      <c r="O217" t="s">
        <v>753</v>
      </c>
      <c r="P217" t="s">
        <v>744</v>
      </c>
      <c r="Q217" t="s">
        <v>745</v>
      </c>
      <c r="R217" t="s">
        <v>640</v>
      </c>
      <c r="S217" t="s">
        <v>15492</v>
      </c>
      <c r="T217" t="s">
        <v>15486</v>
      </c>
    </row>
    <row r="218" spans="1:20" x14ac:dyDescent="0.25">
      <c r="A218" t="s">
        <v>601</v>
      </c>
      <c r="B218" t="s">
        <v>602</v>
      </c>
      <c r="C218">
        <v>139</v>
      </c>
      <c r="D218">
        <v>1</v>
      </c>
      <c r="E218" t="s">
        <v>15487</v>
      </c>
      <c r="F218">
        <v>215</v>
      </c>
      <c r="G218">
        <v>0</v>
      </c>
      <c r="H218" t="s">
        <v>751</v>
      </c>
      <c r="I218" t="s">
        <v>15488</v>
      </c>
      <c r="J218" t="s">
        <v>15489</v>
      </c>
      <c r="K218" t="s">
        <v>11870</v>
      </c>
      <c r="L218" t="s">
        <v>15490</v>
      </c>
      <c r="M218" t="s">
        <v>15491</v>
      </c>
      <c r="N218" t="s">
        <v>1010</v>
      </c>
      <c r="O218" t="s">
        <v>753</v>
      </c>
      <c r="P218" t="s">
        <v>744</v>
      </c>
      <c r="Q218" t="s">
        <v>745</v>
      </c>
      <c r="R218" t="s">
        <v>640</v>
      </c>
      <c r="S218" t="s">
        <v>15492</v>
      </c>
      <c r="T218" t="s">
        <v>15486</v>
      </c>
    </row>
    <row r="219" spans="1:20" x14ac:dyDescent="0.25">
      <c r="A219" t="s">
        <v>601</v>
      </c>
      <c r="B219" t="s">
        <v>602</v>
      </c>
      <c r="C219">
        <v>139</v>
      </c>
      <c r="D219">
        <v>1</v>
      </c>
      <c r="E219" t="s">
        <v>15493</v>
      </c>
      <c r="F219">
        <v>215</v>
      </c>
      <c r="G219">
        <v>0</v>
      </c>
      <c r="H219" t="s">
        <v>751</v>
      </c>
      <c r="I219" t="s">
        <v>15494</v>
      </c>
      <c r="J219" t="s">
        <v>15495</v>
      </c>
      <c r="K219" t="s">
        <v>15496</v>
      </c>
      <c r="L219" t="s">
        <v>15497</v>
      </c>
      <c r="M219" t="s">
        <v>15486</v>
      </c>
      <c r="N219" t="s">
        <v>1010</v>
      </c>
      <c r="O219" t="s">
        <v>753</v>
      </c>
      <c r="P219" t="s">
        <v>744</v>
      </c>
      <c r="Q219" t="s">
        <v>745</v>
      </c>
      <c r="R219" t="s">
        <v>640</v>
      </c>
      <c r="S219" t="s">
        <v>15498</v>
      </c>
      <c r="T219" t="s">
        <v>15499</v>
      </c>
    </row>
    <row r="220" spans="1:20" x14ac:dyDescent="0.25">
      <c r="A220" t="s">
        <v>241</v>
      </c>
      <c r="B220" t="s">
        <v>247</v>
      </c>
      <c r="C220">
        <v>139</v>
      </c>
      <c r="D220">
        <v>1</v>
      </c>
      <c r="E220" t="s">
        <v>15493</v>
      </c>
      <c r="F220">
        <v>215</v>
      </c>
      <c r="G220">
        <v>0</v>
      </c>
      <c r="H220" t="s">
        <v>751</v>
      </c>
      <c r="I220" t="s">
        <v>15494</v>
      </c>
      <c r="J220" t="s">
        <v>15495</v>
      </c>
      <c r="K220" t="s">
        <v>15496</v>
      </c>
      <c r="L220" t="s">
        <v>15497</v>
      </c>
      <c r="M220" t="s">
        <v>15486</v>
      </c>
      <c r="N220" t="s">
        <v>1010</v>
      </c>
      <c r="O220" t="s">
        <v>753</v>
      </c>
      <c r="P220" t="s">
        <v>744</v>
      </c>
      <c r="Q220" t="s">
        <v>745</v>
      </c>
      <c r="R220" t="s">
        <v>640</v>
      </c>
      <c r="S220" t="s">
        <v>15498</v>
      </c>
      <c r="T220" t="s">
        <v>15499</v>
      </c>
    </row>
    <row r="221" spans="1:20" x14ac:dyDescent="0.25">
      <c r="A221" t="s">
        <v>240</v>
      </c>
      <c r="B221" t="s">
        <v>246</v>
      </c>
      <c r="C221">
        <v>139</v>
      </c>
      <c r="D221">
        <v>1</v>
      </c>
      <c r="E221" t="s">
        <v>15500</v>
      </c>
      <c r="F221">
        <v>215</v>
      </c>
      <c r="G221">
        <v>0</v>
      </c>
      <c r="H221" t="s">
        <v>751</v>
      </c>
      <c r="I221" t="s">
        <v>15501</v>
      </c>
      <c r="J221" t="s">
        <v>15502</v>
      </c>
      <c r="K221" t="s">
        <v>15503</v>
      </c>
      <c r="L221" t="s">
        <v>15504</v>
      </c>
      <c r="M221" t="s">
        <v>15499</v>
      </c>
      <c r="N221" t="s">
        <v>1010</v>
      </c>
      <c r="O221" t="s">
        <v>753</v>
      </c>
      <c r="P221" t="s">
        <v>744</v>
      </c>
      <c r="Q221" t="s">
        <v>745</v>
      </c>
      <c r="R221" t="s">
        <v>640</v>
      </c>
      <c r="S221" t="s">
        <v>15505</v>
      </c>
      <c r="T221" t="s">
        <v>15506</v>
      </c>
    </row>
    <row r="222" spans="1:20" x14ac:dyDescent="0.25">
      <c r="A222" t="s">
        <v>601</v>
      </c>
      <c r="B222" t="s">
        <v>602</v>
      </c>
      <c r="C222">
        <v>139</v>
      </c>
      <c r="D222">
        <v>1</v>
      </c>
      <c r="E222" t="s">
        <v>15500</v>
      </c>
      <c r="F222">
        <v>215</v>
      </c>
      <c r="G222">
        <v>0</v>
      </c>
      <c r="H222" t="s">
        <v>751</v>
      </c>
      <c r="I222" t="s">
        <v>15501</v>
      </c>
      <c r="J222" t="s">
        <v>15502</v>
      </c>
      <c r="K222" t="s">
        <v>15503</v>
      </c>
      <c r="L222" t="s">
        <v>15504</v>
      </c>
      <c r="M222" t="s">
        <v>15499</v>
      </c>
      <c r="N222" t="s">
        <v>1010</v>
      </c>
      <c r="O222" t="s">
        <v>753</v>
      </c>
      <c r="P222" t="s">
        <v>744</v>
      </c>
      <c r="Q222" t="s">
        <v>745</v>
      </c>
      <c r="R222" t="s">
        <v>640</v>
      </c>
      <c r="S222" t="s">
        <v>15505</v>
      </c>
      <c r="T222" t="s">
        <v>15506</v>
      </c>
    </row>
    <row r="223" spans="1:20" x14ac:dyDescent="0.25">
      <c r="A223" t="s">
        <v>601</v>
      </c>
      <c r="B223" t="s">
        <v>602</v>
      </c>
      <c r="C223">
        <v>139</v>
      </c>
      <c r="D223">
        <v>1</v>
      </c>
      <c r="E223" t="s">
        <v>15507</v>
      </c>
      <c r="F223">
        <v>430</v>
      </c>
      <c r="G223">
        <v>0</v>
      </c>
      <c r="H223" t="s">
        <v>751</v>
      </c>
      <c r="I223" t="s">
        <v>15508</v>
      </c>
      <c r="J223" t="s">
        <v>15509</v>
      </c>
      <c r="K223" t="s">
        <v>5691</v>
      </c>
      <c r="L223" t="s">
        <v>15510</v>
      </c>
      <c r="M223" t="s">
        <v>15511</v>
      </c>
      <c r="N223" t="s">
        <v>1010</v>
      </c>
      <c r="O223" t="s">
        <v>753</v>
      </c>
      <c r="P223" t="s">
        <v>744</v>
      </c>
      <c r="Q223" t="s">
        <v>745</v>
      </c>
      <c r="R223" t="s">
        <v>640</v>
      </c>
      <c r="S223" t="s">
        <v>15512</v>
      </c>
      <c r="T223" t="s">
        <v>15513</v>
      </c>
    </row>
    <row r="224" spans="1:20" x14ac:dyDescent="0.25">
      <c r="A224" t="s">
        <v>241</v>
      </c>
      <c r="B224" t="s">
        <v>247</v>
      </c>
      <c r="C224">
        <v>139</v>
      </c>
      <c r="D224">
        <v>1</v>
      </c>
      <c r="E224" t="s">
        <v>15507</v>
      </c>
      <c r="F224">
        <v>430</v>
      </c>
      <c r="G224">
        <v>0</v>
      </c>
      <c r="H224" t="s">
        <v>751</v>
      </c>
      <c r="I224" t="s">
        <v>15508</v>
      </c>
      <c r="J224" t="s">
        <v>15509</v>
      </c>
      <c r="K224" t="s">
        <v>5691</v>
      </c>
      <c r="L224" t="s">
        <v>15510</v>
      </c>
      <c r="M224" t="s">
        <v>15511</v>
      </c>
      <c r="N224" t="s">
        <v>1010</v>
      </c>
      <c r="O224" t="s">
        <v>753</v>
      </c>
      <c r="P224" t="s">
        <v>744</v>
      </c>
      <c r="Q224" t="s">
        <v>745</v>
      </c>
      <c r="R224" t="s">
        <v>640</v>
      </c>
      <c r="S224" t="s">
        <v>15512</v>
      </c>
      <c r="T224" t="s">
        <v>15513</v>
      </c>
    </row>
    <row r="225" spans="1:20" x14ac:dyDescent="0.25">
      <c r="A225" t="s">
        <v>240</v>
      </c>
      <c r="B225" t="s">
        <v>246</v>
      </c>
      <c r="C225">
        <v>139</v>
      </c>
      <c r="D225">
        <v>1</v>
      </c>
      <c r="E225" t="s">
        <v>15507</v>
      </c>
      <c r="F225">
        <v>430</v>
      </c>
      <c r="G225">
        <v>0</v>
      </c>
      <c r="H225" t="s">
        <v>751</v>
      </c>
      <c r="I225" t="s">
        <v>15508</v>
      </c>
      <c r="J225" t="s">
        <v>15509</v>
      </c>
      <c r="K225" t="s">
        <v>5691</v>
      </c>
      <c r="L225" t="s">
        <v>15510</v>
      </c>
      <c r="M225" t="s">
        <v>15511</v>
      </c>
      <c r="N225" t="s">
        <v>1010</v>
      </c>
      <c r="O225" t="s">
        <v>753</v>
      </c>
      <c r="P225" t="s">
        <v>744</v>
      </c>
      <c r="Q225" t="s">
        <v>745</v>
      </c>
      <c r="R225" t="s">
        <v>640</v>
      </c>
      <c r="S225" t="s">
        <v>15512</v>
      </c>
      <c r="T225" t="s">
        <v>15513</v>
      </c>
    </row>
    <row r="226" spans="1:20" x14ac:dyDescent="0.25">
      <c r="A226" t="s">
        <v>239</v>
      </c>
      <c r="B226" t="s">
        <v>245</v>
      </c>
      <c r="C226">
        <v>139</v>
      </c>
      <c r="D226">
        <v>1</v>
      </c>
      <c r="E226" t="s">
        <v>15507</v>
      </c>
      <c r="F226">
        <v>430</v>
      </c>
      <c r="G226">
        <v>0</v>
      </c>
      <c r="H226" t="s">
        <v>751</v>
      </c>
      <c r="I226" t="s">
        <v>15508</v>
      </c>
      <c r="J226" t="s">
        <v>15509</v>
      </c>
      <c r="K226" t="s">
        <v>5691</v>
      </c>
      <c r="L226" t="s">
        <v>15510</v>
      </c>
      <c r="M226" t="s">
        <v>15511</v>
      </c>
      <c r="N226" t="s">
        <v>1010</v>
      </c>
      <c r="O226" t="s">
        <v>753</v>
      </c>
      <c r="P226" t="s">
        <v>744</v>
      </c>
      <c r="Q226" t="s">
        <v>745</v>
      </c>
      <c r="R226" t="s">
        <v>640</v>
      </c>
      <c r="S226" t="s">
        <v>15512</v>
      </c>
      <c r="T226" t="s">
        <v>15513</v>
      </c>
    </row>
    <row r="227" spans="1:20" x14ac:dyDescent="0.25">
      <c r="A227" t="s">
        <v>18</v>
      </c>
      <c r="B227" t="s">
        <v>19</v>
      </c>
      <c r="C227">
        <v>66.666666666666671</v>
      </c>
      <c r="D227">
        <v>3</v>
      </c>
      <c r="E227" t="s">
        <v>15514</v>
      </c>
      <c r="F227">
        <v>129</v>
      </c>
      <c r="G227">
        <v>0</v>
      </c>
      <c r="H227" t="s">
        <v>637</v>
      </c>
      <c r="I227" t="s">
        <v>15515</v>
      </c>
      <c r="J227" t="s">
        <v>685</v>
      </c>
      <c r="K227" t="s">
        <v>639</v>
      </c>
      <c r="L227" t="s">
        <v>640</v>
      </c>
      <c r="M227" t="s">
        <v>15516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15517</v>
      </c>
      <c r="T227" t="s">
        <v>15516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15518</v>
      </c>
      <c r="F228">
        <v>100</v>
      </c>
      <c r="G228">
        <v>0</v>
      </c>
      <c r="H228" t="s">
        <v>637</v>
      </c>
      <c r="I228" t="s">
        <v>15519</v>
      </c>
      <c r="J228" t="s">
        <v>670</v>
      </c>
      <c r="K228" t="s">
        <v>639</v>
      </c>
      <c r="L228" t="s">
        <v>640</v>
      </c>
      <c r="M228" t="s">
        <v>15520</v>
      </c>
      <c r="N228" t="s">
        <v>639</v>
      </c>
      <c r="O228" t="s">
        <v>641</v>
      </c>
      <c r="P228" t="s">
        <v>5</v>
      </c>
      <c r="Q228" t="s">
        <v>642</v>
      </c>
      <c r="R228" t="s">
        <v>640</v>
      </c>
      <c r="S228" t="s">
        <v>15521</v>
      </c>
      <c r="T228" t="s">
        <v>15520</v>
      </c>
    </row>
    <row r="229" spans="1:20" x14ac:dyDescent="0.25">
      <c r="A229" t="s">
        <v>18</v>
      </c>
      <c r="B229" t="s">
        <v>19</v>
      </c>
      <c r="C229">
        <v>66.666666666666671</v>
      </c>
      <c r="D229">
        <v>3</v>
      </c>
      <c r="E229" t="s">
        <v>15522</v>
      </c>
      <c r="F229">
        <v>100</v>
      </c>
      <c r="G229">
        <v>0</v>
      </c>
      <c r="H229" t="s">
        <v>637</v>
      </c>
      <c r="I229" t="s">
        <v>15523</v>
      </c>
      <c r="J229" t="s">
        <v>663</v>
      </c>
      <c r="K229" t="s">
        <v>639</v>
      </c>
      <c r="L229" t="s">
        <v>640</v>
      </c>
      <c r="M229" t="s">
        <v>15524</v>
      </c>
      <c r="N229" t="s">
        <v>639</v>
      </c>
      <c r="O229" t="s">
        <v>641</v>
      </c>
      <c r="P229" t="s">
        <v>5</v>
      </c>
      <c r="Q229" t="s">
        <v>642</v>
      </c>
      <c r="R229" t="s">
        <v>640</v>
      </c>
      <c r="S229" t="s">
        <v>15525</v>
      </c>
      <c r="T229" t="s">
        <v>15524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15526</v>
      </c>
      <c r="F230">
        <v>100</v>
      </c>
      <c r="G230">
        <v>0</v>
      </c>
      <c r="H230" t="s">
        <v>637</v>
      </c>
      <c r="I230" t="s">
        <v>15527</v>
      </c>
      <c r="J230" t="s">
        <v>698</v>
      </c>
      <c r="K230" t="s">
        <v>639</v>
      </c>
      <c r="L230" t="s">
        <v>640</v>
      </c>
      <c r="M230" t="s">
        <v>15528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15529</v>
      </c>
      <c r="T230" t="s">
        <v>15528</v>
      </c>
    </row>
    <row r="231" spans="1:20" x14ac:dyDescent="0.25">
      <c r="A231" t="s">
        <v>241</v>
      </c>
      <c r="B231" t="s">
        <v>247</v>
      </c>
      <c r="C231">
        <v>159</v>
      </c>
      <c r="D231">
        <v>1</v>
      </c>
      <c r="E231" t="s">
        <v>15530</v>
      </c>
      <c r="F231">
        <v>200</v>
      </c>
      <c r="G231">
        <v>0</v>
      </c>
      <c r="H231" t="s">
        <v>637</v>
      </c>
      <c r="I231" t="s">
        <v>15531</v>
      </c>
      <c r="J231" t="s">
        <v>653</v>
      </c>
      <c r="K231" t="s">
        <v>639</v>
      </c>
      <c r="L231" t="s">
        <v>640</v>
      </c>
      <c r="M231" t="s">
        <v>15532</v>
      </c>
      <c r="N231" t="s">
        <v>639</v>
      </c>
      <c r="O231" t="s">
        <v>647</v>
      </c>
      <c r="P231" t="s">
        <v>5</v>
      </c>
      <c r="Q231" t="s">
        <v>648</v>
      </c>
      <c r="R231" t="s">
        <v>640</v>
      </c>
      <c r="S231" t="s">
        <v>15533</v>
      </c>
      <c r="T231" t="s">
        <v>15532</v>
      </c>
    </row>
    <row r="232" spans="1:20" x14ac:dyDescent="0.25">
      <c r="A232" t="s">
        <v>239</v>
      </c>
      <c r="B232" t="s">
        <v>245</v>
      </c>
      <c r="C232">
        <v>159</v>
      </c>
      <c r="D232">
        <v>1</v>
      </c>
      <c r="E232" t="s">
        <v>15530</v>
      </c>
      <c r="F232">
        <v>200</v>
      </c>
      <c r="G232">
        <v>0</v>
      </c>
      <c r="H232" t="s">
        <v>637</v>
      </c>
      <c r="I232" t="s">
        <v>15531</v>
      </c>
      <c r="J232" t="s">
        <v>653</v>
      </c>
      <c r="K232" t="s">
        <v>639</v>
      </c>
      <c r="L232" t="s">
        <v>640</v>
      </c>
      <c r="M232" t="s">
        <v>15532</v>
      </c>
      <c r="N232" t="s">
        <v>639</v>
      </c>
      <c r="O232" t="s">
        <v>647</v>
      </c>
      <c r="P232" t="s">
        <v>5</v>
      </c>
      <c r="Q232" t="s">
        <v>648</v>
      </c>
      <c r="R232" t="s">
        <v>640</v>
      </c>
      <c r="S232" t="s">
        <v>15533</v>
      </c>
      <c r="T232" t="s">
        <v>15532</v>
      </c>
    </row>
    <row r="233" spans="1:20" x14ac:dyDescent="0.25">
      <c r="A233" t="s">
        <v>147</v>
      </c>
      <c r="B233" t="s">
        <v>148</v>
      </c>
      <c r="C233">
        <v>33.333333333333336</v>
      </c>
      <c r="D233">
        <v>3</v>
      </c>
      <c r="E233" t="s">
        <v>15534</v>
      </c>
      <c r="F233">
        <v>100</v>
      </c>
      <c r="G233">
        <v>0</v>
      </c>
      <c r="H233" t="s">
        <v>637</v>
      </c>
      <c r="I233" t="s">
        <v>6077</v>
      </c>
      <c r="J233" t="s">
        <v>727</v>
      </c>
      <c r="K233" t="s">
        <v>639</v>
      </c>
      <c r="L233" t="s">
        <v>640</v>
      </c>
      <c r="M233" t="s">
        <v>15532</v>
      </c>
      <c r="N233" t="s">
        <v>639</v>
      </c>
      <c r="O233" t="s">
        <v>647</v>
      </c>
      <c r="P233" t="s">
        <v>5</v>
      </c>
      <c r="Q233" t="s">
        <v>648</v>
      </c>
      <c r="R233" t="s">
        <v>15535</v>
      </c>
      <c r="S233" t="s">
        <v>15536</v>
      </c>
      <c r="T233" t="s">
        <v>15537</v>
      </c>
    </row>
    <row r="234" spans="1:20" x14ac:dyDescent="0.25">
      <c r="A234" t="s">
        <v>147</v>
      </c>
      <c r="B234" t="s">
        <v>148</v>
      </c>
      <c r="C234">
        <v>33.333333333333336</v>
      </c>
      <c r="D234">
        <v>3</v>
      </c>
      <c r="E234" t="s">
        <v>15538</v>
      </c>
      <c r="F234">
        <v>100</v>
      </c>
      <c r="G234">
        <v>0</v>
      </c>
      <c r="H234" t="s">
        <v>637</v>
      </c>
      <c r="I234" t="s">
        <v>15539</v>
      </c>
      <c r="J234" t="s">
        <v>732</v>
      </c>
      <c r="K234" t="s">
        <v>639</v>
      </c>
      <c r="L234" t="s">
        <v>640</v>
      </c>
      <c r="M234" t="s">
        <v>15540</v>
      </c>
      <c r="N234" t="s">
        <v>639</v>
      </c>
      <c r="O234" t="s">
        <v>641</v>
      </c>
      <c r="P234" t="s">
        <v>5</v>
      </c>
      <c r="Q234" t="s">
        <v>642</v>
      </c>
      <c r="R234" t="s">
        <v>640</v>
      </c>
      <c r="S234" t="s">
        <v>15541</v>
      </c>
      <c r="T234" t="s">
        <v>15540</v>
      </c>
    </row>
    <row r="235" spans="1:20" x14ac:dyDescent="0.25">
      <c r="A235" t="s">
        <v>147</v>
      </c>
      <c r="B235" t="s">
        <v>148</v>
      </c>
      <c r="C235">
        <v>50</v>
      </c>
      <c r="D235">
        <v>6</v>
      </c>
      <c r="E235" t="s">
        <v>15542</v>
      </c>
      <c r="F235">
        <v>329</v>
      </c>
      <c r="G235">
        <v>0</v>
      </c>
      <c r="H235" t="s">
        <v>637</v>
      </c>
      <c r="I235" t="s">
        <v>15543</v>
      </c>
      <c r="J235" t="s">
        <v>780</v>
      </c>
      <c r="K235" t="s">
        <v>639</v>
      </c>
      <c r="L235" t="s">
        <v>640</v>
      </c>
      <c r="M235" t="s">
        <v>15544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15545</v>
      </c>
      <c r="T235" t="s">
        <v>15544</v>
      </c>
    </row>
    <row r="236" spans="1:20" x14ac:dyDescent="0.25">
      <c r="A236" t="s">
        <v>601</v>
      </c>
      <c r="B236" t="s">
        <v>602</v>
      </c>
      <c r="C236">
        <v>159</v>
      </c>
      <c r="D236">
        <v>1</v>
      </c>
      <c r="E236" t="s">
        <v>15542</v>
      </c>
      <c r="F236">
        <v>329</v>
      </c>
      <c r="G236">
        <v>0</v>
      </c>
      <c r="H236" t="s">
        <v>637</v>
      </c>
      <c r="I236" t="s">
        <v>15543</v>
      </c>
      <c r="J236" t="s">
        <v>780</v>
      </c>
      <c r="K236" t="s">
        <v>639</v>
      </c>
      <c r="L236" t="s">
        <v>640</v>
      </c>
      <c r="M236" t="s">
        <v>15544</v>
      </c>
      <c r="N236" t="s">
        <v>639</v>
      </c>
      <c r="O236" t="s">
        <v>647</v>
      </c>
      <c r="P236" t="s">
        <v>5</v>
      </c>
      <c r="Q236" t="s">
        <v>648</v>
      </c>
      <c r="R236" t="s">
        <v>640</v>
      </c>
      <c r="S236" t="s">
        <v>15545</v>
      </c>
      <c r="T236" t="s">
        <v>15544</v>
      </c>
    </row>
    <row r="237" spans="1:20" x14ac:dyDescent="0.25">
      <c r="A237" t="s">
        <v>22</v>
      </c>
      <c r="B237" t="s">
        <v>27</v>
      </c>
      <c r="C237">
        <v>66.333333333333329</v>
      </c>
      <c r="D237">
        <v>3</v>
      </c>
      <c r="E237" t="s">
        <v>15546</v>
      </c>
      <c r="F237">
        <v>297</v>
      </c>
      <c r="G237">
        <v>0</v>
      </c>
      <c r="H237" t="s">
        <v>637</v>
      </c>
      <c r="I237" t="s">
        <v>8075</v>
      </c>
      <c r="J237" t="s">
        <v>663</v>
      </c>
      <c r="K237" t="s">
        <v>639</v>
      </c>
      <c r="L237" t="s">
        <v>640</v>
      </c>
      <c r="M237" t="s">
        <v>15547</v>
      </c>
      <c r="N237" t="s">
        <v>639</v>
      </c>
      <c r="O237" t="s">
        <v>641</v>
      </c>
      <c r="P237" t="s">
        <v>5</v>
      </c>
      <c r="Q237" t="s">
        <v>642</v>
      </c>
      <c r="R237" t="s">
        <v>640</v>
      </c>
      <c r="S237" t="s">
        <v>15548</v>
      </c>
      <c r="T237" t="s">
        <v>15547</v>
      </c>
    </row>
    <row r="238" spans="1:20" x14ac:dyDescent="0.25">
      <c r="A238" t="s">
        <v>239</v>
      </c>
      <c r="B238" t="s">
        <v>245</v>
      </c>
      <c r="C238">
        <v>159</v>
      </c>
      <c r="D238">
        <v>1</v>
      </c>
      <c r="E238" t="s">
        <v>15546</v>
      </c>
      <c r="F238">
        <v>297</v>
      </c>
      <c r="G238">
        <v>0</v>
      </c>
      <c r="H238" t="s">
        <v>637</v>
      </c>
      <c r="I238" t="s">
        <v>8075</v>
      </c>
      <c r="J238" t="s">
        <v>663</v>
      </c>
      <c r="K238" t="s">
        <v>639</v>
      </c>
      <c r="L238" t="s">
        <v>640</v>
      </c>
      <c r="M238" t="s">
        <v>15547</v>
      </c>
      <c r="N238" t="s">
        <v>639</v>
      </c>
      <c r="O238" t="s">
        <v>641</v>
      </c>
      <c r="P238" t="s">
        <v>5</v>
      </c>
      <c r="Q238" t="s">
        <v>642</v>
      </c>
      <c r="R238" t="s">
        <v>640</v>
      </c>
      <c r="S238" t="s">
        <v>15548</v>
      </c>
      <c r="T238" t="s">
        <v>15547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15549</v>
      </c>
      <c r="F239">
        <v>100</v>
      </c>
      <c r="G239">
        <v>0</v>
      </c>
      <c r="H239" t="s">
        <v>637</v>
      </c>
      <c r="I239" t="s">
        <v>15550</v>
      </c>
      <c r="J239" t="s">
        <v>681</v>
      </c>
      <c r="K239" t="s">
        <v>639</v>
      </c>
      <c r="L239" t="s">
        <v>640</v>
      </c>
      <c r="M239" t="s">
        <v>15551</v>
      </c>
      <c r="N239" t="s">
        <v>639</v>
      </c>
      <c r="O239" t="s">
        <v>641</v>
      </c>
      <c r="P239" t="s">
        <v>5</v>
      </c>
      <c r="Q239" t="s">
        <v>642</v>
      </c>
      <c r="R239" t="s">
        <v>640</v>
      </c>
      <c r="S239" t="s">
        <v>15552</v>
      </c>
      <c r="T239" t="s">
        <v>15551</v>
      </c>
    </row>
    <row r="240" spans="1:20" x14ac:dyDescent="0.25">
      <c r="A240" t="s">
        <v>22</v>
      </c>
      <c r="B240" t="s">
        <v>27</v>
      </c>
      <c r="C240">
        <v>66.333333333333329</v>
      </c>
      <c r="D240">
        <v>3</v>
      </c>
      <c r="E240" t="s">
        <v>15553</v>
      </c>
      <c r="F240">
        <v>197</v>
      </c>
      <c r="G240">
        <v>0</v>
      </c>
      <c r="H240" t="s">
        <v>637</v>
      </c>
      <c r="I240" t="s">
        <v>15554</v>
      </c>
      <c r="J240" t="s">
        <v>728</v>
      </c>
      <c r="K240" t="s">
        <v>639</v>
      </c>
      <c r="L240" t="s">
        <v>640</v>
      </c>
      <c r="M240" t="s">
        <v>15555</v>
      </c>
      <c r="N240" t="s">
        <v>639</v>
      </c>
      <c r="O240" t="s">
        <v>647</v>
      </c>
      <c r="P240" t="s">
        <v>5</v>
      </c>
      <c r="Q240" t="s">
        <v>648</v>
      </c>
      <c r="R240" t="s">
        <v>640</v>
      </c>
      <c r="S240" t="s">
        <v>15556</v>
      </c>
      <c r="T240" t="s">
        <v>15557</v>
      </c>
    </row>
    <row r="241" spans="1:20" x14ac:dyDescent="0.25">
      <c r="A241" t="s">
        <v>241</v>
      </c>
      <c r="B241" t="s">
        <v>247</v>
      </c>
      <c r="C241">
        <v>159</v>
      </c>
      <c r="D241">
        <v>1</v>
      </c>
      <c r="E241" t="s">
        <v>15558</v>
      </c>
      <c r="F241">
        <v>100</v>
      </c>
      <c r="G241">
        <v>0</v>
      </c>
      <c r="H241" t="s">
        <v>637</v>
      </c>
      <c r="I241" t="s">
        <v>15559</v>
      </c>
      <c r="J241" t="s">
        <v>693</v>
      </c>
      <c r="K241" t="s">
        <v>639</v>
      </c>
      <c r="L241" t="s">
        <v>640</v>
      </c>
      <c r="M241" t="s">
        <v>15560</v>
      </c>
      <c r="N241" t="s">
        <v>639</v>
      </c>
      <c r="O241" t="s">
        <v>641</v>
      </c>
      <c r="P241" t="s">
        <v>5</v>
      </c>
      <c r="Q241" t="s">
        <v>642</v>
      </c>
      <c r="R241" t="s">
        <v>640</v>
      </c>
      <c r="S241" t="s">
        <v>15561</v>
      </c>
      <c r="T241" t="s">
        <v>15560</v>
      </c>
    </row>
    <row r="242" spans="1:20" x14ac:dyDescent="0.25">
      <c r="A242" t="s">
        <v>239</v>
      </c>
      <c r="B242" t="s">
        <v>245</v>
      </c>
      <c r="C242">
        <v>159</v>
      </c>
      <c r="D242">
        <v>1</v>
      </c>
      <c r="E242" t="s">
        <v>15562</v>
      </c>
      <c r="F242">
        <v>111</v>
      </c>
      <c r="G242">
        <v>11</v>
      </c>
      <c r="H242" t="s">
        <v>637</v>
      </c>
      <c r="I242" t="s">
        <v>15563</v>
      </c>
      <c r="J242" t="s">
        <v>732</v>
      </c>
      <c r="K242" t="s">
        <v>639</v>
      </c>
      <c r="L242" t="s">
        <v>640</v>
      </c>
      <c r="M242" t="s">
        <v>15564</v>
      </c>
      <c r="N242" t="s">
        <v>639</v>
      </c>
      <c r="O242" t="s">
        <v>641</v>
      </c>
      <c r="P242" t="s">
        <v>5</v>
      </c>
      <c r="Q242" t="s">
        <v>642</v>
      </c>
      <c r="R242" t="s">
        <v>640</v>
      </c>
      <c r="S242" t="s">
        <v>15565</v>
      </c>
      <c r="T242" t="s">
        <v>15566</v>
      </c>
    </row>
    <row r="243" spans="1:20" x14ac:dyDescent="0.25">
      <c r="A243" t="s">
        <v>240</v>
      </c>
      <c r="B243" t="s">
        <v>246</v>
      </c>
      <c r="C243">
        <v>159</v>
      </c>
      <c r="D243">
        <v>2</v>
      </c>
      <c r="E243" t="s">
        <v>15567</v>
      </c>
      <c r="F243">
        <v>200</v>
      </c>
      <c r="G243">
        <v>0</v>
      </c>
      <c r="H243" t="s">
        <v>637</v>
      </c>
      <c r="I243" t="s">
        <v>15568</v>
      </c>
      <c r="J243" t="s">
        <v>653</v>
      </c>
      <c r="K243" t="s">
        <v>639</v>
      </c>
      <c r="L243" t="s">
        <v>640</v>
      </c>
      <c r="M243" t="s">
        <v>15569</v>
      </c>
      <c r="N243" t="s">
        <v>639</v>
      </c>
      <c r="O243" t="s">
        <v>641</v>
      </c>
      <c r="P243" t="s">
        <v>5</v>
      </c>
      <c r="Q243" t="s">
        <v>642</v>
      </c>
      <c r="R243" t="s">
        <v>640</v>
      </c>
      <c r="S243" t="s">
        <v>15570</v>
      </c>
      <c r="T243" t="s">
        <v>15569</v>
      </c>
    </row>
    <row r="244" spans="1:20" x14ac:dyDescent="0.25">
      <c r="A244" t="s">
        <v>147</v>
      </c>
      <c r="B244" t="s">
        <v>148</v>
      </c>
      <c r="C244">
        <v>50</v>
      </c>
      <c r="D244">
        <v>6</v>
      </c>
      <c r="E244" t="s">
        <v>15571</v>
      </c>
      <c r="F244">
        <v>200</v>
      </c>
      <c r="G244">
        <v>0</v>
      </c>
      <c r="H244" t="s">
        <v>637</v>
      </c>
      <c r="I244" t="s">
        <v>15572</v>
      </c>
      <c r="J244" t="s">
        <v>653</v>
      </c>
      <c r="K244" t="s">
        <v>639</v>
      </c>
      <c r="L244" t="s">
        <v>640</v>
      </c>
      <c r="M244" t="s">
        <v>15573</v>
      </c>
      <c r="N244" t="s">
        <v>639</v>
      </c>
      <c r="O244" t="s">
        <v>641</v>
      </c>
      <c r="P244" t="s">
        <v>5</v>
      </c>
      <c r="Q244" t="s">
        <v>642</v>
      </c>
      <c r="R244" t="s">
        <v>640</v>
      </c>
      <c r="S244" t="s">
        <v>15574</v>
      </c>
      <c r="T244" t="s">
        <v>15569</v>
      </c>
    </row>
    <row r="245" spans="1:20" x14ac:dyDescent="0.25">
      <c r="A245" t="s">
        <v>147</v>
      </c>
      <c r="B245" t="s">
        <v>148</v>
      </c>
      <c r="C245">
        <v>50</v>
      </c>
      <c r="D245">
        <v>6</v>
      </c>
      <c r="E245" t="s">
        <v>15575</v>
      </c>
      <c r="F245">
        <v>200</v>
      </c>
      <c r="G245">
        <v>0</v>
      </c>
      <c r="H245" t="s">
        <v>637</v>
      </c>
      <c r="I245" t="s">
        <v>15576</v>
      </c>
      <c r="J245" t="s">
        <v>674</v>
      </c>
      <c r="K245" t="s">
        <v>639</v>
      </c>
      <c r="L245" t="s">
        <v>640</v>
      </c>
      <c r="M245" t="s">
        <v>15577</v>
      </c>
      <c r="N245" t="s">
        <v>639</v>
      </c>
      <c r="O245" t="s">
        <v>641</v>
      </c>
      <c r="P245" t="s">
        <v>5</v>
      </c>
      <c r="Q245" t="s">
        <v>642</v>
      </c>
      <c r="R245" t="s">
        <v>640</v>
      </c>
      <c r="S245" t="s">
        <v>15578</v>
      </c>
      <c r="T245" t="s">
        <v>15577</v>
      </c>
    </row>
    <row r="246" spans="1:20" x14ac:dyDescent="0.25">
      <c r="A246" t="s">
        <v>18</v>
      </c>
      <c r="B246" t="s">
        <v>19</v>
      </c>
      <c r="C246">
        <v>55</v>
      </c>
      <c r="D246">
        <v>2</v>
      </c>
      <c r="E246" t="s">
        <v>15579</v>
      </c>
      <c r="F246">
        <v>110</v>
      </c>
      <c r="G246">
        <v>0</v>
      </c>
      <c r="H246" t="s">
        <v>649</v>
      </c>
      <c r="I246" t="s">
        <v>15261</v>
      </c>
      <c r="J246" t="s">
        <v>15580</v>
      </c>
      <c r="K246" t="s">
        <v>15581</v>
      </c>
      <c r="L246" t="s">
        <v>4903</v>
      </c>
      <c r="M246" t="s">
        <v>15582</v>
      </c>
      <c r="N246" t="s">
        <v>639</v>
      </c>
      <c r="O246" t="s">
        <v>651</v>
      </c>
      <c r="P246" t="s">
        <v>26</v>
      </c>
      <c r="Q246" t="s">
        <v>652</v>
      </c>
      <c r="R246" t="s">
        <v>640</v>
      </c>
      <c r="S246" t="s">
        <v>15583</v>
      </c>
      <c r="T246" t="s">
        <v>15584</v>
      </c>
    </row>
    <row r="247" spans="1:20" x14ac:dyDescent="0.25">
      <c r="A247" t="s">
        <v>239</v>
      </c>
      <c r="B247" t="s">
        <v>245</v>
      </c>
      <c r="C247">
        <v>159</v>
      </c>
      <c r="D247">
        <v>1</v>
      </c>
      <c r="E247" t="s">
        <v>15585</v>
      </c>
      <c r="F247">
        <v>129</v>
      </c>
      <c r="G247">
        <v>0</v>
      </c>
      <c r="H247" t="s">
        <v>637</v>
      </c>
      <c r="I247" t="s">
        <v>4314</v>
      </c>
      <c r="J247" t="s">
        <v>663</v>
      </c>
      <c r="K247" t="s">
        <v>639</v>
      </c>
      <c r="L247" t="s">
        <v>640</v>
      </c>
      <c r="M247" t="s">
        <v>15586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15587</v>
      </c>
      <c r="T247" t="s">
        <v>15586</v>
      </c>
    </row>
    <row r="248" spans="1:20" x14ac:dyDescent="0.25">
      <c r="A248" t="s">
        <v>239</v>
      </c>
      <c r="B248" t="s">
        <v>245</v>
      </c>
      <c r="C248">
        <v>159</v>
      </c>
      <c r="D248">
        <v>2</v>
      </c>
      <c r="E248" t="s">
        <v>15588</v>
      </c>
      <c r="F248">
        <v>258</v>
      </c>
      <c r="G248">
        <v>0</v>
      </c>
      <c r="H248" t="s">
        <v>637</v>
      </c>
      <c r="I248" t="s">
        <v>9429</v>
      </c>
      <c r="J248" t="s">
        <v>646</v>
      </c>
      <c r="K248" t="s">
        <v>639</v>
      </c>
      <c r="L248" t="s">
        <v>640</v>
      </c>
      <c r="M248" t="s">
        <v>15589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15590</v>
      </c>
      <c r="T248" t="s">
        <v>15589</v>
      </c>
    </row>
    <row r="249" spans="1:20" x14ac:dyDescent="0.25">
      <c r="A249" t="s">
        <v>241</v>
      </c>
      <c r="B249" t="s">
        <v>742</v>
      </c>
      <c r="C249">
        <v>87.2</v>
      </c>
      <c r="D249">
        <v>1</v>
      </c>
      <c r="E249" t="s">
        <v>15591</v>
      </c>
      <c r="F249">
        <v>94.2</v>
      </c>
      <c r="G249">
        <v>7</v>
      </c>
      <c r="H249" t="s">
        <v>677</v>
      </c>
      <c r="I249" t="s">
        <v>15592</v>
      </c>
      <c r="J249" t="s">
        <v>15593</v>
      </c>
      <c r="K249" t="s">
        <v>3495</v>
      </c>
      <c r="L249" t="s">
        <v>15594</v>
      </c>
      <c r="M249" t="s">
        <v>15595</v>
      </c>
      <c r="N249" t="s">
        <v>639</v>
      </c>
      <c r="O249" t="s">
        <v>678</v>
      </c>
      <c r="P249" t="s">
        <v>23</v>
      </c>
      <c r="Q249" t="s">
        <v>679</v>
      </c>
      <c r="R249" t="s">
        <v>640</v>
      </c>
      <c r="S249" t="s">
        <v>15596</v>
      </c>
      <c r="T249" t="s">
        <v>15595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15597</v>
      </c>
      <c r="F250">
        <v>235</v>
      </c>
      <c r="G250">
        <v>35</v>
      </c>
      <c r="H250" t="s">
        <v>637</v>
      </c>
      <c r="I250" t="s">
        <v>15598</v>
      </c>
      <c r="J250" t="s">
        <v>655</v>
      </c>
      <c r="K250" t="s">
        <v>639</v>
      </c>
      <c r="L250" t="s">
        <v>640</v>
      </c>
      <c r="M250" t="s">
        <v>15599</v>
      </c>
      <c r="N250" t="s">
        <v>639</v>
      </c>
      <c r="O250" t="s">
        <v>647</v>
      </c>
      <c r="P250" t="s">
        <v>5</v>
      </c>
      <c r="Q250" t="s">
        <v>648</v>
      </c>
      <c r="R250" t="s">
        <v>640</v>
      </c>
      <c r="S250" t="s">
        <v>15600</v>
      </c>
      <c r="T250" t="s">
        <v>15601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15602</v>
      </c>
      <c r="F251">
        <v>458</v>
      </c>
      <c r="G251">
        <v>0</v>
      </c>
      <c r="H251" t="s">
        <v>637</v>
      </c>
      <c r="I251" t="s">
        <v>15603</v>
      </c>
      <c r="J251" t="s">
        <v>692</v>
      </c>
      <c r="K251" t="s">
        <v>639</v>
      </c>
      <c r="L251" t="s">
        <v>640</v>
      </c>
      <c r="M251" t="s">
        <v>15604</v>
      </c>
      <c r="N251" t="s">
        <v>639</v>
      </c>
      <c r="O251" t="s">
        <v>647</v>
      </c>
      <c r="P251" t="s">
        <v>5</v>
      </c>
      <c r="Q251" t="s">
        <v>648</v>
      </c>
      <c r="R251" t="s">
        <v>640</v>
      </c>
      <c r="S251" t="s">
        <v>15605</v>
      </c>
      <c r="T251" t="s">
        <v>15604</v>
      </c>
    </row>
    <row r="252" spans="1:20" x14ac:dyDescent="0.25">
      <c r="A252" t="s">
        <v>240</v>
      </c>
      <c r="B252" t="s">
        <v>246</v>
      </c>
      <c r="C252">
        <v>159</v>
      </c>
      <c r="D252">
        <v>2</v>
      </c>
      <c r="E252" t="s">
        <v>15602</v>
      </c>
      <c r="F252">
        <v>458</v>
      </c>
      <c r="G252">
        <v>0</v>
      </c>
      <c r="H252" t="s">
        <v>637</v>
      </c>
      <c r="I252" t="s">
        <v>15603</v>
      </c>
      <c r="J252" t="s">
        <v>692</v>
      </c>
      <c r="K252" t="s">
        <v>639</v>
      </c>
      <c r="L252" t="s">
        <v>640</v>
      </c>
      <c r="M252" t="s">
        <v>15604</v>
      </c>
      <c r="N252" t="s">
        <v>639</v>
      </c>
      <c r="O252" t="s">
        <v>647</v>
      </c>
      <c r="P252" t="s">
        <v>5</v>
      </c>
      <c r="Q252" t="s">
        <v>648</v>
      </c>
      <c r="R252" t="s">
        <v>640</v>
      </c>
      <c r="S252" t="s">
        <v>15605</v>
      </c>
      <c r="T252" t="s">
        <v>15604</v>
      </c>
    </row>
    <row r="253" spans="1:20" x14ac:dyDescent="0.25">
      <c r="A253" t="s">
        <v>10</v>
      </c>
      <c r="B253" t="s">
        <v>11</v>
      </c>
      <c r="C253">
        <v>50</v>
      </c>
      <c r="D253">
        <v>5</v>
      </c>
      <c r="E253" t="s">
        <v>15606</v>
      </c>
      <c r="F253">
        <v>245</v>
      </c>
      <c r="G253">
        <v>0</v>
      </c>
      <c r="H253" t="s">
        <v>649</v>
      </c>
      <c r="I253" t="s">
        <v>981</v>
      </c>
      <c r="J253" t="s">
        <v>1124</v>
      </c>
      <c r="K253" t="s">
        <v>984</v>
      </c>
      <c r="L253" t="s">
        <v>825</v>
      </c>
      <c r="M253" t="s">
        <v>15607</v>
      </c>
      <c r="N253" t="s">
        <v>639</v>
      </c>
      <c r="O253" t="s">
        <v>651</v>
      </c>
      <c r="P253" t="s">
        <v>26</v>
      </c>
      <c r="Q253" t="s">
        <v>652</v>
      </c>
      <c r="R253" t="s">
        <v>640</v>
      </c>
      <c r="S253" t="s">
        <v>15608</v>
      </c>
      <c r="T253" t="s">
        <v>15609</v>
      </c>
    </row>
    <row r="254" spans="1:20" x14ac:dyDescent="0.25">
      <c r="A254" t="s">
        <v>147</v>
      </c>
      <c r="B254" t="s">
        <v>148</v>
      </c>
      <c r="C254">
        <v>50</v>
      </c>
      <c r="D254">
        <v>6</v>
      </c>
      <c r="E254" t="s">
        <v>15610</v>
      </c>
      <c r="F254">
        <v>200</v>
      </c>
      <c r="G254">
        <v>0</v>
      </c>
      <c r="H254" t="s">
        <v>637</v>
      </c>
      <c r="I254" t="s">
        <v>15611</v>
      </c>
      <c r="J254" t="s">
        <v>733</v>
      </c>
      <c r="K254" t="s">
        <v>639</v>
      </c>
      <c r="L254" t="s">
        <v>640</v>
      </c>
      <c r="M254" t="s">
        <v>15612</v>
      </c>
      <c r="N254" t="s">
        <v>639</v>
      </c>
      <c r="O254" t="s">
        <v>641</v>
      </c>
      <c r="P254" t="s">
        <v>5</v>
      </c>
      <c r="Q254" t="s">
        <v>642</v>
      </c>
      <c r="R254" t="s">
        <v>640</v>
      </c>
      <c r="S254" t="s">
        <v>15613</v>
      </c>
      <c r="T254" t="s">
        <v>15612</v>
      </c>
    </row>
    <row r="255" spans="1:20" x14ac:dyDescent="0.25">
      <c r="A255" t="s">
        <v>77</v>
      </c>
      <c r="B255" t="s">
        <v>78</v>
      </c>
      <c r="C255">
        <v>33.333333333333336</v>
      </c>
      <c r="D255">
        <v>3</v>
      </c>
      <c r="E255" t="s">
        <v>15614</v>
      </c>
      <c r="F255">
        <v>134.99</v>
      </c>
      <c r="G255">
        <v>0</v>
      </c>
      <c r="H255" t="s">
        <v>637</v>
      </c>
      <c r="I255" t="s">
        <v>15615</v>
      </c>
      <c r="J255" t="s">
        <v>755</v>
      </c>
      <c r="K255" t="s">
        <v>639</v>
      </c>
      <c r="L255" t="s">
        <v>640</v>
      </c>
      <c r="M255" t="s">
        <v>15616</v>
      </c>
      <c r="N255" t="s">
        <v>639</v>
      </c>
      <c r="O255" t="s">
        <v>641</v>
      </c>
      <c r="P255" t="s">
        <v>5</v>
      </c>
      <c r="Q255" t="s">
        <v>642</v>
      </c>
      <c r="R255" t="s">
        <v>640</v>
      </c>
      <c r="S255" t="s">
        <v>15617</v>
      </c>
      <c r="T255" t="s">
        <v>15616</v>
      </c>
    </row>
    <row r="256" spans="1:20" x14ac:dyDescent="0.25">
      <c r="A256" t="s">
        <v>147</v>
      </c>
      <c r="B256" t="s">
        <v>148</v>
      </c>
      <c r="C256">
        <v>33.333333333333336</v>
      </c>
      <c r="D256">
        <v>3</v>
      </c>
      <c r="E256" t="s">
        <v>15618</v>
      </c>
      <c r="F256">
        <v>100</v>
      </c>
      <c r="G256">
        <v>0</v>
      </c>
      <c r="H256" t="s">
        <v>637</v>
      </c>
      <c r="I256" t="s">
        <v>15619</v>
      </c>
      <c r="J256" t="s">
        <v>674</v>
      </c>
      <c r="K256" t="s">
        <v>639</v>
      </c>
      <c r="L256" t="s">
        <v>640</v>
      </c>
      <c r="M256" t="s">
        <v>15616</v>
      </c>
      <c r="N256" t="s">
        <v>639</v>
      </c>
      <c r="O256" t="s">
        <v>641</v>
      </c>
      <c r="P256" t="s">
        <v>5</v>
      </c>
      <c r="Q256" t="s">
        <v>642</v>
      </c>
      <c r="R256" t="s">
        <v>640</v>
      </c>
      <c r="S256" t="s">
        <v>15620</v>
      </c>
      <c r="T256" t="s">
        <v>15616</v>
      </c>
    </row>
    <row r="257" spans="1:20" x14ac:dyDescent="0.25">
      <c r="A257" t="s">
        <v>601</v>
      </c>
      <c r="B257" t="s">
        <v>602</v>
      </c>
      <c r="C257">
        <v>159</v>
      </c>
      <c r="D257">
        <v>1</v>
      </c>
      <c r="E257" t="s">
        <v>15621</v>
      </c>
      <c r="F257">
        <v>129</v>
      </c>
      <c r="G257">
        <v>0</v>
      </c>
      <c r="H257" t="s">
        <v>637</v>
      </c>
      <c r="I257" t="s">
        <v>15622</v>
      </c>
      <c r="J257" t="s">
        <v>670</v>
      </c>
      <c r="K257" t="s">
        <v>639</v>
      </c>
      <c r="L257" t="s">
        <v>640</v>
      </c>
      <c r="M257" t="s">
        <v>15623</v>
      </c>
      <c r="N257" t="s">
        <v>639</v>
      </c>
      <c r="O257" t="s">
        <v>641</v>
      </c>
      <c r="P257" t="s">
        <v>5</v>
      </c>
      <c r="Q257" t="s">
        <v>642</v>
      </c>
      <c r="R257" t="s">
        <v>640</v>
      </c>
      <c r="S257" t="s">
        <v>15624</v>
      </c>
      <c r="T257" t="s">
        <v>15623</v>
      </c>
    </row>
    <row r="258" spans="1:20" x14ac:dyDescent="0.25">
      <c r="A258" t="s">
        <v>22</v>
      </c>
      <c r="B258" t="s">
        <v>27</v>
      </c>
      <c r="C258">
        <v>99</v>
      </c>
      <c r="D258">
        <v>4</v>
      </c>
      <c r="E258" t="s">
        <v>15625</v>
      </c>
      <c r="F258">
        <v>495</v>
      </c>
      <c r="G258">
        <v>0</v>
      </c>
      <c r="H258" t="s">
        <v>649</v>
      </c>
      <c r="I258" t="s">
        <v>981</v>
      </c>
      <c r="J258" t="s">
        <v>15626</v>
      </c>
      <c r="K258" t="s">
        <v>845</v>
      </c>
      <c r="L258" t="s">
        <v>801</v>
      </c>
      <c r="M258" t="s">
        <v>15627</v>
      </c>
      <c r="N258" t="s">
        <v>639</v>
      </c>
      <c r="O258" t="s">
        <v>651</v>
      </c>
      <c r="P258" t="s">
        <v>26</v>
      </c>
      <c r="Q258" t="s">
        <v>652</v>
      </c>
      <c r="R258" t="s">
        <v>640</v>
      </c>
      <c r="S258" t="s">
        <v>15628</v>
      </c>
      <c r="T258" t="s">
        <v>15629</v>
      </c>
    </row>
    <row r="259" spans="1:20" x14ac:dyDescent="0.25">
      <c r="A259" t="s">
        <v>101</v>
      </c>
      <c r="B259" t="s">
        <v>74</v>
      </c>
      <c r="C259">
        <v>99</v>
      </c>
      <c r="D259">
        <v>1</v>
      </c>
      <c r="E259" t="s">
        <v>15625</v>
      </c>
      <c r="F259">
        <v>495</v>
      </c>
      <c r="G259">
        <v>0</v>
      </c>
      <c r="H259" t="s">
        <v>649</v>
      </c>
      <c r="I259" t="s">
        <v>981</v>
      </c>
      <c r="J259" t="s">
        <v>15626</v>
      </c>
      <c r="K259" t="s">
        <v>845</v>
      </c>
      <c r="L259" t="s">
        <v>801</v>
      </c>
      <c r="M259" t="s">
        <v>15627</v>
      </c>
      <c r="N259" t="s">
        <v>639</v>
      </c>
      <c r="O259" t="s">
        <v>651</v>
      </c>
      <c r="P259" t="s">
        <v>26</v>
      </c>
      <c r="Q259" t="s">
        <v>652</v>
      </c>
      <c r="R259" t="s">
        <v>640</v>
      </c>
      <c r="S259" t="s">
        <v>15628</v>
      </c>
      <c r="T259" t="s">
        <v>15629</v>
      </c>
    </row>
    <row r="260" spans="1:20" x14ac:dyDescent="0.25">
      <c r="A260" t="s">
        <v>147</v>
      </c>
      <c r="B260" t="s">
        <v>148</v>
      </c>
      <c r="C260">
        <v>65</v>
      </c>
      <c r="D260">
        <v>9</v>
      </c>
      <c r="E260" t="s">
        <v>15630</v>
      </c>
      <c r="F260">
        <v>315</v>
      </c>
      <c r="G260">
        <v>0</v>
      </c>
      <c r="H260" t="s">
        <v>637</v>
      </c>
      <c r="I260" t="s">
        <v>15631</v>
      </c>
      <c r="J260" t="s">
        <v>702</v>
      </c>
      <c r="K260" t="s">
        <v>639</v>
      </c>
      <c r="L260" t="s">
        <v>640</v>
      </c>
      <c r="M260" t="s">
        <v>15632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15633</v>
      </c>
      <c r="T260" t="s">
        <v>15632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15634</v>
      </c>
      <c r="F261">
        <v>149</v>
      </c>
      <c r="G261">
        <v>0</v>
      </c>
      <c r="H261" t="s">
        <v>649</v>
      </c>
      <c r="I261" t="s">
        <v>925</v>
      </c>
      <c r="J261" t="s">
        <v>15635</v>
      </c>
      <c r="K261" t="s">
        <v>9231</v>
      </c>
      <c r="L261" t="s">
        <v>6755</v>
      </c>
      <c r="M261" t="s">
        <v>15636</v>
      </c>
      <c r="N261" t="s">
        <v>639</v>
      </c>
      <c r="O261" t="s">
        <v>651</v>
      </c>
      <c r="P261" t="s">
        <v>26</v>
      </c>
      <c r="Q261" t="s">
        <v>652</v>
      </c>
      <c r="R261" t="s">
        <v>640</v>
      </c>
      <c r="S261" t="s">
        <v>15637</v>
      </c>
      <c r="T261" t="s">
        <v>15636</v>
      </c>
    </row>
    <row r="262" spans="1:20" x14ac:dyDescent="0.25">
      <c r="A262" t="s">
        <v>22</v>
      </c>
      <c r="B262" t="s">
        <v>27</v>
      </c>
      <c r="C262">
        <v>80</v>
      </c>
      <c r="D262">
        <v>1</v>
      </c>
      <c r="E262" t="s">
        <v>15638</v>
      </c>
      <c r="F262">
        <v>80</v>
      </c>
      <c r="G262">
        <v>0</v>
      </c>
      <c r="H262" t="s">
        <v>649</v>
      </c>
      <c r="I262" t="s">
        <v>10453</v>
      </c>
      <c r="J262" t="s">
        <v>10454</v>
      </c>
      <c r="K262" t="s">
        <v>10455</v>
      </c>
      <c r="L262" t="s">
        <v>801</v>
      </c>
      <c r="M262" t="s">
        <v>15636</v>
      </c>
      <c r="N262" t="s">
        <v>639</v>
      </c>
      <c r="O262" t="s">
        <v>651</v>
      </c>
      <c r="P262" t="s">
        <v>26</v>
      </c>
      <c r="Q262" t="s">
        <v>652</v>
      </c>
      <c r="R262" t="s">
        <v>640</v>
      </c>
      <c r="S262" t="s">
        <v>15639</v>
      </c>
      <c r="T262" t="s">
        <v>15640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15641</v>
      </c>
      <c r="F263">
        <v>100</v>
      </c>
      <c r="G263">
        <v>0</v>
      </c>
      <c r="H263" t="s">
        <v>637</v>
      </c>
      <c r="I263" t="s">
        <v>4167</v>
      </c>
      <c r="J263" t="s">
        <v>659</v>
      </c>
      <c r="K263" t="s">
        <v>639</v>
      </c>
      <c r="L263" t="s">
        <v>640</v>
      </c>
      <c r="M263" t="s">
        <v>15642</v>
      </c>
      <c r="N263" t="s">
        <v>639</v>
      </c>
      <c r="O263" t="s">
        <v>641</v>
      </c>
      <c r="P263" t="s">
        <v>5</v>
      </c>
      <c r="Q263" t="s">
        <v>642</v>
      </c>
      <c r="R263" t="s">
        <v>640</v>
      </c>
      <c r="S263" t="s">
        <v>15643</v>
      </c>
      <c r="T263" t="s">
        <v>15642</v>
      </c>
    </row>
    <row r="264" spans="1:20" x14ac:dyDescent="0.25">
      <c r="A264" t="s">
        <v>241</v>
      </c>
      <c r="B264" t="s">
        <v>2885</v>
      </c>
      <c r="C264">
        <v>109</v>
      </c>
      <c r="D264">
        <v>3</v>
      </c>
      <c r="E264" t="s">
        <v>15644</v>
      </c>
      <c r="F264">
        <v>391.5</v>
      </c>
      <c r="G264">
        <v>64.5</v>
      </c>
      <c r="H264" t="s">
        <v>649</v>
      </c>
      <c r="I264" t="s">
        <v>15645</v>
      </c>
      <c r="J264" t="s">
        <v>15646</v>
      </c>
      <c r="K264" t="s">
        <v>4791</v>
      </c>
      <c r="L264" t="s">
        <v>15647</v>
      </c>
      <c r="M264" t="s">
        <v>15648</v>
      </c>
      <c r="N264" t="s">
        <v>639</v>
      </c>
      <c r="O264" t="s">
        <v>678</v>
      </c>
      <c r="P264" t="s">
        <v>23</v>
      </c>
      <c r="Q264" t="s">
        <v>679</v>
      </c>
      <c r="R264" t="s">
        <v>640</v>
      </c>
      <c r="S264" t="s">
        <v>15649</v>
      </c>
      <c r="T264" t="s">
        <v>15648</v>
      </c>
    </row>
    <row r="265" spans="1:20" x14ac:dyDescent="0.25">
      <c r="A265" t="s">
        <v>239</v>
      </c>
      <c r="B265" t="s">
        <v>245</v>
      </c>
      <c r="C265">
        <v>159</v>
      </c>
      <c r="D265">
        <v>1</v>
      </c>
      <c r="E265" t="s">
        <v>15650</v>
      </c>
      <c r="F265">
        <v>129</v>
      </c>
      <c r="G265">
        <v>0</v>
      </c>
      <c r="H265" t="s">
        <v>637</v>
      </c>
      <c r="I265" t="s">
        <v>15651</v>
      </c>
      <c r="J265" t="s">
        <v>707</v>
      </c>
      <c r="K265" t="s">
        <v>639</v>
      </c>
      <c r="L265" t="s">
        <v>640</v>
      </c>
      <c r="M265" t="s">
        <v>15652</v>
      </c>
      <c r="N265" t="s">
        <v>639</v>
      </c>
      <c r="O265" t="s">
        <v>641</v>
      </c>
      <c r="P265" t="s">
        <v>5</v>
      </c>
      <c r="Q265" t="s">
        <v>642</v>
      </c>
      <c r="R265" t="s">
        <v>640</v>
      </c>
      <c r="S265" t="s">
        <v>15653</v>
      </c>
      <c r="T265" t="s">
        <v>15652</v>
      </c>
    </row>
    <row r="266" spans="1:20" x14ac:dyDescent="0.25">
      <c r="A266" t="s">
        <v>239</v>
      </c>
      <c r="B266" t="s">
        <v>245</v>
      </c>
      <c r="C266">
        <v>159</v>
      </c>
      <c r="D266">
        <v>1</v>
      </c>
      <c r="E266" t="s">
        <v>15654</v>
      </c>
      <c r="F266">
        <v>129</v>
      </c>
      <c r="G266">
        <v>0</v>
      </c>
      <c r="H266" t="s">
        <v>637</v>
      </c>
      <c r="I266" t="s">
        <v>15655</v>
      </c>
      <c r="J266" t="s">
        <v>707</v>
      </c>
      <c r="K266" t="s">
        <v>639</v>
      </c>
      <c r="L266" t="s">
        <v>640</v>
      </c>
      <c r="M266" t="s">
        <v>15652</v>
      </c>
      <c r="N266" t="s">
        <v>639</v>
      </c>
      <c r="O266" t="s">
        <v>641</v>
      </c>
      <c r="P266" t="s">
        <v>5</v>
      </c>
      <c r="Q266" t="s">
        <v>642</v>
      </c>
      <c r="R266" t="s">
        <v>640</v>
      </c>
      <c r="S266" t="s">
        <v>15656</v>
      </c>
      <c r="T266" t="s">
        <v>15652</v>
      </c>
    </row>
    <row r="267" spans="1:20" x14ac:dyDescent="0.25">
      <c r="A267" t="s">
        <v>147</v>
      </c>
      <c r="B267" t="s">
        <v>148</v>
      </c>
      <c r="C267">
        <v>50</v>
      </c>
      <c r="D267">
        <v>6</v>
      </c>
      <c r="E267" t="s">
        <v>15657</v>
      </c>
      <c r="F267">
        <v>200</v>
      </c>
      <c r="G267">
        <v>0</v>
      </c>
      <c r="H267" t="s">
        <v>637</v>
      </c>
      <c r="I267" t="s">
        <v>11166</v>
      </c>
      <c r="J267" t="s">
        <v>687</v>
      </c>
      <c r="K267" t="s">
        <v>639</v>
      </c>
      <c r="L267" t="s">
        <v>640</v>
      </c>
      <c r="M267" t="s">
        <v>15658</v>
      </c>
      <c r="N267" t="s">
        <v>639</v>
      </c>
      <c r="O267" t="s">
        <v>641</v>
      </c>
      <c r="P267" t="s">
        <v>5</v>
      </c>
      <c r="Q267" t="s">
        <v>642</v>
      </c>
      <c r="R267" t="s">
        <v>640</v>
      </c>
      <c r="S267" t="s">
        <v>15659</v>
      </c>
      <c r="T267" t="s">
        <v>15658</v>
      </c>
    </row>
    <row r="268" spans="1:20" x14ac:dyDescent="0.25">
      <c r="A268" t="s">
        <v>22</v>
      </c>
      <c r="B268" t="s">
        <v>27</v>
      </c>
      <c r="C268">
        <v>66.333333333333329</v>
      </c>
      <c r="D268">
        <v>3</v>
      </c>
      <c r="E268" t="s">
        <v>15660</v>
      </c>
      <c r="F268">
        <v>197</v>
      </c>
      <c r="G268">
        <v>0</v>
      </c>
      <c r="H268" t="s">
        <v>637</v>
      </c>
      <c r="I268" t="s">
        <v>15661</v>
      </c>
      <c r="J268" t="s">
        <v>657</v>
      </c>
      <c r="K268" t="s">
        <v>639</v>
      </c>
      <c r="L268" t="s">
        <v>640</v>
      </c>
      <c r="M268" t="s">
        <v>15662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15663</v>
      </c>
      <c r="T268" t="s">
        <v>15662</v>
      </c>
    </row>
    <row r="269" spans="1:20" x14ac:dyDescent="0.25">
      <c r="A269" t="s">
        <v>241</v>
      </c>
      <c r="B269" t="s">
        <v>742</v>
      </c>
      <c r="C269">
        <v>88.29</v>
      </c>
      <c r="D269">
        <v>1</v>
      </c>
      <c r="E269" t="s">
        <v>15664</v>
      </c>
      <c r="F269">
        <v>462.15</v>
      </c>
      <c r="G269">
        <v>42.5</v>
      </c>
      <c r="H269" t="s">
        <v>677</v>
      </c>
      <c r="I269" t="s">
        <v>15665</v>
      </c>
      <c r="J269" t="s">
        <v>15666</v>
      </c>
      <c r="K269" t="s">
        <v>1009</v>
      </c>
      <c r="L269" t="s">
        <v>15667</v>
      </c>
      <c r="M269" t="s">
        <v>15668</v>
      </c>
      <c r="N269" t="s">
        <v>639</v>
      </c>
      <c r="O269" t="s">
        <v>678</v>
      </c>
      <c r="P269" t="s">
        <v>23</v>
      </c>
      <c r="Q269" t="s">
        <v>679</v>
      </c>
      <c r="R269" t="s">
        <v>640</v>
      </c>
      <c r="S269" t="s">
        <v>15669</v>
      </c>
      <c r="T269" t="s">
        <v>15668</v>
      </c>
    </row>
    <row r="270" spans="1:20" x14ac:dyDescent="0.25">
      <c r="A270" t="s">
        <v>239</v>
      </c>
      <c r="B270" t="s">
        <v>742</v>
      </c>
      <c r="C270">
        <v>82.84</v>
      </c>
      <c r="D270">
        <v>2</v>
      </c>
      <c r="E270" t="s">
        <v>15664</v>
      </c>
      <c r="F270">
        <v>462.15</v>
      </c>
      <c r="G270">
        <v>42.5</v>
      </c>
      <c r="H270" t="s">
        <v>677</v>
      </c>
      <c r="I270" t="s">
        <v>15665</v>
      </c>
      <c r="J270" t="s">
        <v>15666</v>
      </c>
      <c r="K270" t="s">
        <v>1009</v>
      </c>
      <c r="L270" t="s">
        <v>15667</v>
      </c>
      <c r="M270" t="s">
        <v>15668</v>
      </c>
      <c r="N270" t="s">
        <v>639</v>
      </c>
      <c r="O270" t="s">
        <v>678</v>
      </c>
      <c r="P270" t="s">
        <v>23</v>
      </c>
      <c r="Q270" t="s">
        <v>679</v>
      </c>
      <c r="R270" t="s">
        <v>640</v>
      </c>
      <c r="S270" t="s">
        <v>15669</v>
      </c>
      <c r="T270" t="s">
        <v>15668</v>
      </c>
    </row>
    <row r="271" spans="1:20" x14ac:dyDescent="0.25">
      <c r="A271" t="s">
        <v>601</v>
      </c>
      <c r="B271" t="s">
        <v>742</v>
      </c>
      <c r="C271">
        <v>82.84</v>
      </c>
      <c r="D271">
        <v>2</v>
      </c>
      <c r="E271" t="s">
        <v>15664</v>
      </c>
      <c r="F271">
        <v>462.15</v>
      </c>
      <c r="G271">
        <v>42.5</v>
      </c>
      <c r="H271" t="s">
        <v>677</v>
      </c>
      <c r="I271" t="s">
        <v>15665</v>
      </c>
      <c r="J271" t="s">
        <v>15666</v>
      </c>
      <c r="K271" t="s">
        <v>1009</v>
      </c>
      <c r="L271" t="s">
        <v>15667</v>
      </c>
      <c r="M271" t="s">
        <v>15668</v>
      </c>
      <c r="N271" t="s">
        <v>639</v>
      </c>
      <c r="O271" t="s">
        <v>678</v>
      </c>
      <c r="P271" t="s">
        <v>23</v>
      </c>
      <c r="Q271" t="s">
        <v>679</v>
      </c>
      <c r="R271" t="s">
        <v>640</v>
      </c>
      <c r="S271" t="s">
        <v>15669</v>
      </c>
      <c r="T271" t="s">
        <v>15668</v>
      </c>
    </row>
    <row r="272" spans="1:20" x14ac:dyDescent="0.25">
      <c r="A272" t="s">
        <v>101</v>
      </c>
      <c r="B272" t="s">
        <v>12585</v>
      </c>
      <c r="C272">
        <v>120</v>
      </c>
      <c r="D272">
        <v>1</v>
      </c>
      <c r="E272" t="s">
        <v>15670</v>
      </c>
      <c r="F272">
        <v>100</v>
      </c>
      <c r="G272">
        <v>0</v>
      </c>
      <c r="H272" t="s">
        <v>637</v>
      </c>
      <c r="I272" t="s">
        <v>4796</v>
      </c>
      <c r="J272" t="s">
        <v>653</v>
      </c>
      <c r="K272" t="s">
        <v>639</v>
      </c>
      <c r="L272" t="s">
        <v>640</v>
      </c>
      <c r="M272" t="s">
        <v>15671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15672</v>
      </c>
      <c r="T272" t="s">
        <v>15673</v>
      </c>
    </row>
    <row r="273" spans="1:20" x14ac:dyDescent="0.25">
      <c r="A273" t="s">
        <v>601</v>
      </c>
      <c r="B273" t="s">
        <v>602</v>
      </c>
      <c r="C273">
        <v>159</v>
      </c>
      <c r="D273">
        <v>1</v>
      </c>
      <c r="E273" t="s">
        <v>15674</v>
      </c>
      <c r="F273">
        <v>129</v>
      </c>
      <c r="G273">
        <v>0</v>
      </c>
      <c r="H273" t="s">
        <v>637</v>
      </c>
      <c r="I273" t="s">
        <v>15675</v>
      </c>
      <c r="J273" t="s">
        <v>670</v>
      </c>
      <c r="K273" t="s">
        <v>639</v>
      </c>
      <c r="L273" t="s">
        <v>640</v>
      </c>
      <c r="M273" t="s">
        <v>15676</v>
      </c>
      <c r="N273" t="s">
        <v>639</v>
      </c>
      <c r="O273" t="s">
        <v>641</v>
      </c>
      <c r="P273" t="s">
        <v>5</v>
      </c>
      <c r="Q273" t="s">
        <v>642</v>
      </c>
      <c r="R273" t="s">
        <v>640</v>
      </c>
      <c r="S273" t="s">
        <v>15677</v>
      </c>
      <c r="T273" t="s">
        <v>15676</v>
      </c>
    </row>
    <row r="274" spans="1:20" x14ac:dyDescent="0.25">
      <c r="A274" t="s">
        <v>147</v>
      </c>
      <c r="B274" t="s">
        <v>148</v>
      </c>
      <c r="C274">
        <v>33.333333333333336</v>
      </c>
      <c r="D274">
        <v>3</v>
      </c>
      <c r="E274" t="s">
        <v>15678</v>
      </c>
      <c r="F274">
        <v>100</v>
      </c>
      <c r="G274">
        <v>0</v>
      </c>
      <c r="H274" t="s">
        <v>637</v>
      </c>
      <c r="I274" t="s">
        <v>15679</v>
      </c>
      <c r="J274" t="s">
        <v>689</v>
      </c>
      <c r="K274" t="s">
        <v>639</v>
      </c>
      <c r="L274" t="s">
        <v>640</v>
      </c>
      <c r="M274" t="s">
        <v>15680</v>
      </c>
      <c r="N274" t="s">
        <v>639</v>
      </c>
      <c r="O274" t="s">
        <v>641</v>
      </c>
      <c r="P274" t="s">
        <v>5</v>
      </c>
      <c r="Q274" t="s">
        <v>642</v>
      </c>
      <c r="R274" t="s">
        <v>640</v>
      </c>
      <c r="S274" t="s">
        <v>15681</v>
      </c>
      <c r="T274" t="s">
        <v>15680</v>
      </c>
    </row>
    <row r="275" spans="1:20" x14ac:dyDescent="0.25">
      <c r="A275" t="s">
        <v>22</v>
      </c>
      <c r="B275" t="s">
        <v>213</v>
      </c>
      <c r="C275">
        <v>45.73</v>
      </c>
      <c r="D275">
        <v>1</v>
      </c>
      <c r="E275" t="s">
        <v>15682</v>
      </c>
      <c r="F275">
        <v>52.73</v>
      </c>
      <c r="G275">
        <v>7</v>
      </c>
      <c r="H275" t="s">
        <v>677</v>
      </c>
      <c r="I275" t="s">
        <v>15683</v>
      </c>
      <c r="J275" t="s">
        <v>15684</v>
      </c>
      <c r="K275" t="s">
        <v>776</v>
      </c>
      <c r="L275" t="s">
        <v>15685</v>
      </c>
      <c r="M275" t="s">
        <v>15686</v>
      </c>
      <c r="N275" t="s">
        <v>639</v>
      </c>
      <c r="O275" t="s">
        <v>678</v>
      </c>
      <c r="P275" t="s">
        <v>23</v>
      </c>
      <c r="Q275" t="s">
        <v>679</v>
      </c>
      <c r="R275" t="s">
        <v>640</v>
      </c>
      <c r="S275" t="s">
        <v>15687</v>
      </c>
      <c r="T275" t="s">
        <v>15688</v>
      </c>
    </row>
    <row r="276" spans="1:20" x14ac:dyDescent="0.25">
      <c r="A276" t="s">
        <v>601</v>
      </c>
      <c r="B276" t="s">
        <v>2885</v>
      </c>
      <c r="C276">
        <v>109</v>
      </c>
      <c r="D276">
        <v>1</v>
      </c>
      <c r="E276" t="s">
        <v>15689</v>
      </c>
      <c r="F276">
        <v>154</v>
      </c>
      <c r="G276">
        <v>45</v>
      </c>
      <c r="H276" t="s">
        <v>649</v>
      </c>
      <c r="I276" t="s">
        <v>15690</v>
      </c>
      <c r="J276" t="s">
        <v>15691</v>
      </c>
      <c r="K276" t="s">
        <v>6856</v>
      </c>
      <c r="L276" t="s">
        <v>15692</v>
      </c>
      <c r="M276" t="s">
        <v>15693</v>
      </c>
      <c r="N276" t="s">
        <v>639</v>
      </c>
      <c r="O276" t="s">
        <v>678</v>
      </c>
      <c r="P276" t="s">
        <v>23</v>
      </c>
      <c r="Q276" t="s">
        <v>679</v>
      </c>
      <c r="R276" t="s">
        <v>640</v>
      </c>
      <c r="S276" t="s">
        <v>15694</v>
      </c>
      <c r="T276" t="s">
        <v>15693</v>
      </c>
    </row>
    <row r="277" spans="1:20" x14ac:dyDescent="0.25">
      <c r="A277" t="s">
        <v>601</v>
      </c>
      <c r="B277" t="s">
        <v>602</v>
      </c>
      <c r="C277">
        <v>159</v>
      </c>
      <c r="D277">
        <v>1</v>
      </c>
      <c r="E277" t="s">
        <v>15695</v>
      </c>
      <c r="F277">
        <v>296</v>
      </c>
      <c r="G277">
        <v>38</v>
      </c>
      <c r="H277" t="s">
        <v>637</v>
      </c>
      <c r="I277" t="s">
        <v>15696</v>
      </c>
      <c r="J277" t="s">
        <v>658</v>
      </c>
      <c r="K277" t="s">
        <v>639</v>
      </c>
      <c r="L277" t="s">
        <v>640</v>
      </c>
      <c r="M277" t="s">
        <v>15697</v>
      </c>
      <c r="N277" t="s">
        <v>639</v>
      </c>
      <c r="O277" t="s">
        <v>647</v>
      </c>
      <c r="P277" t="s">
        <v>5</v>
      </c>
      <c r="Q277" t="s">
        <v>648</v>
      </c>
      <c r="R277" t="s">
        <v>640</v>
      </c>
      <c r="S277" t="s">
        <v>15698</v>
      </c>
      <c r="T277" t="s">
        <v>15697</v>
      </c>
    </row>
    <row r="278" spans="1:20" x14ac:dyDescent="0.25">
      <c r="A278" t="s">
        <v>239</v>
      </c>
      <c r="B278" t="s">
        <v>245</v>
      </c>
      <c r="C278">
        <v>159</v>
      </c>
      <c r="D278">
        <v>1</v>
      </c>
      <c r="E278" t="s">
        <v>15695</v>
      </c>
      <c r="F278">
        <v>296</v>
      </c>
      <c r="G278">
        <v>38</v>
      </c>
      <c r="H278" t="s">
        <v>637</v>
      </c>
      <c r="I278" t="s">
        <v>15696</v>
      </c>
      <c r="J278" t="s">
        <v>658</v>
      </c>
      <c r="K278" t="s">
        <v>639</v>
      </c>
      <c r="L278" t="s">
        <v>640</v>
      </c>
      <c r="M278" t="s">
        <v>15697</v>
      </c>
      <c r="N278" t="s">
        <v>639</v>
      </c>
      <c r="O278" t="s">
        <v>647</v>
      </c>
      <c r="P278" t="s">
        <v>5</v>
      </c>
      <c r="Q278" t="s">
        <v>648</v>
      </c>
      <c r="R278" t="s">
        <v>640</v>
      </c>
      <c r="S278" t="s">
        <v>15698</v>
      </c>
      <c r="T278" t="s">
        <v>15697</v>
      </c>
    </row>
    <row r="279" spans="1:20" x14ac:dyDescent="0.25">
      <c r="A279" t="s">
        <v>239</v>
      </c>
      <c r="B279" t="s">
        <v>245</v>
      </c>
      <c r="C279">
        <v>159</v>
      </c>
      <c r="D279">
        <v>1</v>
      </c>
      <c r="E279" t="s">
        <v>15699</v>
      </c>
      <c r="F279">
        <v>129</v>
      </c>
      <c r="G279">
        <v>0</v>
      </c>
      <c r="H279" t="s">
        <v>637</v>
      </c>
      <c r="I279" t="s">
        <v>15700</v>
      </c>
      <c r="J279" t="s">
        <v>653</v>
      </c>
      <c r="K279" t="s">
        <v>639</v>
      </c>
      <c r="L279" t="s">
        <v>640</v>
      </c>
      <c r="M279" t="s">
        <v>15701</v>
      </c>
      <c r="N279" t="s">
        <v>639</v>
      </c>
      <c r="O279" t="s">
        <v>647</v>
      </c>
      <c r="P279" t="s">
        <v>5</v>
      </c>
      <c r="Q279" t="s">
        <v>648</v>
      </c>
      <c r="R279" t="s">
        <v>640</v>
      </c>
      <c r="S279" t="s">
        <v>15702</v>
      </c>
      <c r="T279" t="s">
        <v>15701</v>
      </c>
    </row>
    <row r="280" spans="1:20" x14ac:dyDescent="0.25">
      <c r="A280" t="s">
        <v>147</v>
      </c>
      <c r="B280" t="s">
        <v>148</v>
      </c>
      <c r="C280">
        <v>65</v>
      </c>
      <c r="D280">
        <v>18</v>
      </c>
      <c r="E280" t="s">
        <v>15703</v>
      </c>
      <c r="F280">
        <v>630</v>
      </c>
      <c r="G280">
        <v>0</v>
      </c>
      <c r="H280" t="s">
        <v>637</v>
      </c>
      <c r="I280" t="s">
        <v>2045</v>
      </c>
      <c r="J280" t="s">
        <v>715</v>
      </c>
      <c r="K280" t="s">
        <v>639</v>
      </c>
      <c r="L280" t="s">
        <v>640</v>
      </c>
      <c r="M280" t="s">
        <v>15704</v>
      </c>
      <c r="N280" t="s">
        <v>639</v>
      </c>
      <c r="O280" t="s">
        <v>641</v>
      </c>
      <c r="P280" t="s">
        <v>5</v>
      </c>
      <c r="Q280" t="s">
        <v>642</v>
      </c>
      <c r="R280" t="s">
        <v>640</v>
      </c>
      <c r="S280" t="s">
        <v>15705</v>
      </c>
      <c r="T280" t="s">
        <v>15704</v>
      </c>
    </row>
    <row r="281" spans="1:20" x14ac:dyDescent="0.25">
      <c r="A281" t="s">
        <v>77</v>
      </c>
      <c r="B281" t="s">
        <v>78</v>
      </c>
      <c r="C281">
        <v>33.333333333333336</v>
      </c>
      <c r="D281">
        <v>3</v>
      </c>
      <c r="E281" t="s">
        <v>15706</v>
      </c>
      <c r="F281">
        <v>147.99</v>
      </c>
      <c r="G281">
        <v>13</v>
      </c>
      <c r="H281" t="s">
        <v>637</v>
      </c>
      <c r="I281" t="s">
        <v>15707</v>
      </c>
      <c r="J281" t="s">
        <v>646</v>
      </c>
      <c r="K281" t="s">
        <v>639</v>
      </c>
      <c r="L281" t="s">
        <v>640</v>
      </c>
      <c r="M281" t="s">
        <v>15708</v>
      </c>
      <c r="N281" t="s">
        <v>639</v>
      </c>
      <c r="O281" t="s">
        <v>647</v>
      </c>
      <c r="P281" t="s">
        <v>5</v>
      </c>
      <c r="Q281" t="s">
        <v>648</v>
      </c>
      <c r="R281" t="s">
        <v>640</v>
      </c>
      <c r="S281" t="s">
        <v>15709</v>
      </c>
      <c r="T281" t="s">
        <v>15708</v>
      </c>
    </row>
    <row r="282" spans="1:20" x14ac:dyDescent="0.25">
      <c r="A282" t="s">
        <v>22</v>
      </c>
      <c r="B282" t="s">
        <v>27</v>
      </c>
      <c r="C282">
        <v>80</v>
      </c>
      <c r="D282">
        <v>1</v>
      </c>
      <c r="E282" t="s">
        <v>15710</v>
      </c>
      <c r="F282">
        <v>80</v>
      </c>
      <c r="G282">
        <v>0</v>
      </c>
      <c r="H282" t="s">
        <v>649</v>
      </c>
      <c r="I282" t="s">
        <v>9134</v>
      </c>
      <c r="J282" t="s">
        <v>15711</v>
      </c>
      <c r="K282" t="s">
        <v>15712</v>
      </c>
      <c r="L282" t="s">
        <v>4776</v>
      </c>
      <c r="M282" t="s">
        <v>15713</v>
      </c>
      <c r="N282" t="s">
        <v>639</v>
      </c>
      <c r="O282" t="s">
        <v>651</v>
      </c>
      <c r="P282" t="s">
        <v>26</v>
      </c>
      <c r="Q282" t="s">
        <v>652</v>
      </c>
      <c r="R282" t="s">
        <v>640</v>
      </c>
      <c r="S282" t="s">
        <v>15714</v>
      </c>
      <c r="T282" t="s">
        <v>15715</v>
      </c>
    </row>
    <row r="283" spans="1:20" x14ac:dyDescent="0.25">
      <c r="A283" t="s">
        <v>240</v>
      </c>
      <c r="B283" t="s">
        <v>246</v>
      </c>
      <c r="C283">
        <v>139</v>
      </c>
      <c r="D283">
        <v>1</v>
      </c>
      <c r="E283" t="s">
        <v>15716</v>
      </c>
      <c r="F283">
        <v>139</v>
      </c>
      <c r="G283">
        <v>0</v>
      </c>
      <c r="H283" t="s">
        <v>649</v>
      </c>
      <c r="I283" t="s">
        <v>15717</v>
      </c>
      <c r="J283" t="s">
        <v>15718</v>
      </c>
      <c r="K283" t="s">
        <v>15719</v>
      </c>
      <c r="L283" t="s">
        <v>5824</v>
      </c>
      <c r="M283" t="s">
        <v>15720</v>
      </c>
      <c r="N283" t="s">
        <v>639</v>
      </c>
      <c r="O283" t="s">
        <v>651</v>
      </c>
      <c r="P283" t="s">
        <v>26</v>
      </c>
      <c r="Q283" t="s">
        <v>652</v>
      </c>
      <c r="R283" t="s">
        <v>640</v>
      </c>
      <c r="S283" t="s">
        <v>15721</v>
      </c>
      <c r="T283" t="s">
        <v>15720</v>
      </c>
    </row>
    <row r="284" spans="1:20" x14ac:dyDescent="0.25">
      <c r="A284" t="s">
        <v>239</v>
      </c>
      <c r="B284" t="s">
        <v>245</v>
      </c>
      <c r="C284">
        <v>139</v>
      </c>
      <c r="D284">
        <v>1</v>
      </c>
      <c r="E284" t="s">
        <v>15722</v>
      </c>
      <c r="F284">
        <v>139</v>
      </c>
      <c r="G284">
        <v>0</v>
      </c>
      <c r="H284" t="s">
        <v>649</v>
      </c>
      <c r="I284" t="s">
        <v>15717</v>
      </c>
      <c r="J284" t="s">
        <v>15718</v>
      </c>
      <c r="K284" t="s">
        <v>15719</v>
      </c>
      <c r="L284" t="s">
        <v>5824</v>
      </c>
      <c r="M284" t="s">
        <v>14032</v>
      </c>
      <c r="N284" t="s">
        <v>639</v>
      </c>
      <c r="O284" t="s">
        <v>651</v>
      </c>
      <c r="P284" t="s">
        <v>26</v>
      </c>
      <c r="Q284" t="s">
        <v>652</v>
      </c>
      <c r="R284" t="s">
        <v>640</v>
      </c>
      <c r="S284" t="s">
        <v>15723</v>
      </c>
      <c r="T284" t="s">
        <v>14032</v>
      </c>
    </row>
    <row r="285" spans="1:20" x14ac:dyDescent="0.25">
      <c r="A285" t="s">
        <v>240</v>
      </c>
      <c r="B285" t="s">
        <v>742</v>
      </c>
      <c r="C285">
        <v>45.85</v>
      </c>
      <c r="D285">
        <v>1</v>
      </c>
      <c r="E285" t="s">
        <v>15724</v>
      </c>
      <c r="F285">
        <v>54.85</v>
      </c>
      <c r="G285">
        <v>9</v>
      </c>
      <c r="H285" t="s">
        <v>677</v>
      </c>
      <c r="I285" t="s">
        <v>15725</v>
      </c>
      <c r="J285" t="s">
        <v>15726</v>
      </c>
      <c r="K285" t="s">
        <v>903</v>
      </c>
      <c r="L285" t="s">
        <v>15727</v>
      </c>
      <c r="M285" t="s">
        <v>15728</v>
      </c>
      <c r="N285" t="s">
        <v>639</v>
      </c>
      <c r="O285" t="s">
        <v>678</v>
      </c>
      <c r="P285" t="s">
        <v>23</v>
      </c>
      <c r="Q285" t="s">
        <v>679</v>
      </c>
      <c r="R285" t="s">
        <v>640</v>
      </c>
      <c r="S285" t="s">
        <v>15729</v>
      </c>
      <c r="T285" t="s">
        <v>15728</v>
      </c>
    </row>
    <row r="286" spans="1:20" x14ac:dyDescent="0.25">
      <c r="A286" t="s">
        <v>241</v>
      </c>
      <c r="B286" t="s">
        <v>2885</v>
      </c>
      <c r="C286">
        <v>77.39</v>
      </c>
      <c r="D286">
        <v>1</v>
      </c>
      <c r="E286" t="s">
        <v>15730</v>
      </c>
      <c r="F286">
        <v>77.39</v>
      </c>
      <c r="G286">
        <v>0</v>
      </c>
      <c r="H286" t="s">
        <v>649</v>
      </c>
      <c r="I286" t="s">
        <v>15731</v>
      </c>
      <c r="J286" t="s">
        <v>15732</v>
      </c>
      <c r="K286" t="s">
        <v>1068</v>
      </c>
      <c r="L286" t="s">
        <v>15733</v>
      </c>
      <c r="M286" t="s">
        <v>15734</v>
      </c>
      <c r="N286" t="s">
        <v>639</v>
      </c>
      <c r="O286" t="s">
        <v>678</v>
      </c>
      <c r="P286" t="s">
        <v>23</v>
      </c>
      <c r="Q286" t="s">
        <v>679</v>
      </c>
      <c r="R286" t="s">
        <v>640</v>
      </c>
      <c r="S286" t="s">
        <v>15735</v>
      </c>
      <c r="T286" t="s">
        <v>15734</v>
      </c>
    </row>
    <row r="287" spans="1:20" x14ac:dyDescent="0.25">
      <c r="A287" t="s">
        <v>22</v>
      </c>
      <c r="B287" t="s">
        <v>27</v>
      </c>
      <c r="C287">
        <v>80</v>
      </c>
      <c r="D287">
        <v>1</v>
      </c>
      <c r="E287" t="s">
        <v>15736</v>
      </c>
      <c r="F287">
        <v>80</v>
      </c>
      <c r="G287">
        <v>0</v>
      </c>
      <c r="H287" t="s">
        <v>649</v>
      </c>
      <c r="I287" t="s">
        <v>15737</v>
      </c>
      <c r="J287" t="s">
        <v>15738</v>
      </c>
      <c r="K287" t="s">
        <v>4540</v>
      </c>
      <c r="L287" t="s">
        <v>819</v>
      </c>
      <c r="M287" t="s">
        <v>15739</v>
      </c>
      <c r="N287" t="s">
        <v>639</v>
      </c>
      <c r="O287" t="s">
        <v>651</v>
      </c>
      <c r="P287" t="s">
        <v>26</v>
      </c>
      <c r="Q287" t="s">
        <v>652</v>
      </c>
      <c r="R287" t="s">
        <v>640</v>
      </c>
      <c r="S287" t="s">
        <v>15740</v>
      </c>
      <c r="T287" t="s">
        <v>15734</v>
      </c>
    </row>
    <row r="288" spans="1:20" x14ac:dyDescent="0.25">
      <c r="A288" t="s">
        <v>239</v>
      </c>
      <c r="B288" t="s">
        <v>245</v>
      </c>
      <c r="C288">
        <v>139</v>
      </c>
      <c r="D288">
        <v>1</v>
      </c>
      <c r="E288" t="s">
        <v>15741</v>
      </c>
      <c r="F288">
        <v>139</v>
      </c>
      <c r="G288">
        <v>0</v>
      </c>
      <c r="H288" t="s">
        <v>649</v>
      </c>
      <c r="I288" t="s">
        <v>15742</v>
      </c>
      <c r="J288" t="s">
        <v>15743</v>
      </c>
      <c r="K288" t="s">
        <v>15744</v>
      </c>
      <c r="L288" t="s">
        <v>834</v>
      </c>
      <c r="M288" t="s">
        <v>15720</v>
      </c>
      <c r="N288" t="s">
        <v>639</v>
      </c>
      <c r="O288" t="s">
        <v>651</v>
      </c>
      <c r="P288" t="s">
        <v>26</v>
      </c>
      <c r="Q288" t="s">
        <v>652</v>
      </c>
      <c r="R288" t="s">
        <v>640</v>
      </c>
      <c r="S288" t="s">
        <v>15745</v>
      </c>
      <c r="T288" t="s">
        <v>15734</v>
      </c>
    </row>
    <row r="289" spans="1:20" x14ac:dyDescent="0.25">
      <c r="A289" t="s">
        <v>10</v>
      </c>
      <c r="B289" t="s">
        <v>11</v>
      </c>
      <c r="C289">
        <v>54</v>
      </c>
      <c r="D289">
        <v>1</v>
      </c>
      <c r="E289" t="s">
        <v>15746</v>
      </c>
      <c r="F289">
        <v>518</v>
      </c>
      <c r="G289">
        <v>79</v>
      </c>
      <c r="H289" t="s">
        <v>649</v>
      </c>
      <c r="I289" t="s">
        <v>15747</v>
      </c>
      <c r="J289" t="s">
        <v>15748</v>
      </c>
      <c r="K289" t="s">
        <v>10830</v>
      </c>
      <c r="L289" t="s">
        <v>15749</v>
      </c>
      <c r="M289" t="s">
        <v>15750</v>
      </c>
      <c r="N289" t="s">
        <v>639</v>
      </c>
      <c r="O289" t="s">
        <v>678</v>
      </c>
      <c r="P289" t="s">
        <v>23</v>
      </c>
      <c r="Q289" t="s">
        <v>679</v>
      </c>
      <c r="R289" t="s">
        <v>640</v>
      </c>
      <c r="S289" t="s">
        <v>15751</v>
      </c>
      <c r="T289" t="s">
        <v>15750</v>
      </c>
    </row>
    <row r="290" spans="1:20" x14ac:dyDescent="0.25">
      <c r="A290" t="s">
        <v>14</v>
      </c>
      <c r="B290" t="s">
        <v>15</v>
      </c>
      <c r="C290">
        <v>55</v>
      </c>
      <c r="D290">
        <v>1</v>
      </c>
      <c r="E290" t="s">
        <v>15746</v>
      </c>
      <c r="F290">
        <v>518</v>
      </c>
      <c r="G290">
        <v>79</v>
      </c>
      <c r="H290" t="s">
        <v>649</v>
      </c>
      <c r="I290" t="s">
        <v>15747</v>
      </c>
      <c r="J290" t="s">
        <v>15748</v>
      </c>
      <c r="K290" t="s">
        <v>10830</v>
      </c>
      <c r="L290" t="s">
        <v>15749</v>
      </c>
      <c r="M290" t="s">
        <v>15750</v>
      </c>
      <c r="N290" t="s">
        <v>639</v>
      </c>
      <c r="O290" t="s">
        <v>678</v>
      </c>
      <c r="P290" t="s">
        <v>23</v>
      </c>
      <c r="Q290" t="s">
        <v>679</v>
      </c>
      <c r="R290" t="s">
        <v>640</v>
      </c>
      <c r="S290" t="s">
        <v>15751</v>
      </c>
      <c r="T290" t="s">
        <v>15750</v>
      </c>
    </row>
    <row r="291" spans="1:20" x14ac:dyDescent="0.25">
      <c r="A291" t="s">
        <v>14</v>
      </c>
      <c r="B291" t="s">
        <v>15</v>
      </c>
      <c r="C291">
        <v>54.5</v>
      </c>
      <c r="D291">
        <v>2</v>
      </c>
      <c r="E291" t="s">
        <v>15746</v>
      </c>
      <c r="F291">
        <v>518</v>
      </c>
      <c r="G291">
        <v>79</v>
      </c>
      <c r="H291" t="s">
        <v>649</v>
      </c>
      <c r="I291" t="s">
        <v>15747</v>
      </c>
      <c r="J291" t="s">
        <v>15748</v>
      </c>
      <c r="K291" t="s">
        <v>10830</v>
      </c>
      <c r="L291" t="s">
        <v>15749</v>
      </c>
      <c r="M291" t="s">
        <v>15750</v>
      </c>
      <c r="N291" t="s">
        <v>639</v>
      </c>
      <c r="O291" t="s">
        <v>678</v>
      </c>
      <c r="P291" t="s">
        <v>23</v>
      </c>
      <c r="Q291" t="s">
        <v>679</v>
      </c>
      <c r="R291" t="s">
        <v>640</v>
      </c>
      <c r="S291" t="s">
        <v>15751</v>
      </c>
      <c r="T291" t="s">
        <v>15750</v>
      </c>
    </row>
    <row r="292" spans="1:20" x14ac:dyDescent="0.25">
      <c r="A292" t="s">
        <v>14</v>
      </c>
      <c r="B292" t="s">
        <v>15</v>
      </c>
      <c r="C292">
        <v>54.5</v>
      </c>
      <c r="D292">
        <v>2</v>
      </c>
      <c r="E292" t="s">
        <v>15746</v>
      </c>
      <c r="F292">
        <v>518</v>
      </c>
      <c r="G292">
        <v>79</v>
      </c>
      <c r="H292" t="s">
        <v>649</v>
      </c>
      <c r="I292" t="s">
        <v>15747</v>
      </c>
      <c r="J292" t="s">
        <v>15748</v>
      </c>
      <c r="K292" t="s">
        <v>10830</v>
      </c>
      <c r="L292" t="s">
        <v>15749</v>
      </c>
      <c r="M292" t="s">
        <v>15750</v>
      </c>
      <c r="N292" t="s">
        <v>639</v>
      </c>
      <c r="O292" t="s">
        <v>678</v>
      </c>
      <c r="P292" t="s">
        <v>23</v>
      </c>
      <c r="Q292" t="s">
        <v>679</v>
      </c>
      <c r="R292" t="s">
        <v>640</v>
      </c>
      <c r="S292" t="s">
        <v>15751</v>
      </c>
      <c r="T292" t="s">
        <v>15750</v>
      </c>
    </row>
    <row r="293" spans="1:20" x14ac:dyDescent="0.25">
      <c r="A293" t="s">
        <v>14</v>
      </c>
      <c r="B293" t="s">
        <v>15</v>
      </c>
      <c r="C293">
        <v>54.5</v>
      </c>
      <c r="D293">
        <v>2</v>
      </c>
      <c r="E293" t="s">
        <v>15746</v>
      </c>
      <c r="F293">
        <v>518</v>
      </c>
      <c r="G293">
        <v>79</v>
      </c>
      <c r="H293" t="s">
        <v>649</v>
      </c>
      <c r="I293" t="s">
        <v>15747</v>
      </c>
      <c r="J293" t="s">
        <v>15748</v>
      </c>
      <c r="K293" t="s">
        <v>10830</v>
      </c>
      <c r="L293" t="s">
        <v>15749</v>
      </c>
      <c r="M293" t="s">
        <v>15750</v>
      </c>
      <c r="N293" t="s">
        <v>639</v>
      </c>
      <c r="O293" t="s">
        <v>678</v>
      </c>
      <c r="P293" t="s">
        <v>23</v>
      </c>
      <c r="Q293" t="s">
        <v>679</v>
      </c>
      <c r="R293" t="s">
        <v>640</v>
      </c>
      <c r="S293" t="s">
        <v>15751</v>
      </c>
      <c r="T293" t="s">
        <v>15750</v>
      </c>
    </row>
    <row r="294" spans="1:20" x14ac:dyDescent="0.25">
      <c r="A294" t="s">
        <v>14</v>
      </c>
      <c r="B294" t="s">
        <v>15</v>
      </c>
      <c r="C294">
        <v>54.5</v>
      </c>
      <c r="D294">
        <v>2</v>
      </c>
      <c r="E294" t="s">
        <v>15746</v>
      </c>
      <c r="F294">
        <v>518</v>
      </c>
      <c r="G294">
        <v>79</v>
      </c>
      <c r="H294" t="s">
        <v>649</v>
      </c>
      <c r="I294" t="s">
        <v>15747</v>
      </c>
      <c r="J294" t="s">
        <v>15748</v>
      </c>
      <c r="K294" t="s">
        <v>10830</v>
      </c>
      <c r="L294" t="s">
        <v>15749</v>
      </c>
      <c r="M294" t="s">
        <v>15750</v>
      </c>
      <c r="N294" t="s">
        <v>639</v>
      </c>
      <c r="O294" t="s">
        <v>678</v>
      </c>
      <c r="P294" t="s">
        <v>23</v>
      </c>
      <c r="Q294" t="s">
        <v>679</v>
      </c>
      <c r="R294" t="s">
        <v>640</v>
      </c>
      <c r="S294" t="s">
        <v>15751</v>
      </c>
      <c r="T294" t="s">
        <v>15750</v>
      </c>
    </row>
  </sheetData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388"/>
  <sheetViews>
    <sheetView zoomScale="70" zoomScaleNormal="70" workbookViewId="0">
      <pane xSplit="2" ySplit="1" topLeftCell="S341" activePane="bottomRight" state="frozen"/>
      <selection sqref="A1:XFD1048576"/>
      <selection pane="topRight" sqref="A1:XFD1048576"/>
      <selection pane="bottomLeft" sqref="A1:XFD1048576"/>
      <selection pane="bottomRight" activeCell="U369" sqref="U36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240</v>
      </c>
      <c r="B2" t="s">
        <v>742</v>
      </c>
      <c r="C2">
        <v>103.38</v>
      </c>
      <c r="D2">
        <v>1</v>
      </c>
      <c r="E2" t="s">
        <v>15752</v>
      </c>
      <c r="F2">
        <v>103.38</v>
      </c>
      <c r="G2">
        <v>0</v>
      </c>
      <c r="H2" t="s">
        <v>677</v>
      </c>
      <c r="I2" t="s">
        <v>15753</v>
      </c>
      <c r="J2" t="s">
        <v>15754</v>
      </c>
      <c r="K2" t="s">
        <v>6833</v>
      </c>
      <c r="L2" t="s">
        <v>15755</v>
      </c>
      <c r="M2" t="s">
        <v>15756</v>
      </c>
      <c r="N2" t="s">
        <v>639</v>
      </c>
      <c r="O2" t="s">
        <v>678</v>
      </c>
      <c r="P2" t="s">
        <v>23</v>
      </c>
      <c r="Q2" t="s">
        <v>679</v>
      </c>
      <c r="R2" t="s">
        <v>640</v>
      </c>
      <c r="S2" t="s">
        <v>15757</v>
      </c>
      <c r="T2" t="s">
        <v>15756</v>
      </c>
      <c r="U2" s="50" t="s">
        <v>147</v>
      </c>
      <c r="V2">
        <v>441</v>
      </c>
    </row>
    <row r="3" spans="1:22" x14ac:dyDescent="0.25">
      <c r="A3" t="s">
        <v>18</v>
      </c>
      <c r="B3" t="s">
        <v>19</v>
      </c>
      <c r="C3">
        <v>66.666666666666671</v>
      </c>
      <c r="D3">
        <v>6</v>
      </c>
      <c r="E3" t="s">
        <v>15758</v>
      </c>
      <c r="F3">
        <v>258</v>
      </c>
      <c r="G3">
        <v>0</v>
      </c>
      <c r="H3" t="s">
        <v>637</v>
      </c>
      <c r="I3" t="s">
        <v>15759</v>
      </c>
      <c r="J3" t="s">
        <v>754</v>
      </c>
      <c r="K3" t="s">
        <v>639</v>
      </c>
      <c r="L3" t="s">
        <v>640</v>
      </c>
      <c r="M3" t="s">
        <v>15760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15761</v>
      </c>
      <c r="T3" t="s">
        <v>15760</v>
      </c>
      <c r="U3" s="51" t="s">
        <v>148</v>
      </c>
      <c r="V3">
        <v>441</v>
      </c>
    </row>
    <row r="4" spans="1:22" x14ac:dyDescent="0.25">
      <c r="A4" t="s">
        <v>14</v>
      </c>
      <c r="B4" t="s">
        <v>15</v>
      </c>
      <c r="C4">
        <v>54.5</v>
      </c>
      <c r="D4">
        <v>2</v>
      </c>
      <c r="E4" t="s">
        <v>15762</v>
      </c>
      <c r="F4">
        <v>37.200000000000003</v>
      </c>
      <c r="G4">
        <v>0</v>
      </c>
      <c r="H4" t="s">
        <v>677</v>
      </c>
      <c r="I4" t="s">
        <v>15763</v>
      </c>
      <c r="J4" t="s">
        <v>15764</v>
      </c>
      <c r="K4" t="s">
        <v>13813</v>
      </c>
      <c r="L4" t="s">
        <v>15765</v>
      </c>
      <c r="M4" t="s">
        <v>15766</v>
      </c>
      <c r="N4" t="s">
        <v>639</v>
      </c>
      <c r="O4" t="s">
        <v>678</v>
      </c>
      <c r="P4" t="s">
        <v>23</v>
      </c>
      <c r="Q4" t="s">
        <v>679</v>
      </c>
      <c r="R4" t="s">
        <v>640</v>
      </c>
      <c r="S4" t="s">
        <v>15767</v>
      </c>
      <c r="T4" t="s">
        <v>15766</v>
      </c>
      <c r="U4" s="50" t="s">
        <v>20</v>
      </c>
      <c r="V4">
        <v>10</v>
      </c>
    </row>
    <row r="5" spans="1:22" x14ac:dyDescent="0.25">
      <c r="A5" t="s">
        <v>18</v>
      </c>
      <c r="B5" t="s">
        <v>19</v>
      </c>
      <c r="C5">
        <v>66.666666666666671</v>
      </c>
      <c r="D5">
        <v>3</v>
      </c>
      <c r="E5" t="s">
        <v>15768</v>
      </c>
      <c r="F5">
        <v>129</v>
      </c>
      <c r="G5">
        <v>0</v>
      </c>
      <c r="H5" t="s">
        <v>637</v>
      </c>
      <c r="I5" t="s">
        <v>15769</v>
      </c>
      <c r="J5" t="s">
        <v>699</v>
      </c>
      <c r="K5" t="s">
        <v>639</v>
      </c>
      <c r="L5" t="s">
        <v>640</v>
      </c>
      <c r="M5" t="s">
        <v>15770</v>
      </c>
      <c r="N5" t="s">
        <v>639</v>
      </c>
      <c r="O5" t="s">
        <v>647</v>
      </c>
      <c r="P5" t="s">
        <v>5</v>
      </c>
      <c r="Q5" t="s">
        <v>648</v>
      </c>
      <c r="R5" t="s">
        <v>640</v>
      </c>
      <c r="S5" t="s">
        <v>15771</v>
      </c>
      <c r="T5" t="s">
        <v>15770</v>
      </c>
      <c r="U5" s="51" t="s">
        <v>21</v>
      </c>
      <c r="V5">
        <v>10</v>
      </c>
    </row>
    <row r="6" spans="1:22" x14ac:dyDescent="0.25">
      <c r="A6" t="s">
        <v>601</v>
      </c>
      <c r="B6" t="s">
        <v>602</v>
      </c>
      <c r="C6">
        <v>139</v>
      </c>
      <c r="D6">
        <v>2</v>
      </c>
      <c r="E6" t="s">
        <v>15772</v>
      </c>
      <c r="F6">
        <v>1390</v>
      </c>
      <c r="G6">
        <v>0</v>
      </c>
      <c r="H6" t="s">
        <v>649</v>
      </c>
      <c r="I6" t="s">
        <v>13102</v>
      </c>
      <c r="J6" t="s">
        <v>15773</v>
      </c>
      <c r="K6" t="s">
        <v>4688</v>
      </c>
      <c r="L6" t="s">
        <v>4571</v>
      </c>
      <c r="M6" t="s">
        <v>15774</v>
      </c>
      <c r="N6" t="s">
        <v>639</v>
      </c>
      <c r="O6" t="s">
        <v>651</v>
      </c>
      <c r="P6" t="s">
        <v>26</v>
      </c>
      <c r="Q6" t="s">
        <v>652</v>
      </c>
      <c r="R6" t="s">
        <v>640</v>
      </c>
      <c r="S6" t="s">
        <v>15775</v>
      </c>
      <c r="T6" t="s">
        <v>15776</v>
      </c>
      <c r="U6" s="50" t="s">
        <v>75</v>
      </c>
      <c r="V6">
        <v>10</v>
      </c>
    </row>
    <row r="7" spans="1:22" x14ac:dyDescent="0.25">
      <c r="A7" t="s">
        <v>241</v>
      </c>
      <c r="B7" t="s">
        <v>247</v>
      </c>
      <c r="C7">
        <v>139</v>
      </c>
      <c r="D7">
        <v>2</v>
      </c>
      <c r="E7" t="s">
        <v>15772</v>
      </c>
      <c r="F7">
        <v>1390</v>
      </c>
      <c r="G7">
        <v>0</v>
      </c>
      <c r="H7" t="s">
        <v>649</v>
      </c>
      <c r="I7" t="s">
        <v>13102</v>
      </c>
      <c r="J7" t="s">
        <v>15773</v>
      </c>
      <c r="K7" t="s">
        <v>4688</v>
      </c>
      <c r="L7" t="s">
        <v>4571</v>
      </c>
      <c r="M7" t="s">
        <v>15774</v>
      </c>
      <c r="N7" t="s">
        <v>639</v>
      </c>
      <c r="O7" t="s">
        <v>651</v>
      </c>
      <c r="P7" t="s">
        <v>26</v>
      </c>
      <c r="Q7" t="s">
        <v>652</v>
      </c>
      <c r="R7" t="s">
        <v>640</v>
      </c>
      <c r="S7" t="s">
        <v>15775</v>
      </c>
      <c r="T7" t="s">
        <v>15776</v>
      </c>
      <c r="U7" s="51" t="s">
        <v>76</v>
      </c>
      <c r="V7">
        <v>10</v>
      </c>
    </row>
    <row r="8" spans="1:22" x14ac:dyDescent="0.25">
      <c r="A8" t="s">
        <v>240</v>
      </c>
      <c r="B8" t="s">
        <v>246</v>
      </c>
      <c r="C8">
        <v>139</v>
      </c>
      <c r="D8">
        <v>3</v>
      </c>
      <c r="E8" t="s">
        <v>15772</v>
      </c>
      <c r="F8">
        <v>1390</v>
      </c>
      <c r="G8">
        <v>0</v>
      </c>
      <c r="H8" t="s">
        <v>649</v>
      </c>
      <c r="I8" t="s">
        <v>13102</v>
      </c>
      <c r="J8" t="s">
        <v>15773</v>
      </c>
      <c r="K8" t="s">
        <v>4688</v>
      </c>
      <c r="L8" t="s">
        <v>4571</v>
      </c>
      <c r="M8" t="s">
        <v>15774</v>
      </c>
      <c r="N8" t="s">
        <v>639</v>
      </c>
      <c r="O8" t="s">
        <v>651</v>
      </c>
      <c r="P8" t="s">
        <v>26</v>
      </c>
      <c r="Q8" t="s">
        <v>652</v>
      </c>
      <c r="R8" t="s">
        <v>640</v>
      </c>
      <c r="S8" t="s">
        <v>15775</v>
      </c>
      <c r="T8" t="s">
        <v>15776</v>
      </c>
      <c r="U8" s="50" t="s">
        <v>22</v>
      </c>
      <c r="V8">
        <v>119</v>
      </c>
    </row>
    <row r="9" spans="1:22" x14ac:dyDescent="0.25">
      <c r="A9" t="s">
        <v>239</v>
      </c>
      <c r="B9" t="s">
        <v>245</v>
      </c>
      <c r="C9">
        <v>139</v>
      </c>
      <c r="D9">
        <v>3</v>
      </c>
      <c r="E9" t="s">
        <v>15772</v>
      </c>
      <c r="F9">
        <v>1390</v>
      </c>
      <c r="G9">
        <v>0</v>
      </c>
      <c r="H9" t="s">
        <v>649</v>
      </c>
      <c r="I9" t="s">
        <v>13102</v>
      </c>
      <c r="J9" t="s">
        <v>15773</v>
      </c>
      <c r="K9" t="s">
        <v>4688</v>
      </c>
      <c r="L9" t="s">
        <v>4571</v>
      </c>
      <c r="M9" t="s">
        <v>15774</v>
      </c>
      <c r="N9" t="s">
        <v>639</v>
      </c>
      <c r="O9" t="s">
        <v>651</v>
      </c>
      <c r="P9" t="s">
        <v>26</v>
      </c>
      <c r="Q9" t="s">
        <v>652</v>
      </c>
      <c r="R9" t="s">
        <v>640</v>
      </c>
      <c r="S9" t="s">
        <v>15775</v>
      </c>
      <c r="T9" t="s">
        <v>15776</v>
      </c>
      <c r="U9" s="51" t="s">
        <v>213</v>
      </c>
      <c r="V9">
        <v>3</v>
      </c>
    </row>
    <row r="10" spans="1:22" x14ac:dyDescent="0.25">
      <c r="A10" t="s">
        <v>22</v>
      </c>
      <c r="B10" t="s">
        <v>27</v>
      </c>
      <c r="C10">
        <v>66.333333333333329</v>
      </c>
      <c r="D10">
        <v>3</v>
      </c>
      <c r="E10" t="s">
        <v>15777</v>
      </c>
      <c r="F10">
        <v>220</v>
      </c>
      <c r="G10">
        <v>0</v>
      </c>
      <c r="H10" t="s">
        <v>661</v>
      </c>
      <c r="I10" t="s">
        <v>12377</v>
      </c>
      <c r="J10" t="s">
        <v>653</v>
      </c>
      <c r="K10" t="s">
        <v>639</v>
      </c>
      <c r="L10" t="s">
        <v>640</v>
      </c>
      <c r="M10" t="s">
        <v>15778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15779</v>
      </c>
      <c r="T10" t="s">
        <v>15780</v>
      </c>
      <c r="U10" s="51" t="s">
        <v>27</v>
      </c>
      <c r="V10">
        <v>116</v>
      </c>
    </row>
    <row r="11" spans="1:22" x14ac:dyDescent="0.25">
      <c r="A11" t="s">
        <v>241</v>
      </c>
      <c r="B11" t="s">
        <v>247</v>
      </c>
      <c r="C11">
        <v>159</v>
      </c>
      <c r="D11">
        <v>1</v>
      </c>
      <c r="E11" t="s">
        <v>15781</v>
      </c>
      <c r="F11">
        <v>198</v>
      </c>
      <c r="G11">
        <v>0</v>
      </c>
      <c r="H11" t="s">
        <v>637</v>
      </c>
      <c r="I11" t="s">
        <v>15782</v>
      </c>
      <c r="J11" t="s">
        <v>727</v>
      </c>
      <c r="K11" t="s">
        <v>639</v>
      </c>
      <c r="L11" t="s">
        <v>640</v>
      </c>
      <c r="M11" t="s">
        <v>15783</v>
      </c>
      <c r="N11" t="s">
        <v>639</v>
      </c>
      <c r="O11" t="s">
        <v>647</v>
      </c>
      <c r="P11" t="s">
        <v>5</v>
      </c>
      <c r="Q11" t="s">
        <v>648</v>
      </c>
      <c r="R11" t="s">
        <v>640</v>
      </c>
      <c r="S11" t="s">
        <v>15784</v>
      </c>
      <c r="T11" t="s">
        <v>15783</v>
      </c>
      <c r="U11" s="50" t="s">
        <v>18</v>
      </c>
      <c r="V11">
        <v>110</v>
      </c>
    </row>
    <row r="12" spans="1:22" x14ac:dyDescent="0.25">
      <c r="A12" t="s">
        <v>239</v>
      </c>
      <c r="B12" t="s">
        <v>245</v>
      </c>
      <c r="C12">
        <v>159</v>
      </c>
      <c r="D12">
        <v>1</v>
      </c>
      <c r="E12" t="s">
        <v>15781</v>
      </c>
      <c r="F12">
        <v>198</v>
      </c>
      <c r="G12">
        <v>0</v>
      </c>
      <c r="H12" t="s">
        <v>637</v>
      </c>
      <c r="I12" t="s">
        <v>15782</v>
      </c>
      <c r="J12" t="s">
        <v>727</v>
      </c>
      <c r="K12" t="s">
        <v>639</v>
      </c>
      <c r="L12" t="s">
        <v>640</v>
      </c>
      <c r="M12" t="s">
        <v>15783</v>
      </c>
      <c r="N12" t="s">
        <v>639</v>
      </c>
      <c r="O12" t="s">
        <v>647</v>
      </c>
      <c r="P12" t="s">
        <v>5</v>
      </c>
      <c r="Q12" t="s">
        <v>648</v>
      </c>
      <c r="R12" t="s">
        <v>640</v>
      </c>
      <c r="S12" t="s">
        <v>15784</v>
      </c>
      <c r="T12" t="s">
        <v>15783</v>
      </c>
      <c r="U12" s="51" t="s">
        <v>19</v>
      </c>
      <c r="V12">
        <v>110</v>
      </c>
    </row>
    <row r="13" spans="1:22" x14ac:dyDescent="0.25">
      <c r="A13" t="s">
        <v>22</v>
      </c>
      <c r="B13" t="s">
        <v>27</v>
      </c>
      <c r="C13">
        <v>69.900000000000006</v>
      </c>
      <c r="D13">
        <v>10</v>
      </c>
      <c r="E13" t="s">
        <v>15785</v>
      </c>
      <c r="F13">
        <v>839</v>
      </c>
      <c r="G13">
        <v>39</v>
      </c>
      <c r="H13" t="s">
        <v>649</v>
      </c>
      <c r="I13" t="s">
        <v>2192</v>
      </c>
      <c r="J13" t="s">
        <v>15786</v>
      </c>
      <c r="K13" t="s">
        <v>1032</v>
      </c>
      <c r="L13" t="s">
        <v>5172</v>
      </c>
      <c r="M13" t="s">
        <v>15787</v>
      </c>
      <c r="N13" t="s">
        <v>639</v>
      </c>
      <c r="O13" t="s">
        <v>651</v>
      </c>
      <c r="P13" t="s">
        <v>26</v>
      </c>
      <c r="Q13" t="s">
        <v>652</v>
      </c>
      <c r="R13" t="s">
        <v>640</v>
      </c>
      <c r="S13" t="s">
        <v>15788</v>
      </c>
      <c r="T13" t="s">
        <v>15789</v>
      </c>
      <c r="U13" s="50" t="s">
        <v>101</v>
      </c>
      <c r="V13">
        <v>18</v>
      </c>
    </row>
    <row r="14" spans="1:22" x14ac:dyDescent="0.25">
      <c r="A14" t="s">
        <v>18</v>
      </c>
      <c r="B14" t="s">
        <v>19</v>
      </c>
      <c r="C14">
        <v>66.666666666666671</v>
      </c>
      <c r="D14">
        <v>3</v>
      </c>
      <c r="E14" t="s">
        <v>15790</v>
      </c>
      <c r="F14">
        <v>229</v>
      </c>
      <c r="G14">
        <v>0</v>
      </c>
      <c r="H14" t="s">
        <v>637</v>
      </c>
      <c r="I14" t="s">
        <v>15791</v>
      </c>
      <c r="J14" t="s">
        <v>771</v>
      </c>
      <c r="K14" t="s">
        <v>639</v>
      </c>
      <c r="L14" t="s">
        <v>640</v>
      </c>
      <c r="M14" t="s">
        <v>15789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15792</v>
      </c>
      <c r="T14" t="s">
        <v>15789</v>
      </c>
      <c r="U14" s="51" t="s">
        <v>12585</v>
      </c>
      <c r="V14">
        <v>1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15790</v>
      </c>
      <c r="F15">
        <v>229</v>
      </c>
      <c r="G15">
        <v>0</v>
      </c>
      <c r="H15" t="s">
        <v>637</v>
      </c>
      <c r="I15" t="s">
        <v>15791</v>
      </c>
      <c r="J15" t="s">
        <v>771</v>
      </c>
      <c r="K15" t="s">
        <v>639</v>
      </c>
      <c r="L15" t="s">
        <v>640</v>
      </c>
      <c r="M15" t="s">
        <v>15789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15792</v>
      </c>
      <c r="T15" t="s">
        <v>15789</v>
      </c>
      <c r="U15" s="51" t="s">
        <v>931</v>
      </c>
      <c r="V15">
        <v>2</v>
      </c>
    </row>
    <row r="16" spans="1:22" x14ac:dyDescent="0.25">
      <c r="A16" t="s">
        <v>22</v>
      </c>
      <c r="B16" t="s">
        <v>27</v>
      </c>
      <c r="C16">
        <v>66.333333333333329</v>
      </c>
      <c r="D16">
        <v>3</v>
      </c>
      <c r="E16" t="s">
        <v>15793</v>
      </c>
      <c r="F16">
        <v>197</v>
      </c>
      <c r="G16">
        <v>0</v>
      </c>
      <c r="H16" t="s">
        <v>637</v>
      </c>
      <c r="I16" t="s">
        <v>15794</v>
      </c>
      <c r="J16" t="s">
        <v>735</v>
      </c>
      <c r="K16" t="s">
        <v>639</v>
      </c>
      <c r="L16" t="s">
        <v>640</v>
      </c>
      <c r="M16" t="s">
        <v>15789</v>
      </c>
      <c r="N16" t="s">
        <v>639</v>
      </c>
      <c r="O16" t="s">
        <v>647</v>
      </c>
      <c r="P16" t="s">
        <v>5</v>
      </c>
      <c r="Q16" t="s">
        <v>648</v>
      </c>
      <c r="R16" t="s">
        <v>640</v>
      </c>
      <c r="S16" t="s">
        <v>15795</v>
      </c>
      <c r="T16" t="s">
        <v>15789</v>
      </c>
      <c r="U16" s="51" t="s">
        <v>74</v>
      </c>
      <c r="V16">
        <v>15</v>
      </c>
    </row>
    <row r="17" spans="1:22" x14ac:dyDescent="0.25">
      <c r="A17" t="s">
        <v>18</v>
      </c>
      <c r="B17" t="s">
        <v>19</v>
      </c>
      <c r="C17">
        <v>66.666666666666671</v>
      </c>
      <c r="D17">
        <v>3</v>
      </c>
      <c r="E17" t="s">
        <v>15796</v>
      </c>
      <c r="F17">
        <v>129</v>
      </c>
      <c r="G17">
        <v>0</v>
      </c>
      <c r="H17" t="s">
        <v>637</v>
      </c>
      <c r="I17" t="s">
        <v>15797</v>
      </c>
      <c r="J17" t="s">
        <v>750</v>
      </c>
      <c r="K17" t="s">
        <v>639</v>
      </c>
      <c r="L17" t="s">
        <v>640</v>
      </c>
      <c r="M17" t="s">
        <v>15798</v>
      </c>
      <c r="N17" t="s">
        <v>639</v>
      </c>
      <c r="O17" t="s">
        <v>647</v>
      </c>
      <c r="P17" t="s">
        <v>5</v>
      </c>
      <c r="Q17" t="s">
        <v>648</v>
      </c>
      <c r="R17" t="s">
        <v>15799</v>
      </c>
      <c r="S17" t="s">
        <v>15800</v>
      </c>
      <c r="T17" t="s">
        <v>15798</v>
      </c>
      <c r="U17" s="50" t="s">
        <v>72</v>
      </c>
      <c r="V17">
        <v>19</v>
      </c>
    </row>
    <row r="18" spans="1:22" x14ac:dyDescent="0.25">
      <c r="A18" t="s">
        <v>22</v>
      </c>
      <c r="B18" t="s">
        <v>27</v>
      </c>
      <c r="C18">
        <v>66.333333333333329</v>
      </c>
      <c r="D18">
        <v>3</v>
      </c>
      <c r="E18" t="s">
        <v>15801</v>
      </c>
      <c r="F18">
        <v>197</v>
      </c>
      <c r="G18">
        <v>0</v>
      </c>
      <c r="H18" t="s">
        <v>637</v>
      </c>
      <c r="I18" t="s">
        <v>15802</v>
      </c>
      <c r="J18" t="s">
        <v>645</v>
      </c>
      <c r="K18" t="s">
        <v>639</v>
      </c>
      <c r="L18" t="s">
        <v>640</v>
      </c>
      <c r="M18" t="s">
        <v>15803</v>
      </c>
      <c r="N18" t="s">
        <v>639</v>
      </c>
      <c r="O18" t="s">
        <v>647</v>
      </c>
      <c r="P18" t="s">
        <v>5</v>
      </c>
      <c r="Q18" t="s">
        <v>648</v>
      </c>
      <c r="R18" t="s">
        <v>640</v>
      </c>
      <c r="S18" t="s">
        <v>15804</v>
      </c>
      <c r="T18" t="s">
        <v>15805</v>
      </c>
      <c r="U18" s="51" t="s">
        <v>108</v>
      </c>
      <c r="V18">
        <v>19</v>
      </c>
    </row>
    <row r="19" spans="1:22" x14ac:dyDescent="0.25">
      <c r="A19" t="s">
        <v>241</v>
      </c>
      <c r="B19" t="s">
        <v>742</v>
      </c>
      <c r="C19">
        <v>107.2</v>
      </c>
      <c r="D19">
        <v>1</v>
      </c>
      <c r="E19" t="s">
        <v>15806</v>
      </c>
      <c r="F19">
        <v>114.2</v>
      </c>
      <c r="G19">
        <v>7</v>
      </c>
      <c r="H19" t="s">
        <v>677</v>
      </c>
      <c r="I19" t="s">
        <v>15807</v>
      </c>
      <c r="J19" t="s">
        <v>15808</v>
      </c>
      <c r="K19" t="s">
        <v>1170</v>
      </c>
      <c r="L19" t="s">
        <v>15809</v>
      </c>
      <c r="M19" t="s">
        <v>15805</v>
      </c>
      <c r="N19" t="s">
        <v>639</v>
      </c>
      <c r="O19" t="s">
        <v>678</v>
      </c>
      <c r="P19" t="s">
        <v>23</v>
      </c>
      <c r="Q19" t="s">
        <v>679</v>
      </c>
      <c r="R19" t="s">
        <v>640</v>
      </c>
      <c r="S19" t="s">
        <v>15810</v>
      </c>
      <c r="T19" t="s">
        <v>15805</v>
      </c>
      <c r="U19" s="50" t="s">
        <v>114</v>
      </c>
      <c r="V19">
        <v>10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15811</v>
      </c>
      <c r="F20">
        <v>200</v>
      </c>
      <c r="G20">
        <v>0</v>
      </c>
      <c r="H20" t="s">
        <v>637</v>
      </c>
      <c r="I20" t="s">
        <v>15812</v>
      </c>
      <c r="J20" t="s">
        <v>686</v>
      </c>
      <c r="K20" t="s">
        <v>639</v>
      </c>
      <c r="L20" t="s">
        <v>640</v>
      </c>
      <c r="M20" t="s">
        <v>15813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15814</v>
      </c>
      <c r="T20" t="s">
        <v>15815</v>
      </c>
      <c r="U20" s="51" t="s">
        <v>115</v>
      </c>
      <c r="V20">
        <v>10</v>
      </c>
    </row>
    <row r="21" spans="1:22" x14ac:dyDescent="0.25">
      <c r="A21" t="s">
        <v>22</v>
      </c>
      <c r="B21" t="s">
        <v>27</v>
      </c>
      <c r="C21">
        <v>116</v>
      </c>
      <c r="D21">
        <v>1</v>
      </c>
      <c r="E21" t="s">
        <v>15816</v>
      </c>
      <c r="F21">
        <v>239</v>
      </c>
      <c r="G21">
        <v>0</v>
      </c>
      <c r="H21" t="s">
        <v>649</v>
      </c>
      <c r="I21" t="s">
        <v>15817</v>
      </c>
      <c r="J21" t="s">
        <v>15818</v>
      </c>
      <c r="K21" t="s">
        <v>7383</v>
      </c>
      <c r="L21" t="s">
        <v>871</v>
      </c>
      <c r="M21" t="s">
        <v>15819</v>
      </c>
      <c r="N21" t="s">
        <v>639</v>
      </c>
      <c r="O21" t="s">
        <v>651</v>
      </c>
      <c r="P21" t="s">
        <v>26</v>
      </c>
      <c r="Q21" t="s">
        <v>652</v>
      </c>
      <c r="R21" t="s">
        <v>640</v>
      </c>
      <c r="S21" t="s">
        <v>15820</v>
      </c>
      <c r="T21" t="s">
        <v>15819</v>
      </c>
      <c r="U21" s="50" t="s">
        <v>112</v>
      </c>
      <c r="V21">
        <v>10</v>
      </c>
    </row>
    <row r="22" spans="1:22" x14ac:dyDescent="0.25">
      <c r="A22" t="s">
        <v>240</v>
      </c>
      <c r="B22" t="s">
        <v>246</v>
      </c>
      <c r="C22">
        <v>163</v>
      </c>
      <c r="D22">
        <v>1</v>
      </c>
      <c r="E22" t="s">
        <v>15816</v>
      </c>
      <c r="F22">
        <v>239</v>
      </c>
      <c r="G22">
        <v>0</v>
      </c>
      <c r="H22" t="s">
        <v>649</v>
      </c>
      <c r="I22" t="s">
        <v>15817</v>
      </c>
      <c r="J22" t="s">
        <v>15818</v>
      </c>
      <c r="K22" t="s">
        <v>7383</v>
      </c>
      <c r="L22" t="s">
        <v>871</v>
      </c>
      <c r="M22" t="s">
        <v>15819</v>
      </c>
      <c r="N22" t="s">
        <v>639</v>
      </c>
      <c r="O22" t="s">
        <v>651</v>
      </c>
      <c r="P22" t="s">
        <v>26</v>
      </c>
      <c r="Q22" t="s">
        <v>652</v>
      </c>
      <c r="R22" t="s">
        <v>640</v>
      </c>
      <c r="S22" t="s">
        <v>15820</v>
      </c>
      <c r="T22" t="s">
        <v>15819</v>
      </c>
      <c r="U22" s="51" t="s">
        <v>113</v>
      </c>
      <c r="V22">
        <v>10</v>
      </c>
    </row>
    <row r="23" spans="1:22" x14ac:dyDescent="0.25">
      <c r="A23" t="s">
        <v>18</v>
      </c>
      <c r="B23" t="s">
        <v>19</v>
      </c>
      <c r="C23">
        <v>66.666666666666671</v>
      </c>
      <c r="D23">
        <v>3</v>
      </c>
      <c r="E23" t="s">
        <v>15821</v>
      </c>
      <c r="F23">
        <v>129</v>
      </c>
      <c r="G23">
        <v>0</v>
      </c>
      <c r="H23" t="s">
        <v>637</v>
      </c>
      <c r="I23" t="s">
        <v>15822</v>
      </c>
      <c r="J23" t="s">
        <v>728</v>
      </c>
      <c r="K23" t="s">
        <v>639</v>
      </c>
      <c r="L23" t="s">
        <v>640</v>
      </c>
      <c r="M23" t="s">
        <v>15823</v>
      </c>
      <c r="N23" t="s">
        <v>639</v>
      </c>
      <c r="O23" t="s">
        <v>647</v>
      </c>
      <c r="P23" t="s">
        <v>5</v>
      </c>
      <c r="Q23" t="s">
        <v>648</v>
      </c>
      <c r="R23" t="s">
        <v>640</v>
      </c>
      <c r="S23" t="s">
        <v>15824</v>
      </c>
      <c r="T23" t="s">
        <v>15823</v>
      </c>
      <c r="U23" s="50" t="s">
        <v>12</v>
      </c>
      <c r="V23">
        <v>5</v>
      </c>
    </row>
    <row r="24" spans="1:22" x14ac:dyDescent="0.25">
      <c r="A24" t="s">
        <v>22</v>
      </c>
      <c r="B24" t="s">
        <v>27</v>
      </c>
      <c r="C24">
        <v>66.333333333333329</v>
      </c>
      <c r="D24">
        <v>3</v>
      </c>
      <c r="E24" t="s">
        <v>15825</v>
      </c>
      <c r="F24">
        <v>197</v>
      </c>
      <c r="G24">
        <v>0</v>
      </c>
      <c r="H24" t="s">
        <v>637</v>
      </c>
      <c r="I24" t="s">
        <v>15826</v>
      </c>
      <c r="J24" t="s">
        <v>792</v>
      </c>
      <c r="K24" t="s">
        <v>639</v>
      </c>
      <c r="L24" t="s">
        <v>640</v>
      </c>
      <c r="M24" t="s">
        <v>15827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15828</v>
      </c>
      <c r="T24" t="s">
        <v>15827</v>
      </c>
      <c r="U24" s="51" t="s">
        <v>13</v>
      </c>
      <c r="V24">
        <v>5</v>
      </c>
    </row>
    <row r="25" spans="1:22" x14ac:dyDescent="0.25">
      <c r="A25" t="s">
        <v>22</v>
      </c>
      <c r="B25" t="s">
        <v>27</v>
      </c>
      <c r="C25">
        <v>80</v>
      </c>
      <c r="D25">
        <v>3</v>
      </c>
      <c r="E25" t="s">
        <v>15829</v>
      </c>
      <c r="F25">
        <v>240</v>
      </c>
      <c r="G25">
        <v>0</v>
      </c>
      <c r="H25" t="s">
        <v>649</v>
      </c>
      <c r="I25" t="s">
        <v>15830</v>
      </c>
      <c r="J25" t="s">
        <v>15831</v>
      </c>
      <c r="K25" t="s">
        <v>15832</v>
      </c>
      <c r="L25" t="s">
        <v>8492</v>
      </c>
      <c r="M25" t="s">
        <v>15833</v>
      </c>
      <c r="N25" t="s">
        <v>639</v>
      </c>
      <c r="O25" t="s">
        <v>651</v>
      </c>
      <c r="P25" t="s">
        <v>26</v>
      </c>
      <c r="Q25" t="s">
        <v>652</v>
      </c>
      <c r="R25" t="s">
        <v>640</v>
      </c>
      <c r="S25" t="s">
        <v>15834</v>
      </c>
      <c r="T25" t="s">
        <v>15835</v>
      </c>
      <c r="U25" s="50" t="s">
        <v>14</v>
      </c>
      <c r="V25">
        <v>12</v>
      </c>
    </row>
    <row r="26" spans="1:22" x14ac:dyDescent="0.25">
      <c r="A26" t="s">
        <v>601</v>
      </c>
      <c r="B26" t="s">
        <v>2885</v>
      </c>
      <c r="C26">
        <v>109</v>
      </c>
      <c r="D26">
        <v>1</v>
      </c>
      <c r="E26" t="s">
        <v>15836</v>
      </c>
      <c r="F26">
        <v>396</v>
      </c>
      <c r="G26">
        <v>69</v>
      </c>
      <c r="H26" t="s">
        <v>649</v>
      </c>
      <c r="I26" t="s">
        <v>15837</v>
      </c>
      <c r="J26" t="s">
        <v>15838</v>
      </c>
      <c r="K26" t="s">
        <v>15839</v>
      </c>
      <c r="L26" t="s">
        <v>15840</v>
      </c>
      <c r="M26" t="s">
        <v>15835</v>
      </c>
      <c r="N26" t="s">
        <v>639</v>
      </c>
      <c r="O26" t="s">
        <v>678</v>
      </c>
      <c r="P26" t="s">
        <v>23</v>
      </c>
      <c r="Q26" t="s">
        <v>679</v>
      </c>
      <c r="R26" t="s">
        <v>640</v>
      </c>
      <c r="S26" t="s">
        <v>15841</v>
      </c>
      <c r="T26" t="s">
        <v>15835</v>
      </c>
      <c r="U26" s="51" t="s">
        <v>15</v>
      </c>
      <c r="V26">
        <v>12</v>
      </c>
    </row>
    <row r="27" spans="1:22" x14ac:dyDescent="0.25">
      <c r="A27" t="s">
        <v>240</v>
      </c>
      <c r="B27" t="s">
        <v>2885</v>
      </c>
      <c r="C27">
        <v>109</v>
      </c>
      <c r="D27">
        <v>1</v>
      </c>
      <c r="E27" t="s">
        <v>15836</v>
      </c>
      <c r="F27">
        <v>396</v>
      </c>
      <c r="G27">
        <v>69</v>
      </c>
      <c r="H27" t="s">
        <v>649</v>
      </c>
      <c r="I27" t="s">
        <v>15837</v>
      </c>
      <c r="J27" t="s">
        <v>15838</v>
      </c>
      <c r="K27" t="s">
        <v>15839</v>
      </c>
      <c r="L27" t="s">
        <v>15840</v>
      </c>
      <c r="M27" t="s">
        <v>15835</v>
      </c>
      <c r="N27" t="s">
        <v>639</v>
      </c>
      <c r="O27" t="s">
        <v>678</v>
      </c>
      <c r="P27" t="s">
        <v>23</v>
      </c>
      <c r="Q27" t="s">
        <v>679</v>
      </c>
      <c r="R27" t="s">
        <v>640</v>
      </c>
      <c r="S27" t="s">
        <v>15841</v>
      </c>
      <c r="T27" t="s">
        <v>15835</v>
      </c>
      <c r="U27" s="50" t="s">
        <v>10</v>
      </c>
      <c r="V27">
        <v>11</v>
      </c>
    </row>
    <row r="28" spans="1:22" x14ac:dyDescent="0.25">
      <c r="A28" t="s">
        <v>241</v>
      </c>
      <c r="B28" t="s">
        <v>2885</v>
      </c>
      <c r="C28">
        <v>109</v>
      </c>
      <c r="D28">
        <v>1</v>
      </c>
      <c r="E28" t="s">
        <v>15836</v>
      </c>
      <c r="F28">
        <v>396</v>
      </c>
      <c r="G28">
        <v>69</v>
      </c>
      <c r="H28" t="s">
        <v>649</v>
      </c>
      <c r="I28" t="s">
        <v>15837</v>
      </c>
      <c r="J28" t="s">
        <v>15838</v>
      </c>
      <c r="K28" t="s">
        <v>15839</v>
      </c>
      <c r="L28" t="s">
        <v>15840</v>
      </c>
      <c r="M28" t="s">
        <v>15835</v>
      </c>
      <c r="N28" t="s">
        <v>639</v>
      </c>
      <c r="O28" t="s">
        <v>678</v>
      </c>
      <c r="P28" t="s">
        <v>23</v>
      </c>
      <c r="Q28" t="s">
        <v>679</v>
      </c>
      <c r="R28" t="s">
        <v>640</v>
      </c>
      <c r="S28" t="s">
        <v>15841</v>
      </c>
      <c r="T28" t="s">
        <v>15835</v>
      </c>
      <c r="U28" s="51" t="s">
        <v>11</v>
      </c>
      <c r="V28">
        <v>11</v>
      </c>
    </row>
    <row r="29" spans="1:22" x14ac:dyDescent="0.25">
      <c r="A29" t="s">
        <v>239</v>
      </c>
      <c r="B29" t="s">
        <v>245</v>
      </c>
      <c r="C29">
        <v>159</v>
      </c>
      <c r="D29">
        <v>1</v>
      </c>
      <c r="E29" t="s">
        <v>15842</v>
      </c>
      <c r="F29">
        <v>99</v>
      </c>
      <c r="G29">
        <v>0</v>
      </c>
      <c r="H29" t="s">
        <v>637</v>
      </c>
      <c r="I29" t="s">
        <v>15843</v>
      </c>
      <c r="J29" t="s">
        <v>735</v>
      </c>
      <c r="K29" t="s">
        <v>639</v>
      </c>
      <c r="L29" t="s">
        <v>640</v>
      </c>
      <c r="M29" t="s">
        <v>15844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15845</v>
      </c>
      <c r="T29" t="s">
        <v>15844</v>
      </c>
      <c r="U29" s="50" t="s">
        <v>110</v>
      </c>
      <c r="V29">
        <v>10</v>
      </c>
    </row>
    <row r="30" spans="1:22" x14ac:dyDescent="0.25">
      <c r="A30" t="s">
        <v>18</v>
      </c>
      <c r="B30" t="s">
        <v>19</v>
      </c>
      <c r="C30">
        <v>66.666666666666671</v>
      </c>
      <c r="D30">
        <v>3</v>
      </c>
      <c r="E30" t="s">
        <v>15846</v>
      </c>
      <c r="F30">
        <v>129</v>
      </c>
      <c r="G30">
        <v>0</v>
      </c>
      <c r="H30" t="s">
        <v>637</v>
      </c>
      <c r="I30" t="s">
        <v>15847</v>
      </c>
      <c r="J30" t="s">
        <v>653</v>
      </c>
      <c r="K30" t="s">
        <v>639</v>
      </c>
      <c r="L30" t="s">
        <v>640</v>
      </c>
      <c r="M30" t="s">
        <v>15848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15849</v>
      </c>
      <c r="T30" t="s">
        <v>15848</v>
      </c>
      <c r="U30" s="51" t="s">
        <v>111</v>
      </c>
      <c r="V30">
        <v>10</v>
      </c>
    </row>
    <row r="31" spans="1:22" x14ac:dyDescent="0.25">
      <c r="A31" t="s">
        <v>147</v>
      </c>
      <c r="B31" t="s">
        <v>148</v>
      </c>
      <c r="C31">
        <v>50</v>
      </c>
      <c r="D31">
        <v>12</v>
      </c>
      <c r="E31" t="s">
        <v>15850</v>
      </c>
      <c r="F31">
        <v>400</v>
      </c>
      <c r="G31">
        <v>0</v>
      </c>
      <c r="H31" t="s">
        <v>637</v>
      </c>
      <c r="I31" t="s">
        <v>758</v>
      </c>
      <c r="J31" t="s">
        <v>646</v>
      </c>
      <c r="K31" t="s">
        <v>639</v>
      </c>
      <c r="L31" t="s">
        <v>640</v>
      </c>
      <c r="M31" t="s">
        <v>15848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15851</v>
      </c>
      <c r="T31" t="s">
        <v>15848</v>
      </c>
      <c r="U31" s="50" t="s">
        <v>239</v>
      </c>
      <c r="V31">
        <v>92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15852</v>
      </c>
      <c r="F32">
        <v>197</v>
      </c>
      <c r="G32">
        <v>0</v>
      </c>
      <c r="H32" t="s">
        <v>637</v>
      </c>
      <c r="I32" t="s">
        <v>15853</v>
      </c>
      <c r="J32" t="s">
        <v>663</v>
      </c>
      <c r="K32" t="s">
        <v>639</v>
      </c>
      <c r="L32" t="s">
        <v>640</v>
      </c>
      <c r="M32" t="s">
        <v>15854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15855</v>
      </c>
      <c r="T32" t="s">
        <v>15854</v>
      </c>
      <c r="U32" s="51" t="s">
        <v>245</v>
      </c>
      <c r="V32">
        <v>89</v>
      </c>
    </row>
    <row r="33" spans="1:22" x14ac:dyDescent="0.25">
      <c r="A33" t="s">
        <v>18</v>
      </c>
      <c r="B33" t="s">
        <v>19</v>
      </c>
      <c r="C33">
        <v>66.666666666666671</v>
      </c>
      <c r="D33">
        <v>3</v>
      </c>
      <c r="E33" t="s">
        <v>15856</v>
      </c>
      <c r="F33">
        <v>100</v>
      </c>
      <c r="G33">
        <v>0</v>
      </c>
      <c r="H33" t="s">
        <v>661</v>
      </c>
      <c r="I33" t="s">
        <v>15857</v>
      </c>
      <c r="J33" t="s">
        <v>683</v>
      </c>
      <c r="K33" t="s">
        <v>639</v>
      </c>
      <c r="L33" t="s">
        <v>640</v>
      </c>
      <c r="M33" t="s">
        <v>15858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15859</v>
      </c>
      <c r="T33" t="s">
        <v>15858</v>
      </c>
      <c r="U33" s="51" t="s">
        <v>742</v>
      </c>
      <c r="V33">
        <v>3</v>
      </c>
    </row>
    <row r="34" spans="1:22" x14ac:dyDescent="0.25">
      <c r="A34" t="s">
        <v>239</v>
      </c>
      <c r="B34" t="s">
        <v>245</v>
      </c>
      <c r="C34">
        <v>159</v>
      </c>
      <c r="D34">
        <v>1</v>
      </c>
      <c r="E34" t="s">
        <v>15860</v>
      </c>
      <c r="F34">
        <v>99</v>
      </c>
      <c r="G34">
        <v>0</v>
      </c>
      <c r="H34" t="s">
        <v>637</v>
      </c>
      <c r="I34" t="s">
        <v>15861</v>
      </c>
      <c r="J34" t="s">
        <v>726</v>
      </c>
      <c r="K34" t="s">
        <v>639</v>
      </c>
      <c r="L34" t="s">
        <v>640</v>
      </c>
      <c r="M34" t="s">
        <v>15862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15863</v>
      </c>
      <c r="T34" t="s">
        <v>15862</v>
      </c>
      <c r="U34" s="50" t="s">
        <v>240</v>
      </c>
      <c r="V34">
        <v>53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15864</v>
      </c>
      <c r="F35">
        <v>101</v>
      </c>
      <c r="G35">
        <v>1</v>
      </c>
      <c r="H35" t="s">
        <v>637</v>
      </c>
      <c r="I35" t="s">
        <v>15865</v>
      </c>
      <c r="J35" t="s">
        <v>675</v>
      </c>
      <c r="K35" t="s">
        <v>639</v>
      </c>
      <c r="L35" t="s">
        <v>640</v>
      </c>
      <c r="M35" t="s">
        <v>15866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15867</v>
      </c>
      <c r="T35" t="s">
        <v>15862</v>
      </c>
      <c r="U35" s="51" t="s">
        <v>246</v>
      </c>
      <c r="V35">
        <v>48</v>
      </c>
    </row>
    <row r="36" spans="1:22" x14ac:dyDescent="0.25">
      <c r="A36" t="s">
        <v>18</v>
      </c>
      <c r="B36" t="s">
        <v>19</v>
      </c>
      <c r="C36">
        <v>66.666666666666671</v>
      </c>
      <c r="D36">
        <v>6</v>
      </c>
      <c r="E36" t="s">
        <v>15868</v>
      </c>
      <c r="F36">
        <v>258</v>
      </c>
      <c r="G36">
        <v>0</v>
      </c>
      <c r="H36" t="s">
        <v>637</v>
      </c>
      <c r="I36" t="s">
        <v>15869</v>
      </c>
      <c r="J36" t="s">
        <v>702</v>
      </c>
      <c r="K36" t="s">
        <v>639</v>
      </c>
      <c r="L36" t="s">
        <v>640</v>
      </c>
      <c r="M36" t="s">
        <v>15870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15871</v>
      </c>
      <c r="T36" t="s">
        <v>15870</v>
      </c>
      <c r="U36" s="51" t="s">
        <v>2885</v>
      </c>
      <c r="V36">
        <v>1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15872</v>
      </c>
      <c r="F37">
        <v>100</v>
      </c>
      <c r="G37">
        <v>0</v>
      </c>
      <c r="H37" t="s">
        <v>637</v>
      </c>
      <c r="I37" t="s">
        <v>15873</v>
      </c>
      <c r="J37" t="s">
        <v>685</v>
      </c>
      <c r="K37" t="s">
        <v>639</v>
      </c>
      <c r="L37" t="s">
        <v>640</v>
      </c>
      <c r="M37" t="s">
        <v>15874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15875</v>
      </c>
      <c r="T37" t="s">
        <v>15874</v>
      </c>
      <c r="U37" s="51" t="s">
        <v>742</v>
      </c>
      <c r="V37">
        <v>4</v>
      </c>
    </row>
    <row r="38" spans="1:22" x14ac:dyDescent="0.25">
      <c r="A38" t="s">
        <v>601</v>
      </c>
      <c r="B38" t="s">
        <v>742</v>
      </c>
      <c r="C38">
        <v>44.55</v>
      </c>
      <c r="D38">
        <v>1</v>
      </c>
      <c r="E38" t="s">
        <v>15876</v>
      </c>
      <c r="F38">
        <v>44.55</v>
      </c>
      <c r="G38">
        <v>0</v>
      </c>
      <c r="H38" t="s">
        <v>677</v>
      </c>
      <c r="I38" t="s">
        <v>15877</v>
      </c>
      <c r="J38" t="s">
        <v>15878</v>
      </c>
      <c r="K38" t="s">
        <v>4467</v>
      </c>
      <c r="L38" t="s">
        <v>15879</v>
      </c>
      <c r="M38" t="s">
        <v>15880</v>
      </c>
      <c r="N38" t="s">
        <v>639</v>
      </c>
      <c r="O38" t="s">
        <v>678</v>
      </c>
      <c r="P38" t="s">
        <v>23</v>
      </c>
      <c r="Q38" t="s">
        <v>679</v>
      </c>
      <c r="R38" t="s">
        <v>640</v>
      </c>
      <c r="S38" t="s">
        <v>15881</v>
      </c>
      <c r="T38" t="s">
        <v>15880</v>
      </c>
      <c r="U38" s="50" t="s">
        <v>241</v>
      </c>
      <c r="V38">
        <v>72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15882</v>
      </c>
      <c r="F39">
        <v>100</v>
      </c>
      <c r="G39">
        <v>0</v>
      </c>
      <c r="H39" t="s">
        <v>637</v>
      </c>
      <c r="I39" t="s">
        <v>15883</v>
      </c>
      <c r="J39" t="s">
        <v>658</v>
      </c>
      <c r="K39" t="s">
        <v>639</v>
      </c>
      <c r="L39" t="s">
        <v>640</v>
      </c>
      <c r="M39" t="s">
        <v>15884</v>
      </c>
      <c r="N39" t="s">
        <v>639</v>
      </c>
      <c r="O39" t="s">
        <v>647</v>
      </c>
      <c r="P39" t="s">
        <v>5</v>
      </c>
      <c r="Q39" t="s">
        <v>648</v>
      </c>
      <c r="R39" t="s">
        <v>15885</v>
      </c>
      <c r="S39" t="s">
        <v>15886</v>
      </c>
      <c r="T39" t="s">
        <v>15884</v>
      </c>
      <c r="U39" s="51" t="s">
        <v>247</v>
      </c>
      <c r="V39">
        <v>68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15887</v>
      </c>
      <c r="F40">
        <v>200</v>
      </c>
      <c r="G40">
        <v>0</v>
      </c>
      <c r="H40" t="s">
        <v>637</v>
      </c>
      <c r="I40" t="s">
        <v>15888</v>
      </c>
      <c r="J40" t="s">
        <v>664</v>
      </c>
      <c r="K40" t="s">
        <v>639</v>
      </c>
      <c r="L40" t="s">
        <v>640</v>
      </c>
      <c r="M40" t="s">
        <v>15889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15890</v>
      </c>
      <c r="T40" t="s">
        <v>15889</v>
      </c>
      <c r="U40" s="51" t="s">
        <v>2885</v>
      </c>
      <c r="V40">
        <v>1</v>
      </c>
    </row>
    <row r="41" spans="1:22" x14ac:dyDescent="0.25">
      <c r="A41" t="s">
        <v>22</v>
      </c>
      <c r="B41" t="s">
        <v>27</v>
      </c>
      <c r="C41">
        <v>80</v>
      </c>
      <c r="D41">
        <v>3</v>
      </c>
      <c r="E41" t="s">
        <v>15891</v>
      </c>
      <c r="F41">
        <v>240</v>
      </c>
      <c r="G41">
        <v>0</v>
      </c>
      <c r="H41" t="s">
        <v>649</v>
      </c>
      <c r="I41" t="s">
        <v>7697</v>
      </c>
      <c r="J41" t="s">
        <v>15892</v>
      </c>
      <c r="K41" t="s">
        <v>5979</v>
      </c>
      <c r="L41" t="s">
        <v>871</v>
      </c>
      <c r="M41" t="s">
        <v>15893</v>
      </c>
      <c r="N41" t="s">
        <v>639</v>
      </c>
      <c r="O41" t="s">
        <v>651</v>
      </c>
      <c r="P41" t="s">
        <v>26</v>
      </c>
      <c r="Q41" t="s">
        <v>652</v>
      </c>
      <c r="R41" t="s">
        <v>640</v>
      </c>
      <c r="S41" t="s">
        <v>15894</v>
      </c>
      <c r="T41" t="s">
        <v>15895</v>
      </c>
      <c r="U41" s="51" t="s">
        <v>742</v>
      </c>
      <c r="V41">
        <v>3</v>
      </c>
    </row>
    <row r="42" spans="1:22" x14ac:dyDescent="0.25">
      <c r="A42" t="s">
        <v>239</v>
      </c>
      <c r="B42" t="s">
        <v>245</v>
      </c>
      <c r="C42">
        <v>159</v>
      </c>
      <c r="D42">
        <v>1</v>
      </c>
      <c r="E42" t="s">
        <v>15896</v>
      </c>
      <c r="F42">
        <v>99</v>
      </c>
      <c r="G42">
        <v>0</v>
      </c>
      <c r="H42" t="s">
        <v>637</v>
      </c>
      <c r="I42" t="s">
        <v>15897</v>
      </c>
      <c r="J42" t="s">
        <v>697</v>
      </c>
      <c r="K42" t="s">
        <v>639</v>
      </c>
      <c r="L42" t="s">
        <v>640</v>
      </c>
      <c r="M42" t="s">
        <v>15895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15898</v>
      </c>
      <c r="T42" t="s">
        <v>15895</v>
      </c>
      <c r="U42" s="50" t="s">
        <v>601</v>
      </c>
      <c r="V42">
        <v>60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15899</v>
      </c>
      <c r="F43">
        <v>100</v>
      </c>
      <c r="G43">
        <v>0</v>
      </c>
      <c r="H43" t="s">
        <v>637</v>
      </c>
      <c r="I43" t="s">
        <v>15900</v>
      </c>
      <c r="J43" t="s">
        <v>653</v>
      </c>
      <c r="K43" t="s">
        <v>639</v>
      </c>
      <c r="L43" t="s">
        <v>640</v>
      </c>
      <c r="M43" t="s">
        <v>15901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15902</v>
      </c>
      <c r="T43" t="s">
        <v>15901</v>
      </c>
      <c r="U43" s="51" t="s">
        <v>602</v>
      </c>
      <c r="V43">
        <v>56</v>
      </c>
    </row>
    <row r="44" spans="1:22" x14ac:dyDescent="0.25">
      <c r="A44" t="s">
        <v>601</v>
      </c>
      <c r="B44" t="s">
        <v>602</v>
      </c>
      <c r="C44">
        <v>159</v>
      </c>
      <c r="D44">
        <v>1</v>
      </c>
      <c r="E44" t="s">
        <v>15903</v>
      </c>
      <c r="F44">
        <v>99</v>
      </c>
      <c r="G44">
        <v>0</v>
      </c>
      <c r="H44" t="s">
        <v>637</v>
      </c>
      <c r="I44" t="s">
        <v>15904</v>
      </c>
      <c r="J44" t="s">
        <v>655</v>
      </c>
      <c r="K44" t="s">
        <v>639</v>
      </c>
      <c r="L44" t="s">
        <v>640</v>
      </c>
      <c r="M44" t="s">
        <v>15905</v>
      </c>
      <c r="N44" t="s">
        <v>639</v>
      </c>
      <c r="O44" t="s">
        <v>660</v>
      </c>
      <c r="P44" t="s">
        <v>5</v>
      </c>
      <c r="Q44" t="s">
        <v>642</v>
      </c>
      <c r="R44" t="s">
        <v>640</v>
      </c>
      <c r="S44" t="s">
        <v>15906</v>
      </c>
      <c r="T44" t="s">
        <v>15905</v>
      </c>
      <c r="U44" s="51" t="s">
        <v>2885</v>
      </c>
      <c r="V44">
        <v>1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15907</v>
      </c>
      <c r="F45">
        <v>129</v>
      </c>
      <c r="G45">
        <v>0</v>
      </c>
      <c r="H45" t="s">
        <v>649</v>
      </c>
      <c r="I45" t="s">
        <v>15908</v>
      </c>
      <c r="J45" t="s">
        <v>15909</v>
      </c>
      <c r="K45" t="s">
        <v>766</v>
      </c>
      <c r="L45" t="s">
        <v>672</v>
      </c>
      <c r="M45" t="s">
        <v>15910</v>
      </c>
      <c r="N45" t="s">
        <v>639</v>
      </c>
      <c r="O45" t="s">
        <v>651</v>
      </c>
      <c r="P45" t="s">
        <v>26</v>
      </c>
      <c r="Q45" t="s">
        <v>652</v>
      </c>
      <c r="R45" t="s">
        <v>640</v>
      </c>
      <c r="S45" t="s">
        <v>15911</v>
      </c>
      <c r="T45" t="s">
        <v>15905</v>
      </c>
      <c r="U45" s="51" t="s">
        <v>742</v>
      </c>
      <c r="V45">
        <v>3</v>
      </c>
    </row>
    <row r="46" spans="1:22" x14ac:dyDescent="0.25">
      <c r="A46" t="s">
        <v>239</v>
      </c>
      <c r="B46" t="s">
        <v>245</v>
      </c>
      <c r="C46">
        <v>159</v>
      </c>
      <c r="D46">
        <v>1</v>
      </c>
      <c r="E46" t="s">
        <v>15912</v>
      </c>
      <c r="F46">
        <v>99</v>
      </c>
      <c r="G46">
        <v>0</v>
      </c>
      <c r="H46" t="s">
        <v>637</v>
      </c>
      <c r="I46" t="s">
        <v>15913</v>
      </c>
      <c r="J46" t="s">
        <v>682</v>
      </c>
      <c r="K46" t="s">
        <v>639</v>
      </c>
      <c r="L46" t="s">
        <v>640</v>
      </c>
      <c r="M46" t="s">
        <v>15914</v>
      </c>
      <c r="N46" t="s">
        <v>639</v>
      </c>
      <c r="O46" t="s">
        <v>647</v>
      </c>
      <c r="P46" t="s">
        <v>5</v>
      </c>
      <c r="Q46" t="s">
        <v>648</v>
      </c>
      <c r="R46" t="s">
        <v>640</v>
      </c>
      <c r="S46" t="s">
        <v>15915</v>
      </c>
      <c r="T46" t="s">
        <v>15916</v>
      </c>
      <c r="U46" s="50" t="s">
        <v>3</v>
      </c>
      <c r="V46">
        <v>3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15917</v>
      </c>
      <c r="F47">
        <v>100</v>
      </c>
      <c r="G47">
        <v>0</v>
      </c>
      <c r="H47" t="s">
        <v>637</v>
      </c>
      <c r="I47" t="s">
        <v>15918</v>
      </c>
      <c r="J47" t="s">
        <v>698</v>
      </c>
      <c r="K47" t="s">
        <v>639</v>
      </c>
      <c r="L47" t="s">
        <v>640</v>
      </c>
      <c r="M47" t="s">
        <v>15916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15919</v>
      </c>
      <c r="T47" t="s">
        <v>15916</v>
      </c>
      <c r="U47" s="51" t="s">
        <v>4</v>
      </c>
      <c r="V47">
        <v>3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15920</v>
      </c>
      <c r="F48">
        <v>200</v>
      </c>
      <c r="G48">
        <v>0</v>
      </c>
      <c r="H48" t="s">
        <v>637</v>
      </c>
      <c r="I48" t="s">
        <v>15921</v>
      </c>
      <c r="J48" t="s">
        <v>794</v>
      </c>
      <c r="K48" t="s">
        <v>639</v>
      </c>
      <c r="L48" t="s">
        <v>640</v>
      </c>
      <c r="M48" t="s">
        <v>15916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15922</v>
      </c>
      <c r="T48" t="s">
        <v>15923</v>
      </c>
      <c r="U48" s="50" t="s">
        <v>77</v>
      </c>
      <c r="V48">
        <v>1</v>
      </c>
    </row>
    <row r="49" spans="1:22" x14ac:dyDescent="0.25">
      <c r="A49" t="s">
        <v>147</v>
      </c>
      <c r="B49" t="s">
        <v>148</v>
      </c>
      <c r="C49">
        <v>40</v>
      </c>
      <c r="D49">
        <v>10</v>
      </c>
      <c r="E49" t="s">
        <v>15924</v>
      </c>
      <c r="F49">
        <v>414.8</v>
      </c>
      <c r="G49">
        <v>34</v>
      </c>
      <c r="H49" t="s">
        <v>649</v>
      </c>
      <c r="I49" t="s">
        <v>15925</v>
      </c>
      <c r="J49" t="s">
        <v>15926</v>
      </c>
      <c r="K49" t="s">
        <v>10724</v>
      </c>
      <c r="L49" t="s">
        <v>15927</v>
      </c>
      <c r="M49" t="s">
        <v>15928</v>
      </c>
      <c r="N49" t="s">
        <v>639</v>
      </c>
      <c r="O49" t="s">
        <v>678</v>
      </c>
      <c r="P49" t="s">
        <v>23</v>
      </c>
      <c r="Q49" t="s">
        <v>679</v>
      </c>
      <c r="R49" t="s">
        <v>640</v>
      </c>
      <c r="S49" t="s">
        <v>15929</v>
      </c>
      <c r="T49" t="s">
        <v>15928</v>
      </c>
      <c r="U49" s="51" t="s">
        <v>78</v>
      </c>
      <c r="V49">
        <v>1</v>
      </c>
    </row>
    <row r="50" spans="1:22" x14ac:dyDescent="0.25">
      <c r="A50" t="s">
        <v>147</v>
      </c>
      <c r="B50" t="s">
        <v>148</v>
      </c>
      <c r="C50">
        <v>50</v>
      </c>
      <c r="D50">
        <v>6</v>
      </c>
      <c r="E50" t="s">
        <v>15930</v>
      </c>
      <c r="F50">
        <v>200</v>
      </c>
      <c r="G50">
        <v>0</v>
      </c>
      <c r="H50" t="s">
        <v>637</v>
      </c>
      <c r="I50" t="s">
        <v>15931</v>
      </c>
      <c r="J50" t="s">
        <v>715</v>
      </c>
      <c r="K50" t="s">
        <v>639</v>
      </c>
      <c r="L50" t="s">
        <v>640</v>
      </c>
      <c r="M50" t="s">
        <v>15932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15933</v>
      </c>
      <c r="T50" t="s">
        <v>15932</v>
      </c>
      <c r="U50" s="50" t="s">
        <v>139</v>
      </c>
      <c r="V50">
        <v>10</v>
      </c>
    </row>
    <row r="51" spans="1:22" x14ac:dyDescent="0.25">
      <c r="A51" t="s">
        <v>147</v>
      </c>
      <c r="B51" t="s">
        <v>148</v>
      </c>
      <c r="C51">
        <v>50</v>
      </c>
      <c r="D51">
        <v>6</v>
      </c>
      <c r="E51" t="s">
        <v>15934</v>
      </c>
      <c r="F51">
        <v>200</v>
      </c>
      <c r="G51">
        <v>0</v>
      </c>
      <c r="H51" t="s">
        <v>637</v>
      </c>
      <c r="I51" t="s">
        <v>15935</v>
      </c>
      <c r="J51" t="s">
        <v>692</v>
      </c>
      <c r="K51" t="s">
        <v>639</v>
      </c>
      <c r="L51" t="s">
        <v>640</v>
      </c>
      <c r="M51" t="s">
        <v>15932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15936</v>
      </c>
      <c r="T51" t="s">
        <v>15932</v>
      </c>
      <c r="U51" s="51" t="s">
        <v>16149</v>
      </c>
      <c r="V51">
        <v>10</v>
      </c>
    </row>
    <row r="52" spans="1:22" x14ac:dyDescent="0.25">
      <c r="A52" t="s">
        <v>239</v>
      </c>
      <c r="B52" t="s">
        <v>245</v>
      </c>
      <c r="C52">
        <v>159</v>
      </c>
      <c r="D52">
        <v>1</v>
      </c>
      <c r="E52" t="s">
        <v>15937</v>
      </c>
      <c r="F52">
        <v>99</v>
      </c>
      <c r="G52">
        <v>0</v>
      </c>
      <c r="H52" t="s">
        <v>637</v>
      </c>
      <c r="I52" t="s">
        <v>15938</v>
      </c>
      <c r="J52" t="s">
        <v>673</v>
      </c>
      <c r="K52" t="s">
        <v>639</v>
      </c>
      <c r="L52" t="s">
        <v>640</v>
      </c>
      <c r="M52" t="s">
        <v>15932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15939</v>
      </c>
      <c r="T52" t="s">
        <v>15932</v>
      </c>
      <c r="U52" s="50" t="s">
        <v>116</v>
      </c>
      <c r="V52">
        <v>40</v>
      </c>
    </row>
    <row r="53" spans="1:22" x14ac:dyDescent="0.25">
      <c r="A53" t="s">
        <v>147</v>
      </c>
      <c r="B53" t="s">
        <v>148</v>
      </c>
      <c r="C53">
        <v>33.333333333333336</v>
      </c>
      <c r="D53">
        <v>3</v>
      </c>
      <c r="E53" t="s">
        <v>15940</v>
      </c>
      <c r="F53">
        <v>100</v>
      </c>
      <c r="G53">
        <v>0</v>
      </c>
      <c r="H53" t="s">
        <v>637</v>
      </c>
      <c r="I53" t="s">
        <v>15941</v>
      </c>
      <c r="J53" t="s">
        <v>653</v>
      </c>
      <c r="K53" t="s">
        <v>639</v>
      </c>
      <c r="L53" t="s">
        <v>640</v>
      </c>
      <c r="M53" t="s">
        <v>15932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15942</v>
      </c>
      <c r="T53" t="s">
        <v>15932</v>
      </c>
      <c r="U53" s="51" t="s">
        <v>117</v>
      </c>
      <c r="V53">
        <v>40</v>
      </c>
    </row>
    <row r="54" spans="1:22" x14ac:dyDescent="0.25">
      <c r="A54" t="s">
        <v>147</v>
      </c>
      <c r="B54" t="s">
        <v>148</v>
      </c>
      <c r="C54">
        <v>50</v>
      </c>
      <c r="D54">
        <v>6</v>
      </c>
      <c r="E54" t="s">
        <v>15943</v>
      </c>
      <c r="F54">
        <v>200</v>
      </c>
      <c r="G54">
        <v>0</v>
      </c>
      <c r="H54" t="s">
        <v>637</v>
      </c>
      <c r="I54" t="s">
        <v>15944</v>
      </c>
      <c r="J54" t="s">
        <v>697</v>
      </c>
      <c r="K54" t="s">
        <v>639</v>
      </c>
      <c r="L54" t="s">
        <v>640</v>
      </c>
      <c r="M54" t="s">
        <v>15945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15946</v>
      </c>
      <c r="T54" t="s">
        <v>15945</v>
      </c>
      <c r="U54" s="50" t="s">
        <v>822</v>
      </c>
      <c r="V54">
        <v>1116</v>
      </c>
    </row>
    <row r="55" spans="1:22" x14ac:dyDescent="0.25">
      <c r="A55" t="s">
        <v>239</v>
      </c>
      <c r="B55" t="s">
        <v>245</v>
      </c>
      <c r="C55">
        <v>159</v>
      </c>
      <c r="D55">
        <v>1</v>
      </c>
      <c r="E55" t="s">
        <v>15947</v>
      </c>
      <c r="F55">
        <v>99</v>
      </c>
      <c r="G55">
        <v>0</v>
      </c>
      <c r="H55" t="s">
        <v>637</v>
      </c>
      <c r="I55" t="s">
        <v>15948</v>
      </c>
      <c r="J55" t="s">
        <v>681</v>
      </c>
      <c r="K55" t="s">
        <v>639</v>
      </c>
      <c r="L55" t="s">
        <v>640</v>
      </c>
      <c r="M55" t="s">
        <v>15945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15949</v>
      </c>
      <c r="T55" t="s">
        <v>15945</v>
      </c>
    </row>
    <row r="56" spans="1:22" x14ac:dyDescent="0.25">
      <c r="A56" t="s">
        <v>147</v>
      </c>
      <c r="B56" t="s">
        <v>148</v>
      </c>
      <c r="C56">
        <v>50</v>
      </c>
      <c r="D56">
        <v>6</v>
      </c>
      <c r="E56" t="s">
        <v>15950</v>
      </c>
      <c r="F56">
        <v>200</v>
      </c>
      <c r="G56">
        <v>0</v>
      </c>
      <c r="H56" t="s">
        <v>637</v>
      </c>
      <c r="I56" t="s">
        <v>15951</v>
      </c>
      <c r="J56" t="s">
        <v>685</v>
      </c>
      <c r="K56" t="s">
        <v>639</v>
      </c>
      <c r="L56" t="s">
        <v>640</v>
      </c>
      <c r="M56" t="s">
        <v>15945</v>
      </c>
      <c r="N56" t="s">
        <v>639</v>
      </c>
      <c r="O56" t="s">
        <v>647</v>
      </c>
      <c r="P56" t="s">
        <v>5</v>
      </c>
      <c r="Q56" t="s">
        <v>648</v>
      </c>
      <c r="R56" t="s">
        <v>640</v>
      </c>
      <c r="S56" t="s">
        <v>15952</v>
      </c>
      <c r="T56" t="s">
        <v>15953</v>
      </c>
    </row>
    <row r="57" spans="1:22" x14ac:dyDescent="0.25">
      <c r="A57" t="s">
        <v>147</v>
      </c>
      <c r="B57" t="s">
        <v>148</v>
      </c>
      <c r="C57">
        <v>33.333333333333336</v>
      </c>
      <c r="D57">
        <v>3</v>
      </c>
      <c r="E57" t="s">
        <v>15954</v>
      </c>
      <c r="F57">
        <v>106</v>
      </c>
      <c r="G57">
        <v>6</v>
      </c>
      <c r="H57" t="s">
        <v>637</v>
      </c>
      <c r="I57" t="s">
        <v>15955</v>
      </c>
      <c r="J57" t="s">
        <v>721</v>
      </c>
      <c r="K57" t="s">
        <v>639</v>
      </c>
      <c r="L57" t="s">
        <v>640</v>
      </c>
      <c r="M57" t="s">
        <v>15956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15957</v>
      </c>
      <c r="T57" t="s">
        <v>15958</v>
      </c>
    </row>
    <row r="58" spans="1:22" x14ac:dyDescent="0.25">
      <c r="A58" t="s">
        <v>147</v>
      </c>
      <c r="B58" t="s">
        <v>148</v>
      </c>
      <c r="C58">
        <v>50</v>
      </c>
      <c r="D58">
        <v>6</v>
      </c>
      <c r="E58" t="s">
        <v>15959</v>
      </c>
      <c r="F58">
        <v>235</v>
      </c>
      <c r="G58">
        <v>35</v>
      </c>
      <c r="H58" t="s">
        <v>637</v>
      </c>
      <c r="I58" t="s">
        <v>15960</v>
      </c>
      <c r="J58" t="s">
        <v>663</v>
      </c>
      <c r="K58" t="s">
        <v>639</v>
      </c>
      <c r="L58" t="s">
        <v>640</v>
      </c>
      <c r="M58" t="s">
        <v>15961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15962</v>
      </c>
      <c r="T58" t="s">
        <v>15961</v>
      </c>
    </row>
    <row r="59" spans="1:22" x14ac:dyDescent="0.25">
      <c r="A59" t="s">
        <v>240</v>
      </c>
      <c r="B59" t="s">
        <v>246</v>
      </c>
      <c r="C59">
        <v>159</v>
      </c>
      <c r="D59">
        <v>1</v>
      </c>
      <c r="E59" t="s">
        <v>15963</v>
      </c>
      <c r="F59">
        <v>99</v>
      </c>
      <c r="G59">
        <v>0</v>
      </c>
      <c r="H59" t="s">
        <v>637</v>
      </c>
      <c r="I59" t="s">
        <v>15964</v>
      </c>
      <c r="J59" t="s">
        <v>653</v>
      </c>
      <c r="K59" t="s">
        <v>639</v>
      </c>
      <c r="L59" t="s">
        <v>640</v>
      </c>
      <c r="M59" t="s">
        <v>15965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15966</v>
      </c>
      <c r="T59" t="s">
        <v>15965</v>
      </c>
    </row>
    <row r="60" spans="1:22" x14ac:dyDescent="0.25">
      <c r="A60" t="s">
        <v>240</v>
      </c>
      <c r="B60" t="s">
        <v>246</v>
      </c>
      <c r="C60">
        <v>159</v>
      </c>
      <c r="D60">
        <v>2</v>
      </c>
      <c r="E60" t="s">
        <v>15967</v>
      </c>
      <c r="F60">
        <v>198</v>
      </c>
      <c r="G60">
        <v>0</v>
      </c>
      <c r="H60" t="s">
        <v>637</v>
      </c>
      <c r="I60" t="s">
        <v>15968</v>
      </c>
      <c r="J60" t="s">
        <v>756</v>
      </c>
      <c r="K60" t="s">
        <v>639</v>
      </c>
      <c r="L60" t="s">
        <v>640</v>
      </c>
      <c r="M60" t="s">
        <v>15969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15970</v>
      </c>
      <c r="T60" t="s">
        <v>15969</v>
      </c>
    </row>
    <row r="61" spans="1:22" x14ac:dyDescent="0.25">
      <c r="A61" t="s">
        <v>147</v>
      </c>
      <c r="B61" t="s">
        <v>148</v>
      </c>
      <c r="C61">
        <v>33.333333333333336</v>
      </c>
      <c r="D61">
        <v>3</v>
      </c>
      <c r="E61" t="s">
        <v>15971</v>
      </c>
      <c r="F61">
        <v>100</v>
      </c>
      <c r="G61">
        <v>0</v>
      </c>
      <c r="H61" t="s">
        <v>637</v>
      </c>
      <c r="I61" t="s">
        <v>15972</v>
      </c>
      <c r="J61" t="s">
        <v>669</v>
      </c>
      <c r="K61" t="s">
        <v>639</v>
      </c>
      <c r="L61" t="s">
        <v>640</v>
      </c>
      <c r="M61" t="s">
        <v>15973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15974</v>
      </c>
      <c r="T61" t="s">
        <v>15973</v>
      </c>
    </row>
    <row r="62" spans="1:22" x14ac:dyDescent="0.25">
      <c r="A62" t="s">
        <v>239</v>
      </c>
      <c r="B62" t="s">
        <v>245</v>
      </c>
      <c r="C62">
        <v>159</v>
      </c>
      <c r="D62">
        <v>2</v>
      </c>
      <c r="E62" t="s">
        <v>15975</v>
      </c>
      <c r="F62">
        <v>198</v>
      </c>
      <c r="G62">
        <v>0</v>
      </c>
      <c r="H62" t="s">
        <v>637</v>
      </c>
      <c r="I62" t="s">
        <v>15968</v>
      </c>
      <c r="J62" t="s">
        <v>756</v>
      </c>
      <c r="K62" t="s">
        <v>639</v>
      </c>
      <c r="L62" t="s">
        <v>640</v>
      </c>
      <c r="M62" t="s">
        <v>15976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15977</v>
      </c>
      <c r="T62" t="s">
        <v>15976</v>
      </c>
    </row>
    <row r="63" spans="1:22" x14ac:dyDescent="0.25">
      <c r="A63" t="s">
        <v>241</v>
      </c>
      <c r="B63" t="s">
        <v>247</v>
      </c>
      <c r="C63">
        <v>159</v>
      </c>
      <c r="D63">
        <v>1</v>
      </c>
      <c r="E63" t="s">
        <v>15978</v>
      </c>
      <c r="F63">
        <v>99</v>
      </c>
      <c r="G63">
        <v>0</v>
      </c>
      <c r="H63" t="s">
        <v>637</v>
      </c>
      <c r="I63" t="s">
        <v>15979</v>
      </c>
      <c r="J63" t="s">
        <v>682</v>
      </c>
      <c r="K63" t="s">
        <v>639</v>
      </c>
      <c r="L63" t="s">
        <v>640</v>
      </c>
      <c r="M63" t="s">
        <v>15980</v>
      </c>
      <c r="N63" t="s">
        <v>639</v>
      </c>
      <c r="O63" t="s">
        <v>660</v>
      </c>
      <c r="P63" t="s">
        <v>5</v>
      </c>
      <c r="Q63" t="s">
        <v>642</v>
      </c>
      <c r="R63" t="s">
        <v>640</v>
      </c>
      <c r="S63" t="s">
        <v>15981</v>
      </c>
      <c r="T63" t="s">
        <v>15980</v>
      </c>
    </row>
    <row r="64" spans="1:22" x14ac:dyDescent="0.25">
      <c r="A64" t="s">
        <v>601</v>
      </c>
      <c r="B64" t="s">
        <v>602</v>
      </c>
      <c r="C64">
        <v>159</v>
      </c>
      <c r="D64">
        <v>1</v>
      </c>
      <c r="E64" t="s">
        <v>15982</v>
      </c>
      <c r="F64">
        <v>99</v>
      </c>
      <c r="G64">
        <v>0</v>
      </c>
      <c r="H64" t="s">
        <v>637</v>
      </c>
      <c r="I64" t="s">
        <v>15983</v>
      </c>
      <c r="J64" t="s">
        <v>638</v>
      </c>
      <c r="K64" t="s">
        <v>639</v>
      </c>
      <c r="L64" t="s">
        <v>640</v>
      </c>
      <c r="M64" t="s">
        <v>15984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15985</v>
      </c>
      <c r="T64" t="s">
        <v>15984</v>
      </c>
    </row>
    <row r="65" spans="1:20" x14ac:dyDescent="0.25">
      <c r="A65" t="s">
        <v>147</v>
      </c>
      <c r="B65" t="s">
        <v>148</v>
      </c>
      <c r="C65">
        <v>65</v>
      </c>
      <c r="D65">
        <v>1</v>
      </c>
      <c r="E65" t="s">
        <v>15986</v>
      </c>
      <c r="F65">
        <v>45</v>
      </c>
      <c r="G65">
        <v>0</v>
      </c>
      <c r="H65" t="s">
        <v>661</v>
      </c>
      <c r="I65" t="s">
        <v>15987</v>
      </c>
      <c r="J65" t="s">
        <v>687</v>
      </c>
      <c r="K65" t="s">
        <v>639</v>
      </c>
      <c r="L65" t="s">
        <v>640</v>
      </c>
      <c r="M65" t="s">
        <v>15988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15989</v>
      </c>
      <c r="T65" t="s">
        <v>15988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15990</v>
      </c>
      <c r="F66">
        <v>200</v>
      </c>
      <c r="G66">
        <v>0</v>
      </c>
      <c r="H66" t="s">
        <v>637</v>
      </c>
      <c r="I66" t="s">
        <v>13734</v>
      </c>
      <c r="J66" t="s">
        <v>728</v>
      </c>
      <c r="K66" t="s">
        <v>639</v>
      </c>
      <c r="L66" t="s">
        <v>640</v>
      </c>
      <c r="M66" t="s">
        <v>15991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15992</v>
      </c>
      <c r="T66" t="s">
        <v>15991</v>
      </c>
    </row>
    <row r="67" spans="1:20" x14ac:dyDescent="0.25">
      <c r="A67" t="s">
        <v>240</v>
      </c>
      <c r="B67" t="s">
        <v>246</v>
      </c>
      <c r="C67">
        <v>159</v>
      </c>
      <c r="D67">
        <v>1</v>
      </c>
      <c r="E67" t="s">
        <v>15993</v>
      </c>
      <c r="F67">
        <v>99</v>
      </c>
      <c r="G67">
        <v>0</v>
      </c>
      <c r="H67" t="s">
        <v>637</v>
      </c>
      <c r="I67" t="s">
        <v>8987</v>
      </c>
      <c r="J67" t="s">
        <v>754</v>
      </c>
      <c r="K67" t="s">
        <v>639</v>
      </c>
      <c r="L67" t="s">
        <v>640</v>
      </c>
      <c r="M67" t="s">
        <v>15994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15995</v>
      </c>
      <c r="T67" t="s">
        <v>15994</v>
      </c>
    </row>
    <row r="68" spans="1:20" x14ac:dyDescent="0.25">
      <c r="A68" t="s">
        <v>147</v>
      </c>
      <c r="B68" t="s">
        <v>148</v>
      </c>
      <c r="C68">
        <v>65</v>
      </c>
      <c r="D68">
        <v>9</v>
      </c>
      <c r="E68" t="s">
        <v>15996</v>
      </c>
      <c r="F68">
        <v>315</v>
      </c>
      <c r="G68">
        <v>0</v>
      </c>
      <c r="H68" t="s">
        <v>637</v>
      </c>
      <c r="I68" t="s">
        <v>15997</v>
      </c>
      <c r="J68" t="s">
        <v>717</v>
      </c>
      <c r="K68" t="s">
        <v>639</v>
      </c>
      <c r="L68" t="s">
        <v>640</v>
      </c>
      <c r="M68" t="s">
        <v>15998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15999</v>
      </c>
      <c r="T68" t="s">
        <v>15998</v>
      </c>
    </row>
    <row r="69" spans="1:20" x14ac:dyDescent="0.25">
      <c r="A69" t="s">
        <v>239</v>
      </c>
      <c r="B69" t="s">
        <v>245</v>
      </c>
      <c r="C69">
        <v>159</v>
      </c>
      <c r="D69">
        <v>1</v>
      </c>
      <c r="E69" t="s">
        <v>16000</v>
      </c>
      <c r="F69">
        <v>99</v>
      </c>
      <c r="G69">
        <v>0</v>
      </c>
      <c r="H69" t="s">
        <v>637</v>
      </c>
      <c r="I69" t="s">
        <v>15381</v>
      </c>
      <c r="J69" t="s">
        <v>645</v>
      </c>
      <c r="K69" t="s">
        <v>639</v>
      </c>
      <c r="L69" t="s">
        <v>640</v>
      </c>
      <c r="M69" t="s">
        <v>16001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16002</v>
      </c>
      <c r="T69" t="s">
        <v>16001</v>
      </c>
    </row>
    <row r="70" spans="1:20" x14ac:dyDescent="0.25">
      <c r="A70" t="s">
        <v>239</v>
      </c>
      <c r="B70" t="s">
        <v>245</v>
      </c>
      <c r="C70">
        <v>159</v>
      </c>
      <c r="D70">
        <v>1</v>
      </c>
      <c r="E70" t="s">
        <v>16003</v>
      </c>
      <c r="F70">
        <v>187</v>
      </c>
      <c r="G70">
        <v>88</v>
      </c>
      <c r="H70" t="s">
        <v>637</v>
      </c>
      <c r="I70" t="s">
        <v>16004</v>
      </c>
      <c r="J70" t="s">
        <v>741</v>
      </c>
      <c r="K70" t="s">
        <v>639</v>
      </c>
      <c r="L70" t="s">
        <v>640</v>
      </c>
      <c r="M70" t="s">
        <v>16005</v>
      </c>
      <c r="N70" t="s">
        <v>639</v>
      </c>
      <c r="O70" t="s">
        <v>641</v>
      </c>
      <c r="P70" t="s">
        <v>5</v>
      </c>
      <c r="Q70" t="s">
        <v>642</v>
      </c>
      <c r="R70" t="s">
        <v>640</v>
      </c>
      <c r="S70" t="s">
        <v>16006</v>
      </c>
      <c r="T70" t="s">
        <v>16005</v>
      </c>
    </row>
    <row r="71" spans="1:20" x14ac:dyDescent="0.25">
      <c r="A71" t="s">
        <v>241</v>
      </c>
      <c r="B71" t="s">
        <v>247</v>
      </c>
      <c r="C71">
        <v>159</v>
      </c>
      <c r="D71">
        <v>1</v>
      </c>
      <c r="E71" t="s">
        <v>16007</v>
      </c>
      <c r="F71">
        <v>99</v>
      </c>
      <c r="G71">
        <v>0</v>
      </c>
      <c r="H71" t="s">
        <v>637</v>
      </c>
      <c r="I71" t="s">
        <v>16008</v>
      </c>
      <c r="J71" t="s">
        <v>727</v>
      </c>
      <c r="K71" t="s">
        <v>639</v>
      </c>
      <c r="L71" t="s">
        <v>640</v>
      </c>
      <c r="M71" t="s">
        <v>16009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16010</v>
      </c>
      <c r="T71" t="s">
        <v>16009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16011</v>
      </c>
      <c r="F72">
        <v>200</v>
      </c>
      <c r="G72">
        <v>0</v>
      </c>
      <c r="H72" t="s">
        <v>637</v>
      </c>
      <c r="I72" t="s">
        <v>7037</v>
      </c>
      <c r="J72" t="s">
        <v>7038</v>
      </c>
      <c r="K72" t="s">
        <v>639</v>
      </c>
      <c r="L72" t="s">
        <v>640</v>
      </c>
      <c r="M72" t="s">
        <v>16012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16013</v>
      </c>
      <c r="T72" t="s">
        <v>16012</v>
      </c>
    </row>
    <row r="73" spans="1:20" x14ac:dyDescent="0.25">
      <c r="A73" t="s">
        <v>239</v>
      </c>
      <c r="B73" t="s">
        <v>245</v>
      </c>
      <c r="C73">
        <v>159</v>
      </c>
      <c r="D73">
        <v>1</v>
      </c>
      <c r="E73" t="s">
        <v>16014</v>
      </c>
      <c r="F73">
        <v>108</v>
      </c>
      <c r="G73">
        <v>9</v>
      </c>
      <c r="H73" t="s">
        <v>637</v>
      </c>
      <c r="I73" t="s">
        <v>16015</v>
      </c>
      <c r="J73" t="s">
        <v>719</v>
      </c>
      <c r="K73" t="s">
        <v>639</v>
      </c>
      <c r="L73" t="s">
        <v>640</v>
      </c>
      <c r="M73" t="s">
        <v>16016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16017</v>
      </c>
      <c r="T73" t="s">
        <v>16016</v>
      </c>
    </row>
    <row r="74" spans="1:20" x14ac:dyDescent="0.25">
      <c r="A74" t="s">
        <v>241</v>
      </c>
      <c r="B74" t="s">
        <v>742</v>
      </c>
      <c r="C74">
        <v>109</v>
      </c>
      <c r="D74">
        <v>1</v>
      </c>
      <c r="E74" t="s">
        <v>16018</v>
      </c>
      <c r="F74">
        <v>226</v>
      </c>
      <c r="G74">
        <v>8</v>
      </c>
      <c r="H74" t="s">
        <v>677</v>
      </c>
      <c r="I74" t="s">
        <v>16019</v>
      </c>
      <c r="J74" t="s">
        <v>16020</v>
      </c>
      <c r="K74" t="s">
        <v>1583</v>
      </c>
      <c r="L74" t="s">
        <v>16021</v>
      </c>
      <c r="M74" t="s">
        <v>16022</v>
      </c>
      <c r="N74" t="s">
        <v>639</v>
      </c>
      <c r="O74" t="s">
        <v>678</v>
      </c>
      <c r="P74" t="s">
        <v>23</v>
      </c>
      <c r="Q74" t="s">
        <v>679</v>
      </c>
      <c r="R74" t="s">
        <v>640</v>
      </c>
      <c r="S74" t="s">
        <v>16023</v>
      </c>
      <c r="T74" t="s">
        <v>16022</v>
      </c>
    </row>
    <row r="75" spans="1:20" x14ac:dyDescent="0.25">
      <c r="A75" t="s">
        <v>240</v>
      </c>
      <c r="B75" t="s">
        <v>742</v>
      </c>
      <c r="C75">
        <v>109</v>
      </c>
      <c r="D75">
        <v>1</v>
      </c>
      <c r="E75" t="s">
        <v>16018</v>
      </c>
      <c r="F75">
        <v>226</v>
      </c>
      <c r="G75">
        <v>8</v>
      </c>
      <c r="H75" t="s">
        <v>677</v>
      </c>
      <c r="I75" t="s">
        <v>16019</v>
      </c>
      <c r="J75" t="s">
        <v>16020</v>
      </c>
      <c r="K75" t="s">
        <v>1583</v>
      </c>
      <c r="L75" t="s">
        <v>16021</v>
      </c>
      <c r="M75" t="s">
        <v>16022</v>
      </c>
      <c r="N75" t="s">
        <v>639</v>
      </c>
      <c r="O75" t="s">
        <v>678</v>
      </c>
      <c r="P75" t="s">
        <v>23</v>
      </c>
      <c r="Q75" t="s">
        <v>679</v>
      </c>
      <c r="R75" t="s">
        <v>640</v>
      </c>
      <c r="S75" t="s">
        <v>16023</v>
      </c>
      <c r="T75" t="s">
        <v>16022</v>
      </c>
    </row>
    <row r="76" spans="1:20" x14ac:dyDescent="0.25">
      <c r="A76" t="s">
        <v>239</v>
      </c>
      <c r="B76" t="s">
        <v>245</v>
      </c>
      <c r="C76">
        <v>159</v>
      </c>
      <c r="D76">
        <v>1</v>
      </c>
      <c r="E76" t="s">
        <v>16024</v>
      </c>
      <c r="F76">
        <v>99</v>
      </c>
      <c r="G76">
        <v>0</v>
      </c>
      <c r="H76" t="s">
        <v>637</v>
      </c>
      <c r="I76" t="s">
        <v>16025</v>
      </c>
      <c r="J76" t="s">
        <v>655</v>
      </c>
      <c r="K76" t="s">
        <v>639</v>
      </c>
      <c r="L76" t="s">
        <v>640</v>
      </c>
      <c r="M76" t="s">
        <v>16026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16027</v>
      </c>
      <c r="T76" t="s">
        <v>16026</v>
      </c>
    </row>
    <row r="77" spans="1:20" x14ac:dyDescent="0.25">
      <c r="A77" t="s">
        <v>239</v>
      </c>
      <c r="B77" t="s">
        <v>245</v>
      </c>
      <c r="C77">
        <v>159</v>
      </c>
      <c r="D77">
        <v>1</v>
      </c>
      <c r="E77" t="s">
        <v>16028</v>
      </c>
      <c r="F77">
        <v>137</v>
      </c>
      <c r="G77">
        <v>38</v>
      </c>
      <c r="H77" t="s">
        <v>637</v>
      </c>
      <c r="I77" t="s">
        <v>15944</v>
      </c>
      <c r="J77" t="s">
        <v>697</v>
      </c>
      <c r="K77" t="s">
        <v>639</v>
      </c>
      <c r="L77" t="s">
        <v>640</v>
      </c>
      <c r="M77" t="s">
        <v>16029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16030</v>
      </c>
      <c r="T77" t="s">
        <v>16029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16031</v>
      </c>
      <c r="F78">
        <v>200</v>
      </c>
      <c r="G78">
        <v>0</v>
      </c>
      <c r="H78" t="s">
        <v>637</v>
      </c>
      <c r="I78" t="s">
        <v>6279</v>
      </c>
      <c r="J78" t="s">
        <v>699</v>
      </c>
      <c r="K78" t="s">
        <v>639</v>
      </c>
      <c r="L78" t="s">
        <v>640</v>
      </c>
      <c r="M78" t="s">
        <v>16032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16033</v>
      </c>
      <c r="T78" t="s">
        <v>16032</v>
      </c>
    </row>
    <row r="79" spans="1:20" x14ac:dyDescent="0.25">
      <c r="A79" t="s">
        <v>241</v>
      </c>
      <c r="B79" t="s">
        <v>247</v>
      </c>
      <c r="C79">
        <v>159</v>
      </c>
      <c r="D79">
        <v>1</v>
      </c>
      <c r="E79" t="s">
        <v>16034</v>
      </c>
      <c r="F79">
        <v>198</v>
      </c>
      <c r="G79">
        <v>0</v>
      </c>
      <c r="H79" t="s">
        <v>637</v>
      </c>
      <c r="I79" t="s">
        <v>16035</v>
      </c>
      <c r="J79" t="s">
        <v>663</v>
      </c>
      <c r="K79" t="s">
        <v>639</v>
      </c>
      <c r="L79" t="s">
        <v>640</v>
      </c>
      <c r="M79" t="s">
        <v>16036</v>
      </c>
      <c r="N79" t="s">
        <v>639</v>
      </c>
      <c r="O79" t="s">
        <v>647</v>
      </c>
      <c r="P79" t="s">
        <v>5</v>
      </c>
      <c r="Q79" t="s">
        <v>648</v>
      </c>
      <c r="R79" t="s">
        <v>640</v>
      </c>
      <c r="S79" t="s">
        <v>16037</v>
      </c>
      <c r="T79" t="s">
        <v>16032</v>
      </c>
    </row>
    <row r="80" spans="1:20" x14ac:dyDescent="0.25">
      <c r="A80" t="s">
        <v>239</v>
      </c>
      <c r="B80" t="s">
        <v>245</v>
      </c>
      <c r="C80">
        <v>159</v>
      </c>
      <c r="D80">
        <v>1</v>
      </c>
      <c r="E80" t="s">
        <v>16034</v>
      </c>
      <c r="F80">
        <v>198</v>
      </c>
      <c r="G80">
        <v>0</v>
      </c>
      <c r="H80" t="s">
        <v>637</v>
      </c>
      <c r="I80" t="s">
        <v>16035</v>
      </c>
      <c r="J80" t="s">
        <v>663</v>
      </c>
      <c r="K80" t="s">
        <v>639</v>
      </c>
      <c r="L80" t="s">
        <v>640</v>
      </c>
      <c r="M80" t="s">
        <v>16036</v>
      </c>
      <c r="N80" t="s">
        <v>639</v>
      </c>
      <c r="O80" t="s">
        <v>647</v>
      </c>
      <c r="P80" t="s">
        <v>5</v>
      </c>
      <c r="Q80" t="s">
        <v>648</v>
      </c>
      <c r="R80" t="s">
        <v>640</v>
      </c>
      <c r="S80" t="s">
        <v>16037</v>
      </c>
      <c r="T80" t="s">
        <v>16032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16038</v>
      </c>
      <c r="F81">
        <v>101</v>
      </c>
      <c r="G81">
        <v>1</v>
      </c>
      <c r="H81" t="s">
        <v>637</v>
      </c>
      <c r="I81" t="s">
        <v>16039</v>
      </c>
      <c r="J81" t="s">
        <v>664</v>
      </c>
      <c r="K81" t="s">
        <v>639</v>
      </c>
      <c r="L81" t="s">
        <v>640</v>
      </c>
      <c r="M81" t="s">
        <v>16040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16041</v>
      </c>
      <c r="T81" t="s">
        <v>16040</v>
      </c>
    </row>
    <row r="82" spans="1:20" x14ac:dyDescent="0.25">
      <c r="A82" t="s">
        <v>22</v>
      </c>
      <c r="B82" t="s">
        <v>27</v>
      </c>
      <c r="C82">
        <v>69.900000000000006</v>
      </c>
      <c r="D82">
        <v>10</v>
      </c>
      <c r="E82" t="s">
        <v>16042</v>
      </c>
      <c r="F82">
        <v>800</v>
      </c>
      <c r="G82">
        <v>0</v>
      </c>
      <c r="H82" t="s">
        <v>649</v>
      </c>
      <c r="I82" t="s">
        <v>1110</v>
      </c>
      <c r="J82" t="s">
        <v>1111</v>
      </c>
      <c r="K82" t="s">
        <v>961</v>
      </c>
      <c r="L82" t="s">
        <v>725</v>
      </c>
      <c r="M82" t="s">
        <v>16043</v>
      </c>
      <c r="N82" t="s">
        <v>639</v>
      </c>
      <c r="O82" t="s">
        <v>651</v>
      </c>
      <c r="P82" t="s">
        <v>26</v>
      </c>
      <c r="Q82" t="s">
        <v>652</v>
      </c>
      <c r="R82" t="s">
        <v>640</v>
      </c>
      <c r="S82" t="s">
        <v>16044</v>
      </c>
      <c r="T82" t="s">
        <v>16045</v>
      </c>
    </row>
    <row r="83" spans="1:20" x14ac:dyDescent="0.25">
      <c r="A83" t="s">
        <v>72</v>
      </c>
      <c r="B83" t="s">
        <v>108</v>
      </c>
      <c r="C83">
        <v>66.333333333333329</v>
      </c>
      <c r="D83">
        <v>3</v>
      </c>
      <c r="E83" t="s">
        <v>16046</v>
      </c>
      <c r="F83">
        <v>639</v>
      </c>
      <c r="G83">
        <v>0</v>
      </c>
      <c r="H83" t="s">
        <v>751</v>
      </c>
      <c r="I83" t="s">
        <v>16047</v>
      </c>
      <c r="J83" t="s">
        <v>16048</v>
      </c>
      <c r="K83" t="s">
        <v>4320</v>
      </c>
      <c r="L83" t="s">
        <v>16049</v>
      </c>
      <c r="M83" t="s">
        <v>16050</v>
      </c>
      <c r="N83" t="s">
        <v>639</v>
      </c>
      <c r="O83" t="s">
        <v>678</v>
      </c>
      <c r="P83" t="s">
        <v>23</v>
      </c>
      <c r="Q83" t="s">
        <v>679</v>
      </c>
      <c r="R83" t="s">
        <v>640</v>
      </c>
      <c r="S83" t="s">
        <v>16051</v>
      </c>
      <c r="T83" t="s">
        <v>16050</v>
      </c>
    </row>
    <row r="84" spans="1:20" x14ac:dyDescent="0.25">
      <c r="A84" t="s">
        <v>72</v>
      </c>
      <c r="B84" t="s">
        <v>108</v>
      </c>
      <c r="C84">
        <v>66.333333333333329</v>
      </c>
      <c r="D84">
        <v>3</v>
      </c>
      <c r="E84" t="s">
        <v>16046</v>
      </c>
      <c r="F84">
        <v>639</v>
      </c>
      <c r="G84">
        <v>0</v>
      </c>
      <c r="H84" t="s">
        <v>751</v>
      </c>
      <c r="I84" t="s">
        <v>16047</v>
      </c>
      <c r="J84" t="s">
        <v>16048</v>
      </c>
      <c r="K84" t="s">
        <v>4320</v>
      </c>
      <c r="L84" t="s">
        <v>16049</v>
      </c>
      <c r="M84" t="s">
        <v>16050</v>
      </c>
      <c r="N84" t="s">
        <v>639</v>
      </c>
      <c r="O84" t="s">
        <v>678</v>
      </c>
      <c r="P84" t="s">
        <v>23</v>
      </c>
      <c r="Q84" t="s">
        <v>679</v>
      </c>
      <c r="R84" t="s">
        <v>640</v>
      </c>
      <c r="S84" t="s">
        <v>16051</v>
      </c>
      <c r="T84" t="s">
        <v>16050</v>
      </c>
    </row>
    <row r="85" spans="1:20" x14ac:dyDescent="0.25">
      <c r="A85" t="s">
        <v>22</v>
      </c>
      <c r="B85" t="s">
        <v>27</v>
      </c>
      <c r="C85">
        <v>66.333333333333329</v>
      </c>
      <c r="D85">
        <v>3</v>
      </c>
      <c r="E85" t="s">
        <v>16046</v>
      </c>
      <c r="F85">
        <v>639</v>
      </c>
      <c r="G85">
        <v>0</v>
      </c>
      <c r="H85" t="s">
        <v>751</v>
      </c>
      <c r="I85" t="s">
        <v>16047</v>
      </c>
      <c r="J85" t="s">
        <v>16048</v>
      </c>
      <c r="K85" t="s">
        <v>4320</v>
      </c>
      <c r="L85" t="s">
        <v>16049</v>
      </c>
      <c r="M85" t="s">
        <v>16050</v>
      </c>
      <c r="N85" t="s">
        <v>639</v>
      </c>
      <c r="O85" t="s">
        <v>678</v>
      </c>
      <c r="P85" t="s">
        <v>23</v>
      </c>
      <c r="Q85" t="s">
        <v>679</v>
      </c>
      <c r="R85" t="s">
        <v>640</v>
      </c>
      <c r="S85" t="s">
        <v>16051</v>
      </c>
      <c r="T85" t="s">
        <v>16050</v>
      </c>
    </row>
    <row r="86" spans="1:20" x14ac:dyDescent="0.25">
      <c r="A86" t="s">
        <v>72</v>
      </c>
      <c r="B86" t="s">
        <v>108</v>
      </c>
      <c r="C86">
        <v>66</v>
      </c>
      <c r="D86">
        <v>1</v>
      </c>
      <c r="E86" t="s">
        <v>16052</v>
      </c>
      <c r="F86">
        <v>249</v>
      </c>
      <c r="G86">
        <v>0</v>
      </c>
      <c r="H86" t="s">
        <v>649</v>
      </c>
      <c r="I86" t="s">
        <v>16053</v>
      </c>
      <c r="J86" t="s">
        <v>16054</v>
      </c>
      <c r="K86" t="s">
        <v>8491</v>
      </c>
      <c r="L86" t="s">
        <v>834</v>
      </c>
      <c r="M86" t="s">
        <v>16055</v>
      </c>
      <c r="N86" t="s">
        <v>639</v>
      </c>
      <c r="O86" t="s">
        <v>651</v>
      </c>
      <c r="P86" t="s">
        <v>26</v>
      </c>
      <c r="Q86" t="s">
        <v>652</v>
      </c>
      <c r="R86" t="s">
        <v>640</v>
      </c>
      <c r="S86" t="s">
        <v>16056</v>
      </c>
      <c r="T86" t="s">
        <v>16055</v>
      </c>
    </row>
    <row r="87" spans="1:20" x14ac:dyDescent="0.25">
      <c r="A87" t="s">
        <v>101</v>
      </c>
      <c r="B87" t="s">
        <v>74</v>
      </c>
      <c r="C87">
        <v>66</v>
      </c>
      <c r="D87">
        <v>1</v>
      </c>
      <c r="E87" t="s">
        <v>16052</v>
      </c>
      <c r="F87">
        <v>249</v>
      </c>
      <c r="G87">
        <v>0</v>
      </c>
      <c r="H87" t="s">
        <v>649</v>
      </c>
      <c r="I87" t="s">
        <v>16053</v>
      </c>
      <c r="J87" t="s">
        <v>16054</v>
      </c>
      <c r="K87" t="s">
        <v>8491</v>
      </c>
      <c r="L87" t="s">
        <v>834</v>
      </c>
      <c r="M87" t="s">
        <v>16055</v>
      </c>
      <c r="N87" t="s">
        <v>639</v>
      </c>
      <c r="O87" t="s">
        <v>651</v>
      </c>
      <c r="P87" t="s">
        <v>26</v>
      </c>
      <c r="Q87" t="s">
        <v>652</v>
      </c>
      <c r="R87" t="s">
        <v>640</v>
      </c>
      <c r="S87" t="s">
        <v>16056</v>
      </c>
      <c r="T87" t="s">
        <v>16055</v>
      </c>
    </row>
    <row r="88" spans="1:20" x14ac:dyDescent="0.25">
      <c r="A88" t="s">
        <v>22</v>
      </c>
      <c r="B88" t="s">
        <v>27</v>
      </c>
      <c r="C88">
        <v>67</v>
      </c>
      <c r="D88">
        <v>1</v>
      </c>
      <c r="E88" t="s">
        <v>16052</v>
      </c>
      <c r="F88">
        <v>249</v>
      </c>
      <c r="G88">
        <v>0</v>
      </c>
      <c r="H88" t="s">
        <v>649</v>
      </c>
      <c r="I88" t="s">
        <v>16053</v>
      </c>
      <c r="J88" t="s">
        <v>16054</v>
      </c>
      <c r="K88" t="s">
        <v>8491</v>
      </c>
      <c r="L88" t="s">
        <v>834</v>
      </c>
      <c r="M88" t="s">
        <v>16055</v>
      </c>
      <c r="N88" t="s">
        <v>639</v>
      </c>
      <c r="O88" t="s">
        <v>651</v>
      </c>
      <c r="P88" t="s">
        <v>26</v>
      </c>
      <c r="Q88" t="s">
        <v>652</v>
      </c>
      <c r="R88" t="s">
        <v>640</v>
      </c>
      <c r="S88" t="s">
        <v>16056</v>
      </c>
      <c r="T88" t="s">
        <v>16055</v>
      </c>
    </row>
    <row r="89" spans="1:20" x14ac:dyDescent="0.25">
      <c r="A89" t="s">
        <v>601</v>
      </c>
      <c r="B89" t="s">
        <v>602</v>
      </c>
      <c r="C89">
        <v>139</v>
      </c>
      <c r="D89">
        <v>1</v>
      </c>
      <c r="E89" t="s">
        <v>16057</v>
      </c>
      <c r="F89">
        <v>499</v>
      </c>
      <c r="G89">
        <v>0</v>
      </c>
      <c r="H89" t="s">
        <v>637</v>
      </c>
      <c r="I89" t="s">
        <v>16058</v>
      </c>
      <c r="J89" t="s">
        <v>670</v>
      </c>
      <c r="K89" t="s">
        <v>639</v>
      </c>
      <c r="L89" t="s">
        <v>640</v>
      </c>
      <c r="M89" t="s">
        <v>16059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16060</v>
      </c>
      <c r="T89" t="s">
        <v>16059</v>
      </c>
    </row>
    <row r="90" spans="1:20" x14ac:dyDescent="0.25">
      <c r="A90" t="s">
        <v>241</v>
      </c>
      <c r="B90" t="s">
        <v>247</v>
      </c>
      <c r="C90">
        <v>139</v>
      </c>
      <c r="D90">
        <v>1</v>
      </c>
      <c r="E90" t="s">
        <v>16057</v>
      </c>
      <c r="F90">
        <v>499</v>
      </c>
      <c r="G90">
        <v>0</v>
      </c>
      <c r="H90" t="s">
        <v>637</v>
      </c>
      <c r="I90" t="s">
        <v>16058</v>
      </c>
      <c r="J90" t="s">
        <v>670</v>
      </c>
      <c r="K90" t="s">
        <v>639</v>
      </c>
      <c r="L90" t="s">
        <v>640</v>
      </c>
      <c r="M90" t="s">
        <v>16059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16060</v>
      </c>
      <c r="T90" t="s">
        <v>16059</v>
      </c>
    </row>
    <row r="91" spans="1:20" x14ac:dyDescent="0.25">
      <c r="A91" t="s">
        <v>240</v>
      </c>
      <c r="B91" t="s">
        <v>246</v>
      </c>
      <c r="C91">
        <v>139</v>
      </c>
      <c r="D91">
        <v>1</v>
      </c>
      <c r="E91" t="s">
        <v>16057</v>
      </c>
      <c r="F91">
        <v>499</v>
      </c>
      <c r="G91">
        <v>0</v>
      </c>
      <c r="H91" t="s">
        <v>637</v>
      </c>
      <c r="I91" t="s">
        <v>16058</v>
      </c>
      <c r="J91" t="s">
        <v>670</v>
      </c>
      <c r="K91" t="s">
        <v>639</v>
      </c>
      <c r="L91" t="s">
        <v>640</v>
      </c>
      <c r="M91" t="s">
        <v>16059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16060</v>
      </c>
      <c r="T91" t="s">
        <v>16059</v>
      </c>
    </row>
    <row r="92" spans="1:20" x14ac:dyDescent="0.25">
      <c r="A92" t="s">
        <v>239</v>
      </c>
      <c r="B92" t="s">
        <v>245</v>
      </c>
      <c r="C92">
        <v>139</v>
      </c>
      <c r="D92">
        <v>1</v>
      </c>
      <c r="E92" t="s">
        <v>16057</v>
      </c>
      <c r="F92">
        <v>499</v>
      </c>
      <c r="G92">
        <v>0</v>
      </c>
      <c r="H92" t="s">
        <v>637</v>
      </c>
      <c r="I92" t="s">
        <v>16058</v>
      </c>
      <c r="J92" t="s">
        <v>670</v>
      </c>
      <c r="K92" t="s">
        <v>639</v>
      </c>
      <c r="L92" t="s">
        <v>640</v>
      </c>
      <c r="M92" t="s">
        <v>16059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16060</v>
      </c>
      <c r="T92" t="s">
        <v>16059</v>
      </c>
    </row>
    <row r="93" spans="1:20" x14ac:dyDescent="0.25">
      <c r="A93" t="s">
        <v>22</v>
      </c>
      <c r="B93" t="s">
        <v>27</v>
      </c>
      <c r="C93">
        <v>116</v>
      </c>
      <c r="D93">
        <v>1</v>
      </c>
      <c r="E93" t="s">
        <v>16061</v>
      </c>
      <c r="F93">
        <v>239</v>
      </c>
      <c r="G93">
        <v>0</v>
      </c>
      <c r="H93" t="s">
        <v>649</v>
      </c>
      <c r="I93" t="s">
        <v>6831</v>
      </c>
      <c r="J93" t="s">
        <v>16062</v>
      </c>
      <c r="K93" t="s">
        <v>1004</v>
      </c>
      <c r="L93" t="s">
        <v>5824</v>
      </c>
      <c r="M93" t="s">
        <v>16059</v>
      </c>
      <c r="N93" t="s">
        <v>639</v>
      </c>
      <c r="O93" t="s">
        <v>651</v>
      </c>
      <c r="P93" t="s">
        <v>26</v>
      </c>
      <c r="Q93" t="s">
        <v>652</v>
      </c>
      <c r="R93" t="s">
        <v>640</v>
      </c>
      <c r="S93" t="s">
        <v>16063</v>
      </c>
      <c r="T93" t="s">
        <v>16059</v>
      </c>
    </row>
    <row r="94" spans="1:20" x14ac:dyDescent="0.25">
      <c r="A94" t="s">
        <v>240</v>
      </c>
      <c r="B94" t="s">
        <v>246</v>
      </c>
      <c r="C94">
        <v>163</v>
      </c>
      <c r="D94">
        <v>1</v>
      </c>
      <c r="E94" t="s">
        <v>16061</v>
      </c>
      <c r="F94">
        <v>239</v>
      </c>
      <c r="G94">
        <v>0</v>
      </c>
      <c r="H94" t="s">
        <v>649</v>
      </c>
      <c r="I94" t="s">
        <v>6831</v>
      </c>
      <c r="J94" t="s">
        <v>16062</v>
      </c>
      <c r="K94" t="s">
        <v>1004</v>
      </c>
      <c r="L94" t="s">
        <v>5824</v>
      </c>
      <c r="M94" t="s">
        <v>16059</v>
      </c>
      <c r="N94" t="s">
        <v>639</v>
      </c>
      <c r="O94" t="s">
        <v>651</v>
      </c>
      <c r="P94" t="s">
        <v>26</v>
      </c>
      <c r="Q94" t="s">
        <v>652</v>
      </c>
      <c r="R94" t="s">
        <v>640</v>
      </c>
      <c r="S94" t="s">
        <v>16063</v>
      </c>
      <c r="T94" t="s">
        <v>16059</v>
      </c>
    </row>
    <row r="95" spans="1:20" x14ac:dyDescent="0.25">
      <c r="A95" t="s">
        <v>239</v>
      </c>
      <c r="B95" t="s">
        <v>245</v>
      </c>
      <c r="C95">
        <v>159</v>
      </c>
      <c r="D95">
        <v>1</v>
      </c>
      <c r="E95" t="s">
        <v>16064</v>
      </c>
      <c r="F95">
        <v>99</v>
      </c>
      <c r="G95">
        <v>0</v>
      </c>
      <c r="H95" t="s">
        <v>637</v>
      </c>
      <c r="I95" t="s">
        <v>16065</v>
      </c>
      <c r="J95" t="s">
        <v>726</v>
      </c>
      <c r="K95" t="s">
        <v>639</v>
      </c>
      <c r="L95" t="s">
        <v>640</v>
      </c>
      <c r="M95" t="s">
        <v>16066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16067</v>
      </c>
      <c r="T95" t="s">
        <v>16066</v>
      </c>
    </row>
    <row r="96" spans="1:20" x14ac:dyDescent="0.25">
      <c r="A96" t="s">
        <v>239</v>
      </c>
      <c r="B96" t="s">
        <v>742</v>
      </c>
      <c r="C96">
        <v>103.55</v>
      </c>
      <c r="D96">
        <v>1</v>
      </c>
      <c r="E96" t="s">
        <v>16068</v>
      </c>
      <c r="F96">
        <v>103.55</v>
      </c>
      <c r="G96">
        <v>0</v>
      </c>
      <c r="H96" t="s">
        <v>677</v>
      </c>
      <c r="I96" t="s">
        <v>16069</v>
      </c>
      <c r="J96" t="s">
        <v>16070</v>
      </c>
      <c r="K96" t="s">
        <v>16071</v>
      </c>
      <c r="L96" t="s">
        <v>16072</v>
      </c>
      <c r="M96" t="s">
        <v>16073</v>
      </c>
      <c r="N96" t="s">
        <v>639</v>
      </c>
      <c r="O96" t="s">
        <v>678</v>
      </c>
      <c r="P96" t="s">
        <v>23</v>
      </c>
      <c r="Q96" t="s">
        <v>679</v>
      </c>
      <c r="R96" t="s">
        <v>640</v>
      </c>
      <c r="S96" t="s">
        <v>16074</v>
      </c>
      <c r="T96" t="s">
        <v>16073</v>
      </c>
    </row>
    <row r="97" spans="1:20" x14ac:dyDescent="0.25">
      <c r="A97" t="s">
        <v>241</v>
      </c>
      <c r="B97" t="s">
        <v>247</v>
      </c>
      <c r="C97">
        <v>0</v>
      </c>
      <c r="D97">
        <v>1</v>
      </c>
      <c r="E97" t="s">
        <v>16075</v>
      </c>
      <c r="F97">
        <v>0</v>
      </c>
      <c r="G97">
        <v>0</v>
      </c>
      <c r="H97" t="s">
        <v>637</v>
      </c>
      <c r="I97" t="s">
        <v>16076</v>
      </c>
      <c r="J97" t="s">
        <v>690</v>
      </c>
      <c r="K97" t="s">
        <v>639</v>
      </c>
      <c r="L97" t="s">
        <v>640</v>
      </c>
      <c r="M97" t="s">
        <v>16077</v>
      </c>
      <c r="N97" t="s">
        <v>639</v>
      </c>
      <c r="O97" t="s">
        <v>647</v>
      </c>
      <c r="P97" t="s">
        <v>5</v>
      </c>
      <c r="Q97" t="s">
        <v>648</v>
      </c>
      <c r="R97" t="s">
        <v>640</v>
      </c>
      <c r="S97" t="s">
        <v>16078</v>
      </c>
      <c r="T97" t="s">
        <v>16077</v>
      </c>
    </row>
    <row r="98" spans="1:20" x14ac:dyDescent="0.25">
      <c r="A98" t="s">
        <v>241</v>
      </c>
      <c r="B98" t="s">
        <v>247</v>
      </c>
      <c r="C98">
        <v>0</v>
      </c>
      <c r="D98">
        <v>1</v>
      </c>
      <c r="E98" t="s">
        <v>16079</v>
      </c>
      <c r="F98">
        <v>0</v>
      </c>
      <c r="G98">
        <v>0</v>
      </c>
      <c r="H98" t="s">
        <v>637</v>
      </c>
      <c r="I98" t="s">
        <v>781</v>
      </c>
      <c r="J98" t="s">
        <v>735</v>
      </c>
      <c r="K98" t="s">
        <v>639</v>
      </c>
      <c r="L98" t="s">
        <v>640</v>
      </c>
      <c r="M98" t="s">
        <v>16080</v>
      </c>
      <c r="N98" t="s">
        <v>639</v>
      </c>
      <c r="O98" t="s">
        <v>647</v>
      </c>
      <c r="P98" t="s">
        <v>5</v>
      </c>
      <c r="Q98" t="s">
        <v>648</v>
      </c>
      <c r="R98" t="s">
        <v>640</v>
      </c>
      <c r="S98" t="s">
        <v>16081</v>
      </c>
      <c r="T98" t="s">
        <v>16080</v>
      </c>
    </row>
    <row r="99" spans="1:20" x14ac:dyDescent="0.25">
      <c r="A99" t="s">
        <v>241</v>
      </c>
      <c r="B99" t="s">
        <v>247</v>
      </c>
      <c r="C99">
        <v>0</v>
      </c>
      <c r="D99">
        <v>1</v>
      </c>
      <c r="E99" t="s">
        <v>16082</v>
      </c>
      <c r="F99">
        <v>0</v>
      </c>
      <c r="G99">
        <v>0</v>
      </c>
      <c r="H99" t="s">
        <v>637</v>
      </c>
      <c r="I99" t="s">
        <v>16083</v>
      </c>
      <c r="J99" t="s">
        <v>653</v>
      </c>
      <c r="K99" t="s">
        <v>639</v>
      </c>
      <c r="L99" t="s">
        <v>640</v>
      </c>
      <c r="M99" t="s">
        <v>16084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16085</v>
      </c>
      <c r="T99" t="s">
        <v>16084</v>
      </c>
    </row>
    <row r="100" spans="1:20" x14ac:dyDescent="0.25">
      <c r="A100" t="s">
        <v>601</v>
      </c>
      <c r="B100" t="s">
        <v>602</v>
      </c>
      <c r="C100">
        <v>109</v>
      </c>
      <c r="D100">
        <v>1</v>
      </c>
      <c r="E100" t="s">
        <v>16086</v>
      </c>
      <c r="F100">
        <v>486</v>
      </c>
      <c r="G100">
        <v>50</v>
      </c>
      <c r="H100" t="s">
        <v>751</v>
      </c>
      <c r="I100" t="s">
        <v>16087</v>
      </c>
      <c r="J100" t="s">
        <v>16088</v>
      </c>
      <c r="K100" t="s">
        <v>1016</v>
      </c>
      <c r="L100" t="s">
        <v>16089</v>
      </c>
      <c r="M100" t="s">
        <v>16090</v>
      </c>
      <c r="N100" t="s">
        <v>1010</v>
      </c>
      <c r="O100" t="s">
        <v>743</v>
      </c>
      <c r="P100" t="s">
        <v>744</v>
      </c>
      <c r="Q100" t="s">
        <v>745</v>
      </c>
      <c r="R100" t="s">
        <v>640</v>
      </c>
      <c r="S100" t="s">
        <v>16091</v>
      </c>
      <c r="T100" t="s">
        <v>16092</v>
      </c>
    </row>
    <row r="101" spans="1:20" x14ac:dyDescent="0.25">
      <c r="A101" t="s">
        <v>241</v>
      </c>
      <c r="B101" t="s">
        <v>247</v>
      </c>
      <c r="C101">
        <v>109</v>
      </c>
      <c r="D101">
        <v>1</v>
      </c>
      <c r="E101" t="s">
        <v>16086</v>
      </c>
      <c r="F101">
        <v>486</v>
      </c>
      <c r="G101">
        <v>50</v>
      </c>
      <c r="H101" t="s">
        <v>751</v>
      </c>
      <c r="I101" t="s">
        <v>16087</v>
      </c>
      <c r="J101" t="s">
        <v>16088</v>
      </c>
      <c r="K101" t="s">
        <v>1016</v>
      </c>
      <c r="L101" t="s">
        <v>16089</v>
      </c>
      <c r="M101" t="s">
        <v>16090</v>
      </c>
      <c r="N101" t="s">
        <v>1010</v>
      </c>
      <c r="O101" t="s">
        <v>743</v>
      </c>
      <c r="P101" t="s">
        <v>744</v>
      </c>
      <c r="Q101" t="s">
        <v>745</v>
      </c>
      <c r="R101" t="s">
        <v>640</v>
      </c>
      <c r="S101" t="s">
        <v>16091</v>
      </c>
      <c r="T101" t="s">
        <v>16092</v>
      </c>
    </row>
    <row r="102" spans="1:20" x14ac:dyDescent="0.25">
      <c r="A102" t="s">
        <v>240</v>
      </c>
      <c r="B102" t="s">
        <v>246</v>
      </c>
      <c r="C102">
        <v>109</v>
      </c>
      <c r="D102">
        <v>1</v>
      </c>
      <c r="E102" t="s">
        <v>16086</v>
      </c>
      <c r="F102">
        <v>486</v>
      </c>
      <c r="G102">
        <v>50</v>
      </c>
      <c r="H102" t="s">
        <v>751</v>
      </c>
      <c r="I102" t="s">
        <v>16087</v>
      </c>
      <c r="J102" t="s">
        <v>16088</v>
      </c>
      <c r="K102" t="s">
        <v>1016</v>
      </c>
      <c r="L102" t="s">
        <v>16089</v>
      </c>
      <c r="M102" t="s">
        <v>16090</v>
      </c>
      <c r="N102" t="s">
        <v>1010</v>
      </c>
      <c r="O102" t="s">
        <v>743</v>
      </c>
      <c r="P102" t="s">
        <v>744</v>
      </c>
      <c r="Q102" t="s">
        <v>745</v>
      </c>
      <c r="R102" t="s">
        <v>640</v>
      </c>
      <c r="S102" t="s">
        <v>16091</v>
      </c>
      <c r="T102" t="s">
        <v>16092</v>
      </c>
    </row>
    <row r="103" spans="1:20" x14ac:dyDescent="0.25">
      <c r="A103" t="s">
        <v>239</v>
      </c>
      <c r="B103" t="s">
        <v>245</v>
      </c>
      <c r="C103">
        <v>109</v>
      </c>
      <c r="D103">
        <v>1</v>
      </c>
      <c r="E103" t="s">
        <v>16086</v>
      </c>
      <c r="F103">
        <v>486</v>
      </c>
      <c r="G103">
        <v>50</v>
      </c>
      <c r="H103" t="s">
        <v>751</v>
      </c>
      <c r="I103" t="s">
        <v>16087</v>
      </c>
      <c r="J103" t="s">
        <v>16088</v>
      </c>
      <c r="K103" t="s">
        <v>1016</v>
      </c>
      <c r="L103" t="s">
        <v>16089</v>
      </c>
      <c r="M103" t="s">
        <v>16090</v>
      </c>
      <c r="N103" t="s">
        <v>1010</v>
      </c>
      <c r="O103" t="s">
        <v>743</v>
      </c>
      <c r="P103" t="s">
        <v>744</v>
      </c>
      <c r="Q103" t="s">
        <v>745</v>
      </c>
      <c r="R103" t="s">
        <v>640</v>
      </c>
      <c r="S103" t="s">
        <v>16091</v>
      </c>
      <c r="T103" t="s">
        <v>16092</v>
      </c>
    </row>
    <row r="104" spans="1:20" x14ac:dyDescent="0.25">
      <c r="A104" t="s">
        <v>72</v>
      </c>
      <c r="B104" t="s">
        <v>108</v>
      </c>
      <c r="C104">
        <v>66</v>
      </c>
      <c r="D104">
        <v>1</v>
      </c>
      <c r="E104" t="s">
        <v>16093</v>
      </c>
      <c r="F104">
        <v>249</v>
      </c>
      <c r="G104">
        <v>0</v>
      </c>
      <c r="H104" t="s">
        <v>649</v>
      </c>
      <c r="I104" t="s">
        <v>947</v>
      </c>
      <c r="J104" t="s">
        <v>16094</v>
      </c>
      <c r="K104" t="s">
        <v>7616</v>
      </c>
      <c r="L104" t="s">
        <v>818</v>
      </c>
      <c r="M104" t="s">
        <v>16095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16096</v>
      </c>
      <c r="T104" t="s">
        <v>16095</v>
      </c>
    </row>
    <row r="105" spans="1:20" x14ac:dyDescent="0.25">
      <c r="A105" t="s">
        <v>101</v>
      </c>
      <c r="B105" t="s">
        <v>74</v>
      </c>
      <c r="C105">
        <v>66</v>
      </c>
      <c r="D105">
        <v>1</v>
      </c>
      <c r="E105" t="s">
        <v>16093</v>
      </c>
      <c r="F105">
        <v>249</v>
      </c>
      <c r="G105">
        <v>0</v>
      </c>
      <c r="H105" t="s">
        <v>649</v>
      </c>
      <c r="I105" t="s">
        <v>947</v>
      </c>
      <c r="J105" t="s">
        <v>16094</v>
      </c>
      <c r="K105" t="s">
        <v>7616</v>
      </c>
      <c r="L105" t="s">
        <v>818</v>
      </c>
      <c r="M105" t="s">
        <v>16095</v>
      </c>
      <c r="N105" t="s">
        <v>639</v>
      </c>
      <c r="O105" t="s">
        <v>651</v>
      </c>
      <c r="P105" t="s">
        <v>26</v>
      </c>
      <c r="Q105" t="s">
        <v>652</v>
      </c>
      <c r="R105" t="s">
        <v>640</v>
      </c>
      <c r="S105" t="s">
        <v>16096</v>
      </c>
      <c r="T105" t="s">
        <v>16095</v>
      </c>
    </row>
    <row r="106" spans="1:20" x14ac:dyDescent="0.25">
      <c r="A106" t="s">
        <v>22</v>
      </c>
      <c r="B106" t="s">
        <v>27</v>
      </c>
      <c r="C106">
        <v>67</v>
      </c>
      <c r="D106">
        <v>1</v>
      </c>
      <c r="E106" t="s">
        <v>16093</v>
      </c>
      <c r="F106">
        <v>249</v>
      </c>
      <c r="G106">
        <v>0</v>
      </c>
      <c r="H106" t="s">
        <v>649</v>
      </c>
      <c r="I106" t="s">
        <v>947</v>
      </c>
      <c r="J106" t="s">
        <v>16094</v>
      </c>
      <c r="K106" t="s">
        <v>7616</v>
      </c>
      <c r="L106" t="s">
        <v>818</v>
      </c>
      <c r="M106" t="s">
        <v>16095</v>
      </c>
      <c r="N106" t="s">
        <v>639</v>
      </c>
      <c r="O106" t="s">
        <v>651</v>
      </c>
      <c r="P106" t="s">
        <v>26</v>
      </c>
      <c r="Q106" t="s">
        <v>652</v>
      </c>
      <c r="R106" t="s">
        <v>640</v>
      </c>
      <c r="S106" t="s">
        <v>16096</v>
      </c>
      <c r="T106" t="s">
        <v>16095</v>
      </c>
    </row>
    <row r="107" spans="1:20" x14ac:dyDescent="0.25">
      <c r="A107" t="s">
        <v>22</v>
      </c>
      <c r="B107" t="s">
        <v>27</v>
      </c>
      <c r="C107">
        <v>100</v>
      </c>
      <c r="D107">
        <v>2</v>
      </c>
      <c r="E107" t="s">
        <v>16097</v>
      </c>
      <c r="F107">
        <v>415</v>
      </c>
      <c r="G107">
        <v>0</v>
      </c>
      <c r="H107" t="s">
        <v>751</v>
      </c>
      <c r="I107" t="s">
        <v>16098</v>
      </c>
      <c r="J107" t="s">
        <v>16099</v>
      </c>
      <c r="K107" t="s">
        <v>16100</v>
      </c>
      <c r="L107" t="s">
        <v>16101</v>
      </c>
      <c r="M107" t="s">
        <v>16102</v>
      </c>
      <c r="N107" t="s">
        <v>1010</v>
      </c>
      <c r="O107" t="s">
        <v>753</v>
      </c>
      <c r="P107" t="s">
        <v>744</v>
      </c>
      <c r="Q107" t="s">
        <v>745</v>
      </c>
      <c r="R107" t="s">
        <v>640</v>
      </c>
      <c r="S107" t="s">
        <v>16103</v>
      </c>
      <c r="T107" t="s">
        <v>16095</v>
      </c>
    </row>
    <row r="108" spans="1:20" x14ac:dyDescent="0.25">
      <c r="A108" t="s">
        <v>72</v>
      </c>
      <c r="B108" t="s">
        <v>108</v>
      </c>
      <c r="C108">
        <v>66</v>
      </c>
      <c r="D108">
        <v>1</v>
      </c>
      <c r="E108" t="s">
        <v>16104</v>
      </c>
      <c r="F108">
        <v>249</v>
      </c>
      <c r="G108">
        <v>0</v>
      </c>
      <c r="H108" t="s">
        <v>649</v>
      </c>
      <c r="I108" t="s">
        <v>16105</v>
      </c>
      <c r="J108" t="s">
        <v>16106</v>
      </c>
      <c r="K108" t="s">
        <v>16107</v>
      </c>
      <c r="L108" t="s">
        <v>9774</v>
      </c>
      <c r="M108" t="s">
        <v>16108</v>
      </c>
      <c r="N108" t="s">
        <v>639</v>
      </c>
      <c r="O108" t="s">
        <v>651</v>
      </c>
      <c r="P108" t="s">
        <v>26</v>
      </c>
      <c r="Q108" t="s">
        <v>652</v>
      </c>
      <c r="R108" t="s">
        <v>640</v>
      </c>
      <c r="S108" t="s">
        <v>16109</v>
      </c>
      <c r="T108" t="s">
        <v>16110</v>
      </c>
    </row>
    <row r="109" spans="1:20" x14ac:dyDescent="0.25">
      <c r="A109" t="s">
        <v>101</v>
      </c>
      <c r="B109" t="s">
        <v>74</v>
      </c>
      <c r="C109">
        <v>66</v>
      </c>
      <c r="D109">
        <v>1</v>
      </c>
      <c r="E109" t="s">
        <v>16104</v>
      </c>
      <c r="F109">
        <v>249</v>
      </c>
      <c r="G109">
        <v>0</v>
      </c>
      <c r="H109" t="s">
        <v>649</v>
      </c>
      <c r="I109" t="s">
        <v>16105</v>
      </c>
      <c r="J109" t="s">
        <v>16106</v>
      </c>
      <c r="K109" t="s">
        <v>16107</v>
      </c>
      <c r="L109" t="s">
        <v>9774</v>
      </c>
      <c r="M109" t="s">
        <v>16108</v>
      </c>
      <c r="N109" t="s">
        <v>639</v>
      </c>
      <c r="O109" t="s">
        <v>651</v>
      </c>
      <c r="P109" t="s">
        <v>26</v>
      </c>
      <c r="Q109" t="s">
        <v>652</v>
      </c>
      <c r="R109" t="s">
        <v>640</v>
      </c>
      <c r="S109" t="s">
        <v>16109</v>
      </c>
      <c r="T109" t="s">
        <v>16110</v>
      </c>
    </row>
    <row r="110" spans="1:20" x14ac:dyDescent="0.25">
      <c r="A110" t="s">
        <v>22</v>
      </c>
      <c r="B110" t="s">
        <v>27</v>
      </c>
      <c r="C110">
        <v>67</v>
      </c>
      <c r="D110">
        <v>1</v>
      </c>
      <c r="E110" t="s">
        <v>16104</v>
      </c>
      <c r="F110">
        <v>249</v>
      </c>
      <c r="G110">
        <v>0</v>
      </c>
      <c r="H110" t="s">
        <v>649</v>
      </c>
      <c r="I110" t="s">
        <v>16105</v>
      </c>
      <c r="J110" t="s">
        <v>16106</v>
      </c>
      <c r="K110" t="s">
        <v>16107</v>
      </c>
      <c r="L110" t="s">
        <v>9774</v>
      </c>
      <c r="M110" t="s">
        <v>16108</v>
      </c>
      <c r="N110" t="s">
        <v>639</v>
      </c>
      <c r="O110" t="s">
        <v>651</v>
      </c>
      <c r="P110" t="s">
        <v>26</v>
      </c>
      <c r="Q110" t="s">
        <v>652</v>
      </c>
      <c r="R110" t="s">
        <v>640</v>
      </c>
      <c r="S110" t="s">
        <v>16109</v>
      </c>
      <c r="T110" t="s">
        <v>16110</v>
      </c>
    </row>
    <row r="111" spans="1:20" x14ac:dyDescent="0.25">
      <c r="A111" t="s">
        <v>147</v>
      </c>
      <c r="B111" t="s">
        <v>148</v>
      </c>
      <c r="C111">
        <v>65</v>
      </c>
      <c r="D111">
        <v>12</v>
      </c>
      <c r="E111" t="s">
        <v>16111</v>
      </c>
      <c r="F111">
        <v>399</v>
      </c>
      <c r="G111">
        <v>0</v>
      </c>
      <c r="H111" t="s">
        <v>637</v>
      </c>
      <c r="I111" t="s">
        <v>16112</v>
      </c>
      <c r="J111" t="s">
        <v>643</v>
      </c>
      <c r="K111" t="s">
        <v>639</v>
      </c>
      <c r="L111" t="s">
        <v>640</v>
      </c>
      <c r="M111" t="s">
        <v>16113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16114</v>
      </c>
      <c r="T111" t="s">
        <v>16115</v>
      </c>
    </row>
    <row r="112" spans="1:20" x14ac:dyDescent="0.25">
      <c r="A112" t="s">
        <v>22</v>
      </c>
      <c r="B112" t="s">
        <v>213</v>
      </c>
      <c r="C112">
        <v>64</v>
      </c>
      <c r="D112">
        <v>1</v>
      </c>
      <c r="E112" t="s">
        <v>16116</v>
      </c>
      <c r="F112">
        <v>71</v>
      </c>
      <c r="G112">
        <v>7</v>
      </c>
      <c r="H112" t="s">
        <v>677</v>
      </c>
      <c r="I112" t="s">
        <v>16117</v>
      </c>
      <c r="J112" t="s">
        <v>16118</v>
      </c>
      <c r="K112" t="s">
        <v>4540</v>
      </c>
      <c r="L112" t="s">
        <v>16119</v>
      </c>
      <c r="M112" t="s">
        <v>16113</v>
      </c>
      <c r="N112" t="s">
        <v>639</v>
      </c>
      <c r="O112" t="s">
        <v>678</v>
      </c>
      <c r="P112" t="s">
        <v>23</v>
      </c>
      <c r="Q112" t="s">
        <v>679</v>
      </c>
      <c r="R112" t="s">
        <v>640</v>
      </c>
      <c r="S112" t="s">
        <v>16120</v>
      </c>
      <c r="T112" t="s">
        <v>16113</v>
      </c>
    </row>
    <row r="113" spans="1:20" x14ac:dyDescent="0.25">
      <c r="A113" t="s">
        <v>147</v>
      </c>
      <c r="B113" t="s">
        <v>148</v>
      </c>
      <c r="C113">
        <v>65</v>
      </c>
      <c r="D113">
        <v>36</v>
      </c>
      <c r="E113" t="s">
        <v>16121</v>
      </c>
      <c r="F113">
        <v>1197</v>
      </c>
      <c r="G113">
        <v>0</v>
      </c>
      <c r="H113" t="s">
        <v>637</v>
      </c>
      <c r="I113" t="s">
        <v>16122</v>
      </c>
      <c r="J113" t="s">
        <v>687</v>
      </c>
      <c r="K113" t="s">
        <v>639</v>
      </c>
      <c r="L113" t="s">
        <v>640</v>
      </c>
      <c r="M113" t="s">
        <v>16123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16124</v>
      </c>
      <c r="T113" t="s">
        <v>16123</v>
      </c>
    </row>
    <row r="114" spans="1:20" x14ac:dyDescent="0.25">
      <c r="A114" t="s">
        <v>239</v>
      </c>
      <c r="B114" t="s">
        <v>245</v>
      </c>
      <c r="C114">
        <v>159</v>
      </c>
      <c r="D114">
        <v>1</v>
      </c>
      <c r="E114" t="s">
        <v>16125</v>
      </c>
      <c r="F114">
        <v>99</v>
      </c>
      <c r="G114">
        <v>0</v>
      </c>
      <c r="H114" t="s">
        <v>637</v>
      </c>
      <c r="I114" t="s">
        <v>696</v>
      </c>
      <c r="J114" t="s">
        <v>659</v>
      </c>
      <c r="K114" t="s">
        <v>639</v>
      </c>
      <c r="L114" t="s">
        <v>640</v>
      </c>
      <c r="M114" t="s">
        <v>16126</v>
      </c>
      <c r="N114" t="s">
        <v>639</v>
      </c>
      <c r="O114" t="s">
        <v>660</v>
      </c>
      <c r="P114" t="s">
        <v>5</v>
      </c>
      <c r="Q114" t="s">
        <v>642</v>
      </c>
      <c r="R114" t="s">
        <v>640</v>
      </c>
      <c r="S114" t="s">
        <v>16127</v>
      </c>
      <c r="T114" t="s">
        <v>16128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16129</v>
      </c>
      <c r="F115">
        <v>200</v>
      </c>
      <c r="G115">
        <v>0</v>
      </c>
      <c r="H115" t="s">
        <v>637</v>
      </c>
      <c r="I115" t="s">
        <v>16130</v>
      </c>
      <c r="J115" t="s">
        <v>646</v>
      </c>
      <c r="K115" t="s">
        <v>639</v>
      </c>
      <c r="L115" t="s">
        <v>640</v>
      </c>
      <c r="M115" t="s">
        <v>16126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16131</v>
      </c>
      <c r="T115" t="s">
        <v>16126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16132</v>
      </c>
      <c r="F116">
        <v>200</v>
      </c>
      <c r="G116">
        <v>0</v>
      </c>
      <c r="H116" t="s">
        <v>637</v>
      </c>
      <c r="I116" t="s">
        <v>1054</v>
      </c>
      <c r="J116" t="s">
        <v>710</v>
      </c>
      <c r="K116" t="s">
        <v>639</v>
      </c>
      <c r="L116" t="s">
        <v>640</v>
      </c>
      <c r="M116" t="s">
        <v>16133</v>
      </c>
      <c r="N116" t="s">
        <v>639</v>
      </c>
      <c r="O116" t="s">
        <v>641</v>
      </c>
      <c r="P116" t="s">
        <v>5</v>
      </c>
      <c r="Q116" t="s">
        <v>642</v>
      </c>
      <c r="R116" t="s">
        <v>16134</v>
      </c>
      <c r="S116" t="s">
        <v>16135</v>
      </c>
      <c r="T116" t="s">
        <v>16133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16136</v>
      </c>
      <c r="F117">
        <v>200</v>
      </c>
      <c r="G117">
        <v>0</v>
      </c>
      <c r="H117" t="s">
        <v>637</v>
      </c>
      <c r="I117" t="s">
        <v>16137</v>
      </c>
      <c r="J117" t="s">
        <v>727</v>
      </c>
      <c r="K117" t="s">
        <v>639</v>
      </c>
      <c r="L117" t="s">
        <v>640</v>
      </c>
      <c r="M117" t="s">
        <v>16138</v>
      </c>
      <c r="N117" t="s">
        <v>639</v>
      </c>
      <c r="O117" t="s">
        <v>647</v>
      </c>
      <c r="P117" t="s">
        <v>5</v>
      </c>
      <c r="Q117" t="s">
        <v>648</v>
      </c>
      <c r="R117" t="s">
        <v>640</v>
      </c>
      <c r="S117" t="s">
        <v>16139</v>
      </c>
      <c r="T117" t="s">
        <v>16140</v>
      </c>
    </row>
    <row r="118" spans="1:20" x14ac:dyDescent="0.25">
      <c r="A118" t="s">
        <v>601</v>
      </c>
      <c r="B118" t="s">
        <v>602</v>
      </c>
      <c r="C118">
        <v>80</v>
      </c>
      <c r="D118">
        <v>2</v>
      </c>
      <c r="E118" t="s">
        <v>16141</v>
      </c>
      <c r="F118">
        <v>5500</v>
      </c>
      <c r="G118">
        <v>200</v>
      </c>
      <c r="H118" t="s">
        <v>649</v>
      </c>
      <c r="I118" t="s">
        <v>16142</v>
      </c>
      <c r="J118" t="s">
        <v>16143</v>
      </c>
      <c r="K118" t="s">
        <v>16144</v>
      </c>
      <c r="L118" t="s">
        <v>16145</v>
      </c>
      <c r="M118" t="s">
        <v>16146</v>
      </c>
      <c r="N118" t="s">
        <v>752</v>
      </c>
      <c r="O118" t="s">
        <v>743</v>
      </c>
      <c r="P118" t="s">
        <v>783</v>
      </c>
      <c r="Q118" t="s">
        <v>745</v>
      </c>
      <c r="R118" t="s">
        <v>640</v>
      </c>
      <c r="S118" t="s">
        <v>16147</v>
      </c>
      <c r="T118" t="s">
        <v>16148</v>
      </c>
    </row>
    <row r="119" spans="1:20" x14ac:dyDescent="0.25">
      <c r="A119" t="s">
        <v>240</v>
      </c>
      <c r="B119" t="s">
        <v>246</v>
      </c>
      <c r="C119">
        <v>80</v>
      </c>
      <c r="D119">
        <v>2</v>
      </c>
      <c r="E119" t="s">
        <v>16141</v>
      </c>
      <c r="F119">
        <v>5500</v>
      </c>
      <c r="G119">
        <v>200</v>
      </c>
      <c r="H119" t="s">
        <v>649</v>
      </c>
      <c r="I119" t="s">
        <v>16142</v>
      </c>
      <c r="J119" t="s">
        <v>16143</v>
      </c>
      <c r="K119" t="s">
        <v>16144</v>
      </c>
      <c r="L119" t="s">
        <v>16145</v>
      </c>
      <c r="M119" t="s">
        <v>16146</v>
      </c>
      <c r="N119" t="s">
        <v>752</v>
      </c>
      <c r="O119" t="s">
        <v>743</v>
      </c>
      <c r="P119" t="s">
        <v>783</v>
      </c>
      <c r="Q119" t="s">
        <v>745</v>
      </c>
      <c r="R119" t="s">
        <v>640</v>
      </c>
      <c r="S119" t="s">
        <v>16147</v>
      </c>
      <c r="T119" t="s">
        <v>16148</v>
      </c>
    </row>
    <row r="120" spans="1:20" x14ac:dyDescent="0.25">
      <c r="A120" t="s">
        <v>241</v>
      </c>
      <c r="B120" t="s">
        <v>247</v>
      </c>
      <c r="C120">
        <v>80</v>
      </c>
      <c r="D120">
        <v>3</v>
      </c>
      <c r="E120" t="s">
        <v>16141</v>
      </c>
      <c r="F120">
        <v>5500</v>
      </c>
      <c r="G120">
        <v>200</v>
      </c>
      <c r="H120" t="s">
        <v>649</v>
      </c>
      <c r="I120" t="s">
        <v>16142</v>
      </c>
      <c r="J120" t="s">
        <v>16143</v>
      </c>
      <c r="K120" t="s">
        <v>16144</v>
      </c>
      <c r="L120" t="s">
        <v>16145</v>
      </c>
      <c r="M120" t="s">
        <v>16146</v>
      </c>
      <c r="N120" t="s">
        <v>752</v>
      </c>
      <c r="O120" t="s">
        <v>743</v>
      </c>
      <c r="P120" t="s">
        <v>783</v>
      </c>
      <c r="Q120" t="s">
        <v>745</v>
      </c>
      <c r="R120" t="s">
        <v>640</v>
      </c>
      <c r="S120" t="s">
        <v>16147</v>
      </c>
      <c r="T120" t="s">
        <v>16148</v>
      </c>
    </row>
    <row r="121" spans="1:20" x14ac:dyDescent="0.25">
      <c r="A121" t="s">
        <v>239</v>
      </c>
      <c r="B121" t="s">
        <v>245</v>
      </c>
      <c r="C121">
        <v>80</v>
      </c>
      <c r="D121">
        <v>3</v>
      </c>
      <c r="E121" t="s">
        <v>16141</v>
      </c>
      <c r="F121">
        <v>5500</v>
      </c>
      <c r="G121">
        <v>200</v>
      </c>
      <c r="H121" t="s">
        <v>649</v>
      </c>
      <c r="I121" t="s">
        <v>16142</v>
      </c>
      <c r="J121" t="s">
        <v>16143</v>
      </c>
      <c r="K121" t="s">
        <v>16144</v>
      </c>
      <c r="L121" t="s">
        <v>16145</v>
      </c>
      <c r="M121" t="s">
        <v>16146</v>
      </c>
      <c r="N121" t="s">
        <v>752</v>
      </c>
      <c r="O121" t="s">
        <v>743</v>
      </c>
      <c r="P121" t="s">
        <v>783</v>
      </c>
      <c r="Q121" t="s">
        <v>745</v>
      </c>
      <c r="R121" t="s">
        <v>640</v>
      </c>
      <c r="S121" t="s">
        <v>16147</v>
      </c>
      <c r="T121" t="s">
        <v>16148</v>
      </c>
    </row>
    <row r="122" spans="1:20" x14ac:dyDescent="0.25">
      <c r="A122" t="s">
        <v>72</v>
      </c>
      <c r="B122" t="s">
        <v>108</v>
      </c>
      <c r="C122">
        <v>80</v>
      </c>
      <c r="D122">
        <v>10</v>
      </c>
      <c r="E122" t="s">
        <v>16141</v>
      </c>
      <c r="F122">
        <v>5500</v>
      </c>
      <c r="G122">
        <v>200</v>
      </c>
      <c r="H122" t="s">
        <v>649</v>
      </c>
      <c r="I122" t="s">
        <v>16142</v>
      </c>
      <c r="J122" t="s">
        <v>16143</v>
      </c>
      <c r="K122" t="s">
        <v>16144</v>
      </c>
      <c r="L122" t="s">
        <v>16145</v>
      </c>
      <c r="M122" t="s">
        <v>16146</v>
      </c>
      <c r="N122" t="s">
        <v>752</v>
      </c>
      <c r="O122" t="s">
        <v>743</v>
      </c>
      <c r="P122" t="s">
        <v>783</v>
      </c>
      <c r="Q122" t="s">
        <v>745</v>
      </c>
      <c r="R122" t="s">
        <v>640</v>
      </c>
      <c r="S122" t="s">
        <v>16147</v>
      </c>
      <c r="T122" t="s">
        <v>16148</v>
      </c>
    </row>
    <row r="123" spans="1:20" x14ac:dyDescent="0.25">
      <c r="A123" t="s">
        <v>20</v>
      </c>
      <c r="B123" t="s">
        <v>21</v>
      </c>
      <c r="C123">
        <v>40</v>
      </c>
      <c r="D123">
        <v>10</v>
      </c>
      <c r="E123" t="s">
        <v>16141</v>
      </c>
      <c r="F123">
        <v>5500</v>
      </c>
      <c r="G123">
        <v>200</v>
      </c>
      <c r="H123" t="s">
        <v>649</v>
      </c>
      <c r="I123" t="s">
        <v>16142</v>
      </c>
      <c r="J123" t="s">
        <v>16143</v>
      </c>
      <c r="K123" t="s">
        <v>16144</v>
      </c>
      <c r="L123" t="s">
        <v>16145</v>
      </c>
      <c r="M123" t="s">
        <v>16146</v>
      </c>
      <c r="N123" t="s">
        <v>752</v>
      </c>
      <c r="O123" t="s">
        <v>743</v>
      </c>
      <c r="P123" t="s">
        <v>783</v>
      </c>
      <c r="Q123" t="s">
        <v>745</v>
      </c>
      <c r="R123" t="s">
        <v>640</v>
      </c>
      <c r="S123" t="s">
        <v>16147</v>
      </c>
      <c r="T123" t="s">
        <v>16148</v>
      </c>
    </row>
    <row r="124" spans="1:20" x14ac:dyDescent="0.25">
      <c r="A124" t="s">
        <v>18</v>
      </c>
      <c r="B124" t="s">
        <v>19</v>
      </c>
      <c r="C124">
        <v>40</v>
      </c>
      <c r="D124">
        <v>10</v>
      </c>
      <c r="E124" t="s">
        <v>16141</v>
      </c>
      <c r="F124">
        <v>5500</v>
      </c>
      <c r="G124">
        <v>200</v>
      </c>
      <c r="H124" t="s">
        <v>649</v>
      </c>
      <c r="I124" t="s">
        <v>16142</v>
      </c>
      <c r="J124" t="s">
        <v>16143</v>
      </c>
      <c r="K124" t="s">
        <v>16144</v>
      </c>
      <c r="L124" t="s">
        <v>16145</v>
      </c>
      <c r="M124" t="s">
        <v>16146</v>
      </c>
      <c r="N124" t="s">
        <v>752</v>
      </c>
      <c r="O124" t="s">
        <v>743</v>
      </c>
      <c r="P124" t="s">
        <v>783</v>
      </c>
      <c r="Q124" t="s">
        <v>745</v>
      </c>
      <c r="R124" t="s">
        <v>640</v>
      </c>
      <c r="S124" t="s">
        <v>16147</v>
      </c>
      <c r="T124" t="s">
        <v>16148</v>
      </c>
    </row>
    <row r="125" spans="1:20" x14ac:dyDescent="0.25">
      <c r="A125" t="s">
        <v>112</v>
      </c>
      <c r="B125" t="s">
        <v>113</v>
      </c>
      <c r="C125">
        <v>40</v>
      </c>
      <c r="D125">
        <v>10</v>
      </c>
      <c r="E125" t="s">
        <v>16141</v>
      </c>
      <c r="F125">
        <v>5500</v>
      </c>
      <c r="G125">
        <v>200</v>
      </c>
      <c r="H125" t="s">
        <v>649</v>
      </c>
      <c r="I125" t="s">
        <v>16142</v>
      </c>
      <c r="J125" t="s">
        <v>16143</v>
      </c>
      <c r="K125" t="s">
        <v>16144</v>
      </c>
      <c r="L125" t="s">
        <v>16145</v>
      </c>
      <c r="M125" t="s">
        <v>16146</v>
      </c>
      <c r="N125" t="s">
        <v>752</v>
      </c>
      <c r="O125" t="s">
        <v>743</v>
      </c>
      <c r="P125" t="s">
        <v>783</v>
      </c>
      <c r="Q125" t="s">
        <v>745</v>
      </c>
      <c r="R125" t="s">
        <v>640</v>
      </c>
      <c r="S125" t="s">
        <v>16147</v>
      </c>
      <c r="T125" t="s">
        <v>16148</v>
      </c>
    </row>
    <row r="126" spans="1:20" x14ac:dyDescent="0.25">
      <c r="A126" t="s">
        <v>14</v>
      </c>
      <c r="B126" t="s">
        <v>15</v>
      </c>
      <c r="C126">
        <v>40</v>
      </c>
      <c r="D126">
        <v>10</v>
      </c>
      <c r="E126" t="s">
        <v>16141</v>
      </c>
      <c r="F126">
        <v>5500</v>
      </c>
      <c r="G126">
        <v>200</v>
      </c>
      <c r="H126" t="s">
        <v>649</v>
      </c>
      <c r="I126" t="s">
        <v>16142</v>
      </c>
      <c r="J126" t="s">
        <v>16143</v>
      </c>
      <c r="K126" t="s">
        <v>16144</v>
      </c>
      <c r="L126" t="s">
        <v>16145</v>
      </c>
      <c r="M126" t="s">
        <v>16146</v>
      </c>
      <c r="N126" t="s">
        <v>752</v>
      </c>
      <c r="O126" t="s">
        <v>743</v>
      </c>
      <c r="P126" t="s">
        <v>783</v>
      </c>
      <c r="Q126" t="s">
        <v>745</v>
      </c>
      <c r="R126" t="s">
        <v>640</v>
      </c>
      <c r="S126" t="s">
        <v>16147</v>
      </c>
      <c r="T126" t="s">
        <v>16148</v>
      </c>
    </row>
    <row r="127" spans="1:20" x14ac:dyDescent="0.25">
      <c r="A127" t="s">
        <v>110</v>
      </c>
      <c r="B127" t="s">
        <v>111</v>
      </c>
      <c r="C127">
        <v>40</v>
      </c>
      <c r="D127">
        <v>10</v>
      </c>
      <c r="E127" t="s">
        <v>16141</v>
      </c>
      <c r="F127">
        <v>5500</v>
      </c>
      <c r="G127">
        <v>200</v>
      </c>
      <c r="H127" t="s">
        <v>649</v>
      </c>
      <c r="I127" t="s">
        <v>16142</v>
      </c>
      <c r="J127" t="s">
        <v>16143</v>
      </c>
      <c r="K127" t="s">
        <v>16144</v>
      </c>
      <c r="L127" t="s">
        <v>16145</v>
      </c>
      <c r="M127" t="s">
        <v>16146</v>
      </c>
      <c r="N127" t="s">
        <v>752</v>
      </c>
      <c r="O127" t="s">
        <v>743</v>
      </c>
      <c r="P127" t="s">
        <v>783</v>
      </c>
      <c r="Q127" t="s">
        <v>745</v>
      </c>
      <c r="R127" t="s">
        <v>640</v>
      </c>
      <c r="S127" t="s">
        <v>16147</v>
      </c>
      <c r="T127" t="s">
        <v>16148</v>
      </c>
    </row>
    <row r="128" spans="1:20" x14ac:dyDescent="0.25">
      <c r="A128" t="s">
        <v>10</v>
      </c>
      <c r="B128" t="s">
        <v>11</v>
      </c>
      <c r="C128">
        <v>40</v>
      </c>
      <c r="D128">
        <v>10</v>
      </c>
      <c r="E128" t="s">
        <v>16141</v>
      </c>
      <c r="F128">
        <v>5500</v>
      </c>
      <c r="G128">
        <v>200</v>
      </c>
      <c r="H128" t="s">
        <v>649</v>
      </c>
      <c r="I128" t="s">
        <v>16142</v>
      </c>
      <c r="J128" t="s">
        <v>16143</v>
      </c>
      <c r="K128" t="s">
        <v>16144</v>
      </c>
      <c r="L128" t="s">
        <v>16145</v>
      </c>
      <c r="M128" t="s">
        <v>16146</v>
      </c>
      <c r="N128" t="s">
        <v>752</v>
      </c>
      <c r="O128" t="s">
        <v>743</v>
      </c>
      <c r="P128" t="s">
        <v>783</v>
      </c>
      <c r="Q128" t="s">
        <v>745</v>
      </c>
      <c r="R128" t="s">
        <v>640</v>
      </c>
      <c r="S128" t="s">
        <v>16147</v>
      </c>
      <c r="T128" t="s">
        <v>16148</v>
      </c>
    </row>
    <row r="129" spans="1:20" x14ac:dyDescent="0.25">
      <c r="A129" t="s">
        <v>114</v>
      </c>
      <c r="B129" t="s">
        <v>115</v>
      </c>
      <c r="C129">
        <v>40</v>
      </c>
      <c r="D129">
        <v>10</v>
      </c>
      <c r="E129" t="s">
        <v>16141</v>
      </c>
      <c r="F129">
        <v>5500</v>
      </c>
      <c r="G129">
        <v>200</v>
      </c>
      <c r="H129" t="s">
        <v>649</v>
      </c>
      <c r="I129" t="s">
        <v>16142</v>
      </c>
      <c r="J129" t="s">
        <v>16143</v>
      </c>
      <c r="K129" t="s">
        <v>16144</v>
      </c>
      <c r="L129" t="s">
        <v>16145</v>
      </c>
      <c r="M129" t="s">
        <v>16146</v>
      </c>
      <c r="N129" t="s">
        <v>752</v>
      </c>
      <c r="O129" t="s">
        <v>743</v>
      </c>
      <c r="P129" t="s">
        <v>783</v>
      </c>
      <c r="Q129" t="s">
        <v>745</v>
      </c>
      <c r="R129" t="s">
        <v>640</v>
      </c>
      <c r="S129" t="s">
        <v>16147</v>
      </c>
      <c r="T129" t="s">
        <v>16148</v>
      </c>
    </row>
    <row r="130" spans="1:20" x14ac:dyDescent="0.25">
      <c r="A130" t="s">
        <v>139</v>
      </c>
      <c r="B130" t="s">
        <v>16149</v>
      </c>
      <c r="C130">
        <v>45</v>
      </c>
      <c r="D130">
        <v>10</v>
      </c>
      <c r="E130" t="s">
        <v>16141</v>
      </c>
      <c r="F130">
        <v>5500</v>
      </c>
      <c r="G130">
        <v>200</v>
      </c>
      <c r="H130" t="s">
        <v>649</v>
      </c>
      <c r="I130" t="s">
        <v>16142</v>
      </c>
      <c r="J130" t="s">
        <v>16143</v>
      </c>
      <c r="K130" t="s">
        <v>16144</v>
      </c>
      <c r="L130" t="s">
        <v>16145</v>
      </c>
      <c r="M130" t="s">
        <v>16146</v>
      </c>
      <c r="N130" t="s">
        <v>752</v>
      </c>
      <c r="O130" t="s">
        <v>743</v>
      </c>
      <c r="P130" t="s">
        <v>783</v>
      </c>
      <c r="Q130" t="s">
        <v>745</v>
      </c>
      <c r="R130" t="s">
        <v>640</v>
      </c>
      <c r="S130" t="s">
        <v>16147</v>
      </c>
      <c r="T130" t="s">
        <v>16148</v>
      </c>
    </row>
    <row r="131" spans="1:20" x14ac:dyDescent="0.25">
      <c r="A131" t="s">
        <v>75</v>
      </c>
      <c r="B131" t="s">
        <v>76</v>
      </c>
      <c r="C131">
        <v>45</v>
      </c>
      <c r="D131">
        <v>10</v>
      </c>
      <c r="E131" t="s">
        <v>16141</v>
      </c>
      <c r="F131">
        <v>5500</v>
      </c>
      <c r="G131">
        <v>200</v>
      </c>
      <c r="H131" t="s">
        <v>649</v>
      </c>
      <c r="I131" t="s">
        <v>16142</v>
      </c>
      <c r="J131" t="s">
        <v>16143</v>
      </c>
      <c r="K131" t="s">
        <v>16144</v>
      </c>
      <c r="L131" t="s">
        <v>16145</v>
      </c>
      <c r="M131" t="s">
        <v>16146</v>
      </c>
      <c r="N131" t="s">
        <v>752</v>
      </c>
      <c r="O131" t="s">
        <v>743</v>
      </c>
      <c r="P131" t="s">
        <v>783</v>
      </c>
      <c r="Q131" t="s">
        <v>745</v>
      </c>
      <c r="R131" t="s">
        <v>640</v>
      </c>
      <c r="S131" t="s">
        <v>16147</v>
      </c>
      <c r="T131" t="s">
        <v>16148</v>
      </c>
    </row>
    <row r="132" spans="1:20" x14ac:dyDescent="0.25">
      <c r="A132" t="s">
        <v>101</v>
      </c>
      <c r="B132" t="s">
        <v>74</v>
      </c>
      <c r="C132">
        <v>100</v>
      </c>
      <c r="D132">
        <v>10</v>
      </c>
      <c r="E132" t="s">
        <v>16150</v>
      </c>
      <c r="F132">
        <v>850</v>
      </c>
      <c r="G132">
        <v>0</v>
      </c>
      <c r="H132" t="s">
        <v>649</v>
      </c>
      <c r="I132" t="s">
        <v>6124</v>
      </c>
      <c r="J132" t="s">
        <v>16151</v>
      </c>
      <c r="K132" t="s">
        <v>763</v>
      </c>
      <c r="L132" t="s">
        <v>894</v>
      </c>
      <c r="M132" t="s">
        <v>16152</v>
      </c>
      <c r="N132" t="s">
        <v>639</v>
      </c>
      <c r="O132" t="s">
        <v>651</v>
      </c>
      <c r="P132" t="s">
        <v>26</v>
      </c>
      <c r="Q132" t="s">
        <v>652</v>
      </c>
      <c r="R132" t="s">
        <v>640</v>
      </c>
      <c r="S132" t="s">
        <v>16153</v>
      </c>
      <c r="T132" t="s">
        <v>16152</v>
      </c>
    </row>
    <row r="133" spans="1:20" x14ac:dyDescent="0.25">
      <c r="A133" t="s">
        <v>241</v>
      </c>
      <c r="B133" t="s">
        <v>247</v>
      </c>
      <c r="C133">
        <v>109</v>
      </c>
      <c r="D133">
        <v>2</v>
      </c>
      <c r="E133" t="s">
        <v>16154</v>
      </c>
      <c r="F133">
        <v>268</v>
      </c>
      <c r="G133">
        <v>50</v>
      </c>
      <c r="H133" t="s">
        <v>649</v>
      </c>
      <c r="I133" t="s">
        <v>16155</v>
      </c>
      <c r="J133" t="s">
        <v>16156</v>
      </c>
      <c r="K133" t="s">
        <v>912</v>
      </c>
      <c r="L133" t="s">
        <v>3446</v>
      </c>
      <c r="M133" t="s">
        <v>16157</v>
      </c>
      <c r="N133" t="s">
        <v>752</v>
      </c>
      <c r="O133" t="s">
        <v>743</v>
      </c>
      <c r="P133" t="s">
        <v>783</v>
      </c>
      <c r="Q133" t="s">
        <v>745</v>
      </c>
      <c r="R133" t="s">
        <v>640</v>
      </c>
      <c r="S133" t="s">
        <v>16158</v>
      </c>
      <c r="T133" t="s">
        <v>16159</v>
      </c>
    </row>
    <row r="134" spans="1:20" x14ac:dyDescent="0.25">
      <c r="A134" t="s">
        <v>101</v>
      </c>
      <c r="B134" t="s">
        <v>12585</v>
      </c>
      <c r="C134">
        <v>120</v>
      </c>
      <c r="D134">
        <v>1</v>
      </c>
      <c r="E134" t="s">
        <v>16160</v>
      </c>
      <c r="F134">
        <v>100</v>
      </c>
      <c r="G134">
        <v>0</v>
      </c>
      <c r="H134" t="s">
        <v>637</v>
      </c>
      <c r="I134" t="s">
        <v>14816</v>
      </c>
      <c r="J134" t="s">
        <v>653</v>
      </c>
      <c r="K134" t="s">
        <v>639</v>
      </c>
      <c r="L134" t="s">
        <v>640</v>
      </c>
      <c r="M134" t="s">
        <v>16161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16162</v>
      </c>
      <c r="T134" t="s">
        <v>16161</v>
      </c>
    </row>
    <row r="135" spans="1:20" x14ac:dyDescent="0.25">
      <c r="A135" t="s">
        <v>18</v>
      </c>
      <c r="B135" t="s">
        <v>19</v>
      </c>
      <c r="C135">
        <v>33</v>
      </c>
      <c r="D135">
        <v>20</v>
      </c>
      <c r="E135" t="s">
        <v>16163</v>
      </c>
      <c r="F135">
        <v>660</v>
      </c>
      <c r="G135">
        <v>0</v>
      </c>
      <c r="H135" t="s">
        <v>661</v>
      </c>
      <c r="I135" t="s">
        <v>12377</v>
      </c>
      <c r="J135" t="s">
        <v>653</v>
      </c>
      <c r="K135" t="s">
        <v>639</v>
      </c>
      <c r="L135" t="s">
        <v>640</v>
      </c>
      <c r="M135" t="s">
        <v>16164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16165</v>
      </c>
      <c r="T135" t="s">
        <v>16164</v>
      </c>
    </row>
    <row r="136" spans="1:20" x14ac:dyDescent="0.25">
      <c r="A136" t="s">
        <v>601</v>
      </c>
      <c r="B136" t="s">
        <v>602</v>
      </c>
      <c r="C136">
        <v>159</v>
      </c>
      <c r="D136">
        <v>1</v>
      </c>
      <c r="E136" t="s">
        <v>16166</v>
      </c>
      <c r="F136">
        <v>99</v>
      </c>
      <c r="G136">
        <v>0</v>
      </c>
      <c r="H136" t="s">
        <v>637</v>
      </c>
      <c r="I136" t="s">
        <v>16167</v>
      </c>
      <c r="J136" t="s">
        <v>654</v>
      </c>
      <c r="K136" t="s">
        <v>639</v>
      </c>
      <c r="L136" t="s">
        <v>640</v>
      </c>
      <c r="M136" t="s">
        <v>16168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16169</v>
      </c>
      <c r="T136" t="s">
        <v>16168</v>
      </c>
    </row>
    <row r="137" spans="1:20" x14ac:dyDescent="0.25">
      <c r="A137" t="s">
        <v>240</v>
      </c>
      <c r="B137" t="s">
        <v>246</v>
      </c>
      <c r="C137">
        <v>139</v>
      </c>
      <c r="D137">
        <v>2</v>
      </c>
      <c r="E137" t="s">
        <v>16170</v>
      </c>
      <c r="F137">
        <v>215</v>
      </c>
      <c r="G137">
        <v>0</v>
      </c>
      <c r="H137" t="s">
        <v>751</v>
      </c>
      <c r="I137" t="s">
        <v>16171</v>
      </c>
      <c r="J137" t="s">
        <v>16172</v>
      </c>
      <c r="K137" t="s">
        <v>9780</v>
      </c>
      <c r="L137" t="s">
        <v>16173</v>
      </c>
      <c r="M137" t="s">
        <v>16174</v>
      </c>
      <c r="N137" t="s">
        <v>1010</v>
      </c>
      <c r="O137" t="s">
        <v>753</v>
      </c>
      <c r="P137" t="s">
        <v>744</v>
      </c>
      <c r="Q137" t="s">
        <v>745</v>
      </c>
      <c r="R137" t="s">
        <v>640</v>
      </c>
      <c r="S137" t="s">
        <v>16175</v>
      </c>
      <c r="T137" t="s">
        <v>16174</v>
      </c>
    </row>
    <row r="138" spans="1:20" x14ac:dyDescent="0.25">
      <c r="A138" t="s">
        <v>10</v>
      </c>
      <c r="B138" t="s">
        <v>11</v>
      </c>
      <c r="C138">
        <v>65</v>
      </c>
      <c r="D138">
        <v>1</v>
      </c>
      <c r="E138" t="s">
        <v>16176</v>
      </c>
      <c r="F138">
        <v>264</v>
      </c>
      <c r="G138">
        <v>0</v>
      </c>
      <c r="H138" t="s">
        <v>751</v>
      </c>
      <c r="I138" t="s">
        <v>16177</v>
      </c>
      <c r="J138" t="s">
        <v>16178</v>
      </c>
      <c r="K138" t="s">
        <v>16179</v>
      </c>
      <c r="L138" t="s">
        <v>16180</v>
      </c>
      <c r="M138" t="s">
        <v>16181</v>
      </c>
      <c r="N138" t="s">
        <v>1010</v>
      </c>
      <c r="O138" t="s">
        <v>743</v>
      </c>
      <c r="P138" t="s">
        <v>744</v>
      </c>
      <c r="Q138" t="s">
        <v>745</v>
      </c>
      <c r="R138" t="s">
        <v>640</v>
      </c>
      <c r="S138" t="s">
        <v>16182</v>
      </c>
      <c r="T138" t="s">
        <v>16183</v>
      </c>
    </row>
    <row r="139" spans="1:20" x14ac:dyDescent="0.25">
      <c r="A139" t="s">
        <v>241</v>
      </c>
      <c r="B139" t="s">
        <v>247</v>
      </c>
      <c r="C139">
        <v>139</v>
      </c>
      <c r="D139">
        <v>1</v>
      </c>
      <c r="E139" t="s">
        <v>16176</v>
      </c>
      <c r="F139">
        <v>264</v>
      </c>
      <c r="G139">
        <v>0</v>
      </c>
      <c r="H139" t="s">
        <v>751</v>
      </c>
      <c r="I139" t="s">
        <v>16177</v>
      </c>
      <c r="J139" t="s">
        <v>16178</v>
      </c>
      <c r="K139" t="s">
        <v>16179</v>
      </c>
      <c r="L139" t="s">
        <v>16180</v>
      </c>
      <c r="M139" t="s">
        <v>16181</v>
      </c>
      <c r="N139" t="s">
        <v>1010</v>
      </c>
      <c r="O139" t="s">
        <v>743</v>
      </c>
      <c r="P139" t="s">
        <v>744</v>
      </c>
      <c r="Q139" t="s">
        <v>745</v>
      </c>
      <c r="R139" t="s">
        <v>640</v>
      </c>
      <c r="S139" t="s">
        <v>16182</v>
      </c>
      <c r="T139" t="s">
        <v>16183</v>
      </c>
    </row>
    <row r="140" spans="1:20" x14ac:dyDescent="0.25">
      <c r="A140" t="s">
        <v>239</v>
      </c>
      <c r="B140" t="s">
        <v>245</v>
      </c>
      <c r="C140">
        <v>139</v>
      </c>
      <c r="D140">
        <v>1</v>
      </c>
      <c r="E140" t="s">
        <v>16176</v>
      </c>
      <c r="F140">
        <v>264</v>
      </c>
      <c r="G140">
        <v>0</v>
      </c>
      <c r="H140" t="s">
        <v>751</v>
      </c>
      <c r="I140" t="s">
        <v>16177</v>
      </c>
      <c r="J140" t="s">
        <v>16178</v>
      </c>
      <c r="K140" t="s">
        <v>16179</v>
      </c>
      <c r="L140" t="s">
        <v>16180</v>
      </c>
      <c r="M140" t="s">
        <v>16181</v>
      </c>
      <c r="N140" t="s">
        <v>1010</v>
      </c>
      <c r="O140" t="s">
        <v>743</v>
      </c>
      <c r="P140" t="s">
        <v>744</v>
      </c>
      <c r="Q140" t="s">
        <v>745</v>
      </c>
      <c r="R140" t="s">
        <v>640</v>
      </c>
      <c r="S140" t="s">
        <v>16182</v>
      </c>
      <c r="T140" t="s">
        <v>16183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16184</v>
      </c>
      <c r="F141">
        <v>200</v>
      </c>
      <c r="G141">
        <v>0</v>
      </c>
      <c r="H141" t="s">
        <v>637</v>
      </c>
      <c r="I141" t="s">
        <v>16185</v>
      </c>
      <c r="J141" t="s">
        <v>712</v>
      </c>
      <c r="K141" t="s">
        <v>639</v>
      </c>
      <c r="L141" t="s">
        <v>640</v>
      </c>
      <c r="M141" t="s">
        <v>16186</v>
      </c>
      <c r="N141" t="s">
        <v>639</v>
      </c>
      <c r="O141" t="s">
        <v>647</v>
      </c>
      <c r="P141" t="s">
        <v>5</v>
      </c>
      <c r="Q141" t="s">
        <v>648</v>
      </c>
      <c r="R141" t="s">
        <v>16187</v>
      </c>
      <c r="S141" t="s">
        <v>16188</v>
      </c>
      <c r="T141" t="s">
        <v>16186</v>
      </c>
    </row>
    <row r="142" spans="1:20" x14ac:dyDescent="0.25">
      <c r="A142" t="s">
        <v>601</v>
      </c>
      <c r="B142" t="s">
        <v>602</v>
      </c>
      <c r="C142">
        <v>139</v>
      </c>
      <c r="D142">
        <v>1</v>
      </c>
      <c r="E142" t="s">
        <v>16189</v>
      </c>
      <c r="F142">
        <v>398</v>
      </c>
      <c r="G142">
        <v>0</v>
      </c>
      <c r="H142" t="s">
        <v>751</v>
      </c>
      <c r="I142" t="s">
        <v>16190</v>
      </c>
      <c r="J142" t="s">
        <v>16191</v>
      </c>
      <c r="K142" t="s">
        <v>16192</v>
      </c>
      <c r="L142" t="s">
        <v>16193</v>
      </c>
      <c r="M142" t="s">
        <v>16194</v>
      </c>
      <c r="N142" t="s">
        <v>1010</v>
      </c>
      <c r="O142" t="s">
        <v>743</v>
      </c>
      <c r="P142" t="s">
        <v>744</v>
      </c>
      <c r="Q142" t="s">
        <v>745</v>
      </c>
      <c r="R142" t="s">
        <v>640</v>
      </c>
      <c r="S142" t="s">
        <v>16195</v>
      </c>
      <c r="T142" t="s">
        <v>16196</v>
      </c>
    </row>
    <row r="143" spans="1:20" x14ac:dyDescent="0.25">
      <c r="A143" t="s">
        <v>241</v>
      </c>
      <c r="B143" t="s">
        <v>247</v>
      </c>
      <c r="C143">
        <v>139</v>
      </c>
      <c r="D143">
        <v>1</v>
      </c>
      <c r="E143" t="s">
        <v>16189</v>
      </c>
      <c r="F143">
        <v>398</v>
      </c>
      <c r="G143">
        <v>0</v>
      </c>
      <c r="H143" t="s">
        <v>751</v>
      </c>
      <c r="I143" t="s">
        <v>16190</v>
      </c>
      <c r="J143" t="s">
        <v>16191</v>
      </c>
      <c r="K143" t="s">
        <v>16192</v>
      </c>
      <c r="L143" t="s">
        <v>16193</v>
      </c>
      <c r="M143" t="s">
        <v>16194</v>
      </c>
      <c r="N143" t="s">
        <v>1010</v>
      </c>
      <c r="O143" t="s">
        <v>743</v>
      </c>
      <c r="P143" t="s">
        <v>744</v>
      </c>
      <c r="Q143" t="s">
        <v>745</v>
      </c>
      <c r="R143" t="s">
        <v>640</v>
      </c>
      <c r="S143" t="s">
        <v>16195</v>
      </c>
      <c r="T143" t="s">
        <v>16196</v>
      </c>
    </row>
    <row r="144" spans="1:20" x14ac:dyDescent="0.25">
      <c r="A144" t="s">
        <v>240</v>
      </c>
      <c r="B144" t="s">
        <v>246</v>
      </c>
      <c r="C144">
        <v>139</v>
      </c>
      <c r="D144">
        <v>1</v>
      </c>
      <c r="E144" t="s">
        <v>16189</v>
      </c>
      <c r="F144">
        <v>398</v>
      </c>
      <c r="G144">
        <v>0</v>
      </c>
      <c r="H144" t="s">
        <v>751</v>
      </c>
      <c r="I144" t="s">
        <v>16190</v>
      </c>
      <c r="J144" t="s">
        <v>16191</v>
      </c>
      <c r="K144" t="s">
        <v>16192</v>
      </c>
      <c r="L144" t="s">
        <v>16193</v>
      </c>
      <c r="M144" t="s">
        <v>16194</v>
      </c>
      <c r="N144" t="s">
        <v>1010</v>
      </c>
      <c r="O144" t="s">
        <v>743</v>
      </c>
      <c r="P144" t="s">
        <v>744</v>
      </c>
      <c r="Q144" t="s">
        <v>745</v>
      </c>
      <c r="R144" t="s">
        <v>640</v>
      </c>
      <c r="S144" t="s">
        <v>16195</v>
      </c>
      <c r="T144" t="s">
        <v>16196</v>
      </c>
    </row>
    <row r="145" spans="1:20" x14ac:dyDescent="0.25">
      <c r="A145" t="s">
        <v>239</v>
      </c>
      <c r="B145" t="s">
        <v>245</v>
      </c>
      <c r="C145">
        <v>139</v>
      </c>
      <c r="D145">
        <v>1</v>
      </c>
      <c r="E145" t="s">
        <v>16189</v>
      </c>
      <c r="F145">
        <v>398</v>
      </c>
      <c r="G145">
        <v>0</v>
      </c>
      <c r="H145" t="s">
        <v>751</v>
      </c>
      <c r="I145" t="s">
        <v>16190</v>
      </c>
      <c r="J145" t="s">
        <v>16191</v>
      </c>
      <c r="K145" t="s">
        <v>16192</v>
      </c>
      <c r="L145" t="s">
        <v>16193</v>
      </c>
      <c r="M145" t="s">
        <v>16194</v>
      </c>
      <c r="N145" t="s">
        <v>1010</v>
      </c>
      <c r="O145" t="s">
        <v>743</v>
      </c>
      <c r="P145" t="s">
        <v>744</v>
      </c>
      <c r="Q145" t="s">
        <v>745</v>
      </c>
      <c r="R145" t="s">
        <v>640</v>
      </c>
      <c r="S145" t="s">
        <v>16195</v>
      </c>
      <c r="T145" t="s">
        <v>16196</v>
      </c>
    </row>
    <row r="146" spans="1:20" x14ac:dyDescent="0.25">
      <c r="A146" t="s">
        <v>239</v>
      </c>
      <c r="B146" t="s">
        <v>245</v>
      </c>
      <c r="C146">
        <v>159</v>
      </c>
      <c r="D146">
        <v>1</v>
      </c>
      <c r="E146" t="s">
        <v>16197</v>
      </c>
      <c r="F146">
        <v>99</v>
      </c>
      <c r="G146">
        <v>0</v>
      </c>
      <c r="H146" t="s">
        <v>637</v>
      </c>
      <c r="I146" t="s">
        <v>16198</v>
      </c>
      <c r="J146" t="s">
        <v>670</v>
      </c>
      <c r="K146" t="s">
        <v>639</v>
      </c>
      <c r="L146" t="s">
        <v>640</v>
      </c>
      <c r="M146" t="s">
        <v>16196</v>
      </c>
      <c r="N146" t="s">
        <v>639</v>
      </c>
      <c r="O146" t="s">
        <v>647</v>
      </c>
      <c r="P146" t="s">
        <v>5</v>
      </c>
      <c r="Q146" t="s">
        <v>648</v>
      </c>
      <c r="R146" t="s">
        <v>640</v>
      </c>
      <c r="S146" t="s">
        <v>16199</v>
      </c>
      <c r="T146" t="s">
        <v>16196</v>
      </c>
    </row>
    <row r="147" spans="1:20" x14ac:dyDescent="0.25">
      <c r="A147" t="s">
        <v>241</v>
      </c>
      <c r="B147" t="s">
        <v>247</v>
      </c>
      <c r="C147">
        <v>159</v>
      </c>
      <c r="D147">
        <v>1</v>
      </c>
      <c r="E147" t="s">
        <v>16200</v>
      </c>
      <c r="F147">
        <v>109</v>
      </c>
      <c r="G147">
        <v>10</v>
      </c>
      <c r="H147" t="s">
        <v>637</v>
      </c>
      <c r="I147" t="s">
        <v>16201</v>
      </c>
      <c r="J147" t="s">
        <v>690</v>
      </c>
      <c r="K147" t="s">
        <v>639</v>
      </c>
      <c r="L147" t="s">
        <v>640</v>
      </c>
      <c r="M147" t="s">
        <v>16202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16203</v>
      </c>
      <c r="T147" t="s">
        <v>16202</v>
      </c>
    </row>
    <row r="148" spans="1:20" x14ac:dyDescent="0.25">
      <c r="A148" t="s">
        <v>601</v>
      </c>
      <c r="B148" t="s">
        <v>742</v>
      </c>
      <c r="C148">
        <v>87.2</v>
      </c>
      <c r="D148">
        <v>1</v>
      </c>
      <c r="E148" t="s">
        <v>16204</v>
      </c>
      <c r="F148">
        <v>95.2</v>
      </c>
      <c r="G148">
        <v>8</v>
      </c>
      <c r="H148" t="s">
        <v>677</v>
      </c>
      <c r="I148" t="s">
        <v>16205</v>
      </c>
      <c r="J148" t="s">
        <v>16206</v>
      </c>
      <c r="K148" t="s">
        <v>11870</v>
      </c>
      <c r="L148" t="s">
        <v>16207</v>
      </c>
      <c r="M148" t="s">
        <v>16146</v>
      </c>
      <c r="N148" t="s">
        <v>639</v>
      </c>
      <c r="O148" t="s">
        <v>678</v>
      </c>
      <c r="P148" t="s">
        <v>23</v>
      </c>
      <c r="Q148" t="s">
        <v>679</v>
      </c>
      <c r="R148" t="s">
        <v>640</v>
      </c>
      <c r="S148" t="s">
        <v>16208</v>
      </c>
      <c r="T148" t="s">
        <v>16146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16209</v>
      </c>
      <c r="F149">
        <v>200</v>
      </c>
      <c r="G149">
        <v>0</v>
      </c>
      <c r="H149" t="s">
        <v>637</v>
      </c>
      <c r="I149" t="s">
        <v>16210</v>
      </c>
      <c r="J149" t="s">
        <v>713</v>
      </c>
      <c r="K149" t="s">
        <v>639</v>
      </c>
      <c r="L149" t="s">
        <v>640</v>
      </c>
      <c r="M149" t="s">
        <v>16146</v>
      </c>
      <c r="N149" t="s">
        <v>639</v>
      </c>
      <c r="O149" t="s">
        <v>647</v>
      </c>
      <c r="P149" t="s">
        <v>5</v>
      </c>
      <c r="Q149" t="s">
        <v>648</v>
      </c>
      <c r="R149" t="s">
        <v>640</v>
      </c>
      <c r="S149" t="s">
        <v>16211</v>
      </c>
      <c r="T149" t="s">
        <v>16146</v>
      </c>
    </row>
    <row r="150" spans="1:20" x14ac:dyDescent="0.25">
      <c r="A150" t="s">
        <v>147</v>
      </c>
      <c r="B150" t="s">
        <v>148</v>
      </c>
      <c r="C150">
        <v>65</v>
      </c>
      <c r="D150">
        <v>1</v>
      </c>
      <c r="E150" t="s">
        <v>16212</v>
      </c>
      <c r="F150">
        <v>35</v>
      </c>
      <c r="G150">
        <v>0</v>
      </c>
      <c r="H150" t="s">
        <v>637</v>
      </c>
      <c r="I150" t="s">
        <v>16213</v>
      </c>
      <c r="J150" t="s">
        <v>774</v>
      </c>
      <c r="K150" t="s">
        <v>639</v>
      </c>
      <c r="L150" t="s">
        <v>640</v>
      </c>
      <c r="M150" t="s">
        <v>16214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16215</v>
      </c>
      <c r="T150" t="s">
        <v>16214</v>
      </c>
    </row>
    <row r="151" spans="1:20" x14ac:dyDescent="0.25">
      <c r="A151" t="s">
        <v>239</v>
      </c>
      <c r="B151" t="s">
        <v>245</v>
      </c>
      <c r="C151">
        <v>159</v>
      </c>
      <c r="D151">
        <v>1</v>
      </c>
      <c r="E151" t="s">
        <v>16216</v>
      </c>
      <c r="F151">
        <v>99</v>
      </c>
      <c r="G151">
        <v>0</v>
      </c>
      <c r="H151" t="s">
        <v>637</v>
      </c>
      <c r="I151" t="s">
        <v>16217</v>
      </c>
      <c r="J151" t="s">
        <v>657</v>
      </c>
      <c r="K151" t="s">
        <v>639</v>
      </c>
      <c r="L151" t="s">
        <v>640</v>
      </c>
      <c r="M151" t="s">
        <v>16218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16219</v>
      </c>
      <c r="T151" t="s">
        <v>16218</v>
      </c>
    </row>
    <row r="152" spans="1:20" x14ac:dyDescent="0.25">
      <c r="A152" t="s">
        <v>18</v>
      </c>
      <c r="B152" t="s">
        <v>19</v>
      </c>
      <c r="C152">
        <v>66.666666666666671</v>
      </c>
      <c r="D152">
        <v>3</v>
      </c>
      <c r="E152" t="s">
        <v>16220</v>
      </c>
      <c r="F152">
        <v>129</v>
      </c>
      <c r="G152">
        <v>0</v>
      </c>
      <c r="H152" t="s">
        <v>637</v>
      </c>
      <c r="I152" t="s">
        <v>16221</v>
      </c>
      <c r="J152" t="s">
        <v>653</v>
      </c>
      <c r="K152" t="s">
        <v>639</v>
      </c>
      <c r="L152" t="s">
        <v>640</v>
      </c>
      <c r="M152" t="s">
        <v>16218</v>
      </c>
      <c r="N152" t="s">
        <v>639</v>
      </c>
      <c r="O152" t="s">
        <v>647</v>
      </c>
      <c r="P152" t="s">
        <v>5</v>
      </c>
      <c r="Q152" t="s">
        <v>648</v>
      </c>
      <c r="R152" t="s">
        <v>640</v>
      </c>
      <c r="S152" t="s">
        <v>16222</v>
      </c>
      <c r="T152" t="s">
        <v>16218</v>
      </c>
    </row>
    <row r="153" spans="1:20" x14ac:dyDescent="0.25">
      <c r="A153" t="s">
        <v>240</v>
      </c>
      <c r="B153" t="s">
        <v>246</v>
      </c>
      <c r="C153">
        <v>159</v>
      </c>
      <c r="D153">
        <v>1</v>
      </c>
      <c r="E153" t="s">
        <v>16223</v>
      </c>
      <c r="F153">
        <v>109</v>
      </c>
      <c r="G153">
        <v>10</v>
      </c>
      <c r="H153" t="s">
        <v>637</v>
      </c>
      <c r="I153" t="s">
        <v>9901</v>
      </c>
      <c r="J153" t="s">
        <v>681</v>
      </c>
      <c r="K153" t="s">
        <v>639</v>
      </c>
      <c r="L153" t="s">
        <v>640</v>
      </c>
      <c r="M153" t="s">
        <v>16224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16225</v>
      </c>
      <c r="T153" t="s">
        <v>16224</v>
      </c>
    </row>
    <row r="154" spans="1:20" x14ac:dyDescent="0.25">
      <c r="A154" t="s">
        <v>241</v>
      </c>
      <c r="B154" t="s">
        <v>247</v>
      </c>
      <c r="C154">
        <v>159</v>
      </c>
      <c r="D154">
        <v>1</v>
      </c>
      <c r="E154" t="s">
        <v>16226</v>
      </c>
      <c r="F154">
        <v>99</v>
      </c>
      <c r="G154">
        <v>0</v>
      </c>
      <c r="H154" t="s">
        <v>637</v>
      </c>
      <c r="I154" t="s">
        <v>16227</v>
      </c>
      <c r="J154" t="s">
        <v>734</v>
      </c>
      <c r="K154" t="s">
        <v>639</v>
      </c>
      <c r="L154" t="s">
        <v>640</v>
      </c>
      <c r="M154" t="s">
        <v>16228</v>
      </c>
      <c r="N154" t="s">
        <v>639</v>
      </c>
      <c r="O154" t="s">
        <v>647</v>
      </c>
      <c r="P154" t="s">
        <v>5</v>
      </c>
      <c r="Q154" t="s">
        <v>648</v>
      </c>
      <c r="R154" t="s">
        <v>640</v>
      </c>
      <c r="S154" t="s">
        <v>16229</v>
      </c>
      <c r="T154" t="s">
        <v>16228</v>
      </c>
    </row>
    <row r="155" spans="1:20" x14ac:dyDescent="0.25">
      <c r="A155" t="s">
        <v>18</v>
      </c>
      <c r="B155" t="s">
        <v>19</v>
      </c>
      <c r="C155">
        <v>66.666666666666671</v>
      </c>
      <c r="D155">
        <v>3</v>
      </c>
      <c r="E155" t="s">
        <v>16230</v>
      </c>
      <c r="F155">
        <v>100</v>
      </c>
      <c r="G155">
        <v>0</v>
      </c>
      <c r="H155" t="s">
        <v>637</v>
      </c>
      <c r="I155" t="s">
        <v>16231</v>
      </c>
      <c r="J155" t="s">
        <v>717</v>
      </c>
      <c r="K155" t="s">
        <v>639</v>
      </c>
      <c r="L155" t="s">
        <v>640</v>
      </c>
      <c r="M155" t="s">
        <v>16232</v>
      </c>
      <c r="N155" t="s">
        <v>639</v>
      </c>
      <c r="O155" t="s">
        <v>647</v>
      </c>
      <c r="P155" t="s">
        <v>5</v>
      </c>
      <c r="Q155" t="s">
        <v>648</v>
      </c>
      <c r="R155" t="s">
        <v>640</v>
      </c>
      <c r="S155" t="s">
        <v>16233</v>
      </c>
      <c r="T155" t="s">
        <v>16232</v>
      </c>
    </row>
    <row r="156" spans="1:20" x14ac:dyDescent="0.25">
      <c r="A156" t="s">
        <v>241</v>
      </c>
      <c r="B156" t="s">
        <v>247</v>
      </c>
      <c r="C156">
        <v>159</v>
      </c>
      <c r="D156">
        <v>1</v>
      </c>
      <c r="E156" t="s">
        <v>16234</v>
      </c>
      <c r="F156">
        <v>99</v>
      </c>
      <c r="G156">
        <v>0</v>
      </c>
      <c r="H156" t="s">
        <v>637</v>
      </c>
      <c r="I156" t="s">
        <v>16235</v>
      </c>
      <c r="J156" t="s">
        <v>653</v>
      </c>
      <c r="K156" t="s">
        <v>639</v>
      </c>
      <c r="L156" t="s">
        <v>640</v>
      </c>
      <c r="M156" t="s">
        <v>16236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16237</v>
      </c>
      <c r="T156" t="s">
        <v>16236</v>
      </c>
    </row>
    <row r="157" spans="1:20" x14ac:dyDescent="0.25">
      <c r="A157" t="s">
        <v>241</v>
      </c>
      <c r="B157" t="s">
        <v>247</v>
      </c>
      <c r="C157">
        <v>159</v>
      </c>
      <c r="D157">
        <v>1</v>
      </c>
      <c r="E157" t="s">
        <v>16238</v>
      </c>
      <c r="F157">
        <v>99</v>
      </c>
      <c r="G157">
        <v>0</v>
      </c>
      <c r="H157" t="s">
        <v>637</v>
      </c>
      <c r="I157" t="s">
        <v>16239</v>
      </c>
      <c r="J157" t="s">
        <v>700</v>
      </c>
      <c r="K157" t="s">
        <v>639</v>
      </c>
      <c r="L157" t="s">
        <v>640</v>
      </c>
      <c r="M157" t="s">
        <v>16240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16241</v>
      </c>
      <c r="T157" t="s">
        <v>16240</v>
      </c>
    </row>
    <row r="158" spans="1:20" x14ac:dyDescent="0.25">
      <c r="A158" t="s">
        <v>147</v>
      </c>
      <c r="B158" t="s">
        <v>148</v>
      </c>
      <c r="C158">
        <v>65</v>
      </c>
      <c r="D158">
        <v>1</v>
      </c>
      <c r="E158" t="s">
        <v>16242</v>
      </c>
      <c r="F158">
        <v>35</v>
      </c>
      <c r="G158">
        <v>0</v>
      </c>
      <c r="H158" t="s">
        <v>637</v>
      </c>
      <c r="I158" t="s">
        <v>16243</v>
      </c>
      <c r="J158" t="s">
        <v>675</v>
      </c>
      <c r="K158" t="s">
        <v>639</v>
      </c>
      <c r="L158" t="s">
        <v>640</v>
      </c>
      <c r="M158" t="s">
        <v>16244</v>
      </c>
      <c r="N158" t="s">
        <v>639</v>
      </c>
      <c r="O158" t="s">
        <v>641</v>
      </c>
      <c r="P158" t="s">
        <v>5</v>
      </c>
      <c r="Q158" t="s">
        <v>642</v>
      </c>
      <c r="R158" t="s">
        <v>16245</v>
      </c>
      <c r="S158" t="s">
        <v>16246</v>
      </c>
      <c r="T158" t="s">
        <v>16247</v>
      </c>
    </row>
    <row r="159" spans="1:20" x14ac:dyDescent="0.25">
      <c r="A159" t="s">
        <v>239</v>
      </c>
      <c r="B159" t="s">
        <v>245</v>
      </c>
      <c r="C159">
        <v>159</v>
      </c>
      <c r="D159">
        <v>1</v>
      </c>
      <c r="E159" t="s">
        <v>16248</v>
      </c>
      <c r="F159">
        <v>99</v>
      </c>
      <c r="G159">
        <v>0</v>
      </c>
      <c r="H159" t="s">
        <v>637</v>
      </c>
      <c r="I159" t="s">
        <v>16249</v>
      </c>
      <c r="J159" t="s">
        <v>669</v>
      </c>
      <c r="K159" t="s">
        <v>639</v>
      </c>
      <c r="L159" t="s">
        <v>640</v>
      </c>
      <c r="M159" t="s">
        <v>16250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16251</v>
      </c>
      <c r="T159" t="s">
        <v>16252</v>
      </c>
    </row>
    <row r="160" spans="1:20" x14ac:dyDescent="0.25">
      <c r="A160" t="s">
        <v>601</v>
      </c>
      <c r="B160" t="s">
        <v>602</v>
      </c>
      <c r="C160">
        <v>159</v>
      </c>
      <c r="D160">
        <v>1</v>
      </c>
      <c r="E160" t="s">
        <v>16253</v>
      </c>
      <c r="F160">
        <v>99</v>
      </c>
      <c r="G160">
        <v>0</v>
      </c>
      <c r="H160" t="s">
        <v>637</v>
      </c>
      <c r="I160" t="s">
        <v>16254</v>
      </c>
      <c r="J160" t="s">
        <v>657</v>
      </c>
      <c r="K160" t="s">
        <v>639</v>
      </c>
      <c r="L160" t="s">
        <v>640</v>
      </c>
      <c r="M160" t="s">
        <v>16255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16256</v>
      </c>
      <c r="T160" t="s">
        <v>16255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16257</v>
      </c>
      <c r="F161">
        <v>200</v>
      </c>
      <c r="G161">
        <v>0</v>
      </c>
      <c r="H161" t="s">
        <v>637</v>
      </c>
      <c r="I161" t="s">
        <v>16258</v>
      </c>
      <c r="J161" t="s">
        <v>757</v>
      </c>
      <c r="K161" t="s">
        <v>639</v>
      </c>
      <c r="L161" t="s">
        <v>640</v>
      </c>
      <c r="M161" t="s">
        <v>16259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16260</v>
      </c>
      <c r="T161" t="s">
        <v>16259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16261</v>
      </c>
      <c r="F162">
        <v>200</v>
      </c>
      <c r="G162">
        <v>0</v>
      </c>
      <c r="H162" t="s">
        <v>637</v>
      </c>
      <c r="I162" t="s">
        <v>16262</v>
      </c>
      <c r="J162" t="s">
        <v>681</v>
      </c>
      <c r="K162" t="s">
        <v>639</v>
      </c>
      <c r="L162" t="s">
        <v>640</v>
      </c>
      <c r="M162" t="s">
        <v>16263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16264</v>
      </c>
      <c r="T162" t="s">
        <v>16263</v>
      </c>
    </row>
    <row r="163" spans="1:20" x14ac:dyDescent="0.25">
      <c r="A163" t="s">
        <v>241</v>
      </c>
      <c r="B163" t="s">
        <v>247</v>
      </c>
      <c r="C163">
        <v>159</v>
      </c>
      <c r="D163">
        <v>1</v>
      </c>
      <c r="E163" t="s">
        <v>16265</v>
      </c>
      <c r="F163">
        <v>99</v>
      </c>
      <c r="G163">
        <v>0</v>
      </c>
      <c r="H163" t="s">
        <v>637</v>
      </c>
      <c r="I163" t="s">
        <v>16266</v>
      </c>
      <c r="J163" t="s">
        <v>701</v>
      </c>
      <c r="K163" t="s">
        <v>639</v>
      </c>
      <c r="L163" t="s">
        <v>640</v>
      </c>
      <c r="M163" t="s">
        <v>16267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16268</v>
      </c>
      <c r="T163" t="s">
        <v>16267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16269</v>
      </c>
      <c r="F164">
        <v>220</v>
      </c>
      <c r="G164">
        <v>20</v>
      </c>
      <c r="H164" t="s">
        <v>637</v>
      </c>
      <c r="I164" t="s">
        <v>16270</v>
      </c>
      <c r="J164" t="s">
        <v>664</v>
      </c>
      <c r="K164" t="s">
        <v>639</v>
      </c>
      <c r="L164" t="s">
        <v>640</v>
      </c>
      <c r="M164" t="s">
        <v>16271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16272</v>
      </c>
      <c r="T164" t="s">
        <v>16271</v>
      </c>
    </row>
    <row r="165" spans="1:20" x14ac:dyDescent="0.25">
      <c r="A165" t="s">
        <v>239</v>
      </c>
      <c r="B165" t="s">
        <v>245</v>
      </c>
      <c r="C165">
        <v>159</v>
      </c>
      <c r="D165">
        <v>1</v>
      </c>
      <c r="E165" t="s">
        <v>16273</v>
      </c>
      <c r="F165">
        <v>99</v>
      </c>
      <c r="G165">
        <v>0</v>
      </c>
      <c r="H165" t="s">
        <v>637</v>
      </c>
      <c r="I165" t="s">
        <v>14584</v>
      </c>
      <c r="J165" t="s">
        <v>726</v>
      </c>
      <c r="K165" t="s">
        <v>639</v>
      </c>
      <c r="L165" t="s">
        <v>640</v>
      </c>
      <c r="M165" t="s">
        <v>16274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16275</v>
      </c>
      <c r="T165" t="s">
        <v>16274</v>
      </c>
    </row>
    <row r="166" spans="1:20" x14ac:dyDescent="0.25">
      <c r="A166" t="s">
        <v>239</v>
      </c>
      <c r="B166" t="s">
        <v>245</v>
      </c>
      <c r="C166">
        <v>159</v>
      </c>
      <c r="D166">
        <v>1</v>
      </c>
      <c r="E166" t="s">
        <v>16276</v>
      </c>
      <c r="F166">
        <v>99</v>
      </c>
      <c r="G166">
        <v>0</v>
      </c>
      <c r="H166" t="s">
        <v>637</v>
      </c>
      <c r="I166" t="s">
        <v>16277</v>
      </c>
      <c r="J166" t="s">
        <v>713</v>
      </c>
      <c r="K166" t="s">
        <v>639</v>
      </c>
      <c r="L166" t="s">
        <v>640</v>
      </c>
      <c r="M166" t="s">
        <v>16274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16278</v>
      </c>
      <c r="T166" t="s">
        <v>16274</v>
      </c>
    </row>
    <row r="167" spans="1:20" x14ac:dyDescent="0.25">
      <c r="A167" t="s">
        <v>239</v>
      </c>
      <c r="B167" t="s">
        <v>245</v>
      </c>
      <c r="C167">
        <v>159</v>
      </c>
      <c r="D167">
        <v>1</v>
      </c>
      <c r="E167" t="s">
        <v>16279</v>
      </c>
      <c r="F167">
        <v>99</v>
      </c>
      <c r="G167">
        <v>0</v>
      </c>
      <c r="H167" t="s">
        <v>637</v>
      </c>
      <c r="I167" t="s">
        <v>16280</v>
      </c>
      <c r="J167" t="s">
        <v>653</v>
      </c>
      <c r="K167" t="s">
        <v>639</v>
      </c>
      <c r="L167" t="s">
        <v>640</v>
      </c>
      <c r="M167" t="s">
        <v>16281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16282</v>
      </c>
      <c r="T167" t="s">
        <v>16281</v>
      </c>
    </row>
    <row r="168" spans="1:20" x14ac:dyDescent="0.25">
      <c r="A168" t="s">
        <v>240</v>
      </c>
      <c r="B168" t="s">
        <v>246</v>
      </c>
      <c r="C168">
        <v>159</v>
      </c>
      <c r="D168">
        <v>1</v>
      </c>
      <c r="E168" t="s">
        <v>16283</v>
      </c>
      <c r="F168">
        <v>99</v>
      </c>
      <c r="G168">
        <v>0</v>
      </c>
      <c r="H168" t="s">
        <v>637</v>
      </c>
      <c r="I168" t="s">
        <v>16284</v>
      </c>
      <c r="J168" t="s">
        <v>689</v>
      </c>
      <c r="K168" t="s">
        <v>639</v>
      </c>
      <c r="L168" t="s">
        <v>640</v>
      </c>
      <c r="M168" t="s">
        <v>16281</v>
      </c>
      <c r="N168" t="s">
        <v>639</v>
      </c>
      <c r="O168" t="s">
        <v>641</v>
      </c>
      <c r="P168" t="s">
        <v>5</v>
      </c>
      <c r="Q168" t="s">
        <v>642</v>
      </c>
      <c r="R168" t="s">
        <v>640</v>
      </c>
      <c r="S168" t="s">
        <v>16285</v>
      </c>
      <c r="T168" t="s">
        <v>16281</v>
      </c>
    </row>
    <row r="169" spans="1:20" x14ac:dyDescent="0.25">
      <c r="A169" t="s">
        <v>241</v>
      </c>
      <c r="B169" t="s">
        <v>247</v>
      </c>
      <c r="C169">
        <v>159</v>
      </c>
      <c r="D169">
        <v>1</v>
      </c>
      <c r="E169" t="s">
        <v>16286</v>
      </c>
      <c r="F169">
        <v>99</v>
      </c>
      <c r="G169">
        <v>0</v>
      </c>
      <c r="H169" t="s">
        <v>637</v>
      </c>
      <c r="I169" t="s">
        <v>16287</v>
      </c>
      <c r="J169" t="s">
        <v>687</v>
      </c>
      <c r="K169" t="s">
        <v>639</v>
      </c>
      <c r="L169" t="s">
        <v>640</v>
      </c>
      <c r="M169" t="s">
        <v>16288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16289</v>
      </c>
      <c r="T169" t="s">
        <v>16281</v>
      </c>
    </row>
    <row r="170" spans="1:20" x14ac:dyDescent="0.25">
      <c r="A170" t="s">
        <v>241</v>
      </c>
      <c r="B170" t="s">
        <v>247</v>
      </c>
      <c r="C170">
        <v>159</v>
      </c>
      <c r="D170">
        <v>1</v>
      </c>
      <c r="E170" t="s">
        <v>16290</v>
      </c>
      <c r="F170">
        <v>90</v>
      </c>
      <c r="G170">
        <v>0</v>
      </c>
      <c r="H170" t="s">
        <v>637</v>
      </c>
      <c r="I170" t="s">
        <v>16291</v>
      </c>
      <c r="J170" t="s">
        <v>664</v>
      </c>
      <c r="K170" t="s">
        <v>639</v>
      </c>
      <c r="L170" t="s">
        <v>640</v>
      </c>
      <c r="M170" t="s">
        <v>16288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16292</v>
      </c>
      <c r="T170" t="s">
        <v>16288</v>
      </c>
    </row>
    <row r="171" spans="1:20" x14ac:dyDescent="0.25">
      <c r="A171" t="s">
        <v>239</v>
      </c>
      <c r="B171" t="s">
        <v>245</v>
      </c>
      <c r="C171">
        <v>159</v>
      </c>
      <c r="D171">
        <v>1</v>
      </c>
      <c r="E171" t="s">
        <v>16293</v>
      </c>
      <c r="F171">
        <v>90</v>
      </c>
      <c r="G171">
        <v>0</v>
      </c>
      <c r="H171" t="s">
        <v>637</v>
      </c>
      <c r="I171" t="s">
        <v>16294</v>
      </c>
      <c r="J171" t="s">
        <v>722</v>
      </c>
      <c r="K171" t="s">
        <v>639</v>
      </c>
      <c r="L171" t="s">
        <v>640</v>
      </c>
      <c r="M171" t="s">
        <v>16288</v>
      </c>
      <c r="N171" t="s">
        <v>639</v>
      </c>
      <c r="O171" t="s">
        <v>647</v>
      </c>
      <c r="P171" t="s">
        <v>5</v>
      </c>
      <c r="Q171" t="s">
        <v>648</v>
      </c>
      <c r="R171" t="s">
        <v>640</v>
      </c>
      <c r="S171" t="s">
        <v>16295</v>
      </c>
      <c r="T171" t="s">
        <v>16296</v>
      </c>
    </row>
    <row r="172" spans="1:20" x14ac:dyDescent="0.25">
      <c r="A172" t="s">
        <v>240</v>
      </c>
      <c r="B172" t="s">
        <v>246</v>
      </c>
      <c r="C172">
        <v>159</v>
      </c>
      <c r="D172">
        <v>1</v>
      </c>
      <c r="E172" t="s">
        <v>16297</v>
      </c>
      <c r="F172">
        <v>99</v>
      </c>
      <c r="G172">
        <v>0</v>
      </c>
      <c r="H172" t="s">
        <v>637</v>
      </c>
      <c r="I172" t="s">
        <v>16298</v>
      </c>
      <c r="J172" t="s">
        <v>664</v>
      </c>
      <c r="K172" t="s">
        <v>639</v>
      </c>
      <c r="L172" t="s">
        <v>640</v>
      </c>
      <c r="M172" t="s">
        <v>16296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16299</v>
      </c>
      <c r="T172" t="s">
        <v>16296</v>
      </c>
    </row>
    <row r="173" spans="1:20" x14ac:dyDescent="0.25">
      <c r="A173" t="s">
        <v>147</v>
      </c>
      <c r="B173" t="s">
        <v>148</v>
      </c>
      <c r="C173">
        <v>65</v>
      </c>
      <c r="D173">
        <v>9</v>
      </c>
      <c r="E173" t="s">
        <v>16300</v>
      </c>
      <c r="F173">
        <v>315</v>
      </c>
      <c r="G173">
        <v>0</v>
      </c>
      <c r="H173" t="s">
        <v>637</v>
      </c>
      <c r="I173" t="s">
        <v>16301</v>
      </c>
      <c r="J173" t="s">
        <v>681</v>
      </c>
      <c r="K173" t="s">
        <v>639</v>
      </c>
      <c r="L173" t="s">
        <v>640</v>
      </c>
      <c r="M173" t="s">
        <v>16302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16303</v>
      </c>
      <c r="T173" t="s">
        <v>16302</v>
      </c>
    </row>
    <row r="174" spans="1:20" x14ac:dyDescent="0.25">
      <c r="A174" t="s">
        <v>18</v>
      </c>
      <c r="B174" t="s">
        <v>19</v>
      </c>
      <c r="C174">
        <v>33</v>
      </c>
      <c r="D174">
        <v>10</v>
      </c>
      <c r="E174" t="s">
        <v>16304</v>
      </c>
      <c r="F174">
        <v>399</v>
      </c>
      <c r="G174">
        <v>0</v>
      </c>
      <c r="H174" t="s">
        <v>649</v>
      </c>
      <c r="I174" t="s">
        <v>5217</v>
      </c>
      <c r="J174" t="s">
        <v>5218</v>
      </c>
      <c r="K174" t="s">
        <v>986</v>
      </c>
      <c r="L174" t="s">
        <v>1023</v>
      </c>
      <c r="M174" t="s">
        <v>16302</v>
      </c>
      <c r="N174" t="s">
        <v>639</v>
      </c>
      <c r="O174" t="s">
        <v>651</v>
      </c>
      <c r="P174" t="s">
        <v>26</v>
      </c>
      <c r="Q174" t="s">
        <v>652</v>
      </c>
      <c r="R174" t="s">
        <v>640</v>
      </c>
      <c r="S174" t="s">
        <v>16305</v>
      </c>
      <c r="T174" t="s">
        <v>16302</v>
      </c>
    </row>
    <row r="175" spans="1:20" x14ac:dyDescent="0.25">
      <c r="A175" t="s">
        <v>601</v>
      </c>
      <c r="B175" t="s">
        <v>602</v>
      </c>
      <c r="C175">
        <v>159</v>
      </c>
      <c r="D175">
        <v>1</v>
      </c>
      <c r="E175" t="s">
        <v>16306</v>
      </c>
      <c r="F175">
        <v>99</v>
      </c>
      <c r="G175">
        <v>0</v>
      </c>
      <c r="H175" t="s">
        <v>637</v>
      </c>
      <c r="I175" t="s">
        <v>16307</v>
      </c>
      <c r="J175" t="s">
        <v>757</v>
      </c>
      <c r="K175" t="s">
        <v>639</v>
      </c>
      <c r="L175" t="s">
        <v>640</v>
      </c>
      <c r="M175" t="s">
        <v>16308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16309</v>
      </c>
      <c r="T175" t="s">
        <v>16308</v>
      </c>
    </row>
    <row r="176" spans="1:20" x14ac:dyDescent="0.25">
      <c r="A176" t="s">
        <v>601</v>
      </c>
      <c r="B176" t="s">
        <v>602</v>
      </c>
      <c r="C176">
        <v>159</v>
      </c>
      <c r="D176">
        <v>1</v>
      </c>
      <c r="E176" t="s">
        <v>16310</v>
      </c>
      <c r="F176">
        <v>99</v>
      </c>
      <c r="G176">
        <v>0</v>
      </c>
      <c r="H176" t="s">
        <v>637</v>
      </c>
      <c r="I176" t="s">
        <v>16311</v>
      </c>
      <c r="J176" t="s">
        <v>655</v>
      </c>
      <c r="K176" t="s">
        <v>639</v>
      </c>
      <c r="L176" t="s">
        <v>640</v>
      </c>
      <c r="M176" t="s">
        <v>16312</v>
      </c>
      <c r="N176" t="s">
        <v>639</v>
      </c>
      <c r="O176" t="s">
        <v>647</v>
      </c>
      <c r="P176" t="s">
        <v>5</v>
      </c>
      <c r="Q176" t="s">
        <v>648</v>
      </c>
      <c r="R176" t="s">
        <v>640</v>
      </c>
      <c r="S176" t="s">
        <v>16313</v>
      </c>
      <c r="T176" t="s">
        <v>16314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16315</v>
      </c>
      <c r="F177">
        <v>138</v>
      </c>
      <c r="G177">
        <v>38</v>
      </c>
      <c r="H177" t="s">
        <v>637</v>
      </c>
      <c r="I177" t="s">
        <v>16316</v>
      </c>
      <c r="J177" t="s">
        <v>683</v>
      </c>
      <c r="K177" t="s">
        <v>639</v>
      </c>
      <c r="L177" t="s">
        <v>640</v>
      </c>
      <c r="M177" t="s">
        <v>16317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16318</v>
      </c>
      <c r="T177" t="s">
        <v>16312</v>
      </c>
    </row>
    <row r="178" spans="1:20" x14ac:dyDescent="0.25">
      <c r="A178" t="s">
        <v>239</v>
      </c>
      <c r="B178" t="s">
        <v>245</v>
      </c>
      <c r="C178">
        <v>159</v>
      </c>
      <c r="D178">
        <v>1</v>
      </c>
      <c r="E178" t="s">
        <v>16319</v>
      </c>
      <c r="F178">
        <v>99</v>
      </c>
      <c r="G178">
        <v>0</v>
      </c>
      <c r="H178" t="s">
        <v>637</v>
      </c>
      <c r="I178" t="s">
        <v>16320</v>
      </c>
      <c r="J178" t="s">
        <v>792</v>
      </c>
      <c r="K178" t="s">
        <v>639</v>
      </c>
      <c r="L178" t="s">
        <v>640</v>
      </c>
      <c r="M178" t="s">
        <v>16321</v>
      </c>
      <c r="N178" t="s">
        <v>639</v>
      </c>
      <c r="O178" t="s">
        <v>641</v>
      </c>
      <c r="P178" t="s">
        <v>5</v>
      </c>
      <c r="Q178" t="s">
        <v>642</v>
      </c>
      <c r="R178" t="s">
        <v>640</v>
      </c>
      <c r="S178" t="s">
        <v>16322</v>
      </c>
      <c r="T178" t="s">
        <v>16323</v>
      </c>
    </row>
    <row r="179" spans="1:20" x14ac:dyDescent="0.25">
      <c r="A179" t="s">
        <v>147</v>
      </c>
      <c r="B179" t="s">
        <v>148</v>
      </c>
      <c r="C179">
        <v>40</v>
      </c>
      <c r="D179">
        <v>10</v>
      </c>
      <c r="E179" t="s">
        <v>16324</v>
      </c>
      <c r="F179">
        <v>400</v>
      </c>
      <c r="G179">
        <v>0</v>
      </c>
      <c r="H179" t="s">
        <v>637</v>
      </c>
      <c r="I179" t="s">
        <v>16325</v>
      </c>
      <c r="J179" t="s">
        <v>8601</v>
      </c>
      <c r="K179" t="s">
        <v>639</v>
      </c>
      <c r="L179" t="s">
        <v>640</v>
      </c>
      <c r="M179" t="s">
        <v>16321</v>
      </c>
      <c r="N179" t="s">
        <v>639</v>
      </c>
      <c r="O179" t="s">
        <v>647</v>
      </c>
      <c r="P179" t="s">
        <v>5</v>
      </c>
      <c r="Q179" t="s">
        <v>648</v>
      </c>
      <c r="R179" t="s">
        <v>640</v>
      </c>
      <c r="S179" t="s">
        <v>16326</v>
      </c>
      <c r="T179" t="s">
        <v>16323</v>
      </c>
    </row>
    <row r="180" spans="1:20" x14ac:dyDescent="0.25">
      <c r="A180" t="s">
        <v>240</v>
      </c>
      <c r="B180" t="s">
        <v>246</v>
      </c>
      <c r="C180">
        <v>159</v>
      </c>
      <c r="D180">
        <v>1</v>
      </c>
      <c r="E180" t="s">
        <v>16327</v>
      </c>
      <c r="F180">
        <v>99</v>
      </c>
      <c r="G180">
        <v>0</v>
      </c>
      <c r="H180" t="s">
        <v>637</v>
      </c>
      <c r="I180" t="s">
        <v>16328</v>
      </c>
      <c r="J180" t="s">
        <v>663</v>
      </c>
      <c r="K180" t="s">
        <v>639</v>
      </c>
      <c r="L180" t="s">
        <v>640</v>
      </c>
      <c r="M180" t="s">
        <v>16329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16330</v>
      </c>
      <c r="T180" t="s">
        <v>16331</v>
      </c>
    </row>
    <row r="181" spans="1:20" x14ac:dyDescent="0.25">
      <c r="A181" t="s">
        <v>239</v>
      </c>
      <c r="B181" t="s">
        <v>245</v>
      </c>
      <c r="C181">
        <v>159</v>
      </c>
      <c r="D181">
        <v>1</v>
      </c>
      <c r="E181" t="s">
        <v>16332</v>
      </c>
      <c r="F181">
        <v>99</v>
      </c>
      <c r="G181">
        <v>0</v>
      </c>
      <c r="H181" t="s">
        <v>637</v>
      </c>
      <c r="I181" t="s">
        <v>16333</v>
      </c>
      <c r="J181" t="s">
        <v>721</v>
      </c>
      <c r="K181" t="s">
        <v>639</v>
      </c>
      <c r="L181" t="s">
        <v>640</v>
      </c>
      <c r="M181" t="s">
        <v>16329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16334</v>
      </c>
      <c r="T181" t="s">
        <v>16331</v>
      </c>
    </row>
    <row r="182" spans="1:20" x14ac:dyDescent="0.25">
      <c r="A182" t="s">
        <v>240</v>
      </c>
      <c r="B182" t="s">
        <v>246</v>
      </c>
      <c r="C182">
        <v>159</v>
      </c>
      <c r="D182">
        <v>1</v>
      </c>
      <c r="E182" t="s">
        <v>16335</v>
      </c>
      <c r="F182">
        <v>99</v>
      </c>
      <c r="G182">
        <v>0</v>
      </c>
      <c r="H182" t="s">
        <v>637</v>
      </c>
      <c r="I182" t="s">
        <v>2140</v>
      </c>
      <c r="J182" t="s">
        <v>697</v>
      </c>
      <c r="K182" t="s">
        <v>639</v>
      </c>
      <c r="L182" t="s">
        <v>640</v>
      </c>
      <c r="M182" t="s">
        <v>16329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16336</v>
      </c>
      <c r="T182" t="s">
        <v>16329</v>
      </c>
    </row>
    <row r="183" spans="1:20" x14ac:dyDescent="0.25">
      <c r="A183" t="s">
        <v>239</v>
      </c>
      <c r="B183" t="s">
        <v>245</v>
      </c>
      <c r="C183">
        <v>159</v>
      </c>
      <c r="D183">
        <v>1</v>
      </c>
      <c r="E183" t="s">
        <v>16337</v>
      </c>
      <c r="F183">
        <v>129</v>
      </c>
      <c r="G183">
        <v>0</v>
      </c>
      <c r="H183" t="s">
        <v>637</v>
      </c>
      <c r="I183" t="s">
        <v>16338</v>
      </c>
      <c r="J183" t="s">
        <v>689</v>
      </c>
      <c r="K183" t="s">
        <v>639</v>
      </c>
      <c r="L183" t="s">
        <v>640</v>
      </c>
      <c r="M183" t="s">
        <v>16339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16340</v>
      </c>
      <c r="T183" t="s">
        <v>16341</v>
      </c>
    </row>
    <row r="184" spans="1:20" x14ac:dyDescent="0.25">
      <c r="A184" t="s">
        <v>601</v>
      </c>
      <c r="B184" t="s">
        <v>602</v>
      </c>
      <c r="C184">
        <v>159</v>
      </c>
      <c r="D184">
        <v>1</v>
      </c>
      <c r="E184" t="s">
        <v>16342</v>
      </c>
      <c r="F184">
        <v>99</v>
      </c>
      <c r="G184">
        <v>0</v>
      </c>
      <c r="H184" t="s">
        <v>637</v>
      </c>
      <c r="I184" t="s">
        <v>16343</v>
      </c>
      <c r="J184" t="s">
        <v>712</v>
      </c>
      <c r="K184" t="s">
        <v>639</v>
      </c>
      <c r="L184" t="s">
        <v>640</v>
      </c>
      <c r="M184" t="s">
        <v>16344</v>
      </c>
      <c r="N184" t="s">
        <v>639</v>
      </c>
      <c r="O184" t="s">
        <v>641</v>
      </c>
      <c r="P184" t="s">
        <v>5</v>
      </c>
      <c r="Q184" t="s">
        <v>642</v>
      </c>
      <c r="R184" t="s">
        <v>640</v>
      </c>
      <c r="S184" t="s">
        <v>16345</v>
      </c>
      <c r="T184" t="s">
        <v>16344</v>
      </c>
    </row>
    <row r="185" spans="1:20" x14ac:dyDescent="0.25">
      <c r="A185" t="s">
        <v>241</v>
      </c>
      <c r="B185" t="s">
        <v>247</v>
      </c>
      <c r="C185">
        <v>159</v>
      </c>
      <c r="D185">
        <v>3</v>
      </c>
      <c r="E185" t="s">
        <v>16346</v>
      </c>
      <c r="F185">
        <v>297</v>
      </c>
      <c r="G185">
        <v>0</v>
      </c>
      <c r="H185" t="s">
        <v>637</v>
      </c>
      <c r="I185" t="s">
        <v>16316</v>
      </c>
      <c r="J185" t="s">
        <v>683</v>
      </c>
      <c r="K185" t="s">
        <v>639</v>
      </c>
      <c r="L185" t="s">
        <v>640</v>
      </c>
      <c r="M185" t="s">
        <v>16344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16347</v>
      </c>
      <c r="T185" t="s">
        <v>16344</v>
      </c>
    </row>
    <row r="186" spans="1:20" x14ac:dyDescent="0.25">
      <c r="A186" t="s">
        <v>239</v>
      </c>
      <c r="B186" t="s">
        <v>245</v>
      </c>
      <c r="C186">
        <v>159</v>
      </c>
      <c r="D186">
        <v>1</v>
      </c>
      <c r="E186" t="s">
        <v>16348</v>
      </c>
      <c r="F186">
        <v>99</v>
      </c>
      <c r="G186">
        <v>0</v>
      </c>
      <c r="H186" t="s">
        <v>637</v>
      </c>
      <c r="I186" t="s">
        <v>16349</v>
      </c>
      <c r="J186" t="s">
        <v>659</v>
      </c>
      <c r="K186" t="s">
        <v>639</v>
      </c>
      <c r="L186" t="s">
        <v>640</v>
      </c>
      <c r="M186" t="s">
        <v>16350</v>
      </c>
      <c r="N186" t="s">
        <v>639</v>
      </c>
      <c r="O186" t="s">
        <v>647</v>
      </c>
      <c r="P186" t="s">
        <v>5</v>
      </c>
      <c r="Q186" t="s">
        <v>648</v>
      </c>
      <c r="R186" t="s">
        <v>640</v>
      </c>
      <c r="S186" t="s">
        <v>16351</v>
      </c>
      <c r="T186" t="s">
        <v>16352</v>
      </c>
    </row>
    <row r="187" spans="1:20" x14ac:dyDescent="0.25">
      <c r="A187" t="s">
        <v>239</v>
      </c>
      <c r="B187" t="s">
        <v>245</v>
      </c>
      <c r="C187">
        <v>159</v>
      </c>
      <c r="D187">
        <v>1</v>
      </c>
      <c r="E187" t="s">
        <v>16353</v>
      </c>
      <c r="F187">
        <v>99</v>
      </c>
      <c r="G187">
        <v>0</v>
      </c>
      <c r="H187" t="s">
        <v>637</v>
      </c>
      <c r="I187" t="s">
        <v>16354</v>
      </c>
      <c r="J187" t="s">
        <v>663</v>
      </c>
      <c r="K187" t="s">
        <v>639</v>
      </c>
      <c r="L187" t="s">
        <v>640</v>
      </c>
      <c r="M187" t="s">
        <v>16350</v>
      </c>
      <c r="N187" t="s">
        <v>639</v>
      </c>
      <c r="O187" t="s">
        <v>647</v>
      </c>
      <c r="P187" t="s">
        <v>5</v>
      </c>
      <c r="Q187" t="s">
        <v>648</v>
      </c>
      <c r="R187" t="s">
        <v>640</v>
      </c>
      <c r="S187" t="s">
        <v>16355</v>
      </c>
      <c r="T187" t="s">
        <v>16352</v>
      </c>
    </row>
    <row r="188" spans="1:20" x14ac:dyDescent="0.25">
      <c r="A188" t="s">
        <v>601</v>
      </c>
      <c r="B188" t="s">
        <v>602</v>
      </c>
      <c r="C188">
        <v>159</v>
      </c>
      <c r="D188">
        <v>1</v>
      </c>
      <c r="E188" t="s">
        <v>16356</v>
      </c>
      <c r="F188">
        <v>99</v>
      </c>
      <c r="G188">
        <v>0</v>
      </c>
      <c r="H188" t="s">
        <v>637</v>
      </c>
      <c r="I188" t="s">
        <v>16357</v>
      </c>
      <c r="J188" t="s">
        <v>6748</v>
      </c>
      <c r="K188" t="s">
        <v>639</v>
      </c>
      <c r="L188" t="s">
        <v>640</v>
      </c>
      <c r="M188" t="s">
        <v>16352</v>
      </c>
      <c r="N188" t="s">
        <v>639</v>
      </c>
      <c r="O188" t="s">
        <v>647</v>
      </c>
      <c r="P188" t="s">
        <v>5</v>
      </c>
      <c r="Q188" t="s">
        <v>648</v>
      </c>
      <c r="R188" t="s">
        <v>640</v>
      </c>
      <c r="S188" t="s">
        <v>16358</v>
      </c>
      <c r="T188" t="s">
        <v>16352</v>
      </c>
    </row>
    <row r="189" spans="1:20" x14ac:dyDescent="0.25">
      <c r="A189" t="s">
        <v>240</v>
      </c>
      <c r="B189" t="s">
        <v>246</v>
      </c>
      <c r="C189">
        <v>159</v>
      </c>
      <c r="D189">
        <v>1</v>
      </c>
      <c r="E189" t="s">
        <v>16359</v>
      </c>
      <c r="F189">
        <v>102</v>
      </c>
      <c r="G189">
        <v>3</v>
      </c>
      <c r="H189" t="s">
        <v>637</v>
      </c>
      <c r="I189" t="s">
        <v>16360</v>
      </c>
      <c r="J189" t="s">
        <v>697</v>
      </c>
      <c r="K189" t="s">
        <v>639</v>
      </c>
      <c r="L189" t="s">
        <v>640</v>
      </c>
      <c r="M189" t="s">
        <v>16352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16361</v>
      </c>
      <c r="T189" t="s">
        <v>16352</v>
      </c>
    </row>
    <row r="190" spans="1:20" x14ac:dyDescent="0.25">
      <c r="A190" t="s">
        <v>241</v>
      </c>
      <c r="B190" t="s">
        <v>247</v>
      </c>
      <c r="C190">
        <v>159</v>
      </c>
      <c r="D190">
        <v>1</v>
      </c>
      <c r="E190" t="s">
        <v>16362</v>
      </c>
      <c r="F190">
        <v>100</v>
      </c>
      <c r="G190">
        <v>1</v>
      </c>
      <c r="H190" t="s">
        <v>637</v>
      </c>
      <c r="I190" t="s">
        <v>16363</v>
      </c>
      <c r="J190" t="s">
        <v>670</v>
      </c>
      <c r="K190" t="s">
        <v>639</v>
      </c>
      <c r="L190" t="s">
        <v>640</v>
      </c>
      <c r="M190" t="s">
        <v>16352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16364</v>
      </c>
      <c r="T190" t="s">
        <v>16352</v>
      </c>
    </row>
    <row r="191" spans="1:20" x14ac:dyDescent="0.25">
      <c r="A191" t="s">
        <v>239</v>
      </c>
      <c r="B191" t="s">
        <v>245</v>
      </c>
      <c r="C191">
        <v>159</v>
      </c>
      <c r="D191">
        <v>1</v>
      </c>
      <c r="E191" t="s">
        <v>16365</v>
      </c>
      <c r="F191">
        <v>99</v>
      </c>
      <c r="G191">
        <v>0</v>
      </c>
      <c r="H191" t="s">
        <v>637</v>
      </c>
      <c r="I191" t="s">
        <v>16366</v>
      </c>
      <c r="J191" t="s">
        <v>653</v>
      </c>
      <c r="K191" t="s">
        <v>639</v>
      </c>
      <c r="L191" t="s">
        <v>640</v>
      </c>
      <c r="M191" t="s">
        <v>16352</v>
      </c>
      <c r="N191" t="s">
        <v>639</v>
      </c>
      <c r="O191" t="s">
        <v>647</v>
      </c>
      <c r="P191" t="s">
        <v>5</v>
      </c>
      <c r="Q191" t="s">
        <v>648</v>
      </c>
      <c r="R191" t="s">
        <v>640</v>
      </c>
      <c r="S191" t="s">
        <v>16367</v>
      </c>
      <c r="T191" t="s">
        <v>16368</v>
      </c>
    </row>
    <row r="192" spans="1:20" x14ac:dyDescent="0.25">
      <c r="A192" t="s">
        <v>241</v>
      </c>
      <c r="B192" t="s">
        <v>247</v>
      </c>
      <c r="C192">
        <v>139</v>
      </c>
      <c r="D192">
        <v>1</v>
      </c>
      <c r="E192" t="s">
        <v>16369</v>
      </c>
      <c r="F192">
        <v>215</v>
      </c>
      <c r="G192">
        <v>0</v>
      </c>
      <c r="H192" t="s">
        <v>751</v>
      </c>
      <c r="I192" t="s">
        <v>16370</v>
      </c>
      <c r="J192" t="s">
        <v>16371</v>
      </c>
      <c r="K192" t="s">
        <v>10311</v>
      </c>
      <c r="L192" t="s">
        <v>16372</v>
      </c>
      <c r="M192" t="s">
        <v>16373</v>
      </c>
      <c r="N192" t="s">
        <v>1010</v>
      </c>
      <c r="O192" t="s">
        <v>753</v>
      </c>
      <c r="P192" t="s">
        <v>744</v>
      </c>
      <c r="Q192" t="s">
        <v>745</v>
      </c>
      <c r="R192" t="s">
        <v>640</v>
      </c>
      <c r="S192" t="s">
        <v>16374</v>
      </c>
      <c r="T192" t="s">
        <v>16373</v>
      </c>
    </row>
    <row r="193" spans="1:20" x14ac:dyDescent="0.25">
      <c r="A193" t="s">
        <v>240</v>
      </c>
      <c r="B193" t="s">
        <v>246</v>
      </c>
      <c r="C193">
        <v>139</v>
      </c>
      <c r="D193">
        <v>1</v>
      </c>
      <c r="E193" t="s">
        <v>16369</v>
      </c>
      <c r="F193">
        <v>215</v>
      </c>
      <c r="G193">
        <v>0</v>
      </c>
      <c r="H193" t="s">
        <v>751</v>
      </c>
      <c r="I193" t="s">
        <v>16370</v>
      </c>
      <c r="J193" t="s">
        <v>16371</v>
      </c>
      <c r="K193" t="s">
        <v>10311</v>
      </c>
      <c r="L193" t="s">
        <v>16372</v>
      </c>
      <c r="M193" t="s">
        <v>16373</v>
      </c>
      <c r="N193" t="s">
        <v>1010</v>
      </c>
      <c r="O193" t="s">
        <v>753</v>
      </c>
      <c r="P193" t="s">
        <v>744</v>
      </c>
      <c r="Q193" t="s">
        <v>745</v>
      </c>
      <c r="R193" t="s">
        <v>640</v>
      </c>
      <c r="S193" t="s">
        <v>16374</v>
      </c>
      <c r="T193" t="s">
        <v>16373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16375</v>
      </c>
      <c r="F194">
        <v>200</v>
      </c>
      <c r="G194">
        <v>0</v>
      </c>
      <c r="H194" t="s">
        <v>637</v>
      </c>
      <c r="I194" t="s">
        <v>16376</v>
      </c>
      <c r="J194" t="s">
        <v>646</v>
      </c>
      <c r="K194" t="s">
        <v>639</v>
      </c>
      <c r="L194" t="s">
        <v>640</v>
      </c>
      <c r="M194" t="s">
        <v>16377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16378</v>
      </c>
      <c r="T194" t="s">
        <v>16377</v>
      </c>
    </row>
    <row r="195" spans="1:20" x14ac:dyDescent="0.25">
      <c r="A195" t="s">
        <v>601</v>
      </c>
      <c r="B195" t="s">
        <v>602</v>
      </c>
      <c r="C195">
        <v>139</v>
      </c>
      <c r="D195">
        <v>1</v>
      </c>
      <c r="E195" t="s">
        <v>16379</v>
      </c>
      <c r="F195">
        <v>215</v>
      </c>
      <c r="G195">
        <v>0</v>
      </c>
      <c r="H195" t="s">
        <v>751</v>
      </c>
      <c r="I195" t="s">
        <v>16380</v>
      </c>
      <c r="J195" t="s">
        <v>16381</v>
      </c>
      <c r="K195" t="s">
        <v>1140</v>
      </c>
      <c r="L195" t="s">
        <v>16382</v>
      </c>
      <c r="M195" t="s">
        <v>16377</v>
      </c>
      <c r="N195" t="s">
        <v>1010</v>
      </c>
      <c r="O195" t="s">
        <v>753</v>
      </c>
      <c r="P195" t="s">
        <v>744</v>
      </c>
      <c r="Q195" t="s">
        <v>745</v>
      </c>
      <c r="R195" t="s">
        <v>640</v>
      </c>
      <c r="S195" t="s">
        <v>16383</v>
      </c>
      <c r="T195" t="s">
        <v>16384</v>
      </c>
    </row>
    <row r="196" spans="1:20" x14ac:dyDescent="0.25">
      <c r="A196" t="s">
        <v>239</v>
      </c>
      <c r="B196" t="s">
        <v>245</v>
      </c>
      <c r="C196">
        <v>139</v>
      </c>
      <c r="D196">
        <v>1</v>
      </c>
      <c r="E196" t="s">
        <v>16379</v>
      </c>
      <c r="F196">
        <v>215</v>
      </c>
      <c r="G196">
        <v>0</v>
      </c>
      <c r="H196" t="s">
        <v>751</v>
      </c>
      <c r="I196" t="s">
        <v>16380</v>
      </c>
      <c r="J196" t="s">
        <v>16381</v>
      </c>
      <c r="K196" t="s">
        <v>1140</v>
      </c>
      <c r="L196" t="s">
        <v>16382</v>
      </c>
      <c r="M196" t="s">
        <v>16377</v>
      </c>
      <c r="N196" t="s">
        <v>1010</v>
      </c>
      <c r="O196" t="s">
        <v>753</v>
      </c>
      <c r="P196" t="s">
        <v>744</v>
      </c>
      <c r="Q196" t="s">
        <v>745</v>
      </c>
      <c r="R196" t="s">
        <v>640</v>
      </c>
      <c r="S196" t="s">
        <v>16383</v>
      </c>
      <c r="T196" t="s">
        <v>16384</v>
      </c>
    </row>
    <row r="197" spans="1:20" x14ac:dyDescent="0.25">
      <c r="A197" t="s">
        <v>22</v>
      </c>
      <c r="B197" t="s">
        <v>27</v>
      </c>
      <c r="C197">
        <v>66.333333333333329</v>
      </c>
      <c r="D197">
        <v>6</v>
      </c>
      <c r="E197" t="s">
        <v>16385</v>
      </c>
      <c r="F197">
        <v>394</v>
      </c>
      <c r="G197">
        <v>0</v>
      </c>
      <c r="H197" t="s">
        <v>637</v>
      </c>
      <c r="I197" t="s">
        <v>16386</v>
      </c>
      <c r="J197" t="s">
        <v>687</v>
      </c>
      <c r="K197" t="s">
        <v>639</v>
      </c>
      <c r="L197" t="s">
        <v>640</v>
      </c>
      <c r="M197" t="s">
        <v>16387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16388</v>
      </c>
      <c r="T197" t="s">
        <v>16387</v>
      </c>
    </row>
    <row r="198" spans="1:20" x14ac:dyDescent="0.25">
      <c r="A198" t="s">
        <v>116</v>
      </c>
      <c r="B198" t="s">
        <v>117</v>
      </c>
      <c r="C198">
        <v>12</v>
      </c>
      <c r="D198">
        <v>10</v>
      </c>
      <c r="E198" t="s">
        <v>16389</v>
      </c>
      <c r="F198">
        <v>140</v>
      </c>
      <c r="G198">
        <v>0</v>
      </c>
      <c r="H198" t="s">
        <v>649</v>
      </c>
      <c r="I198" t="s">
        <v>950</v>
      </c>
      <c r="J198" t="s">
        <v>16390</v>
      </c>
      <c r="K198" t="s">
        <v>813</v>
      </c>
      <c r="L198" t="s">
        <v>4957</v>
      </c>
      <c r="M198" t="s">
        <v>16391</v>
      </c>
      <c r="N198" t="s">
        <v>639</v>
      </c>
      <c r="O198" t="s">
        <v>651</v>
      </c>
      <c r="P198" t="s">
        <v>26</v>
      </c>
      <c r="Q198" t="s">
        <v>652</v>
      </c>
      <c r="R198" t="s">
        <v>640</v>
      </c>
      <c r="S198" t="s">
        <v>16392</v>
      </c>
      <c r="T198" t="s">
        <v>16391</v>
      </c>
    </row>
    <row r="199" spans="1:20" x14ac:dyDescent="0.25">
      <c r="A199" t="s">
        <v>241</v>
      </c>
      <c r="B199" t="s">
        <v>247</v>
      </c>
      <c r="C199">
        <v>159</v>
      </c>
      <c r="D199">
        <v>1</v>
      </c>
      <c r="E199" t="s">
        <v>16393</v>
      </c>
      <c r="F199">
        <v>99</v>
      </c>
      <c r="G199">
        <v>0</v>
      </c>
      <c r="H199" t="s">
        <v>637</v>
      </c>
      <c r="I199" t="s">
        <v>16394</v>
      </c>
      <c r="J199" t="s">
        <v>646</v>
      </c>
      <c r="K199" t="s">
        <v>639</v>
      </c>
      <c r="L199" t="s">
        <v>640</v>
      </c>
      <c r="M199" t="s">
        <v>16391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16395</v>
      </c>
      <c r="T199" t="s">
        <v>16391</v>
      </c>
    </row>
    <row r="200" spans="1:20" x14ac:dyDescent="0.25">
      <c r="A200" t="s">
        <v>22</v>
      </c>
      <c r="B200" t="s">
        <v>27</v>
      </c>
      <c r="C200">
        <v>100</v>
      </c>
      <c r="D200">
        <v>2</v>
      </c>
      <c r="E200" t="s">
        <v>16396</v>
      </c>
      <c r="F200">
        <v>220</v>
      </c>
      <c r="G200">
        <v>20</v>
      </c>
      <c r="H200" t="s">
        <v>649</v>
      </c>
      <c r="I200" t="s">
        <v>16397</v>
      </c>
      <c r="J200" t="s">
        <v>16398</v>
      </c>
      <c r="K200" t="s">
        <v>15503</v>
      </c>
      <c r="L200" t="s">
        <v>16399</v>
      </c>
      <c r="M200" t="s">
        <v>16400</v>
      </c>
      <c r="N200" t="s">
        <v>752</v>
      </c>
      <c r="O200" t="s">
        <v>743</v>
      </c>
      <c r="P200" t="s">
        <v>783</v>
      </c>
      <c r="Q200" t="s">
        <v>745</v>
      </c>
      <c r="R200" t="s">
        <v>640</v>
      </c>
      <c r="S200" t="s">
        <v>16401</v>
      </c>
      <c r="T200" t="s">
        <v>16402</v>
      </c>
    </row>
    <row r="201" spans="1:20" x14ac:dyDescent="0.25">
      <c r="A201" t="s">
        <v>601</v>
      </c>
      <c r="B201" t="s">
        <v>602</v>
      </c>
      <c r="C201">
        <v>109</v>
      </c>
      <c r="D201">
        <v>1</v>
      </c>
      <c r="E201" t="s">
        <v>16403</v>
      </c>
      <c r="F201">
        <v>486</v>
      </c>
      <c r="G201">
        <v>50</v>
      </c>
      <c r="H201" t="s">
        <v>649</v>
      </c>
      <c r="I201" t="s">
        <v>16404</v>
      </c>
      <c r="J201" t="s">
        <v>16405</v>
      </c>
      <c r="K201" t="s">
        <v>12750</v>
      </c>
      <c r="L201" t="s">
        <v>16406</v>
      </c>
      <c r="M201" t="s">
        <v>16407</v>
      </c>
      <c r="N201" t="s">
        <v>752</v>
      </c>
      <c r="O201" t="s">
        <v>753</v>
      </c>
      <c r="P201" t="s">
        <v>783</v>
      </c>
      <c r="Q201" t="s">
        <v>642</v>
      </c>
      <c r="R201" t="s">
        <v>640</v>
      </c>
      <c r="S201" t="s">
        <v>16408</v>
      </c>
      <c r="T201" t="s">
        <v>16407</v>
      </c>
    </row>
    <row r="202" spans="1:20" x14ac:dyDescent="0.25">
      <c r="A202" t="s">
        <v>240</v>
      </c>
      <c r="B202" t="s">
        <v>246</v>
      </c>
      <c r="C202">
        <v>109</v>
      </c>
      <c r="D202">
        <v>1</v>
      </c>
      <c r="E202" t="s">
        <v>16403</v>
      </c>
      <c r="F202">
        <v>486</v>
      </c>
      <c r="G202">
        <v>50</v>
      </c>
      <c r="H202" t="s">
        <v>649</v>
      </c>
      <c r="I202" t="s">
        <v>16404</v>
      </c>
      <c r="J202" t="s">
        <v>16405</v>
      </c>
      <c r="K202" t="s">
        <v>12750</v>
      </c>
      <c r="L202" t="s">
        <v>16406</v>
      </c>
      <c r="M202" t="s">
        <v>16407</v>
      </c>
      <c r="N202" t="s">
        <v>752</v>
      </c>
      <c r="O202" t="s">
        <v>753</v>
      </c>
      <c r="P202" t="s">
        <v>783</v>
      </c>
      <c r="Q202" t="s">
        <v>642</v>
      </c>
      <c r="R202" t="s">
        <v>640</v>
      </c>
      <c r="S202" t="s">
        <v>16408</v>
      </c>
      <c r="T202" t="s">
        <v>16407</v>
      </c>
    </row>
    <row r="203" spans="1:20" x14ac:dyDescent="0.25">
      <c r="A203" t="s">
        <v>241</v>
      </c>
      <c r="B203" t="s">
        <v>247</v>
      </c>
      <c r="C203">
        <v>109</v>
      </c>
      <c r="D203">
        <v>2</v>
      </c>
      <c r="E203" t="s">
        <v>16403</v>
      </c>
      <c r="F203">
        <v>486</v>
      </c>
      <c r="G203">
        <v>50</v>
      </c>
      <c r="H203" t="s">
        <v>649</v>
      </c>
      <c r="I203" t="s">
        <v>16404</v>
      </c>
      <c r="J203" t="s">
        <v>16405</v>
      </c>
      <c r="K203" t="s">
        <v>12750</v>
      </c>
      <c r="L203" t="s">
        <v>16406</v>
      </c>
      <c r="M203" t="s">
        <v>16407</v>
      </c>
      <c r="N203" t="s">
        <v>752</v>
      </c>
      <c r="O203" t="s">
        <v>753</v>
      </c>
      <c r="P203" t="s">
        <v>783</v>
      </c>
      <c r="Q203" t="s">
        <v>642</v>
      </c>
      <c r="R203" t="s">
        <v>640</v>
      </c>
      <c r="S203" t="s">
        <v>16408</v>
      </c>
      <c r="T203" t="s">
        <v>16407</v>
      </c>
    </row>
    <row r="204" spans="1:20" x14ac:dyDescent="0.25">
      <c r="A204" t="s">
        <v>241</v>
      </c>
      <c r="B204" t="s">
        <v>247</v>
      </c>
      <c r="C204">
        <v>159</v>
      </c>
      <c r="D204">
        <v>1</v>
      </c>
      <c r="E204" t="s">
        <v>16409</v>
      </c>
      <c r="F204">
        <v>99</v>
      </c>
      <c r="G204">
        <v>0</v>
      </c>
      <c r="H204" t="s">
        <v>637</v>
      </c>
      <c r="I204" t="s">
        <v>16410</v>
      </c>
      <c r="J204" t="s">
        <v>721</v>
      </c>
      <c r="K204" t="s">
        <v>639</v>
      </c>
      <c r="L204" t="s">
        <v>640</v>
      </c>
      <c r="M204" t="s">
        <v>16407</v>
      </c>
      <c r="N204" t="s">
        <v>639</v>
      </c>
      <c r="O204" t="s">
        <v>647</v>
      </c>
      <c r="P204" t="s">
        <v>5</v>
      </c>
      <c r="Q204" t="s">
        <v>648</v>
      </c>
      <c r="R204" t="s">
        <v>640</v>
      </c>
      <c r="S204" t="s">
        <v>16411</v>
      </c>
      <c r="T204" t="s">
        <v>16407</v>
      </c>
    </row>
    <row r="205" spans="1:20" x14ac:dyDescent="0.25">
      <c r="A205" t="s">
        <v>116</v>
      </c>
      <c r="B205" t="s">
        <v>117</v>
      </c>
      <c r="C205">
        <v>12</v>
      </c>
      <c r="D205">
        <v>10</v>
      </c>
      <c r="E205" t="s">
        <v>16412</v>
      </c>
      <c r="F205">
        <v>220</v>
      </c>
      <c r="G205">
        <v>0</v>
      </c>
      <c r="H205" t="s">
        <v>649</v>
      </c>
      <c r="I205" t="s">
        <v>16413</v>
      </c>
      <c r="J205" t="s">
        <v>16414</v>
      </c>
      <c r="K205" t="s">
        <v>16415</v>
      </c>
      <c r="L205" t="s">
        <v>9767</v>
      </c>
      <c r="M205" t="s">
        <v>16416</v>
      </c>
      <c r="N205" t="s">
        <v>639</v>
      </c>
      <c r="O205" t="s">
        <v>651</v>
      </c>
      <c r="P205" t="s">
        <v>26</v>
      </c>
      <c r="Q205" t="s">
        <v>652</v>
      </c>
      <c r="R205" t="s">
        <v>640</v>
      </c>
      <c r="S205" t="s">
        <v>16417</v>
      </c>
      <c r="T205" t="s">
        <v>16416</v>
      </c>
    </row>
    <row r="206" spans="1:20" x14ac:dyDescent="0.25">
      <c r="A206" t="s">
        <v>22</v>
      </c>
      <c r="B206" t="s">
        <v>27</v>
      </c>
      <c r="C206">
        <v>80</v>
      </c>
      <c r="D206">
        <v>1</v>
      </c>
      <c r="E206" t="s">
        <v>16412</v>
      </c>
      <c r="F206">
        <v>220</v>
      </c>
      <c r="G206">
        <v>0</v>
      </c>
      <c r="H206" t="s">
        <v>649</v>
      </c>
      <c r="I206" t="s">
        <v>16413</v>
      </c>
      <c r="J206" t="s">
        <v>16414</v>
      </c>
      <c r="K206" t="s">
        <v>16415</v>
      </c>
      <c r="L206" t="s">
        <v>9767</v>
      </c>
      <c r="M206" t="s">
        <v>16416</v>
      </c>
      <c r="N206" t="s">
        <v>639</v>
      </c>
      <c r="O206" t="s">
        <v>651</v>
      </c>
      <c r="P206" t="s">
        <v>26</v>
      </c>
      <c r="Q206" t="s">
        <v>652</v>
      </c>
      <c r="R206" t="s">
        <v>640</v>
      </c>
      <c r="S206" t="s">
        <v>16417</v>
      </c>
      <c r="T206" t="s">
        <v>16416</v>
      </c>
    </row>
    <row r="207" spans="1:20" x14ac:dyDescent="0.25">
      <c r="A207" t="s">
        <v>601</v>
      </c>
      <c r="B207" t="s">
        <v>602</v>
      </c>
      <c r="C207">
        <v>0</v>
      </c>
      <c r="D207">
        <v>1</v>
      </c>
      <c r="E207" t="s">
        <v>16418</v>
      </c>
      <c r="F207">
        <v>0</v>
      </c>
      <c r="G207">
        <v>0</v>
      </c>
      <c r="H207" t="s">
        <v>649</v>
      </c>
      <c r="I207" t="s">
        <v>16419</v>
      </c>
      <c r="J207" t="s">
        <v>16420</v>
      </c>
      <c r="K207" t="s">
        <v>1025</v>
      </c>
      <c r="L207" t="s">
        <v>9027</v>
      </c>
      <c r="M207" t="s">
        <v>16416</v>
      </c>
      <c r="N207" t="s">
        <v>752</v>
      </c>
      <c r="O207" t="s">
        <v>743</v>
      </c>
      <c r="P207" t="s">
        <v>744</v>
      </c>
      <c r="Q207" t="s">
        <v>745</v>
      </c>
      <c r="R207" t="s">
        <v>16421</v>
      </c>
      <c r="S207" t="s">
        <v>16422</v>
      </c>
      <c r="T207" t="s">
        <v>16416</v>
      </c>
    </row>
    <row r="208" spans="1:20" x14ac:dyDescent="0.25">
      <c r="A208" t="s">
        <v>601</v>
      </c>
      <c r="B208" t="s">
        <v>602</v>
      </c>
      <c r="C208">
        <v>139</v>
      </c>
      <c r="D208">
        <v>6</v>
      </c>
      <c r="E208" t="s">
        <v>16423</v>
      </c>
      <c r="F208">
        <v>1962</v>
      </c>
      <c r="G208">
        <v>0</v>
      </c>
      <c r="H208" t="s">
        <v>637</v>
      </c>
      <c r="I208" t="s">
        <v>16424</v>
      </c>
      <c r="J208" t="s">
        <v>670</v>
      </c>
      <c r="K208" t="s">
        <v>639</v>
      </c>
      <c r="L208" t="s">
        <v>640</v>
      </c>
      <c r="M208" t="s">
        <v>16425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16426</v>
      </c>
      <c r="T208" t="s">
        <v>16425</v>
      </c>
    </row>
    <row r="209" spans="1:20" x14ac:dyDescent="0.25">
      <c r="A209" t="s">
        <v>241</v>
      </c>
      <c r="B209" t="s">
        <v>247</v>
      </c>
      <c r="C209">
        <v>139</v>
      </c>
      <c r="D209">
        <v>6</v>
      </c>
      <c r="E209" t="s">
        <v>16423</v>
      </c>
      <c r="F209">
        <v>1962</v>
      </c>
      <c r="G209">
        <v>0</v>
      </c>
      <c r="H209" t="s">
        <v>637</v>
      </c>
      <c r="I209" t="s">
        <v>16424</v>
      </c>
      <c r="J209" t="s">
        <v>670</v>
      </c>
      <c r="K209" t="s">
        <v>639</v>
      </c>
      <c r="L209" t="s">
        <v>640</v>
      </c>
      <c r="M209" t="s">
        <v>16425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16426</v>
      </c>
      <c r="T209" t="s">
        <v>16425</v>
      </c>
    </row>
    <row r="210" spans="1:20" x14ac:dyDescent="0.25">
      <c r="A210" t="s">
        <v>240</v>
      </c>
      <c r="B210" t="s">
        <v>246</v>
      </c>
      <c r="C210">
        <v>139</v>
      </c>
      <c r="D210">
        <v>6</v>
      </c>
      <c r="E210" t="s">
        <v>16423</v>
      </c>
      <c r="F210">
        <v>1962</v>
      </c>
      <c r="G210">
        <v>0</v>
      </c>
      <c r="H210" t="s">
        <v>637</v>
      </c>
      <c r="I210" t="s">
        <v>16424</v>
      </c>
      <c r="J210" t="s">
        <v>670</v>
      </c>
      <c r="K210" t="s">
        <v>639</v>
      </c>
      <c r="L210" t="s">
        <v>640</v>
      </c>
      <c r="M210" t="s">
        <v>16425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16426</v>
      </c>
      <c r="T210" t="s">
        <v>16425</v>
      </c>
    </row>
    <row r="211" spans="1:20" x14ac:dyDescent="0.25">
      <c r="A211" t="s">
        <v>239</v>
      </c>
      <c r="B211" t="s">
        <v>245</v>
      </c>
      <c r="C211">
        <v>139</v>
      </c>
      <c r="D211">
        <v>6</v>
      </c>
      <c r="E211" t="s">
        <v>16423</v>
      </c>
      <c r="F211">
        <v>1962</v>
      </c>
      <c r="G211">
        <v>0</v>
      </c>
      <c r="H211" t="s">
        <v>637</v>
      </c>
      <c r="I211" t="s">
        <v>16424</v>
      </c>
      <c r="J211" t="s">
        <v>670</v>
      </c>
      <c r="K211" t="s">
        <v>639</v>
      </c>
      <c r="L211" t="s">
        <v>640</v>
      </c>
      <c r="M211" t="s">
        <v>16425</v>
      </c>
      <c r="N211" t="s">
        <v>639</v>
      </c>
      <c r="O211" t="s">
        <v>641</v>
      </c>
      <c r="P211" t="s">
        <v>5</v>
      </c>
      <c r="Q211" t="s">
        <v>642</v>
      </c>
      <c r="R211" t="s">
        <v>640</v>
      </c>
      <c r="S211" t="s">
        <v>16426</v>
      </c>
      <c r="T211" t="s">
        <v>16425</v>
      </c>
    </row>
    <row r="212" spans="1:20" x14ac:dyDescent="0.25">
      <c r="A212" t="s">
        <v>241</v>
      </c>
      <c r="B212" t="s">
        <v>247</v>
      </c>
      <c r="C212">
        <v>139</v>
      </c>
      <c r="D212">
        <v>1</v>
      </c>
      <c r="E212" t="s">
        <v>16427</v>
      </c>
      <c r="F212">
        <v>199</v>
      </c>
      <c r="G212">
        <v>0</v>
      </c>
      <c r="H212" t="s">
        <v>751</v>
      </c>
      <c r="I212" t="s">
        <v>16428</v>
      </c>
      <c r="J212" t="s">
        <v>16429</v>
      </c>
      <c r="K212" t="s">
        <v>790</v>
      </c>
      <c r="L212" t="s">
        <v>16430</v>
      </c>
      <c r="M212" t="s">
        <v>16431</v>
      </c>
      <c r="N212" t="s">
        <v>1010</v>
      </c>
      <c r="O212" t="s">
        <v>753</v>
      </c>
      <c r="P212" t="s">
        <v>744</v>
      </c>
      <c r="Q212" t="s">
        <v>745</v>
      </c>
      <c r="R212" t="s">
        <v>640</v>
      </c>
      <c r="S212" t="s">
        <v>16432</v>
      </c>
      <c r="T212" t="s">
        <v>16433</v>
      </c>
    </row>
    <row r="213" spans="1:20" x14ac:dyDescent="0.25">
      <c r="A213" t="s">
        <v>601</v>
      </c>
      <c r="B213" t="s">
        <v>602</v>
      </c>
      <c r="C213">
        <v>139</v>
      </c>
      <c r="D213">
        <v>1</v>
      </c>
      <c r="E213" t="s">
        <v>16427</v>
      </c>
      <c r="F213">
        <v>199</v>
      </c>
      <c r="G213">
        <v>0</v>
      </c>
      <c r="H213" t="s">
        <v>751</v>
      </c>
      <c r="I213" t="s">
        <v>16428</v>
      </c>
      <c r="J213" t="s">
        <v>16429</v>
      </c>
      <c r="K213" t="s">
        <v>790</v>
      </c>
      <c r="L213" t="s">
        <v>16430</v>
      </c>
      <c r="M213" t="s">
        <v>16431</v>
      </c>
      <c r="N213" t="s">
        <v>1010</v>
      </c>
      <c r="O213" t="s">
        <v>753</v>
      </c>
      <c r="P213" t="s">
        <v>744</v>
      </c>
      <c r="Q213" t="s">
        <v>745</v>
      </c>
      <c r="R213" t="s">
        <v>640</v>
      </c>
      <c r="S213" t="s">
        <v>16432</v>
      </c>
      <c r="T213" t="s">
        <v>16433</v>
      </c>
    </row>
    <row r="214" spans="1:20" x14ac:dyDescent="0.25">
      <c r="A214" t="s">
        <v>18</v>
      </c>
      <c r="B214" t="s">
        <v>19</v>
      </c>
      <c r="C214">
        <v>66.666666666666671</v>
      </c>
      <c r="D214">
        <v>3</v>
      </c>
      <c r="E214" t="s">
        <v>16434</v>
      </c>
      <c r="F214">
        <v>209</v>
      </c>
      <c r="G214">
        <v>0</v>
      </c>
      <c r="H214" t="s">
        <v>649</v>
      </c>
      <c r="I214" t="s">
        <v>9341</v>
      </c>
      <c r="J214" t="s">
        <v>16435</v>
      </c>
      <c r="K214" t="s">
        <v>16436</v>
      </c>
      <c r="L214" t="s">
        <v>16437</v>
      </c>
      <c r="M214" t="s">
        <v>16384</v>
      </c>
      <c r="N214" t="s">
        <v>639</v>
      </c>
      <c r="O214" t="s">
        <v>651</v>
      </c>
      <c r="P214" t="s">
        <v>26</v>
      </c>
      <c r="Q214" t="s">
        <v>652</v>
      </c>
      <c r="R214" t="s">
        <v>640</v>
      </c>
      <c r="S214" t="s">
        <v>16438</v>
      </c>
      <c r="T214" t="s">
        <v>16439</v>
      </c>
    </row>
    <row r="215" spans="1:20" x14ac:dyDescent="0.25">
      <c r="A215" t="s">
        <v>22</v>
      </c>
      <c r="B215" t="s">
        <v>27</v>
      </c>
      <c r="C215">
        <v>80</v>
      </c>
      <c r="D215">
        <v>1</v>
      </c>
      <c r="E215" t="s">
        <v>16434</v>
      </c>
      <c r="F215">
        <v>209</v>
      </c>
      <c r="G215">
        <v>0</v>
      </c>
      <c r="H215" t="s">
        <v>649</v>
      </c>
      <c r="I215" t="s">
        <v>9341</v>
      </c>
      <c r="J215" t="s">
        <v>16435</v>
      </c>
      <c r="K215" t="s">
        <v>16436</v>
      </c>
      <c r="L215" t="s">
        <v>16437</v>
      </c>
      <c r="M215" t="s">
        <v>16384</v>
      </c>
      <c r="N215" t="s">
        <v>639</v>
      </c>
      <c r="O215" t="s">
        <v>651</v>
      </c>
      <c r="P215" t="s">
        <v>26</v>
      </c>
      <c r="Q215" t="s">
        <v>652</v>
      </c>
      <c r="R215" t="s">
        <v>640</v>
      </c>
      <c r="S215" t="s">
        <v>16438</v>
      </c>
      <c r="T215" t="s">
        <v>16439</v>
      </c>
    </row>
    <row r="216" spans="1:20" x14ac:dyDescent="0.25">
      <c r="A216" t="s">
        <v>241</v>
      </c>
      <c r="B216" t="s">
        <v>247</v>
      </c>
      <c r="C216">
        <v>139</v>
      </c>
      <c r="D216">
        <v>6</v>
      </c>
      <c r="E216" t="s">
        <v>16440</v>
      </c>
      <c r="F216">
        <v>1290</v>
      </c>
      <c r="G216">
        <v>0</v>
      </c>
      <c r="H216" t="s">
        <v>751</v>
      </c>
      <c r="I216" t="s">
        <v>5354</v>
      </c>
      <c r="J216" t="s">
        <v>16441</v>
      </c>
      <c r="K216" t="s">
        <v>902</v>
      </c>
      <c r="L216" t="s">
        <v>5356</v>
      </c>
      <c r="M216" t="s">
        <v>16439</v>
      </c>
      <c r="N216" t="s">
        <v>1010</v>
      </c>
      <c r="O216" t="s">
        <v>753</v>
      </c>
      <c r="P216" t="s">
        <v>744</v>
      </c>
      <c r="Q216" t="s">
        <v>745</v>
      </c>
      <c r="R216" t="s">
        <v>640</v>
      </c>
      <c r="S216" t="s">
        <v>16442</v>
      </c>
      <c r="T216" t="s">
        <v>16443</v>
      </c>
    </row>
    <row r="217" spans="1:20" x14ac:dyDescent="0.25">
      <c r="A217" t="s">
        <v>239</v>
      </c>
      <c r="B217" t="s">
        <v>245</v>
      </c>
      <c r="C217">
        <v>139</v>
      </c>
      <c r="D217">
        <v>6</v>
      </c>
      <c r="E217" t="s">
        <v>16440</v>
      </c>
      <c r="F217">
        <v>1290</v>
      </c>
      <c r="G217">
        <v>0</v>
      </c>
      <c r="H217" t="s">
        <v>751</v>
      </c>
      <c r="I217" t="s">
        <v>5354</v>
      </c>
      <c r="J217" t="s">
        <v>16441</v>
      </c>
      <c r="K217" t="s">
        <v>902</v>
      </c>
      <c r="L217" t="s">
        <v>5356</v>
      </c>
      <c r="M217" t="s">
        <v>16439</v>
      </c>
      <c r="N217" t="s">
        <v>1010</v>
      </c>
      <c r="O217" t="s">
        <v>753</v>
      </c>
      <c r="P217" t="s">
        <v>744</v>
      </c>
      <c r="Q217" t="s">
        <v>745</v>
      </c>
      <c r="R217" t="s">
        <v>640</v>
      </c>
      <c r="S217" t="s">
        <v>16442</v>
      </c>
      <c r="T217" t="s">
        <v>16443</v>
      </c>
    </row>
    <row r="218" spans="1:20" x14ac:dyDescent="0.25">
      <c r="A218" t="s">
        <v>241</v>
      </c>
      <c r="B218" t="s">
        <v>247</v>
      </c>
      <c r="C218">
        <v>139</v>
      </c>
      <c r="D218">
        <v>1</v>
      </c>
      <c r="E218" t="s">
        <v>16444</v>
      </c>
      <c r="F218">
        <v>215</v>
      </c>
      <c r="G218">
        <v>0</v>
      </c>
      <c r="H218" t="s">
        <v>751</v>
      </c>
      <c r="I218" t="s">
        <v>16445</v>
      </c>
      <c r="J218" t="s">
        <v>16446</v>
      </c>
      <c r="K218" t="s">
        <v>886</v>
      </c>
      <c r="L218" t="s">
        <v>16447</v>
      </c>
      <c r="M218" t="s">
        <v>16448</v>
      </c>
      <c r="N218" t="s">
        <v>1010</v>
      </c>
      <c r="O218" t="s">
        <v>753</v>
      </c>
      <c r="P218" t="s">
        <v>744</v>
      </c>
      <c r="Q218" t="s">
        <v>745</v>
      </c>
      <c r="R218" t="s">
        <v>640</v>
      </c>
      <c r="S218" t="s">
        <v>16449</v>
      </c>
      <c r="T218" t="s">
        <v>16450</v>
      </c>
    </row>
    <row r="219" spans="1:20" x14ac:dyDescent="0.25">
      <c r="A219" t="s">
        <v>240</v>
      </c>
      <c r="B219" t="s">
        <v>246</v>
      </c>
      <c r="C219">
        <v>139</v>
      </c>
      <c r="D219">
        <v>1</v>
      </c>
      <c r="E219" t="s">
        <v>16444</v>
      </c>
      <c r="F219">
        <v>215</v>
      </c>
      <c r="G219">
        <v>0</v>
      </c>
      <c r="H219" t="s">
        <v>751</v>
      </c>
      <c r="I219" t="s">
        <v>16445</v>
      </c>
      <c r="J219" t="s">
        <v>16446</v>
      </c>
      <c r="K219" t="s">
        <v>886</v>
      </c>
      <c r="L219" t="s">
        <v>16447</v>
      </c>
      <c r="M219" t="s">
        <v>16448</v>
      </c>
      <c r="N219" t="s">
        <v>1010</v>
      </c>
      <c r="O219" t="s">
        <v>753</v>
      </c>
      <c r="P219" t="s">
        <v>744</v>
      </c>
      <c r="Q219" t="s">
        <v>745</v>
      </c>
      <c r="R219" t="s">
        <v>640</v>
      </c>
      <c r="S219" t="s">
        <v>16449</v>
      </c>
      <c r="T219" t="s">
        <v>16450</v>
      </c>
    </row>
    <row r="220" spans="1:20" x14ac:dyDescent="0.25">
      <c r="A220" t="s">
        <v>239</v>
      </c>
      <c r="B220" t="s">
        <v>245</v>
      </c>
      <c r="C220">
        <v>159</v>
      </c>
      <c r="D220">
        <v>1</v>
      </c>
      <c r="E220" t="s">
        <v>16451</v>
      </c>
      <c r="F220">
        <v>99</v>
      </c>
      <c r="G220">
        <v>0</v>
      </c>
      <c r="H220" t="s">
        <v>637</v>
      </c>
      <c r="I220" t="s">
        <v>16452</v>
      </c>
      <c r="J220" t="s">
        <v>653</v>
      </c>
      <c r="K220" t="s">
        <v>639</v>
      </c>
      <c r="L220" t="s">
        <v>640</v>
      </c>
      <c r="M220" t="s">
        <v>16453</v>
      </c>
      <c r="N220" t="s">
        <v>639</v>
      </c>
      <c r="O220" t="s">
        <v>641</v>
      </c>
      <c r="P220" t="s">
        <v>5</v>
      </c>
      <c r="Q220" t="s">
        <v>642</v>
      </c>
      <c r="R220" t="s">
        <v>640</v>
      </c>
      <c r="S220" t="s">
        <v>16454</v>
      </c>
      <c r="T220" t="s">
        <v>16453</v>
      </c>
    </row>
    <row r="221" spans="1:20" x14ac:dyDescent="0.25">
      <c r="A221" t="s">
        <v>240</v>
      </c>
      <c r="B221" t="s">
        <v>246</v>
      </c>
      <c r="C221">
        <v>139</v>
      </c>
      <c r="D221">
        <v>1</v>
      </c>
      <c r="E221" t="s">
        <v>16455</v>
      </c>
      <c r="F221">
        <v>215</v>
      </c>
      <c r="G221">
        <v>0</v>
      </c>
      <c r="H221" t="s">
        <v>751</v>
      </c>
      <c r="I221" t="s">
        <v>16456</v>
      </c>
      <c r="J221" t="s">
        <v>16457</v>
      </c>
      <c r="K221" t="s">
        <v>16458</v>
      </c>
      <c r="L221" t="s">
        <v>16459</v>
      </c>
      <c r="M221" t="s">
        <v>16453</v>
      </c>
      <c r="N221" t="s">
        <v>1010</v>
      </c>
      <c r="O221" t="s">
        <v>753</v>
      </c>
      <c r="P221" t="s">
        <v>744</v>
      </c>
      <c r="Q221" t="s">
        <v>745</v>
      </c>
      <c r="R221" t="s">
        <v>640</v>
      </c>
      <c r="S221" t="s">
        <v>16460</v>
      </c>
      <c r="T221" t="s">
        <v>16461</v>
      </c>
    </row>
    <row r="222" spans="1:20" x14ac:dyDescent="0.25">
      <c r="A222" t="s">
        <v>601</v>
      </c>
      <c r="B222" t="s">
        <v>602</v>
      </c>
      <c r="C222">
        <v>139</v>
      </c>
      <c r="D222">
        <v>1</v>
      </c>
      <c r="E222" t="s">
        <v>16455</v>
      </c>
      <c r="F222">
        <v>215</v>
      </c>
      <c r="G222">
        <v>0</v>
      </c>
      <c r="H222" t="s">
        <v>751</v>
      </c>
      <c r="I222" t="s">
        <v>16456</v>
      </c>
      <c r="J222" t="s">
        <v>16457</v>
      </c>
      <c r="K222" t="s">
        <v>16458</v>
      </c>
      <c r="L222" t="s">
        <v>16459</v>
      </c>
      <c r="M222" t="s">
        <v>16453</v>
      </c>
      <c r="N222" t="s">
        <v>1010</v>
      </c>
      <c r="O222" t="s">
        <v>753</v>
      </c>
      <c r="P222" t="s">
        <v>744</v>
      </c>
      <c r="Q222" t="s">
        <v>745</v>
      </c>
      <c r="R222" t="s">
        <v>640</v>
      </c>
      <c r="S222" t="s">
        <v>16460</v>
      </c>
      <c r="T222" t="s">
        <v>16461</v>
      </c>
    </row>
    <row r="223" spans="1:20" x14ac:dyDescent="0.25">
      <c r="A223" t="s">
        <v>239</v>
      </c>
      <c r="B223" t="s">
        <v>245</v>
      </c>
      <c r="C223">
        <v>159</v>
      </c>
      <c r="D223">
        <v>1</v>
      </c>
      <c r="E223" t="s">
        <v>16462</v>
      </c>
      <c r="F223">
        <v>99</v>
      </c>
      <c r="G223">
        <v>0</v>
      </c>
      <c r="H223" t="s">
        <v>637</v>
      </c>
      <c r="I223" t="s">
        <v>16463</v>
      </c>
      <c r="J223" t="s">
        <v>697</v>
      </c>
      <c r="K223" t="s">
        <v>639</v>
      </c>
      <c r="L223" t="s">
        <v>640</v>
      </c>
      <c r="M223" t="s">
        <v>16464</v>
      </c>
      <c r="N223" t="s">
        <v>639</v>
      </c>
      <c r="O223" t="s">
        <v>647</v>
      </c>
      <c r="P223" t="s">
        <v>5</v>
      </c>
      <c r="Q223" t="s">
        <v>648</v>
      </c>
      <c r="R223" t="s">
        <v>640</v>
      </c>
      <c r="S223" t="s">
        <v>16465</v>
      </c>
      <c r="T223" t="s">
        <v>16102</v>
      </c>
    </row>
    <row r="224" spans="1:20" x14ac:dyDescent="0.25">
      <c r="A224" t="s">
        <v>239</v>
      </c>
      <c r="B224" t="s">
        <v>245</v>
      </c>
      <c r="C224">
        <v>139</v>
      </c>
      <c r="D224">
        <v>2</v>
      </c>
      <c r="E224" t="s">
        <v>16097</v>
      </c>
      <c r="F224">
        <v>415</v>
      </c>
      <c r="G224">
        <v>0</v>
      </c>
      <c r="H224" t="s">
        <v>751</v>
      </c>
      <c r="I224" t="s">
        <v>16098</v>
      </c>
      <c r="J224" t="s">
        <v>16099</v>
      </c>
      <c r="K224" t="s">
        <v>16100</v>
      </c>
      <c r="L224" t="s">
        <v>16101</v>
      </c>
      <c r="M224" t="s">
        <v>16102</v>
      </c>
      <c r="N224" t="s">
        <v>1010</v>
      </c>
      <c r="O224" t="s">
        <v>753</v>
      </c>
      <c r="P224" t="s">
        <v>744</v>
      </c>
      <c r="Q224" t="s">
        <v>745</v>
      </c>
      <c r="R224" t="s">
        <v>640</v>
      </c>
      <c r="S224" t="s">
        <v>16103</v>
      </c>
      <c r="T224" t="s">
        <v>16466</v>
      </c>
    </row>
    <row r="225" spans="1:20" x14ac:dyDescent="0.25">
      <c r="A225" t="s">
        <v>241</v>
      </c>
      <c r="B225" t="s">
        <v>247</v>
      </c>
      <c r="C225">
        <v>139</v>
      </c>
      <c r="D225">
        <v>1</v>
      </c>
      <c r="E225" t="s">
        <v>16467</v>
      </c>
      <c r="F225">
        <v>215</v>
      </c>
      <c r="G225">
        <v>0</v>
      </c>
      <c r="H225" t="s">
        <v>751</v>
      </c>
      <c r="I225" t="s">
        <v>8176</v>
      </c>
      <c r="J225" t="s">
        <v>8177</v>
      </c>
      <c r="K225" t="s">
        <v>8178</v>
      </c>
      <c r="L225" t="s">
        <v>8179</v>
      </c>
      <c r="M225" t="s">
        <v>16466</v>
      </c>
      <c r="N225" t="s">
        <v>1010</v>
      </c>
      <c r="O225" t="s">
        <v>753</v>
      </c>
      <c r="P225" t="s">
        <v>744</v>
      </c>
      <c r="Q225" t="s">
        <v>745</v>
      </c>
      <c r="R225" t="s">
        <v>640</v>
      </c>
      <c r="S225" t="s">
        <v>16468</v>
      </c>
      <c r="T225" t="s">
        <v>16466</v>
      </c>
    </row>
    <row r="226" spans="1:20" x14ac:dyDescent="0.25">
      <c r="A226" t="s">
        <v>240</v>
      </c>
      <c r="B226" t="s">
        <v>246</v>
      </c>
      <c r="C226">
        <v>139</v>
      </c>
      <c r="D226">
        <v>1</v>
      </c>
      <c r="E226" t="s">
        <v>16467</v>
      </c>
      <c r="F226">
        <v>215</v>
      </c>
      <c r="G226">
        <v>0</v>
      </c>
      <c r="H226" t="s">
        <v>751</v>
      </c>
      <c r="I226" t="s">
        <v>8176</v>
      </c>
      <c r="J226" t="s">
        <v>8177</v>
      </c>
      <c r="K226" t="s">
        <v>8178</v>
      </c>
      <c r="L226" t="s">
        <v>8179</v>
      </c>
      <c r="M226" t="s">
        <v>16466</v>
      </c>
      <c r="N226" t="s">
        <v>1010</v>
      </c>
      <c r="O226" t="s">
        <v>753</v>
      </c>
      <c r="P226" t="s">
        <v>744</v>
      </c>
      <c r="Q226" t="s">
        <v>745</v>
      </c>
      <c r="R226" t="s">
        <v>640</v>
      </c>
      <c r="S226" t="s">
        <v>16468</v>
      </c>
      <c r="T226" t="s">
        <v>16466</v>
      </c>
    </row>
    <row r="227" spans="1:20" x14ac:dyDescent="0.25">
      <c r="A227" t="s">
        <v>241</v>
      </c>
      <c r="B227" t="s">
        <v>247</v>
      </c>
      <c r="C227">
        <v>159</v>
      </c>
      <c r="D227">
        <v>1</v>
      </c>
      <c r="E227" t="s">
        <v>16469</v>
      </c>
      <c r="F227">
        <v>99</v>
      </c>
      <c r="G227">
        <v>0</v>
      </c>
      <c r="H227" t="s">
        <v>637</v>
      </c>
      <c r="I227" t="s">
        <v>16470</v>
      </c>
      <c r="J227" t="s">
        <v>683</v>
      </c>
      <c r="K227" t="s">
        <v>639</v>
      </c>
      <c r="L227" t="s">
        <v>640</v>
      </c>
      <c r="M227" t="s">
        <v>16466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16471</v>
      </c>
      <c r="T227" t="s">
        <v>16466</v>
      </c>
    </row>
    <row r="228" spans="1:20" x14ac:dyDescent="0.25">
      <c r="A228" t="s">
        <v>601</v>
      </c>
      <c r="B228" t="s">
        <v>602</v>
      </c>
      <c r="C228">
        <v>159</v>
      </c>
      <c r="D228">
        <v>1</v>
      </c>
      <c r="E228" t="s">
        <v>16472</v>
      </c>
      <c r="F228">
        <v>99</v>
      </c>
      <c r="G228">
        <v>0</v>
      </c>
      <c r="H228" t="s">
        <v>637</v>
      </c>
      <c r="I228" t="s">
        <v>16424</v>
      </c>
      <c r="J228" t="s">
        <v>670</v>
      </c>
      <c r="K228" t="s">
        <v>639</v>
      </c>
      <c r="L228" t="s">
        <v>640</v>
      </c>
      <c r="M228" t="s">
        <v>16473</v>
      </c>
      <c r="N228" t="s">
        <v>639</v>
      </c>
      <c r="O228" t="s">
        <v>641</v>
      </c>
      <c r="P228" t="s">
        <v>5</v>
      </c>
      <c r="Q228" t="s">
        <v>642</v>
      </c>
      <c r="R228" t="s">
        <v>640</v>
      </c>
      <c r="S228" t="s">
        <v>16474</v>
      </c>
      <c r="T228" t="s">
        <v>16475</v>
      </c>
    </row>
    <row r="229" spans="1:20" x14ac:dyDescent="0.25">
      <c r="A229" t="s">
        <v>240</v>
      </c>
      <c r="B229" t="s">
        <v>246</v>
      </c>
      <c r="C229">
        <v>139</v>
      </c>
      <c r="D229">
        <v>1</v>
      </c>
      <c r="E229" t="s">
        <v>16476</v>
      </c>
      <c r="F229">
        <v>215</v>
      </c>
      <c r="G229">
        <v>0</v>
      </c>
      <c r="H229" t="s">
        <v>751</v>
      </c>
      <c r="I229" t="s">
        <v>16477</v>
      </c>
      <c r="J229" t="s">
        <v>16478</v>
      </c>
      <c r="K229" t="s">
        <v>4718</v>
      </c>
      <c r="L229" t="s">
        <v>16479</v>
      </c>
      <c r="M229" t="s">
        <v>16475</v>
      </c>
      <c r="N229" t="s">
        <v>1010</v>
      </c>
      <c r="O229" t="s">
        <v>753</v>
      </c>
      <c r="P229" t="s">
        <v>744</v>
      </c>
      <c r="Q229" t="s">
        <v>745</v>
      </c>
      <c r="R229" t="s">
        <v>640</v>
      </c>
      <c r="S229" t="s">
        <v>16480</v>
      </c>
      <c r="T229" t="s">
        <v>16473</v>
      </c>
    </row>
    <row r="230" spans="1:20" x14ac:dyDescent="0.25">
      <c r="A230" t="s">
        <v>239</v>
      </c>
      <c r="B230" t="s">
        <v>245</v>
      </c>
      <c r="C230">
        <v>139</v>
      </c>
      <c r="D230">
        <v>1</v>
      </c>
      <c r="E230" t="s">
        <v>16476</v>
      </c>
      <c r="F230">
        <v>215</v>
      </c>
      <c r="G230">
        <v>0</v>
      </c>
      <c r="H230" t="s">
        <v>751</v>
      </c>
      <c r="I230" t="s">
        <v>16477</v>
      </c>
      <c r="J230" t="s">
        <v>16478</v>
      </c>
      <c r="K230" t="s">
        <v>4718</v>
      </c>
      <c r="L230" t="s">
        <v>16479</v>
      </c>
      <c r="M230" t="s">
        <v>16475</v>
      </c>
      <c r="N230" t="s">
        <v>1010</v>
      </c>
      <c r="O230" t="s">
        <v>753</v>
      </c>
      <c r="P230" t="s">
        <v>744</v>
      </c>
      <c r="Q230" t="s">
        <v>745</v>
      </c>
      <c r="R230" t="s">
        <v>640</v>
      </c>
      <c r="S230" t="s">
        <v>16480</v>
      </c>
      <c r="T230" t="s">
        <v>16473</v>
      </c>
    </row>
    <row r="231" spans="1:20" x14ac:dyDescent="0.25">
      <c r="A231" t="s">
        <v>239</v>
      </c>
      <c r="B231" t="s">
        <v>245</v>
      </c>
      <c r="C231">
        <v>159</v>
      </c>
      <c r="D231">
        <v>1</v>
      </c>
      <c r="E231" t="s">
        <v>16481</v>
      </c>
      <c r="F231">
        <v>99</v>
      </c>
      <c r="G231">
        <v>0</v>
      </c>
      <c r="H231" t="s">
        <v>637</v>
      </c>
      <c r="I231" t="s">
        <v>4365</v>
      </c>
      <c r="J231" t="s">
        <v>722</v>
      </c>
      <c r="K231" t="s">
        <v>639</v>
      </c>
      <c r="L231" t="s">
        <v>640</v>
      </c>
      <c r="M231" t="s">
        <v>16473</v>
      </c>
      <c r="N231" t="s">
        <v>639</v>
      </c>
      <c r="O231" t="s">
        <v>641</v>
      </c>
      <c r="P231" t="s">
        <v>5</v>
      </c>
      <c r="Q231" t="s">
        <v>642</v>
      </c>
      <c r="R231" t="s">
        <v>640</v>
      </c>
      <c r="S231" t="s">
        <v>16482</v>
      </c>
      <c r="T231" t="s">
        <v>16473</v>
      </c>
    </row>
    <row r="232" spans="1:20" x14ac:dyDescent="0.25">
      <c r="A232" t="s">
        <v>601</v>
      </c>
      <c r="B232" t="s">
        <v>602</v>
      </c>
      <c r="C232">
        <v>139</v>
      </c>
      <c r="D232">
        <v>1</v>
      </c>
      <c r="E232" t="s">
        <v>16483</v>
      </c>
      <c r="F232">
        <v>215</v>
      </c>
      <c r="G232">
        <v>0</v>
      </c>
      <c r="H232" t="s">
        <v>751</v>
      </c>
      <c r="I232" t="s">
        <v>16484</v>
      </c>
      <c r="J232" t="s">
        <v>16485</v>
      </c>
      <c r="K232" t="s">
        <v>813</v>
      </c>
      <c r="L232" t="s">
        <v>16486</v>
      </c>
      <c r="M232" t="s">
        <v>16473</v>
      </c>
      <c r="N232" t="s">
        <v>1010</v>
      </c>
      <c r="O232" t="s">
        <v>753</v>
      </c>
      <c r="P232" t="s">
        <v>744</v>
      </c>
      <c r="Q232" t="s">
        <v>745</v>
      </c>
      <c r="R232" t="s">
        <v>640</v>
      </c>
      <c r="S232" t="s">
        <v>16487</v>
      </c>
      <c r="T232" t="s">
        <v>16488</v>
      </c>
    </row>
    <row r="233" spans="1:20" x14ac:dyDescent="0.25">
      <c r="A233" t="s">
        <v>240</v>
      </c>
      <c r="B233" t="s">
        <v>246</v>
      </c>
      <c r="C233">
        <v>139</v>
      </c>
      <c r="D233">
        <v>1</v>
      </c>
      <c r="E233" t="s">
        <v>16483</v>
      </c>
      <c r="F233">
        <v>215</v>
      </c>
      <c r="G233">
        <v>0</v>
      </c>
      <c r="H233" t="s">
        <v>751</v>
      </c>
      <c r="I233" t="s">
        <v>16484</v>
      </c>
      <c r="J233" t="s">
        <v>16485</v>
      </c>
      <c r="K233" t="s">
        <v>813</v>
      </c>
      <c r="L233" t="s">
        <v>16486</v>
      </c>
      <c r="M233" t="s">
        <v>16473</v>
      </c>
      <c r="N233" t="s">
        <v>1010</v>
      </c>
      <c r="O233" t="s">
        <v>753</v>
      </c>
      <c r="P233" t="s">
        <v>744</v>
      </c>
      <c r="Q233" t="s">
        <v>745</v>
      </c>
      <c r="R233" t="s">
        <v>640</v>
      </c>
      <c r="S233" t="s">
        <v>16487</v>
      </c>
      <c r="T233" t="s">
        <v>16488</v>
      </c>
    </row>
    <row r="234" spans="1:20" x14ac:dyDescent="0.25">
      <c r="A234" t="s">
        <v>147</v>
      </c>
      <c r="B234" t="s">
        <v>148</v>
      </c>
      <c r="C234">
        <v>33.333333333333336</v>
      </c>
      <c r="D234">
        <v>3</v>
      </c>
      <c r="E234" t="s">
        <v>16489</v>
      </c>
      <c r="F234">
        <v>100</v>
      </c>
      <c r="G234">
        <v>0</v>
      </c>
      <c r="H234" t="s">
        <v>637</v>
      </c>
      <c r="I234" t="s">
        <v>16490</v>
      </c>
      <c r="J234" t="s">
        <v>757</v>
      </c>
      <c r="K234" t="s">
        <v>639</v>
      </c>
      <c r="L234" t="s">
        <v>640</v>
      </c>
      <c r="M234" t="s">
        <v>16491</v>
      </c>
      <c r="N234" t="s">
        <v>639</v>
      </c>
      <c r="O234" t="s">
        <v>641</v>
      </c>
      <c r="P234" t="s">
        <v>5</v>
      </c>
      <c r="Q234" t="s">
        <v>642</v>
      </c>
      <c r="R234" t="s">
        <v>640</v>
      </c>
      <c r="S234" t="s">
        <v>16492</v>
      </c>
      <c r="T234" t="s">
        <v>16491</v>
      </c>
    </row>
    <row r="235" spans="1:20" x14ac:dyDescent="0.25">
      <c r="A235" t="s">
        <v>239</v>
      </c>
      <c r="B235" t="s">
        <v>245</v>
      </c>
      <c r="C235">
        <v>159</v>
      </c>
      <c r="D235">
        <v>1</v>
      </c>
      <c r="E235" t="s">
        <v>16493</v>
      </c>
      <c r="F235">
        <v>99</v>
      </c>
      <c r="G235">
        <v>0</v>
      </c>
      <c r="H235" t="s">
        <v>637</v>
      </c>
      <c r="I235" t="s">
        <v>16494</v>
      </c>
      <c r="J235" t="s">
        <v>682</v>
      </c>
      <c r="K235" t="s">
        <v>639</v>
      </c>
      <c r="L235" t="s">
        <v>640</v>
      </c>
      <c r="M235" t="s">
        <v>16491</v>
      </c>
      <c r="N235" t="s">
        <v>639</v>
      </c>
      <c r="O235" t="s">
        <v>641</v>
      </c>
      <c r="P235" t="s">
        <v>5</v>
      </c>
      <c r="Q235" t="s">
        <v>642</v>
      </c>
      <c r="R235" t="s">
        <v>640</v>
      </c>
      <c r="S235" t="s">
        <v>16495</v>
      </c>
      <c r="T235" t="s">
        <v>16491</v>
      </c>
    </row>
    <row r="236" spans="1:20" x14ac:dyDescent="0.25">
      <c r="A236" t="s">
        <v>601</v>
      </c>
      <c r="B236" t="s">
        <v>602</v>
      </c>
      <c r="C236">
        <v>159</v>
      </c>
      <c r="D236">
        <v>1</v>
      </c>
      <c r="E236" t="s">
        <v>16496</v>
      </c>
      <c r="F236">
        <v>99</v>
      </c>
      <c r="G236">
        <v>0</v>
      </c>
      <c r="H236" t="s">
        <v>637</v>
      </c>
      <c r="I236" t="s">
        <v>16497</v>
      </c>
      <c r="J236" t="s">
        <v>657</v>
      </c>
      <c r="K236" t="s">
        <v>639</v>
      </c>
      <c r="L236" t="s">
        <v>640</v>
      </c>
      <c r="M236" t="s">
        <v>16498</v>
      </c>
      <c r="N236" t="s">
        <v>639</v>
      </c>
      <c r="O236" t="s">
        <v>641</v>
      </c>
      <c r="P236" t="s">
        <v>5</v>
      </c>
      <c r="Q236" t="s">
        <v>642</v>
      </c>
      <c r="R236" t="s">
        <v>640</v>
      </c>
      <c r="S236" t="s">
        <v>16499</v>
      </c>
      <c r="T236" t="s">
        <v>16498</v>
      </c>
    </row>
    <row r="237" spans="1:20" x14ac:dyDescent="0.25">
      <c r="A237" t="s">
        <v>240</v>
      </c>
      <c r="B237" t="s">
        <v>246</v>
      </c>
      <c r="C237">
        <v>159</v>
      </c>
      <c r="D237">
        <v>1</v>
      </c>
      <c r="E237" t="s">
        <v>16500</v>
      </c>
      <c r="F237">
        <v>99</v>
      </c>
      <c r="G237">
        <v>0</v>
      </c>
      <c r="H237" t="s">
        <v>637</v>
      </c>
      <c r="I237" t="s">
        <v>16501</v>
      </c>
      <c r="J237" t="s">
        <v>727</v>
      </c>
      <c r="K237" t="s">
        <v>639</v>
      </c>
      <c r="L237" t="s">
        <v>640</v>
      </c>
      <c r="M237" t="s">
        <v>16502</v>
      </c>
      <c r="N237" t="s">
        <v>639</v>
      </c>
      <c r="O237" t="s">
        <v>647</v>
      </c>
      <c r="P237" t="s">
        <v>5</v>
      </c>
      <c r="Q237" t="s">
        <v>648</v>
      </c>
      <c r="R237" t="s">
        <v>640</v>
      </c>
      <c r="S237" t="s">
        <v>16503</v>
      </c>
      <c r="T237" t="s">
        <v>16504</v>
      </c>
    </row>
    <row r="238" spans="1:20" x14ac:dyDescent="0.25">
      <c r="A238" t="s">
        <v>240</v>
      </c>
      <c r="B238" t="s">
        <v>246</v>
      </c>
      <c r="C238">
        <v>159</v>
      </c>
      <c r="D238">
        <v>1</v>
      </c>
      <c r="E238" t="s">
        <v>16505</v>
      </c>
      <c r="F238">
        <v>99</v>
      </c>
      <c r="G238">
        <v>0</v>
      </c>
      <c r="H238" t="s">
        <v>637</v>
      </c>
      <c r="I238" t="s">
        <v>5736</v>
      </c>
      <c r="J238" t="s">
        <v>674</v>
      </c>
      <c r="K238" t="s">
        <v>639</v>
      </c>
      <c r="L238" t="s">
        <v>640</v>
      </c>
      <c r="M238" t="s">
        <v>16506</v>
      </c>
      <c r="N238" t="s">
        <v>639</v>
      </c>
      <c r="O238" t="s">
        <v>641</v>
      </c>
      <c r="P238" t="s">
        <v>5</v>
      </c>
      <c r="Q238" t="s">
        <v>642</v>
      </c>
      <c r="R238" t="s">
        <v>640</v>
      </c>
      <c r="S238" t="s">
        <v>16507</v>
      </c>
      <c r="T238" t="s">
        <v>16506</v>
      </c>
    </row>
    <row r="239" spans="1:20" x14ac:dyDescent="0.25">
      <c r="A239" t="s">
        <v>601</v>
      </c>
      <c r="B239" t="s">
        <v>602</v>
      </c>
      <c r="C239">
        <v>159</v>
      </c>
      <c r="D239">
        <v>1</v>
      </c>
      <c r="E239" t="s">
        <v>16508</v>
      </c>
      <c r="F239">
        <v>99</v>
      </c>
      <c r="G239">
        <v>0</v>
      </c>
      <c r="H239" t="s">
        <v>637</v>
      </c>
      <c r="I239" t="s">
        <v>5736</v>
      </c>
      <c r="J239" t="s">
        <v>674</v>
      </c>
      <c r="K239" t="s">
        <v>639</v>
      </c>
      <c r="L239" t="s">
        <v>640</v>
      </c>
      <c r="M239" t="s">
        <v>16509</v>
      </c>
      <c r="N239" t="s">
        <v>639</v>
      </c>
      <c r="O239" t="s">
        <v>641</v>
      </c>
      <c r="P239" t="s">
        <v>5</v>
      </c>
      <c r="Q239" t="s">
        <v>642</v>
      </c>
      <c r="R239" t="s">
        <v>640</v>
      </c>
      <c r="S239" t="s">
        <v>16510</v>
      </c>
      <c r="T239" t="s">
        <v>16509</v>
      </c>
    </row>
    <row r="240" spans="1:20" x14ac:dyDescent="0.25">
      <c r="A240" t="s">
        <v>601</v>
      </c>
      <c r="B240" t="s">
        <v>602</v>
      </c>
      <c r="C240">
        <v>139</v>
      </c>
      <c r="D240">
        <v>1</v>
      </c>
      <c r="E240" t="s">
        <v>16511</v>
      </c>
      <c r="F240">
        <v>215</v>
      </c>
      <c r="G240">
        <v>0</v>
      </c>
      <c r="H240" t="s">
        <v>751</v>
      </c>
      <c r="I240" t="s">
        <v>16512</v>
      </c>
      <c r="J240" t="s">
        <v>16513</v>
      </c>
      <c r="K240" t="s">
        <v>6856</v>
      </c>
      <c r="L240" t="s">
        <v>16514</v>
      </c>
      <c r="M240" t="s">
        <v>16515</v>
      </c>
      <c r="N240" t="s">
        <v>1010</v>
      </c>
      <c r="O240" t="s">
        <v>753</v>
      </c>
      <c r="P240" t="s">
        <v>744</v>
      </c>
      <c r="Q240" t="s">
        <v>745</v>
      </c>
      <c r="R240" t="s">
        <v>640</v>
      </c>
      <c r="S240" t="s">
        <v>16516</v>
      </c>
      <c r="T240" t="s">
        <v>16517</v>
      </c>
    </row>
    <row r="241" spans="1:20" x14ac:dyDescent="0.25">
      <c r="A241" t="s">
        <v>241</v>
      </c>
      <c r="B241" t="s">
        <v>247</v>
      </c>
      <c r="C241">
        <v>139</v>
      </c>
      <c r="D241">
        <v>1</v>
      </c>
      <c r="E241" t="s">
        <v>16511</v>
      </c>
      <c r="F241">
        <v>215</v>
      </c>
      <c r="G241">
        <v>0</v>
      </c>
      <c r="H241" t="s">
        <v>751</v>
      </c>
      <c r="I241" t="s">
        <v>16512</v>
      </c>
      <c r="J241" t="s">
        <v>16513</v>
      </c>
      <c r="K241" t="s">
        <v>6856</v>
      </c>
      <c r="L241" t="s">
        <v>16514</v>
      </c>
      <c r="M241" t="s">
        <v>16515</v>
      </c>
      <c r="N241" t="s">
        <v>1010</v>
      </c>
      <c r="O241" t="s">
        <v>753</v>
      </c>
      <c r="P241" t="s">
        <v>744</v>
      </c>
      <c r="Q241" t="s">
        <v>745</v>
      </c>
      <c r="R241" t="s">
        <v>640</v>
      </c>
      <c r="S241" t="s">
        <v>16516</v>
      </c>
      <c r="T241" t="s">
        <v>16517</v>
      </c>
    </row>
    <row r="242" spans="1:20" x14ac:dyDescent="0.25">
      <c r="A242" t="s">
        <v>239</v>
      </c>
      <c r="B242" t="s">
        <v>245</v>
      </c>
      <c r="C242">
        <v>139</v>
      </c>
      <c r="D242">
        <v>1</v>
      </c>
      <c r="E242" t="s">
        <v>16518</v>
      </c>
      <c r="F242">
        <v>215</v>
      </c>
      <c r="G242">
        <v>0</v>
      </c>
      <c r="H242" t="s">
        <v>751</v>
      </c>
      <c r="I242" t="s">
        <v>16519</v>
      </c>
      <c r="J242" t="s">
        <v>16520</v>
      </c>
      <c r="K242" t="s">
        <v>1020</v>
      </c>
      <c r="L242" t="s">
        <v>16521</v>
      </c>
      <c r="M242" t="s">
        <v>16522</v>
      </c>
      <c r="N242" t="s">
        <v>1010</v>
      </c>
      <c r="O242" t="s">
        <v>743</v>
      </c>
      <c r="P242" t="s">
        <v>744</v>
      </c>
      <c r="Q242" t="s">
        <v>745</v>
      </c>
      <c r="R242" t="s">
        <v>640</v>
      </c>
      <c r="S242" t="s">
        <v>16523</v>
      </c>
      <c r="T242" t="s">
        <v>16524</v>
      </c>
    </row>
    <row r="243" spans="1:20" x14ac:dyDescent="0.25">
      <c r="A243" t="s">
        <v>240</v>
      </c>
      <c r="B243" t="s">
        <v>246</v>
      </c>
      <c r="C243">
        <v>139</v>
      </c>
      <c r="D243">
        <v>1</v>
      </c>
      <c r="E243" t="s">
        <v>16518</v>
      </c>
      <c r="F243">
        <v>215</v>
      </c>
      <c r="G243">
        <v>0</v>
      </c>
      <c r="H243" t="s">
        <v>751</v>
      </c>
      <c r="I243" t="s">
        <v>16519</v>
      </c>
      <c r="J243" t="s">
        <v>16520</v>
      </c>
      <c r="K243" t="s">
        <v>1020</v>
      </c>
      <c r="L243" t="s">
        <v>16521</v>
      </c>
      <c r="M243" t="s">
        <v>16522</v>
      </c>
      <c r="N243" t="s">
        <v>1010</v>
      </c>
      <c r="O243" t="s">
        <v>743</v>
      </c>
      <c r="P243" t="s">
        <v>744</v>
      </c>
      <c r="Q243" t="s">
        <v>745</v>
      </c>
      <c r="R243" t="s">
        <v>640</v>
      </c>
      <c r="S243" t="s">
        <v>16523</v>
      </c>
      <c r="T243" t="s">
        <v>16524</v>
      </c>
    </row>
    <row r="244" spans="1:20" x14ac:dyDescent="0.25">
      <c r="A244" t="s">
        <v>22</v>
      </c>
      <c r="B244" t="s">
        <v>27</v>
      </c>
      <c r="C244">
        <v>80</v>
      </c>
      <c r="D244">
        <v>3</v>
      </c>
      <c r="E244" t="s">
        <v>16525</v>
      </c>
      <c r="F244">
        <v>278</v>
      </c>
      <c r="G244">
        <v>38</v>
      </c>
      <c r="H244" t="s">
        <v>649</v>
      </c>
      <c r="I244" t="s">
        <v>8489</v>
      </c>
      <c r="J244" t="s">
        <v>16526</v>
      </c>
      <c r="K244" t="s">
        <v>16527</v>
      </c>
      <c r="L244" t="s">
        <v>8492</v>
      </c>
      <c r="M244" t="s">
        <v>16528</v>
      </c>
      <c r="N244" t="s">
        <v>639</v>
      </c>
      <c r="O244" t="s">
        <v>651</v>
      </c>
      <c r="P244" t="s">
        <v>26</v>
      </c>
      <c r="Q244" t="s">
        <v>652</v>
      </c>
      <c r="R244" t="s">
        <v>640</v>
      </c>
      <c r="S244" t="s">
        <v>16529</v>
      </c>
      <c r="T244" t="s">
        <v>16530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3</v>
      </c>
      <c r="E245" t="s">
        <v>16531</v>
      </c>
      <c r="F245">
        <v>100</v>
      </c>
      <c r="G245">
        <v>0</v>
      </c>
      <c r="H245" t="s">
        <v>637</v>
      </c>
      <c r="I245" t="s">
        <v>16532</v>
      </c>
      <c r="J245" t="s">
        <v>687</v>
      </c>
      <c r="K245" t="s">
        <v>639</v>
      </c>
      <c r="L245" t="s">
        <v>640</v>
      </c>
      <c r="M245" t="s">
        <v>16530</v>
      </c>
      <c r="N245" t="s">
        <v>639</v>
      </c>
      <c r="O245" t="s">
        <v>641</v>
      </c>
      <c r="P245" t="s">
        <v>5</v>
      </c>
      <c r="Q245" t="s">
        <v>642</v>
      </c>
      <c r="R245" t="s">
        <v>640</v>
      </c>
      <c r="S245" t="s">
        <v>16533</v>
      </c>
      <c r="T245" t="s">
        <v>16530</v>
      </c>
    </row>
    <row r="246" spans="1:20" x14ac:dyDescent="0.25">
      <c r="A246" t="s">
        <v>601</v>
      </c>
      <c r="B246" t="s">
        <v>602</v>
      </c>
      <c r="C246">
        <v>159</v>
      </c>
      <c r="D246">
        <v>1</v>
      </c>
      <c r="E246" t="s">
        <v>16534</v>
      </c>
      <c r="F246">
        <v>99</v>
      </c>
      <c r="G246">
        <v>0</v>
      </c>
      <c r="H246" t="s">
        <v>637</v>
      </c>
      <c r="I246" t="s">
        <v>16535</v>
      </c>
      <c r="J246" t="s">
        <v>663</v>
      </c>
      <c r="K246" t="s">
        <v>639</v>
      </c>
      <c r="L246" t="s">
        <v>640</v>
      </c>
      <c r="M246" t="s">
        <v>16536</v>
      </c>
      <c r="N246" t="s">
        <v>639</v>
      </c>
      <c r="O246" t="s">
        <v>660</v>
      </c>
      <c r="P246" t="s">
        <v>5</v>
      </c>
      <c r="Q246" t="s">
        <v>642</v>
      </c>
      <c r="R246" t="s">
        <v>640</v>
      </c>
      <c r="S246" t="s">
        <v>16537</v>
      </c>
      <c r="T246" t="s">
        <v>16536</v>
      </c>
    </row>
    <row r="247" spans="1:20" x14ac:dyDescent="0.25">
      <c r="A247" t="s">
        <v>241</v>
      </c>
      <c r="B247" t="s">
        <v>742</v>
      </c>
      <c r="C247">
        <v>103.55</v>
      </c>
      <c r="D247">
        <v>1</v>
      </c>
      <c r="E247" t="s">
        <v>16538</v>
      </c>
      <c r="F247">
        <v>110.55</v>
      </c>
      <c r="G247">
        <v>7</v>
      </c>
      <c r="H247" t="s">
        <v>677</v>
      </c>
      <c r="I247" t="s">
        <v>16539</v>
      </c>
      <c r="J247" t="s">
        <v>16540</v>
      </c>
      <c r="K247" t="s">
        <v>10240</v>
      </c>
      <c r="L247" t="s">
        <v>16541</v>
      </c>
      <c r="M247" t="s">
        <v>16536</v>
      </c>
      <c r="N247" t="s">
        <v>639</v>
      </c>
      <c r="O247" t="s">
        <v>678</v>
      </c>
      <c r="P247" t="s">
        <v>23</v>
      </c>
      <c r="Q247" t="s">
        <v>679</v>
      </c>
      <c r="R247" t="s">
        <v>640</v>
      </c>
      <c r="S247" t="s">
        <v>16542</v>
      </c>
      <c r="T247" t="s">
        <v>16536</v>
      </c>
    </row>
    <row r="248" spans="1:20" x14ac:dyDescent="0.25">
      <c r="A248" t="s">
        <v>22</v>
      </c>
      <c r="B248" t="s">
        <v>27</v>
      </c>
      <c r="C248">
        <v>66.333333333333329</v>
      </c>
      <c r="D248">
        <v>3</v>
      </c>
      <c r="E248" t="s">
        <v>16543</v>
      </c>
      <c r="F248">
        <v>197</v>
      </c>
      <c r="G248">
        <v>0</v>
      </c>
      <c r="H248" t="s">
        <v>637</v>
      </c>
      <c r="I248" t="s">
        <v>16544</v>
      </c>
      <c r="J248" t="s">
        <v>701</v>
      </c>
      <c r="K248" t="s">
        <v>639</v>
      </c>
      <c r="L248" t="s">
        <v>640</v>
      </c>
      <c r="M248" t="s">
        <v>16545</v>
      </c>
      <c r="N248" t="s">
        <v>639</v>
      </c>
      <c r="O248" t="s">
        <v>647</v>
      </c>
      <c r="P248" t="s">
        <v>5</v>
      </c>
      <c r="Q248" t="s">
        <v>648</v>
      </c>
      <c r="R248" t="s">
        <v>640</v>
      </c>
      <c r="S248" t="s">
        <v>16546</v>
      </c>
      <c r="T248" t="s">
        <v>16545</v>
      </c>
    </row>
    <row r="249" spans="1:20" x14ac:dyDescent="0.25">
      <c r="A249" t="s">
        <v>147</v>
      </c>
      <c r="B249" t="s">
        <v>148</v>
      </c>
      <c r="C249">
        <v>33.333333333333336</v>
      </c>
      <c r="D249">
        <v>3</v>
      </c>
      <c r="E249" t="s">
        <v>16547</v>
      </c>
      <c r="F249">
        <v>199</v>
      </c>
      <c r="G249">
        <v>0</v>
      </c>
      <c r="H249" t="s">
        <v>637</v>
      </c>
      <c r="I249" t="s">
        <v>16548</v>
      </c>
      <c r="J249" t="s">
        <v>682</v>
      </c>
      <c r="K249" t="s">
        <v>639</v>
      </c>
      <c r="L249" t="s">
        <v>640</v>
      </c>
      <c r="M249" t="s">
        <v>16549</v>
      </c>
      <c r="N249" t="s">
        <v>639</v>
      </c>
      <c r="O249" t="s">
        <v>647</v>
      </c>
      <c r="P249" t="s">
        <v>5</v>
      </c>
      <c r="Q249" t="s">
        <v>648</v>
      </c>
      <c r="R249" t="s">
        <v>640</v>
      </c>
      <c r="S249" t="s">
        <v>16550</v>
      </c>
      <c r="T249" t="s">
        <v>16551</v>
      </c>
    </row>
    <row r="250" spans="1:20" x14ac:dyDescent="0.25">
      <c r="A250" t="s">
        <v>239</v>
      </c>
      <c r="B250" t="s">
        <v>245</v>
      </c>
      <c r="C250">
        <v>159</v>
      </c>
      <c r="D250">
        <v>1</v>
      </c>
      <c r="E250" t="s">
        <v>16547</v>
      </c>
      <c r="F250">
        <v>199</v>
      </c>
      <c r="G250">
        <v>0</v>
      </c>
      <c r="H250" t="s">
        <v>637</v>
      </c>
      <c r="I250" t="s">
        <v>16548</v>
      </c>
      <c r="J250" t="s">
        <v>682</v>
      </c>
      <c r="K250" t="s">
        <v>639</v>
      </c>
      <c r="L250" t="s">
        <v>640</v>
      </c>
      <c r="M250" t="s">
        <v>16549</v>
      </c>
      <c r="N250" t="s">
        <v>639</v>
      </c>
      <c r="O250" t="s">
        <v>647</v>
      </c>
      <c r="P250" t="s">
        <v>5</v>
      </c>
      <c r="Q250" t="s">
        <v>648</v>
      </c>
      <c r="R250" t="s">
        <v>640</v>
      </c>
      <c r="S250" t="s">
        <v>16550</v>
      </c>
      <c r="T250" t="s">
        <v>16551</v>
      </c>
    </row>
    <row r="251" spans="1:20" x14ac:dyDescent="0.25">
      <c r="A251" t="s">
        <v>116</v>
      </c>
      <c r="B251" t="s">
        <v>117</v>
      </c>
      <c r="C251">
        <v>12</v>
      </c>
      <c r="D251">
        <v>10</v>
      </c>
      <c r="E251" t="s">
        <v>16552</v>
      </c>
      <c r="F251">
        <v>300</v>
      </c>
      <c r="G251">
        <v>0</v>
      </c>
      <c r="H251" t="s">
        <v>649</v>
      </c>
      <c r="I251" t="s">
        <v>10920</v>
      </c>
      <c r="J251" t="s">
        <v>16553</v>
      </c>
      <c r="K251" t="s">
        <v>13611</v>
      </c>
      <c r="L251" t="s">
        <v>10184</v>
      </c>
      <c r="M251" t="s">
        <v>16551</v>
      </c>
      <c r="N251" t="s">
        <v>639</v>
      </c>
      <c r="O251" t="s">
        <v>651</v>
      </c>
      <c r="P251" t="s">
        <v>26</v>
      </c>
      <c r="Q251" t="s">
        <v>652</v>
      </c>
      <c r="R251" t="s">
        <v>640</v>
      </c>
      <c r="S251" t="s">
        <v>16554</v>
      </c>
      <c r="T251" t="s">
        <v>16555</v>
      </c>
    </row>
    <row r="252" spans="1:20" x14ac:dyDescent="0.25">
      <c r="A252" t="s">
        <v>22</v>
      </c>
      <c r="B252" t="s">
        <v>27</v>
      </c>
      <c r="C252">
        <v>80</v>
      </c>
      <c r="D252">
        <v>2</v>
      </c>
      <c r="E252" t="s">
        <v>16552</v>
      </c>
      <c r="F252">
        <v>300</v>
      </c>
      <c r="G252">
        <v>0</v>
      </c>
      <c r="H252" t="s">
        <v>649</v>
      </c>
      <c r="I252" t="s">
        <v>10920</v>
      </c>
      <c r="J252" t="s">
        <v>16553</v>
      </c>
      <c r="K252" t="s">
        <v>13611</v>
      </c>
      <c r="L252" t="s">
        <v>10184</v>
      </c>
      <c r="M252" t="s">
        <v>16551</v>
      </c>
      <c r="N252" t="s">
        <v>639</v>
      </c>
      <c r="O252" t="s">
        <v>651</v>
      </c>
      <c r="P252" t="s">
        <v>26</v>
      </c>
      <c r="Q252" t="s">
        <v>652</v>
      </c>
      <c r="R252" t="s">
        <v>640</v>
      </c>
      <c r="S252" t="s">
        <v>16554</v>
      </c>
      <c r="T252" t="s">
        <v>16555</v>
      </c>
    </row>
    <row r="253" spans="1:20" x14ac:dyDescent="0.25">
      <c r="A253" t="s">
        <v>239</v>
      </c>
      <c r="B253" t="s">
        <v>245</v>
      </c>
      <c r="C253">
        <v>159</v>
      </c>
      <c r="D253">
        <v>1</v>
      </c>
      <c r="E253" t="s">
        <v>16556</v>
      </c>
      <c r="F253">
        <v>99</v>
      </c>
      <c r="G253">
        <v>0</v>
      </c>
      <c r="H253" t="s">
        <v>637</v>
      </c>
      <c r="I253" t="s">
        <v>16557</v>
      </c>
      <c r="J253" t="s">
        <v>659</v>
      </c>
      <c r="K253" t="s">
        <v>639</v>
      </c>
      <c r="L253" t="s">
        <v>640</v>
      </c>
      <c r="M253" t="s">
        <v>16558</v>
      </c>
      <c r="N253" t="s">
        <v>639</v>
      </c>
      <c r="O253" t="s">
        <v>641</v>
      </c>
      <c r="P253" t="s">
        <v>5</v>
      </c>
      <c r="Q253" t="s">
        <v>642</v>
      </c>
      <c r="R253" t="s">
        <v>640</v>
      </c>
      <c r="S253" t="s">
        <v>16559</v>
      </c>
      <c r="T253" t="s">
        <v>16558</v>
      </c>
    </row>
    <row r="254" spans="1:20" x14ac:dyDescent="0.25">
      <c r="A254" t="s">
        <v>601</v>
      </c>
      <c r="B254" t="s">
        <v>602</v>
      </c>
      <c r="C254">
        <v>159</v>
      </c>
      <c r="D254">
        <v>1</v>
      </c>
      <c r="E254" t="s">
        <v>16560</v>
      </c>
      <c r="F254">
        <v>99</v>
      </c>
      <c r="G254">
        <v>0</v>
      </c>
      <c r="H254" t="s">
        <v>637</v>
      </c>
      <c r="I254" t="s">
        <v>917</v>
      </c>
      <c r="J254" t="s">
        <v>722</v>
      </c>
      <c r="K254" t="s">
        <v>639</v>
      </c>
      <c r="L254" t="s">
        <v>640</v>
      </c>
      <c r="M254" t="s">
        <v>16561</v>
      </c>
      <c r="N254" t="s">
        <v>639</v>
      </c>
      <c r="O254" t="s">
        <v>641</v>
      </c>
      <c r="P254" t="s">
        <v>5</v>
      </c>
      <c r="Q254" t="s">
        <v>642</v>
      </c>
      <c r="R254" t="s">
        <v>640</v>
      </c>
      <c r="S254" t="s">
        <v>16562</v>
      </c>
      <c r="T254" t="s">
        <v>16563</v>
      </c>
    </row>
    <row r="255" spans="1:20" x14ac:dyDescent="0.25">
      <c r="A255" t="s">
        <v>241</v>
      </c>
      <c r="B255" t="s">
        <v>247</v>
      </c>
      <c r="C255">
        <v>159</v>
      </c>
      <c r="D255">
        <v>1</v>
      </c>
      <c r="E255" t="s">
        <v>16564</v>
      </c>
      <c r="F255">
        <v>99</v>
      </c>
      <c r="G255">
        <v>0</v>
      </c>
      <c r="H255" t="s">
        <v>637</v>
      </c>
      <c r="I255" t="s">
        <v>16565</v>
      </c>
      <c r="J255" t="s">
        <v>659</v>
      </c>
      <c r="K255" t="s">
        <v>639</v>
      </c>
      <c r="L255" t="s">
        <v>640</v>
      </c>
      <c r="M255" t="s">
        <v>16566</v>
      </c>
      <c r="N255" t="s">
        <v>639</v>
      </c>
      <c r="O255" t="s">
        <v>641</v>
      </c>
      <c r="P255" t="s">
        <v>5</v>
      </c>
      <c r="Q255" t="s">
        <v>642</v>
      </c>
      <c r="R255" t="s">
        <v>640</v>
      </c>
      <c r="S255" t="s">
        <v>16567</v>
      </c>
      <c r="T255" t="s">
        <v>16566</v>
      </c>
    </row>
    <row r="256" spans="1:20" x14ac:dyDescent="0.25">
      <c r="A256" t="s">
        <v>22</v>
      </c>
      <c r="B256" t="s">
        <v>27</v>
      </c>
      <c r="C256">
        <v>66.333333333333329</v>
      </c>
      <c r="D256">
        <v>3</v>
      </c>
      <c r="E256" t="s">
        <v>16568</v>
      </c>
      <c r="F256">
        <v>197</v>
      </c>
      <c r="G256">
        <v>0</v>
      </c>
      <c r="H256" t="s">
        <v>637</v>
      </c>
      <c r="I256" t="s">
        <v>16569</v>
      </c>
      <c r="J256" t="s">
        <v>692</v>
      </c>
      <c r="K256" t="s">
        <v>639</v>
      </c>
      <c r="L256" t="s">
        <v>640</v>
      </c>
      <c r="M256" t="s">
        <v>16570</v>
      </c>
      <c r="N256" t="s">
        <v>639</v>
      </c>
      <c r="O256" t="s">
        <v>641</v>
      </c>
      <c r="P256" t="s">
        <v>5</v>
      </c>
      <c r="Q256" t="s">
        <v>642</v>
      </c>
      <c r="R256" t="s">
        <v>640</v>
      </c>
      <c r="S256" t="s">
        <v>16571</v>
      </c>
      <c r="T256" t="s">
        <v>16570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16572</v>
      </c>
      <c r="F257">
        <v>200</v>
      </c>
      <c r="G257">
        <v>0</v>
      </c>
      <c r="H257" t="s">
        <v>637</v>
      </c>
      <c r="I257" t="s">
        <v>16573</v>
      </c>
      <c r="J257" t="s">
        <v>638</v>
      </c>
      <c r="K257" t="s">
        <v>639</v>
      </c>
      <c r="L257" t="s">
        <v>640</v>
      </c>
      <c r="M257" t="s">
        <v>16574</v>
      </c>
      <c r="N257" t="s">
        <v>639</v>
      </c>
      <c r="O257" t="s">
        <v>641</v>
      </c>
      <c r="P257" t="s">
        <v>5</v>
      </c>
      <c r="Q257" t="s">
        <v>642</v>
      </c>
      <c r="R257" t="s">
        <v>640</v>
      </c>
      <c r="S257" t="s">
        <v>16575</v>
      </c>
      <c r="T257" t="s">
        <v>16574</v>
      </c>
    </row>
    <row r="258" spans="1:20" x14ac:dyDescent="0.25">
      <c r="A258" t="s">
        <v>601</v>
      </c>
      <c r="B258" t="s">
        <v>602</v>
      </c>
      <c r="C258">
        <v>159</v>
      </c>
      <c r="D258">
        <v>1</v>
      </c>
      <c r="E258" t="s">
        <v>16576</v>
      </c>
      <c r="F258">
        <v>99</v>
      </c>
      <c r="G258">
        <v>0</v>
      </c>
      <c r="H258" t="s">
        <v>637</v>
      </c>
      <c r="I258" t="s">
        <v>16577</v>
      </c>
      <c r="J258" t="s">
        <v>697</v>
      </c>
      <c r="K258" t="s">
        <v>639</v>
      </c>
      <c r="L258" t="s">
        <v>640</v>
      </c>
      <c r="M258" t="s">
        <v>16578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16579</v>
      </c>
      <c r="T258" t="s">
        <v>16578</v>
      </c>
    </row>
    <row r="259" spans="1:20" x14ac:dyDescent="0.25">
      <c r="A259" t="s">
        <v>601</v>
      </c>
      <c r="B259" t="s">
        <v>602</v>
      </c>
      <c r="C259">
        <v>159</v>
      </c>
      <c r="D259">
        <v>1</v>
      </c>
      <c r="E259" t="s">
        <v>16580</v>
      </c>
      <c r="F259">
        <v>89</v>
      </c>
      <c r="G259">
        <v>0</v>
      </c>
      <c r="H259" t="s">
        <v>637</v>
      </c>
      <c r="I259" t="s">
        <v>4167</v>
      </c>
      <c r="J259" t="s">
        <v>659</v>
      </c>
      <c r="K259" t="s">
        <v>639</v>
      </c>
      <c r="L259" t="s">
        <v>640</v>
      </c>
      <c r="M259" t="s">
        <v>16581</v>
      </c>
      <c r="N259" t="s">
        <v>639</v>
      </c>
      <c r="O259" t="s">
        <v>641</v>
      </c>
      <c r="P259" t="s">
        <v>5</v>
      </c>
      <c r="Q259" t="s">
        <v>642</v>
      </c>
      <c r="R259" t="s">
        <v>640</v>
      </c>
      <c r="S259" t="s">
        <v>16582</v>
      </c>
      <c r="T259" t="s">
        <v>16581</v>
      </c>
    </row>
    <row r="260" spans="1:20" x14ac:dyDescent="0.25">
      <c r="A260" t="s">
        <v>241</v>
      </c>
      <c r="B260" t="s">
        <v>247</v>
      </c>
      <c r="C260">
        <v>159</v>
      </c>
      <c r="D260">
        <v>1</v>
      </c>
      <c r="E260" t="s">
        <v>16583</v>
      </c>
      <c r="F260">
        <v>267</v>
      </c>
      <c r="G260">
        <v>0</v>
      </c>
      <c r="H260" t="s">
        <v>637</v>
      </c>
      <c r="I260" t="s">
        <v>16584</v>
      </c>
      <c r="J260" t="s">
        <v>698</v>
      </c>
      <c r="K260" t="s">
        <v>639</v>
      </c>
      <c r="L260" t="s">
        <v>640</v>
      </c>
      <c r="M260" t="s">
        <v>16581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16585</v>
      </c>
      <c r="T260" t="s">
        <v>16581</v>
      </c>
    </row>
    <row r="261" spans="1:20" x14ac:dyDescent="0.25">
      <c r="A261" t="s">
        <v>601</v>
      </c>
      <c r="B261" t="s">
        <v>602</v>
      </c>
      <c r="C261">
        <v>159</v>
      </c>
      <c r="D261">
        <v>1</v>
      </c>
      <c r="E261" t="s">
        <v>16583</v>
      </c>
      <c r="F261">
        <v>267</v>
      </c>
      <c r="G261">
        <v>0</v>
      </c>
      <c r="H261" t="s">
        <v>637</v>
      </c>
      <c r="I261" t="s">
        <v>16584</v>
      </c>
      <c r="J261" t="s">
        <v>698</v>
      </c>
      <c r="K261" t="s">
        <v>639</v>
      </c>
      <c r="L261" t="s">
        <v>640</v>
      </c>
      <c r="M261" t="s">
        <v>16581</v>
      </c>
      <c r="N261" t="s">
        <v>639</v>
      </c>
      <c r="O261" t="s">
        <v>641</v>
      </c>
      <c r="P261" t="s">
        <v>5</v>
      </c>
      <c r="Q261" t="s">
        <v>642</v>
      </c>
      <c r="R261" t="s">
        <v>640</v>
      </c>
      <c r="S261" t="s">
        <v>16585</v>
      </c>
      <c r="T261" t="s">
        <v>16581</v>
      </c>
    </row>
    <row r="262" spans="1:20" x14ac:dyDescent="0.25">
      <c r="A262" t="s">
        <v>239</v>
      </c>
      <c r="B262" t="s">
        <v>245</v>
      </c>
      <c r="C262">
        <v>159</v>
      </c>
      <c r="D262">
        <v>1</v>
      </c>
      <c r="E262" t="s">
        <v>16583</v>
      </c>
      <c r="F262">
        <v>267</v>
      </c>
      <c r="G262">
        <v>0</v>
      </c>
      <c r="H262" t="s">
        <v>637</v>
      </c>
      <c r="I262" t="s">
        <v>16584</v>
      </c>
      <c r="J262" t="s">
        <v>698</v>
      </c>
      <c r="K262" t="s">
        <v>639</v>
      </c>
      <c r="L262" t="s">
        <v>640</v>
      </c>
      <c r="M262" t="s">
        <v>16581</v>
      </c>
      <c r="N262" t="s">
        <v>639</v>
      </c>
      <c r="O262" t="s">
        <v>641</v>
      </c>
      <c r="P262" t="s">
        <v>5</v>
      </c>
      <c r="Q262" t="s">
        <v>642</v>
      </c>
      <c r="R262" t="s">
        <v>640</v>
      </c>
      <c r="S262" t="s">
        <v>16585</v>
      </c>
      <c r="T262" t="s">
        <v>16581</v>
      </c>
    </row>
    <row r="263" spans="1:20" x14ac:dyDescent="0.25">
      <c r="A263" t="s">
        <v>241</v>
      </c>
      <c r="B263" t="s">
        <v>247</v>
      </c>
      <c r="C263">
        <v>159</v>
      </c>
      <c r="D263">
        <v>1</v>
      </c>
      <c r="E263" t="s">
        <v>16586</v>
      </c>
      <c r="F263">
        <v>267</v>
      </c>
      <c r="G263">
        <v>0</v>
      </c>
      <c r="H263" t="s">
        <v>637</v>
      </c>
      <c r="I263" t="s">
        <v>16587</v>
      </c>
      <c r="J263" t="s">
        <v>681</v>
      </c>
      <c r="K263" t="s">
        <v>639</v>
      </c>
      <c r="L263" t="s">
        <v>640</v>
      </c>
      <c r="M263" t="s">
        <v>16588</v>
      </c>
      <c r="N263" t="s">
        <v>639</v>
      </c>
      <c r="O263" t="s">
        <v>647</v>
      </c>
      <c r="P263" t="s">
        <v>5</v>
      </c>
      <c r="Q263" t="s">
        <v>648</v>
      </c>
      <c r="R263" t="s">
        <v>640</v>
      </c>
      <c r="S263" t="s">
        <v>16589</v>
      </c>
      <c r="T263" t="s">
        <v>16588</v>
      </c>
    </row>
    <row r="264" spans="1:20" x14ac:dyDescent="0.25">
      <c r="A264" t="s">
        <v>601</v>
      </c>
      <c r="B264" t="s">
        <v>602</v>
      </c>
      <c r="C264">
        <v>159</v>
      </c>
      <c r="D264">
        <v>1</v>
      </c>
      <c r="E264" t="s">
        <v>16586</v>
      </c>
      <c r="F264">
        <v>267</v>
      </c>
      <c r="G264">
        <v>0</v>
      </c>
      <c r="H264" t="s">
        <v>637</v>
      </c>
      <c r="I264" t="s">
        <v>16587</v>
      </c>
      <c r="J264" t="s">
        <v>681</v>
      </c>
      <c r="K264" t="s">
        <v>639</v>
      </c>
      <c r="L264" t="s">
        <v>640</v>
      </c>
      <c r="M264" t="s">
        <v>16588</v>
      </c>
      <c r="N264" t="s">
        <v>639</v>
      </c>
      <c r="O264" t="s">
        <v>647</v>
      </c>
      <c r="P264" t="s">
        <v>5</v>
      </c>
      <c r="Q264" t="s">
        <v>648</v>
      </c>
      <c r="R264" t="s">
        <v>640</v>
      </c>
      <c r="S264" t="s">
        <v>16589</v>
      </c>
      <c r="T264" t="s">
        <v>16588</v>
      </c>
    </row>
    <row r="265" spans="1:20" x14ac:dyDescent="0.25">
      <c r="A265" t="s">
        <v>240</v>
      </c>
      <c r="B265" t="s">
        <v>246</v>
      </c>
      <c r="C265">
        <v>159</v>
      </c>
      <c r="D265">
        <v>1</v>
      </c>
      <c r="E265" t="s">
        <v>16586</v>
      </c>
      <c r="F265">
        <v>267</v>
      </c>
      <c r="G265">
        <v>0</v>
      </c>
      <c r="H265" t="s">
        <v>637</v>
      </c>
      <c r="I265" t="s">
        <v>16587</v>
      </c>
      <c r="J265" t="s">
        <v>681</v>
      </c>
      <c r="K265" t="s">
        <v>639</v>
      </c>
      <c r="L265" t="s">
        <v>640</v>
      </c>
      <c r="M265" t="s">
        <v>16588</v>
      </c>
      <c r="N265" t="s">
        <v>639</v>
      </c>
      <c r="O265" t="s">
        <v>647</v>
      </c>
      <c r="P265" t="s">
        <v>5</v>
      </c>
      <c r="Q265" t="s">
        <v>648</v>
      </c>
      <c r="R265" t="s">
        <v>640</v>
      </c>
      <c r="S265" t="s">
        <v>16589</v>
      </c>
      <c r="T265" t="s">
        <v>16588</v>
      </c>
    </row>
    <row r="266" spans="1:20" x14ac:dyDescent="0.25">
      <c r="A266" t="s">
        <v>601</v>
      </c>
      <c r="B266" t="s">
        <v>602</v>
      </c>
      <c r="C266">
        <v>159</v>
      </c>
      <c r="D266">
        <v>1</v>
      </c>
      <c r="E266" t="s">
        <v>16590</v>
      </c>
      <c r="F266">
        <v>89</v>
      </c>
      <c r="G266">
        <v>0</v>
      </c>
      <c r="H266" t="s">
        <v>637</v>
      </c>
      <c r="I266" t="s">
        <v>16591</v>
      </c>
      <c r="J266" t="s">
        <v>653</v>
      </c>
      <c r="K266" t="s">
        <v>639</v>
      </c>
      <c r="L266" t="s">
        <v>640</v>
      </c>
      <c r="M266" t="s">
        <v>16588</v>
      </c>
      <c r="N266" t="s">
        <v>639</v>
      </c>
      <c r="O266" t="s">
        <v>641</v>
      </c>
      <c r="P266" t="s">
        <v>5</v>
      </c>
      <c r="Q266" t="s">
        <v>642</v>
      </c>
      <c r="R266" t="s">
        <v>640</v>
      </c>
      <c r="S266" t="s">
        <v>16592</v>
      </c>
      <c r="T266" t="s">
        <v>16588</v>
      </c>
    </row>
    <row r="267" spans="1:20" x14ac:dyDescent="0.25">
      <c r="A267" t="s">
        <v>241</v>
      </c>
      <c r="B267" t="s">
        <v>247</v>
      </c>
      <c r="C267">
        <v>159</v>
      </c>
      <c r="D267">
        <v>1</v>
      </c>
      <c r="E267" t="s">
        <v>16593</v>
      </c>
      <c r="F267">
        <v>128</v>
      </c>
      <c r="G267">
        <v>29</v>
      </c>
      <c r="H267" t="s">
        <v>637</v>
      </c>
      <c r="I267" t="s">
        <v>16594</v>
      </c>
      <c r="J267" t="s">
        <v>720</v>
      </c>
      <c r="K267" t="s">
        <v>639</v>
      </c>
      <c r="L267" t="s">
        <v>640</v>
      </c>
      <c r="M267" t="s">
        <v>16595</v>
      </c>
      <c r="N267" t="s">
        <v>639</v>
      </c>
      <c r="O267" t="s">
        <v>641</v>
      </c>
      <c r="P267" t="s">
        <v>5</v>
      </c>
      <c r="Q267" t="s">
        <v>642</v>
      </c>
      <c r="R267" t="s">
        <v>640</v>
      </c>
      <c r="S267" t="s">
        <v>16596</v>
      </c>
      <c r="T267" t="s">
        <v>16588</v>
      </c>
    </row>
    <row r="268" spans="1:20" x14ac:dyDescent="0.25">
      <c r="A268" t="s">
        <v>601</v>
      </c>
      <c r="B268" t="s">
        <v>602</v>
      </c>
      <c r="C268">
        <v>159</v>
      </c>
      <c r="D268">
        <v>1</v>
      </c>
      <c r="E268" t="s">
        <v>16597</v>
      </c>
      <c r="F268">
        <v>99</v>
      </c>
      <c r="G268">
        <v>0</v>
      </c>
      <c r="H268" t="s">
        <v>637</v>
      </c>
      <c r="I268" t="s">
        <v>16598</v>
      </c>
      <c r="J268" t="s">
        <v>653</v>
      </c>
      <c r="K268" t="s">
        <v>639</v>
      </c>
      <c r="L268" t="s">
        <v>640</v>
      </c>
      <c r="M268" t="s">
        <v>16595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16599</v>
      </c>
      <c r="T268" t="s">
        <v>16595</v>
      </c>
    </row>
    <row r="269" spans="1:20" x14ac:dyDescent="0.25">
      <c r="A269" t="s">
        <v>601</v>
      </c>
      <c r="B269" t="s">
        <v>602</v>
      </c>
      <c r="C269">
        <v>159</v>
      </c>
      <c r="D269">
        <v>1</v>
      </c>
      <c r="E269" t="s">
        <v>16600</v>
      </c>
      <c r="F269">
        <v>117</v>
      </c>
      <c r="G269">
        <v>18</v>
      </c>
      <c r="H269" t="s">
        <v>637</v>
      </c>
      <c r="I269" t="s">
        <v>16601</v>
      </c>
      <c r="J269" t="s">
        <v>757</v>
      </c>
      <c r="K269" t="s">
        <v>639</v>
      </c>
      <c r="L269" t="s">
        <v>640</v>
      </c>
      <c r="M269" t="s">
        <v>16595</v>
      </c>
      <c r="N269" t="s">
        <v>639</v>
      </c>
      <c r="O269" t="s">
        <v>647</v>
      </c>
      <c r="P269" t="s">
        <v>5</v>
      </c>
      <c r="Q269" t="s">
        <v>648</v>
      </c>
      <c r="R269" t="s">
        <v>640</v>
      </c>
      <c r="S269" t="s">
        <v>16602</v>
      </c>
      <c r="T269" t="s">
        <v>16595</v>
      </c>
    </row>
    <row r="270" spans="1:20" x14ac:dyDescent="0.25">
      <c r="A270" t="s">
        <v>147</v>
      </c>
      <c r="B270" t="s">
        <v>148</v>
      </c>
      <c r="C270">
        <v>33.333333333333336</v>
      </c>
      <c r="D270">
        <v>3</v>
      </c>
      <c r="E270" t="s">
        <v>16603</v>
      </c>
      <c r="F270">
        <v>100</v>
      </c>
      <c r="G270">
        <v>0</v>
      </c>
      <c r="H270" t="s">
        <v>637</v>
      </c>
      <c r="I270" t="s">
        <v>16604</v>
      </c>
      <c r="J270" t="s">
        <v>653</v>
      </c>
      <c r="K270" t="s">
        <v>639</v>
      </c>
      <c r="L270" t="s">
        <v>640</v>
      </c>
      <c r="M270" t="s">
        <v>16605</v>
      </c>
      <c r="N270" t="s">
        <v>639</v>
      </c>
      <c r="O270" t="s">
        <v>641</v>
      </c>
      <c r="P270" t="s">
        <v>5</v>
      </c>
      <c r="Q270" t="s">
        <v>642</v>
      </c>
      <c r="R270" t="s">
        <v>640</v>
      </c>
      <c r="S270" t="s">
        <v>16606</v>
      </c>
      <c r="T270" t="s">
        <v>16605</v>
      </c>
    </row>
    <row r="271" spans="1:20" x14ac:dyDescent="0.25">
      <c r="A271" t="s">
        <v>147</v>
      </c>
      <c r="B271" t="s">
        <v>148</v>
      </c>
      <c r="C271">
        <v>50</v>
      </c>
      <c r="D271">
        <v>6</v>
      </c>
      <c r="E271" t="s">
        <v>16607</v>
      </c>
      <c r="F271">
        <v>200</v>
      </c>
      <c r="G271">
        <v>0</v>
      </c>
      <c r="H271" t="s">
        <v>637</v>
      </c>
      <c r="I271" t="s">
        <v>4499</v>
      </c>
      <c r="J271" t="s">
        <v>704</v>
      </c>
      <c r="K271" t="s">
        <v>639</v>
      </c>
      <c r="L271" t="s">
        <v>640</v>
      </c>
      <c r="M271" t="s">
        <v>16605</v>
      </c>
      <c r="N271" t="s">
        <v>639</v>
      </c>
      <c r="O271" t="s">
        <v>641</v>
      </c>
      <c r="P271" t="s">
        <v>5</v>
      </c>
      <c r="Q271" t="s">
        <v>642</v>
      </c>
      <c r="R271" t="s">
        <v>640</v>
      </c>
      <c r="S271" t="s">
        <v>16608</v>
      </c>
      <c r="T271" t="s">
        <v>16605</v>
      </c>
    </row>
    <row r="272" spans="1:20" x14ac:dyDescent="0.25">
      <c r="A272" t="s">
        <v>147</v>
      </c>
      <c r="B272" t="s">
        <v>148</v>
      </c>
      <c r="C272">
        <v>33.333333333333336</v>
      </c>
      <c r="D272">
        <v>3</v>
      </c>
      <c r="E272" t="s">
        <v>16609</v>
      </c>
      <c r="F272">
        <v>190</v>
      </c>
      <c r="G272">
        <v>0</v>
      </c>
      <c r="H272" t="s">
        <v>637</v>
      </c>
      <c r="I272" t="s">
        <v>892</v>
      </c>
      <c r="J272" t="s">
        <v>675</v>
      </c>
      <c r="K272" t="s">
        <v>639</v>
      </c>
      <c r="L272" t="s">
        <v>640</v>
      </c>
      <c r="M272" t="s">
        <v>16581</v>
      </c>
      <c r="N272" t="s">
        <v>639</v>
      </c>
      <c r="O272" t="s">
        <v>647</v>
      </c>
      <c r="P272" t="s">
        <v>5</v>
      </c>
      <c r="Q272" t="s">
        <v>648</v>
      </c>
      <c r="R272" t="s">
        <v>640</v>
      </c>
      <c r="S272" t="s">
        <v>16610</v>
      </c>
      <c r="T272" t="s">
        <v>16605</v>
      </c>
    </row>
    <row r="273" spans="1:20" x14ac:dyDescent="0.25">
      <c r="A273" t="s">
        <v>601</v>
      </c>
      <c r="B273" t="s">
        <v>602</v>
      </c>
      <c r="C273">
        <v>159</v>
      </c>
      <c r="D273">
        <v>1</v>
      </c>
      <c r="E273" t="s">
        <v>16609</v>
      </c>
      <c r="F273">
        <v>190</v>
      </c>
      <c r="G273">
        <v>0</v>
      </c>
      <c r="H273" t="s">
        <v>637</v>
      </c>
      <c r="I273" t="s">
        <v>892</v>
      </c>
      <c r="J273" t="s">
        <v>675</v>
      </c>
      <c r="K273" t="s">
        <v>639</v>
      </c>
      <c r="L273" t="s">
        <v>640</v>
      </c>
      <c r="M273" t="s">
        <v>16581</v>
      </c>
      <c r="N273" t="s">
        <v>639</v>
      </c>
      <c r="O273" t="s">
        <v>647</v>
      </c>
      <c r="P273" t="s">
        <v>5</v>
      </c>
      <c r="Q273" t="s">
        <v>648</v>
      </c>
      <c r="R273" t="s">
        <v>640</v>
      </c>
      <c r="S273" t="s">
        <v>16610</v>
      </c>
      <c r="T273" t="s">
        <v>16605</v>
      </c>
    </row>
    <row r="274" spans="1:20" x14ac:dyDescent="0.25">
      <c r="A274" t="s">
        <v>239</v>
      </c>
      <c r="B274" t="s">
        <v>245</v>
      </c>
      <c r="C274">
        <v>159</v>
      </c>
      <c r="D274">
        <v>1</v>
      </c>
      <c r="E274" t="s">
        <v>16611</v>
      </c>
      <c r="F274">
        <v>180</v>
      </c>
      <c r="G274">
        <v>0</v>
      </c>
      <c r="H274" t="s">
        <v>637</v>
      </c>
      <c r="I274" t="s">
        <v>16612</v>
      </c>
      <c r="J274" t="s">
        <v>653</v>
      </c>
      <c r="K274" t="s">
        <v>639</v>
      </c>
      <c r="L274" t="s">
        <v>640</v>
      </c>
      <c r="M274" t="s">
        <v>16595</v>
      </c>
      <c r="N274" t="s">
        <v>639</v>
      </c>
      <c r="O274" t="s">
        <v>647</v>
      </c>
      <c r="P274" t="s">
        <v>5</v>
      </c>
      <c r="Q274" t="s">
        <v>648</v>
      </c>
      <c r="R274" t="s">
        <v>640</v>
      </c>
      <c r="S274" t="s">
        <v>16613</v>
      </c>
      <c r="T274" t="s">
        <v>16605</v>
      </c>
    </row>
    <row r="275" spans="1:20" x14ac:dyDescent="0.25">
      <c r="A275" t="s">
        <v>240</v>
      </c>
      <c r="B275" t="s">
        <v>246</v>
      </c>
      <c r="C275">
        <v>159</v>
      </c>
      <c r="D275">
        <v>1</v>
      </c>
      <c r="E275" t="s">
        <v>16611</v>
      </c>
      <c r="F275">
        <v>180</v>
      </c>
      <c r="G275">
        <v>0</v>
      </c>
      <c r="H275" t="s">
        <v>637</v>
      </c>
      <c r="I275" t="s">
        <v>16612</v>
      </c>
      <c r="J275" t="s">
        <v>653</v>
      </c>
      <c r="K275" t="s">
        <v>639</v>
      </c>
      <c r="L275" t="s">
        <v>640</v>
      </c>
      <c r="M275" t="s">
        <v>16595</v>
      </c>
      <c r="N275" t="s">
        <v>639</v>
      </c>
      <c r="O275" t="s">
        <v>647</v>
      </c>
      <c r="P275" t="s">
        <v>5</v>
      </c>
      <c r="Q275" t="s">
        <v>648</v>
      </c>
      <c r="R275" t="s">
        <v>640</v>
      </c>
      <c r="S275" t="s">
        <v>16613</v>
      </c>
      <c r="T275" t="s">
        <v>16605</v>
      </c>
    </row>
    <row r="276" spans="1:20" x14ac:dyDescent="0.25">
      <c r="A276" t="s">
        <v>241</v>
      </c>
      <c r="B276" t="s">
        <v>247</v>
      </c>
      <c r="C276">
        <v>159</v>
      </c>
      <c r="D276">
        <v>1</v>
      </c>
      <c r="E276" t="s">
        <v>16614</v>
      </c>
      <c r="F276">
        <v>180</v>
      </c>
      <c r="G276">
        <v>0</v>
      </c>
      <c r="H276" t="s">
        <v>637</v>
      </c>
      <c r="I276" t="s">
        <v>16615</v>
      </c>
      <c r="J276" t="s">
        <v>697</v>
      </c>
      <c r="K276" t="s">
        <v>639</v>
      </c>
      <c r="L276" t="s">
        <v>640</v>
      </c>
      <c r="M276" t="s">
        <v>16616</v>
      </c>
      <c r="N276" t="s">
        <v>639</v>
      </c>
      <c r="O276" t="s">
        <v>647</v>
      </c>
      <c r="P276" t="s">
        <v>5</v>
      </c>
      <c r="Q276" t="s">
        <v>648</v>
      </c>
      <c r="R276" t="s">
        <v>640</v>
      </c>
      <c r="S276" t="s">
        <v>16617</v>
      </c>
      <c r="T276" t="s">
        <v>16616</v>
      </c>
    </row>
    <row r="277" spans="1:20" x14ac:dyDescent="0.25">
      <c r="A277" t="s">
        <v>240</v>
      </c>
      <c r="B277" t="s">
        <v>246</v>
      </c>
      <c r="C277">
        <v>159</v>
      </c>
      <c r="D277">
        <v>1</v>
      </c>
      <c r="E277" t="s">
        <v>16614</v>
      </c>
      <c r="F277">
        <v>180</v>
      </c>
      <c r="G277">
        <v>0</v>
      </c>
      <c r="H277" t="s">
        <v>637</v>
      </c>
      <c r="I277" t="s">
        <v>16615</v>
      </c>
      <c r="J277" t="s">
        <v>697</v>
      </c>
      <c r="K277" t="s">
        <v>639</v>
      </c>
      <c r="L277" t="s">
        <v>640</v>
      </c>
      <c r="M277" t="s">
        <v>16616</v>
      </c>
      <c r="N277" t="s">
        <v>639</v>
      </c>
      <c r="O277" t="s">
        <v>647</v>
      </c>
      <c r="P277" t="s">
        <v>5</v>
      </c>
      <c r="Q277" t="s">
        <v>648</v>
      </c>
      <c r="R277" t="s">
        <v>640</v>
      </c>
      <c r="S277" t="s">
        <v>16617</v>
      </c>
      <c r="T277" t="s">
        <v>16616</v>
      </c>
    </row>
    <row r="278" spans="1:20" x14ac:dyDescent="0.25">
      <c r="A278" t="s">
        <v>239</v>
      </c>
      <c r="B278" t="s">
        <v>245</v>
      </c>
      <c r="C278">
        <v>159</v>
      </c>
      <c r="D278">
        <v>1</v>
      </c>
      <c r="E278" t="s">
        <v>16618</v>
      </c>
      <c r="F278">
        <v>90</v>
      </c>
      <c r="G278">
        <v>0</v>
      </c>
      <c r="H278" t="s">
        <v>637</v>
      </c>
      <c r="I278" t="s">
        <v>16619</v>
      </c>
      <c r="J278" t="s">
        <v>683</v>
      </c>
      <c r="K278" t="s">
        <v>639</v>
      </c>
      <c r="L278" t="s">
        <v>640</v>
      </c>
      <c r="M278" t="s">
        <v>16620</v>
      </c>
      <c r="N278" t="s">
        <v>639</v>
      </c>
      <c r="O278" t="s">
        <v>641</v>
      </c>
      <c r="P278" t="s">
        <v>5</v>
      </c>
      <c r="Q278" t="s">
        <v>642</v>
      </c>
      <c r="R278" t="s">
        <v>640</v>
      </c>
      <c r="S278" t="s">
        <v>16621</v>
      </c>
      <c r="T278" t="s">
        <v>16620</v>
      </c>
    </row>
    <row r="279" spans="1:20" x14ac:dyDescent="0.25">
      <c r="A279" t="s">
        <v>601</v>
      </c>
      <c r="B279" t="s">
        <v>602</v>
      </c>
      <c r="C279">
        <v>159</v>
      </c>
      <c r="D279">
        <v>2</v>
      </c>
      <c r="E279" t="s">
        <v>16622</v>
      </c>
      <c r="F279">
        <v>180</v>
      </c>
      <c r="G279">
        <v>0</v>
      </c>
      <c r="H279" t="s">
        <v>637</v>
      </c>
      <c r="I279" t="s">
        <v>16623</v>
      </c>
      <c r="J279" t="s">
        <v>681</v>
      </c>
      <c r="K279" t="s">
        <v>639</v>
      </c>
      <c r="L279" t="s">
        <v>640</v>
      </c>
      <c r="M279" t="s">
        <v>16620</v>
      </c>
      <c r="N279" t="s">
        <v>639</v>
      </c>
      <c r="O279" t="s">
        <v>641</v>
      </c>
      <c r="P279" t="s">
        <v>5</v>
      </c>
      <c r="Q279" t="s">
        <v>642</v>
      </c>
      <c r="R279" t="s">
        <v>640</v>
      </c>
      <c r="S279" t="s">
        <v>16624</v>
      </c>
      <c r="T279" t="s">
        <v>16620</v>
      </c>
    </row>
    <row r="280" spans="1:20" x14ac:dyDescent="0.25">
      <c r="A280" t="s">
        <v>239</v>
      </c>
      <c r="B280" t="s">
        <v>245</v>
      </c>
      <c r="C280">
        <v>159</v>
      </c>
      <c r="D280">
        <v>1</v>
      </c>
      <c r="E280" t="s">
        <v>16625</v>
      </c>
      <c r="F280">
        <v>90</v>
      </c>
      <c r="G280">
        <v>0</v>
      </c>
      <c r="H280" t="s">
        <v>637</v>
      </c>
      <c r="I280" t="s">
        <v>16626</v>
      </c>
      <c r="J280" t="s">
        <v>682</v>
      </c>
      <c r="K280" t="s">
        <v>639</v>
      </c>
      <c r="L280" t="s">
        <v>640</v>
      </c>
      <c r="M280" t="s">
        <v>16620</v>
      </c>
      <c r="N280" t="s">
        <v>639</v>
      </c>
      <c r="O280" t="s">
        <v>641</v>
      </c>
      <c r="P280" t="s">
        <v>5</v>
      </c>
      <c r="Q280" t="s">
        <v>642</v>
      </c>
      <c r="R280" t="s">
        <v>640</v>
      </c>
      <c r="S280" t="s">
        <v>16627</v>
      </c>
      <c r="T280" t="s">
        <v>16620</v>
      </c>
    </row>
    <row r="281" spans="1:20" x14ac:dyDescent="0.25">
      <c r="A281" t="s">
        <v>239</v>
      </c>
      <c r="B281" t="s">
        <v>245</v>
      </c>
      <c r="C281">
        <v>159</v>
      </c>
      <c r="D281">
        <v>1</v>
      </c>
      <c r="E281" t="s">
        <v>16628</v>
      </c>
      <c r="F281">
        <v>90</v>
      </c>
      <c r="G281">
        <v>0</v>
      </c>
      <c r="H281" t="s">
        <v>637</v>
      </c>
      <c r="I281" t="s">
        <v>16629</v>
      </c>
      <c r="J281" t="s">
        <v>704</v>
      </c>
      <c r="K281" t="s">
        <v>639</v>
      </c>
      <c r="L281" t="s">
        <v>640</v>
      </c>
      <c r="M281" t="s">
        <v>16630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16631</v>
      </c>
      <c r="T281" t="s">
        <v>16630</v>
      </c>
    </row>
    <row r="282" spans="1:20" x14ac:dyDescent="0.25">
      <c r="A282" t="s">
        <v>241</v>
      </c>
      <c r="B282" t="s">
        <v>247</v>
      </c>
      <c r="C282">
        <v>159</v>
      </c>
      <c r="D282">
        <v>1</v>
      </c>
      <c r="E282" t="s">
        <v>16632</v>
      </c>
      <c r="F282">
        <v>90</v>
      </c>
      <c r="G282">
        <v>0</v>
      </c>
      <c r="H282" t="s">
        <v>637</v>
      </c>
      <c r="I282" t="s">
        <v>16633</v>
      </c>
      <c r="J282" t="s">
        <v>663</v>
      </c>
      <c r="K282" t="s">
        <v>639</v>
      </c>
      <c r="L282" t="s">
        <v>640</v>
      </c>
      <c r="M282" t="s">
        <v>16634</v>
      </c>
      <c r="N282" t="s">
        <v>639</v>
      </c>
      <c r="O282" t="s">
        <v>647</v>
      </c>
      <c r="P282" t="s">
        <v>5</v>
      </c>
      <c r="Q282" t="s">
        <v>648</v>
      </c>
      <c r="R282" t="s">
        <v>640</v>
      </c>
      <c r="S282" t="s">
        <v>16635</v>
      </c>
      <c r="T282" t="s">
        <v>16634</v>
      </c>
    </row>
    <row r="283" spans="1:20" x14ac:dyDescent="0.25">
      <c r="A283" t="s">
        <v>239</v>
      </c>
      <c r="B283" t="s">
        <v>245</v>
      </c>
      <c r="C283">
        <v>159</v>
      </c>
      <c r="D283">
        <v>1</v>
      </c>
      <c r="E283" t="s">
        <v>16636</v>
      </c>
      <c r="F283">
        <v>90</v>
      </c>
      <c r="G283">
        <v>0</v>
      </c>
      <c r="H283" t="s">
        <v>637</v>
      </c>
      <c r="I283" t="s">
        <v>16637</v>
      </c>
      <c r="J283" t="s">
        <v>685</v>
      </c>
      <c r="K283" t="s">
        <v>639</v>
      </c>
      <c r="L283" t="s">
        <v>640</v>
      </c>
      <c r="M283" t="s">
        <v>16638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16639</v>
      </c>
      <c r="T283" t="s">
        <v>16638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16640</v>
      </c>
      <c r="F284">
        <v>110</v>
      </c>
      <c r="G284">
        <v>10</v>
      </c>
      <c r="H284" t="s">
        <v>637</v>
      </c>
      <c r="I284" t="s">
        <v>16641</v>
      </c>
      <c r="J284" t="s">
        <v>681</v>
      </c>
      <c r="K284" t="s">
        <v>639</v>
      </c>
      <c r="L284" t="s">
        <v>640</v>
      </c>
      <c r="M284" t="s">
        <v>16638</v>
      </c>
      <c r="N284" t="s">
        <v>639</v>
      </c>
      <c r="O284" t="s">
        <v>641</v>
      </c>
      <c r="P284" t="s">
        <v>5</v>
      </c>
      <c r="Q284" t="s">
        <v>642</v>
      </c>
      <c r="R284" t="s">
        <v>640</v>
      </c>
      <c r="S284" t="s">
        <v>16642</v>
      </c>
      <c r="T284" t="s">
        <v>16638</v>
      </c>
    </row>
    <row r="285" spans="1:20" x14ac:dyDescent="0.25">
      <c r="A285" t="s">
        <v>239</v>
      </c>
      <c r="B285" t="s">
        <v>245</v>
      </c>
      <c r="C285">
        <v>159</v>
      </c>
      <c r="D285">
        <v>1</v>
      </c>
      <c r="E285" t="s">
        <v>16643</v>
      </c>
      <c r="F285">
        <v>90</v>
      </c>
      <c r="G285">
        <v>0</v>
      </c>
      <c r="H285" t="s">
        <v>637</v>
      </c>
      <c r="I285" t="s">
        <v>16644</v>
      </c>
      <c r="J285" t="s">
        <v>721</v>
      </c>
      <c r="K285" t="s">
        <v>639</v>
      </c>
      <c r="L285" t="s">
        <v>640</v>
      </c>
      <c r="M285" t="s">
        <v>16638</v>
      </c>
      <c r="N285" t="s">
        <v>639</v>
      </c>
      <c r="O285" t="s">
        <v>647</v>
      </c>
      <c r="P285" t="s">
        <v>5</v>
      </c>
      <c r="Q285" t="s">
        <v>648</v>
      </c>
      <c r="R285" t="s">
        <v>640</v>
      </c>
      <c r="S285" t="s">
        <v>16645</v>
      </c>
      <c r="T285" t="s">
        <v>16646</v>
      </c>
    </row>
    <row r="286" spans="1:20" x14ac:dyDescent="0.25">
      <c r="A286" t="s">
        <v>239</v>
      </c>
      <c r="B286" t="s">
        <v>245</v>
      </c>
      <c r="C286">
        <v>159</v>
      </c>
      <c r="D286">
        <v>1</v>
      </c>
      <c r="E286" t="s">
        <v>16647</v>
      </c>
      <c r="F286">
        <v>90</v>
      </c>
      <c r="G286">
        <v>0</v>
      </c>
      <c r="H286" t="s">
        <v>637</v>
      </c>
      <c r="I286" t="s">
        <v>16648</v>
      </c>
      <c r="J286" t="s">
        <v>685</v>
      </c>
      <c r="K286" t="s">
        <v>639</v>
      </c>
      <c r="L286" t="s">
        <v>640</v>
      </c>
      <c r="M286" t="s">
        <v>16649</v>
      </c>
      <c r="N286" t="s">
        <v>639</v>
      </c>
      <c r="O286" t="s">
        <v>641</v>
      </c>
      <c r="P286" t="s">
        <v>5</v>
      </c>
      <c r="Q286" t="s">
        <v>642</v>
      </c>
      <c r="R286" t="s">
        <v>640</v>
      </c>
      <c r="S286" t="s">
        <v>16650</v>
      </c>
      <c r="T286" t="s">
        <v>16649</v>
      </c>
    </row>
    <row r="287" spans="1:20" x14ac:dyDescent="0.25">
      <c r="A287" t="s">
        <v>239</v>
      </c>
      <c r="B287" t="s">
        <v>245</v>
      </c>
      <c r="C287">
        <v>159</v>
      </c>
      <c r="D287">
        <v>1</v>
      </c>
      <c r="E287" t="s">
        <v>16651</v>
      </c>
      <c r="F287">
        <v>90</v>
      </c>
      <c r="G287">
        <v>0</v>
      </c>
      <c r="H287" t="s">
        <v>637</v>
      </c>
      <c r="I287" t="s">
        <v>16652</v>
      </c>
      <c r="J287" t="s">
        <v>722</v>
      </c>
      <c r="K287" t="s">
        <v>639</v>
      </c>
      <c r="L287" t="s">
        <v>640</v>
      </c>
      <c r="M287" t="s">
        <v>16649</v>
      </c>
      <c r="N287" t="s">
        <v>639</v>
      </c>
      <c r="O287" t="s">
        <v>641</v>
      </c>
      <c r="P287" t="s">
        <v>5</v>
      </c>
      <c r="Q287" t="s">
        <v>642</v>
      </c>
      <c r="R287" t="s">
        <v>640</v>
      </c>
      <c r="S287" t="s">
        <v>16653</v>
      </c>
      <c r="T287" t="s">
        <v>16649</v>
      </c>
    </row>
    <row r="288" spans="1:20" x14ac:dyDescent="0.25">
      <c r="A288" t="s">
        <v>239</v>
      </c>
      <c r="B288" t="s">
        <v>245</v>
      </c>
      <c r="C288">
        <v>159</v>
      </c>
      <c r="D288">
        <v>1</v>
      </c>
      <c r="E288" t="s">
        <v>16654</v>
      </c>
      <c r="F288">
        <v>99</v>
      </c>
      <c r="G288">
        <v>0</v>
      </c>
      <c r="H288" t="s">
        <v>637</v>
      </c>
      <c r="I288" t="s">
        <v>16655</v>
      </c>
      <c r="J288" t="s">
        <v>657</v>
      </c>
      <c r="K288" t="s">
        <v>639</v>
      </c>
      <c r="L288" t="s">
        <v>640</v>
      </c>
      <c r="M288" t="s">
        <v>16656</v>
      </c>
      <c r="N288" t="s">
        <v>639</v>
      </c>
      <c r="O288" t="s">
        <v>641</v>
      </c>
      <c r="P288" t="s">
        <v>5</v>
      </c>
      <c r="Q288" t="s">
        <v>642</v>
      </c>
      <c r="R288" t="s">
        <v>640</v>
      </c>
      <c r="S288" t="s">
        <v>16657</v>
      </c>
      <c r="T288" t="s">
        <v>16658</v>
      </c>
    </row>
    <row r="289" spans="1:20" x14ac:dyDescent="0.25">
      <c r="A289" t="s">
        <v>241</v>
      </c>
      <c r="B289" t="s">
        <v>247</v>
      </c>
      <c r="C289">
        <v>159</v>
      </c>
      <c r="D289">
        <v>1</v>
      </c>
      <c r="E289" t="s">
        <v>16659</v>
      </c>
      <c r="F289">
        <v>198</v>
      </c>
      <c r="G289">
        <v>0</v>
      </c>
      <c r="H289" t="s">
        <v>637</v>
      </c>
      <c r="I289" t="s">
        <v>16660</v>
      </c>
      <c r="J289" t="s">
        <v>754</v>
      </c>
      <c r="K289" t="s">
        <v>639</v>
      </c>
      <c r="L289" t="s">
        <v>640</v>
      </c>
      <c r="M289" t="s">
        <v>16661</v>
      </c>
      <c r="N289" t="s">
        <v>639</v>
      </c>
      <c r="O289" t="s">
        <v>647</v>
      </c>
      <c r="P289" t="s">
        <v>5</v>
      </c>
      <c r="Q289" t="s">
        <v>648</v>
      </c>
      <c r="R289" t="s">
        <v>640</v>
      </c>
      <c r="S289" t="s">
        <v>16662</v>
      </c>
      <c r="T289" t="s">
        <v>16661</v>
      </c>
    </row>
    <row r="290" spans="1:20" x14ac:dyDescent="0.25">
      <c r="A290" t="s">
        <v>239</v>
      </c>
      <c r="B290" t="s">
        <v>245</v>
      </c>
      <c r="C290">
        <v>159</v>
      </c>
      <c r="D290">
        <v>1</v>
      </c>
      <c r="E290" t="s">
        <v>16659</v>
      </c>
      <c r="F290">
        <v>198</v>
      </c>
      <c r="G290">
        <v>0</v>
      </c>
      <c r="H290" t="s">
        <v>637</v>
      </c>
      <c r="I290" t="s">
        <v>16660</v>
      </c>
      <c r="J290" t="s">
        <v>754</v>
      </c>
      <c r="K290" t="s">
        <v>639</v>
      </c>
      <c r="L290" t="s">
        <v>640</v>
      </c>
      <c r="M290" t="s">
        <v>16661</v>
      </c>
      <c r="N290" t="s">
        <v>639</v>
      </c>
      <c r="O290" t="s">
        <v>647</v>
      </c>
      <c r="P290" t="s">
        <v>5</v>
      </c>
      <c r="Q290" t="s">
        <v>648</v>
      </c>
      <c r="R290" t="s">
        <v>640</v>
      </c>
      <c r="S290" t="s">
        <v>16662</v>
      </c>
      <c r="T290" t="s">
        <v>16661</v>
      </c>
    </row>
    <row r="291" spans="1:20" x14ac:dyDescent="0.25">
      <c r="A291" t="s">
        <v>18</v>
      </c>
      <c r="B291" t="s">
        <v>19</v>
      </c>
      <c r="C291">
        <v>66.666666666666671</v>
      </c>
      <c r="D291">
        <v>3</v>
      </c>
      <c r="E291" t="s">
        <v>16663</v>
      </c>
      <c r="F291">
        <v>129</v>
      </c>
      <c r="G291">
        <v>0</v>
      </c>
      <c r="H291" t="s">
        <v>637</v>
      </c>
      <c r="I291" t="s">
        <v>16664</v>
      </c>
      <c r="J291" t="s">
        <v>734</v>
      </c>
      <c r="K291" t="s">
        <v>639</v>
      </c>
      <c r="L291" t="s">
        <v>640</v>
      </c>
      <c r="M291" t="s">
        <v>16665</v>
      </c>
      <c r="N291" t="s">
        <v>639</v>
      </c>
      <c r="O291" t="s">
        <v>641</v>
      </c>
      <c r="P291" t="s">
        <v>5</v>
      </c>
      <c r="Q291" t="s">
        <v>642</v>
      </c>
      <c r="R291" t="s">
        <v>640</v>
      </c>
      <c r="S291" t="s">
        <v>16666</v>
      </c>
      <c r="T291" t="s">
        <v>16665</v>
      </c>
    </row>
    <row r="292" spans="1:20" x14ac:dyDescent="0.25">
      <c r="A292" t="s">
        <v>241</v>
      </c>
      <c r="B292" t="s">
        <v>247</v>
      </c>
      <c r="C292">
        <v>159</v>
      </c>
      <c r="D292">
        <v>1</v>
      </c>
      <c r="E292" t="s">
        <v>16667</v>
      </c>
      <c r="F292">
        <v>198</v>
      </c>
      <c r="G292">
        <v>0</v>
      </c>
      <c r="H292" t="s">
        <v>637</v>
      </c>
      <c r="I292" t="s">
        <v>16668</v>
      </c>
      <c r="J292" t="s">
        <v>15319</v>
      </c>
      <c r="K292" t="s">
        <v>639</v>
      </c>
      <c r="L292" t="s">
        <v>640</v>
      </c>
      <c r="M292" t="s">
        <v>16669</v>
      </c>
      <c r="N292" t="s">
        <v>639</v>
      </c>
      <c r="O292" t="s">
        <v>641</v>
      </c>
      <c r="P292" t="s">
        <v>5</v>
      </c>
      <c r="Q292" t="s">
        <v>642</v>
      </c>
      <c r="R292" t="s">
        <v>640</v>
      </c>
      <c r="S292" t="s">
        <v>16670</v>
      </c>
      <c r="T292" t="s">
        <v>16669</v>
      </c>
    </row>
    <row r="293" spans="1:20" x14ac:dyDescent="0.25">
      <c r="A293" t="s">
        <v>601</v>
      </c>
      <c r="B293" t="s">
        <v>602</v>
      </c>
      <c r="C293">
        <v>159</v>
      </c>
      <c r="D293">
        <v>1</v>
      </c>
      <c r="E293" t="s">
        <v>16667</v>
      </c>
      <c r="F293">
        <v>198</v>
      </c>
      <c r="G293">
        <v>0</v>
      </c>
      <c r="H293" t="s">
        <v>637</v>
      </c>
      <c r="I293" t="s">
        <v>16668</v>
      </c>
      <c r="J293" t="s">
        <v>15319</v>
      </c>
      <c r="K293" t="s">
        <v>639</v>
      </c>
      <c r="L293" t="s">
        <v>640</v>
      </c>
      <c r="M293" t="s">
        <v>16669</v>
      </c>
      <c r="N293" t="s">
        <v>639</v>
      </c>
      <c r="O293" t="s">
        <v>641</v>
      </c>
      <c r="P293" t="s">
        <v>5</v>
      </c>
      <c r="Q293" t="s">
        <v>642</v>
      </c>
      <c r="R293" t="s">
        <v>640</v>
      </c>
      <c r="S293" t="s">
        <v>16670</v>
      </c>
      <c r="T293" t="s">
        <v>16669</v>
      </c>
    </row>
    <row r="294" spans="1:20" x14ac:dyDescent="0.25">
      <c r="A294" t="s">
        <v>241</v>
      </c>
      <c r="B294" t="s">
        <v>247</v>
      </c>
      <c r="C294">
        <v>159</v>
      </c>
      <c r="D294">
        <v>1</v>
      </c>
      <c r="E294" t="s">
        <v>16671</v>
      </c>
      <c r="F294">
        <v>99</v>
      </c>
      <c r="G294">
        <v>0</v>
      </c>
      <c r="H294" t="s">
        <v>637</v>
      </c>
      <c r="I294" t="s">
        <v>16672</v>
      </c>
      <c r="J294" t="s">
        <v>741</v>
      </c>
      <c r="K294" t="s">
        <v>639</v>
      </c>
      <c r="L294" t="s">
        <v>640</v>
      </c>
      <c r="M294" t="s">
        <v>16673</v>
      </c>
      <c r="N294" t="s">
        <v>639</v>
      </c>
      <c r="O294" t="s">
        <v>641</v>
      </c>
      <c r="P294" t="s">
        <v>5</v>
      </c>
      <c r="Q294" t="s">
        <v>642</v>
      </c>
      <c r="R294" t="s">
        <v>640</v>
      </c>
      <c r="S294" t="s">
        <v>16674</v>
      </c>
      <c r="T294" t="s">
        <v>16673</v>
      </c>
    </row>
    <row r="295" spans="1:20" x14ac:dyDescent="0.25">
      <c r="A295" t="s">
        <v>601</v>
      </c>
      <c r="B295" t="s">
        <v>602</v>
      </c>
      <c r="C295">
        <v>159</v>
      </c>
      <c r="D295">
        <v>2</v>
      </c>
      <c r="E295" t="s">
        <v>16675</v>
      </c>
      <c r="F295">
        <v>198</v>
      </c>
      <c r="G295">
        <v>0</v>
      </c>
      <c r="H295" t="s">
        <v>637</v>
      </c>
      <c r="I295" t="s">
        <v>16676</v>
      </c>
      <c r="J295" t="s">
        <v>653</v>
      </c>
      <c r="K295" t="s">
        <v>639</v>
      </c>
      <c r="L295" t="s">
        <v>640</v>
      </c>
      <c r="M295" t="s">
        <v>16677</v>
      </c>
      <c r="N295" t="s">
        <v>639</v>
      </c>
      <c r="O295" t="s">
        <v>641</v>
      </c>
      <c r="P295" t="s">
        <v>5</v>
      </c>
      <c r="Q295" t="s">
        <v>642</v>
      </c>
      <c r="R295" t="s">
        <v>640</v>
      </c>
      <c r="S295" t="s">
        <v>16678</v>
      </c>
      <c r="T295" t="s">
        <v>16677</v>
      </c>
    </row>
    <row r="296" spans="1:20" x14ac:dyDescent="0.25">
      <c r="A296" t="s">
        <v>147</v>
      </c>
      <c r="B296" t="s">
        <v>148</v>
      </c>
      <c r="C296">
        <v>33.333333333333336</v>
      </c>
      <c r="D296">
        <v>3</v>
      </c>
      <c r="E296" t="s">
        <v>16679</v>
      </c>
      <c r="F296">
        <v>190</v>
      </c>
      <c r="G296">
        <v>0</v>
      </c>
      <c r="H296" t="s">
        <v>637</v>
      </c>
      <c r="I296" t="s">
        <v>16680</v>
      </c>
      <c r="J296" t="s">
        <v>708</v>
      </c>
      <c r="K296" t="s">
        <v>639</v>
      </c>
      <c r="L296" t="s">
        <v>640</v>
      </c>
      <c r="M296" t="s">
        <v>16681</v>
      </c>
      <c r="N296" t="s">
        <v>639</v>
      </c>
      <c r="O296" t="s">
        <v>647</v>
      </c>
      <c r="P296" t="s">
        <v>5</v>
      </c>
      <c r="Q296" t="s">
        <v>648</v>
      </c>
      <c r="R296" t="s">
        <v>640</v>
      </c>
      <c r="S296" t="s">
        <v>16682</v>
      </c>
      <c r="T296" t="s">
        <v>16681</v>
      </c>
    </row>
    <row r="297" spans="1:20" x14ac:dyDescent="0.25">
      <c r="A297" t="s">
        <v>240</v>
      </c>
      <c r="B297" t="s">
        <v>246</v>
      </c>
      <c r="C297">
        <v>159</v>
      </c>
      <c r="D297">
        <v>1</v>
      </c>
      <c r="E297" t="s">
        <v>16679</v>
      </c>
      <c r="F297">
        <v>190</v>
      </c>
      <c r="G297">
        <v>0</v>
      </c>
      <c r="H297" t="s">
        <v>637</v>
      </c>
      <c r="I297" t="s">
        <v>16680</v>
      </c>
      <c r="J297" t="s">
        <v>708</v>
      </c>
      <c r="K297" t="s">
        <v>639</v>
      </c>
      <c r="L297" t="s">
        <v>640</v>
      </c>
      <c r="M297" t="s">
        <v>16681</v>
      </c>
      <c r="N297" t="s">
        <v>639</v>
      </c>
      <c r="O297" t="s">
        <v>647</v>
      </c>
      <c r="P297" t="s">
        <v>5</v>
      </c>
      <c r="Q297" t="s">
        <v>648</v>
      </c>
      <c r="R297" t="s">
        <v>640</v>
      </c>
      <c r="S297" t="s">
        <v>16682</v>
      </c>
      <c r="T297" t="s">
        <v>16681</v>
      </c>
    </row>
    <row r="298" spans="1:20" x14ac:dyDescent="0.25">
      <c r="A298" t="s">
        <v>147</v>
      </c>
      <c r="B298" t="s">
        <v>148</v>
      </c>
      <c r="C298">
        <v>33.333333333333336</v>
      </c>
      <c r="D298">
        <v>3</v>
      </c>
      <c r="E298" t="s">
        <v>16683</v>
      </c>
      <c r="F298">
        <v>199</v>
      </c>
      <c r="G298">
        <v>0</v>
      </c>
      <c r="H298" t="s">
        <v>637</v>
      </c>
      <c r="I298" t="s">
        <v>16684</v>
      </c>
      <c r="J298" t="s">
        <v>726</v>
      </c>
      <c r="K298" t="s">
        <v>639</v>
      </c>
      <c r="L298" t="s">
        <v>640</v>
      </c>
      <c r="M298" t="s">
        <v>16685</v>
      </c>
      <c r="N298" t="s">
        <v>639</v>
      </c>
      <c r="O298" t="s">
        <v>647</v>
      </c>
      <c r="P298" t="s">
        <v>5</v>
      </c>
      <c r="Q298" t="s">
        <v>648</v>
      </c>
      <c r="R298" t="s">
        <v>640</v>
      </c>
      <c r="S298" t="s">
        <v>16686</v>
      </c>
      <c r="T298" t="s">
        <v>16685</v>
      </c>
    </row>
    <row r="299" spans="1:20" x14ac:dyDescent="0.25">
      <c r="A299" t="s">
        <v>601</v>
      </c>
      <c r="B299" t="s">
        <v>602</v>
      </c>
      <c r="C299">
        <v>159</v>
      </c>
      <c r="D299">
        <v>1</v>
      </c>
      <c r="E299" t="s">
        <v>16683</v>
      </c>
      <c r="F299">
        <v>199</v>
      </c>
      <c r="G299">
        <v>0</v>
      </c>
      <c r="H299" t="s">
        <v>637</v>
      </c>
      <c r="I299" t="s">
        <v>16684</v>
      </c>
      <c r="J299" t="s">
        <v>726</v>
      </c>
      <c r="K299" t="s">
        <v>639</v>
      </c>
      <c r="L299" t="s">
        <v>640</v>
      </c>
      <c r="M299" t="s">
        <v>16685</v>
      </c>
      <c r="N299" t="s">
        <v>639</v>
      </c>
      <c r="O299" t="s">
        <v>647</v>
      </c>
      <c r="P299" t="s">
        <v>5</v>
      </c>
      <c r="Q299" t="s">
        <v>648</v>
      </c>
      <c r="R299" t="s">
        <v>640</v>
      </c>
      <c r="S299" t="s">
        <v>16686</v>
      </c>
      <c r="T299" t="s">
        <v>16685</v>
      </c>
    </row>
    <row r="300" spans="1:20" x14ac:dyDescent="0.25">
      <c r="A300" t="s">
        <v>22</v>
      </c>
      <c r="B300" t="s">
        <v>27</v>
      </c>
      <c r="C300">
        <v>69.900000000000006</v>
      </c>
      <c r="D300">
        <v>10</v>
      </c>
      <c r="E300" t="s">
        <v>16687</v>
      </c>
      <c r="F300">
        <v>800</v>
      </c>
      <c r="G300">
        <v>0</v>
      </c>
      <c r="H300" t="s">
        <v>649</v>
      </c>
      <c r="I300" t="s">
        <v>16688</v>
      </c>
      <c r="J300" t="s">
        <v>16689</v>
      </c>
      <c r="K300" t="s">
        <v>16690</v>
      </c>
      <c r="L300" t="s">
        <v>896</v>
      </c>
      <c r="M300" t="s">
        <v>16630</v>
      </c>
      <c r="N300" t="s">
        <v>639</v>
      </c>
      <c r="O300" t="s">
        <v>651</v>
      </c>
      <c r="P300" t="s">
        <v>26</v>
      </c>
      <c r="Q300" t="s">
        <v>652</v>
      </c>
      <c r="R300" t="s">
        <v>640</v>
      </c>
      <c r="S300" t="s">
        <v>16691</v>
      </c>
      <c r="T300" t="s">
        <v>16692</v>
      </c>
    </row>
    <row r="301" spans="1:20" x14ac:dyDescent="0.25">
      <c r="A301" t="s">
        <v>241</v>
      </c>
      <c r="B301" t="s">
        <v>247</v>
      </c>
      <c r="C301">
        <v>159</v>
      </c>
      <c r="D301">
        <v>1</v>
      </c>
      <c r="E301" t="s">
        <v>16693</v>
      </c>
      <c r="F301">
        <v>90</v>
      </c>
      <c r="G301">
        <v>0</v>
      </c>
      <c r="H301" t="s">
        <v>637</v>
      </c>
      <c r="I301" t="s">
        <v>16694</v>
      </c>
      <c r="J301" t="s">
        <v>757</v>
      </c>
      <c r="K301" t="s">
        <v>639</v>
      </c>
      <c r="L301" t="s">
        <v>640</v>
      </c>
      <c r="M301" t="s">
        <v>16695</v>
      </c>
      <c r="N301" t="s">
        <v>639</v>
      </c>
      <c r="O301" t="s">
        <v>641</v>
      </c>
      <c r="P301" t="s">
        <v>5</v>
      </c>
      <c r="Q301" t="s">
        <v>642</v>
      </c>
      <c r="R301" t="s">
        <v>640</v>
      </c>
      <c r="S301" t="s">
        <v>16696</v>
      </c>
      <c r="T301" t="s">
        <v>16692</v>
      </c>
    </row>
    <row r="302" spans="1:20" x14ac:dyDescent="0.25">
      <c r="A302" t="s">
        <v>241</v>
      </c>
      <c r="B302" t="s">
        <v>247</v>
      </c>
      <c r="C302">
        <v>159</v>
      </c>
      <c r="D302">
        <v>1</v>
      </c>
      <c r="E302" t="s">
        <v>16697</v>
      </c>
      <c r="F302">
        <v>90</v>
      </c>
      <c r="G302">
        <v>0</v>
      </c>
      <c r="H302" t="s">
        <v>637</v>
      </c>
      <c r="I302" t="s">
        <v>16698</v>
      </c>
      <c r="J302" t="s">
        <v>653</v>
      </c>
      <c r="K302" t="s">
        <v>639</v>
      </c>
      <c r="L302" t="s">
        <v>640</v>
      </c>
      <c r="M302" t="s">
        <v>16695</v>
      </c>
      <c r="N302" t="s">
        <v>639</v>
      </c>
      <c r="O302" t="s">
        <v>641</v>
      </c>
      <c r="P302" t="s">
        <v>5</v>
      </c>
      <c r="Q302" t="s">
        <v>642</v>
      </c>
      <c r="R302" t="s">
        <v>640</v>
      </c>
      <c r="S302" t="s">
        <v>16699</v>
      </c>
      <c r="T302" t="s">
        <v>16695</v>
      </c>
    </row>
    <row r="303" spans="1:20" x14ac:dyDescent="0.25">
      <c r="A303" t="s">
        <v>601</v>
      </c>
      <c r="B303" t="s">
        <v>602</v>
      </c>
      <c r="C303">
        <v>159</v>
      </c>
      <c r="D303">
        <v>1</v>
      </c>
      <c r="E303" t="s">
        <v>16700</v>
      </c>
      <c r="F303">
        <v>90</v>
      </c>
      <c r="G303">
        <v>0</v>
      </c>
      <c r="H303" t="s">
        <v>637</v>
      </c>
      <c r="I303" t="s">
        <v>16701</v>
      </c>
      <c r="J303" t="s">
        <v>659</v>
      </c>
      <c r="K303" t="s">
        <v>639</v>
      </c>
      <c r="L303" t="s">
        <v>640</v>
      </c>
      <c r="M303" t="s">
        <v>16702</v>
      </c>
      <c r="N303" t="s">
        <v>639</v>
      </c>
      <c r="O303" t="s">
        <v>641</v>
      </c>
      <c r="P303" t="s">
        <v>5</v>
      </c>
      <c r="Q303" t="s">
        <v>642</v>
      </c>
      <c r="R303" t="s">
        <v>640</v>
      </c>
      <c r="S303" t="s">
        <v>16703</v>
      </c>
      <c r="T303" t="s">
        <v>16702</v>
      </c>
    </row>
    <row r="304" spans="1:20" x14ac:dyDescent="0.25">
      <c r="A304" t="s">
        <v>240</v>
      </c>
      <c r="B304" t="s">
        <v>246</v>
      </c>
      <c r="C304">
        <v>159</v>
      </c>
      <c r="D304">
        <v>2</v>
      </c>
      <c r="E304" t="s">
        <v>16704</v>
      </c>
      <c r="F304">
        <v>270</v>
      </c>
      <c r="G304">
        <v>0</v>
      </c>
      <c r="H304" t="s">
        <v>637</v>
      </c>
      <c r="I304" t="s">
        <v>16705</v>
      </c>
      <c r="J304" t="s">
        <v>674</v>
      </c>
      <c r="K304" t="s">
        <v>639</v>
      </c>
      <c r="L304" t="s">
        <v>640</v>
      </c>
      <c r="M304" t="s">
        <v>16702</v>
      </c>
      <c r="N304" t="s">
        <v>639</v>
      </c>
      <c r="O304" t="s">
        <v>641</v>
      </c>
      <c r="P304" t="s">
        <v>5</v>
      </c>
      <c r="Q304" t="s">
        <v>642</v>
      </c>
      <c r="R304" t="s">
        <v>640</v>
      </c>
      <c r="S304" t="s">
        <v>16706</v>
      </c>
      <c r="T304" t="s">
        <v>16702</v>
      </c>
    </row>
    <row r="305" spans="1:20" x14ac:dyDescent="0.25">
      <c r="A305" t="s">
        <v>240</v>
      </c>
      <c r="B305" t="s">
        <v>246</v>
      </c>
      <c r="C305">
        <v>159</v>
      </c>
      <c r="D305">
        <v>1</v>
      </c>
      <c r="E305" t="s">
        <v>16704</v>
      </c>
      <c r="F305">
        <v>270</v>
      </c>
      <c r="G305">
        <v>0</v>
      </c>
      <c r="H305" t="s">
        <v>637</v>
      </c>
      <c r="I305" t="s">
        <v>16705</v>
      </c>
      <c r="J305" t="s">
        <v>674</v>
      </c>
      <c r="K305" t="s">
        <v>639</v>
      </c>
      <c r="L305" t="s">
        <v>640</v>
      </c>
      <c r="M305" t="s">
        <v>16702</v>
      </c>
      <c r="N305" t="s">
        <v>639</v>
      </c>
      <c r="O305" t="s">
        <v>641</v>
      </c>
      <c r="P305" t="s">
        <v>5</v>
      </c>
      <c r="Q305" t="s">
        <v>642</v>
      </c>
      <c r="R305" t="s">
        <v>640</v>
      </c>
      <c r="S305" t="s">
        <v>16706</v>
      </c>
      <c r="T305" t="s">
        <v>16702</v>
      </c>
    </row>
    <row r="306" spans="1:20" x14ac:dyDescent="0.25">
      <c r="A306" t="s">
        <v>601</v>
      </c>
      <c r="B306" t="s">
        <v>602</v>
      </c>
      <c r="C306">
        <v>159</v>
      </c>
      <c r="D306">
        <v>2</v>
      </c>
      <c r="E306" t="s">
        <v>16707</v>
      </c>
      <c r="F306">
        <v>198</v>
      </c>
      <c r="G306">
        <v>0</v>
      </c>
      <c r="H306" t="s">
        <v>637</v>
      </c>
      <c r="I306" t="s">
        <v>16623</v>
      </c>
      <c r="J306" t="s">
        <v>681</v>
      </c>
      <c r="K306" t="s">
        <v>639</v>
      </c>
      <c r="L306" t="s">
        <v>640</v>
      </c>
      <c r="M306" t="s">
        <v>16708</v>
      </c>
      <c r="N306" t="s">
        <v>639</v>
      </c>
      <c r="O306" t="s">
        <v>641</v>
      </c>
      <c r="P306" t="s">
        <v>5</v>
      </c>
      <c r="Q306" t="s">
        <v>642</v>
      </c>
      <c r="R306" t="s">
        <v>640</v>
      </c>
      <c r="S306" t="s">
        <v>16709</v>
      </c>
      <c r="T306" t="s">
        <v>16708</v>
      </c>
    </row>
    <row r="307" spans="1:20" x14ac:dyDescent="0.25">
      <c r="A307" t="s">
        <v>240</v>
      </c>
      <c r="B307" t="s">
        <v>246</v>
      </c>
      <c r="C307">
        <v>90</v>
      </c>
      <c r="D307">
        <v>1</v>
      </c>
      <c r="E307" t="s">
        <v>16710</v>
      </c>
      <c r="F307">
        <v>90</v>
      </c>
      <c r="G307">
        <v>0</v>
      </c>
      <c r="H307" t="s">
        <v>649</v>
      </c>
      <c r="I307" t="s">
        <v>5994</v>
      </c>
      <c r="J307" t="s">
        <v>16711</v>
      </c>
      <c r="K307" t="s">
        <v>16712</v>
      </c>
      <c r="L307" t="s">
        <v>889</v>
      </c>
      <c r="M307" t="s">
        <v>16713</v>
      </c>
      <c r="N307" t="s">
        <v>639</v>
      </c>
      <c r="O307" t="s">
        <v>651</v>
      </c>
      <c r="P307" t="s">
        <v>26</v>
      </c>
      <c r="Q307" t="s">
        <v>652</v>
      </c>
      <c r="R307" t="s">
        <v>640</v>
      </c>
      <c r="S307" t="s">
        <v>16714</v>
      </c>
      <c r="T307" t="s">
        <v>16708</v>
      </c>
    </row>
    <row r="308" spans="1:20" x14ac:dyDescent="0.25">
      <c r="A308" t="s">
        <v>147</v>
      </c>
      <c r="B308" t="s">
        <v>148</v>
      </c>
      <c r="C308">
        <v>33.333333333333336</v>
      </c>
      <c r="D308">
        <v>3</v>
      </c>
      <c r="E308" t="s">
        <v>16715</v>
      </c>
      <c r="F308">
        <v>100</v>
      </c>
      <c r="G308">
        <v>0</v>
      </c>
      <c r="H308" t="s">
        <v>637</v>
      </c>
      <c r="I308" t="s">
        <v>15218</v>
      </c>
      <c r="J308" t="s">
        <v>727</v>
      </c>
      <c r="K308" t="s">
        <v>639</v>
      </c>
      <c r="L308" t="s">
        <v>640</v>
      </c>
      <c r="M308" t="s">
        <v>16708</v>
      </c>
      <c r="N308" t="s">
        <v>639</v>
      </c>
      <c r="O308" t="s">
        <v>647</v>
      </c>
      <c r="P308" t="s">
        <v>5</v>
      </c>
      <c r="Q308" t="s">
        <v>648</v>
      </c>
      <c r="R308" t="s">
        <v>640</v>
      </c>
      <c r="S308" t="s">
        <v>16716</v>
      </c>
      <c r="T308" t="s">
        <v>16708</v>
      </c>
    </row>
    <row r="309" spans="1:20" x14ac:dyDescent="0.25">
      <c r="A309" t="s">
        <v>147</v>
      </c>
      <c r="B309" t="s">
        <v>148</v>
      </c>
      <c r="C309">
        <v>50</v>
      </c>
      <c r="D309">
        <v>12</v>
      </c>
      <c r="E309" t="s">
        <v>16717</v>
      </c>
      <c r="F309">
        <v>400</v>
      </c>
      <c r="G309">
        <v>0</v>
      </c>
      <c r="H309" t="s">
        <v>637</v>
      </c>
      <c r="I309" t="s">
        <v>16718</v>
      </c>
      <c r="J309" t="s">
        <v>683</v>
      </c>
      <c r="K309" t="s">
        <v>639</v>
      </c>
      <c r="L309" t="s">
        <v>640</v>
      </c>
      <c r="M309" t="s">
        <v>16719</v>
      </c>
      <c r="N309" t="s">
        <v>639</v>
      </c>
      <c r="O309" t="s">
        <v>641</v>
      </c>
      <c r="P309" t="s">
        <v>5</v>
      </c>
      <c r="Q309" t="s">
        <v>642</v>
      </c>
      <c r="R309" t="s">
        <v>640</v>
      </c>
      <c r="S309" t="s">
        <v>16720</v>
      </c>
      <c r="T309" t="s">
        <v>16719</v>
      </c>
    </row>
    <row r="310" spans="1:20" x14ac:dyDescent="0.25">
      <c r="A310" t="s">
        <v>147</v>
      </c>
      <c r="B310" t="s">
        <v>148</v>
      </c>
      <c r="C310">
        <v>33.333333333333336</v>
      </c>
      <c r="D310">
        <v>3</v>
      </c>
      <c r="E310" t="s">
        <v>16721</v>
      </c>
      <c r="F310">
        <v>100</v>
      </c>
      <c r="G310">
        <v>0</v>
      </c>
      <c r="H310" t="s">
        <v>637</v>
      </c>
      <c r="I310" t="s">
        <v>16722</v>
      </c>
      <c r="J310" t="s">
        <v>675</v>
      </c>
      <c r="K310" t="s">
        <v>639</v>
      </c>
      <c r="L310" t="s">
        <v>640</v>
      </c>
      <c r="M310" t="s">
        <v>16723</v>
      </c>
      <c r="N310" t="s">
        <v>639</v>
      </c>
      <c r="O310" t="s">
        <v>641</v>
      </c>
      <c r="P310" t="s">
        <v>5</v>
      </c>
      <c r="Q310" t="s">
        <v>642</v>
      </c>
      <c r="R310" t="s">
        <v>640</v>
      </c>
      <c r="S310" t="s">
        <v>16724</v>
      </c>
      <c r="T310" t="s">
        <v>16723</v>
      </c>
    </row>
    <row r="311" spans="1:20" x14ac:dyDescent="0.25">
      <c r="A311" t="s">
        <v>22</v>
      </c>
      <c r="B311" t="s">
        <v>27</v>
      </c>
      <c r="C311">
        <v>120</v>
      </c>
      <c r="D311">
        <v>1</v>
      </c>
      <c r="E311" t="s">
        <v>16725</v>
      </c>
      <c r="F311">
        <v>100</v>
      </c>
      <c r="G311">
        <v>0</v>
      </c>
      <c r="H311" t="s">
        <v>637</v>
      </c>
      <c r="I311" t="s">
        <v>16726</v>
      </c>
      <c r="J311" t="s">
        <v>798</v>
      </c>
      <c r="K311" t="s">
        <v>639</v>
      </c>
      <c r="L311" t="s">
        <v>640</v>
      </c>
      <c r="M311" t="s">
        <v>16727</v>
      </c>
      <c r="N311" t="s">
        <v>639</v>
      </c>
      <c r="O311" t="s">
        <v>641</v>
      </c>
      <c r="P311" t="s">
        <v>5</v>
      </c>
      <c r="Q311" t="s">
        <v>642</v>
      </c>
      <c r="R311" t="s">
        <v>640</v>
      </c>
      <c r="S311" t="s">
        <v>16728</v>
      </c>
      <c r="T311" t="s">
        <v>16727</v>
      </c>
    </row>
    <row r="312" spans="1:20" x14ac:dyDescent="0.25">
      <c r="A312" t="s">
        <v>147</v>
      </c>
      <c r="B312" t="s">
        <v>148</v>
      </c>
      <c r="C312">
        <v>33.333333333333336</v>
      </c>
      <c r="D312">
        <v>3</v>
      </c>
      <c r="E312" t="s">
        <v>16729</v>
      </c>
      <c r="F312">
        <v>100</v>
      </c>
      <c r="G312">
        <v>0</v>
      </c>
      <c r="H312" t="s">
        <v>637</v>
      </c>
      <c r="I312" t="s">
        <v>16730</v>
      </c>
      <c r="J312" t="s">
        <v>704</v>
      </c>
      <c r="K312" t="s">
        <v>639</v>
      </c>
      <c r="L312" t="s">
        <v>640</v>
      </c>
      <c r="M312" t="s">
        <v>16731</v>
      </c>
      <c r="N312" t="s">
        <v>639</v>
      </c>
      <c r="O312" t="s">
        <v>647</v>
      </c>
      <c r="P312" t="s">
        <v>5</v>
      </c>
      <c r="Q312" t="s">
        <v>648</v>
      </c>
      <c r="R312" t="s">
        <v>640</v>
      </c>
      <c r="S312" t="s">
        <v>16732</v>
      </c>
      <c r="T312" t="s">
        <v>16731</v>
      </c>
    </row>
    <row r="313" spans="1:20" x14ac:dyDescent="0.25">
      <c r="A313" t="s">
        <v>18</v>
      </c>
      <c r="B313" t="s">
        <v>19</v>
      </c>
      <c r="C313">
        <v>66.666666666666671</v>
      </c>
      <c r="D313">
        <v>3</v>
      </c>
      <c r="E313" t="s">
        <v>16733</v>
      </c>
      <c r="F313">
        <v>100</v>
      </c>
      <c r="G313">
        <v>0</v>
      </c>
      <c r="H313" t="s">
        <v>637</v>
      </c>
      <c r="I313" t="s">
        <v>16734</v>
      </c>
      <c r="J313" t="s">
        <v>722</v>
      </c>
      <c r="K313" t="s">
        <v>639</v>
      </c>
      <c r="L313" t="s">
        <v>640</v>
      </c>
      <c r="M313" t="s">
        <v>16735</v>
      </c>
      <c r="N313" t="s">
        <v>639</v>
      </c>
      <c r="O313" t="s">
        <v>647</v>
      </c>
      <c r="P313" t="s">
        <v>5</v>
      </c>
      <c r="Q313" t="s">
        <v>648</v>
      </c>
      <c r="R313" t="s">
        <v>640</v>
      </c>
      <c r="S313" t="s">
        <v>16736</v>
      </c>
      <c r="T313" t="s">
        <v>16737</v>
      </c>
    </row>
    <row r="314" spans="1:20" x14ac:dyDescent="0.25">
      <c r="A314" t="s">
        <v>147</v>
      </c>
      <c r="B314" t="s">
        <v>148</v>
      </c>
      <c r="C314">
        <v>40</v>
      </c>
      <c r="D314">
        <v>10</v>
      </c>
      <c r="E314" t="s">
        <v>16738</v>
      </c>
      <c r="F314">
        <v>330</v>
      </c>
      <c r="G314">
        <v>0</v>
      </c>
      <c r="H314" t="s">
        <v>637</v>
      </c>
      <c r="I314" t="s">
        <v>2057</v>
      </c>
      <c r="J314" t="s">
        <v>663</v>
      </c>
      <c r="K314" t="s">
        <v>639</v>
      </c>
      <c r="L314" t="s">
        <v>640</v>
      </c>
      <c r="M314" t="s">
        <v>16739</v>
      </c>
      <c r="N314" t="s">
        <v>639</v>
      </c>
      <c r="O314" t="s">
        <v>641</v>
      </c>
      <c r="P314" t="s">
        <v>5</v>
      </c>
      <c r="Q314" t="s">
        <v>642</v>
      </c>
      <c r="R314" t="s">
        <v>640</v>
      </c>
      <c r="S314" t="s">
        <v>16740</v>
      </c>
      <c r="T314" t="s">
        <v>16739</v>
      </c>
    </row>
    <row r="315" spans="1:20" x14ac:dyDescent="0.25">
      <c r="A315" t="s">
        <v>239</v>
      </c>
      <c r="B315" t="s">
        <v>245</v>
      </c>
      <c r="C315">
        <v>159</v>
      </c>
      <c r="D315">
        <v>1</v>
      </c>
      <c r="E315" t="s">
        <v>16741</v>
      </c>
      <c r="F315">
        <v>90</v>
      </c>
      <c r="G315">
        <v>0</v>
      </c>
      <c r="H315" t="s">
        <v>637</v>
      </c>
      <c r="I315" t="s">
        <v>917</v>
      </c>
      <c r="J315" t="s">
        <v>722</v>
      </c>
      <c r="K315" t="s">
        <v>639</v>
      </c>
      <c r="L315" t="s">
        <v>640</v>
      </c>
      <c r="M315" t="s">
        <v>16742</v>
      </c>
      <c r="N315" t="s">
        <v>639</v>
      </c>
      <c r="O315" t="s">
        <v>647</v>
      </c>
      <c r="P315" t="s">
        <v>5</v>
      </c>
      <c r="Q315" t="s">
        <v>648</v>
      </c>
      <c r="R315" t="s">
        <v>640</v>
      </c>
      <c r="S315" t="s">
        <v>16743</v>
      </c>
      <c r="T315" t="s">
        <v>16742</v>
      </c>
    </row>
    <row r="316" spans="1:20" x14ac:dyDescent="0.25">
      <c r="A316" t="s">
        <v>601</v>
      </c>
      <c r="B316" t="s">
        <v>602</v>
      </c>
      <c r="C316">
        <v>159</v>
      </c>
      <c r="D316">
        <v>1</v>
      </c>
      <c r="E316" t="s">
        <v>16744</v>
      </c>
      <c r="F316">
        <v>99</v>
      </c>
      <c r="G316">
        <v>0</v>
      </c>
      <c r="H316" t="s">
        <v>637</v>
      </c>
      <c r="I316" t="s">
        <v>16745</v>
      </c>
      <c r="J316" t="s">
        <v>728</v>
      </c>
      <c r="K316" t="s">
        <v>639</v>
      </c>
      <c r="L316" t="s">
        <v>640</v>
      </c>
      <c r="M316" t="s">
        <v>16746</v>
      </c>
      <c r="N316" t="s">
        <v>639</v>
      </c>
      <c r="O316" t="s">
        <v>641</v>
      </c>
      <c r="P316" t="s">
        <v>5</v>
      </c>
      <c r="Q316" t="s">
        <v>642</v>
      </c>
      <c r="R316" t="s">
        <v>640</v>
      </c>
      <c r="S316" t="s">
        <v>16747</v>
      </c>
      <c r="T316" t="s">
        <v>16746</v>
      </c>
    </row>
    <row r="317" spans="1:20" x14ac:dyDescent="0.25">
      <c r="A317" t="s">
        <v>147</v>
      </c>
      <c r="B317" t="s">
        <v>148</v>
      </c>
      <c r="C317">
        <v>50</v>
      </c>
      <c r="D317">
        <v>6</v>
      </c>
      <c r="E317" t="s">
        <v>16748</v>
      </c>
      <c r="F317">
        <v>200</v>
      </c>
      <c r="G317">
        <v>0</v>
      </c>
      <c r="H317" t="s">
        <v>637</v>
      </c>
      <c r="I317" t="s">
        <v>16749</v>
      </c>
      <c r="J317" t="s">
        <v>664</v>
      </c>
      <c r="K317" t="s">
        <v>639</v>
      </c>
      <c r="L317" t="s">
        <v>640</v>
      </c>
      <c r="M317" t="s">
        <v>16746</v>
      </c>
      <c r="N317" t="s">
        <v>639</v>
      </c>
      <c r="O317" t="s">
        <v>647</v>
      </c>
      <c r="P317" t="s">
        <v>5</v>
      </c>
      <c r="Q317" t="s">
        <v>648</v>
      </c>
      <c r="R317" t="s">
        <v>640</v>
      </c>
      <c r="S317" t="s">
        <v>16750</v>
      </c>
      <c r="T317" t="s">
        <v>16746</v>
      </c>
    </row>
    <row r="318" spans="1:20" x14ac:dyDescent="0.25">
      <c r="A318" t="s">
        <v>241</v>
      </c>
      <c r="B318" t="s">
        <v>247</v>
      </c>
      <c r="C318">
        <v>159</v>
      </c>
      <c r="D318">
        <v>1</v>
      </c>
      <c r="E318" t="s">
        <v>16751</v>
      </c>
      <c r="F318">
        <v>99</v>
      </c>
      <c r="G318">
        <v>0</v>
      </c>
      <c r="H318" t="s">
        <v>637</v>
      </c>
      <c r="I318" t="s">
        <v>16752</v>
      </c>
      <c r="J318" t="s">
        <v>707</v>
      </c>
      <c r="K318" t="s">
        <v>639</v>
      </c>
      <c r="L318" t="s">
        <v>640</v>
      </c>
      <c r="M318" t="s">
        <v>16753</v>
      </c>
      <c r="N318" t="s">
        <v>639</v>
      </c>
      <c r="O318" t="s">
        <v>641</v>
      </c>
      <c r="P318" t="s">
        <v>5</v>
      </c>
      <c r="Q318" t="s">
        <v>642</v>
      </c>
      <c r="R318" t="s">
        <v>640</v>
      </c>
      <c r="S318" t="s">
        <v>16754</v>
      </c>
      <c r="T318" t="s">
        <v>16753</v>
      </c>
    </row>
    <row r="319" spans="1:20" x14ac:dyDescent="0.25">
      <c r="A319" t="s">
        <v>3</v>
      </c>
      <c r="B319" t="s">
        <v>4</v>
      </c>
      <c r="C319">
        <v>33.333333333333336</v>
      </c>
      <c r="D319">
        <v>3</v>
      </c>
      <c r="E319" t="s">
        <v>16755</v>
      </c>
      <c r="F319">
        <v>109</v>
      </c>
      <c r="G319">
        <v>0</v>
      </c>
      <c r="H319" t="s">
        <v>637</v>
      </c>
      <c r="I319" t="s">
        <v>16756</v>
      </c>
      <c r="J319" t="s">
        <v>755</v>
      </c>
      <c r="K319" t="s">
        <v>639</v>
      </c>
      <c r="L319" t="s">
        <v>640</v>
      </c>
      <c r="M319" t="s">
        <v>16757</v>
      </c>
      <c r="N319" t="s">
        <v>639</v>
      </c>
      <c r="O319" t="s">
        <v>641</v>
      </c>
      <c r="P319" t="s">
        <v>5</v>
      </c>
      <c r="Q319" t="s">
        <v>642</v>
      </c>
      <c r="R319" t="s">
        <v>640</v>
      </c>
      <c r="S319" t="s">
        <v>16758</v>
      </c>
      <c r="T319" t="s">
        <v>16757</v>
      </c>
    </row>
    <row r="320" spans="1:20" x14ac:dyDescent="0.25">
      <c r="A320" t="s">
        <v>116</v>
      </c>
      <c r="B320" t="s">
        <v>117</v>
      </c>
      <c r="C320">
        <v>12</v>
      </c>
      <c r="D320">
        <v>10</v>
      </c>
      <c r="E320" t="s">
        <v>16759</v>
      </c>
      <c r="F320">
        <v>310</v>
      </c>
      <c r="G320">
        <v>10</v>
      </c>
      <c r="H320" t="s">
        <v>649</v>
      </c>
      <c r="I320" t="s">
        <v>4773</v>
      </c>
      <c r="J320" t="s">
        <v>16760</v>
      </c>
      <c r="K320" t="s">
        <v>7315</v>
      </c>
      <c r="L320" t="s">
        <v>906</v>
      </c>
      <c r="M320" t="s">
        <v>16761</v>
      </c>
      <c r="N320" t="s">
        <v>639</v>
      </c>
      <c r="O320" t="s">
        <v>651</v>
      </c>
      <c r="P320" t="s">
        <v>26</v>
      </c>
      <c r="Q320" t="s">
        <v>652</v>
      </c>
      <c r="R320" t="s">
        <v>640</v>
      </c>
      <c r="S320" t="s">
        <v>16762</v>
      </c>
      <c r="T320" t="s">
        <v>16761</v>
      </c>
    </row>
    <row r="321" spans="1:20" x14ac:dyDescent="0.25">
      <c r="A321" t="s">
        <v>101</v>
      </c>
      <c r="B321" t="s">
        <v>74</v>
      </c>
      <c r="C321">
        <v>80</v>
      </c>
      <c r="D321">
        <v>2</v>
      </c>
      <c r="E321" t="s">
        <v>16759</v>
      </c>
      <c r="F321">
        <v>310</v>
      </c>
      <c r="G321">
        <v>10</v>
      </c>
      <c r="H321" t="s">
        <v>649</v>
      </c>
      <c r="I321" t="s">
        <v>4773</v>
      </c>
      <c r="J321" t="s">
        <v>16760</v>
      </c>
      <c r="K321" t="s">
        <v>7315</v>
      </c>
      <c r="L321" t="s">
        <v>906</v>
      </c>
      <c r="M321" t="s">
        <v>16761</v>
      </c>
      <c r="N321" t="s">
        <v>639</v>
      </c>
      <c r="O321" t="s">
        <v>651</v>
      </c>
      <c r="P321" t="s">
        <v>26</v>
      </c>
      <c r="Q321" t="s">
        <v>652</v>
      </c>
      <c r="R321" t="s">
        <v>640</v>
      </c>
      <c r="S321" t="s">
        <v>16762</v>
      </c>
      <c r="T321" t="s">
        <v>16761</v>
      </c>
    </row>
    <row r="322" spans="1:20" x14ac:dyDescent="0.25">
      <c r="A322" t="s">
        <v>241</v>
      </c>
      <c r="B322" t="s">
        <v>247</v>
      </c>
      <c r="C322">
        <v>159</v>
      </c>
      <c r="D322">
        <v>1</v>
      </c>
      <c r="E322" t="s">
        <v>16763</v>
      </c>
      <c r="F322">
        <v>90</v>
      </c>
      <c r="G322">
        <v>0</v>
      </c>
      <c r="H322" t="s">
        <v>637</v>
      </c>
      <c r="I322" t="s">
        <v>16764</v>
      </c>
      <c r="J322" t="s">
        <v>767</v>
      </c>
      <c r="K322" t="s">
        <v>639</v>
      </c>
      <c r="L322" t="s">
        <v>640</v>
      </c>
      <c r="M322" t="s">
        <v>16765</v>
      </c>
      <c r="N322" t="s">
        <v>639</v>
      </c>
      <c r="O322" t="s">
        <v>647</v>
      </c>
      <c r="P322" t="s">
        <v>5</v>
      </c>
      <c r="Q322" t="s">
        <v>648</v>
      </c>
      <c r="R322" t="s">
        <v>640</v>
      </c>
      <c r="S322" t="s">
        <v>16766</v>
      </c>
      <c r="T322" t="s">
        <v>16765</v>
      </c>
    </row>
    <row r="323" spans="1:20" x14ac:dyDescent="0.25">
      <c r="A323" t="s">
        <v>147</v>
      </c>
      <c r="B323" t="s">
        <v>148</v>
      </c>
      <c r="C323">
        <v>33.333333333333336</v>
      </c>
      <c r="D323">
        <v>3</v>
      </c>
      <c r="E323" t="s">
        <v>16767</v>
      </c>
      <c r="F323">
        <v>129</v>
      </c>
      <c r="G323">
        <v>29</v>
      </c>
      <c r="H323" t="s">
        <v>637</v>
      </c>
      <c r="I323" t="s">
        <v>16768</v>
      </c>
      <c r="J323" t="s">
        <v>664</v>
      </c>
      <c r="K323" t="s">
        <v>639</v>
      </c>
      <c r="L323" t="s">
        <v>640</v>
      </c>
      <c r="M323" t="s">
        <v>16769</v>
      </c>
      <c r="N323" t="s">
        <v>639</v>
      </c>
      <c r="O323" t="s">
        <v>647</v>
      </c>
      <c r="P323" t="s">
        <v>5</v>
      </c>
      <c r="Q323" t="s">
        <v>648</v>
      </c>
      <c r="R323" t="s">
        <v>640</v>
      </c>
      <c r="S323" t="s">
        <v>16770</v>
      </c>
      <c r="T323" t="s">
        <v>16769</v>
      </c>
    </row>
    <row r="324" spans="1:20" x14ac:dyDescent="0.25">
      <c r="A324" t="s">
        <v>239</v>
      </c>
      <c r="B324" t="s">
        <v>742</v>
      </c>
      <c r="C324">
        <v>103.55</v>
      </c>
      <c r="D324">
        <v>2</v>
      </c>
      <c r="E324" t="s">
        <v>16771</v>
      </c>
      <c r="F324">
        <v>207.1</v>
      </c>
      <c r="G324">
        <v>0</v>
      </c>
      <c r="H324" t="s">
        <v>677</v>
      </c>
      <c r="I324" t="s">
        <v>16772</v>
      </c>
      <c r="J324" t="s">
        <v>16773</v>
      </c>
      <c r="K324" t="s">
        <v>919</v>
      </c>
      <c r="L324" t="s">
        <v>16774</v>
      </c>
      <c r="M324" t="s">
        <v>16769</v>
      </c>
      <c r="N324" t="s">
        <v>639</v>
      </c>
      <c r="O324" t="s">
        <v>678</v>
      </c>
      <c r="P324" t="s">
        <v>23</v>
      </c>
      <c r="Q324" t="s">
        <v>679</v>
      </c>
      <c r="R324" t="s">
        <v>640</v>
      </c>
      <c r="S324" t="s">
        <v>16775</v>
      </c>
      <c r="T324" t="s">
        <v>16769</v>
      </c>
    </row>
    <row r="325" spans="1:20" x14ac:dyDescent="0.25">
      <c r="A325" t="s">
        <v>601</v>
      </c>
      <c r="B325" t="s">
        <v>602</v>
      </c>
      <c r="C325">
        <v>159</v>
      </c>
      <c r="D325">
        <v>1</v>
      </c>
      <c r="E325" t="s">
        <v>16776</v>
      </c>
      <c r="F325">
        <v>99</v>
      </c>
      <c r="G325">
        <v>0</v>
      </c>
      <c r="H325" t="s">
        <v>637</v>
      </c>
      <c r="I325" t="s">
        <v>12350</v>
      </c>
      <c r="J325" t="s">
        <v>663</v>
      </c>
      <c r="K325" t="s">
        <v>639</v>
      </c>
      <c r="L325" t="s">
        <v>640</v>
      </c>
      <c r="M325" t="s">
        <v>16777</v>
      </c>
      <c r="N325" t="s">
        <v>639</v>
      </c>
      <c r="O325" t="s">
        <v>641</v>
      </c>
      <c r="P325" t="s">
        <v>5</v>
      </c>
      <c r="Q325" t="s">
        <v>642</v>
      </c>
      <c r="R325" t="s">
        <v>640</v>
      </c>
      <c r="S325" t="s">
        <v>16778</v>
      </c>
      <c r="T325" t="s">
        <v>16777</v>
      </c>
    </row>
    <row r="326" spans="1:20" x14ac:dyDescent="0.25">
      <c r="A326" t="s">
        <v>18</v>
      </c>
      <c r="B326" t="s">
        <v>19</v>
      </c>
      <c r="C326">
        <v>66.666666666666671</v>
      </c>
      <c r="D326">
        <v>3</v>
      </c>
      <c r="E326" t="s">
        <v>16779</v>
      </c>
      <c r="F326">
        <v>100</v>
      </c>
      <c r="G326">
        <v>0</v>
      </c>
      <c r="H326" t="s">
        <v>637</v>
      </c>
      <c r="I326" t="s">
        <v>16780</v>
      </c>
      <c r="J326" t="s">
        <v>757</v>
      </c>
      <c r="K326" t="s">
        <v>639</v>
      </c>
      <c r="L326" t="s">
        <v>640</v>
      </c>
      <c r="M326" t="s">
        <v>16781</v>
      </c>
      <c r="N326" t="s">
        <v>639</v>
      </c>
      <c r="O326" t="s">
        <v>641</v>
      </c>
      <c r="P326" t="s">
        <v>5</v>
      </c>
      <c r="Q326" t="s">
        <v>642</v>
      </c>
      <c r="R326" t="s">
        <v>640</v>
      </c>
      <c r="S326" t="s">
        <v>16782</v>
      </c>
      <c r="T326" t="s">
        <v>16781</v>
      </c>
    </row>
    <row r="327" spans="1:20" x14ac:dyDescent="0.25">
      <c r="A327" t="s">
        <v>601</v>
      </c>
      <c r="B327" t="s">
        <v>602</v>
      </c>
      <c r="C327">
        <v>159</v>
      </c>
      <c r="D327">
        <v>1</v>
      </c>
      <c r="E327" t="s">
        <v>16783</v>
      </c>
      <c r="F327">
        <v>198</v>
      </c>
      <c r="G327">
        <v>0</v>
      </c>
      <c r="H327" t="s">
        <v>637</v>
      </c>
      <c r="I327" t="s">
        <v>16784</v>
      </c>
      <c r="J327" t="s">
        <v>681</v>
      </c>
      <c r="K327" t="s">
        <v>639</v>
      </c>
      <c r="L327" t="s">
        <v>640</v>
      </c>
      <c r="M327" t="s">
        <v>16785</v>
      </c>
      <c r="N327" t="s">
        <v>639</v>
      </c>
      <c r="O327" t="s">
        <v>641</v>
      </c>
      <c r="P327" t="s">
        <v>5</v>
      </c>
      <c r="Q327" t="s">
        <v>642</v>
      </c>
      <c r="R327" t="s">
        <v>640</v>
      </c>
      <c r="S327" t="s">
        <v>16786</v>
      </c>
      <c r="T327" t="s">
        <v>16785</v>
      </c>
    </row>
    <row r="328" spans="1:20" x14ac:dyDescent="0.25">
      <c r="A328" t="s">
        <v>241</v>
      </c>
      <c r="B328" t="s">
        <v>247</v>
      </c>
      <c r="C328">
        <v>159</v>
      </c>
      <c r="D328">
        <v>1</v>
      </c>
      <c r="E328" t="s">
        <v>16783</v>
      </c>
      <c r="F328">
        <v>198</v>
      </c>
      <c r="G328">
        <v>0</v>
      </c>
      <c r="H328" t="s">
        <v>637</v>
      </c>
      <c r="I328" t="s">
        <v>16784</v>
      </c>
      <c r="J328" t="s">
        <v>681</v>
      </c>
      <c r="K328" t="s">
        <v>639</v>
      </c>
      <c r="L328" t="s">
        <v>640</v>
      </c>
      <c r="M328" t="s">
        <v>16785</v>
      </c>
      <c r="N328" t="s">
        <v>639</v>
      </c>
      <c r="O328" t="s">
        <v>641</v>
      </c>
      <c r="P328" t="s">
        <v>5</v>
      </c>
      <c r="Q328" t="s">
        <v>642</v>
      </c>
      <c r="R328" t="s">
        <v>640</v>
      </c>
      <c r="S328" t="s">
        <v>16786</v>
      </c>
      <c r="T328" t="s">
        <v>16785</v>
      </c>
    </row>
    <row r="329" spans="1:20" x14ac:dyDescent="0.25">
      <c r="A329" t="s">
        <v>239</v>
      </c>
      <c r="B329" t="s">
        <v>245</v>
      </c>
      <c r="C329">
        <v>159</v>
      </c>
      <c r="D329">
        <v>1</v>
      </c>
      <c r="E329" t="s">
        <v>16787</v>
      </c>
      <c r="F329">
        <v>90</v>
      </c>
      <c r="G329">
        <v>0</v>
      </c>
      <c r="H329" t="s">
        <v>637</v>
      </c>
      <c r="I329" t="s">
        <v>4365</v>
      </c>
      <c r="J329" t="s">
        <v>689</v>
      </c>
      <c r="K329" t="s">
        <v>639</v>
      </c>
      <c r="L329" t="s">
        <v>640</v>
      </c>
      <c r="M329" t="s">
        <v>16788</v>
      </c>
      <c r="N329" t="s">
        <v>639</v>
      </c>
      <c r="O329" t="s">
        <v>641</v>
      </c>
      <c r="P329" t="s">
        <v>5</v>
      </c>
      <c r="Q329" t="s">
        <v>642</v>
      </c>
      <c r="R329" t="s">
        <v>640</v>
      </c>
      <c r="S329" t="s">
        <v>16789</v>
      </c>
      <c r="T329" t="s">
        <v>16790</v>
      </c>
    </row>
    <row r="330" spans="1:20" x14ac:dyDescent="0.25">
      <c r="A330" t="s">
        <v>239</v>
      </c>
      <c r="B330" t="s">
        <v>245</v>
      </c>
      <c r="C330">
        <v>159</v>
      </c>
      <c r="D330">
        <v>1</v>
      </c>
      <c r="E330" t="s">
        <v>16791</v>
      </c>
      <c r="F330">
        <v>99</v>
      </c>
      <c r="G330">
        <v>0</v>
      </c>
      <c r="H330" t="s">
        <v>637</v>
      </c>
      <c r="I330" t="s">
        <v>16792</v>
      </c>
      <c r="J330" t="s">
        <v>659</v>
      </c>
      <c r="K330" t="s">
        <v>639</v>
      </c>
      <c r="L330" t="s">
        <v>640</v>
      </c>
      <c r="M330" t="s">
        <v>16793</v>
      </c>
      <c r="N330" t="s">
        <v>639</v>
      </c>
      <c r="O330" t="s">
        <v>641</v>
      </c>
      <c r="P330" t="s">
        <v>5</v>
      </c>
      <c r="Q330" t="s">
        <v>642</v>
      </c>
      <c r="R330" t="s">
        <v>640</v>
      </c>
      <c r="S330" t="s">
        <v>16794</v>
      </c>
      <c r="T330" t="s">
        <v>16795</v>
      </c>
    </row>
    <row r="331" spans="1:20" x14ac:dyDescent="0.25">
      <c r="A331" t="s">
        <v>239</v>
      </c>
      <c r="B331" t="s">
        <v>245</v>
      </c>
      <c r="C331">
        <v>159</v>
      </c>
      <c r="D331">
        <v>1</v>
      </c>
      <c r="E331" t="s">
        <v>16796</v>
      </c>
      <c r="F331">
        <v>90</v>
      </c>
      <c r="G331">
        <v>0</v>
      </c>
      <c r="H331" t="s">
        <v>637</v>
      </c>
      <c r="I331" t="s">
        <v>16797</v>
      </c>
      <c r="J331" t="s">
        <v>732</v>
      </c>
      <c r="K331" t="s">
        <v>639</v>
      </c>
      <c r="L331" t="s">
        <v>640</v>
      </c>
      <c r="M331" t="s">
        <v>16793</v>
      </c>
      <c r="N331" t="s">
        <v>639</v>
      </c>
      <c r="O331" t="s">
        <v>641</v>
      </c>
      <c r="P331" t="s">
        <v>5</v>
      </c>
      <c r="Q331" t="s">
        <v>642</v>
      </c>
      <c r="R331" t="s">
        <v>640</v>
      </c>
      <c r="S331" t="s">
        <v>16798</v>
      </c>
      <c r="T331" t="s">
        <v>16793</v>
      </c>
    </row>
    <row r="332" spans="1:20" x14ac:dyDescent="0.25">
      <c r="A332" t="s">
        <v>239</v>
      </c>
      <c r="B332" t="s">
        <v>245</v>
      </c>
      <c r="C332">
        <v>159</v>
      </c>
      <c r="D332">
        <v>2</v>
      </c>
      <c r="E332" t="s">
        <v>16799</v>
      </c>
      <c r="F332">
        <v>180</v>
      </c>
      <c r="G332">
        <v>0</v>
      </c>
      <c r="H332" t="s">
        <v>637</v>
      </c>
      <c r="I332" t="s">
        <v>15381</v>
      </c>
      <c r="J332" t="s">
        <v>645</v>
      </c>
      <c r="K332" t="s">
        <v>639</v>
      </c>
      <c r="L332" t="s">
        <v>640</v>
      </c>
      <c r="M332" t="s">
        <v>16800</v>
      </c>
      <c r="N332" t="s">
        <v>639</v>
      </c>
      <c r="O332" t="s">
        <v>641</v>
      </c>
      <c r="P332" t="s">
        <v>5</v>
      </c>
      <c r="Q332" t="s">
        <v>642</v>
      </c>
      <c r="R332" t="s">
        <v>640</v>
      </c>
      <c r="S332" t="s">
        <v>16801</v>
      </c>
      <c r="T332" t="s">
        <v>16800</v>
      </c>
    </row>
    <row r="333" spans="1:20" x14ac:dyDescent="0.25">
      <c r="A333" t="s">
        <v>18</v>
      </c>
      <c r="B333" t="s">
        <v>19</v>
      </c>
      <c r="C333">
        <v>66.666666666666671</v>
      </c>
      <c r="D333">
        <v>3</v>
      </c>
      <c r="E333" t="s">
        <v>16802</v>
      </c>
      <c r="F333">
        <v>100</v>
      </c>
      <c r="G333">
        <v>0</v>
      </c>
      <c r="H333" t="s">
        <v>637</v>
      </c>
      <c r="I333" t="s">
        <v>16803</v>
      </c>
      <c r="J333" t="s">
        <v>683</v>
      </c>
      <c r="K333" t="s">
        <v>639</v>
      </c>
      <c r="L333" t="s">
        <v>640</v>
      </c>
      <c r="M333" t="s">
        <v>16793</v>
      </c>
      <c r="N333" t="s">
        <v>639</v>
      </c>
      <c r="O333" t="s">
        <v>647</v>
      </c>
      <c r="P333" t="s">
        <v>5</v>
      </c>
      <c r="Q333" t="s">
        <v>648</v>
      </c>
      <c r="R333" t="s">
        <v>640</v>
      </c>
      <c r="S333" t="s">
        <v>16804</v>
      </c>
      <c r="T333" t="s">
        <v>16800</v>
      </c>
    </row>
    <row r="334" spans="1:20" x14ac:dyDescent="0.25">
      <c r="A334" t="s">
        <v>18</v>
      </c>
      <c r="B334" t="s">
        <v>19</v>
      </c>
      <c r="C334">
        <v>66.666666666666671</v>
      </c>
      <c r="D334">
        <v>3</v>
      </c>
      <c r="E334" t="s">
        <v>16805</v>
      </c>
      <c r="F334">
        <v>200</v>
      </c>
      <c r="G334">
        <v>0</v>
      </c>
      <c r="H334" t="s">
        <v>661</v>
      </c>
      <c r="I334" t="s">
        <v>16806</v>
      </c>
      <c r="J334" t="s">
        <v>681</v>
      </c>
      <c r="K334" t="s">
        <v>639</v>
      </c>
      <c r="L334" t="s">
        <v>640</v>
      </c>
      <c r="M334" t="s">
        <v>16800</v>
      </c>
      <c r="N334" t="s">
        <v>639</v>
      </c>
      <c r="O334" t="s">
        <v>647</v>
      </c>
      <c r="P334" t="s">
        <v>5</v>
      </c>
      <c r="Q334" t="s">
        <v>648</v>
      </c>
      <c r="R334" t="s">
        <v>640</v>
      </c>
      <c r="S334" t="s">
        <v>16807</v>
      </c>
      <c r="T334" t="s">
        <v>16800</v>
      </c>
    </row>
    <row r="335" spans="1:20" x14ac:dyDescent="0.25">
      <c r="A335" t="s">
        <v>147</v>
      </c>
      <c r="B335" t="s">
        <v>148</v>
      </c>
      <c r="C335">
        <v>33.333333333333336</v>
      </c>
      <c r="D335">
        <v>3</v>
      </c>
      <c r="E335" t="s">
        <v>16805</v>
      </c>
      <c r="F335">
        <v>200</v>
      </c>
      <c r="G335">
        <v>0</v>
      </c>
      <c r="H335" t="s">
        <v>661</v>
      </c>
      <c r="I335" t="s">
        <v>16806</v>
      </c>
      <c r="J335" t="s">
        <v>681</v>
      </c>
      <c r="K335" t="s">
        <v>639</v>
      </c>
      <c r="L335" t="s">
        <v>640</v>
      </c>
      <c r="M335" t="s">
        <v>16800</v>
      </c>
      <c r="N335" t="s">
        <v>639</v>
      </c>
      <c r="O335" t="s">
        <v>647</v>
      </c>
      <c r="P335" t="s">
        <v>5</v>
      </c>
      <c r="Q335" t="s">
        <v>648</v>
      </c>
      <c r="R335" t="s">
        <v>640</v>
      </c>
      <c r="S335" t="s">
        <v>16807</v>
      </c>
      <c r="T335" t="s">
        <v>16800</v>
      </c>
    </row>
    <row r="336" spans="1:20" x14ac:dyDescent="0.25">
      <c r="A336" t="s">
        <v>240</v>
      </c>
      <c r="B336" t="s">
        <v>246</v>
      </c>
      <c r="C336">
        <v>159</v>
      </c>
      <c r="D336">
        <v>1</v>
      </c>
      <c r="E336" t="s">
        <v>16808</v>
      </c>
      <c r="F336">
        <v>90</v>
      </c>
      <c r="G336">
        <v>0</v>
      </c>
      <c r="H336" t="s">
        <v>637</v>
      </c>
      <c r="I336" t="s">
        <v>16809</v>
      </c>
      <c r="J336" t="s">
        <v>654</v>
      </c>
      <c r="K336" t="s">
        <v>639</v>
      </c>
      <c r="L336" t="s">
        <v>640</v>
      </c>
      <c r="M336" t="s">
        <v>16810</v>
      </c>
      <c r="N336" t="s">
        <v>639</v>
      </c>
      <c r="O336" t="s">
        <v>641</v>
      </c>
      <c r="P336" t="s">
        <v>5</v>
      </c>
      <c r="Q336" t="s">
        <v>642</v>
      </c>
      <c r="R336" t="s">
        <v>640</v>
      </c>
      <c r="S336" t="s">
        <v>16811</v>
      </c>
      <c r="T336" t="s">
        <v>16810</v>
      </c>
    </row>
    <row r="337" spans="1:20" x14ac:dyDescent="0.25">
      <c r="A337" t="s">
        <v>147</v>
      </c>
      <c r="B337" t="s">
        <v>148</v>
      </c>
      <c r="C337">
        <v>50</v>
      </c>
      <c r="D337">
        <v>6</v>
      </c>
      <c r="E337" t="s">
        <v>16812</v>
      </c>
      <c r="F337">
        <v>200</v>
      </c>
      <c r="G337">
        <v>0</v>
      </c>
      <c r="H337" t="s">
        <v>637</v>
      </c>
      <c r="I337" t="s">
        <v>2057</v>
      </c>
      <c r="J337" t="s">
        <v>663</v>
      </c>
      <c r="K337" t="s">
        <v>639</v>
      </c>
      <c r="L337" t="s">
        <v>640</v>
      </c>
      <c r="M337" t="s">
        <v>16813</v>
      </c>
      <c r="N337" t="s">
        <v>639</v>
      </c>
      <c r="O337" t="s">
        <v>641</v>
      </c>
      <c r="P337" t="s">
        <v>5</v>
      </c>
      <c r="Q337" t="s">
        <v>642</v>
      </c>
      <c r="R337" t="s">
        <v>640</v>
      </c>
      <c r="S337" t="s">
        <v>16814</v>
      </c>
      <c r="T337" t="s">
        <v>16815</v>
      </c>
    </row>
    <row r="338" spans="1:20" x14ac:dyDescent="0.25">
      <c r="A338" t="s">
        <v>239</v>
      </c>
      <c r="B338" t="s">
        <v>245</v>
      </c>
      <c r="C338">
        <v>159</v>
      </c>
      <c r="D338">
        <v>1</v>
      </c>
      <c r="E338" t="s">
        <v>16816</v>
      </c>
      <c r="F338">
        <v>100</v>
      </c>
      <c r="G338">
        <v>10</v>
      </c>
      <c r="H338" t="s">
        <v>637</v>
      </c>
      <c r="I338" t="s">
        <v>16817</v>
      </c>
      <c r="J338" t="s">
        <v>739</v>
      </c>
      <c r="K338" t="s">
        <v>639</v>
      </c>
      <c r="L338" t="s">
        <v>640</v>
      </c>
      <c r="M338" t="s">
        <v>16813</v>
      </c>
      <c r="N338" t="s">
        <v>639</v>
      </c>
      <c r="O338" t="s">
        <v>641</v>
      </c>
      <c r="P338" t="s">
        <v>5</v>
      </c>
      <c r="Q338" t="s">
        <v>642</v>
      </c>
      <c r="R338" t="s">
        <v>640</v>
      </c>
      <c r="S338" t="s">
        <v>16818</v>
      </c>
      <c r="T338" t="s">
        <v>16813</v>
      </c>
    </row>
    <row r="339" spans="1:20" x14ac:dyDescent="0.25">
      <c r="A339" t="s">
        <v>239</v>
      </c>
      <c r="B339" t="s">
        <v>245</v>
      </c>
      <c r="C339">
        <v>159</v>
      </c>
      <c r="D339">
        <v>1</v>
      </c>
      <c r="E339" t="s">
        <v>16819</v>
      </c>
      <c r="F339">
        <v>190</v>
      </c>
      <c r="G339">
        <v>0</v>
      </c>
      <c r="H339" t="s">
        <v>637</v>
      </c>
      <c r="I339" t="s">
        <v>16820</v>
      </c>
      <c r="J339" t="s">
        <v>722</v>
      </c>
      <c r="K339" t="s">
        <v>639</v>
      </c>
      <c r="L339" t="s">
        <v>640</v>
      </c>
      <c r="M339" t="s">
        <v>16813</v>
      </c>
      <c r="N339" t="s">
        <v>639</v>
      </c>
      <c r="O339" t="s">
        <v>647</v>
      </c>
      <c r="P339" t="s">
        <v>5</v>
      </c>
      <c r="Q339" t="s">
        <v>648</v>
      </c>
      <c r="R339" t="s">
        <v>640</v>
      </c>
      <c r="S339" t="s">
        <v>16821</v>
      </c>
      <c r="T339" t="s">
        <v>16813</v>
      </c>
    </row>
    <row r="340" spans="1:20" x14ac:dyDescent="0.25">
      <c r="A340" t="s">
        <v>22</v>
      </c>
      <c r="B340" t="s">
        <v>27</v>
      </c>
      <c r="C340">
        <v>120</v>
      </c>
      <c r="D340">
        <v>1</v>
      </c>
      <c r="E340" t="s">
        <v>16819</v>
      </c>
      <c r="F340">
        <v>190</v>
      </c>
      <c r="G340">
        <v>0</v>
      </c>
      <c r="H340" t="s">
        <v>637</v>
      </c>
      <c r="I340" t="s">
        <v>16820</v>
      </c>
      <c r="J340" t="s">
        <v>722</v>
      </c>
      <c r="K340" t="s">
        <v>639</v>
      </c>
      <c r="L340" t="s">
        <v>640</v>
      </c>
      <c r="M340" t="s">
        <v>16813</v>
      </c>
      <c r="N340" t="s">
        <v>639</v>
      </c>
      <c r="O340" t="s">
        <v>647</v>
      </c>
      <c r="P340" t="s">
        <v>5</v>
      </c>
      <c r="Q340" t="s">
        <v>648</v>
      </c>
      <c r="R340" t="s">
        <v>640</v>
      </c>
      <c r="S340" t="s">
        <v>16821</v>
      </c>
      <c r="T340" t="s">
        <v>16813</v>
      </c>
    </row>
    <row r="341" spans="1:20" x14ac:dyDescent="0.25">
      <c r="A341" t="s">
        <v>239</v>
      </c>
      <c r="B341" t="s">
        <v>245</v>
      </c>
      <c r="C341">
        <v>159</v>
      </c>
      <c r="D341">
        <v>1</v>
      </c>
      <c r="E341" t="s">
        <v>16822</v>
      </c>
      <c r="F341">
        <v>90</v>
      </c>
      <c r="G341">
        <v>0</v>
      </c>
      <c r="H341" t="s">
        <v>637</v>
      </c>
      <c r="I341" t="s">
        <v>16823</v>
      </c>
      <c r="J341" t="s">
        <v>663</v>
      </c>
      <c r="K341" t="s">
        <v>639</v>
      </c>
      <c r="L341" t="s">
        <v>640</v>
      </c>
      <c r="M341" t="s">
        <v>16813</v>
      </c>
      <c r="N341" t="s">
        <v>639</v>
      </c>
      <c r="O341" t="s">
        <v>647</v>
      </c>
      <c r="P341" t="s">
        <v>5</v>
      </c>
      <c r="Q341" t="s">
        <v>648</v>
      </c>
      <c r="R341" t="s">
        <v>640</v>
      </c>
      <c r="S341" t="s">
        <v>16824</v>
      </c>
      <c r="T341" t="s">
        <v>16813</v>
      </c>
    </row>
    <row r="342" spans="1:20" x14ac:dyDescent="0.25">
      <c r="A342" t="s">
        <v>601</v>
      </c>
      <c r="B342" t="s">
        <v>602</v>
      </c>
      <c r="C342">
        <v>159</v>
      </c>
      <c r="D342">
        <v>1</v>
      </c>
      <c r="E342" t="s">
        <v>16825</v>
      </c>
      <c r="F342">
        <v>99</v>
      </c>
      <c r="G342">
        <v>0</v>
      </c>
      <c r="H342" t="s">
        <v>637</v>
      </c>
      <c r="I342" t="s">
        <v>16823</v>
      </c>
      <c r="J342" t="s">
        <v>663</v>
      </c>
      <c r="K342" t="s">
        <v>639</v>
      </c>
      <c r="L342" t="s">
        <v>640</v>
      </c>
      <c r="M342" t="s">
        <v>16826</v>
      </c>
      <c r="N342" t="s">
        <v>639</v>
      </c>
      <c r="O342" t="s">
        <v>647</v>
      </c>
      <c r="P342" t="s">
        <v>5</v>
      </c>
      <c r="Q342" t="s">
        <v>648</v>
      </c>
      <c r="R342" t="s">
        <v>640</v>
      </c>
      <c r="S342" t="s">
        <v>16827</v>
      </c>
      <c r="T342" t="s">
        <v>16826</v>
      </c>
    </row>
    <row r="343" spans="1:20" x14ac:dyDescent="0.25">
      <c r="A343" t="s">
        <v>239</v>
      </c>
      <c r="B343" t="s">
        <v>245</v>
      </c>
      <c r="C343">
        <v>159</v>
      </c>
      <c r="D343">
        <v>1</v>
      </c>
      <c r="E343" t="s">
        <v>16828</v>
      </c>
      <c r="F343">
        <v>99</v>
      </c>
      <c r="G343">
        <v>0</v>
      </c>
      <c r="H343" t="s">
        <v>637</v>
      </c>
      <c r="I343" t="s">
        <v>16797</v>
      </c>
      <c r="J343" t="s">
        <v>732</v>
      </c>
      <c r="K343" t="s">
        <v>639</v>
      </c>
      <c r="L343" t="s">
        <v>640</v>
      </c>
      <c r="M343" t="s">
        <v>16829</v>
      </c>
      <c r="N343" t="s">
        <v>639</v>
      </c>
      <c r="O343" t="s">
        <v>641</v>
      </c>
      <c r="P343" t="s">
        <v>5</v>
      </c>
      <c r="Q343" t="s">
        <v>642</v>
      </c>
      <c r="R343" t="s">
        <v>640</v>
      </c>
      <c r="S343" t="s">
        <v>16830</v>
      </c>
      <c r="T343" t="s">
        <v>16829</v>
      </c>
    </row>
    <row r="344" spans="1:20" x14ac:dyDescent="0.25">
      <c r="A344" t="s">
        <v>22</v>
      </c>
      <c r="B344" t="s">
        <v>27</v>
      </c>
      <c r="C344">
        <v>66.333333333333329</v>
      </c>
      <c r="D344">
        <v>6</v>
      </c>
      <c r="E344" t="s">
        <v>16831</v>
      </c>
      <c r="F344">
        <v>394</v>
      </c>
      <c r="G344">
        <v>0</v>
      </c>
      <c r="H344" t="s">
        <v>637</v>
      </c>
      <c r="I344" t="s">
        <v>11351</v>
      </c>
      <c r="J344" t="s">
        <v>726</v>
      </c>
      <c r="K344" t="s">
        <v>639</v>
      </c>
      <c r="L344" t="s">
        <v>640</v>
      </c>
      <c r="M344" t="s">
        <v>16832</v>
      </c>
      <c r="N344" t="s">
        <v>639</v>
      </c>
      <c r="O344" t="s">
        <v>641</v>
      </c>
      <c r="P344" t="s">
        <v>5</v>
      </c>
      <c r="Q344" t="s">
        <v>642</v>
      </c>
      <c r="R344" t="s">
        <v>640</v>
      </c>
      <c r="S344" t="s">
        <v>16833</v>
      </c>
      <c r="T344" t="s">
        <v>16832</v>
      </c>
    </row>
    <row r="345" spans="1:20" x14ac:dyDescent="0.25">
      <c r="A345" t="s">
        <v>147</v>
      </c>
      <c r="B345" t="s">
        <v>148</v>
      </c>
      <c r="C345">
        <v>33.333333333333336</v>
      </c>
      <c r="D345">
        <v>3</v>
      </c>
      <c r="E345" t="s">
        <v>16834</v>
      </c>
      <c r="F345">
        <v>100</v>
      </c>
      <c r="G345">
        <v>0</v>
      </c>
      <c r="H345" t="s">
        <v>637</v>
      </c>
      <c r="I345" t="s">
        <v>16835</v>
      </c>
      <c r="J345" t="s">
        <v>653</v>
      </c>
      <c r="K345" t="s">
        <v>639</v>
      </c>
      <c r="L345" t="s">
        <v>640</v>
      </c>
      <c r="M345" t="s">
        <v>16836</v>
      </c>
      <c r="N345" t="s">
        <v>639</v>
      </c>
      <c r="O345" t="s">
        <v>647</v>
      </c>
      <c r="P345" t="s">
        <v>5</v>
      </c>
      <c r="Q345" t="s">
        <v>648</v>
      </c>
      <c r="R345" t="s">
        <v>640</v>
      </c>
      <c r="S345" t="s">
        <v>16837</v>
      </c>
      <c r="T345" t="s">
        <v>16836</v>
      </c>
    </row>
    <row r="346" spans="1:20" x14ac:dyDescent="0.25">
      <c r="A346" t="s">
        <v>240</v>
      </c>
      <c r="B346" t="s">
        <v>246</v>
      </c>
      <c r="C346">
        <v>159</v>
      </c>
      <c r="D346">
        <v>1</v>
      </c>
      <c r="E346" t="s">
        <v>16838</v>
      </c>
      <c r="F346">
        <v>129</v>
      </c>
      <c r="G346">
        <v>0</v>
      </c>
      <c r="H346" t="s">
        <v>637</v>
      </c>
      <c r="I346" t="s">
        <v>16839</v>
      </c>
      <c r="J346" t="s">
        <v>698</v>
      </c>
      <c r="K346" t="s">
        <v>639</v>
      </c>
      <c r="L346" t="s">
        <v>640</v>
      </c>
      <c r="M346" t="s">
        <v>16840</v>
      </c>
      <c r="N346" t="s">
        <v>639</v>
      </c>
      <c r="O346" t="s">
        <v>641</v>
      </c>
      <c r="P346" t="s">
        <v>5</v>
      </c>
      <c r="Q346" t="s">
        <v>642</v>
      </c>
      <c r="R346" t="s">
        <v>640</v>
      </c>
      <c r="S346" t="s">
        <v>16841</v>
      </c>
      <c r="T346" t="s">
        <v>16840</v>
      </c>
    </row>
    <row r="347" spans="1:20" x14ac:dyDescent="0.25">
      <c r="A347" t="s">
        <v>22</v>
      </c>
      <c r="B347" t="s">
        <v>27</v>
      </c>
      <c r="C347">
        <v>66.333333333333329</v>
      </c>
      <c r="D347">
        <v>3</v>
      </c>
      <c r="E347" t="s">
        <v>16842</v>
      </c>
      <c r="F347">
        <v>212</v>
      </c>
      <c r="G347">
        <v>15</v>
      </c>
      <c r="H347" t="s">
        <v>637</v>
      </c>
      <c r="I347" t="s">
        <v>9131</v>
      </c>
      <c r="J347" t="s">
        <v>735</v>
      </c>
      <c r="K347" t="s">
        <v>639</v>
      </c>
      <c r="L347" t="s">
        <v>640</v>
      </c>
      <c r="M347" t="s">
        <v>16843</v>
      </c>
      <c r="N347" t="s">
        <v>639</v>
      </c>
      <c r="O347" t="s">
        <v>641</v>
      </c>
      <c r="P347" t="s">
        <v>5</v>
      </c>
      <c r="Q347" t="s">
        <v>642</v>
      </c>
      <c r="R347" t="s">
        <v>640</v>
      </c>
      <c r="S347" t="s">
        <v>16844</v>
      </c>
      <c r="T347" t="s">
        <v>16843</v>
      </c>
    </row>
    <row r="348" spans="1:20" x14ac:dyDescent="0.25">
      <c r="A348" t="s">
        <v>147</v>
      </c>
      <c r="B348" t="s">
        <v>148</v>
      </c>
      <c r="C348">
        <v>50</v>
      </c>
      <c r="D348">
        <v>6</v>
      </c>
      <c r="E348" t="s">
        <v>16845</v>
      </c>
      <c r="F348">
        <v>200</v>
      </c>
      <c r="G348">
        <v>0</v>
      </c>
      <c r="H348" t="s">
        <v>637</v>
      </c>
      <c r="I348" t="s">
        <v>16846</v>
      </c>
      <c r="J348" t="s">
        <v>726</v>
      </c>
      <c r="K348" t="s">
        <v>639</v>
      </c>
      <c r="L348" t="s">
        <v>640</v>
      </c>
      <c r="M348" t="s">
        <v>16847</v>
      </c>
      <c r="N348" t="s">
        <v>639</v>
      </c>
      <c r="O348" t="s">
        <v>647</v>
      </c>
      <c r="P348" t="s">
        <v>5</v>
      </c>
      <c r="Q348" t="s">
        <v>648</v>
      </c>
      <c r="R348" t="s">
        <v>640</v>
      </c>
      <c r="S348" t="s">
        <v>16848</v>
      </c>
      <c r="T348" t="s">
        <v>16847</v>
      </c>
    </row>
    <row r="349" spans="1:20" x14ac:dyDescent="0.25">
      <c r="A349" t="s">
        <v>147</v>
      </c>
      <c r="B349" t="s">
        <v>148</v>
      </c>
      <c r="C349">
        <v>50</v>
      </c>
      <c r="D349">
        <v>6</v>
      </c>
      <c r="E349" t="s">
        <v>16849</v>
      </c>
      <c r="F349">
        <v>200</v>
      </c>
      <c r="G349">
        <v>0</v>
      </c>
      <c r="H349" t="s">
        <v>637</v>
      </c>
      <c r="I349" t="s">
        <v>16850</v>
      </c>
      <c r="J349" t="s">
        <v>687</v>
      </c>
      <c r="K349" t="s">
        <v>639</v>
      </c>
      <c r="L349" t="s">
        <v>640</v>
      </c>
      <c r="M349" t="s">
        <v>16851</v>
      </c>
      <c r="N349" t="s">
        <v>639</v>
      </c>
      <c r="O349" t="s">
        <v>641</v>
      </c>
      <c r="P349" t="s">
        <v>5</v>
      </c>
      <c r="Q349" t="s">
        <v>642</v>
      </c>
      <c r="R349" t="s">
        <v>640</v>
      </c>
      <c r="S349" t="s">
        <v>16852</v>
      </c>
      <c r="T349" t="s">
        <v>16851</v>
      </c>
    </row>
    <row r="350" spans="1:20" x14ac:dyDescent="0.25">
      <c r="A350" t="s">
        <v>147</v>
      </c>
      <c r="B350" t="s">
        <v>148</v>
      </c>
      <c r="C350">
        <v>50</v>
      </c>
      <c r="D350">
        <v>6</v>
      </c>
      <c r="E350" t="s">
        <v>16853</v>
      </c>
      <c r="F350">
        <v>200</v>
      </c>
      <c r="G350">
        <v>0</v>
      </c>
      <c r="H350" t="s">
        <v>637</v>
      </c>
      <c r="I350" t="s">
        <v>16854</v>
      </c>
      <c r="J350" t="s">
        <v>697</v>
      </c>
      <c r="K350" t="s">
        <v>639</v>
      </c>
      <c r="L350" t="s">
        <v>640</v>
      </c>
      <c r="M350" t="s">
        <v>16855</v>
      </c>
      <c r="N350" t="s">
        <v>639</v>
      </c>
      <c r="O350" t="s">
        <v>641</v>
      </c>
      <c r="P350" t="s">
        <v>5</v>
      </c>
      <c r="Q350" t="s">
        <v>642</v>
      </c>
      <c r="R350" t="s">
        <v>640</v>
      </c>
      <c r="S350" t="s">
        <v>16856</v>
      </c>
      <c r="T350" t="s">
        <v>16855</v>
      </c>
    </row>
    <row r="351" spans="1:20" x14ac:dyDescent="0.25">
      <c r="A351" t="s">
        <v>147</v>
      </c>
      <c r="B351" t="s">
        <v>148</v>
      </c>
      <c r="C351">
        <v>50</v>
      </c>
      <c r="D351">
        <v>6</v>
      </c>
      <c r="E351" t="s">
        <v>16857</v>
      </c>
      <c r="F351">
        <v>200</v>
      </c>
      <c r="G351">
        <v>0</v>
      </c>
      <c r="H351" t="s">
        <v>637</v>
      </c>
      <c r="I351" t="s">
        <v>16858</v>
      </c>
      <c r="J351" t="s">
        <v>653</v>
      </c>
      <c r="K351" t="s">
        <v>639</v>
      </c>
      <c r="L351" t="s">
        <v>640</v>
      </c>
      <c r="M351" t="s">
        <v>16859</v>
      </c>
      <c r="N351" t="s">
        <v>639</v>
      </c>
      <c r="O351" t="s">
        <v>641</v>
      </c>
      <c r="P351" t="s">
        <v>5</v>
      </c>
      <c r="Q351" t="s">
        <v>642</v>
      </c>
      <c r="R351" t="s">
        <v>640</v>
      </c>
      <c r="S351" t="s">
        <v>16860</v>
      </c>
      <c r="T351" t="s">
        <v>16861</v>
      </c>
    </row>
    <row r="352" spans="1:20" x14ac:dyDescent="0.25">
      <c r="A352" t="s">
        <v>240</v>
      </c>
      <c r="B352" t="s">
        <v>742</v>
      </c>
      <c r="C352">
        <v>109</v>
      </c>
      <c r="D352">
        <v>2</v>
      </c>
      <c r="E352" t="s">
        <v>16862</v>
      </c>
      <c r="F352">
        <v>263.5</v>
      </c>
      <c r="G352">
        <v>45.5</v>
      </c>
      <c r="H352" t="s">
        <v>677</v>
      </c>
      <c r="I352" t="s">
        <v>16863</v>
      </c>
      <c r="J352" t="s">
        <v>16864</v>
      </c>
      <c r="K352" t="s">
        <v>13952</v>
      </c>
      <c r="L352" t="s">
        <v>16865</v>
      </c>
      <c r="M352" t="s">
        <v>16866</v>
      </c>
      <c r="N352" t="s">
        <v>639</v>
      </c>
      <c r="O352" t="s">
        <v>678</v>
      </c>
      <c r="P352" t="s">
        <v>23</v>
      </c>
      <c r="Q352" t="s">
        <v>679</v>
      </c>
      <c r="R352" t="s">
        <v>640</v>
      </c>
      <c r="S352" t="s">
        <v>16867</v>
      </c>
      <c r="T352" t="s">
        <v>16866</v>
      </c>
    </row>
    <row r="353" spans="1:20" x14ac:dyDescent="0.25">
      <c r="A353" t="s">
        <v>18</v>
      </c>
      <c r="B353" t="s">
        <v>19</v>
      </c>
      <c r="C353">
        <v>55</v>
      </c>
      <c r="D353">
        <v>1</v>
      </c>
      <c r="E353" t="s">
        <v>16868</v>
      </c>
      <c r="F353">
        <v>55</v>
      </c>
      <c r="G353">
        <v>0</v>
      </c>
      <c r="H353" t="s">
        <v>649</v>
      </c>
      <c r="I353" t="s">
        <v>5135</v>
      </c>
      <c r="J353" t="s">
        <v>5136</v>
      </c>
      <c r="K353" t="s">
        <v>4718</v>
      </c>
      <c r="L353" t="s">
        <v>901</v>
      </c>
      <c r="M353" t="s">
        <v>16869</v>
      </c>
      <c r="N353" t="s">
        <v>639</v>
      </c>
      <c r="O353" t="s">
        <v>651</v>
      </c>
      <c r="P353" t="s">
        <v>26</v>
      </c>
      <c r="Q353" t="s">
        <v>652</v>
      </c>
      <c r="R353" t="s">
        <v>640</v>
      </c>
      <c r="S353" t="s">
        <v>16870</v>
      </c>
      <c r="T353" t="s">
        <v>16871</v>
      </c>
    </row>
    <row r="354" spans="1:20" x14ac:dyDescent="0.25">
      <c r="A354" t="s">
        <v>147</v>
      </c>
      <c r="B354" t="s">
        <v>148</v>
      </c>
      <c r="C354">
        <v>50</v>
      </c>
      <c r="D354">
        <v>6</v>
      </c>
      <c r="E354" t="s">
        <v>16872</v>
      </c>
      <c r="F354">
        <v>200</v>
      </c>
      <c r="G354">
        <v>0</v>
      </c>
      <c r="H354" t="s">
        <v>637</v>
      </c>
      <c r="I354" t="s">
        <v>16873</v>
      </c>
      <c r="J354" t="s">
        <v>715</v>
      </c>
      <c r="K354" t="s">
        <v>639</v>
      </c>
      <c r="L354" t="s">
        <v>640</v>
      </c>
      <c r="M354" t="s">
        <v>16874</v>
      </c>
      <c r="N354" t="s">
        <v>639</v>
      </c>
      <c r="O354" t="s">
        <v>641</v>
      </c>
      <c r="P354" t="s">
        <v>5</v>
      </c>
      <c r="Q354" t="s">
        <v>642</v>
      </c>
      <c r="R354" t="s">
        <v>640</v>
      </c>
      <c r="S354" t="s">
        <v>16875</v>
      </c>
      <c r="T354" t="s">
        <v>16874</v>
      </c>
    </row>
    <row r="355" spans="1:20" x14ac:dyDescent="0.25">
      <c r="A355" t="s">
        <v>147</v>
      </c>
      <c r="B355" t="s">
        <v>148</v>
      </c>
      <c r="C355">
        <v>50</v>
      </c>
      <c r="D355">
        <v>12</v>
      </c>
      <c r="E355" t="s">
        <v>16876</v>
      </c>
      <c r="F355">
        <v>400</v>
      </c>
      <c r="G355">
        <v>0</v>
      </c>
      <c r="H355" t="s">
        <v>637</v>
      </c>
      <c r="I355" t="s">
        <v>16877</v>
      </c>
      <c r="J355" t="s">
        <v>686</v>
      </c>
      <c r="K355" t="s">
        <v>639</v>
      </c>
      <c r="L355" t="s">
        <v>640</v>
      </c>
      <c r="M355" t="s">
        <v>16878</v>
      </c>
      <c r="N355" t="s">
        <v>639</v>
      </c>
      <c r="O355" t="s">
        <v>641</v>
      </c>
      <c r="P355" t="s">
        <v>5</v>
      </c>
      <c r="Q355" t="s">
        <v>642</v>
      </c>
      <c r="R355" t="s">
        <v>640</v>
      </c>
      <c r="S355" t="s">
        <v>16879</v>
      </c>
      <c r="T355" t="s">
        <v>16878</v>
      </c>
    </row>
    <row r="356" spans="1:20" x14ac:dyDescent="0.25">
      <c r="A356" t="s">
        <v>147</v>
      </c>
      <c r="B356" t="s">
        <v>148</v>
      </c>
      <c r="C356">
        <v>50</v>
      </c>
      <c r="D356">
        <v>6</v>
      </c>
      <c r="E356" t="s">
        <v>16880</v>
      </c>
      <c r="F356">
        <v>200</v>
      </c>
      <c r="G356">
        <v>0</v>
      </c>
      <c r="H356" t="s">
        <v>637</v>
      </c>
      <c r="I356" t="s">
        <v>4231</v>
      </c>
      <c r="J356" t="s">
        <v>15319</v>
      </c>
      <c r="K356" t="s">
        <v>639</v>
      </c>
      <c r="L356" t="s">
        <v>640</v>
      </c>
      <c r="M356" t="s">
        <v>16881</v>
      </c>
      <c r="N356" t="s">
        <v>639</v>
      </c>
      <c r="O356" t="s">
        <v>641</v>
      </c>
      <c r="P356" t="s">
        <v>5</v>
      </c>
      <c r="Q356" t="s">
        <v>642</v>
      </c>
      <c r="R356" t="s">
        <v>640</v>
      </c>
      <c r="S356" t="s">
        <v>16882</v>
      </c>
      <c r="T356" t="s">
        <v>16881</v>
      </c>
    </row>
    <row r="357" spans="1:20" x14ac:dyDescent="0.25">
      <c r="A357" t="s">
        <v>147</v>
      </c>
      <c r="B357" t="s">
        <v>148</v>
      </c>
      <c r="C357">
        <v>50</v>
      </c>
      <c r="D357">
        <v>6</v>
      </c>
      <c r="E357" t="s">
        <v>16883</v>
      </c>
      <c r="F357">
        <v>200</v>
      </c>
      <c r="G357">
        <v>0</v>
      </c>
      <c r="H357" t="s">
        <v>637</v>
      </c>
      <c r="I357" t="s">
        <v>16884</v>
      </c>
      <c r="J357" t="s">
        <v>653</v>
      </c>
      <c r="K357" t="s">
        <v>639</v>
      </c>
      <c r="L357" t="s">
        <v>640</v>
      </c>
      <c r="M357" t="s">
        <v>16885</v>
      </c>
      <c r="N357" t="s">
        <v>639</v>
      </c>
      <c r="O357" t="s">
        <v>647</v>
      </c>
      <c r="P357" t="s">
        <v>5</v>
      </c>
      <c r="Q357" t="s">
        <v>648</v>
      </c>
      <c r="R357" t="s">
        <v>640</v>
      </c>
      <c r="S357" t="s">
        <v>16886</v>
      </c>
      <c r="T357" t="s">
        <v>16885</v>
      </c>
    </row>
    <row r="358" spans="1:20" x14ac:dyDescent="0.25">
      <c r="A358" t="s">
        <v>22</v>
      </c>
      <c r="B358" t="s">
        <v>27</v>
      </c>
      <c r="C358">
        <v>80</v>
      </c>
      <c r="D358">
        <v>3</v>
      </c>
      <c r="E358" t="s">
        <v>16887</v>
      </c>
      <c r="F358">
        <v>240</v>
      </c>
      <c r="G358">
        <v>0</v>
      </c>
      <c r="H358" t="s">
        <v>649</v>
      </c>
      <c r="I358" t="s">
        <v>10920</v>
      </c>
      <c r="J358" t="s">
        <v>16888</v>
      </c>
      <c r="K358" t="s">
        <v>5317</v>
      </c>
      <c r="L358" t="s">
        <v>920</v>
      </c>
      <c r="M358" t="s">
        <v>16889</v>
      </c>
      <c r="N358" t="s">
        <v>639</v>
      </c>
      <c r="O358" t="s">
        <v>651</v>
      </c>
      <c r="P358" t="s">
        <v>26</v>
      </c>
      <c r="Q358" t="s">
        <v>652</v>
      </c>
      <c r="R358" t="s">
        <v>640</v>
      </c>
      <c r="S358" t="s">
        <v>16890</v>
      </c>
      <c r="T358" t="s">
        <v>16891</v>
      </c>
    </row>
    <row r="359" spans="1:20" x14ac:dyDescent="0.25">
      <c r="A359" t="s">
        <v>22</v>
      </c>
      <c r="B359" t="s">
        <v>27</v>
      </c>
      <c r="C359">
        <v>80</v>
      </c>
      <c r="D359">
        <v>3</v>
      </c>
      <c r="E359" t="s">
        <v>16892</v>
      </c>
      <c r="F359">
        <v>240</v>
      </c>
      <c r="G359">
        <v>0</v>
      </c>
      <c r="H359" t="s">
        <v>649</v>
      </c>
      <c r="I359" t="s">
        <v>10920</v>
      </c>
      <c r="J359" t="s">
        <v>16888</v>
      </c>
      <c r="K359" t="s">
        <v>5317</v>
      </c>
      <c r="L359" t="s">
        <v>920</v>
      </c>
      <c r="M359" t="s">
        <v>16893</v>
      </c>
      <c r="N359" t="s">
        <v>639</v>
      </c>
      <c r="O359" t="s">
        <v>651</v>
      </c>
      <c r="P359" t="s">
        <v>26</v>
      </c>
      <c r="Q359" t="s">
        <v>652</v>
      </c>
      <c r="R359" t="s">
        <v>640</v>
      </c>
      <c r="S359" t="s">
        <v>16894</v>
      </c>
      <c r="T359" t="s">
        <v>16893</v>
      </c>
    </row>
    <row r="360" spans="1:20" x14ac:dyDescent="0.25">
      <c r="A360" t="s">
        <v>239</v>
      </c>
      <c r="B360" t="s">
        <v>245</v>
      </c>
      <c r="C360">
        <v>159</v>
      </c>
      <c r="D360">
        <v>1</v>
      </c>
      <c r="E360" t="s">
        <v>16895</v>
      </c>
      <c r="F360">
        <v>99</v>
      </c>
      <c r="G360">
        <v>0</v>
      </c>
      <c r="H360" t="s">
        <v>637</v>
      </c>
      <c r="I360" t="s">
        <v>16896</v>
      </c>
      <c r="J360" t="s">
        <v>707</v>
      </c>
      <c r="K360" t="s">
        <v>639</v>
      </c>
      <c r="L360" t="s">
        <v>640</v>
      </c>
      <c r="M360" t="s">
        <v>16897</v>
      </c>
      <c r="N360" t="s">
        <v>639</v>
      </c>
      <c r="O360" t="s">
        <v>641</v>
      </c>
      <c r="P360" t="s">
        <v>5</v>
      </c>
      <c r="Q360" t="s">
        <v>642</v>
      </c>
      <c r="R360" t="s">
        <v>640</v>
      </c>
      <c r="S360" t="s">
        <v>16898</v>
      </c>
      <c r="T360" t="s">
        <v>16897</v>
      </c>
    </row>
    <row r="361" spans="1:20" x14ac:dyDescent="0.25">
      <c r="A361" t="s">
        <v>239</v>
      </c>
      <c r="B361" t="s">
        <v>245</v>
      </c>
      <c r="C361">
        <v>159</v>
      </c>
      <c r="D361">
        <v>1</v>
      </c>
      <c r="E361" t="s">
        <v>16899</v>
      </c>
      <c r="F361">
        <v>99</v>
      </c>
      <c r="G361">
        <v>0</v>
      </c>
      <c r="H361" t="s">
        <v>637</v>
      </c>
      <c r="I361" t="s">
        <v>16900</v>
      </c>
      <c r="J361" t="s">
        <v>705</v>
      </c>
      <c r="K361" t="s">
        <v>639</v>
      </c>
      <c r="L361" t="s">
        <v>640</v>
      </c>
      <c r="M361" t="s">
        <v>16901</v>
      </c>
      <c r="N361" t="s">
        <v>639</v>
      </c>
      <c r="O361" t="s">
        <v>647</v>
      </c>
      <c r="P361" t="s">
        <v>5</v>
      </c>
      <c r="Q361" t="s">
        <v>648</v>
      </c>
      <c r="R361" t="s">
        <v>640</v>
      </c>
      <c r="S361" t="s">
        <v>16902</v>
      </c>
      <c r="T361" t="s">
        <v>16901</v>
      </c>
    </row>
    <row r="362" spans="1:20" x14ac:dyDescent="0.25">
      <c r="A362" t="s">
        <v>601</v>
      </c>
      <c r="B362" t="s">
        <v>602</v>
      </c>
      <c r="C362">
        <v>159</v>
      </c>
      <c r="D362">
        <v>1</v>
      </c>
      <c r="E362" t="s">
        <v>16903</v>
      </c>
      <c r="F362">
        <v>99</v>
      </c>
      <c r="G362">
        <v>0</v>
      </c>
      <c r="H362" t="s">
        <v>637</v>
      </c>
      <c r="I362" t="s">
        <v>16904</v>
      </c>
      <c r="J362" t="s">
        <v>687</v>
      </c>
      <c r="K362" t="s">
        <v>639</v>
      </c>
      <c r="L362" t="s">
        <v>640</v>
      </c>
      <c r="M362" t="s">
        <v>16905</v>
      </c>
      <c r="N362" t="s">
        <v>639</v>
      </c>
      <c r="O362" t="s">
        <v>641</v>
      </c>
      <c r="P362" t="s">
        <v>5</v>
      </c>
      <c r="Q362" t="s">
        <v>642</v>
      </c>
      <c r="R362" t="s">
        <v>640</v>
      </c>
      <c r="S362" t="s">
        <v>16906</v>
      </c>
      <c r="T362" t="s">
        <v>16905</v>
      </c>
    </row>
    <row r="363" spans="1:20" x14ac:dyDescent="0.25">
      <c r="A363" t="s">
        <v>241</v>
      </c>
      <c r="B363" t="s">
        <v>247</v>
      </c>
      <c r="C363">
        <v>159</v>
      </c>
      <c r="D363">
        <v>1</v>
      </c>
      <c r="E363" t="s">
        <v>16907</v>
      </c>
      <c r="F363">
        <v>99</v>
      </c>
      <c r="G363">
        <v>0</v>
      </c>
      <c r="H363" t="s">
        <v>637</v>
      </c>
      <c r="I363" t="s">
        <v>16908</v>
      </c>
      <c r="J363" t="s">
        <v>690</v>
      </c>
      <c r="K363" t="s">
        <v>639</v>
      </c>
      <c r="L363" t="s">
        <v>640</v>
      </c>
      <c r="M363" t="s">
        <v>16909</v>
      </c>
      <c r="N363" t="s">
        <v>639</v>
      </c>
      <c r="O363" t="s">
        <v>641</v>
      </c>
      <c r="P363" t="s">
        <v>5</v>
      </c>
      <c r="Q363" t="s">
        <v>642</v>
      </c>
      <c r="R363" t="s">
        <v>640</v>
      </c>
      <c r="S363" t="s">
        <v>16910</v>
      </c>
      <c r="T363" t="s">
        <v>16909</v>
      </c>
    </row>
    <row r="364" spans="1:20" x14ac:dyDescent="0.25">
      <c r="A364" t="s">
        <v>22</v>
      </c>
      <c r="B364" t="s">
        <v>213</v>
      </c>
      <c r="C364">
        <v>73.55</v>
      </c>
      <c r="D364">
        <v>2</v>
      </c>
      <c r="E364" t="s">
        <v>16911</v>
      </c>
      <c r="F364">
        <v>147.1</v>
      </c>
      <c r="G364">
        <v>0</v>
      </c>
      <c r="H364" t="s">
        <v>677</v>
      </c>
      <c r="I364" t="s">
        <v>16912</v>
      </c>
      <c r="J364" t="s">
        <v>16913</v>
      </c>
      <c r="K364" t="s">
        <v>1068</v>
      </c>
      <c r="L364" t="s">
        <v>16914</v>
      </c>
      <c r="M364" t="s">
        <v>16915</v>
      </c>
      <c r="N364" t="s">
        <v>639</v>
      </c>
      <c r="O364" t="s">
        <v>678</v>
      </c>
      <c r="P364" t="s">
        <v>23</v>
      </c>
      <c r="Q364" t="s">
        <v>679</v>
      </c>
      <c r="R364" t="s">
        <v>640</v>
      </c>
      <c r="S364" t="s">
        <v>16916</v>
      </c>
      <c r="T364" t="s">
        <v>16917</v>
      </c>
    </row>
    <row r="365" spans="1:20" x14ac:dyDescent="0.25">
      <c r="A365" t="s">
        <v>147</v>
      </c>
      <c r="B365" t="s">
        <v>148</v>
      </c>
      <c r="C365">
        <v>50</v>
      </c>
      <c r="D365">
        <v>6</v>
      </c>
      <c r="E365" t="s">
        <v>16918</v>
      </c>
      <c r="F365">
        <v>200</v>
      </c>
      <c r="G365">
        <v>0</v>
      </c>
      <c r="H365" t="s">
        <v>637</v>
      </c>
      <c r="I365" t="s">
        <v>16919</v>
      </c>
      <c r="J365" t="s">
        <v>655</v>
      </c>
      <c r="K365" t="s">
        <v>639</v>
      </c>
      <c r="L365" t="s">
        <v>640</v>
      </c>
      <c r="M365" t="s">
        <v>16920</v>
      </c>
      <c r="N365" t="s">
        <v>639</v>
      </c>
      <c r="O365" t="s">
        <v>647</v>
      </c>
      <c r="P365" t="s">
        <v>5</v>
      </c>
      <c r="Q365" t="s">
        <v>648</v>
      </c>
      <c r="R365" t="s">
        <v>640</v>
      </c>
      <c r="S365" t="s">
        <v>16921</v>
      </c>
      <c r="T365" t="s">
        <v>16920</v>
      </c>
    </row>
    <row r="366" spans="1:20" x14ac:dyDescent="0.25">
      <c r="A366" t="s">
        <v>18</v>
      </c>
      <c r="B366" t="s">
        <v>19</v>
      </c>
      <c r="C366">
        <v>66.666666666666671</v>
      </c>
      <c r="D366">
        <v>3</v>
      </c>
      <c r="E366" t="s">
        <v>16922</v>
      </c>
      <c r="F366">
        <v>235.05</v>
      </c>
      <c r="G366">
        <v>0</v>
      </c>
      <c r="H366" t="s">
        <v>677</v>
      </c>
      <c r="I366" t="s">
        <v>16923</v>
      </c>
      <c r="J366" t="s">
        <v>16924</v>
      </c>
      <c r="K366" t="s">
        <v>16925</v>
      </c>
      <c r="L366" t="s">
        <v>16926</v>
      </c>
      <c r="M366" t="s">
        <v>16927</v>
      </c>
      <c r="N366" t="s">
        <v>639</v>
      </c>
      <c r="O366" t="s">
        <v>678</v>
      </c>
      <c r="P366" t="s">
        <v>23</v>
      </c>
      <c r="Q366" t="s">
        <v>679</v>
      </c>
      <c r="R366" t="s">
        <v>640</v>
      </c>
      <c r="S366" t="s">
        <v>16928</v>
      </c>
      <c r="T366" t="s">
        <v>16927</v>
      </c>
    </row>
    <row r="367" spans="1:20" x14ac:dyDescent="0.25">
      <c r="A367" t="s">
        <v>601</v>
      </c>
      <c r="B367" t="s">
        <v>742</v>
      </c>
      <c r="C367">
        <v>98.92</v>
      </c>
      <c r="D367">
        <v>1</v>
      </c>
      <c r="E367" t="s">
        <v>16922</v>
      </c>
      <c r="F367">
        <v>235.05</v>
      </c>
      <c r="G367">
        <v>0</v>
      </c>
      <c r="H367" t="s">
        <v>677</v>
      </c>
      <c r="I367" t="s">
        <v>16923</v>
      </c>
      <c r="J367" t="s">
        <v>16924</v>
      </c>
      <c r="K367" t="s">
        <v>16925</v>
      </c>
      <c r="L367" t="s">
        <v>16926</v>
      </c>
      <c r="M367" t="s">
        <v>16927</v>
      </c>
      <c r="N367" t="s">
        <v>639</v>
      </c>
      <c r="O367" t="s">
        <v>678</v>
      </c>
      <c r="P367" t="s">
        <v>23</v>
      </c>
      <c r="Q367" t="s">
        <v>679</v>
      </c>
      <c r="R367" t="s">
        <v>640</v>
      </c>
      <c r="S367" t="s">
        <v>16928</v>
      </c>
      <c r="T367" t="s">
        <v>16927</v>
      </c>
    </row>
    <row r="368" spans="1:20" x14ac:dyDescent="0.25">
      <c r="A368" t="s">
        <v>147</v>
      </c>
      <c r="B368" t="s">
        <v>148</v>
      </c>
      <c r="C368">
        <v>50</v>
      </c>
      <c r="D368">
        <v>6</v>
      </c>
      <c r="E368" t="s">
        <v>16929</v>
      </c>
      <c r="F368">
        <v>200</v>
      </c>
      <c r="G368">
        <v>0</v>
      </c>
      <c r="H368" t="s">
        <v>637</v>
      </c>
      <c r="I368" t="s">
        <v>16930</v>
      </c>
      <c r="J368" t="s">
        <v>755</v>
      </c>
      <c r="K368" t="s">
        <v>639</v>
      </c>
      <c r="L368" t="s">
        <v>640</v>
      </c>
      <c r="M368" t="s">
        <v>16931</v>
      </c>
      <c r="N368" t="s">
        <v>639</v>
      </c>
      <c r="O368" t="s">
        <v>641</v>
      </c>
      <c r="P368" t="s">
        <v>5</v>
      </c>
      <c r="Q368" t="s">
        <v>642</v>
      </c>
      <c r="R368" t="s">
        <v>640</v>
      </c>
      <c r="S368" t="s">
        <v>16932</v>
      </c>
      <c r="T368" t="s">
        <v>16931</v>
      </c>
    </row>
    <row r="369" spans="1:20" x14ac:dyDescent="0.25">
      <c r="A369" t="s">
        <v>147</v>
      </c>
      <c r="B369" t="s">
        <v>148</v>
      </c>
      <c r="C369">
        <v>50</v>
      </c>
      <c r="D369">
        <v>6</v>
      </c>
      <c r="E369" t="s">
        <v>16933</v>
      </c>
      <c r="F369">
        <v>200</v>
      </c>
      <c r="G369">
        <v>0</v>
      </c>
      <c r="H369" t="s">
        <v>637</v>
      </c>
      <c r="I369" t="s">
        <v>16934</v>
      </c>
      <c r="J369" t="s">
        <v>646</v>
      </c>
      <c r="K369" t="s">
        <v>639</v>
      </c>
      <c r="L369" t="s">
        <v>640</v>
      </c>
      <c r="M369" t="s">
        <v>16935</v>
      </c>
      <c r="N369" t="s">
        <v>639</v>
      </c>
      <c r="O369" t="s">
        <v>641</v>
      </c>
      <c r="P369" t="s">
        <v>5</v>
      </c>
      <c r="Q369" t="s">
        <v>642</v>
      </c>
      <c r="R369" t="s">
        <v>640</v>
      </c>
      <c r="S369" t="s">
        <v>16936</v>
      </c>
      <c r="T369" t="s">
        <v>16935</v>
      </c>
    </row>
    <row r="370" spans="1:20" x14ac:dyDescent="0.25">
      <c r="A370" t="s">
        <v>18</v>
      </c>
      <c r="B370" t="s">
        <v>19</v>
      </c>
      <c r="C370">
        <v>66.666666666666671</v>
      </c>
      <c r="D370">
        <v>3</v>
      </c>
      <c r="E370" t="s">
        <v>16937</v>
      </c>
      <c r="F370">
        <v>129</v>
      </c>
      <c r="G370">
        <v>0</v>
      </c>
      <c r="H370" t="s">
        <v>649</v>
      </c>
      <c r="I370" t="s">
        <v>16938</v>
      </c>
      <c r="J370" t="s">
        <v>16939</v>
      </c>
      <c r="K370" t="s">
        <v>971</v>
      </c>
      <c r="L370" t="s">
        <v>9767</v>
      </c>
      <c r="M370" t="s">
        <v>16940</v>
      </c>
      <c r="N370" t="s">
        <v>639</v>
      </c>
      <c r="O370" t="s">
        <v>651</v>
      </c>
      <c r="P370" t="s">
        <v>26</v>
      </c>
      <c r="Q370" t="s">
        <v>652</v>
      </c>
      <c r="R370" t="s">
        <v>640</v>
      </c>
      <c r="S370" t="s">
        <v>16941</v>
      </c>
      <c r="T370" t="s">
        <v>16940</v>
      </c>
    </row>
    <row r="371" spans="1:20" x14ac:dyDescent="0.25">
      <c r="A371" t="s">
        <v>147</v>
      </c>
      <c r="B371" t="s">
        <v>148</v>
      </c>
      <c r="C371">
        <v>50</v>
      </c>
      <c r="D371">
        <v>6</v>
      </c>
      <c r="E371" t="s">
        <v>16942</v>
      </c>
      <c r="F371">
        <v>200</v>
      </c>
      <c r="G371">
        <v>0</v>
      </c>
      <c r="H371" t="s">
        <v>637</v>
      </c>
      <c r="I371" t="s">
        <v>16943</v>
      </c>
      <c r="J371" t="s">
        <v>728</v>
      </c>
      <c r="K371" t="s">
        <v>639</v>
      </c>
      <c r="L371" t="s">
        <v>640</v>
      </c>
      <c r="M371" t="s">
        <v>16944</v>
      </c>
      <c r="N371" t="s">
        <v>639</v>
      </c>
      <c r="O371" t="s">
        <v>641</v>
      </c>
      <c r="P371" t="s">
        <v>5</v>
      </c>
      <c r="Q371" t="s">
        <v>642</v>
      </c>
      <c r="R371" t="s">
        <v>640</v>
      </c>
      <c r="S371" t="s">
        <v>16945</v>
      </c>
      <c r="T371" t="s">
        <v>16940</v>
      </c>
    </row>
    <row r="372" spans="1:20" x14ac:dyDescent="0.25">
      <c r="A372" t="s">
        <v>147</v>
      </c>
      <c r="B372" t="s">
        <v>148</v>
      </c>
      <c r="C372">
        <v>50</v>
      </c>
      <c r="D372">
        <v>6</v>
      </c>
      <c r="E372" t="s">
        <v>16946</v>
      </c>
      <c r="F372">
        <v>200</v>
      </c>
      <c r="G372">
        <v>0</v>
      </c>
      <c r="H372" t="s">
        <v>637</v>
      </c>
      <c r="I372" t="s">
        <v>16947</v>
      </c>
      <c r="J372" t="s">
        <v>653</v>
      </c>
      <c r="K372" t="s">
        <v>639</v>
      </c>
      <c r="L372" t="s">
        <v>640</v>
      </c>
      <c r="M372" t="s">
        <v>16948</v>
      </c>
      <c r="N372" t="s">
        <v>639</v>
      </c>
      <c r="O372" t="s">
        <v>641</v>
      </c>
      <c r="P372" t="s">
        <v>5</v>
      </c>
      <c r="Q372" t="s">
        <v>642</v>
      </c>
      <c r="R372" t="s">
        <v>640</v>
      </c>
      <c r="S372" t="s">
        <v>16949</v>
      </c>
      <c r="T372" t="s">
        <v>16950</v>
      </c>
    </row>
    <row r="373" spans="1:20" x14ac:dyDescent="0.25">
      <c r="A373" t="s">
        <v>147</v>
      </c>
      <c r="B373" t="s">
        <v>148</v>
      </c>
      <c r="C373">
        <v>50</v>
      </c>
      <c r="D373">
        <v>6</v>
      </c>
      <c r="E373" t="s">
        <v>16951</v>
      </c>
      <c r="F373">
        <v>200</v>
      </c>
      <c r="G373">
        <v>0</v>
      </c>
      <c r="H373" t="s">
        <v>637</v>
      </c>
      <c r="I373" t="s">
        <v>16952</v>
      </c>
      <c r="J373" t="s">
        <v>727</v>
      </c>
      <c r="K373" t="s">
        <v>639</v>
      </c>
      <c r="L373" t="s">
        <v>640</v>
      </c>
      <c r="M373" t="s">
        <v>16953</v>
      </c>
      <c r="N373" t="s">
        <v>639</v>
      </c>
      <c r="O373" t="s">
        <v>647</v>
      </c>
      <c r="P373" t="s">
        <v>5</v>
      </c>
      <c r="Q373" t="s">
        <v>648</v>
      </c>
      <c r="R373" t="s">
        <v>640</v>
      </c>
      <c r="S373" t="s">
        <v>16954</v>
      </c>
      <c r="T373" t="s">
        <v>16953</v>
      </c>
    </row>
    <row r="374" spans="1:20" x14ac:dyDescent="0.25">
      <c r="A374" t="s">
        <v>239</v>
      </c>
      <c r="B374" t="s">
        <v>245</v>
      </c>
      <c r="C374">
        <v>159</v>
      </c>
      <c r="D374">
        <v>1</v>
      </c>
      <c r="E374" t="s">
        <v>16955</v>
      </c>
      <c r="F374">
        <v>99</v>
      </c>
      <c r="G374">
        <v>0</v>
      </c>
      <c r="H374" t="s">
        <v>637</v>
      </c>
      <c r="I374" t="s">
        <v>16956</v>
      </c>
      <c r="J374" t="s">
        <v>16957</v>
      </c>
      <c r="K374" t="s">
        <v>639</v>
      </c>
      <c r="L374" t="s">
        <v>640</v>
      </c>
      <c r="M374" t="s">
        <v>16958</v>
      </c>
      <c r="N374" t="s">
        <v>639</v>
      </c>
      <c r="O374" t="s">
        <v>641</v>
      </c>
      <c r="P374" t="s">
        <v>5</v>
      </c>
      <c r="Q374" t="s">
        <v>642</v>
      </c>
      <c r="R374" t="s">
        <v>640</v>
      </c>
      <c r="S374" t="s">
        <v>16959</v>
      </c>
      <c r="T374" t="s">
        <v>16958</v>
      </c>
    </row>
    <row r="375" spans="1:20" x14ac:dyDescent="0.25">
      <c r="A375" t="s">
        <v>22</v>
      </c>
      <c r="B375" t="s">
        <v>27</v>
      </c>
      <c r="C375">
        <v>80</v>
      </c>
      <c r="D375">
        <v>1</v>
      </c>
      <c r="E375" t="s">
        <v>16960</v>
      </c>
      <c r="F375">
        <v>80</v>
      </c>
      <c r="G375">
        <v>0</v>
      </c>
      <c r="H375" t="s">
        <v>649</v>
      </c>
      <c r="I375" t="s">
        <v>5762</v>
      </c>
      <c r="J375" t="s">
        <v>16961</v>
      </c>
      <c r="K375" t="s">
        <v>16962</v>
      </c>
      <c r="L375" t="s">
        <v>9366</v>
      </c>
      <c r="M375" t="s">
        <v>16963</v>
      </c>
      <c r="N375" t="s">
        <v>639</v>
      </c>
      <c r="O375" t="s">
        <v>651</v>
      </c>
      <c r="P375" t="s">
        <v>26</v>
      </c>
      <c r="Q375" t="s">
        <v>652</v>
      </c>
      <c r="R375" t="s">
        <v>640</v>
      </c>
      <c r="S375" t="s">
        <v>16964</v>
      </c>
      <c r="T375" t="s">
        <v>16963</v>
      </c>
    </row>
    <row r="376" spans="1:20" x14ac:dyDescent="0.25">
      <c r="A376" t="s">
        <v>22</v>
      </c>
      <c r="B376" t="s">
        <v>27</v>
      </c>
      <c r="C376">
        <v>80</v>
      </c>
      <c r="D376">
        <v>3</v>
      </c>
      <c r="E376" t="s">
        <v>16965</v>
      </c>
      <c r="F376">
        <v>240</v>
      </c>
      <c r="G376">
        <v>0</v>
      </c>
      <c r="H376" t="s">
        <v>649</v>
      </c>
      <c r="I376" t="s">
        <v>5762</v>
      </c>
      <c r="J376" t="s">
        <v>16961</v>
      </c>
      <c r="K376" t="s">
        <v>16962</v>
      </c>
      <c r="L376" t="s">
        <v>9366</v>
      </c>
      <c r="M376" t="s">
        <v>16966</v>
      </c>
      <c r="N376" t="s">
        <v>639</v>
      </c>
      <c r="O376" t="s">
        <v>651</v>
      </c>
      <c r="P376" t="s">
        <v>26</v>
      </c>
      <c r="Q376" t="s">
        <v>652</v>
      </c>
      <c r="R376" t="s">
        <v>640</v>
      </c>
      <c r="S376" t="s">
        <v>16967</v>
      </c>
      <c r="T376" t="s">
        <v>16966</v>
      </c>
    </row>
    <row r="377" spans="1:20" x14ac:dyDescent="0.25">
      <c r="A377" t="s">
        <v>239</v>
      </c>
      <c r="B377" t="s">
        <v>245</v>
      </c>
      <c r="C377">
        <v>159</v>
      </c>
      <c r="D377">
        <v>1</v>
      </c>
      <c r="E377" t="s">
        <v>16968</v>
      </c>
      <c r="F377">
        <v>99</v>
      </c>
      <c r="G377">
        <v>0</v>
      </c>
      <c r="H377" t="s">
        <v>637</v>
      </c>
      <c r="I377" t="s">
        <v>7591</v>
      </c>
      <c r="J377" t="s">
        <v>686</v>
      </c>
      <c r="K377" t="s">
        <v>639</v>
      </c>
      <c r="L377" t="s">
        <v>640</v>
      </c>
      <c r="M377" t="s">
        <v>16969</v>
      </c>
      <c r="N377" t="s">
        <v>639</v>
      </c>
      <c r="O377" t="s">
        <v>641</v>
      </c>
      <c r="P377" t="s">
        <v>5</v>
      </c>
      <c r="Q377" t="s">
        <v>642</v>
      </c>
      <c r="R377" t="s">
        <v>640</v>
      </c>
      <c r="S377" t="s">
        <v>16970</v>
      </c>
      <c r="T377" t="s">
        <v>16969</v>
      </c>
    </row>
    <row r="378" spans="1:20" x14ac:dyDescent="0.25">
      <c r="A378" t="s">
        <v>12</v>
      </c>
      <c r="B378" t="s">
        <v>13</v>
      </c>
      <c r="C378">
        <v>50</v>
      </c>
      <c r="D378">
        <v>5</v>
      </c>
      <c r="E378" t="s">
        <v>16971</v>
      </c>
      <c r="F378">
        <v>230</v>
      </c>
      <c r="G378">
        <v>0</v>
      </c>
      <c r="H378" t="s">
        <v>649</v>
      </c>
      <c r="I378" t="s">
        <v>981</v>
      </c>
      <c r="J378" t="s">
        <v>1124</v>
      </c>
      <c r="K378" t="s">
        <v>984</v>
      </c>
      <c r="L378" t="s">
        <v>825</v>
      </c>
      <c r="M378" t="s">
        <v>16972</v>
      </c>
      <c r="N378" t="s">
        <v>639</v>
      </c>
      <c r="O378" t="s">
        <v>651</v>
      </c>
      <c r="P378" t="s">
        <v>26</v>
      </c>
      <c r="Q378" t="s">
        <v>652</v>
      </c>
      <c r="R378" t="s">
        <v>640</v>
      </c>
      <c r="S378" t="s">
        <v>16973</v>
      </c>
      <c r="T378" t="s">
        <v>16974</v>
      </c>
    </row>
    <row r="379" spans="1:20" x14ac:dyDescent="0.25">
      <c r="A379" t="s">
        <v>241</v>
      </c>
      <c r="B379" t="s">
        <v>247</v>
      </c>
      <c r="C379">
        <v>159</v>
      </c>
      <c r="D379">
        <v>2</v>
      </c>
      <c r="E379" t="s">
        <v>16975</v>
      </c>
      <c r="F379">
        <v>198</v>
      </c>
      <c r="G379">
        <v>0</v>
      </c>
      <c r="H379" t="s">
        <v>637</v>
      </c>
      <c r="I379" t="s">
        <v>16976</v>
      </c>
      <c r="J379" t="s">
        <v>638</v>
      </c>
      <c r="K379" t="s">
        <v>639</v>
      </c>
      <c r="L379" t="s">
        <v>640</v>
      </c>
      <c r="M379" t="s">
        <v>16977</v>
      </c>
      <c r="N379" t="s">
        <v>639</v>
      </c>
      <c r="O379" t="s">
        <v>641</v>
      </c>
      <c r="P379" t="s">
        <v>5</v>
      </c>
      <c r="Q379" t="s">
        <v>642</v>
      </c>
      <c r="R379" t="s">
        <v>640</v>
      </c>
      <c r="S379" t="s">
        <v>16978</v>
      </c>
      <c r="T379" t="s">
        <v>16977</v>
      </c>
    </row>
    <row r="380" spans="1:20" x14ac:dyDescent="0.25">
      <c r="A380" t="s">
        <v>77</v>
      </c>
      <c r="B380" t="s">
        <v>78</v>
      </c>
      <c r="C380">
        <v>48</v>
      </c>
      <c r="D380">
        <v>1</v>
      </c>
      <c r="E380" t="s">
        <v>16979</v>
      </c>
      <c r="F380">
        <v>48</v>
      </c>
      <c r="G380">
        <v>0</v>
      </c>
      <c r="H380" t="s">
        <v>649</v>
      </c>
      <c r="I380" t="s">
        <v>16980</v>
      </c>
      <c r="J380" t="s">
        <v>16981</v>
      </c>
      <c r="K380" t="s">
        <v>11622</v>
      </c>
      <c r="L380" t="s">
        <v>773</v>
      </c>
      <c r="M380" t="s">
        <v>16982</v>
      </c>
      <c r="N380" t="s">
        <v>639</v>
      </c>
      <c r="O380" t="s">
        <v>651</v>
      </c>
      <c r="P380" t="s">
        <v>26</v>
      </c>
      <c r="Q380" t="s">
        <v>652</v>
      </c>
      <c r="R380" t="s">
        <v>640</v>
      </c>
      <c r="S380" t="s">
        <v>16983</v>
      </c>
      <c r="T380" t="s">
        <v>16984</v>
      </c>
    </row>
    <row r="381" spans="1:20" x14ac:dyDescent="0.25">
      <c r="A381" t="s">
        <v>601</v>
      </c>
      <c r="B381" t="s">
        <v>602</v>
      </c>
      <c r="C381">
        <v>159</v>
      </c>
      <c r="D381">
        <v>1</v>
      </c>
      <c r="E381" t="s">
        <v>16985</v>
      </c>
      <c r="F381">
        <v>99</v>
      </c>
      <c r="G381">
        <v>0</v>
      </c>
      <c r="H381" t="s">
        <v>637</v>
      </c>
      <c r="I381" t="s">
        <v>16986</v>
      </c>
      <c r="J381" t="s">
        <v>663</v>
      </c>
      <c r="K381" t="s">
        <v>639</v>
      </c>
      <c r="L381" t="s">
        <v>640</v>
      </c>
      <c r="M381" t="s">
        <v>16987</v>
      </c>
      <c r="N381" t="s">
        <v>639</v>
      </c>
      <c r="O381" t="s">
        <v>641</v>
      </c>
      <c r="P381" t="s">
        <v>5</v>
      </c>
      <c r="Q381" t="s">
        <v>642</v>
      </c>
      <c r="R381" t="s">
        <v>640</v>
      </c>
      <c r="S381" t="s">
        <v>16988</v>
      </c>
      <c r="T381" t="s">
        <v>16987</v>
      </c>
    </row>
    <row r="382" spans="1:20" x14ac:dyDescent="0.25">
      <c r="A382" t="s">
        <v>147</v>
      </c>
      <c r="B382" t="s">
        <v>148</v>
      </c>
      <c r="C382">
        <v>33.333333333333336</v>
      </c>
      <c r="D382">
        <v>3</v>
      </c>
      <c r="E382" t="s">
        <v>16989</v>
      </c>
      <c r="F382">
        <v>100</v>
      </c>
      <c r="G382">
        <v>0</v>
      </c>
      <c r="H382" t="s">
        <v>637</v>
      </c>
      <c r="I382" t="s">
        <v>16990</v>
      </c>
      <c r="J382" t="s">
        <v>654</v>
      </c>
      <c r="K382" t="s">
        <v>639</v>
      </c>
      <c r="L382" t="s">
        <v>640</v>
      </c>
      <c r="M382" t="s">
        <v>16991</v>
      </c>
      <c r="N382" t="s">
        <v>639</v>
      </c>
      <c r="O382" t="s">
        <v>641</v>
      </c>
      <c r="P382" t="s">
        <v>5</v>
      </c>
      <c r="Q382" t="s">
        <v>642</v>
      </c>
      <c r="R382" t="s">
        <v>640</v>
      </c>
      <c r="S382" t="s">
        <v>16992</v>
      </c>
      <c r="T382" t="s">
        <v>16991</v>
      </c>
    </row>
    <row r="383" spans="1:20" x14ac:dyDescent="0.25">
      <c r="A383" t="s">
        <v>147</v>
      </c>
      <c r="B383" t="s">
        <v>148</v>
      </c>
      <c r="C383">
        <v>50</v>
      </c>
      <c r="D383">
        <v>6</v>
      </c>
      <c r="E383" t="s">
        <v>16993</v>
      </c>
      <c r="F383">
        <v>200</v>
      </c>
      <c r="G383">
        <v>0</v>
      </c>
      <c r="H383" t="s">
        <v>637</v>
      </c>
      <c r="I383" t="s">
        <v>16994</v>
      </c>
      <c r="J383" t="s">
        <v>670</v>
      </c>
      <c r="K383" t="s">
        <v>639</v>
      </c>
      <c r="L383" t="s">
        <v>640</v>
      </c>
      <c r="M383" t="s">
        <v>16995</v>
      </c>
      <c r="N383" t="s">
        <v>639</v>
      </c>
      <c r="O383" t="s">
        <v>647</v>
      </c>
      <c r="P383" t="s">
        <v>5</v>
      </c>
      <c r="Q383" t="s">
        <v>648</v>
      </c>
      <c r="R383" t="s">
        <v>640</v>
      </c>
      <c r="S383" t="s">
        <v>16996</v>
      </c>
      <c r="T383" t="s">
        <v>16995</v>
      </c>
    </row>
    <row r="384" spans="1:20" x14ac:dyDescent="0.25">
      <c r="A384" t="s">
        <v>22</v>
      </c>
      <c r="B384" t="s">
        <v>27</v>
      </c>
      <c r="C384">
        <v>69.900000000000006</v>
      </c>
      <c r="D384">
        <v>10</v>
      </c>
      <c r="E384" t="s">
        <v>16997</v>
      </c>
      <c r="F384">
        <v>800</v>
      </c>
      <c r="G384">
        <v>0</v>
      </c>
      <c r="H384" t="s">
        <v>649</v>
      </c>
      <c r="I384" t="s">
        <v>7697</v>
      </c>
      <c r="J384" t="s">
        <v>4901</v>
      </c>
      <c r="K384" t="s">
        <v>4902</v>
      </c>
      <c r="L384" t="s">
        <v>934</v>
      </c>
      <c r="M384" t="s">
        <v>16998</v>
      </c>
      <c r="N384" t="s">
        <v>639</v>
      </c>
      <c r="O384" t="s">
        <v>651</v>
      </c>
      <c r="P384" t="s">
        <v>26</v>
      </c>
      <c r="Q384" t="s">
        <v>652</v>
      </c>
      <c r="R384" t="s">
        <v>640</v>
      </c>
      <c r="S384" t="s">
        <v>16999</v>
      </c>
      <c r="T384" t="s">
        <v>16998</v>
      </c>
    </row>
    <row r="385" spans="1:20" x14ac:dyDescent="0.25">
      <c r="A385" t="s">
        <v>239</v>
      </c>
      <c r="B385" t="s">
        <v>245</v>
      </c>
      <c r="C385">
        <v>159</v>
      </c>
      <c r="D385">
        <v>1</v>
      </c>
      <c r="E385" t="s">
        <v>17000</v>
      </c>
      <c r="F385">
        <v>99</v>
      </c>
      <c r="G385">
        <v>0</v>
      </c>
      <c r="H385" t="s">
        <v>637</v>
      </c>
      <c r="I385" t="s">
        <v>17001</v>
      </c>
      <c r="J385" t="s">
        <v>17002</v>
      </c>
      <c r="K385" t="s">
        <v>639</v>
      </c>
      <c r="L385" t="s">
        <v>640</v>
      </c>
      <c r="M385" t="s">
        <v>17003</v>
      </c>
      <c r="N385" t="s">
        <v>639</v>
      </c>
      <c r="O385" t="s">
        <v>647</v>
      </c>
      <c r="P385" t="s">
        <v>5</v>
      </c>
      <c r="Q385" t="s">
        <v>648</v>
      </c>
      <c r="R385" t="s">
        <v>640</v>
      </c>
      <c r="S385" t="s">
        <v>17004</v>
      </c>
      <c r="T385" t="s">
        <v>17005</v>
      </c>
    </row>
    <row r="386" spans="1:20" x14ac:dyDescent="0.25">
      <c r="A386" t="s">
        <v>18</v>
      </c>
      <c r="B386" t="s">
        <v>19</v>
      </c>
      <c r="C386">
        <v>66.666666666666671</v>
      </c>
      <c r="D386">
        <v>6</v>
      </c>
      <c r="E386" t="s">
        <v>17006</v>
      </c>
      <c r="F386">
        <v>498</v>
      </c>
      <c r="G386">
        <v>0</v>
      </c>
      <c r="H386" t="s">
        <v>649</v>
      </c>
      <c r="I386" t="s">
        <v>9694</v>
      </c>
      <c r="J386" t="s">
        <v>17007</v>
      </c>
      <c r="K386" t="s">
        <v>11267</v>
      </c>
      <c r="L386" t="s">
        <v>668</v>
      </c>
      <c r="M386" t="s">
        <v>17008</v>
      </c>
      <c r="N386" t="s">
        <v>639</v>
      </c>
      <c r="O386" t="s">
        <v>651</v>
      </c>
      <c r="P386" t="s">
        <v>26</v>
      </c>
      <c r="Q386" t="s">
        <v>652</v>
      </c>
      <c r="R386" t="s">
        <v>640</v>
      </c>
      <c r="S386" t="s">
        <v>17009</v>
      </c>
      <c r="T386" t="s">
        <v>17008</v>
      </c>
    </row>
    <row r="387" spans="1:20" x14ac:dyDescent="0.25">
      <c r="A387" t="s">
        <v>22</v>
      </c>
      <c r="B387" t="s">
        <v>27</v>
      </c>
      <c r="C387">
        <v>80</v>
      </c>
      <c r="D387">
        <v>3</v>
      </c>
      <c r="E387" t="s">
        <v>17006</v>
      </c>
      <c r="F387">
        <v>498</v>
      </c>
      <c r="G387">
        <v>0</v>
      </c>
      <c r="H387" t="s">
        <v>649</v>
      </c>
      <c r="I387" t="s">
        <v>9694</v>
      </c>
      <c r="J387" t="s">
        <v>17007</v>
      </c>
      <c r="K387" t="s">
        <v>11267</v>
      </c>
      <c r="L387" t="s">
        <v>668</v>
      </c>
      <c r="M387" t="s">
        <v>17008</v>
      </c>
      <c r="N387" t="s">
        <v>639</v>
      </c>
      <c r="O387" t="s">
        <v>651</v>
      </c>
      <c r="P387" t="s">
        <v>26</v>
      </c>
      <c r="Q387" t="s">
        <v>652</v>
      </c>
      <c r="R387" t="s">
        <v>640</v>
      </c>
      <c r="S387" t="s">
        <v>17009</v>
      </c>
      <c r="T387" t="s">
        <v>17008</v>
      </c>
    </row>
    <row r="388" spans="1:20" x14ac:dyDescent="0.25">
      <c r="A388" t="s">
        <v>101</v>
      </c>
      <c r="B388" t="s">
        <v>931</v>
      </c>
      <c r="C388">
        <v>80</v>
      </c>
      <c r="D388">
        <v>2</v>
      </c>
      <c r="E388" t="s">
        <v>17010</v>
      </c>
      <c r="F388">
        <v>172</v>
      </c>
      <c r="G388">
        <v>12</v>
      </c>
      <c r="H388" t="s">
        <v>694</v>
      </c>
      <c r="I388" t="s">
        <v>17011</v>
      </c>
      <c r="J388" t="s">
        <v>17012</v>
      </c>
      <c r="K388" t="s">
        <v>17013</v>
      </c>
      <c r="L388" t="s">
        <v>17014</v>
      </c>
      <c r="M388" t="s">
        <v>17015</v>
      </c>
      <c r="N388" t="s">
        <v>639</v>
      </c>
      <c r="O388" t="s">
        <v>678</v>
      </c>
      <c r="P388" t="s">
        <v>23</v>
      </c>
      <c r="Q388" t="s">
        <v>679</v>
      </c>
      <c r="R388" t="s">
        <v>640</v>
      </c>
      <c r="S388" t="s">
        <v>17016</v>
      </c>
      <c r="T388" t="s">
        <v>17015</v>
      </c>
    </row>
  </sheetData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360"/>
  <sheetViews>
    <sheetView zoomScale="70" zoomScaleNormal="70" workbookViewId="0">
      <pane xSplit="2" ySplit="1" topLeftCell="R292" activePane="bottomRight" state="frozen"/>
      <selection sqref="A1:XFD1048576"/>
      <selection pane="topRight" sqref="A1:XFD1048576"/>
      <selection pane="bottomLeft" sqref="A1:XFD1048576"/>
      <selection pane="bottomRight" activeCell="U326" sqref="U32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17017</v>
      </c>
      <c r="F2">
        <v>200</v>
      </c>
      <c r="G2">
        <v>0</v>
      </c>
      <c r="H2" t="s">
        <v>637</v>
      </c>
      <c r="I2" t="s">
        <v>4167</v>
      </c>
      <c r="J2" t="s">
        <v>655</v>
      </c>
      <c r="K2" t="s">
        <v>639</v>
      </c>
      <c r="L2" t="s">
        <v>640</v>
      </c>
      <c r="M2" t="s">
        <v>17018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17019</v>
      </c>
      <c r="T2" t="s">
        <v>17020</v>
      </c>
      <c r="U2" s="50" t="s">
        <v>147</v>
      </c>
      <c r="V2">
        <v>440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17021</v>
      </c>
      <c r="F3">
        <v>200</v>
      </c>
      <c r="G3">
        <v>0</v>
      </c>
      <c r="H3" t="s">
        <v>637</v>
      </c>
      <c r="I3" t="s">
        <v>17022</v>
      </c>
      <c r="J3" t="s">
        <v>655</v>
      </c>
      <c r="K3" t="s">
        <v>639</v>
      </c>
      <c r="L3" t="s">
        <v>640</v>
      </c>
      <c r="M3" t="s">
        <v>17023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17024</v>
      </c>
      <c r="T3" t="s">
        <v>17023</v>
      </c>
      <c r="U3" s="51" t="s">
        <v>148</v>
      </c>
      <c r="V3">
        <v>440</v>
      </c>
    </row>
    <row r="4" spans="1:22" x14ac:dyDescent="0.25">
      <c r="A4" t="s">
        <v>239</v>
      </c>
      <c r="B4" t="s">
        <v>245</v>
      </c>
      <c r="C4">
        <v>159</v>
      </c>
      <c r="D4">
        <v>1</v>
      </c>
      <c r="E4" t="s">
        <v>17025</v>
      </c>
      <c r="F4">
        <v>132</v>
      </c>
      <c r="G4">
        <v>3</v>
      </c>
      <c r="H4" t="s">
        <v>637</v>
      </c>
      <c r="I4" t="s">
        <v>17026</v>
      </c>
      <c r="J4" t="s">
        <v>697</v>
      </c>
      <c r="K4" t="s">
        <v>639</v>
      </c>
      <c r="L4" t="s">
        <v>640</v>
      </c>
      <c r="M4" t="s">
        <v>17027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17028</v>
      </c>
      <c r="T4" t="s">
        <v>17027</v>
      </c>
      <c r="U4" s="50" t="s">
        <v>22</v>
      </c>
      <c r="V4">
        <v>77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17029</v>
      </c>
      <c r="F5">
        <v>200</v>
      </c>
      <c r="G5">
        <v>0</v>
      </c>
      <c r="H5" t="s">
        <v>637</v>
      </c>
      <c r="I5" t="s">
        <v>17030</v>
      </c>
      <c r="J5" t="s">
        <v>767</v>
      </c>
      <c r="K5" t="s">
        <v>639</v>
      </c>
      <c r="L5" t="s">
        <v>640</v>
      </c>
      <c r="M5" t="s">
        <v>17027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17031</v>
      </c>
      <c r="T5" t="s">
        <v>17027</v>
      </c>
      <c r="U5" s="51" t="s">
        <v>213</v>
      </c>
      <c r="V5">
        <v>4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17032</v>
      </c>
      <c r="F6">
        <v>200</v>
      </c>
      <c r="G6">
        <v>0</v>
      </c>
      <c r="H6" t="s">
        <v>637</v>
      </c>
      <c r="I6" t="s">
        <v>17033</v>
      </c>
      <c r="J6" t="s">
        <v>638</v>
      </c>
      <c r="K6" t="s">
        <v>639</v>
      </c>
      <c r="L6" t="s">
        <v>640</v>
      </c>
      <c r="M6" t="s">
        <v>17034</v>
      </c>
      <c r="N6" t="s">
        <v>639</v>
      </c>
      <c r="O6" t="s">
        <v>647</v>
      </c>
      <c r="P6" t="s">
        <v>5</v>
      </c>
      <c r="Q6" t="s">
        <v>648</v>
      </c>
      <c r="R6" t="s">
        <v>640</v>
      </c>
      <c r="S6" t="s">
        <v>17035</v>
      </c>
      <c r="T6" t="s">
        <v>17036</v>
      </c>
      <c r="U6" s="51" t="s">
        <v>27</v>
      </c>
      <c r="V6">
        <v>73</v>
      </c>
    </row>
    <row r="7" spans="1:22" x14ac:dyDescent="0.25">
      <c r="A7" t="s">
        <v>240</v>
      </c>
      <c r="B7" t="s">
        <v>246</v>
      </c>
      <c r="C7">
        <v>159</v>
      </c>
      <c r="D7">
        <v>1</v>
      </c>
      <c r="E7" t="s">
        <v>17037</v>
      </c>
      <c r="F7">
        <v>129</v>
      </c>
      <c r="G7">
        <v>0</v>
      </c>
      <c r="H7" t="s">
        <v>637</v>
      </c>
      <c r="I7" t="s">
        <v>17038</v>
      </c>
      <c r="J7" t="s">
        <v>720</v>
      </c>
      <c r="K7" t="s">
        <v>639</v>
      </c>
      <c r="L7" t="s">
        <v>640</v>
      </c>
      <c r="M7" t="s">
        <v>17039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17040</v>
      </c>
      <c r="T7" t="s">
        <v>17039</v>
      </c>
      <c r="U7" s="50" t="s">
        <v>18</v>
      </c>
      <c r="V7">
        <v>72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17041</v>
      </c>
      <c r="F8">
        <v>200</v>
      </c>
      <c r="G8">
        <v>0</v>
      </c>
      <c r="H8" t="s">
        <v>637</v>
      </c>
      <c r="I8" t="s">
        <v>17042</v>
      </c>
      <c r="J8" t="s">
        <v>687</v>
      </c>
      <c r="K8" t="s">
        <v>639</v>
      </c>
      <c r="L8" t="s">
        <v>640</v>
      </c>
      <c r="M8" t="s">
        <v>17043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17044</v>
      </c>
      <c r="T8" t="s">
        <v>17043</v>
      </c>
      <c r="U8" s="51" t="s">
        <v>19</v>
      </c>
      <c r="V8">
        <v>72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17045</v>
      </c>
      <c r="F9">
        <v>200</v>
      </c>
      <c r="G9">
        <v>0</v>
      </c>
      <c r="H9" t="s">
        <v>637</v>
      </c>
      <c r="I9" t="s">
        <v>17046</v>
      </c>
      <c r="J9" t="s">
        <v>689</v>
      </c>
      <c r="K9" t="s">
        <v>639</v>
      </c>
      <c r="L9" t="s">
        <v>640</v>
      </c>
      <c r="M9" t="s">
        <v>17047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17048</v>
      </c>
      <c r="T9" t="s">
        <v>17047</v>
      </c>
      <c r="U9" s="50" t="s">
        <v>101</v>
      </c>
      <c r="V9">
        <v>16</v>
      </c>
    </row>
    <row r="10" spans="1:22" x14ac:dyDescent="0.25">
      <c r="A10" t="s">
        <v>18</v>
      </c>
      <c r="B10" t="s">
        <v>19</v>
      </c>
      <c r="C10">
        <v>66.666666666666671</v>
      </c>
      <c r="D10">
        <v>3</v>
      </c>
      <c r="E10" t="s">
        <v>17049</v>
      </c>
      <c r="F10">
        <v>129</v>
      </c>
      <c r="G10">
        <v>0</v>
      </c>
      <c r="H10" t="s">
        <v>649</v>
      </c>
      <c r="I10" t="s">
        <v>4677</v>
      </c>
      <c r="J10" t="s">
        <v>17050</v>
      </c>
      <c r="K10" t="s">
        <v>7221</v>
      </c>
      <c r="L10" t="s">
        <v>731</v>
      </c>
      <c r="M10" t="s">
        <v>17051</v>
      </c>
      <c r="N10" t="s">
        <v>639</v>
      </c>
      <c r="O10" t="s">
        <v>651</v>
      </c>
      <c r="P10" t="s">
        <v>26</v>
      </c>
      <c r="Q10" t="s">
        <v>652</v>
      </c>
      <c r="R10" t="s">
        <v>640</v>
      </c>
      <c r="S10" t="s">
        <v>17052</v>
      </c>
      <c r="T10" t="s">
        <v>17053</v>
      </c>
      <c r="U10" s="51" t="s">
        <v>12585</v>
      </c>
      <c r="V10">
        <v>2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17054</v>
      </c>
      <c r="F11">
        <v>200</v>
      </c>
      <c r="G11">
        <v>0</v>
      </c>
      <c r="H11" t="s">
        <v>637</v>
      </c>
      <c r="I11" t="s">
        <v>17055</v>
      </c>
      <c r="J11" t="s">
        <v>778</v>
      </c>
      <c r="K11" t="s">
        <v>639</v>
      </c>
      <c r="L11" t="s">
        <v>640</v>
      </c>
      <c r="M11" t="s">
        <v>17056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17057</v>
      </c>
      <c r="T11" t="s">
        <v>17056</v>
      </c>
      <c r="U11" s="51" t="s">
        <v>74</v>
      </c>
      <c r="V11">
        <v>14</v>
      </c>
    </row>
    <row r="12" spans="1:22" x14ac:dyDescent="0.25">
      <c r="A12" t="s">
        <v>241</v>
      </c>
      <c r="B12" t="s">
        <v>247</v>
      </c>
      <c r="C12">
        <v>159</v>
      </c>
      <c r="D12">
        <v>1</v>
      </c>
      <c r="E12" t="s">
        <v>17058</v>
      </c>
      <c r="F12">
        <v>129</v>
      </c>
      <c r="G12">
        <v>0</v>
      </c>
      <c r="H12" t="s">
        <v>637</v>
      </c>
      <c r="I12" t="s">
        <v>17059</v>
      </c>
      <c r="J12" t="s">
        <v>653</v>
      </c>
      <c r="K12" t="s">
        <v>639</v>
      </c>
      <c r="L12" t="s">
        <v>640</v>
      </c>
      <c r="M12" t="s">
        <v>17060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17061</v>
      </c>
      <c r="T12" t="s">
        <v>17062</v>
      </c>
      <c r="U12" s="50" t="s">
        <v>72</v>
      </c>
      <c r="V12">
        <v>5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17063</v>
      </c>
      <c r="F13">
        <v>100</v>
      </c>
      <c r="G13">
        <v>0</v>
      </c>
      <c r="H13" t="s">
        <v>637</v>
      </c>
      <c r="I13" t="s">
        <v>17064</v>
      </c>
      <c r="J13" t="s">
        <v>653</v>
      </c>
      <c r="K13" t="s">
        <v>639</v>
      </c>
      <c r="L13" t="s">
        <v>640</v>
      </c>
      <c r="M13" t="s">
        <v>17065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17066</v>
      </c>
      <c r="T13" t="s">
        <v>17065</v>
      </c>
      <c r="U13" s="51" t="s">
        <v>108</v>
      </c>
      <c r="V13">
        <v>2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17067</v>
      </c>
      <c r="F14">
        <v>200</v>
      </c>
      <c r="G14">
        <v>0</v>
      </c>
      <c r="H14" t="s">
        <v>637</v>
      </c>
      <c r="I14" t="s">
        <v>15144</v>
      </c>
      <c r="J14" t="s">
        <v>698</v>
      </c>
      <c r="K14" t="s">
        <v>639</v>
      </c>
      <c r="L14" t="s">
        <v>640</v>
      </c>
      <c r="M14" t="s">
        <v>17068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17069</v>
      </c>
      <c r="T14" t="s">
        <v>17068</v>
      </c>
      <c r="U14" s="51" t="s">
        <v>799</v>
      </c>
      <c r="V14">
        <v>3</v>
      </c>
    </row>
    <row r="15" spans="1:22" x14ac:dyDescent="0.25">
      <c r="A15" t="s">
        <v>147</v>
      </c>
      <c r="B15" t="s">
        <v>148</v>
      </c>
      <c r="C15">
        <v>40</v>
      </c>
      <c r="D15">
        <v>10</v>
      </c>
      <c r="E15" t="s">
        <v>17070</v>
      </c>
      <c r="F15">
        <v>400</v>
      </c>
      <c r="G15">
        <v>0</v>
      </c>
      <c r="H15" t="s">
        <v>637</v>
      </c>
      <c r="I15" t="s">
        <v>17071</v>
      </c>
      <c r="J15" t="s">
        <v>681</v>
      </c>
      <c r="K15" t="s">
        <v>639</v>
      </c>
      <c r="L15" t="s">
        <v>640</v>
      </c>
      <c r="M15" t="s">
        <v>17072</v>
      </c>
      <c r="N15" t="s">
        <v>639</v>
      </c>
      <c r="O15" t="s">
        <v>647</v>
      </c>
      <c r="P15" t="s">
        <v>5</v>
      </c>
      <c r="Q15" t="s">
        <v>648</v>
      </c>
      <c r="R15" t="s">
        <v>640</v>
      </c>
      <c r="S15" t="s">
        <v>17073</v>
      </c>
      <c r="T15" t="s">
        <v>17074</v>
      </c>
      <c r="U15" s="50" t="s">
        <v>112</v>
      </c>
      <c r="V15">
        <v>2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17075</v>
      </c>
      <c r="F16">
        <v>458</v>
      </c>
      <c r="G16">
        <v>0</v>
      </c>
      <c r="H16" t="s">
        <v>649</v>
      </c>
      <c r="I16" t="s">
        <v>4079</v>
      </c>
      <c r="J16" t="s">
        <v>17076</v>
      </c>
      <c r="K16" t="s">
        <v>17077</v>
      </c>
      <c r="L16" t="s">
        <v>6510</v>
      </c>
      <c r="M16" t="s">
        <v>17078</v>
      </c>
      <c r="N16" t="s">
        <v>639</v>
      </c>
      <c r="O16" t="s">
        <v>651</v>
      </c>
      <c r="P16" t="s">
        <v>26</v>
      </c>
      <c r="Q16" t="s">
        <v>652</v>
      </c>
      <c r="R16" t="s">
        <v>640</v>
      </c>
      <c r="S16" t="s">
        <v>17079</v>
      </c>
      <c r="T16" t="s">
        <v>17078</v>
      </c>
      <c r="U16" s="51" t="s">
        <v>113</v>
      </c>
      <c r="V16">
        <v>2</v>
      </c>
    </row>
    <row r="17" spans="1:22" x14ac:dyDescent="0.25">
      <c r="A17" t="s">
        <v>101</v>
      </c>
      <c r="B17" t="s">
        <v>74</v>
      </c>
      <c r="C17">
        <v>83.333333333333329</v>
      </c>
      <c r="D17">
        <v>3</v>
      </c>
      <c r="E17" t="s">
        <v>17075</v>
      </c>
      <c r="F17">
        <v>458</v>
      </c>
      <c r="G17">
        <v>0</v>
      </c>
      <c r="H17" t="s">
        <v>649</v>
      </c>
      <c r="I17" t="s">
        <v>4079</v>
      </c>
      <c r="J17" t="s">
        <v>17076</v>
      </c>
      <c r="K17" t="s">
        <v>17077</v>
      </c>
      <c r="L17" t="s">
        <v>6510</v>
      </c>
      <c r="M17" t="s">
        <v>17078</v>
      </c>
      <c r="N17" t="s">
        <v>639</v>
      </c>
      <c r="O17" t="s">
        <v>651</v>
      </c>
      <c r="P17" t="s">
        <v>26</v>
      </c>
      <c r="Q17" t="s">
        <v>652</v>
      </c>
      <c r="R17" t="s">
        <v>640</v>
      </c>
      <c r="S17" t="s">
        <v>17079</v>
      </c>
      <c r="T17" t="s">
        <v>17078</v>
      </c>
      <c r="U17" s="50" t="s">
        <v>12</v>
      </c>
      <c r="V17">
        <v>2</v>
      </c>
    </row>
    <row r="18" spans="1:22" x14ac:dyDescent="0.25">
      <c r="A18" t="s">
        <v>14</v>
      </c>
      <c r="B18" t="s">
        <v>15</v>
      </c>
      <c r="C18">
        <v>59</v>
      </c>
      <c r="D18">
        <v>1</v>
      </c>
      <c r="E18" t="s">
        <v>17075</v>
      </c>
      <c r="F18">
        <v>458</v>
      </c>
      <c r="G18">
        <v>0</v>
      </c>
      <c r="H18" t="s">
        <v>649</v>
      </c>
      <c r="I18" t="s">
        <v>4079</v>
      </c>
      <c r="J18" t="s">
        <v>17076</v>
      </c>
      <c r="K18" t="s">
        <v>17077</v>
      </c>
      <c r="L18" t="s">
        <v>6510</v>
      </c>
      <c r="M18" t="s">
        <v>17078</v>
      </c>
      <c r="N18" t="s">
        <v>639</v>
      </c>
      <c r="O18" t="s">
        <v>651</v>
      </c>
      <c r="P18" t="s">
        <v>26</v>
      </c>
      <c r="Q18" t="s">
        <v>652</v>
      </c>
      <c r="R18" t="s">
        <v>640</v>
      </c>
      <c r="S18" t="s">
        <v>17079</v>
      </c>
      <c r="T18" t="s">
        <v>17078</v>
      </c>
      <c r="U18" s="51" t="s">
        <v>13</v>
      </c>
      <c r="V18">
        <v>2</v>
      </c>
    </row>
    <row r="19" spans="1:22" x14ac:dyDescent="0.25">
      <c r="A19" t="s">
        <v>22</v>
      </c>
      <c r="B19" t="s">
        <v>27</v>
      </c>
      <c r="C19">
        <v>66.333333333333329</v>
      </c>
      <c r="D19">
        <v>3</v>
      </c>
      <c r="E19" t="s">
        <v>17080</v>
      </c>
      <c r="F19">
        <v>197</v>
      </c>
      <c r="G19">
        <v>0</v>
      </c>
      <c r="H19" t="s">
        <v>637</v>
      </c>
      <c r="I19" t="s">
        <v>2932</v>
      </c>
      <c r="J19" t="s">
        <v>670</v>
      </c>
      <c r="K19" t="s">
        <v>639</v>
      </c>
      <c r="L19" t="s">
        <v>640</v>
      </c>
      <c r="M19" t="s">
        <v>17081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17082</v>
      </c>
      <c r="T19" t="s">
        <v>17081</v>
      </c>
      <c r="U19" s="50" t="s">
        <v>14</v>
      </c>
      <c r="V19">
        <v>2</v>
      </c>
    </row>
    <row r="20" spans="1:22" x14ac:dyDescent="0.25">
      <c r="A20" t="s">
        <v>18</v>
      </c>
      <c r="B20" t="s">
        <v>19</v>
      </c>
      <c r="C20">
        <v>66.666666666666671</v>
      </c>
      <c r="D20">
        <v>3</v>
      </c>
      <c r="E20" t="s">
        <v>17083</v>
      </c>
      <c r="F20">
        <v>167</v>
      </c>
      <c r="G20">
        <v>38</v>
      </c>
      <c r="H20" t="s">
        <v>637</v>
      </c>
      <c r="I20" t="s">
        <v>17084</v>
      </c>
      <c r="J20" t="s">
        <v>747</v>
      </c>
      <c r="K20" t="s">
        <v>639</v>
      </c>
      <c r="L20" t="s">
        <v>640</v>
      </c>
      <c r="M20" t="s">
        <v>17085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17086</v>
      </c>
      <c r="T20" t="s">
        <v>17085</v>
      </c>
      <c r="U20" s="51" t="s">
        <v>15</v>
      </c>
      <c r="V20">
        <v>2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17087</v>
      </c>
      <c r="F21">
        <v>100</v>
      </c>
      <c r="G21">
        <v>0</v>
      </c>
      <c r="H21" t="s">
        <v>637</v>
      </c>
      <c r="I21" t="s">
        <v>17088</v>
      </c>
      <c r="J21" t="s">
        <v>653</v>
      </c>
      <c r="K21" t="s">
        <v>639</v>
      </c>
      <c r="L21" t="s">
        <v>640</v>
      </c>
      <c r="M21" t="s">
        <v>17089</v>
      </c>
      <c r="N21" t="s">
        <v>639</v>
      </c>
      <c r="O21" t="s">
        <v>647</v>
      </c>
      <c r="P21" t="s">
        <v>5</v>
      </c>
      <c r="Q21" t="s">
        <v>648</v>
      </c>
      <c r="R21" t="s">
        <v>640</v>
      </c>
      <c r="S21" t="s">
        <v>17090</v>
      </c>
      <c r="T21" t="s">
        <v>17089</v>
      </c>
      <c r="U21" s="50" t="s">
        <v>10</v>
      </c>
      <c r="V21">
        <v>1</v>
      </c>
    </row>
    <row r="22" spans="1:22" x14ac:dyDescent="0.25">
      <c r="A22" t="s">
        <v>241</v>
      </c>
      <c r="B22" t="s">
        <v>247</v>
      </c>
      <c r="C22">
        <v>159</v>
      </c>
      <c r="D22">
        <v>1</v>
      </c>
      <c r="E22" t="s">
        <v>17091</v>
      </c>
      <c r="F22">
        <v>129</v>
      </c>
      <c r="G22">
        <v>0</v>
      </c>
      <c r="H22" t="s">
        <v>637</v>
      </c>
      <c r="I22" t="s">
        <v>17092</v>
      </c>
      <c r="J22" t="s">
        <v>663</v>
      </c>
      <c r="K22" t="s">
        <v>639</v>
      </c>
      <c r="L22" t="s">
        <v>640</v>
      </c>
      <c r="M22" t="s">
        <v>17093</v>
      </c>
      <c r="N22" t="s">
        <v>639</v>
      </c>
      <c r="O22" t="s">
        <v>660</v>
      </c>
      <c r="P22" t="s">
        <v>5</v>
      </c>
      <c r="Q22" t="s">
        <v>642</v>
      </c>
      <c r="R22" t="s">
        <v>640</v>
      </c>
      <c r="S22" t="s">
        <v>17094</v>
      </c>
      <c r="T22" t="s">
        <v>17093</v>
      </c>
      <c r="U22" s="51" t="s">
        <v>11</v>
      </c>
      <c r="V22">
        <v>1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17095</v>
      </c>
      <c r="F23">
        <v>100</v>
      </c>
      <c r="G23">
        <v>0</v>
      </c>
      <c r="H23" t="s">
        <v>637</v>
      </c>
      <c r="I23" t="s">
        <v>17096</v>
      </c>
      <c r="J23" t="s">
        <v>719</v>
      </c>
      <c r="K23" t="s">
        <v>639</v>
      </c>
      <c r="L23" t="s">
        <v>640</v>
      </c>
      <c r="M23" t="s">
        <v>17097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17098</v>
      </c>
      <c r="T23" t="s">
        <v>17097</v>
      </c>
      <c r="U23" s="50" t="s">
        <v>110</v>
      </c>
      <c r="V23">
        <v>2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17099</v>
      </c>
      <c r="F24">
        <v>200</v>
      </c>
      <c r="G24">
        <v>0</v>
      </c>
      <c r="H24" t="s">
        <v>637</v>
      </c>
      <c r="I24" t="s">
        <v>17100</v>
      </c>
      <c r="J24" t="s">
        <v>659</v>
      </c>
      <c r="K24" t="s">
        <v>639</v>
      </c>
      <c r="L24" t="s">
        <v>640</v>
      </c>
      <c r="M24" t="s">
        <v>17101</v>
      </c>
      <c r="N24" t="s">
        <v>639</v>
      </c>
      <c r="O24" t="s">
        <v>660</v>
      </c>
      <c r="P24" t="s">
        <v>5</v>
      </c>
      <c r="Q24" t="s">
        <v>642</v>
      </c>
      <c r="R24" t="s">
        <v>640</v>
      </c>
      <c r="S24" t="s">
        <v>17102</v>
      </c>
      <c r="T24" t="s">
        <v>17101</v>
      </c>
      <c r="U24" s="51" t="s">
        <v>111</v>
      </c>
      <c r="V24">
        <v>2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17103</v>
      </c>
      <c r="F25">
        <v>200</v>
      </c>
      <c r="G25">
        <v>0</v>
      </c>
      <c r="H25" t="s">
        <v>637</v>
      </c>
      <c r="I25" t="s">
        <v>17104</v>
      </c>
      <c r="J25" t="s">
        <v>864</v>
      </c>
      <c r="K25" t="s">
        <v>639</v>
      </c>
      <c r="L25" t="s">
        <v>640</v>
      </c>
      <c r="M25" t="s">
        <v>17105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17106</v>
      </c>
      <c r="T25" t="s">
        <v>17105</v>
      </c>
      <c r="U25" s="50" t="s">
        <v>239</v>
      </c>
      <c r="V25">
        <v>79</v>
      </c>
    </row>
    <row r="26" spans="1:22" x14ac:dyDescent="0.25">
      <c r="A26" t="s">
        <v>241</v>
      </c>
      <c r="B26" t="s">
        <v>247</v>
      </c>
      <c r="C26">
        <v>159</v>
      </c>
      <c r="D26">
        <v>2</v>
      </c>
      <c r="E26" t="s">
        <v>17107</v>
      </c>
      <c r="F26">
        <v>516</v>
      </c>
      <c r="G26">
        <v>0</v>
      </c>
      <c r="H26" t="s">
        <v>637</v>
      </c>
      <c r="I26" t="s">
        <v>17108</v>
      </c>
      <c r="J26" t="s">
        <v>697</v>
      </c>
      <c r="K26" t="s">
        <v>639</v>
      </c>
      <c r="L26" t="s">
        <v>640</v>
      </c>
      <c r="M26" t="s">
        <v>17109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17110</v>
      </c>
      <c r="T26" t="s">
        <v>17109</v>
      </c>
      <c r="U26" s="51" t="s">
        <v>245</v>
      </c>
      <c r="V26">
        <v>78</v>
      </c>
    </row>
    <row r="27" spans="1:22" x14ac:dyDescent="0.25">
      <c r="A27" t="s">
        <v>239</v>
      </c>
      <c r="B27" t="s">
        <v>245</v>
      </c>
      <c r="C27">
        <v>159</v>
      </c>
      <c r="D27">
        <v>2</v>
      </c>
      <c r="E27" t="s">
        <v>17107</v>
      </c>
      <c r="F27">
        <v>516</v>
      </c>
      <c r="G27">
        <v>0</v>
      </c>
      <c r="H27" t="s">
        <v>637</v>
      </c>
      <c r="I27" t="s">
        <v>17108</v>
      </c>
      <c r="J27" t="s">
        <v>697</v>
      </c>
      <c r="K27" t="s">
        <v>639</v>
      </c>
      <c r="L27" t="s">
        <v>640</v>
      </c>
      <c r="M27" t="s">
        <v>17109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17110</v>
      </c>
      <c r="T27" t="s">
        <v>17109</v>
      </c>
      <c r="U27" s="51" t="s">
        <v>742</v>
      </c>
      <c r="V27">
        <v>1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17111</v>
      </c>
      <c r="F28">
        <v>200</v>
      </c>
      <c r="G28">
        <v>0</v>
      </c>
      <c r="H28" t="s">
        <v>637</v>
      </c>
      <c r="I28" t="s">
        <v>17112</v>
      </c>
      <c r="J28" t="s">
        <v>653</v>
      </c>
      <c r="K28" t="s">
        <v>639</v>
      </c>
      <c r="L28" t="s">
        <v>640</v>
      </c>
      <c r="M28" t="s">
        <v>17113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17114</v>
      </c>
      <c r="T28" t="s">
        <v>17113</v>
      </c>
      <c r="U28" s="50" t="s">
        <v>240</v>
      </c>
      <c r="V28">
        <v>47</v>
      </c>
    </row>
    <row r="29" spans="1:22" x14ac:dyDescent="0.25">
      <c r="A29" t="s">
        <v>18</v>
      </c>
      <c r="B29" t="s">
        <v>19</v>
      </c>
      <c r="C29">
        <v>66.666666666666671</v>
      </c>
      <c r="D29">
        <v>3</v>
      </c>
      <c r="E29" t="s">
        <v>17115</v>
      </c>
      <c r="F29">
        <v>329</v>
      </c>
      <c r="G29">
        <v>0</v>
      </c>
      <c r="H29" t="s">
        <v>637</v>
      </c>
      <c r="I29" t="s">
        <v>17116</v>
      </c>
      <c r="J29" t="s">
        <v>646</v>
      </c>
      <c r="K29" t="s">
        <v>639</v>
      </c>
      <c r="L29" t="s">
        <v>640</v>
      </c>
      <c r="M29" t="s">
        <v>17117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17118</v>
      </c>
      <c r="T29" t="s">
        <v>17119</v>
      </c>
      <c r="U29" s="51" t="s">
        <v>246</v>
      </c>
      <c r="V29">
        <v>47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17115</v>
      </c>
      <c r="F30">
        <v>329</v>
      </c>
      <c r="G30">
        <v>0</v>
      </c>
      <c r="H30" t="s">
        <v>637</v>
      </c>
      <c r="I30" t="s">
        <v>17116</v>
      </c>
      <c r="J30" t="s">
        <v>646</v>
      </c>
      <c r="K30" t="s">
        <v>639</v>
      </c>
      <c r="L30" t="s">
        <v>640</v>
      </c>
      <c r="M30" t="s">
        <v>17117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17118</v>
      </c>
      <c r="T30" t="s">
        <v>17119</v>
      </c>
      <c r="U30" s="50" t="s">
        <v>241</v>
      </c>
      <c r="V30">
        <v>53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17120</v>
      </c>
      <c r="F31">
        <v>100</v>
      </c>
      <c r="G31">
        <v>0</v>
      </c>
      <c r="H31" t="s">
        <v>637</v>
      </c>
      <c r="I31" t="s">
        <v>17121</v>
      </c>
      <c r="J31" t="s">
        <v>708</v>
      </c>
      <c r="K31" t="s">
        <v>639</v>
      </c>
      <c r="L31" t="s">
        <v>640</v>
      </c>
      <c r="M31" t="s">
        <v>17122</v>
      </c>
      <c r="N31" t="s">
        <v>639</v>
      </c>
      <c r="O31" t="s">
        <v>647</v>
      </c>
      <c r="P31" t="s">
        <v>5</v>
      </c>
      <c r="Q31" t="s">
        <v>648</v>
      </c>
      <c r="R31" t="s">
        <v>640</v>
      </c>
      <c r="S31" t="s">
        <v>17123</v>
      </c>
      <c r="T31" t="s">
        <v>17119</v>
      </c>
      <c r="U31" s="51" t="s">
        <v>247</v>
      </c>
      <c r="V31">
        <v>51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17124</v>
      </c>
      <c r="F32">
        <v>100</v>
      </c>
      <c r="G32">
        <v>0</v>
      </c>
      <c r="H32" t="s">
        <v>637</v>
      </c>
      <c r="I32" t="s">
        <v>17125</v>
      </c>
      <c r="J32" t="s">
        <v>653</v>
      </c>
      <c r="K32" t="s">
        <v>639</v>
      </c>
      <c r="L32" t="s">
        <v>640</v>
      </c>
      <c r="M32" t="s">
        <v>17126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17127</v>
      </c>
      <c r="T32" t="s">
        <v>17126</v>
      </c>
      <c r="U32" s="51" t="s">
        <v>742</v>
      </c>
      <c r="V32">
        <v>2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17128</v>
      </c>
      <c r="F33">
        <v>240</v>
      </c>
      <c r="G33">
        <v>40</v>
      </c>
      <c r="H33" t="s">
        <v>637</v>
      </c>
      <c r="I33" t="s">
        <v>7639</v>
      </c>
      <c r="J33" t="s">
        <v>884</v>
      </c>
      <c r="K33" t="s">
        <v>639</v>
      </c>
      <c r="L33" t="s">
        <v>640</v>
      </c>
      <c r="M33" t="s">
        <v>17129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17130</v>
      </c>
      <c r="T33" t="s">
        <v>17131</v>
      </c>
      <c r="U33" s="50" t="s">
        <v>601</v>
      </c>
      <c r="V33">
        <v>29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17132</v>
      </c>
      <c r="F34">
        <v>200</v>
      </c>
      <c r="G34">
        <v>0</v>
      </c>
      <c r="H34" t="s">
        <v>637</v>
      </c>
      <c r="I34" t="s">
        <v>17133</v>
      </c>
      <c r="J34" t="s">
        <v>685</v>
      </c>
      <c r="K34" t="s">
        <v>639</v>
      </c>
      <c r="L34" t="s">
        <v>640</v>
      </c>
      <c r="M34" t="s">
        <v>17134</v>
      </c>
      <c r="N34" t="s">
        <v>639</v>
      </c>
      <c r="O34" t="s">
        <v>647</v>
      </c>
      <c r="P34" t="s">
        <v>5</v>
      </c>
      <c r="Q34" t="s">
        <v>648</v>
      </c>
      <c r="R34" t="s">
        <v>640</v>
      </c>
      <c r="S34" t="s">
        <v>17135</v>
      </c>
      <c r="T34" t="s">
        <v>17134</v>
      </c>
      <c r="U34" s="51" t="s">
        <v>602</v>
      </c>
      <c r="V34">
        <v>28</v>
      </c>
    </row>
    <row r="35" spans="1:22" x14ac:dyDescent="0.25">
      <c r="A35" t="s">
        <v>72</v>
      </c>
      <c r="B35" t="s">
        <v>799</v>
      </c>
      <c r="C35">
        <v>93</v>
      </c>
      <c r="D35">
        <v>1</v>
      </c>
      <c r="E35" t="s">
        <v>17136</v>
      </c>
      <c r="F35">
        <v>93</v>
      </c>
      <c r="G35">
        <v>0</v>
      </c>
      <c r="H35" t="s">
        <v>649</v>
      </c>
      <c r="I35" t="s">
        <v>10216</v>
      </c>
      <c r="J35" t="s">
        <v>17137</v>
      </c>
      <c r="K35" t="s">
        <v>4902</v>
      </c>
      <c r="L35" t="s">
        <v>937</v>
      </c>
      <c r="M35" t="s">
        <v>17113</v>
      </c>
      <c r="N35" t="s">
        <v>639</v>
      </c>
      <c r="O35" t="s">
        <v>651</v>
      </c>
      <c r="P35" t="s">
        <v>26</v>
      </c>
      <c r="Q35" t="s">
        <v>652</v>
      </c>
      <c r="R35" t="s">
        <v>640</v>
      </c>
      <c r="S35" t="s">
        <v>17138</v>
      </c>
      <c r="T35" t="s">
        <v>17134</v>
      </c>
      <c r="U35" s="51" t="s">
        <v>742</v>
      </c>
      <c r="V35">
        <v>1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17139</v>
      </c>
      <c r="F36">
        <v>100</v>
      </c>
      <c r="G36">
        <v>0</v>
      </c>
      <c r="H36" t="s">
        <v>637</v>
      </c>
      <c r="I36" t="s">
        <v>784</v>
      </c>
      <c r="J36" t="s">
        <v>653</v>
      </c>
      <c r="K36" t="s">
        <v>639</v>
      </c>
      <c r="L36" t="s">
        <v>640</v>
      </c>
      <c r="M36" t="s">
        <v>17140</v>
      </c>
      <c r="N36" t="s">
        <v>639</v>
      </c>
      <c r="O36" t="s">
        <v>647</v>
      </c>
      <c r="P36" t="s">
        <v>5</v>
      </c>
      <c r="Q36" t="s">
        <v>648</v>
      </c>
      <c r="R36" t="s">
        <v>640</v>
      </c>
      <c r="S36" t="s">
        <v>17141</v>
      </c>
      <c r="T36" t="s">
        <v>17140</v>
      </c>
      <c r="U36" s="50" t="s">
        <v>77</v>
      </c>
      <c r="V36">
        <v>27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17142</v>
      </c>
      <c r="F37">
        <v>200</v>
      </c>
      <c r="G37">
        <v>0</v>
      </c>
      <c r="H37" t="s">
        <v>637</v>
      </c>
      <c r="I37" t="s">
        <v>17143</v>
      </c>
      <c r="J37" t="s">
        <v>762</v>
      </c>
      <c r="K37" t="s">
        <v>639</v>
      </c>
      <c r="L37" t="s">
        <v>640</v>
      </c>
      <c r="M37" t="s">
        <v>17144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17145</v>
      </c>
      <c r="T37" t="s">
        <v>17144</v>
      </c>
      <c r="U37" s="51" t="s">
        <v>78</v>
      </c>
      <c r="V37">
        <v>27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17146</v>
      </c>
      <c r="F38">
        <v>103</v>
      </c>
      <c r="G38">
        <v>3</v>
      </c>
      <c r="H38" t="s">
        <v>637</v>
      </c>
      <c r="I38" t="s">
        <v>17147</v>
      </c>
      <c r="J38" t="s">
        <v>713</v>
      </c>
      <c r="K38" t="s">
        <v>639</v>
      </c>
      <c r="L38" t="s">
        <v>640</v>
      </c>
      <c r="M38" t="s">
        <v>17148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17149</v>
      </c>
      <c r="T38" t="s">
        <v>17148</v>
      </c>
      <c r="U38" s="50" t="s">
        <v>291</v>
      </c>
      <c r="V38">
        <v>4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17150</v>
      </c>
      <c r="F39">
        <v>100</v>
      </c>
      <c r="G39">
        <v>0</v>
      </c>
      <c r="H39" t="s">
        <v>637</v>
      </c>
      <c r="I39" t="s">
        <v>17151</v>
      </c>
      <c r="J39" t="s">
        <v>653</v>
      </c>
      <c r="K39" t="s">
        <v>639</v>
      </c>
      <c r="L39" t="s">
        <v>640</v>
      </c>
      <c r="M39" t="s">
        <v>17152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17153</v>
      </c>
      <c r="T39" t="s">
        <v>17152</v>
      </c>
      <c r="U39" s="51" t="s">
        <v>292</v>
      </c>
      <c r="V39">
        <v>4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6</v>
      </c>
      <c r="E40" t="s">
        <v>17154</v>
      </c>
      <c r="F40">
        <v>200</v>
      </c>
      <c r="G40">
        <v>0</v>
      </c>
      <c r="H40" t="s">
        <v>637</v>
      </c>
      <c r="I40" t="s">
        <v>640</v>
      </c>
      <c r="J40" t="s">
        <v>640</v>
      </c>
      <c r="K40" t="s">
        <v>639</v>
      </c>
      <c r="L40" t="s">
        <v>640</v>
      </c>
      <c r="M40" t="s">
        <v>639</v>
      </c>
      <c r="N40" t="s">
        <v>639</v>
      </c>
      <c r="O40" t="s">
        <v>9005</v>
      </c>
      <c r="P40" t="s">
        <v>5</v>
      </c>
      <c r="Q40" t="s">
        <v>639</v>
      </c>
      <c r="R40" t="s">
        <v>17155</v>
      </c>
      <c r="S40" t="s">
        <v>639</v>
      </c>
      <c r="T40" t="s">
        <v>17156</v>
      </c>
      <c r="U40" s="50" t="s">
        <v>116</v>
      </c>
      <c r="V40">
        <v>10</v>
      </c>
    </row>
    <row r="41" spans="1:22" x14ac:dyDescent="0.25">
      <c r="A41" t="s">
        <v>18</v>
      </c>
      <c r="B41" t="s">
        <v>19</v>
      </c>
      <c r="C41">
        <v>66.666666666666671</v>
      </c>
      <c r="D41">
        <v>3</v>
      </c>
      <c r="E41" t="s">
        <v>17157</v>
      </c>
      <c r="F41">
        <v>158</v>
      </c>
      <c r="G41">
        <v>29</v>
      </c>
      <c r="H41" t="s">
        <v>637</v>
      </c>
      <c r="I41" t="s">
        <v>17158</v>
      </c>
      <c r="J41" t="s">
        <v>643</v>
      </c>
      <c r="K41" t="s">
        <v>639</v>
      </c>
      <c r="L41" t="s">
        <v>640</v>
      </c>
      <c r="M41" t="s">
        <v>17156</v>
      </c>
      <c r="N41" t="s">
        <v>639</v>
      </c>
      <c r="O41" t="s">
        <v>647</v>
      </c>
      <c r="P41" t="s">
        <v>5</v>
      </c>
      <c r="Q41" t="s">
        <v>648</v>
      </c>
      <c r="R41" t="s">
        <v>640</v>
      </c>
      <c r="S41" t="s">
        <v>17159</v>
      </c>
      <c r="T41" t="s">
        <v>17160</v>
      </c>
      <c r="U41" s="51" t="s">
        <v>117</v>
      </c>
      <c r="V41">
        <v>10</v>
      </c>
    </row>
    <row r="42" spans="1:22" x14ac:dyDescent="0.25">
      <c r="A42" t="s">
        <v>239</v>
      </c>
      <c r="B42" t="s">
        <v>245</v>
      </c>
      <c r="C42">
        <v>159</v>
      </c>
      <c r="D42">
        <v>1</v>
      </c>
      <c r="E42" t="s">
        <v>17161</v>
      </c>
      <c r="F42">
        <v>158</v>
      </c>
      <c r="G42">
        <v>29</v>
      </c>
      <c r="H42" t="s">
        <v>637</v>
      </c>
      <c r="I42" t="s">
        <v>17162</v>
      </c>
      <c r="J42" t="s">
        <v>720</v>
      </c>
      <c r="K42" t="s">
        <v>639</v>
      </c>
      <c r="L42" t="s">
        <v>640</v>
      </c>
      <c r="M42" t="s">
        <v>17163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17164</v>
      </c>
      <c r="T42" t="s">
        <v>17163</v>
      </c>
      <c r="U42" s="50" t="s">
        <v>516</v>
      </c>
      <c r="V42">
        <v>2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17165</v>
      </c>
      <c r="F43">
        <v>100</v>
      </c>
      <c r="G43">
        <v>0</v>
      </c>
      <c r="H43" t="s">
        <v>637</v>
      </c>
      <c r="I43" t="s">
        <v>17166</v>
      </c>
      <c r="J43" t="s">
        <v>658</v>
      </c>
      <c r="K43" t="s">
        <v>639</v>
      </c>
      <c r="L43" t="s">
        <v>640</v>
      </c>
      <c r="M43" t="s">
        <v>17167</v>
      </c>
      <c r="N43" t="s">
        <v>639</v>
      </c>
      <c r="O43" t="s">
        <v>647</v>
      </c>
      <c r="P43" t="s">
        <v>5</v>
      </c>
      <c r="Q43" t="s">
        <v>648</v>
      </c>
      <c r="R43" t="s">
        <v>640</v>
      </c>
      <c r="S43" t="s">
        <v>17168</v>
      </c>
      <c r="T43" t="s">
        <v>17167</v>
      </c>
      <c r="U43" s="51" t="s">
        <v>120</v>
      </c>
      <c r="V43">
        <v>2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17169</v>
      </c>
      <c r="F44">
        <v>200</v>
      </c>
      <c r="G44">
        <v>0</v>
      </c>
      <c r="H44" t="s">
        <v>637</v>
      </c>
      <c r="I44" t="s">
        <v>17170</v>
      </c>
      <c r="J44" t="s">
        <v>689</v>
      </c>
      <c r="K44" t="s">
        <v>639</v>
      </c>
      <c r="L44" t="s">
        <v>640</v>
      </c>
      <c r="M44" t="s">
        <v>17171</v>
      </c>
      <c r="N44" t="s">
        <v>639</v>
      </c>
      <c r="O44" t="s">
        <v>647</v>
      </c>
      <c r="P44" t="s">
        <v>5</v>
      </c>
      <c r="Q44" t="s">
        <v>648</v>
      </c>
      <c r="R44" t="s">
        <v>640</v>
      </c>
      <c r="S44" t="s">
        <v>17172</v>
      </c>
      <c r="T44" t="s">
        <v>17171</v>
      </c>
      <c r="U44" s="50" t="s">
        <v>822</v>
      </c>
      <c r="V44">
        <v>870</v>
      </c>
    </row>
    <row r="45" spans="1:22" x14ac:dyDescent="0.25">
      <c r="A45" t="s">
        <v>22</v>
      </c>
      <c r="B45" t="s">
        <v>213</v>
      </c>
      <c r="C45">
        <v>64</v>
      </c>
      <c r="D45">
        <v>1</v>
      </c>
      <c r="E45" t="s">
        <v>17173</v>
      </c>
      <c r="F45">
        <v>71</v>
      </c>
      <c r="G45">
        <v>7</v>
      </c>
      <c r="H45" t="s">
        <v>677</v>
      </c>
      <c r="I45" t="s">
        <v>17174</v>
      </c>
      <c r="J45" t="s">
        <v>17175</v>
      </c>
      <c r="K45" t="s">
        <v>845</v>
      </c>
      <c r="L45" t="s">
        <v>17176</v>
      </c>
      <c r="M45" t="s">
        <v>17177</v>
      </c>
      <c r="N45" t="s">
        <v>639</v>
      </c>
      <c r="O45" t="s">
        <v>678</v>
      </c>
      <c r="P45" t="s">
        <v>23</v>
      </c>
      <c r="Q45" t="s">
        <v>679</v>
      </c>
      <c r="R45" t="s">
        <v>640</v>
      </c>
      <c r="S45" t="s">
        <v>17178</v>
      </c>
      <c r="T45" t="s">
        <v>17177</v>
      </c>
    </row>
    <row r="46" spans="1:22" x14ac:dyDescent="0.25">
      <c r="A46" t="s">
        <v>239</v>
      </c>
      <c r="B46" t="s">
        <v>245</v>
      </c>
      <c r="C46">
        <v>159</v>
      </c>
      <c r="D46">
        <v>1</v>
      </c>
      <c r="E46" t="s">
        <v>17179</v>
      </c>
      <c r="F46">
        <v>129</v>
      </c>
      <c r="G46">
        <v>0</v>
      </c>
      <c r="H46" t="s">
        <v>637</v>
      </c>
      <c r="I46" t="s">
        <v>17180</v>
      </c>
      <c r="J46" t="s">
        <v>653</v>
      </c>
      <c r="K46" t="s">
        <v>639</v>
      </c>
      <c r="L46" t="s">
        <v>640</v>
      </c>
      <c r="M46" t="s">
        <v>17181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17182</v>
      </c>
      <c r="T46" t="s">
        <v>17181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17183</v>
      </c>
      <c r="F47">
        <v>100</v>
      </c>
      <c r="G47">
        <v>0</v>
      </c>
      <c r="H47" t="s">
        <v>637</v>
      </c>
      <c r="I47" t="s">
        <v>17184</v>
      </c>
      <c r="J47" t="s">
        <v>653</v>
      </c>
      <c r="K47" t="s">
        <v>639</v>
      </c>
      <c r="L47" t="s">
        <v>640</v>
      </c>
      <c r="M47" t="s">
        <v>17185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17186</v>
      </c>
      <c r="T47" t="s">
        <v>17185</v>
      </c>
    </row>
    <row r="48" spans="1:22" x14ac:dyDescent="0.25">
      <c r="A48" t="s">
        <v>601</v>
      </c>
      <c r="B48" t="s">
        <v>602</v>
      </c>
      <c r="C48">
        <v>159</v>
      </c>
      <c r="D48">
        <v>1</v>
      </c>
      <c r="E48" t="s">
        <v>17187</v>
      </c>
      <c r="F48">
        <v>129</v>
      </c>
      <c r="G48">
        <v>0</v>
      </c>
      <c r="H48" t="s">
        <v>637</v>
      </c>
      <c r="I48" t="s">
        <v>17188</v>
      </c>
      <c r="J48" t="s">
        <v>653</v>
      </c>
      <c r="K48" t="s">
        <v>639</v>
      </c>
      <c r="L48" t="s">
        <v>640</v>
      </c>
      <c r="M48" t="s">
        <v>17189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17190</v>
      </c>
      <c r="T48" t="s">
        <v>17189</v>
      </c>
    </row>
    <row r="49" spans="1:20" x14ac:dyDescent="0.25">
      <c r="A49" t="s">
        <v>601</v>
      </c>
      <c r="B49" t="s">
        <v>602</v>
      </c>
      <c r="C49">
        <v>159</v>
      </c>
      <c r="D49">
        <v>1</v>
      </c>
      <c r="E49" t="s">
        <v>17191</v>
      </c>
      <c r="F49">
        <v>129</v>
      </c>
      <c r="G49">
        <v>0</v>
      </c>
      <c r="H49" t="s">
        <v>637</v>
      </c>
      <c r="I49" t="s">
        <v>17192</v>
      </c>
      <c r="J49" t="s">
        <v>686</v>
      </c>
      <c r="K49" t="s">
        <v>639</v>
      </c>
      <c r="L49" t="s">
        <v>640</v>
      </c>
      <c r="M49" t="s">
        <v>17193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17194</v>
      </c>
      <c r="T49" t="s">
        <v>17193</v>
      </c>
    </row>
    <row r="50" spans="1:20" x14ac:dyDescent="0.25">
      <c r="A50" t="s">
        <v>22</v>
      </c>
      <c r="B50" t="s">
        <v>27</v>
      </c>
      <c r="C50">
        <v>66.333333333333329</v>
      </c>
      <c r="D50">
        <v>3</v>
      </c>
      <c r="E50" t="s">
        <v>17195</v>
      </c>
      <c r="F50">
        <v>197</v>
      </c>
      <c r="G50">
        <v>0</v>
      </c>
      <c r="H50" t="s">
        <v>637</v>
      </c>
      <c r="I50" t="s">
        <v>17196</v>
      </c>
      <c r="J50" t="s">
        <v>747</v>
      </c>
      <c r="K50" t="s">
        <v>639</v>
      </c>
      <c r="L50" t="s">
        <v>640</v>
      </c>
      <c r="M50" t="s">
        <v>17197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17198</v>
      </c>
      <c r="T50" t="s">
        <v>17197</v>
      </c>
    </row>
    <row r="51" spans="1:20" x14ac:dyDescent="0.25">
      <c r="A51" t="s">
        <v>241</v>
      </c>
      <c r="B51" t="s">
        <v>247</v>
      </c>
      <c r="C51">
        <v>159</v>
      </c>
      <c r="D51">
        <v>1</v>
      </c>
      <c r="E51" t="s">
        <v>17199</v>
      </c>
      <c r="F51">
        <v>387</v>
      </c>
      <c r="G51">
        <v>0</v>
      </c>
      <c r="H51" t="s">
        <v>637</v>
      </c>
      <c r="I51" t="s">
        <v>17200</v>
      </c>
      <c r="J51" t="s">
        <v>715</v>
      </c>
      <c r="K51" t="s">
        <v>639</v>
      </c>
      <c r="L51" t="s">
        <v>640</v>
      </c>
      <c r="M51" t="s">
        <v>17197</v>
      </c>
      <c r="N51" t="s">
        <v>639</v>
      </c>
      <c r="O51" t="s">
        <v>647</v>
      </c>
      <c r="P51" t="s">
        <v>5</v>
      </c>
      <c r="Q51" t="s">
        <v>648</v>
      </c>
      <c r="R51" t="s">
        <v>640</v>
      </c>
      <c r="S51" t="s">
        <v>17201</v>
      </c>
      <c r="T51" t="s">
        <v>17197</v>
      </c>
    </row>
    <row r="52" spans="1:20" x14ac:dyDescent="0.25">
      <c r="A52" t="s">
        <v>240</v>
      </c>
      <c r="B52" t="s">
        <v>246</v>
      </c>
      <c r="C52">
        <v>159</v>
      </c>
      <c r="D52">
        <v>1</v>
      </c>
      <c r="E52" t="s">
        <v>17199</v>
      </c>
      <c r="F52">
        <v>387</v>
      </c>
      <c r="G52">
        <v>0</v>
      </c>
      <c r="H52" t="s">
        <v>637</v>
      </c>
      <c r="I52" t="s">
        <v>17200</v>
      </c>
      <c r="J52" t="s">
        <v>715</v>
      </c>
      <c r="K52" t="s">
        <v>639</v>
      </c>
      <c r="L52" t="s">
        <v>640</v>
      </c>
      <c r="M52" t="s">
        <v>17197</v>
      </c>
      <c r="N52" t="s">
        <v>639</v>
      </c>
      <c r="O52" t="s">
        <v>647</v>
      </c>
      <c r="P52" t="s">
        <v>5</v>
      </c>
      <c r="Q52" t="s">
        <v>648</v>
      </c>
      <c r="R52" t="s">
        <v>640</v>
      </c>
      <c r="S52" t="s">
        <v>17201</v>
      </c>
      <c r="T52" t="s">
        <v>17197</v>
      </c>
    </row>
    <row r="53" spans="1:20" x14ac:dyDescent="0.25">
      <c r="A53" t="s">
        <v>239</v>
      </c>
      <c r="B53" t="s">
        <v>245</v>
      </c>
      <c r="C53">
        <v>159</v>
      </c>
      <c r="D53">
        <v>1</v>
      </c>
      <c r="E53" t="s">
        <v>17199</v>
      </c>
      <c r="F53">
        <v>387</v>
      </c>
      <c r="G53">
        <v>0</v>
      </c>
      <c r="H53" t="s">
        <v>637</v>
      </c>
      <c r="I53" t="s">
        <v>17200</v>
      </c>
      <c r="J53" t="s">
        <v>715</v>
      </c>
      <c r="K53" t="s">
        <v>639</v>
      </c>
      <c r="L53" t="s">
        <v>640</v>
      </c>
      <c r="M53" t="s">
        <v>17197</v>
      </c>
      <c r="N53" t="s">
        <v>639</v>
      </c>
      <c r="O53" t="s">
        <v>647</v>
      </c>
      <c r="P53" t="s">
        <v>5</v>
      </c>
      <c r="Q53" t="s">
        <v>648</v>
      </c>
      <c r="R53" t="s">
        <v>640</v>
      </c>
      <c r="S53" t="s">
        <v>17201</v>
      </c>
      <c r="T53" t="s">
        <v>17197</v>
      </c>
    </row>
    <row r="54" spans="1:20" x14ac:dyDescent="0.25">
      <c r="A54" t="s">
        <v>147</v>
      </c>
      <c r="B54" t="s">
        <v>148</v>
      </c>
      <c r="C54">
        <v>50</v>
      </c>
      <c r="D54">
        <v>6</v>
      </c>
      <c r="E54" t="s">
        <v>17202</v>
      </c>
      <c r="F54">
        <v>200</v>
      </c>
      <c r="G54">
        <v>0</v>
      </c>
      <c r="H54" t="s">
        <v>637</v>
      </c>
      <c r="I54" t="s">
        <v>17203</v>
      </c>
      <c r="J54" t="s">
        <v>681</v>
      </c>
      <c r="K54" t="s">
        <v>639</v>
      </c>
      <c r="L54" t="s">
        <v>640</v>
      </c>
      <c r="M54" t="s">
        <v>17204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17205</v>
      </c>
      <c r="T54" t="s">
        <v>17204</v>
      </c>
    </row>
    <row r="55" spans="1:20" x14ac:dyDescent="0.25">
      <c r="A55" t="s">
        <v>239</v>
      </c>
      <c r="B55" t="s">
        <v>245</v>
      </c>
      <c r="C55">
        <v>159</v>
      </c>
      <c r="D55">
        <v>1</v>
      </c>
      <c r="E55" t="s">
        <v>17206</v>
      </c>
      <c r="F55">
        <v>129</v>
      </c>
      <c r="G55">
        <v>0</v>
      </c>
      <c r="H55" t="s">
        <v>637</v>
      </c>
      <c r="I55" t="s">
        <v>17207</v>
      </c>
      <c r="J55" t="s">
        <v>638</v>
      </c>
      <c r="K55" t="s">
        <v>639</v>
      </c>
      <c r="L55" t="s">
        <v>640</v>
      </c>
      <c r="M55" t="s">
        <v>17208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17209</v>
      </c>
      <c r="T55" t="s">
        <v>17208</v>
      </c>
    </row>
    <row r="56" spans="1:20" x14ac:dyDescent="0.25">
      <c r="A56" t="s">
        <v>77</v>
      </c>
      <c r="B56" t="s">
        <v>78</v>
      </c>
      <c r="C56">
        <v>33.333333333333336</v>
      </c>
      <c r="D56">
        <v>3</v>
      </c>
      <c r="E56" t="s">
        <v>17210</v>
      </c>
      <c r="F56">
        <v>134.99</v>
      </c>
      <c r="G56">
        <v>0</v>
      </c>
      <c r="H56" t="s">
        <v>637</v>
      </c>
      <c r="I56" t="s">
        <v>17211</v>
      </c>
      <c r="J56" t="s">
        <v>5431</v>
      </c>
      <c r="K56" t="s">
        <v>639</v>
      </c>
      <c r="L56" t="s">
        <v>640</v>
      </c>
      <c r="M56" t="s">
        <v>17212</v>
      </c>
      <c r="N56" t="s">
        <v>639</v>
      </c>
      <c r="O56" t="s">
        <v>647</v>
      </c>
      <c r="P56" t="s">
        <v>5</v>
      </c>
      <c r="Q56" t="s">
        <v>648</v>
      </c>
      <c r="R56" t="s">
        <v>640</v>
      </c>
      <c r="S56" t="s">
        <v>17213</v>
      </c>
      <c r="T56" t="s">
        <v>17212</v>
      </c>
    </row>
    <row r="57" spans="1:20" x14ac:dyDescent="0.25">
      <c r="A57" t="s">
        <v>239</v>
      </c>
      <c r="B57" t="s">
        <v>245</v>
      </c>
      <c r="C57">
        <v>159</v>
      </c>
      <c r="D57">
        <v>1</v>
      </c>
      <c r="E57" t="s">
        <v>17214</v>
      </c>
      <c r="F57">
        <v>129</v>
      </c>
      <c r="G57">
        <v>0</v>
      </c>
      <c r="H57" t="s">
        <v>637</v>
      </c>
      <c r="I57" t="s">
        <v>17215</v>
      </c>
      <c r="J57" t="s">
        <v>659</v>
      </c>
      <c r="K57" t="s">
        <v>639</v>
      </c>
      <c r="L57" t="s">
        <v>640</v>
      </c>
      <c r="M57" t="s">
        <v>17216</v>
      </c>
      <c r="N57" t="s">
        <v>639</v>
      </c>
      <c r="O57" t="s">
        <v>647</v>
      </c>
      <c r="P57" t="s">
        <v>5</v>
      </c>
      <c r="Q57" t="s">
        <v>648</v>
      </c>
      <c r="R57" t="s">
        <v>640</v>
      </c>
      <c r="S57" t="s">
        <v>17217</v>
      </c>
      <c r="T57" t="s">
        <v>17216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17218</v>
      </c>
      <c r="F58">
        <v>100</v>
      </c>
      <c r="G58">
        <v>0</v>
      </c>
      <c r="H58" t="s">
        <v>637</v>
      </c>
      <c r="I58" t="s">
        <v>17219</v>
      </c>
      <c r="J58" t="s">
        <v>727</v>
      </c>
      <c r="K58" t="s">
        <v>639</v>
      </c>
      <c r="L58" t="s">
        <v>640</v>
      </c>
      <c r="M58" t="s">
        <v>17220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17221</v>
      </c>
      <c r="T58" t="s">
        <v>17220</v>
      </c>
    </row>
    <row r="59" spans="1:20" x14ac:dyDescent="0.25">
      <c r="A59" t="s">
        <v>22</v>
      </c>
      <c r="B59" t="s">
        <v>27</v>
      </c>
      <c r="C59">
        <v>69.900000000000006</v>
      </c>
      <c r="D59">
        <v>10</v>
      </c>
      <c r="E59" t="s">
        <v>17222</v>
      </c>
      <c r="F59">
        <v>815.76</v>
      </c>
      <c r="G59">
        <v>104</v>
      </c>
      <c r="H59" t="s">
        <v>649</v>
      </c>
      <c r="I59" t="s">
        <v>17223</v>
      </c>
      <c r="J59" t="s">
        <v>17224</v>
      </c>
      <c r="K59" t="s">
        <v>17225</v>
      </c>
      <c r="L59" t="s">
        <v>17226</v>
      </c>
      <c r="M59" t="s">
        <v>17227</v>
      </c>
      <c r="N59" t="s">
        <v>639</v>
      </c>
      <c r="O59" t="s">
        <v>678</v>
      </c>
      <c r="P59" t="s">
        <v>23</v>
      </c>
      <c r="Q59" t="s">
        <v>679</v>
      </c>
      <c r="R59" t="s">
        <v>640</v>
      </c>
      <c r="S59" t="s">
        <v>17228</v>
      </c>
      <c r="T59" t="s">
        <v>17227</v>
      </c>
    </row>
    <row r="60" spans="1:20" x14ac:dyDescent="0.25">
      <c r="A60" t="s">
        <v>22</v>
      </c>
      <c r="B60" t="s">
        <v>27</v>
      </c>
      <c r="C60">
        <v>80</v>
      </c>
      <c r="D60">
        <v>1</v>
      </c>
      <c r="E60" t="s">
        <v>17229</v>
      </c>
      <c r="F60">
        <v>80</v>
      </c>
      <c r="G60">
        <v>0</v>
      </c>
      <c r="H60" t="s">
        <v>649</v>
      </c>
      <c r="I60" t="s">
        <v>17230</v>
      </c>
      <c r="J60" t="s">
        <v>17231</v>
      </c>
      <c r="K60" t="s">
        <v>4067</v>
      </c>
      <c r="L60" t="s">
        <v>749</v>
      </c>
      <c r="M60" t="s">
        <v>17232</v>
      </c>
      <c r="N60" t="s">
        <v>639</v>
      </c>
      <c r="O60" t="s">
        <v>656</v>
      </c>
      <c r="P60" t="s">
        <v>26</v>
      </c>
      <c r="Q60" t="s">
        <v>652</v>
      </c>
      <c r="R60" t="s">
        <v>640</v>
      </c>
      <c r="S60" t="s">
        <v>17233</v>
      </c>
      <c r="T60" t="s">
        <v>17234</v>
      </c>
    </row>
    <row r="61" spans="1:20" x14ac:dyDescent="0.25">
      <c r="A61" t="s">
        <v>22</v>
      </c>
      <c r="B61" t="s">
        <v>27</v>
      </c>
      <c r="C61">
        <v>80</v>
      </c>
      <c r="D61">
        <v>2</v>
      </c>
      <c r="E61" t="s">
        <v>17235</v>
      </c>
      <c r="F61">
        <v>160</v>
      </c>
      <c r="G61">
        <v>0</v>
      </c>
      <c r="H61" t="s">
        <v>649</v>
      </c>
      <c r="I61" t="s">
        <v>17236</v>
      </c>
      <c r="J61" t="s">
        <v>17237</v>
      </c>
      <c r="K61" t="s">
        <v>17238</v>
      </c>
      <c r="L61" t="s">
        <v>1023</v>
      </c>
      <c r="M61" t="s">
        <v>17239</v>
      </c>
      <c r="N61" t="s">
        <v>639</v>
      </c>
      <c r="O61" t="s">
        <v>651</v>
      </c>
      <c r="P61" t="s">
        <v>26</v>
      </c>
      <c r="Q61" t="s">
        <v>652</v>
      </c>
      <c r="R61" t="s">
        <v>640</v>
      </c>
      <c r="S61" t="s">
        <v>17240</v>
      </c>
      <c r="T61" t="s">
        <v>17234</v>
      </c>
    </row>
    <row r="62" spans="1:20" x14ac:dyDescent="0.25">
      <c r="A62" t="s">
        <v>22</v>
      </c>
      <c r="B62" t="s">
        <v>27</v>
      </c>
      <c r="C62">
        <v>80</v>
      </c>
      <c r="D62">
        <v>1</v>
      </c>
      <c r="E62" t="s">
        <v>17241</v>
      </c>
      <c r="F62">
        <v>80</v>
      </c>
      <c r="G62">
        <v>0</v>
      </c>
      <c r="H62" t="s">
        <v>649</v>
      </c>
      <c r="I62" t="s">
        <v>17242</v>
      </c>
      <c r="J62" t="s">
        <v>17243</v>
      </c>
      <c r="K62" t="s">
        <v>7784</v>
      </c>
      <c r="L62" t="s">
        <v>882</v>
      </c>
      <c r="M62" t="s">
        <v>17244</v>
      </c>
      <c r="N62" t="s">
        <v>639</v>
      </c>
      <c r="O62" t="s">
        <v>651</v>
      </c>
      <c r="P62" t="s">
        <v>26</v>
      </c>
      <c r="Q62" t="s">
        <v>652</v>
      </c>
      <c r="R62" t="s">
        <v>640</v>
      </c>
      <c r="S62" t="s">
        <v>17245</v>
      </c>
      <c r="T62" t="s">
        <v>17244</v>
      </c>
    </row>
    <row r="63" spans="1:20" x14ac:dyDescent="0.25">
      <c r="A63" t="s">
        <v>601</v>
      </c>
      <c r="B63" t="s">
        <v>602</v>
      </c>
      <c r="C63">
        <v>159</v>
      </c>
      <c r="D63">
        <v>1</v>
      </c>
      <c r="E63" t="s">
        <v>17246</v>
      </c>
      <c r="F63">
        <v>152</v>
      </c>
      <c r="G63">
        <v>23</v>
      </c>
      <c r="H63" t="s">
        <v>637</v>
      </c>
      <c r="I63" t="s">
        <v>17247</v>
      </c>
      <c r="J63" t="s">
        <v>698</v>
      </c>
      <c r="K63" t="s">
        <v>639</v>
      </c>
      <c r="L63" t="s">
        <v>640</v>
      </c>
      <c r="M63" t="s">
        <v>17248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17249</v>
      </c>
      <c r="T63" t="s">
        <v>17250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17251</v>
      </c>
      <c r="F64">
        <v>200</v>
      </c>
      <c r="G64">
        <v>0</v>
      </c>
      <c r="H64" t="s">
        <v>637</v>
      </c>
      <c r="I64" t="s">
        <v>17252</v>
      </c>
      <c r="J64" t="s">
        <v>685</v>
      </c>
      <c r="K64" t="s">
        <v>639</v>
      </c>
      <c r="L64" t="s">
        <v>640</v>
      </c>
      <c r="M64" t="s">
        <v>17253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17254</v>
      </c>
      <c r="T64" t="s">
        <v>17255</v>
      </c>
    </row>
    <row r="65" spans="1:20" x14ac:dyDescent="0.25">
      <c r="A65" t="s">
        <v>240</v>
      </c>
      <c r="B65" t="s">
        <v>246</v>
      </c>
      <c r="C65">
        <v>159</v>
      </c>
      <c r="D65">
        <v>1</v>
      </c>
      <c r="E65" t="s">
        <v>17256</v>
      </c>
      <c r="F65">
        <v>129</v>
      </c>
      <c r="G65">
        <v>0</v>
      </c>
      <c r="H65" t="s">
        <v>637</v>
      </c>
      <c r="I65" t="s">
        <v>17257</v>
      </c>
      <c r="J65" t="s">
        <v>653</v>
      </c>
      <c r="K65" t="s">
        <v>639</v>
      </c>
      <c r="L65" t="s">
        <v>640</v>
      </c>
      <c r="M65" t="s">
        <v>17258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17259</v>
      </c>
      <c r="T65" t="s">
        <v>17260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17261</v>
      </c>
      <c r="F66">
        <v>100</v>
      </c>
      <c r="G66">
        <v>0</v>
      </c>
      <c r="H66" t="s">
        <v>637</v>
      </c>
      <c r="I66" t="s">
        <v>17262</v>
      </c>
      <c r="J66" t="s">
        <v>659</v>
      </c>
      <c r="K66" t="s">
        <v>639</v>
      </c>
      <c r="L66" t="s">
        <v>640</v>
      </c>
      <c r="M66" t="s">
        <v>17263</v>
      </c>
      <c r="N66" t="s">
        <v>639</v>
      </c>
      <c r="O66" t="s">
        <v>662</v>
      </c>
      <c r="P66" t="s">
        <v>5</v>
      </c>
      <c r="Q66" t="s">
        <v>648</v>
      </c>
      <c r="R66" t="s">
        <v>640</v>
      </c>
      <c r="S66" t="s">
        <v>17264</v>
      </c>
      <c r="T66" t="s">
        <v>17260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17265</v>
      </c>
      <c r="F67">
        <v>100</v>
      </c>
      <c r="G67">
        <v>0</v>
      </c>
      <c r="H67" t="s">
        <v>637</v>
      </c>
      <c r="I67" t="s">
        <v>17266</v>
      </c>
      <c r="J67" t="s">
        <v>663</v>
      </c>
      <c r="K67" t="s">
        <v>639</v>
      </c>
      <c r="L67" t="s">
        <v>640</v>
      </c>
      <c r="M67" t="s">
        <v>17267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17268</v>
      </c>
      <c r="T67" t="s">
        <v>17260</v>
      </c>
    </row>
    <row r="68" spans="1:20" x14ac:dyDescent="0.25">
      <c r="A68" t="s">
        <v>241</v>
      </c>
      <c r="B68" t="s">
        <v>247</v>
      </c>
      <c r="C68">
        <v>159</v>
      </c>
      <c r="D68">
        <v>1</v>
      </c>
      <c r="E68" t="s">
        <v>17269</v>
      </c>
      <c r="F68">
        <v>258</v>
      </c>
      <c r="G68">
        <v>0</v>
      </c>
      <c r="H68" t="s">
        <v>637</v>
      </c>
      <c r="I68" t="s">
        <v>17270</v>
      </c>
      <c r="J68" t="s">
        <v>697</v>
      </c>
      <c r="K68" t="s">
        <v>639</v>
      </c>
      <c r="L68" t="s">
        <v>640</v>
      </c>
      <c r="M68" t="s">
        <v>17271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17272</v>
      </c>
      <c r="T68" t="s">
        <v>17273</v>
      </c>
    </row>
    <row r="69" spans="1:20" x14ac:dyDescent="0.25">
      <c r="A69" t="s">
        <v>239</v>
      </c>
      <c r="B69" t="s">
        <v>245</v>
      </c>
      <c r="C69">
        <v>159</v>
      </c>
      <c r="D69">
        <v>1</v>
      </c>
      <c r="E69" t="s">
        <v>17269</v>
      </c>
      <c r="F69">
        <v>258</v>
      </c>
      <c r="G69">
        <v>0</v>
      </c>
      <c r="H69" t="s">
        <v>637</v>
      </c>
      <c r="I69" t="s">
        <v>17270</v>
      </c>
      <c r="J69" t="s">
        <v>697</v>
      </c>
      <c r="K69" t="s">
        <v>639</v>
      </c>
      <c r="L69" t="s">
        <v>640</v>
      </c>
      <c r="M69" t="s">
        <v>17271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17272</v>
      </c>
      <c r="T69" t="s">
        <v>17273</v>
      </c>
    </row>
    <row r="70" spans="1:20" x14ac:dyDescent="0.25">
      <c r="A70" t="s">
        <v>72</v>
      </c>
      <c r="B70" t="s">
        <v>108</v>
      </c>
      <c r="C70">
        <v>66</v>
      </c>
      <c r="D70">
        <v>1</v>
      </c>
      <c r="E70" t="s">
        <v>17274</v>
      </c>
      <c r="F70">
        <v>249</v>
      </c>
      <c r="G70">
        <v>0</v>
      </c>
      <c r="H70" t="s">
        <v>649</v>
      </c>
      <c r="I70" t="s">
        <v>17275</v>
      </c>
      <c r="J70" t="s">
        <v>17276</v>
      </c>
      <c r="K70" t="s">
        <v>1088</v>
      </c>
      <c r="L70" t="s">
        <v>894</v>
      </c>
      <c r="M70" t="s">
        <v>17277</v>
      </c>
      <c r="N70" t="s">
        <v>639</v>
      </c>
      <c r="O70" t="s">
        <v>651</v>
      </c>
      <c r="P70" t="s">
        <v>26</v>
      </c>
      <c r="Q70" t="s">
        <v>652</v>
      </c>
      <c r="R70" t="s">
        <v>640</v>
      </c>
      <c r="S70" t="s">
        <v>17278</v>
      </c>
      <c r="T70" t="s">
        <v>17279</v>
      </c>
    </row>
    <row r="71" spans="1:20" x14ac:dyDescent="0.25">
      <c r="A71" t="s">
        <v>101</v>
      </c>
      <c r="B71" t="s">
        <v>74</v>
      </c>
      <c r="C71">
        <v>66</v>
      </c>
      <c r="D71">
        <v>1</v>
      </c>
      <c r="E71" t="s">
        <v>17274</v>
      </c>
      <c r="F71">
        <v>249</v>
      </c>
      <c r="G71">
        <v>0</v>
      </c>
      <c r="H71" t="s">
        <v>649</v>
      </c>
      <c r="I71" t="s">
        <v>17275</v>
      </c>
      <c r="J71" t="s">
        <v>17276</v>
      </c>
      <c r="K71" t="s">
        <v>1088</v>
      </c>
      <c r="L71" t="s">
        <v>894</v>
      </c>
      <c r="M71" t="s">
        <v>17277</v>
      </c>
      <c r="N71" t="s">
        <v>639</v>
      </c>
      <c r="O71" t="s">
        <v>651</v>
      </c>
      <c r="P71" t="s">
        <v>26</v>
      </c>
      <c r="Q71" t="s">
        <v>652</v>
      </c>
      <c r="R71" t="s">
        <v>640</v>
      </c>
      <c r="S71" t="s">
        <v>17278</v>
      </c>
      <c r="T71" t="s">
        <v>17279</v>
      </c>
    </row>
    <row r="72" spans="1:20" x14ac:dyDescent="0.25">
      <c r="A72" t="s">
        <v>22</v>
      </c>
      <c r="B72" t="s">
        <v>27</v>
      </c>
      <c r="C72">
        <v>67</v>
      </c>
      <c r="D72">
        <v>1</v>
      </c>
      <c r="E72" t="s">
        <v>17274</v>
      </c>
      <c r="F72">
        <v>249</v>
      </c>
      <c r="G72">
        <v>0</v>
      </c>
      <c r="H72" t="s">
        <v>649</v>
      </c>
      <c r="I72" t="s">
        <v>17275</v>
      </c>
      <c r="J72" t="s">
        <v>17276</v>
      </c>
      <c r="K72" t="s">
        <v>1088</v>
      </c>
      <c r="L72" t="s">
        <v>894</v>
      </c>
      <c r="M72" t="s">
        <v>17277</v>
      </c>
      <c r="N72" t="s">
        <v>639</v>
      </c>
      <c r="O72" t="s">
        <v>651</v>
      </c>
      <c r="P72" t="s">
        <v>26</v>
      </c>
      <c r="Q72" t="s">
        <v>652</v>
      </c>
      <c r="R72" t="s">
        <v>640</v>
      </c>
      <c r="S72" t="s">
        <v>17278</v>
      </c>
      <c r="T72" t="s">
        <v>17279</v>
      </c>
    </row>
    <row r="73" spans="1:20" x14ac:dyDescent="0.25">
      <c r="A73" t="s">
        <v>241</v>
      </c>
      <c r="B73" t="s">
        <v>247</v>
      </c>
      <c r="C73">
        <v>159</v>
      </c>
      <c r="D73">
        <v>1</v>
      </c>
      <c r="E73" t="s">
        <v>17280</v>
      </c>
      <c r="F73">
        <v>129</v>
      </c>
      <c r="G73">
        <v>0</v>
      </c>
      <c r="H73" t="s">
        <v>637</v>
      </c>
      <c r="I73" t="s">
        <v>17281</v>
      </c>
      <c r="J73" t="s">
        <v>659</v>
      </c>
      <c r="K73" t="s">
        <v>639</v>
      </c>
      <c r="L73" t="s">
        <v>640</v>
      </c>
      <c r="M73" t="s">
        <v>17282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17283</v>
      </c>
      <c r="T73" t="s">
        <v>17284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17285</v>
      </c>
      <c r="F74">
        <v>100</v>
      </c>
      <c r="G74">
        <v>0</v>
      </c>
      <c r="H74" t="s">
        <v>637</v>
      </c>
      <c r="I74" t="s">
        <v>17286</v>
      </c>
      <c r="J74" t="s">
        <v>757</v>
      </c>
      <c r="K74" t="s">
        <v>639</v>
      </c>
      <c r="L74" t="s">
        <v>640</v>
      </c>
      <c r="M74" t="s">
        <v>17284</v>
      </c>
      <c r="N74" t="s">
        <v>639</v>
      </c>
      <c r="O74" t="s">
        <v>647</v>
      </c>
      <c r="P74" t="s">
        <v>5</v>
      </c>
      <c r="Q74" t="s">
        <v>648</v>
      </c>
      <c r="R74" t="s">
        <v>640</v>
      </c>
      <c r="S74" t="s">
        <v>17287</v>
      </c>
      <c r="T74" t="s">
        <v>17282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17288</v>
      </c>
      <c r="F75">
        <v>103</v>
      </c>
      <c r="G75">
        <v>3</v>
      </c>
      <c r="H75" t="s">
        <v>637</v>
      </c>
      <c r="I75" t="s">
        <v>5736</v>
      </c>
      <c r="J75" t="s">
        <v>741</v>
      </c>
      <c r="K75" t="s">
        <v>639</v>
      </c>
      <c r="L75" t="s">
        <v>640</v>
      </c>
      <c r="M75" t="s">
        <v>17289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17290</v>
      </c>
      <c r="T75" t="s">
        <v>17289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17291</v>
      </c>
      <c r="F76">
        <v>208</v>
      </c>
      <c r="G76">
        <v>8</v>
      </c>
      <c r="H76" t="s">
        <v>637</v>
      </c>
      <c r="I76" t="s">
        <v>17292</v>
      </c>
      <c r="J76" t="s">
        <v>852</v>
      </c>
      <c r="K76" t="s">
        <v>639</v>
      </c>
      <c r="L76" t="s">
        <v>640</v>
      </c>
      <c r="M76" t="s">
        <v>17293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17294</v>
      </c>
      <c r="T76" t="s">
        <v>17293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17295</v>
      </c>
      <c r="F77">
        <v>100</v>
      </c>
      <c r="G77">
        <v>0</v>
      </c>
      <c r="H77" t="s">
        <v>637</v>
      </c>
      <c r="I77" t="s">
        <v>17296</v>
      </c>
      <c r="J77" t="s">
        <v>4228</v>
      </c>
      <c r="K77" t="s">
        <v>639</v>
      </c>
      <c r="L77" t="s">
        <v>640</v>
      </c>
      <c r="M77" t="s">
        <v>17297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17298</v>
      </c>
      <c r="T77" t="s">
        <v>17297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17299</v>
      </c>
      <c r="F78">
        <v>100</v>
      </c>
      <c r="G78">
        <v>0</v>
      </c>
      <c r="H78" t="s">
        <v>637</v>
      </c>
      <c r="I78" t="s">
        <v>17300</v>
      </c>
      <c r="J78" t="s">
        <v>722</v>
      </c>
      <c r="K78" t="s">
        <v>639</v>
      </c>
      <c r="L78" t="s">
        <v>640</v>
      </c>
      <c r="M78" t="s">
        <v>17301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17302</v>
      </c>
      <c r="T78" t="s">
        <v>17301</v>
      </c>
    </row>
    <row r="79" spans="1:20" x14ac:dyDescent="0.25">
      <c r="A79" t="s">
        <v>239</v>
      </c>
      <c r="B79" t="s">
        <v>742</v>
      </c>
      <c r="C79">
        <v>103.55</v>
      </c>
      <c r="D79">
        <v>1</v>
      </c>
      <c r="E79" t="s">
        <v>17303</v>
      </c>
      <c r="F79">
        <v>216.1</v>
      </c>
      <c r="G79">
        <v>9</v>
      </c>
      <c r="H79" t="s">
        <v>677</v>
      </c>
      <c r="I79" t="s">
        <v>17304</v>
      </c>
      <c r="J79" t="s">
        <v>17305</v>
      </c>
      <c r="K79" t="s">
        <v>1120</v>
      </c>
      <c r="L79" t="s">
        <v>17306</v>
      </c>
      <c r="M79" t="s">
        <v>17307</v>
      </c>
      <c r="N79" t="s">
        <v>639</v>
      </c>
      <c r="O79" t="s">
        <v>678</v>
      </c>
      <c r="P79" t="s">
        <v>23</v>
      </c>
      <c r="Q79" t="s">
        <v>679</v>
      </c>
      <c r="R79" t="s">
        <v>640</v>
      </c>
      <c r="S79" t="s">
        <v>17308</v>
      </c>
      <c r="T79" t="s">
        <v>17309</v>
      </c>
    </row>
    <row r="80" spans="1:20" x14ac:dyDescent="0.25">
      <c r="A80" t="s">
        <v>241</v>
      </c>
      <c r="B80" t="s">
        <v>742</v>
      </c>
      <c r="C80">
        <v>103.55</v>
      </c>
      <c r="D80">
        <v>1</v>
      </c>
      <c r="E80" t="s">
        <v>17303</v>
      </c>
      <c r="F80">
        <v>216.1</v>
      </c>
      <c r="G80">
        <v>9</v>
      </c>
      <c r="H80" t="s">
        <v>677</v>
      </c>
      <c r="I80" t="s">
        <v>17304</v>
      </c>
      <c r="J80" t="s">
        <v>17305</v>
      </c>
      <c r="K80" t="s">
        <v>1120</v>
      </c>
      <c r="L80" t="s">
        <v>17306</v>
      </c>
      <c r="M80" t="s">
        <v>17307</v>
      </c>
      <c r="N80" t="s">
        <v>639</v>
      </c>
      <c r="O80" t="s">
        <v>678</v>
      </c>
      <c r="P80" t="s">
        <v>23</v>
      </c>
      <c r="Q80" t="s">
        <v>679</v>
      </c>
      <c r="R80" t="s">
        <v>640</v>
      </c>
      <c r="S80" t="s">
        <v>17308</v>
      </c>
      <c r="T80" t="s">
        <v>17309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17310</v>
      </c>
      <c r="F81">
        <v>100</v>
      </c>
      <c r="G81">
        <v>0</v>
      </c>
      <c r="H81" t="s">
        <v>637</v>
      </c>
      <c r="I81" t="s">
        <v>17311</v>
      </c>
      <c r="J81" t="s">
        <v>713</v>
      </c>
      <c r="K81" t="s">
        <v>639</v>
      </c>
      <c r="L81" t="s">
        <v>640</v>
      </c>
      <c r="M81" t="s">
        <v>17312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17313</v>
      </c>
      <c r="T81" t="s">
        <v>17312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17314</v>
      </c>
      <c r="F82">
        <v>200</v>
      </c>
      <c r="G82">
        <v>0</v>
      </c>
      <c r="H82" t="s">
        <v>637</v>
      </c>
      <c r="I82" t="s">
        <v>11022</v>
      </c>
      <c r="J82" t="s">
        <v>702</v>
      </c>
      <c r="K82" t="s">
        <v>639</v>
      </c>
      <c r="L82" t="s">
        <v>640</v>
      </c>
      <c r="M82" t="s">
        <v>17315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17316</v>
      </c>
      <c r="T82" t="s">
        <v>17315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17317</v>
      </c>
      <c r="F83">
        <v>199</v>
      </c>
      <c r="G83">
        <v>0</v>
      </c>
      <c r="H83" t="s">
        <v>637</v>
      </c>
      <c r="I83" t="s">
        <v>17318</v>
      </c>
      <c r="J83" t="s">
        <v>689</v>
      </c>
      <c r="K83" t="s">
        <v>639</v>
      </c>
      <c r="L83" t="s">
        <v>640</v>
      </c>
      <c r="M83" t="s">
        <v>17319</v>
      </c>
      <c r="N83" t="s">
        <v>639</v>
      </c>
      <c r="O83" t="s">
        <v>647</v>
      </c>
      <c r="P83" t="s">
        <v>5</v>
      </c>
      <c r="Q83" t="s">
        <v>648</v>
      </c>
      <c r="R83" t="s">
        <v>17320</v>
      </c>
      <c r="S83" t="s">
        <v>17321</v>
      </c>
      <c r="T83" t="s">
        <v>17322</v>
      </c>
    </row>
    <row r="84" spans="1:20" x14ac:dyDescent="0.25">
      <c r="A84" t="s">
        <v>239</v>
      </c>
      <c r="B84" t="s">
        <v>245</v>
      </c>
      <c r="C84">
        <v>159</v>
      </c>
      <c r="D84">
        <v>1</v>
      </c>
      <c r="E84" t="s">
        <v>17317</v>
      </c>
      <c r="F84">
        <v>199</v>
      </c>
      <c r="G84">
        <v>0</v>
      </c>
      <c r="H84" t="s">
        <v>637</v>
      </c>
      <c r="I84" t="s">
        <v>17318</v>
      </c>
      <c r="J84" t="s">
        <v>689</v>
      </c>
      <c r="K84" t="s">
        <v>639</v>
      </c>
      <c r="L84" t="s">
        <v>640</v>
      </c>
      <c r="M84" t="s">
        <v>17319</v>
      </c>
      <c r="N84" t="s">
        <v>639</v>
      </c>
      <c r="O84" t="s">
        <v>647</v>
      </c>
      <c r="P84" t="s">
        <v>5</v>
      </c>
      <c r="Q84" t="s">
        <v>648</v>
      </c>
      <c r="R84" t="s">
        <v>17320</v>
      </c>
      <c r="S84" t="s">
        <v>17321</v>
      </c>
      <c r="T84" t="s">
        <v>17322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17323</v>
      </c>
      <c r="F85">
        <v>100</v>
      </c>
      <c r="G85">
        <v>0</v>
      </c>
      <c r="H85" t="s">
        <v>637</v>
      </c>
      <c r="I85" t="s">
        <v>17324</v>
      </c>
      <c r="J85" t="s">
        <v>663</v>
      </c>
      <c r="K85" t="s">
        <v>639</v>
      </c>
      <c r="L85" t="s">
        <v>640</v>
      </c>
      <c r="M85" t="s">
        <v>17325</v>
      </c>
      <c r="N85" t="s">
        <v>639</v>
      </c>
      <c r="O85" t="s">
        <v>647</v>
      </c>
      <c r="P85" t="s">
        <v>5</v>
      </c>
      <c r="Q85" t="s">
        <v>648</v>
      </c>
      <c r="R85" t="s">
        <v>640</v>
      </c>
      <c r="S85" t="s">
        <v>17326</v>
      </c>
      <c r="T85" t="s">
        <v>17325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17327</v>
      </c>
      <c r="F86">
        <v>103</v>
      </c>
      <c r="G86">
        <v>3</v>
      </c>
      <c r="H86" t="s">
        <v>637</v>
      </c>
      <c r="I86" t="s">
        <v>11710</v>
      </c>
      <c r="J86" t="s">
        <v>757</v>
      </c>
      <c r="K86" t="s">
        <v>639</v>
      </c>
      <c r="L86" t="s">
        <v>640</v>
      </c>
      <c r="M86" t="s">
        <v>17325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17328</v>
      </c>
      <c r="T86" t="s">
        <v>17325</v>
      </c>
    </row>
    <row r="87" spans="1:20" x14ac:dyDescent="0.25">
      <c r="A87" t="s">
        <v>239</v>
      </c>
      <c r="B87" t="s">
        <v>245</v>
      </c>
      <c r="C87">
        <v>159</v>
      </c>
      <c r="D87">
        <v>1</v>
      </c>
      <c r="E87" t="s">
        <v>17329</v>
      </c>
      <c r="F87">
        <v>99</v>
      </c>
      <c r="G87">
        <v>0</v>
      </c>
      <c r="H87" t="s">
        <v>637</v>
      </c>
      <c r="I87" t="s">
        <v>17330</v>
      </c>
      <c r="J87" t="s">
        <v>697</v>
      </c>
      <c r="K87" t="s">
        <v>639</v>
      </c>
      <c r="L87" t="s">
        <v>640</v>
      </c>
      <c r="M87" t="s">
        <v>17331</v>
      </c>
      <c r="N87" t="s">
        <v>639</v>
      </c>
      <c r="O87" t="s">
        <v>647</v>
      </c>
      <c r="P87" t="s">
        <v>5</v>
      </c>
      <c r="Q87" t="s">
        <v>648</v>
      </c>
      <c r="R87" t="s">
        <v>640</v>
      </c>
      <c r="S87" t="s">
        <v>17332</v>
      </c>
      <c r="T87" t="s">
        <v>17333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17334</v>
      </c>
      <c r="F88">
        <v>100</v>
      </c>
      <c r="G88">
        <v>0</v>
      </c>
      <c r="H88" t="s">
        <v>637</v>
      </c>
      <c r="I88" t="s">
        <v>17335</v>
      </c>
      <c r="J88" t="s">
        <v>727</v>
      </c>
      <c r="K88" t="s">
        <v>639</v>
      </c>
      <c r="L88" t="s">
        <v>640</v>
      </c>
      <c r="M88" t="s">
        <v>17336</v>
      </c>
      <c r="N88" t="s">
        <v>639</v>
      </c>
      <c r="O88" t="s">
        <v>647</v>
      </c>
      <c r="P88" t="s">
        <v>5</v>
      </c>
      <c r="Q88" t="s">
        <v>648</v>
      </c>
      <c r="R88" t="s">
        <v>640</v>
      </c>
      <c r="S88" t="s">
        <v>17337</v>
      </c>
      <c r="T88" t="s">
        <v>17336</v>
      </c>
    </row>
    <row r="89" spans="1:20" x14ac:dyDescent="0.25">
      <c r="A89" t="s">
        <v>22</v>
      </c>
      <c r="B89" t="s">
        <v>27</v>
      </c>
      <c r="C89">
        <v>69.900000000000006</v>
      </c>
      <c r="D89">
        <v>10</v>
      </c>
      <c r="E89" t="s">
        <v>17338</v>
      </c>
      <c r="F89">
        <v>835</v>
      </c>
      <c r="G89">
        <v>35</v>
      </c>
      <c r="H89" t="s">
        <v>649</v>
      </c>
      <c r="I89" t="s">
        <v>17339</v>
      </c>
      <c r="J89" t="s">
        <v>17340</v>
      </c>
      <c r="K89" t="s">
        <v>730</v>
      </c>
      <c r="L89" t="s">
        <v>4865</v>
      </c>
      <c r="M89" t="s">
        <v>17341</v>
      </c>
      <c r="N89" t="s">
        <v>639</v>
      </c>
      <c r="O89" t="s">
        <v>651</v>
      </c>
      <c r="P89" t="s">
        <v>26</v>
      </c>
      <c r="Q89" t="s">
        <v>652</v>
      </c>
      <c r="R89" t="s">
        <v>640</v>
      </c>
      <c r="S89" t="s">
        <v>17342</v>
      </c>
      <c r="T89" t="s">
        <v>17343</v>
      </c>
    </row>
    <row r="90" spans="1:20" x14ac:dyDescent="0.25">
      <c r="A90" t="s">
        <v>18</v>
      </c>
      <c r="B90" t="s">
        <v>19</v>
      </c>
      <c r="C90">
        <v>66.666666666666671</v>
      </c>
      <c r="D90">
        <v>3</v>
      </c>
      <c r="E90" t="s">
        <v>17344</v>
      </c>
      <c r="F90">
        <v>100</v>
      </c>
      <c r="G90">
        <v>0</v>
      </c>
      <c r="H90" t="s">
        <v>637</v>
      </c>
      <c r="I90" t="s">
        <v>17345</v>
      </c>
      <c r="J90" t="s">
        <v>653</v>
      </c>
      <c r="K90" t="s">
        <v>639</v>
      </c>
      <c r="L90" t="s">
        <v>640</v>
      </c>
      <c r="M90" t="s">
        <v>17346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17347</v>
      </c>
      <c r="T90" t="s">
        <v>17346</v>
      </c>
    </row>
    <row r="91" spans="1:20" x14ac:dyDescent="0.25">
      <c r="A91" t="s">
        <v>239</v>
      </c>
      <c r="B91" t="s">
        <v>245</v>
      </c>
      <c r="C91">
        <v>159</v>
      </c>
      <c r="D91">
        <v>1</v>
      </c>
      <c r="E91" t="s">
        <v>17348</v>
      </c>
      <c r="F91">
        <v>99</v>
      </c>
      <c r="G91">
        <v>0</v>
      </c>
      <c r="H91" t="s">
        <v>637</v>
      </c>
      <c r="I91" t="s">
        <v>17349</v>
      </c>
      <c r="J91" t="s">
        <v>720</v>
      </c>
      <c r="K91" t="s">
        <v>639</v>
      </c>
      <c r="L91" t="s">
        <v>640</v>
      </c>
      <c r="M91" t="s">
        <v>17350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17351</v>
      </c>
      <c r="T91" t="s">
        <v>17350</v>
      </c>
    </row>
    <row r="92" spans="1:20" x14ac:dyDescent="0.25">
      <c r="A92" t="s">
        <v>239</v>
      </c>
      <c r="B92" t="s">
        <v>245</v>
      </c>
      <c r="C92">
        <v>159</v>
      </c>
      <c r="D92">
        <v>2</v>
      </c>
      <c r="E92" t="s">
        <v>17352</v>
      </c>
      <c r="F92">
        <v>198</v>
      </c>
      <c r="G92">
        <v>0</v>
      </c>
      <c r="H92" t="s">
        <v>637</v>
      </c>
      <c r="I92" t="s">
        <v>17353</v>
      </c>
      <c r="J92" t="s">
        <v>732</v>
      </c>
      <c r="K92" t="s">
        <v>639</v>
      </c>
      <c r="L92" t="s">
        <v>640</v>
      </c>
      <c r="M92" t="s">
        <v>17354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17355</v>
      </c>
      <c r="T92" t="s">
        <v>17350</v>
      </c>
    </row>
    <row r="93" spans="1:20" x14ac:dyDescent="0.25">
      <c r="A93" t="s">
        <v>241</v>
      </c>
      <c r="B93" t="s">
        <v>247</v>
      </c>
      <c r="C93">
        <v>139</v>
      </c>
      <c r="D93">
        <v>1</v>
      </c>
      <c r="E93" t="s">
        <v>17356</v>
      </c>
      <c r="F93">
        <v>199</v>
      </c>
      <c r="G93">
        <v>0</v>
      </c>
      <c r="H93" t="s">
        <v>751</v>
      </c>
      <c r="I93" t="s">
        <v>17357</v>
      </c>
      <c r="J93" t="s">
        <v>17358</v>
      </c>
      <c r="K93" t="s">
        <v>17359</v>
      </c>
      <c r="L93" t="s">
        <v>17360</v>
      </c>
      <c r="M93" t="s">
        <v>17361</v>
      </c>
      <c r="N93" t="s">
        <v>752</v>
      </c>
      <c r="O93" t="s">
        <v>753</v>
      </c>
      <c r="P93" t="s">
        <v>744</v>
      </c>
      <c r="Q93" t="s">
        <v>745</v>
      </c>
      <c r="R93" t="s">
        <v>640</v>
      </c>
      <c r="S93" t="s">
        <v>17362</v>
      </c>
      <c r="T93" t="s">
        <v>17361</v>
      </c>
    </row>
    <row r="94" spans="1:20" x14ac:dyDescent="0.25">
      <c r="A94" t="s">
        <v>239</v>
      </c>
      <c r="B94" t="s">
        <v>245</v>
      </c>
      <c r="C94">
        <v>139</v>
      </c>
      <c r="D94">
        <v>1</v>
      </c>
      <c r="E94" t="s">
        <v>17356</v>
      </c>
      <c r="F94">
        <v>199</v>
      </c>
      <c r="G94">
        <v>0</v>
      </c>
      <c r="H94" t="s">
        <v>751</v>
      </c>
      <c r="I94" t="s">
        <v>17357</v>
      </c>
      <c r="J94" t="s">
        <v>17358</v>
      </c>
      <c r="K94" t="s">
        <v>17359</v>
      </c>
      <c r="L94" t="s">
        <v>17360</v>
      </c>
      <c r="M94" t="s">
        <v>17361</v>
      </c>
      <c r="N94" t="s">
        <v>752</v>
      </c>
      <c r="O94" t="s">
        <v>753</v>
      </c>
      <c r="P94" t="s">
        <v>744</v>
      </c>
      <c r="Q94" t="s">
        <v>745</v>
      </c>
      <c r="R94" t="s">
        <v>640</v>
      </c>
      <c r="S94" t="s">
        <v>17362</v>
      </c>
      <c r="T94" t="s">
        <v>17361</v>
      </c>
    </row>
    <row r="95" spans="1:20" x14ac:dyDescent="0.25">
      <c r="A95" t="s">
        <v>241</v>
      </c>
      <c r="B95" t="s">
        <v>247</v>
      </c>
      <c r="C95">
        <v>139</v>
      </c>
      <c r="D95">
        <v>1</v>
      </c>
      <c r="E95" t="s">
        <v>17363</v>
      </c>
      <c r="F95">
        <v>215</v>
      </c>
      <c r="G95">
        <v>0</v>
      </c>
      <c r="H95" t="s">
        <v>751</v>
      </c>
      <c r="I95" t="s">
        <v>17364</v>
      </c>
      <c r="J95" t="s">
        <v>17365</v>
      </c>
      <c r="K95" t="s">
        <v>5973</v>
      </c>
      <c r="L95" t="s">
        <v>17366</v>
      </c>
      <c r="M95" t="s">
        <v>17367</v>
      </c>
      <c r="N95" t="s">
        <v>752</v>
      </c>
      <c r="O95" t="s">
        <v>753</v>
      </c>
      <c r="P95" t="s">
        <v>744</v>
      </c>
      <c r="Q95" t="s">
        <v>745</v>
      </c>
      <c r="R95" t="s">
        <v>640</v>
      </c>
      <c r="S95" t="s">
        <v>17368</v>
      </c>
      <c r="T95" t="s">
        <v>17367</v>
      </c>
    </row>
    <row r="96" spans="1:20" x14ac:dyDescent="0.25">
      <c r="A96" t="s">
        <v>239</v>
      </c>
      <c r="B96" t="s">
        <v>245</v>
      </c>
      <c r="C96">
        <v>139</v>
      </c>
      <c r="D96">
        <v>1</v>
      </c>
      <c r="E96" t="s">
        <v>17363</v>
      </c>
      <c r="F96">
        <v>215</v>
      </c>
      <c r="G96">
        <v>0</v>
      </c>
      <c r="H96" t="s">
        <v>751</v>
      </c>
      <c r="I96" t="s">
        <v>17364</v>
      </c>
      <c r="J96" t="s">
        <v>17365</v>
      </c>
      <c r="K96" t="s">
        <v>5973</v>
      </c>
      <c r="L96" t="s">
        <v>17366</v>
      </c>
      <c r="M96" t="s">
        <v>17367</v>
      </c>
      <c r="N96" t="s">
        <v>752</v>
      </c>
      <c r="O96" t="s">
        <v>753</v>
      </c>
      <c r="P96" t="s">
        <v>744</v>
      </c>
      <c r="Q96" t="s">
        <v>745</v>
      </c>
      <c r="R96" t="s">
        <v>640</v>
      </c>
      <c r="S96" t="s">
        <v>17368</v>
      </c>
      <c r="T96" t="s">
        <v>17367</v>
      </c>
    </row>
    <row r="97" spans="1:20" x14ac:dyDescent="0.25">
      <c r="A97" t="s">
        <v>601</v>
      </c>
      <c r="B97" t="s">
        <v>602</v>
      </c>
      <c r="C97">
        <v>139</v>
      </c>
      <c r="D97">
        <v>1</v>
      </c>
      <c r="E97" t="s">
        <v>17369</v>
      </c>
      <c r="F97">
        <v>215</v>
      </c>
      <c r="G97">
        <v>0</v>
      </c>
      <c r="H97" t="s">
        <v>751</v>
      </c>
      <c r="I97" t="s">
        <v>17370</v>
      </c>
      <c r="J97" t="s">
        <v>17371</v>
      </c>
      <c r="K97" t="s">
        <v>17372</v>
      </c>
      <c r="L97" t="s">
        <v>17373</v>
      </c>
      <c r="M97" t="s">
        <v>17374</v>
      </c>
      <c r="N97" t="s">
        <v>752</v>
      </c>
      <c r="O97" t="s">
        <v>753</v>
      </c>
      <c r="P97" t="s">
        <v>744</v>
      </c>
      <c r="Q97" t="s">
        <v>745</v>
      </c>
      <c r="R97" t="s">
        <v>640</v>
      </c>
      <c r="S97" t="s">
        <v>17375</v>
      </c>
      <c r="T97" t="s">
        <v>17374</v>
      </c>
    </row>
    <row r="98" spans="1:20" x14ac:dyDescent="0.25">
      <c r="A98" t="s">
        <v>241</v>
      </c>
      <c r="B98" t="s">
        <v>247</v>
      </c>
      <c r="C98">
        <v>139</v>
      </c>
      <c r="D98">
        <v>1</v>
      </c>
      <c r="E98" t="s">
        <v>17369</v>
      </c>
      <c r="F98">
        <v>215</v>
      </c>
      <c r="G98">
        <v>0</v>
      </c>
      <c r="H98" t="s">
        <v>751</v>
      </c>
      <c r="I98" t="s">
        <v>17370</v>
      </c>
      <c r="J98" t="s">
        <v>17371</v>
      </c>
      <c r="K98" t="s">
        <v>17372</v>
      </c>
      <c r="L98" t="s">
        <v>17373</v>
      </c>
      <c r="M98" t="s">
        <v>17374</v>
      </c>
      <c r="N98" t="s">
        <v>752</v>
      </c>
      <c r="O98" t="s">
        <v>753</v>
      </c>
      <c r="P98" t="s">
        <v>744</v>
      </c>
      <c r="Q98" t="s">
        <v>745</v>
      </c>
      <c r="R98" t="s">
        <v>640</v>
      </c>
      <c r="S98" t="s">
        <v>17375</v>
      </c>
      <c r="T98" t="s">
        <v>17374</v>
      </c>
    </row>
    <row r="99" spans="1:20" x14ac:dyDescent="0.25">
      <c r="A99" t="s">
        <v>241</v>
      </c>
      <c r="B99" t="s">
        <v>247</v>
      </c>
      <c r="C99">
        <v>139</v>
      </c>
      <c r="D99">
        <v>1</v>
      </c>
      <c r="E99" t="s">
        <v>17376</v>
      </c>
      <c r="F99">
        <v>215</v>
      </c>
      <c r="G99">
        <v>0</v>
      </c>
      <c r="H99" t="s">
        <v>751</v>
      </c>
      <c r="I99" t="s">
        <v>17377</v>
      </c>
      <c r="J99" t="s">
        <v>17378</v>
      </c>
      <c r="K99" t="s">
        <v>1170</v>
      </c>
      <c r="L99" t="s">
        <v>17379</v>
      </c>
      <c r="M99" t="s">
        <v>17374</v>
      </c>
      <c r="N99" t="s">
        <v>752</v>
      </c>
      <c r="O99" t="s">
        <v>753</v>
      </c>
      <c r="P99" t="s">
        <v>744</v>
      </c>
      <c r="Q99" t="s">
        <v>745</v>
      </c>
      <c r="R99" t="s">
        <v>640</v>
      </c>
      <c r="S99" t="s">
        <v>17380</v>
      </c>
      <c r="T99" t="s">
        <v>17381</v>
      </c>
    </row>
    <row r="100" spans="1:20" x14ac:dyDescent="0.25">
      <c r="A100" t="s">
        <v>240</v>
      </c>
      <c r="B100" t="s">
        <v>246</v>
      </c>
      <c r="C100">
        <v>139</v>
      </c>
      <c r="D100">
        <v>1</v>
      </c>
      <c r="E100" t="s">
        <v>17376</v>
      </c>
      <c r="F100">
        <v>215</v>
      </c>
      <c r="G100">
        <v>0</v>
      </c>
      <c r="H100" t="s">
        <v>751</v>
      </c>
      <c r="I100" t="s">
        <v>17377</v>
      </c>
      <c r="J100" t="s">
        <v>17378</v>
      </c>
      <c r="K100" t="s">
        <v>1170</v>
      </c>
      <c r="L100" t="s">
        <v>17379</v>
      </c>
      <c r="M100" t="s">
        <v>17374</v>
      </c>
      <c r="N100" t="s">
        <v>752</v>
      </c>
      <c r="O100" t="s">
        <v>753</v>
      </c>
      <c r="P100" t="s">
        <v>744</v>
      </c>
      <c r="Q100" t="s">
        <v>745</v>
      </c>
      <c r="R100" t="s">
        <v>640</v>
      </c>
      <c r="S100" t="s">
        <v>17380</v>
      </c>
      <c r="T100" t="s">
        <v>17381</v>
      </c>
    </row>
    <row r="101" spans="1:20" x14ac:dyDescent="0.25">
      <c r="A101" t="s">
        <v>18</v>
      </c>
      <c r="B101" t="s">
        <v>19</v>
      </c>
      <c r="C101">
        <v>66.666666666666671</v>
      </c>
      <c r="D101">
        <v>3</v>
      </c>
      <c r="E101" t="s">
        <v>17382</v>
      </c>
      <c r="F101">
        <v>100</v>
      </c>
      <c r="G101">
        <v>0</v>
      </c>
      <c r="H101" t="s">
        <v>637</v>
      </c>
      <c r="I101" t="s">
        <v>17383</v>
      </c>
      <c r="J101" t="s">
        <v>663</v>
      </c>
      <c r="K101" t="s">
        <v>639</v>
      </c>
      <c r="L101" t="s">
        <v>640</v>
      </c>
      <c r="M101" t="s">
        <v>17384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17385</v>
      </c>
      <c r="T101" t="s">
        <v>17384</v>
      </c>
    </row>
    <row r="102" spans="1:20" x14ac:dyDescent="0.25">
      <c r="A102" t="s">
        <v>601</v>
      </c>
      <c r="B102" t="s">
        <v>602</v>
      </c>
      <c r="C102">
        <v>139</v>
      </c>
      <c r="D102">
        <v>1</v>
      </c>
      <c r="E102" t="s">
        <v>17386</v>
      </c>
      <c r="F102">
        <v>215</v>
      </c>
      <c r="G102">
        <v>0</v>
      </c>
      <c r="H102" t="s">
        <v>751</v>
      </c>
      <c r="I102" t="s">
        <v>17387</v>
      </c>
      <c r="J102" t="s">
        <v>17388</v>
      </c>
      <c r="K102" t="s">
        <v>800</v>
      </c>
      <c r="L102" t="s">
        <v>17389</v>
      </c>
      <c r="M102" t="s">
        <v>17381</v>
      </c>
      <c r="N102" t="s">
        <v>752</v>
      </c>
      <c r="O102" t="s">
        <v>753</v>
      </c>
      <c r="P102" t="s">
        <v>744</v>
      </c>
      <c r="Q102" t="s">
        <v>745</v>
      </c>
      <c r="R102" t="s">
        <v>640</v>
      </c>
      <c r="S102" t="s">
        <v>17390</v>
      </c>
      <c r="T102" t="s">
        <v>17391</v>
      </c>
    </row>
    <row r="103" spans="1:20" x14ac:dyDescent="0.25">
      <c r="A103" t="s">
        <v>239</v>
      </c>
      <c r="B103" t="s">
        <v>245</v>
      </c>
      <c r="C103">
        <v>139</v>
      </c>
      <c r="D103">
        <v>1</v>
      </c>
      <c r="E103" t="s">
        <v>17386</v>
      </c>
      <c r="F103">
        <v>215</v>
      </c>
      <c r="G103">
        <v>0</v>
      </c>
      <c r="H103" t="s">
        <v>751</v>
      </c>
      <c r="I103" t="s">
        <v>17387</v>
      </c>
      <c r="J103" t="s">
        <v>17388</v>
      </c>
      <c r="K103" t="s">
        <v>800</v>
      </c>
      <c r="L103" t="s">
        <v>17389</v>
      </c>
      <c r="M103" t="s">
        <v>17381</v>
      </c>
      <c r="N103" t="s">
        <v>752</v>
      </c>
      <c r="O103" t="s">
        <v>753</v>
      </c>
      <c r="P103" t="s">
        <v>744</v>
      </c>
      <c r="Q103" t="s">
        <v>745</v>
      </c>
      <c r="R103" t="s">
        <v>640</v>
      </c>
      <c r="S103" t="s">
        <v>17390</v>
      </c>
      <c r="T103" t="s">
        <v>17391</v>
      </c>
    </row>
    <row r="104" spans="1:20" x14ac:dyDescent="0.25">
      <c r="A104" t="s">
        <v>241</v>
      </c>
      <c r="B104" t="s">
        <v>247</v>
      </c>
      <c r="C104">
        <v>139</v>
      </c>
      <c r="D104">
        <v>1</v>
      </c>
      <c r="E104" t="s">
        <v>17392</v>
      </c>
      <c r="F104">
        <v>199</v>
      </c>
      <c r="G104">
        <v>0</v>
      </c>
      <c r="H104" t="s">
        <v>751</v>
      </c>
      <c r="I104" t="s">
        <v>17393</v>
      </c>
      <c r="J104" t="s">
        <v>17394</v>
      </c>
      <c r="K104" t="s">
        <v>17395</v>
      </c>
      <c r="L104" t="s">
        <v>17396</v>
      </c>
      <c r="M104" t="s">
        <v>17397</v>
      </c>
      <c r="N104" t="s">
        <v>752</v>
      </c>
      <c r="O104" t="s">
        <v>753</v>
      </c>
      <c r="P104" t="s">
        <v>744</v>
      </c>
      <c r="Q104" t="s">
        <v>745</v>
      </c>
      <c r="R104" t="s">
        <v>640</v>
      </c>
      <c r="S104" t="s">
        <v>17398</v>
      </c>
      <c r="T104" t="s">
        <v>17397</v>
      </c>
    </row>
    <row r="105" spans="1:20" x14ac:dyDescent="0.25">
      <c r="A105" t="s">
        <v>239</v>
      </c>
      <c r="B105" t="s">
        <v>245</v>
      </c>
      <c r="C105">
        <v>139</v>
      </c>
      <c r="D105">
        <v>1</v>
      </c>
      <c r="E105" t="s">
        <v>17392</v>
      </c>
      <c r="F105">
        <v>199</v>
      </c>
      <c r="G105">
        <v>0</v>
      </c>
      <c r="H105" t="s">
        <v>751</v>
      </c>
      <c r="I105" t="s">
        <v>17393</v>
      </c>
      <c r="J105" t="s">
        <v>17394</v>
      </c>
      <c r="K105" t="s">
        <v>17395</v>
      </c>
      <c r="L105" t="s">
        <v>17396</v>
      </c>
      <c r="M105" t="s">
        <v>17397</v>
      </c>
      <c r="N105" t="s">
        <v>752</v>
      </c>
      <c r="O105" t="s">
        <v>753</v>
      </c>
      <c r="P105" t="s">
        <v>744</v>
      </c>
      <c r="Q105" t="s">
        <v>745</v>
      </c>
      <c r="R105" t="s">
        <v>640</v>
      </c>
      <c r="S105" t="s">
        <v>17398</v>
      </c>
      <c r="T105" t="s">
        <v>17397</v>
      </c>
    </row>
    <row r="106" spans="1:20" x14ac:dyDescent="0.25">
      <c r="A106" t="s">
        <v>601</v>
      </c>
      <c r="B106" t="s">
        <v>602</v>
      </c>
      <c r="C106">
        <v>139</v>
      </c>
      <c r="D106">
        <v>1</v>
      </c>
      <c r="E106" t="s">
        <v>17399</v>
      </c>
      <c r="F106">
        <v>430</v>
      </c>
      <c r="G106">
        <v>0</v>
      </c>
      <c r="H106" t="s">
        <v>751</v>
      </c>
      <c r="I106" t="s">
        <v>17400</v>
      </c>
      <c r="J106" t="s">
        <v>17401</v>
      </c>
      <c r="K106" t="s">
        <v>17402</v>
      </c>
      <c r="L106" t="s">
        <v>15444</v>
      </c>
      <c r="M106" t="s">
        <v>17403</v>
      </c>
      <c r="N106" t="s">
        <v>752</v>
      </c>
      <c r="O106" t="s">
        <v>753</v>
      </c>
      <c r="P106" t="s">
        <v>744</v>
      </c>
      <c r="Q106" t="s">
        <v>745</v>
      </c>
      <c r="R106" t="s">
        <v>640</v>
      </c>
      <c r="S106" t="s">
        <v>17404</v>
      </c>
      <c r="T106" t="s">
        <v>17403</v>
      </c>
    </row>
    <row r="107" spans="1:20" x14ac:dyDescent="0.25">
      <c r="A107" t="s">
        <v>241</v>
      </c>
      <c r="B107" t="s">
        <v>247</v>
      </c>
      <c r="C107">
        <v>139</v>
      </c>
      <c r="D107">
        <v>1</v>
      </c>
      <c r="E107" t="s">
        <v>17399</v>
      </c>
      <c r="F107">
        <v>430</v>
      </c>
      <c r="G107">
        <v>0</v>
      </c>
      <c r="H107" t="s">
        <v>751</v>
      </c>
      <c r="I107" t="s">
        <v>17400</v>
      </c>
      <c r="J107" t="s">
        <v>17401</v>
      </c>
      <c r="K107" t="s">
        <v>17402</v>
      </c>
      <c r="L107" t="s">
        <v>15444</v>
      </c>
      <c r="M107" t="s">
        <v>17403</v>
      </c>
      <c r="N107" t="s">
        <v>752</v>
      </c>
      <c r="O107" t="s">
        <v>753</v>
      </c>
      <c r="P107" t="s">
        <v>744</v>
      </c>
      <c r="Q107" t="s">
        <v>745</v>
      </c>
      <c r="R107" t="s">
        <v>640</v>
      </c>
      <c r="S107" t="s">
        <v>17404</v>
      </c>
      <c r="T107" t="s">
        <v>17403</v>
      </c>
    </row>
    <row r="108" spans="1:20" x14ac:dyDescent="0.25">
      <c r="A108" t="s">
        <v>240</v>
      </c>
      <c r="B108" t="s">
        <v>246</v>
      </c>
      <c r="C108">
        <v>139</v>
      </c>
      <c r="D108">
        <v>1</v>
      </c>
      <c r="E108" t="s">
        <v>17399</v>
      </c>
      <c r="F108">
        <v>430</v>
      </c>
      <c r="G108">
        <v>0</v>
      </c>
      <c r="H108" t="s">
        <v>751</v>
      </c>
      <c r="I108" t="s">
        <v>17400</v>
      </c>
      <c r="J108" t="s">
        <v>17401</v>
      </c>
      <c r="K108" t="s">
        <v>17402</v>
      </c>
      <c r="L108" t="s">
        <v>15444</v>
      </c>
      <c r="M108" t="s">
        <v>17403</v>
      </c>
      <c r="N108" t="s">
        <v>752</v>
      </c>
      <c r="O108" t="s">
        <v>753</v>
      </c>
      <c r="P108" t="s">
        <v>744</v>
      </c>
      <c r="Q108" t="s">
        <v>745</v>
      </c>
      <c r="R108" t="s">
        <v>640</v>
      </c>
      <c r="S108" t="s">
        <v>17404</v>
      </c>
      <c r="T108" t="s">
        <v>17403</v>
      </c>
    </row>
    <row r="109" spans="1:20" x14ac:dyDescent="0.25">
      <c r="A109" t="s">
        <v>239</v>
      </c>
      <c r="B109" t="s">
        <v>245</v>
      </c>
      <c r="C109">
        <v>139</v>
      </c>
      <c r="D109">
        <v>1</v>
      </c>
      <c r="E109" t="s">
        <v>17399</v>
      </c>
      <c r="F109">
        <v>430</v>
      </c>
      <c r="G109">
        <v>0</v>
      </c>
      <c r="H109" t="s">
        <v>751</v>
      </c>
      <c r="I109" t="s">
        <v>17400</v>
      </c>
      <c r="J109" t="s">
        <v>17401</v>
      </c>
      <c r="K109" t="s">
        <v>17402</v>
      </c>
      <c r="L109" t="s">
        <v>15444</v>
      </c>
      <c r="M109" t="s">
        <v>17403</v>
      </c>
      <c r="N109" t="s">
        <v>752</v>
      </c>
      <c r="O109" t="s">
        <v>753</v>
      </c>
      <c r="P109" t="s">
        <v>744</v>
      </c>
      <c r="Q109" t="s">
        <v>745</v>
      </c>
      <c r="R109" t="s">
        <v>640</v>
      </c>
      <c r="S109" t="s">
        <v>17404</v>
      </c>
      <c r="T109" t="s">
        <v>17403</v>
      </c>
    </row>
    <row r="110" spans="1:20" x14ac:dyDescent="0.25">
      <c r="A110" t="s">
        <v>241</v>
      </c>
      <c r="B110" t="s">
        <v>247</v>
      </c>
      <c r="C110">
        <v>139</v>
      </c>
      <c r="D110">
        <v>1</v>
      </c>
      <c r="E110" t="s">
        <v>17405</v>
      </c>
      <c r="F110">
        <v>398</v>
      </c>
      <c r="G110">
        <v>0</v>
      </c>
      <c r="H110" t="s">
        <v>751</v>
      </c>
      <c r="I110" t="s">
        <v>17406</v>
      </c>
      <c r="J110" t="s">
        <v>17407</v>
      </c>
      <c r="K110" t="s">
        <v>4775</v>
      </c>
      <c r="L110" t="s">
        <v>17408</v>
      </c>
      <c r="M110" t="s">
        <v>17409</v>
      </c>
      <c r="N110" t="s">
        <v>752</v>
      </c>
      <c r="O110" t="s">
        <v>753</v>
      </c>
      <c r="P110" t="s">
        <v>744</v>
      </c>
      <c r="Q110" t="s">
        <v>745</v>
      </c>
      <c r="R110" t="s">
        <v>640</v>
      </c>
      <c r="S110" t="s">
        <v>17410</v>
      </c>
      <c r="T110" t="s">
        <v>17409</v>
      </c>
    </row>
    <row r="111" spans="1:20" x14ac:dyDescent="0.25">
      <c r="A111" t="s">
        <v>240</v>
      </c>
      <c r="B111" t="s">
        <v>246</v>
      </c>
      <c r="C111">
        <v>139</v>
      </c>
      <c r="D111">
        <v>1</v>
      </c>
      <c r="E111" t="s">
        <v>17405</v>
      </c>
      <c r="F111">
        <v>398</v>
      </c>
      <c r="G111">
        <v>0</v>
      </c>
      <c r="H111" t="s">
        <v>751</v>
      </c>
      <c r="I111" t="s">
        <v>17406</v>
      </c>
      <c r="J111" t="s">
        <v>17407</v>
      </c>
      <c r="K111" t="s">
        <v>4775</v>
      </c>
      <c r="L111" t="s">
        <v>17408</v>
      </c>
      <c r="M111" t="s">
        <v>17409</v>
      </c>
      <c r="N111" t="s">
        <v>752</v>
      </c>
      <c r="O111" t="s">
        <v>753</v>
      </c>
      <c r="P111" t="s">
        <v>744</v>
      </c>
      <c r="Q111" t="s">
        <v>745</v>
      </c>
      <c r="R111" t="s">
        <v>640</v>
      </c>
      <c r="S111" t="s">
        <v>17410</v>
      </c>
      <c r="T111" t="s">
        <v>17409</v>
      </c>
    </row>
    <row r="112" spans="1:20" x14ac:dyDescent="0.25">
      <c r="A112" t="s">
        <v>239</v>
      </c>
      <c r="B112" t="s">
        <v>245</v>
      </c>
      <c r="C112">
        <v>139</v>
      </c>
      <c r="D112">
        <v>2</v>
      </c>
      <c r="E112" t="s">
        <v>17405</v>
      </c>
      <c r="F112">
        <v>398</v>
      </c>
      <c r="G112">
        <v>0</v>
      </c>
      <c r="H112" t="s">
        <v>751</v>
      </c>
      <c r="I112" t="s">
        <v>17406</v>
      </c>
      <c r="J112" t="s">
        <v>17407</v>
      </c>
      <c r="K112" t="s">
        <v>4775</v>
      </c>
      <c r="L112" t="s">
        <v>17408</v>
      </c>
      <c r="M112" t="s">
        <v>17409</v>
      </c>
      <c r="N112" t="s">
        <v>752</v>
      </c>
      <c r="O112" t="s">
        <v>753</v>
      </c>
      <c r="P112" t="s">
        <v>744</v>
      </c>
      <c r="Q112" t="s">
        <v>745</v>
      </c>
      <c r="R112" t="s">
        <v>640</v>
      </c>
      <c r="S112" t="s">
        <v>17410</v>
      </c>
      <c r="T112" t="s">
        <v>17409</v>
      </c>
    </row>
    <row r="113" spans="1:20" x14ac:dyDescent="0.25">
      <c r="A113" t="s">
        <v>22</v>
      </c>
      <c r="B113" t="s">
        <v>27</v>
      </c>
      <c r="C113">
        <v>120</v>
      </c>
      <c r="D113">
        <v>2</v>
      </c>
      <c r="E113" t="s">
        <v>17411</v>
      </c>
      <c r="F113">
        <v>200</v>
      </c>
      <c r="G113">
        <v>0</v>
      </c>
      <c r="H113" t="s">
        <v>637</v>
      </c>
      <c r="I113" t="s">
        <v>17412</v>
      </c>
      <c r="J113" t="s">
        <v>715</v>
      </c>
      <c r="K113" t="s">
        <v>639</v>
      </c>
      <c r="L113" t="s">
        <v>640</v>
      </c>
      <c r="M113" t="s">
        <v>17409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17413</v>
      </c>
      <c r="T113" t="s">
        <v>17409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17414</v>
      </c>
      <c r="F114">
        <v>229</v>
      </c>
      <c r="G114">
        <v>0</v>
      </c>
      <c r="H114" t="s">
        <v>637</v>
      </c>
      <c r="I114" t="s">
        <v>17415</v>
      </c>
      <c r="J114" t="s">
        <v>681</v>
      </c>
      <c r="K114" t="s">
        <v>639</v>
      </c>
      <c r="L114" t="s">
        <v>640</v>
      </c>
      <c r="M114" t="s">
        <v>17416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17417</v>
      </c>
      <c r="T114" t="s">
        <v>17416</v>
      </c>
    </row>
    <row r="115" spans="1:20" x14ac:dyDescent="0.25">
      <c r="A115" t="s">
        <v>239</v>
      </c>
      <c r="B115" t="s">
        <v>245</v>
      </c>
      <c r="C115">
        <v>159</v>
      </c>
      <c r="D115">
        <v>1</v>
      </c>
      <c r="E115" t="s">
        <v>17414</v>
      </c>
      <c r="F115">
        <v>229</v>
      </c>
      <c r="G115">
        <v>0</v>
      </c>
      <c r="H115" t="s">
        <v>637</v>
      </c>
      <c r="I115" t="s">
        <v>17415</v>
      </c>
      <c r="J115" t="s">
        <v>681</v>
      </c>
      <c r="K115" t="s">
        <v>639</v>
      </c>
      <c r="L115" t="s">
        <v>640</v>
      </c>
      <c r="M115" t="s">
        <v>17416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17417</v>
      </c>
      <c r="T115" t="s">
        <v>17416</v>
      </c>
    </row>
    <row r="116" spans="1:20" x14ac:dyDescent="0.25">
      <c r="A116" t="s">
        <v>601</v>
      </c>
      <c r="B116" t="s">
        <v>602</v>
      </c>
      <c r="C116">
        <v>139</v>
      </c>
      <c r="D116">
        <v>1</v>
      </c>
      <c r="E116" t="s">
        <v>17418</v>
      </c>
      <c r="F116">
        <v>215</v>
      </c>
      <c r="G116">
        <v>0</v>
      </c>
      <c r="H116" t="s">
        <v>751</v>
      </c>
      <c r="I116" t="s">
        <v>17419</v>
      </c>
      <c r="J116" t="s">
        <v>17420</v>
      </c>
      <c r="K116" t="s">
        <v>888</v>
      </c>
      <c r="L116" t="s">
        <v>17421</v>
      </c>
      <c r="M116" t="s">
        <v>17416</v>
      </c>
      <c r="N116" t="s">
        <v>752</v>
      </c>
      <c r="O116" t="s">
        <v>753</v>
      </c>
      <c r="P116" t="s">
        <v>744</v>
      </c>
      <c r="Q116" t="s">
        <v>745</v>
      </c>
      <c r="R116" t="s">
        <v>640</v>
      </c>
      <c r="S116" t="s">
        <v>17422</v>
      </c>
      <c r="T116" t="s">
        <v>17416</v>
      </c>
    </row>
    <row r="117" spans="1:20" x14ac:dyDescent="0.25">
      <c r="A117" t="s">
        <v>241</v>
      </c>
      <c r="B117" t="s">
        <v>247</v>
      </c>
      <c r="C117">
        <v>139</v>
      </c>
      <c r="D117">
        <v>1</v>
      </c>
      <c r="E117" t="s">
        <v>17418</v>
      </c>
      <c r="F117">
        <v>215</v>
      </c>
      <c r="G117">
        <v>0</v>
      </c>
      <c r="H117" t="s">
        <v>751</v>
      </c>
      <c r="I117" t="s">
        <v>17419</v>
      </c>
      <c r="J117" t="s">
        <v>17420</v>
      </c>
      <c r="K117" t="s">
        <v>888</v>
      </c>
      <c r="L117" t="s">
        <v>17421</v>
      </c>
      <c r="M117" t="s">
        <v>17416</v>
      </c>
      <c r="N117" t="s">
        <v>752</v>
      </c>
      <c r="O117" t="s">
        <v>753</v>
      </c>
      <c r="P117" t="s">
        <v>744</v>
      </c>
      <c r="Q117" t="s">
        <v>745</v>
      </c>
      <c r="R117" t="s">
        <v>640</v>
      </c>
      <c r="S117" t="s">
        <v>17422</v>
      </c>
      <c r="T117" t="s">
        <v>17416</v>
      </c>
    </row>
    <row r="118" spans="1:20" x14ac:dyDescent="0.25">
      <c r="A118" t="s">
        <v>116</v>
      </c>
      <c r="B118" t="s">
        <v>117</v>
      </c>
      <c r="C118">
        <v>12</v>
      </c>
      <c r="D118">
        <v>10</v>
      </c>
      <c r="E118" t="s">
        <v>17423</v>
      </c>
      <c r="F118">
        <v>220</v>
      </c>
      <c r="G118">
        <v>0</v>
      </c>
      <c r="H118" t="s">
        <v>649</v>
      </c>
      <c r="I118" t="s">
        <v>841</v>
      </c>
      <c r="J118" t="s">
        <v>17424</v>
      </c>
      <c r="K118" t="s">
        <v>17425</v>
      </c>
      <c r="L118" t="s">
        <v>10113</v>
      </c>
      <c r="M118" t="s">
        <v>17426</v>
      </c>
      <c r="N118" t="s">
        <v>639</v>
      </c>
      <c r="O118" t="s">
        <v>651</v>
      </c>
      <c r="P118" t="s">
        <v>26</v>
      </c>
      <c r="Q118" t="s">
        <v>652</v>
      </c>
      <c r="R118" t="s">
        <v>640</v>
      </c>
      <c r="S118" t="s">
        <v>17427</v>
      </c>
      <c r="T118" t="s">
        <v>17428</v>
      </c>
    </row>
    <row r="119" spans="1:20" x14ac:dyDescent="0.25">
      <c r="A119" t="s">
        <v>22</v>
      </c>
      <c r="B119" t="s">
        <v>27</v>
      </c>
      <c r="C119">
        <v>80</v>
      </c>
      <c r="D119">
        <v>1</v>
      </c>
      <c r="E119" t="s">
        <v>17423</v>
      </c>
      <c r="F119">
        <v>220</v>
      </c>
      <c r="G119">
        <v>0</v>
      </c>
      <c r="H119" t="s">
        <v>649</v>
      </c>
      <c r="I119" t="s">
        <v>841</v>
      </c>
      <c r="J119" t="s">
        <v>17424</v>
      </c>
      <c r="K119" t="s">
        <v>17425</v>
      </c>
      <c r="L119" t="s">
        <v>10113</v>
      </c>
      <c r="M119" t="s">
        <v>17426</v>
      </c>
      <c r="N119" t="s">
        <v>639</v>
      </c>
      <c r="O119" t="s">
        <v>651</v>
      </c>
      <c r="P119" t="s">
        <v>26</v>
      </c>
      <c r="Q119" t="s">
        <v>652</v>
      </c>
      <c r="R119" t="s">
        <v>640</v>
      </c>
      <c r="S119" t="s">
        <v>17427</v>
      </c>
      <c r="T119" t="s">
        <v>17428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17429</v>
      </c>
      <c r="F120">
        <v>200</v>
      </c>
      <c r="G120">
        <v>0</v>
      </c>
      <c r="H120" t="s">
        <v>637</v>
      </c>
      <c r="I120" t="s">
        <v>17430</v>
      </c>
      <c r="J120" t="s">
        <v>645</v>
      </c>
      <c r="K120" t="s">
        <v>639</v>
      </c>
      <c r="L120" t="s">
        <v>640</v>
      </c>
      <c r="M120" t="s">
        <v>17428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17431</v>
      </c>
      <c r="T120" t="s">
        <v>17428</v>
      </c>
    </row>
    <row r="121" spans="1:20" x14ac:dyDescent="0.25">
      <c r="A121" t="s">
        <v>72</v>
      </c>
      <c r="B121" t="s">
        <v>108</v>
      </c>
      <c r="C121">
        <v>66</v>
      </c>
      <c r="D121">
        <v>1</v>
      </c>
      <c r="E121" t="s">
        <v>17432</v>
      </c>
      <c r="F121">
        <v>249</v>
      </c>
      <c r="G121">
        <v>0</v>
      </c>
      <c r="H121" t="s">
        <v>649</v>
      </c>
      <c r="I121" t="s">
        <v>17433</v>
      </c>
      <c r="J121" t="s">
        <v>17434</v>
      </c>
      <c r="K121" t="s">
        <v>17435</v>
      </c>
      <c r="L121" t="s">
        <v>5042</v>
      </c>
      <c r="M121" t="s">
        <v>17436</v>
      </c>
      <c r="N121" t="s">
        <v>639</v>
      </c>
      <c r="O121" t="s">
        <v>651</v>
      </c>
      <c r="P121" t="s">
        <v>26</v>
      </c>
      <c r="Q121" t="s">
        <v>652</v>
      </c>
      <c r="R121" t="s">
        <v>640</v>
      </c>
      <c r="S121" t="s">
        <v>17437</v>
      </c>
      <c r="T121" t="s">
        <v>17438</v>
      </c>
    </row>
    <row r="122" spans="1:20" x14ac:dyDescent="0.25">
      <c r="A122" t="s">
        <v>101</v>
      </c>
      <c r="B122" t="s">
        <v>74</v>
      </c>
      <c r="C122">
        <v>66</v>
      </c>
      <c r="D122">
        <v>1</v>
      </c>
      <c r="E122" t="s">
        <v>17432</v>
      </c>
      <c r="F122">
        <v>249</v>
      </c>
      <c r="G122">
        <v>0</v>
      </c>
      <c r="H122" t="s">
        <v>649</v>
      </c>
      <c r="I122" t="s">
        <v>17433</v>
      </c>
      <c r="J122" t="s">
        <v>17434</v>
      </c>
      <c r="K122" t="s">
        <v>17435</v>
      </c>
      <c r="L122" t="s">
        <v>5042</v>
      </c>
      <c r="M122" t="s">
        <v>17436</v>
      </c>
      <c r="N122" t="s">
        <v>639</v>
      </c>
      <c r="O122" t="s">
        <v>651</v>
      </c>
      <c r="P122" t="s">
        <v>26</v>
      </c>
      <c r="Q122" t="s">
        <v>652</v>
      </c>
      <c r="R122" t="s">
        <v>640</v>
      </c>
      <c r="S122" t="s">
        <v>17437</v>
      </c>
      <c r="T122" t="s">
        <v>17438</v>
      </c>
    </row>
    <row r="123" spans="1:20" x14ac:dyDescent="0.25">
      <c r="A123" t="s">
        <v>22</v>
      </c>
      <c r="B123" t="s">
        <v>27</v>
      </c>
      <c r="C123">
        <v>67</v>
      </c>
      <c r="D123">
        <v>1</v>
      </c>
      <c r="E123" t="s">
        <v>17432</v>
      </c>
      <c r="F123">
        <v>249</v>
      </c>
      <c r="G123">
        <v>0</v>
      </c>
      <c r="H123" t="s">
        <v>649</v>
      </c>
      <c r="I123" t="s">
        <v>17433</v>
      </c>
      <c r="J123" t="s">
        <v>17434</v>
      </c>
      <c r="K123" t="s">
        <v>17435</v>
      </c>
      <c r="L123" t="s">
        <v>5042</v>
      </c>
      <c r="M123" t="s">
        <v>17436</v>
      </c>
      <c r="N123" t="s">
        <v>639</v>
      </c>
      <c r="O123" t="s">
        <v>651</v>
      </c>
      <c r="P123" t="s">
        <v>26</v>
      </c>
      <c r="Q123" t="s">
        <v>652</v>
      </c>
      <c r="R123" t="s">
        <v>640</v>
      </c>
      <c r="S123" t="s">
        <v>17437</v>
      </c>
      <c r="T123" t="s">
        <v>17438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17439</v>
      </c>
      <c r="F124">
        <v>100</v>
      </c>
      <c r="G124">
        <v>0</v>
      </c>
      <c r="H124" t="s">
        <v>637</v>
      </c>
      <c r="I124" t="s">
        <v>17440</v>
      </c>
      <c r="J124" t="s">
        <v>643</v>
      </c>
      <c r="K124" t="s">
        <v>639</v>
      </c>
      <c r="L124" t="s">
        <v>640</v>
      </c>
      <c r="M124" t="s">
        <v>17441</v>
      </c>
      <c r="N124" t="s">
        <v>639</v>
      </c>
      <c r="O124" t="s">
        <v>647</v>
      </c>
      <c r="P124" t="s">
        <v>5</v>
      </c>
      <c r="Q124" t="s">
        <v>648</v>
      </c>
      <c r="R124" t="s">
        <v>640</v>
      </c>
      <c r="S124" t="s">
        <v>17442</v>
      </c>
      <c r="T124" t="s">
        <v>17441</v>
      </c>
    </row>
    <row r="125" spans="1:20" x14ac:dyDescent="0.25">
      <c r="A125" t="s">
        <v>147</v>
      </c>
      <c r="B125" t="s">
        <v>148</v>
      </c>
      <c r="C125">
        <v>65</v>
      </c>
      <c r="D125">
        <v>3</v>
      </c>
      <c r="E125" t="s">
        <v>17443</v>
      </c>
      <c r="F125">
        <v>105</v>
      </c>
      <c r="G125">
        <v>0</v>
      </c>
      <c r="H125" t="s">
        <v>637</v>
      </c>
      <c r="I125" t="s">
        <v>17444</v>
      </c>
      <c r="J125" t="s">
        <v>788</v>
      </c>
      <c r="K125" t="s">
        <v>639</v>
      </c>
      <c r="L125" t="s">
        <v>640</v>
      </c>
      <c r="M125" t="s">
        <v>17441</v>
      </c>
      <c r="N125" t="s">
        <v>639</v>
      </c>
      <c r="O125" t="s">
        <v>641</v>
      </c>
      <c r="P125" t="s">
        <v>5</v>
      </c>
      <c r="Q125" t="s">
        <v>642</v>
      </c>
      <c r="R125" t="s">
        <v>17445</v>
      </c>
      <c r="S125" t="s">
        <v>17446</v>
      </c>
      <c r="T125" t="s">
        <v>17441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17447</v>
      </c>
      <c r="F126">
        <v>100</v>
      </c>
      <c r="G126">
        <v>0</v>
      </c>
      <c r="H126" t="s">
        <v>637</v>
      </c>
      <c r="I126" t="s">
        <v>17448</v>
      </c>
      <c r="J126" t="s">
        <v>750</v>
      </c>
      <c r="K126" t="s">
        <v>639</v>
      </c>
      <c r="L126" t="s">
        <v>640</v>
      </c>
      <c r="M126" t="s">
        <v>17441</v>
      </c>
      <c r="N126" t="s">
        <v>639</v>
      </c>
      <c r="O126" t="s">
        <v>647</v>
      </c>
      <c r="P126" t="s">
        <v>5</v>
      </c>
      <c r="Q126" t="s">
        <v>648</v>
      </c>
      <c r="R126" t="s">
        <v>640</v>
      </c>
      <c r="S126" t="s">
        <v>17449</v>
      </c>
      <c r="T126" t="s">
        <v>17450</v>
      </c>
    </row>
    <row r="127" spans="1:20" x14ac:dyDescent="0.25">
      <c r="A127" t="s">
        <v>147</v>
      </c>
      <c r="B127" t="s">
        <v>148</v>
      </c>
      <c r="C127">
        <v>65</v>
      </c>
      <c r="D127">
        <v>1</v>
      </c>
      <c r="E127" t="s">
        <v>17451</v>
      </c>
      <c r="F127">
        <v>35</v>
      </c>
      <c r="G127">
        <v>0</v>
      </c>
      <c r="H127" t="s">
        <v>637</v>
      </c>
      <c r="I127" t="s">
        <v>17452</v>
      </c>
      <c r="J127" t="s">
        <v>653</v>
      </c>
      <c r="K127" t="s">
        <v>639</v>
      </c>
      <c r="L127" t="s">
        <v>640</v>
      </c>
      <c r="M127" t="s">
        <v>17453</v>
      </c>
      <c r="N127" t="s">
        <v>639</v>
      </c>
      <c r="O127" t="s">
        <v>641</v>
      </c>
      <c r="P127" t="s">
        <v>5</v>
      </c>
      <c r="Q127" t="s">
        <v>642</v>
      </c>
      <c r="R127" t="s">
        <v>17454</v>
      </c>
      <c r="S127" t="s">
        <v>17455</v>
      </c>
      <c r="T127" t="s">
        <v>17453</v>
      </c>
    </row>
    <row r="128" spans="1:20" x14ac:dyDescent="0.25">
      <c r="A128" t="s">
        <v>147</v>
      </c>
      <c r="B128" t="s">
        <v>148</v>
      </c>
      <c r="C128">
        <v>65</v>
      </c>
      <c r="D128">
        <v>1</v>
      </c>
      <c r="E128" t="s">
        <v>17456</v>
      </c>
      <c r="F128">
        <v>35</v>
      </c>
      <c r="G128">
        <v>0</v>
      </c>
      <c r="H128" t="s">
        <v>637</v>
      </c>
      <c r="I128" t="s">
        <v>17457</v>
      </c>
      <c r="J128" t="s">
        <v>659</v>
      </c>
      <c r="K128" t="s">
        <v>639</v>
      </c>
      <c r="L128" t="s">
        <v>640</v>
      </c>
      <c r="M128" t="s">
        <v>17458</v>
      </c>
      <c r="N128" t="s">
        <v>639</v>
      </c>
      <c r="O128" t="s">
        <v>647</v>
      </c>
      <c r="P128" t="s">
        <v>5</v>
      </c>
      <c r="Q128" t="s">
        <v>648</v>
      </c>
      <c r="R128" t="s">
        <v>17459</v>
      </c>
      <c r="S128" t="s">
        <v>17460</v>
      </c>
      <c r="T128" t="s">
        <v>17458</v>
      </c>
    </row>
    <row r="129" spans="1:20" x14ac:dyDescent="0.25">
      <c r="A129" t="s">
        <v>147</v>
      </c>
      <c r="B129" t="s">
        <v>148</v>
      </c>
      <c r="C129">
        <v>65</v>
      </c>
      <c r="D129">
        <v>1</v>
      </c>
      <c r="E129" t="s">
        <v>17461</v>
      </c>
      <c r="F129">
        <v>35</v>
      </c>
      <c r="G129">
        <v>0</v>
      </c>
      <c r="H129" t="s">
        <v>637</v>
      </c>
      <c r="I129" t="s">
        <v>17462</v>
      </c>
      <c r="J129" t="s">
        <v>780</v>
      </c>
      <c r="K129" t="s">
        <v>639</v>
      </c>
      <c r="L129" t="s">
        <v>640</v>
      </c>
      <c r="M129" t="s">
        <v>17463</v>
      </c>
      <c r="N129" t="s">
        <v>639</v>
      </c>
      <c r="O129" t="s">
        <v>647</v>
      </c>
      <c r="P129" t="s">
        <v>5</v>
      </c>
      <c r="Q129" t="s">
        <v>648</v>
      </c>
      <c r="R129" t="s">
        <v>17464</v>
      </c>
      <c r="S129" t="s">
        <v>17465</v>
      </c>
      <c r="T129" t="s">
        <v>17463</v>
      </c>
    </row>
    <row r="130" spans="1:20" x14ac:dyDescent="0.25">
      <c r="A130" t="s">
        <v>239</v>
      </c>
      <c r="B130" t="s">
        <v>245</v>
      </c>
      <c r="C130">
        <v>159</v>
      </c>
      <c r="D130">
        <v>1</v>
      </c>
      <c r="E130" t="s">
        <v>17466</v>
      </c>
      <c r="F130">
        <v>99</v>
      </c>
      <c r="G130">
        <v>0</v>
      </c>
      <c r="H130" t="s">
        <v>637</v>
      </c>
      <c r="I130" t="s">
        <v>17467</v>
      </c>
      <c r="J130" t="s">
        <v>659</v>
      </c>
      <c r="K130" t="s">
        <v>639</v>
      </c>
      <c r="L130" t="s">
        <v>640</v>
      </c>
      <c r="M130" t="s">
        <v>17468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17469</v>
      </c>
      <c r="T130" t="s">
        <v>17470</v>
      </c>
    </row>
    <row r="131" spans="1:20" x14ac:dyDescent="0.25">
      <c r="A131" t="s">
        <v>240</v>
      </c>
      <c r="B131" t="s">
        <v>246</v>
      </c>
      <c r="C131">
        <v>159</v>
      </c>
      <c r="D131">
        <v>1</v>
      </c>
      <c r="E131" t="s">
        <v>17471</v>
      </c>
      <c r="F131">
        <v>99</v>
      </c>
      <c r="G131">
        <v>0</v>
      </c>
      <c r="H131" t="s">
        <v>637</v>
      </c>
      <c r="I131" t="s">
        <v>17472</v>
      </c>
      <c r="J131" t="s">
        <v>733</v>
      </c>
      <c r="K131" t="s">
        <v>639</v>
      </c>
      <c r="L131" t="s">
        <v>640</v>
      </c>
      <c r="M131" t="s">
        <v>17468</v>
      </c>
      <c r="N131" t="s">
        <v>639</v>
      </c>
      <c r="O131" t="s">
        <v>647</v>
      </c>
      <c r="P131" t="s">
        <v>5</v>
      </c>
      <c r="Q131" t="s">
        <v>648</v>
      </c>
      <c r="R131" t="s">
        <v>640</v>
      </c>
      <c r="S131" t="s">
        <v>17473</v>
      </c>
      <c r="T131" t="s">
        <v>17468</v>
      </c>
    </row>
    <row r="132" spans="1:20" x14ac:dyDescent="0.25">
      <c r="A132" t="s">
        <v>77</v>
      </c>
      <c r="B132" t="s">
        <v>78</v>
      </c>
      <c r="C132">
        <v>33.333333333333336</v>
      </c>
      <c r="D132">
        <v>3</v>
      </c>
      <c r="E132" t="s">
        <v>17474</v>
      </c>
      <c r="F132">
        <v>134.99</v>
      </c>
      <c r="G132">
        <v>0</v>
      </c>
      <c r="H132" t="s">
        <v>637</v>
      </c>
      <c r="I132" t="s">
        <v>17475</v>
      </c>
      <c r="J132" t="s">
        <v>754</v>
      </c>
      <c r="K132" t="s">
        <v>639</v>
      </c>
      <c r="L132" t="s">
        <v>640</v>
      </c>
      <c r="M132" t="s">
        <v>17476</v>
      </c>
      <c r="N132" t="s">
        <v>639</v>
      </c>
      <c r="O132" t="s">
        <v>647</v>
      </c>
      <c r="P132" t="s">
        <v>5</v>
      </c>
      <c r="Q132" t="s">
        <v>648</v>
      </c>
      <c r="R132" t="s">
        <v>640</v>
      </c>
      <c r="S132" t="s">
        <v>17477</v>
      </c>
      <c r="T132" t="s">
        <v>17478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17479</v>
      </c>
      <c r="F133">
        <v>120</v>
      </c>
      <c r="G133">
        <v>20</v>
      </c>
      <c r="H133" t="s">
        <v>637</v>
      </c>
      <c r="I133" t="s">
        <v>17480</v>
      </c>
      <c r="J133" t="s">
        <v>646</v>
      </c>
      <c r="K133" t="s">
        <v>639</v>
      </c>
      <c r="L133" t="s">
        <v>640</v>
      </c>
      <c r="M133" t="s">
        <v>17481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17482</v>
      </c>
      <c r="T133" t="s">
        <v>17481</v>
      </c>
    </row>
    <row r="134" spans="1:20" x14ac:dyDescent="0.25">
      <c r="A134" t="s">
        <v>239</v>
      </c>
      <c r="B134" t="s">
        <v>245</v>
      </c>
      <c r="C134">
        <v>159</v>
      </c>
      <c r="D134">
        <v>2</v>
      </c>
      <c r="E134" t="s">
        <v>17483</v>
      </c>
      <c r="F134">
        <v>198</v>
      </c>
      <c r="G134">
        <v>0</v>
      </c>
      <c r="H134" t="s">
        <v>637</v>
      </c>
      <c r="I134" t="s">
        <v>17484</v>
      </c>
      <c r="J134" t="s">
        <v>719</v>
      </c>
      <c r="K134" t="s">
        <v>639</v>
      </c>
      <c r="L134" t="s">
        <v>640</v>
      </c>
      <c r="M134" t="s">
        <v>17485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17486</v>
      </c>
      <c r="T134" t="s">
        <v>17485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17487</v>
      </c>
      <c r="F135">
        <v>100</v>
      </c>
      <c r="G135">
        <v>0</v>
      </c>
      <c r="H135" t="s">
        <v>637</v>
      </c>
      <c r="I135" t="s">
        <v>1468</v>
      </c>
      <c r="J135" t="s">
        <v>693</v>
      </c>
      <c r="K135" t="s">
        <v>639</v>
      </c>
      <c r="L135" t="s">
        <v>640</v>
      </c>
      <c r="M135" t="s">
        <v>17488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17489</v>
      </c>
      <c r="T135" t="s">
        <v>17488</v>
      </c>
    </row>
    <row r="136" spans="1:20" x14ac:dyDescent="0.25">
      <c r="A136" t="s">
        <v>241</v>
      </c>
      <c r="B136" t="s">
        <v>247</v>
      </c>
      <c r="C136">
        <v>159</v>
      </c>
      <c r="D136">
        <v>1</v>
      </c>
      <c r="E136" t="s">
        <v>17490</v>
      </c>
      <c r="F136">
        <v>297</v>
      </c>
      <c r="G136">
        <v>0</v>
      </c>
      <c r="H136" t="s">
        <v>637</v>
      </c>
      <c r="I136" t="s">
        <v>7839</v>
      </c>
      <c r="J136" t="s">
        <v>705</v>
      </c>
      <c r="K136" t="s">
        <v>639</v>
      </c>
      <c r="L136" t="s">
        <v>640</v>
      </c>
      <c r="M136" t="s">
        <v>17491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17492</v>
      </c>
      <c r="T136" t="s">
        <v>17491</v>
      </c>
    </row>
    <row r="137" spans="1:20" x14ac:dyDescent="0.25">
      <c r="A137" t="s">
        <v>240</v>
      </c>
      <c r="B137" t="s">
        <v>246</v>
      </c>
      <c r="C137">
        <v>159</v>
      </c>
      <c r="D137">
        <v>1</v>
      </c>
      <c r="E137" t="s">
        <v>17490</v>
      </c>
      <c r="F137">
        <v>297</v>
      </c>
      <c r="G137">
        <v>0</v>
      </c>
      <c r="H137" t="s">
        <v>637</v>
      </c>
      <c r="I137" t="s">
        <v>7839</v>
      </c>
      <c r="J137" t="s">
        <v>705</v>
      </c>
      <c r="K137" t="s">
        <v>639</v>
      </c>
      <c r="L137" t="s">
        <v>640</v>
      </c>
      <c r="M137" t="s">
        <v>17491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17492</v>
      </c>
      <c r="T137" t="s">
        <v>17491</v>
      </c>
    </row>
    <row r="138" spans="1:20" x14ac:dyDescent="0.25">
      <c r="A138" t="s">
        <v>239</v>
      </c>
      <c r="B138" t="s">
        <v>245</v>
      </c>
      <c r="C138">
        <v>159</v>
      </c>
      <c r="D138">
        <v>1</v>
      </c>
      <c r="E138" t="s">
        <v>17490</v>
      </c>
      <c r="F138">
        <v>297</v>
      </c>
      <c r="G138">
        <v>0</v>
      </c>
      <c r="H138" t="s">
        <v>637</v>
      </c>
      <c r="I138" t="s">
        <v>7839</v>
      </c>
      <c r="J138" t="s">
        <v>705</v>
      </c>
      <c r="K138" t="s">
        <v>639</v>
      </c>
      <c r="L138" t="s">
        <v>640</v>
      </c>
      <c r="M138" t="s">
        <v>17491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17492</v>
      </c>
      <c r="T138" t="s">
        <v>17491</v>
      </c>
    </row>
    <row r="139" spans="1:20" x14ac:dyDescent="0.25">
      <c r="A139" t="s">
        <v>239</v>
      </c>
      <c r="B139" t="s">
        <v>245</v>
      </c>
      <c r="C139">
        <v>159</v>
      </c>
      <c r="D139">
        <v>1</v>
      </c>
      <c r="E139" t="s">
        <v>17493</v>
      </c>
      <c r="F139">
        <v>99</v>
      </c>
      <c r="G139">
        <v>0</v>
      </c>
      <c r="H139" t="s">
        <v>637</v>
      </c>
      <c r="I139" t="s">
        <v>17494</v>
      </c>
      <c r="J139" t="s">
        <v>654</v>
      </c>
      <c r="K139" t="s">
        <v>639</v>
      </c>
      <c r="L139" t="s">
        <v>640</v>
      </c>
      <c r="M139" t="s">
        <v>17495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17496</v>
      </c>
      <c r="T139" t="s">
        <v>17495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9</v>
      </c>
      <c r="E140" t="s">
        <v>17497</v>
      </c>
      <c r="F140">
        <v>300</v>
      </c>
      <c r="G140">
        <v>0</v>
      </c>
      <c r="H140" t="s">
        <v>637</v>
      </c>
      <c r="I140" t="s">
        <v>917</v>
      </c>
      <c r="J140" t="s">
        <v>654</v>
      </c>
      <c r="K140" t="s">
        <v>639</v>
      </c>
      <c r="L140" t="s">
        <v>640</v>
      </c>
      <c r="M140" t="s">
        <v>17498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17499</v>
      </c>
      <c r="T140" t="s">
        <v>17498</v>
      </c>
    </row>
    <row r="141" spans="1:20" x14ac:dyDescent="0.25">
      <c r="A141" t="s">
        <v>239</v>
      </c>
      <c r="B141" t="s">
        <v>245</v>
      </c>
      <c r="C141">
        <v>159</v>
      </c>
      <c r="D141">
        <v>1</v>
      </c>
      <c r="E141" t="s">
        <v>17500</v>
      </c>
      <c r="F141">
        <v>99</v>
      </c>
      <c r="G141">
        <v>0</v>
      </c>
      <c r="H141" t="s">
        <v>637</v>
      </c>
      <c r="I141" t="s">
        <v>12876</v>
      </c>
      <c r="J141" t="s">
        <v>762</v>
      </c>
      <c r="K141" t="s">
        <v>639</v>
      </c>
      <c r="L141" t="s">
        <v>640</v>
      </c>
      <c r="M141" t="s">
        <v>17501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17502</v>
      </c>
      <c r="T141" t="s">
        <v>17501</v>
      </c>
    </row>
    <row r="142" spans="1:20" x14ac:dyDescent="0.25">
      <c r="A142" t="s">
        <v>77</v>
      </c>
      <c r="B142" t="s">
        <v>78</v>
      </c>
      <c r="C142">
        <v>33.333333333333336</v>
      </c>
      <c r="D142">
        <v>6</v>
      </c>
      <c r="E142" t="s">
        <v>17503</v>
      </c>
      <c r="F142">
        <v>269.98</v>
      </c>
      <c r="G142">
        <v>0</v>
      </c>
      <c r="H142" t="s">
        <v>637</v>
      </c>
      <c r="I142" t="s">
        <v>12203</v>
      </c>
      <c r="J142" t="s">
        <v>704</v>
      </c>
      <c r="K142" t="s">
        <v>639</v>
      </c>
      <c r="L142" t="s">
        <v>640</v>
      </c>
      <c r="M142" t="s">
        <v>17504</v>
      </c>
      <c r="N142" t="s">
        <v>639</v>
      </c>
      <c r="O142" t="s">
        <v>647</v>
      </c>
      <c r="P142" t="s">
        <v>5</v>
      </c>
      <c r="Q142" t="s">
        <v>648</v>
      </c>
      <c r="R142" t="s">
        <v>640</v>
      </c>
      <c r="S142" t="s">
        <v>17505</v>
      </c>
      <c r="T142" t="s">
        <v>17506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17507</v>
      </c>
      <c r="F143">
        <v>100</v>
      </c>
      <c r="G143">
        <v>0</v>
      </c>
      <c r="H143" t="s">
        <v>637</v>
      </c>
      <c r="I143" t="s">
        <v>17508</v>
      </c>
      <c r="J143" t="s">
        <v>726</v>
      </c>
      <c r="K143" t="s">
        <v>639</v>
      </c>
      <c r="L143" t="s">
        <v>640</v>
      </c>
      <c r="M143" t="s">
        <v>17509</v>
      </c>
      <c r="N143" t="s">
        <v>639</v>
      </c>
      <c r="O143" t="s">
        <v>647</v>
      </c>
      <c r="P143" t="s">
        <v>5</v>
      </c>
      <c r="Q143" t="s">
        <v>648</v>
      </c>
      <c r="R143" t="s">
        <v>640</v>
      </c>
      <c r="S143" t="s">
        <v>17510</v>
      </c>
      <c r="T143" t="s">
        <v>17511</v>
      </c>
    </row>
    <row r="144" spans="1:20" x14ac:dyDescent="0.25">
      <c r="A144" t="s">
        <v>601</v>
      </c>
      <c r="B144" t="s">
        <v>602</v>
      </c>
      <c r="C144">
        <v>159</v>
      </c>
      <c r="D144">
        <v>1</v>
      </c>
      <c r="E144" t="s">
        <v>17512</v>
      </c>
      <c r="F144">
        <v>198</v>
      </c>
      <c r="G144">
        <v>0</v>
      </c>
      <c r="H144" t="s">
        <v>637</v>
      </c>
      <c r="I144" t="s">
        <v>9387</v>
      </c>
      <c r="J144" t="s">
        <v>726</v>
      </c>
      <c r="K144" t="s">
        <v>639</v>
      </c>
      <c r="L144" t="s">
        <v>640</v>
      </c>
      <c r="M144" t="s">
        <v>17509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17513</v>
      </c>
      <c r="T144" t="s">
        <v>17509</v>
      </c>
    </row>
    <row r="145" spans="1:20" x14ac:dyDescent="0.25">
      <c r="A145" t="s">
        <v>239</v>
      </c>
      <c r="B145" t="s">
        <v>245</v>
      </c>
      <c r="C145">
        <v>159</v>
      </c>
      <c r="D145">
        <v>1</v>
      </c>
      <c r="E145" t="s">
        <v>17512</v>
      </c>
      <c r="F145">
        <v>198</v>
      </c>
      <c r="G145">
        <v>0</v>
      </c>
      <c r="H145" t="s">
        <v>637</v>
      </c>
      <c r="I145" t="s">
        <v>9387</v>
      </c>
      <c r="J145" t="s">
        <v>726</v>
      </c>
      <c r="K145" t="s">
        <v>639</v>
      </c>
      <c r="L145" t="s">
        <v>640</v>
      </c>
      <c r="M145" t="s">
        <v>17509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17513</v>
      </c>
      <c r="T145" t="s">
        <v>17509</v>
      </c>
    </row>
    <row r="146" spans="1:20" x14ac:dyDescent="0.25">
      <c r="A146" t="s">
        <v>239</v>
      </c>
      <c r="B146" t="s">
        <v>245</v>
      </c>
      <c r="C146">
        <v>159</v>
      </c>
      <c r="D146">
        <v>2</v>
      </c>
      <c r="E146" t="s">
        <v>17514</v>
      </c>
      <c r="F146">
        <v>198</v>
      </c>
      <c r="G146">
        <v>0</v>
      </c>
      <c r="H146" t="s">
        <v>637</v>
      </c>
      <c r="I146" t="s">
        <v>17515</v>
      </c>
      <c r="J146" t="s">
        <v>728</v>
      </c>
      <c r="K146" t="s">
        <v>639</v>
      </c>
      <c r="L146" t="s">
        <v>640</v>
      </c>
      <c r="M146" t="s">
        <v>17516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17517</v>
      </c>
      <c r="T146" t="s">
        <v>17516</v>
      </c>
    </row>
    <row r="147" spans="1:20" x14ac:dyDescent="0.25">
      <c r="A147" t="s">
        <v>77</v>
      </c>
      <c r="B147" t="s">
        <v>78</v>
      </c>
      <c r="C147">
        <v>49</v>
      </c>
      <c r="D147">
        <v>1</v>
      </c>
      <c r="E147" t="s">
        <v>17518</v>
      </c>
      <c r="F147">
        <v>49</v>
      </c>
      <c r="G147">
        <v>0</v>
      </c>
      <c r="H147" t="s">
        <v>649</v>
      </c>
      <c r="I147" t="s">
        <v>17519</v>
      </c>
      <c r="J147" t="s">
        <v>17520</v>
      </c>
      <c r="K147" t="s">
        <v>10410</v>
      </c>
      <c r="L147" t="s">
        <v>818</v>
      </c>
      <c r="M147" t="s">
        <v>17521</v>
      </c>
      <c r="N147" t="s">
        <v>639</v>
      </c>
      <c r="O147" t="s">
        <v>651</v>
      </c>
      <c r="P147" t="s">
        <v>26</v>
      </c>
      <c r="Q147" t="s">
        <v>652</v>
      </c>
      <c r="R147" t="s">
        <v>640</v>
      </c>
      <c r="S147" t="s">
        <v>17522</v>
      </c>
      <c r="T147" t="s">
        <v>17521</v>
      </c>
    </row>
    <row r="148" spans="1:20" x14ac:dyDescent="0.25">
      <c r="A148" t="s">
        <v>241</v>
      </c>
      <c r="B148" t="s">
        <v>247</v>
      </c>
      <c r="C148">
        <v>159</v>
      </c>
      <c r="D148">
        <v>1</v>
      </c>
      <c r="E148" t="s">
        <v>17523</v>
      </c>
      <c r="F148">
        <v>99</v>
      </c>
      <c r="G148">
        <v>0</v>
      </c>
      <c r="H148" t="s">
        <v>637</v>
      </c>
      <c r="I148" t="s">
        <v>17524</v>
      </c>
      <c r="J148" t="s">
        <v>727</v>
      </c>
      <c r="K148" t="s">
        <v>639</v>
      </c>
      <c r="L148" t="s">
        <v>640</v>
      </c>
      <c r="M148" t="s">
        <v>17525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17526</v>
      </c>
      <c r="T148" t="s">
        <v>17525</v>
      </c>
    </row>
    <row r="149" spans="1:20" x14ac:dyDescent="0.25">
      <c r="A149" t="s">
        <v>241</v>
      </c>
      <c r="B149" t="s">
        <v>247</v>
      </c>
      <c r="C149">
        <v>159</v>
      </c>
      <c r="D149">
        <v>1</v>
      </c>
      <c r="E149" t="s">
        <v>17527</v>
      </c>
      <c r="F149">
        <v>99</v>
      </c>
      <c r="G149">
        <v>0</v>
      </c>
      <c r="H149" t="s">
        <v>637</v>
      </c>
      <c r="I149" t="s">
        <v>14140</v>
      </c>
      <c r="J149" t="s">
        <v>675</v>
      </c>
      <c r="K149" t="s">
        <v>639</v>
      </c>
      <c r="L149" t="s">
        <v>640</v>
      </c>
      <c r="M149" t="s">
        <v>17528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17529</v>
      </c>
      <c r="T149" t="s">
        <v>17528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17530</v>
      </c>
      <c r="F150">
        <v>100</v>
      </c>
      <c r="G150">
        <v>0</v>
      </c>
      <c r="H150" t="s">
        <v>637</v>
      </c>
      <c r="I150" t="s">
        <v>17531</v>
      </c>
      <c r="J150" t="s">
        <v>6977</v>
      </c>
      <c r="K150" t="s">
        <v>639</v>
      </c>
      <c r="L150" t="s">
        <v>640</v>
      </c>
      <c r="M150" t="s">
        <v>17528</v>
      </c>
      <c r="N150" t="s">
        <v>639</v>
      </c>
      <c r="O150" t="s">
        <v>660</v>
      </c>
      <c r="P150" t="s">
        <v>5</v>
      </c>
      <c r="Q150" t="s">
        <v>642</v>
      </c>
      <c r="R150" t="s">
        <v>640</v>
      </c>
      <c r="S150" t="s">
        <v>17532</v>
      </c>
      <c r="T150" t="s">
        <v>17528</v>
      </c>
    </row>
    <row r="151" spans="1:20" x14ac:dyDescent="0.25">
      <c r="A151" t="s">
        <v>147</v>
      </c>
      <c r="B151" t="s">
        <v>148</v>
      </c>
      <c r="C151">
        <v>65</v>
      </c>
      <c r="D151">
        <v>12</v>
      </c>
      <c r="E151" t="s">
        <v>17533</v>
      </c>
      <c r="F151">
        <v>399</v>
      </c>
      <c r="G151">
        <v>0</v>
      </c>
      <c r="H151" t="s">
        <v>637</v>
      </c>
      <c r="I151" t="s">
        <v>17534</v>
      </c>
      <c r="J151" t="s">
        <v>670</v>
      </c>
      <c r="K151" t="s">
        <v>639</v>
      </c>
      <c r="L151" t="s">
        <v>640</v>
      </c>
      <c r="M151" t="s">
        <v>17535</v>
      </c>
      <c r="N151" t="s">
        <v>639</v>
      </c>
      <c r="O151" t="s">
        <v>647</v>
      </c>
      <c r="P151" t="s">
        <v>5</v>
      </c>
      <c r="Q151" t="s">
        <v>648</v>
      </c>
      <c r="R151" t="s">
        <v>640</v>
      </c>
      <c r="S151" t="s">
        <v>17536</v>
      </c>
      <c r="T151" t="s">
        <v>17537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17538</v>
      </c>
      <c r="F152">
        <v>200</v>
      </c>
      <c r="G152">
        <v>0</v>
      </c>
      <c r="H152" t="s">
        <v>637</v>
      </c>
      <c r="I152" t="s">
        <v>17539</v>
      </c>
      <c r="J152" t="s">
        <v>771</v>
      </c>
      <c r="K152" t="s">
        <v>639</v>
      </c>
      <c r="L152" t="s">
        <v>640</v>
      </c>
      <c r="M152" t="s">
        <v>17540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17541</v>
      </c>
      <c r="T152" t="s">
        <v>17542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17543</v>
      </c>
      <c r="F153">
        <v>100</v>
      </c>
      <c r="G153">
        <v>0</v>
      </c>
      <c r="H153" t="s">
        <v>637</v>
      </c>
      <c r="I153" t="s">
        <v>17544</v>
      </c>
      <c r="J153" t="s">
        <v>700</v>
      </c>
      <c r="K153" t="s">
        <v>639</v>
      </c>
      <c r="L153" t="s">
        <v>640</v>
      </c>
      <c r="M153" t="s">
        <v>17545</v>
      </c>
      <c r="N153" t="s">
        <v>639</v>
      </c>
      <c r="O153" t="s">
        <v>647</v>
      </c>
      <c r="P153" t="s">
        <v>5</v>
      </c>
      <c r="Q153" t="s">
        <v>648</v>
      </c>
      <c r="R153" t="s">
        <v>640</v>
      </c>
      <c r="S153" t="s">
        <v>17546</v>
      </c>
      <c r="T153" t="s">
        <v>17542</v>
      </c>
    </row>
    <row r="154" spans="1:20" x14ac:dyDescent="0.25">
      <c r="A154" t="s">
        <v>241</v>
      </c>
      <c r="B154" t="s">
        <v>247</v>
      </c>
      <c r="C154">
        <v>159</v>
      </c>
      <c r="D154">
        <v>1</v>
      </c>
      <c r="E154" t="s">
        <v>17547</v>
      </c>
      <c r="F154">
        <v>99</v>
      </c>
      <c r="G154">
        <v>0</v>
      </c>
      <c r="H154" t="s">
        <v>637</v>
      </c>
      <c r="I154" t="s">
        <v>17548</v>
      </c>
      <c r="J154" t="s">
        <v>682</v>
      </c>
      <c r="K154" t="s">
        <v>639</v>
      </c>
      <c r="L154" t="s">
        <v>640</v>
      </c>
      <c r="M154" t="s">
        <v>17549</v>
      </c>
      <c r="N154" t="s">
        <v>639</v>
      </c>
      <c r="O154" t="s">
        <v>647</v>
      </c>
      <c r="P154" t="s">
        <v>5</v>
      </c>
      <c r="Q154" t="s">
        <v>648</v>
      </c>
      <c r="R154" t="s">
        <v>640</v>
      </c>
      <c r="S154" t="s">
        <v>17550</v>
      </c>
      <c r="T154" t="s">
        <v>17542</v>
      </c>
    </row>
    <row r="155" spans="1:20" x14ac:dyDescent="0.25">
      <c r="A155" t="s">
        <v>239</v>
      </c>
      <c r="B155" t="s">
        <v>245</v>
      </c>
      <c r="C155">
        <v>159</v>
      </c>
      <c r="D155">
        <v>1</v>
      </c>
      <c r="E155" t="s">
        <v>17551</v>
      </c>
      <c r="F155">
        <v>99</v>
      </c>
      <c r="G155">
        <v>0</v>
      </c>
      <c r="H155" t="s">
        <v>637</v>
      </c>
      <c r="I155" t="s">
        <v>17552</v>
      </c>
      <c r="J155" t="s">
        <v>727</v>
      </c>
      <c r="K155" t="s">
        <v>639</v>
      </c>
      <c r="L155" t="s">
        <v>640</v>
      </c>
      <c r="M155" t="s">
        <v>17553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17554</v>
      </c>
      <c r="T155" t="s">
        <v>17540</v>
      </c>
    </row>
    <row r="156" spans="1:20" x14ac:dyDescent="0.25">
      <c r="A156" t="s">
        <v>147</v>
      </c>
      <c r="B156" t="s">
        <v>148</v>
      </c>
      <c r="C156">
        <v>65</v>
      </c>
      <c r="D156">
        <v>3</v>
      </c>
      <c r="E156" t="s">
        <v>17555</v>
      </c>
      <c r="F156">
        <v>105</v>
      </c>
      <c r="G156">
        <v>0</v>
      </c>
      <c r="H156" t="s">
        <v>637</v>
      </c>
      <c r="I156" t="s">
        <v>17556</v>
      </c>
      <c r="J156" t="s">
        <v>697</v>
      </c>
      <c r="K156" t="s">
        <v>639</v>
      </c>
      <c r="L156" t="s">
        <v>640</v>
      </c>
      <c r="M156" t="s">
        <v>17557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17558</v>
      </c>
      <c r="T156" t="s">
        <v>17557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17559</v>
      </c>
      <c r="F157">
        <v>200</v>
      </c>
      <c r="G157">
        <v>0</v>
      </c>
      <c r="H157" t="s">
        <v>637</v>
      </c>
      <c r="I157" t="s">
        <v>8418</v>
      </c>
      <c r="J157" t="s">
        <v>798</v>
      </c>
      <c r="K157" t="s">
        <v>639</v>
      </c>
      <c r="L157" t="s">
        <v>640</v>
      </c>
      <c r="M157" t="s">
        <v>17560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17561</v>
      </c>
      <c r="T157" t="s">
        <v>17560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17562</v>
      </c>
      <c r="F158">
        <v>200</v>
      </c>
      <c r="G158">
        <v>0</v>
      </c>
      <c r="H158" t="s">
        <v>637</v>
      </c>
      <c r="I158" t="s">
        <v>17563</v>
      </c>
      <c r="J158" t="s">
        <v>780</v>
      </c>
      <c r="K158" t="s">
        <v>639</v>
      </c>
      <c r="L158" t="s">
        <v>640</v>
      </c>
      <c r="M158" t="s">
        <v>17564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17565</v>
      </c>
      <c r="T158" t="s">
        <v>17564</v>
      </c>
    </row>
    <row r="159" spans="1:20" x14ac:dyDescent="0.25">
      <c r="A159" t="s">
        <v>239</v>
      </c>
      <c r="B159" t="s">
        <v>245</v>
      </c>
      <c r="C159">
        <v>139</v>
      </c>
      <c r="D159">
        <v>2</v>
      </c>
      <c r="E159" t="s">
        <v>17566</v>
      </c>
      <c r="F159">
        <v>199</v>
      </c>
      <c r="G159">
        <v>0</v>
      </c>
      <c r="H159" t="s">
        <v>751</v>
      </c>
      <c r="I159" t="s">
        <v>17567</v>
      </c>
      <c r="J159" t="s">
        <v>17568</v>
      </c>
      <c r="K159" t="s">
        <v>1033</v>
      </c>
      <c r="L159" t="s">
        <v>17569</v>
      </c>
      <c r="M159" t="s">
        <v>17570</v>
      </c>
      <c r="N159" t="s">
        <v>752</v>
      </c>
      <c r="O159" t="s">
        <v>743</v>
      </c>
      <c r="P159" t="s">
        <v>744</v>
      </c>
      <c r="Q159" t="s">
        <v>745</v>
      </c>
      <c r="R159" t="s">
        <v>640</v>
      </c>
      <c r="S159" t="s">
        <v>17571</v>
      </c>
      <c r="T159" t="s">
        <v>17572</v>
      </c>
    </row>
    <row r="160" spans="1:20" x14ac:dyDescent="0.25">
      <c r="A160" t="s">
        <v>240</v>
      </c>
      <c r="B160" t="s">
        <v>246</v>
      </c>
      <c r="C160">
        <v>139</v>
      </c>
      <c r="D160">
        <v>2</v>
      </c>
      <c r="E160" t="s">
        <v>17573</v>
      </c>
      <c r="F160">
        <v>215</v>
      </c>
      <c r="G160">
        <v>0</v>
      </c>
      <c r="H160" t="s">
        <v>751</v>
      </c>
      <c r="I160" t="s">
        <v>17574</v>
      </c>
      <c r="J160" t="s">
        <v>17575</v>
      </c>
      <c r="K160" t="s">
        <v>17576</v>
      </c>
      <c r="L160" t="s">
        <v>17577</v>
      </c>
      <c r="M160" t="s">
        <v>17578</v>
      </c>
      <c r="N160" t="s">
        <v>752</v>
      </c>
      <c r="O160" t="s">
        <v>753</v>
      </c>
      <c r="P160" t="s">
        <v>744</v>
      </c>
      <c r="Q160" t="s">
        <v>745</v>
      </c>
      <c r="R160" t="s">
        <v>640</v>
      </c>
      <c r="S160" t="s">
        <v>17579</v>
      </c>
      <c r="T160" t="s">
        <v>17578</v>
      </c>
    </row>
    <row r="161" spans="1:20" x14ac:dyDescent="0.25">
      <c r="A161" t="s">
        <v>240</v>
      </c>
      <c r="B161" t="s">
        <v>246</v>
      </c>
      <c r="C161">
        <v>139</v>
      </c>
      <c r="D161">
        <v>2</v>
      </c>
      <c r="E161" t="s">
        <v>17580</v>
      </c>
      <c r="F161">
        <v>199</v>
      </c>
      <c r="G161">
        <v>0</v>
      </c>
      <c r="H161" t="s">
        <v>751</v>
      </c>
      <c r="I161" t="s">
        <v>17581</v>
      </c>
      <c r="J161" t="s">
        <v>17582</v>
      </c>
      <c r="K161" t="s">
        <v>6153</v>
      </c>
      <c r="L161" t="s">
        <v>17583</v>
      </c>
      <c r="M161" t="s">
        <v>17584</v>
      </c>
      <c r="N161" t="s">
        <v>752</v>
      </c>
      <c r="O161" t="s">
        <v>743</v>
      </c>
      <c r="P161" t="s">
        <v>744</v>
      </c>
      <c r="Q161" t="s">
        <v>745</v>
      </c>
      <c r="R161" t="s">
        <v>640</v>
      </c>
      <c r="S161" t="s">
        <v>17585</v>
      </c>
      <c r="T161" t="s">
        <v>17586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17587</v>
      </c>
      <c r="F162">
        <v>200</v>
      </c>
      <c r="G162">
        <v>0</v>
      </c>
      <c r="H162" t="s">
        <v>637</v>
      </c>
      <c r="I162" t="s">
        <v>17588</v>
      </c>
      <c r="J162" t="s">
        <v>727</v>
      </c>
      <c r="K162" t="s">
        <v>639</v>
      </c>
      <c r="L162" t="s">
        <v>640</v>
      </c>
      <c r="M162" t="s">
        <v>17589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17590</v>
      </c>
      <c r="T162" t="s">
        <v>17589</v>
      </c>
    </row>
    <row r="163" spans="1:20" x14ac:dyDescent="0.25">
      <c r="A163" t="s">
        <v>601</v>
      </c>
      <c r="B163" t="s">
        <v>602</v>
      </c>
      <c r="C163">
        <v>119</v>
      </c>
      <c r="D163">
        <v>1</v>
      </c>
      <c r="E163" t="s">
        <v>17591</v>
      </c>
      <c r="F163">
        <v>607</v>
      </c>
      <c r="G163">
        <v>48</v>
      </c>
      <c r="H163" t="s">
        <v>649</v>
      </c>
      <c r="I163" t="s">
        <v>17592</v>
      </c>
      <c r="J163" t="s">
        <v>17593</v>
      </c>
      <c r="K163" t="s">
        <v>6566</v>
      </c>
      <c r="L163" t="s">
        <v>819</v>
      </c>
      <c r="M163" t="s">
        <v>17594</v>
      </c>
      <c r="N163" t="s">
        <v>639</v>
      </c>
      <c r="O163" t="s">
        <v>651</v>
      </c>
      <c r="P163" t="s">
        <v>26</v>
      </c>
      <c r="Q163" t="s">
        <v>652</v>
      </c>
      <c r="R163" t="s">
        <v>640</v>
      </c>
      <c r="S163" t="s">
        <v>17595</v>
      </c>
      <c r="T163" t="s">
        <v>17594</v>
      </c>
    </row>
    <row r="164" spans="1:20" x14ac:dyDescent="0.25">
      <c r="A164" t="s">
        <v>241</v>
      </c>
      <c r="B164" t="s">
        <v>247</v>
      </c>
      <c r="C164">
        <v>119</v>
      </c>
      <c r="D164">
        <v>1</v>
      </c>
      <c r="E164" t="s">
        <v>17591</v>
      </c>
      <c r="F164">
        <v>607</v>
      </c>
      <c r="G164">
        <v>48</v>
      </c>
      <c r="H164" t="s">
        <v>649</v>
      </c>
      <c r="I164" t="s">
        <v>17592</v>
      </c>
      <c r="J164" t="s">
        <v>17593</v>
      </c>
      <c r="K164" t="s">
        <v>6566</v>
      </c>
      <c r="L164" t="s">
        <v>819</v>
      </c>
      <c r="M164" t="s">
        <v>17594</v>
      </c>
      <c r="N164" t="s">
        <v>639</v>
      </c>
      <c r="O164" t="s">
        <v>651</v>
      </c>
      <c r="P164" t="s">
        <v>26</v>
      </c>
      <c r="Q164" t="s">
        <v>652</v>
      </c>
      <c r="R164" t="s">
        <v>640</v>
      </c>
      <c r="S164" t="s">
        <v>17595</v>
      </c>
      <c r="T164" t="s">
        <v>17594</v>
      </c>
    </row>
    <row r="165" spans="1:20" x14ac:dyDescent="0.25">
      <c r="A165" t="s">
        <v>240</v>
      </c>
      <c r="B165" t="s">
        <v>246</v>
      </c>
      <c r="C165">
        <v>119</v>
      </c>
      <c r="D165">
        <v>1</v>
      </c>
      <c r="E165" t="s">
        <v>17591</v>
      </c>
      <c r="F165">
        <v>607</v>
      </c>
      <c r="G165">
        <v>48</v>
      </c>
      <c r="H165" t="s">
        <v>649</v>
      </c>
      <c r="I165" t="s">
        <v>17592</v>
      </c>
      <c r="J165" t="s">
        <v>17593</v>
      </c>
      <c r="K165" t="s">
        <v>6566</v>
      </c>
      <c r="L165" t="s">
        <v>819</v>
      </c>
      <c r="M165" t="s">
        <v>17594</v>
      </c>
      <c r="N165" t="s">
        <v>639</v>
      </c>
      <c r="O165" t="s">
        <v>651</v>
      </c>
      <c r="P165" t="s">
        <v>26</v>
      </c>
      <c r="Q165" t="s">
        <v>652</v>
      </c>
      <c r="R165" t="s">
        <v>640</v>
      </c>
      <c r="S165" t="s">
        <v>17595</v>
      </c>
      <c r="T165" t="s">
        <v>17594</v>
      </c>
    </row>
    <row r="166" spans="1:20" x14ac:dyDescent="0.25">
      <c r="A166" t="s">
        <v>239</v>
      </c>
      <c r="B166" t="s">
        <v>245</v>
      </c>
      <c r="C166">
        <v>120</v>
      </c>
      <c r="D166">
        <v>1</v>
      </c>
      <c r="E166" t="s">
        <v>17591</v>
      </c>
      <c r="F166">
        <v>607</v>
      </c>
      <c r="G166">
        <v>48</v>
      </c>
      <c r="H166" t="s">
        <v>649</v>
      </c>
      <c r="I166" t="s">
        <v>17592</v>
      </c>
      <c r="J166" t="s">
        <v>17593</v>
      </c>
      <c r="K166" t="s">
        <v>6566</v>
      </c>
      <c r="L166" t="s">
        <v>819</v>
      </c>
      <c r="M166" t="s">
        <v>17594</v>
      </c>
      <c r="N166" t="s">
        <v>639</v>
      </c>
      <c r="O166" t="s">
        <v>651</v>
      </c>
      <c r="P166" t="s">
        <v>26</v>
      </c>
      <c r="Q166" t="s">
        <v>652</v>
      </c>
      <c r="R166" t="s">
        <v>640</v>
      </c>
      <c r="S166" t="s">
        <v>17595</v>
      </c>
      <c r="T166" t="s">
        <v>17594</v>
      </c>
    </row>
    <row r="167" spans="1:20" x14ac:dyDescent="0.25">
      <c r="A167" t="s">
        <v>241</v>
      </c>
      <c r="B167" t="s">
        <v>247</v>
      </c>
      <c r="C167">
        <v>139</v>
      </c>
      <c r="D167">
        <v>1</v>
      </c>
      <c r="E167" t="s">
        <v>17596</v>
      </c>
      <c r="F167">
        <v>215</v>
      </c>
      <c r="G167">
        <v>0</v>
      </c>
      <c r="H167" t="s">
        <v>751</v>
      </c>
      <c r="I167" t="s">
        <v>17597</v>
      </c>
      <c r="J167" t="s">
        <v>17598</v>
      </c>
      <c r="K167" t="s">
        <v>845</v>
      </c>
      <c r="L167" t="s">
        <v>17599</v>
      </c>
      <c r="M167" t="s">
        <v>17600</v>
      </c>
      <c r="N167" t="s">
        <v>752</v>
      </c>
      <c r="O167" t="s">
        <v>743</v>
      </c>
      <c r="P167" t="s">
        <v>744</v>
      </c>
      <c r="Q167" t="s">
        <v>745</v>
      </c>
      <c r="R167" t="s">
        <v>640</v>
      </c>
      <c r="S167" t="s">
        <v>17601</v>
      </c>
      <c r="T167" t="s">
        <v>17602</v>
      </c>
    </row>
    <row r="168" spans="1:20" x14ac:dyDescent="0.25">
      <c r="A168" t="s">
        <v>240</v>
      </c>
      <c r="B168" t="s">
        <v>246</v>
      </c>
      <c r="C168">
        <v>139</v>
      </c>
      <c r="D168">
        <v>1</v>
      </c>
      <c r="E168" t="s">
        <v>17596</v>
      </c>
      <c r="F168">
        <v>215</v>
      </c>
      <c r="G168">
        <v>0</v>
      </c>
      <c r="H168" t="s">
        <v>751</v>
      </c>
      <c r="I168" t="s">
        <v>17597</v>
      </c>
      <c r="J168" t="s">
        <v>17598</v>
      </c>
      <c r="K168" t="s">
        <v>845</v>
      </c>
      <c r="L168" t="s">
        <v>17599</v>
      </c>
      <c r="M168" t="s">
        <v>17600</v>
      </c>
      <c r="N168" t="s">
        <v>752</v>
      </c>
      <c r="O168" t="s">
        <v>743</v>
      </c>
      <c r="P168" t="s">
        <v>744</v>
      </c>
      <c r="Q168" t="s">
        <v>745</v>
      </c>
      <c r="R168" t="s">
        <v>640</v>
      </c>
      <c r="S168" t="s">
        <v>17601</v>
      </c>
      <c r="T168" t="s">
        <v>17602</v>
      </c>
    </row>
    <row r="169" spans="1:20" x14ac:dyDescent="0.25">
      <c r="A169" t="s">
        <v>77</v>
      </c>
      <c r="B169" t="s">
        <v>78</v>
      </c>
      <c r="C169">
        <v>33.333333333333336</v>
      </c>
      <c r="D169">
        <v>6</v>
      </c>
      <c r="E169" t="s">
        <v>17603</v>
      </c>
      <c r="F169">
        <v>269.98</v>
      </c>
      <c r="G169">
        <v>0</v>
      </c>
      <c r="H169" t="s">
        <v>637</v>
      </c>
      <c r="I169" t="s">
        <v>17604</v>
      </c>
      <c r="J169" t="s">
        <v>653</v>
      </c>
      <c r="K169" t="s">
        <v>639</v>
      </c>
      <c r="L169" t="s">
        <v>640</v>
      </c>
      <c r="M169" t="s">
        <v>17605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17606</v>
      </c>
      <c r="T169" t="s">
        <v>17605</v>
      </c>
    </row>
    <row r="170" spans="1:20" x14ac:dyDescent="0.25">
      <c r="A170" t="s">
        <v>101</v>
      </c>
      <c r="B170" t="s">
        <v>74</v>
      </c>
      <c r="C170">
        <v>83.333333333333329</v>
      </c>
      <c r="D170">
        <v>6</v>
      </c>
      <c r="E170" t="s">
        <v>17607</v>
      </c>
      <c r="F170">
        <v>599</v>
      </c>
      <c r="G170">
        <v>0</v>
      </c>
      <c r="H170" t="s">
        <v>649</v>
      </c>
      <c r="I170" t="s">
        <v>17608</v>
      </c>
      <c r="J170" t="s">
        <v>17609</v>
      </c>
      <c r="K170" t="s">
        <v>4320</v>
      </c>
      <c r="L170" t="s">
        <v>1067</v>
      </c>
      <c r="M170" t="s">
        <v>17610</v>
      </c>
      <c r="N170" t="s">
        <v>639</v>
      </c>
      <c r="O170" t="s">
        <v>651</v>
      </c>
      <c r="P170" t="s">
        <v>26</v>
      </c>
      <c r="Q170" t="s">
        <v>652</v>
      </c>
      <c r="R170" t="s">
        <v>640</v>
      </c>
      <c r="S170" t="s">
        <v>17611</v>
      </c>
      <c r="T170" t="s">
        <v>17612</v>
      </c>
    </row>
    <row r="171" spans="1:20" x14ac:dyDescent="0.25">
      <c r="A171" t="s">
        <v>101</v>
      </c>
      <c r="B171" t="s">
        <v>74</v>
      </c>
      <c r="C171">
        <v>99</v>
      </c>
      <c r="D171">
        <v>1</v>
      </c>
      <c r="E171" t="s">
        <v>17607</v>
      </c>
      <c r="F171">
        <v>599</v>
      </c>
      <c r="G171">
        <v>0</v>
      </c>
      <c r="H171" t="s">
        <v>649</v>
      </c>
      <c r="I171" t="s">
        <v>17608</v>
      </c>
      <c r="J171" t="s">
        <v>17609</v>
      </c>
      <c r="K171" t="s">
        <v>4320</v>
      </c>
      <c r="L171" t="s">
        <v>1067</v>
      </c>
      <c r="M171" t="s">
        <v>17610</v>
      </c>
      <c r="N171" t="s">
        <v>639</v>
      </c>
      <c r="O171" t="s">
        <v>651</v>
      </c>
      <c r="P171" t="s">
        <v>26</v>
      </c>
      <c r="Q171" t="s">
        <v>652</v>
      </c>
      <c r="R171" t="s">
        <v>640</v>
      </c>
      <c r="S171" t="s">
        <v>17611</v>
      </c>
      <c r="T171" t="s">
        <v>17612</v>
      </c>
    </row>
    <row r="172" spans="1:20" x14ac:dyDescent="0.25">
      <c r="A172" t="s">
        <v>22</v>
      </c>
      <c r="B172" t="s">
        <v>27</v>
      </c>
      <c r="C172">
        <v>66.333333333333329</v>
      </c>
      <c r="D172">
        <v>3</v>
      </c>
      <c r="E172" t="s">
        <v>17613</v>
      </c>
      <c r="F172">
        <v>197</v>
      </c>
      <c r="G172">
        <v>0</v>
      </c>
      <c r="H172" t="s">
        <v>637</v>
      </c>
      <c r="I172" t="s">
        <v>17614</v>
      </c>
      <c r="J172" t="s">
        <v>726</v>
      </c>
      <c r="K172" t="s">
        <v>639</v>
      </c>
      <c r="L172" t="s">
        <v>640</v>
      </c>
      <c r="M172" t="s">
        <v>17615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17616</v>
      </c>
      <c r="T172" t="s">
        <v>17615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17617</v>
      </c>
      <c r="F173">
        <v>200</v>
      </c>
      <c r="G173">
        <v>0</v>
      </c>
      <c r="H173" t="s">
        <v>637</v>
      </c>
      <c r="I173" t="s">
        <v>17618</v>
      </c>
      <c r="J173" t="s">
        <v>657</v>
      </c>
      <c r="K173" t="s">
        <v>639</v>
      </c>
      <c r="L173" t="s">
        <v>640</v>
      </c>
      <c r="M173" t="s">
        <v>17619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17620</v>
      </c>
      <c r="T173" t="s">
        <v>17619</v>
      </c>
    </row>
    <row r="174" spans="1:20" x14ac:dyDescent="0.25">
      <c r="A174" t="s">
        <v>22</v>
      </c>
      <c r="B174" t="s">
        <v>27</v>
      </c>
      <c r="C174">
        <v>80</v>
      </c>
      <c r="D174">
        <v>2</v>
      </c>
      <c r="E174" t="s">
        <v>17621</v>
      </c>
      <c r="F174">
        <v>160</v>
      </c>
      <c r="G174">
        <v>0</v>
      </c>
      <c r="H174" t="s">
        <v>649</v>
      </c>
      <c r="I174" t="s">
        <v>947</v>
      </c>
      <c r="J174" t="s">
        <v>17622</v>
      </c>
      <c r="K174" t="s">
        <v>813</v>
      </c>
      <c r="L174" t="s">
        <v>819</v>
      </c>
      <c r="M174" t="s">
        <v>17623</v>
      </c>
      <c r="N174" t="s">
        <v>639</v>
      </c>
      <c r="O174" t="s">
        <v>651</v>
      </c>
      <c r="P174" t="s">
        <v>26</v>
      </c>
      <c r="Q174" t="s">
        <v>652</v>
      </c>
      <c r="R174" t="s">
        <v>640</v>
      </c>
      <c r="S174" t="s">
        <v>17624</v>
      </c>
      <c r="T174" t="s">
        <v>17625</v>
      </c>
    </row>
    <row r="175" spans="1:20" x14ac:dyDescent="0.25">
      <c r="A175" t="s">
        <v>240</v>
      </c>
      <c r="B175" t="s">
        <v>246</v>
      </c>
      <c r="C175">
        <v>159</v>
      </c>
      <c r="D175">
        <v>1</v>
      </c>
      <c r="E175" t="s">
        <v>17626</v>
      </c>
      <c r="F175">
        <v>114</v>
      </c>
      <c r="G175">
        <v>15</v>
      </c>
      <c r="H175" t="s">
        <v>637</v>
      </c>
      <c r="I175" t="s">
        <v>17627</v>
      </c>
      <c r="J175" t="s">
        <v>653</v>
      </c>
      <c r="K175" t="s">
        <v>639</v>
      </c>
      <c r="L175" t="s">
        <v>640</v>
      </c>
      <c r="M175" t="s">
        <v>17628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17629</v>
      </c>
      <c r="T175" t="s">
        <v>17628</v>
      </c>
    </row>
    <row r="176" spans="1:20" x14ac:dyDescent="0.25">
      <c r="A176" t="s">
        <v>601</v>
      </c>
      <c r="B176" t="s">
        <v>602</v>
      </c>
      <c r="C176">
        <v>159</v>
      </c>
      <c r="D176">
        <v>1</v>
      </c>
      <c r="E176" t="s">
        <v>17630</v>
      </c>
      <c r="F176">
        <v>99</v>
      </c>
      <c r="G176">
        <v>0</v>
      </c>
      <c r="H176" t="s">
        <v>637</v>
      </c>
      <c r="I176" t="s">
        <v>892</v>
      </c>
      <c r="J176" t="s">
        <v>757</v>
      </c>
      <c r="K176" t="s">
        <v>639</v>
      </c>
      <c r="L176" t="s">
        <v>640</v>
      </c>
      <c r="M176" t="s">
        <v>17631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17632</v>
      </c>
      <c r="T176" t="s">
        <v>17631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17633</v>
      </c>
      <c r="F177">
        <v>299</v>
      </c>
      <c r="G177">
        <v>0</v>
      </c>
      <c r="H177" t="s">
        <v>637</v>
      </c>
      <c r="I177" t="s">
        <v>17634</v>
      </c>
      <c r="J177" t="s">
        <v>681</v>
      </c>
      <c r="K177" t="s">
        <v>639</v>
      </c>
      <c r="L177" t="s">
        <v>640</v>
      </c>
      <c r="M177" t="s">
        <v>17635</v>
      </c>
      <c r="N177" t="s">
        <v>639</v>
      </c>
      <c r="O177" t="s">
        <v>647</v>
      </c>
      <c r="P177" t="s">
        <v>5</v>
      </c>
      <c r="Q177" t="s">
        <v>648</v>
      </c>
      <c r="R177" t="s">
        <v>640</v>
      </c>
      <c r="S177" t="s">
        <v>17636</v>
      </c>
      <c r="T177" t="s">
        <v>17635</v>
      </c>
    </row>
    <row r="178" spans="1:20" x14ac:dyDescent="0.25">
      <c r="A178" t="s">
        <v>239</v>
      </c>
      <c r="B178" t="s">
        <v>245</v>
      </c>
      <c r="C178">
        <v>159</v>
      </c>
      <c r="D178">
        <v>1</v>
      </c>
      <c r="E178" t="s">
        <v>17633</v>
      </c>
      <c r="F178">
        <v>299</v>
      </c>
      <c r="G178">
        <v>0</v>
      </c>
      <c r="H178" t="s">
        <v>637</v>
      </c>
      <c r="I178" t="s">
        <v>17634</v>
      </c>
      <c r="J178" t="s">
        <v>681</v>
      </c>
      <c r="K178" t="s">
        <v>639</v>
      </c>
      <c r="L178" t="s">
        <v>640</v>
      </c>
      <c r="M178" t="s">
        <v>17635</v>
      </c>
      <c r="N178" t="s">
        <v>639</v>
      </c>
      <c r="O178" t="s">
        <v>647</v>
      </c>
      <c r="P178" t="s">
        <v>5</v>
      </c>
      <c r="Q178" t="s">
        <v>648</v>
      </c>
      <c r="R178" t="s">
        <v>640</v>
      </c>
      <c r="S178" t="s">
        <v>17636</v>
      </c>
      <c r="T178" t="s">
        <v>17635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3</v>
      </c>
      <c r="E179" t="s">
        <v>17637</v>
      </c>
      <c r="F179">
        <v>129</v>
      </c>
      <c r="G179">
        <v>0</v>
      </c>
      <c r="H179" t="s">
        <v>637</v>
      </c>
      <c r="I179" t="s">
        <v>17412</v>
      </c>
      <c r="J179" t="s">
        <v>715</v>
      </c>
      <c r="K179" t="s">
        <v>639</v>
      </c>
      <c r="L179" t="s">
        <v>640</v>
      </c>
      <c r="M179" t="s">
        <v>17638</v>
      </c>
      <c r="N179" t="s">
        <v>639</v>
      </c>
      <c r="O179" t="s">
        <v>641</v>
      </c>
      <c r="P179" t="s">
        <v>5</v>
      </c>
      <c r="Q179" t="s">
        <v>642</v>
      </c>
      <c r="R179" t="s">
        <v>640</v>
      </c>
      <c r="S179" t="s">
        <v>17639</v>
      </c>
      <c r="T179" t="s">
        <v>17638</v>
      </c>
    </row>
    <row r="180" spans="1:20" x14ac:dyDescent="0.25">
      <c r="A180" t="s">
        <v>241</v>
      </c>
      <c r="B180" t="s">
        <v>247</v>
      </c>
      <c r="C180">
        <v>159</v>
      </c>
      <c r="D180">
        <v>1</v>
      </c>
      <c r="E180" t="s">
        <v>17640</v>
      </c>
      <c r="F180">
        <v>99</v>
      </c>
      <c r="G180">
        <v>0</v>
      </c>
      <c r="H180" t="s">
        <v>637</v>
      </c>
      <c r="I180" t="s">
        <v>17641</v>
      </c>
      <c r="J180" t="s">
        <v>767</v>
      </c>
      <c r="K180" t="s">
        <v>639</v>
      </c>
      <c r="L180" t="s">
        <v>640</v>
      </c>
      <c r="M180" t="s">
        <v>17642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17643</v>
      </c>
      <c r="T180" t="s">
        <v>17642</v>
      </c>
    </row>
    <row r="181" spans="1:20" x14ac:dyDescent="0.25">
      <c r="A181" t="s">
        <v>239</v>
      </c>
      <c r="B181" t="s">
        <v>245</v>
      </c>
      <c r="C181">
        <v>159</v>
      </c>
      <c r="D181">
        <v>1</v>
      </c>
      <c r="E181" t="s">
        <v>17644</v>
      </c>
      <c r="F181">
        <v>137</v>
      </c>
      <c r="G181">
        <v>38</v>
      </c>
      <c r="H181" t="s">
        <v>637</v>
      </c>
      <c r="I181" t="s">
        <v>17645</v>
      </c>
      <c r="J181" t="s">
        <v>638</v>
      </c>
      <c r="K181" t="s">
        <v>639</v>
      </c>
      <c r="L181" t="s">
        <v>640</v>
      </c>
      <c r="M181" t="s">
        <v>17646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17647</v>
      </c>
      <c r="T181" t="s">
        <v>17646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17648</v>
      </c>
      <c r="F182">
        <v>200</v>
      </c>
      <c r="G182">
        <v>0</v>
      </c>
      <c r="H182" t="s">
        <v>637</v>
      </c>
      <c r="I182" t="s">
        <v>17649</v>
      </c>
      <c r="J182" t="s">
        <v>655</v>
      </c>
      <c r="K182" t="s">
        <v>639</v>
      </c>
      <c r="L182" t="s">
        <v>640</v>
      </c>
      <c r="M182" t="s">
        <v>17650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17651</v>
      </c>
      <c r="T182" t="s">
        <v>17650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17652</v>
      </c>
      <c r="F183">
        <v>200</v>
      </c>
      <c r="G183">
        <v>0</v>
      </c>
      <c r="H183" t="s">
        <v>637</v>
      </c>
      <c r="I183" t="s">
        <v>17653</v>
      </c>
      <c r="J183" t="s">
        <v>864</v>
      </c>
      <c r="K183" t="s">
        <v>639</v>
      </c>
      <c r="L183" t="s">
        <v>640</v>
      </c>
      <c r="M183" t="s">
        <v>17650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17654</v>
      </c>
      <c r="T183" t="s">
        <v>17650</v>
      </c>
    </row>
    <row r="184" spans="1:20" x14ac:dyDescent="0.25">
      <c r="A184" t="s">
        <v>22</v>
      </c>
      <c r="B184" t="s">
        <v>27</v>
      </c>
      <c r="C184">
        <v>80</v>
      </c>
      <c r="D184">
        <v>1</v>
      </c>
      <c r="E184" t="s">
        <v>17655</v>
      </c>
      <c r="F184">
        <v>80</v>
      </c>
      <c r="G184">
        <v>0</v>
      </c>
      <c r="H184" t="s">
        <v>649</v>
      </c>
      <c r="I184" t="s">
        <v>17656</v>
      </c>
      <c r="J184" t="s">
        <v>17657</v>
      </c>
      <c r="K184" t="s">
        <v>8292</v>
      </c>
      <c r="L184" t="s">
        <v>939</v>
      </c>
      <c r="M184" t="s">
        <v>17658</v>
      </c>
      <c r="N184" t="s">
        <v>639</v>
      </c>
      <c r="O184" t="s">
        <v>651</v>
      </c>
      <c r="P184" t="s">
        <v>26</v>
      </c>
      <c r="Q184" t="s">
        <v>652</v>
      </c>
      <c r="R184" t="s">
        <v>640</v>
      </c>
      <c r="S184" t="s">
        <v>17659</v>
      </c>
      <c r="T184" t="s">
        <v>17660</v>
      </c>
    </row>
    <row r="185" spans="1:20" x14ac:dyDescent="0.25">
      <c r="A185" t="s">
        <v>22</v>
      </c>
      <c r="B185" t="s">
        <v>27</v>
      </c>
      <c r="C185">
        <v>120</v>
      </c>
      <c r="D185">
        <v>1</v>
      </c>
      <c r="E185" t="s">
        <v>17661</v>
      </c>
      <c r="F185">
        <v>101</v>
      </c>
      <c r="G185">
        <v>1</v>
      </c>
      <c r="H185" t="s">
        <v>637</v>
      </c>
      <c r="I185" t="s">
        <v>17662</v>
      </c>
      <c r="J185" t="s">
        <v>643</v>
      </c>
      <c r="K185" t="s">
        <v>639</v>
      </c>
      <c r="L185" t="s">
        <v>640</v>
      </c>
      <c r="M185" t="s">
        <v>17663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17664</v>
      </c>
      <c r="T185" t="s">
        <v>17663</v>
      </c>
    </row>
    <row r="186" spans="1:20" x14ac:dyDescent="0.25">
      <c r="A186" t="s">
        <v>240</v>
      </c>
      <c r="B186" t="s">
        <v>246</v>
      </c>
      <c r="C186">
        <v>139</v>
      </c>
      <c r="D186">
        <v>1</v>
      </c>
      <c r="E186" t="s">
        <v>17665</v>
      </c>
      <c r="F186">
        <v>139</v>
      </c>
      <c r="G186">
        <v>0</v>
      </c>
      <c r="H186" t="s">
        <v>649</v>
      </c>
      <c r="I186" t="s">
        <v>9635</v>
      </c>
      <c r="J186" t="s">
        <v>17666</v>
      </c>
      <c r="K186" t="s">
        <v>9780</v>
      </c>
      <c r="L186" t="s">
        <v>860</v>
      </c>
      <c r="M186" t="s">
        <v>17667</v>
      </c>
      <c r="N186" t="s">
        <v>639</v>
      </c>
      <c r="O186" t="s">
        <v>651</v>
      </c>
      <c r="P186" t="s">
        <v>26</v>
      </c>
      <c r="Q186" t="s">
        <v>652</v>
      </c>
      <c r="R186" t="s">
        <v>640</v>
      </c>
      <c r="S186" t="s">
        <v>17668</v>
      </c>
      <c r="T186" t="s">
        <v>17667</v>
      </c>
    </row>
    <row r="187" spans="1:20" x14ac:dyDescent="0.25">
      <c r="A187" t="s">
        <v>240</v>
      </c>
      <c r="B187" t="s">
        <v>246</v>
      </c>
      <c r="C187">
        <v>139</v>
      </c>
      <c r="D187">
        <v>1</v>
      </c>
      <c r="E187" t="s">
        <v>17669</v>
      </c>
      <c r="F187">
        <v>219</v>
      </c>
      <c r="G187">
        <v>0</v>
      </c>
      <c r="H187" t="s">
        <v>649</v>
      </c>
      <c r="I187" t="s">
        <v>17670</v>
      </c>
      <c r="J187" t="s">
        <v>17671</v>
      </c>
      <c r="K187" t="s">
        <v>4802</v>
      </c>
      <c r="L187" t="s">
        <v>5666</v>
      </c>
      <c r="M187" t="s">
        <v>17672</v>
      </c>
      <c r="N187" t="s">
        <v>639</v>
      </c>
      <c r="O187" t="s">
        <v>651</v>
      </c>
      <c r="P187" t="s">
        <v>26</v>
      </c>
      <c r="Q187" t="s">
        <v>652</v>
      </c>
      <c r="R187" t="s">
        <v>640</v>
      </c>
      <c r="S187" t="s">
        <v>17673</v>
      </c>
      <c r="T187" t="s">
        <v>17674</v>
      </c>
    </row>
    <row r="188" spans="1:20" x14ac:dyDescent="0.25">
      <c r="A188" t="s">
        <v>22</v>
      </c>
      <c r="B188" t="s">
        <v>27</v>
      </c>
      <c r="C188">
        <v>80</v>
      </c>
      <c r="D188">
        <v>1</v>
      </c>
      <c r="E188" t="s">
        <v>17669</v>
      </c>
      <c r="F188">
        <v>219</v>
      </c>
      <c r="G188">
        <v>0</v>
      </c>
      <c r="H188" t="s">
        <v>649</v>
      </c>
      <c r="I188" t="s">
        <v>17670</v>
      </c>
      <c r="J188" t="s">
        <v>17671</v>
      </c>
      <c r="K188" t="s">
        <v>4802</v>
      </c>
      <c r="L188" t="s">
        <v>5666</v>
      </c>
      <c r="M188" t="s">
        <v>17672</v>
      </c>
      <c r="N188" t="s">
        <v>639</v>
      </c>
      <c r="O188" t="s">
        <v>651</v>
      </c>
      <c r="P188" t="s">
        <v>26</v>
      </c>
      <c r="Q188" t="s">
        <v>652</v>
      </c>
      <c r="R188" t="s">
        <v>640</v>
      </c>
      <c r="S188" t="s">
        <v>17673</v>
      </c>
      <c r="T188" t="s">
        <v>17674</v>
      </c>
    </row>
    <row r="189" spans="1:20" x14ac:dyDescent="0.25">
      <c r="A189" t="s">
        <v>240</v>
      </c>
      <c r="B189" t="s">
        <v>246</v>
      </c>
      <c r="C189">
        <v>159</v>
      </c>
      <c r="D189">
        <v>2</v>
      </c>
      <c r="E189" t="s">
        <v>17675</v>
      </c>
      <c r="F189">
        <v>792</v>
      </c>
      <c r="G189">
        <v>0</v>
      </c>
      <c r="H189" t="s">
        <v>637</v>
      </c>
      <c r="I189" t="s">
        <v>17676</v>
      </c>
      <c r="J189" t="s">
        <v>654</v>
      </c>
      <c r="K189" t="s">
        <v>639</v>
      </c>
      <c r="L189" t="s">
        <v>640</v>
      </c>
      <c r="M189" t="s">
        <v>17677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17678</v>
      </c>
      <c r="T189" t="s">
        <v>17674</v>
      </c>
    </row>
    <row r="190" spans="1:20" x14ac:dyDescent="0.25">
      <c r="A190" t="s">
        <v>239</v>
      </c>
      <c r="B190" t="s">
        <v>245</v>
      </c>
      <c r="C190">
        <v>159</v>
      </c>
      <c r="D190">
        <v>2</v>
      </c>
      <c r="E190" t="s">
        <v>17675</v>
      </c>
      <c r="F190">
        <v>792</v>
      </c>
      <c r="G190">
        <v>0</v>
      </c>
      <c r="H190" t="s">
        <v>637</v>
      </c>
      <c r="I190" t="s">
        <v>17676</v>
      </c>
      <c r="J190" t="s">
        <v>654</v>
      </c>
      <c r="K190" t="s">
        <v>639</v>
      </c>
      <c r="L190" t="s">
        <v>640</v>
      </c>
      <c r="M190" t="s">
        <v>17677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17678</v>
      </c>
      <c r="T190" t="s">
        <v>17674</v>
      </c>
    </row>
    <row r="191" spans="1:20" x14ac:dyDescent="0.25">
      <c r="A191" t="s">
        <v>241</v>
      </c>
      <c r="B191" t="s">
        <v>247</v>
      </c>
      <c r="C191">
        <v>159</v>
      </c>
      <c r="D191">
        <v>2</v>
      </c>
      <c r="E191" t="s">
        <v>17675</v>
      </c>
      <c r="F191">
        <v>792</v>
      </c>
      <c r="G191">
        <v>0</v>
      </c>
      <c r="H191" t="s">
        <v>637</v>
      </c>
      <c r="I191" t="s">
        <v>17676</v>
      </c>
      <c r="J191" t="s">
        <v>654</v>
      </c>
      <c r="K191" t="s">
        <v>639</v>
      </c>
      <c r="L191" t="s">
        <v>640</v>
      </c>
      <c r="M191" t="s">
        <v>17677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17678</v>
      </c>
      <c r="T191" t="s">
        <v>17674</v>
      </c>
    </row>
    <row r="192" spans="1:20" x14ac:dyDescent="0.25">
      <c r="A192" t="s">
        <v>601</v>
      </c>
      <c r="B192" t="s">
        <v>602</v>
      </c>
      <c r="C192">
        <v>159</v>
      </c>
      <c r="D192">
        <v>2</v>
      </c>
      <c r="E192" t="s">
        <v>17675</v>
      </c>
      <c r="F192">
        <v>792</v>
      </c>
      <c r="G192">
        <v>0</v>
      </c>
      <c r="H192" t="s">
        <v>637</v>
      </c>
      <c r="I192" t="s">
        <v>17676</v>
      </c>
      <c r="J192" t="s">
        <v>654</v>
      </c>
      <c r="K192" t="s">
        <v>639</v>
      </c>
      <c r="L192" t="s">
        <v>640</v>
      </c>
      <c r="M192" t="s">
        <v>17677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17678</v>
      </c>
      <c r="T192" t="s">
        <v>17674</v>
      </c>
    </row>
    <row r="193" spans="1:20" x14ac:dyDescent="0.25">
      <c r="A193" t="s">
        <v>77</v>
      </c>
      <c r="B193" t="s">
        <v>78</v>
      </c>
      <c r="C193">
        <v>27.5</v>
      </c>
      <c r="D193">
        <v>4</v>
      </c>
      <c r="E193" t="s">
        <v>17679</v>
      </c>
      <c r="F193">
        <v>165</v>
      </c>
      <c r="G193">
        <v>0</v>
      </c>
      <c r="H193" t="s">
        <v>649</v>
      </c>
      <c r="I193" t="s">
        <v>665</v>
      </c>
      <c r="J193" t="s">
        <v>666</v>
      </c>
      <c r="K193" t="s">
        <v>667</v>
      </c>
      <c r="L193" t="s">
        <v>668</v>
      </c>
      <c r="M193" t="s">
        <v>17680</v>
      </c>
      <c r="N193" t="s">
        <v>639</v>
      </c>
      <c r="O193" t="s">
        <v>656</v>
      </c>
      <c r="P193" t="s">
        <v>26</v>
      </c>
      <c r="Q193" t="s">
        <v>652</v>
      </c>
      <c r="R193" t="s">
        <v>640</v>
      </c>
      <c r="S193" t="s">
        <v>17681</v>
      </c>
      <c r="T193" t="s">
        <v>17680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17682</v>
      </c>
      <c r="F194">
        <v>129</v>
      </c>
      <c r="G194">
        <v>0</v>
      </c>
      <c r="H194" t="s">
        <v>637</v>
      </c>
      <c r="I194" t="s">
        <v>1123</v>
      </c>
      <c r="J194" t="s">
        <v>808</v>
      </c>
      <c r="K194" t="s">
        <v>639</v>
      </c>
      <c r="L194" t="s">
        <v>640</v>
      </c>
      <c r="M194" t="s">
        <v>17683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17684</v>
      </c>
      <c r="T194" t="s">
        <v>17680</v>
      </c>
    </row>
    <row r="195" spans="1:20" x14ac:dyDescent="0.25">
      <c r="A195" t="s">
        <v>22</v>
      </c>
      <c r="B195" t="s">
        <v>27</v>
      </c>
      <c r="C195">
        <v>80</v>
      </c>
      <c r="D195">
        <v>1</v>
      </c>
      <c r="E195" t="s">
        <v>17685</v>
      </c>
      <c r="F195">
        <v>80</v>
      </c>
      <c r="G195">
        <v>0</v>
      </c>
      <c r="H195" t="s">
        <v>649</v>
      </c>
      <c r="I195" t="s">
        <v>4266</v>
      </c>
      <c r="J195" t="s">
        <v>17686</v>
      </c>
      <c r="K195" t="s">
        <v>886</v>
      </c>
      <c r="L195" t="s">
        <v>6763</v>
      </c>
      <c r="M195" t="s">
        <v>17687</v>
      </c>
      <c r="N195" t="s">
        <v>639</v>
      </c>
      <c r="O195" t="s">
        <v>651</v>
      </c>
      <c r="P195" t="s">
        <v>26</v>
      </c>
      <c r="Q195" t="s">
        <v>652</v>
      </c>
      <c r="R195" t="s">
        <v>640</v>
      </c>
      <c r="S195" t="s">
        <v>17688</v>
      </c>
      <c r="T195" t="s">
        <v>17687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17689</v>
      </c>
      <c r="F196">
        <v>200</v>
      </c>
      <c r="G196">
        <v>0</v>
      </c>
      <c r="H196" t="s">
        <v>637</v>
      </c>
      <c r="I196" t="s">
        <v>17690</v>
      </c>
      <c r="J196" t="s">
        <v>653</v>
      </c>
      <c r="K196" t="s">
        <v>639</v>
      </c>
      <c r="L196" t="s">
        <v>640</v>
      </c>
      <c r="M196" t="s">
        <v>17687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17691</v>
      </c>
      <c r="T196" t="s">
        <v>17687</v>
      </c>
    </row>
    <row r="197" spans="1:20" x14ac:dyDescent="0.25">
      <c r="A197" t="s">
        <v>101</v>
      </c>
      <c r="B197" t="s">
        <v>74</v>
      </c>
      <c r="C197">
        <v>90</v>
      </c>
      <c r="D197">
        <v>2</v>
      </c>
      <c r="E197" t="s">
        <v>17692</v>
      </c>
      <c r="F197">
        <v>153</v>
      </c>
      <c r="G197">
        <v>9</v>
      </c>
      <c r="H197" t="s">
        <v>677</v>
      </c>
      <c r="I197" t="s">
        <v>17693</v>
      </c>
      <c r="J197" t="s">
        <v>17694</v>
      </c>
      <c r="K197" t="s">
        <v>5973</v>
      </c>
      <c r="L197" t="s">
        <v>17695</v>
      </c>
      <c r="M197" t="s">
        <v>17696</v>
      </c>
      <c r="N197" t="s">
        <v>639</v>
      </c>
      <c r="O197" t="s">
        <v>678</v>
      </c>
      <c r="P197" t="s">
        <v>23</v>
      </c>
      <c r="Q197" t="s">
        <v>679</v>
      </c>
      <c r="R197" t="s">
        <v>640</v>
      </c>
      <c r="S197" t="s">
        <v>17697</v>
      </c>
      <c r="T197" t="s">
        <v>17696</v>
      </c>
    </row>
    <row r="198" spans="1:20" x14ac:dyDescent="0.25">
      <c r="A198" t="s">
        <v>291</v>
      </c>
      <c r="B198" t="s">
        <v>292</v>
      </c>
      <c r="C198">
        <v>0</v>
      </c>
      <c r="D198">
        <v>4</v>
      </c>
      <c r="E198" t="s">
        <v>17698</v>
      </c>
      <c r="F198">
        <v>0</v>
      </c>
      <c r="G198">
        <v>0</v>
      </c>
      <c r="H198" t="s">
        <v>649</v>
      </c>
      <c r="I198" t="s">
        <v>17699</v>
      </c>
      <c r="J198" t="s">
        <v>17700</v>
      </c>
      <c r="K198" t="s">
        <v>886</v>
      </c>
      <c r="L198" t="s">
        <v>17701</v>
      </c>
      <c r="M198" t="s">
        <v>17702</v>
      </c>
      <c r="N198" t="s">
        <v>752</v>
      </c>
      <c r="O198" t="s">
        <v>743</v>
      </c>
      <c r="P198" t="s">
        <v>744</v>
      </c>
      <c r="Q198" t="s">
        <v>745</v>
      </c>
      <c r="R198" t="s">
        <v>17703</v>
      </c>
      <c r="S198" t="s">
        <v>17704</v>
      </c>
      <c r="T198" t="s">
        <v>17702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17705</v>
      </c>
      <c r="F199">
        <v>200</v>
      </c>
      <c r="G199">
        <v>0</v>
      </c>
      <c r="H199" t="s">
        <v>637</v>
      </c>
      <c r="I199" t="s">
        <v>17706</v>
      </c>
      <c r="J199" t="s">
        <v>663</v>
      </c>
      <c r="K199" t="s">
        <v>639</v>
      </c>
      <c r="L199" t="s">
        <v>640</v>
      </c>
      <c r="M199" t="s">
        <v>17707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17708</v>
      </c>
      <c r="T199" t="s">
        <v>17707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17709</v>
      </c>
      <c r="F200">
        <v>100</v>
      </c>
      <c r="G200">
        <v>0</v>
      </c>
      <c r="H200" t="s">
        <v>637</v>
      </c>
      <c r="I200" t="s">
        <v>7862</v>
      </c>
      <c r="J200" t="s">
        <v>692</v>
      </c>
      <c r="K200" t="s">
        <v>639</v>
      </c>
      <c r="L200" t="s">
        <v>640</v>
      </c>
      <c r="M200" t="s">
        <v>17710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17711</v>
      </c>
      <c r="T200" t="s">
        <v>17710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17712</v>
      </c>
      <c r="F201">
        <v>200</v>
      </c>
      <c r="G201">
        <v>0</v>
      </c>
      <c r="H201" t="s">
        <v>637</v>
      </c>
      <c r="I201" t="s">
        <v>17713</v>
      </c>
      <c r="J201" t="s">
        <v>721</v>
      </c>
      <c r="K201" t="s">
        <v>639</v>
      </c>
      <c r="L201" t="s">
        <v>640</v>
      </c>
      <c r="M201" t="s">
        <v>17584</v>
      </c>
      <c r="N201" t="s">
        <v>639</v>
      </c>
      <c r="O201" t="s">
        <v>641</v>
      </c>
      <c r="P201" t="s">
        <v>5</v>
      </c>
      <c r="Q201" t="s">
        <v>642</v>
      </c>
      <c r="R201" t="s">
        <v>640</v>
      </c>
      <c r="S201" t="s">
        <v>17714</v>
      </c>
      <c r="T201" t="s">
        <v>17584</v>
      </c>
    </row>
    <row r="202" spans="1:20" x14ac:dyDescent="0.25">
      <c r="A202" t="s">
        <v>18</v>
      </c>
      <c r="B202" t="s">
        <v>19</v>
      </c>
      <c r="C202">
        <v>66.666666666666671</v>
      </c>
      <c r="D202">
        <v>3</v>
      </c>
      <c r="E202" t="s">
        <v>17715</v>
      </c>
      <c r="F202">
        <v>157</v>
      </c>
      <c r="G202">
        <v>7</v>
      </c>
      <c r="H202" t="s">
        <v>677</v>
      </c>
      <c r="I202" t="s">
        <v>4977</v>
      </c>
      <c r="J202" t="s">
        <v>4978</v>
      </c>
      <c r="K202" t="s">
        <v>4979</v>
      </c>
      <c r="L202" t="s">
        <v>4980</v>
      </c>
      <c r="M202" t="s">
        <v>17584</v>
      </c>
      <c r="N202" t="s">
        <v>639</v>
      </c>
      <c r="O202" t="s">
        <v>678</v>
      </c>
      <c r="P202" t="s">
        <v>23</v>
      </c>
      <c r="Q202" t="s">
        <v>679</v>
      </c>
      <c r="R202" t="s">
        <v>640</v>
      </c>
      <c r="S202" t="s">
        <v>17716</v>
      </c>
      <c r="T202" t="s">
        <v>17584</v>
      </c>
    </row>
    <row r="203" spans="1:20" x14ac:dyDescent="0.25">
      <c r="A203" t="s">
        <v>240</v>
      </c>
      <c r="B203" t="s">
        <v>246</v>
      </c>
      <c r="C203">
        <v>139</v>
      </c>
      <c r="D203">
        <v>2</v>
      </c>
      <c r="E203" t="s">
        <v>17717</v>
      </c>
      <c r="F203">
        <v>199</v>
      </c>
      <c r="G203">
        <v>0</v>
      </c>
      <c r="H203" t="s">
        <v>751</v>
      </c>
      <c r="I203" t="s">
        <v>17718</v>
      </c>
      <c r="J203" t="s">
        <v>17719</v>
      </c>
      <c r="K203" t="s">
        <v>4320</v>
      </c>
      <c r="L203" t="s">
        <v>17720</v>
      </c>
      <c r="M203" t="s">
        <v>17721</v>
      </c>
      <c r="N203" t="s">
        <v>752</v>
      </c>
      <c r="O203" t="s">
        <v>753</v>
      </c>
      <c r="P203" t="s">
        <v>744</v>
      </c>
      <c r="Q203" t="s">
        <v>745</v>
      </c>
      <c r="R203" t="s">
        <v>640</v>
      </c>
      <c r="S203" t="s">
        <v>17722</v>
      </c>
      <c r="T203" t="s">
        <v>17721</v>
      </c>
    </row>
    <row r="204" spans="1:20" x14ac:dyDescent="0.25">
      <c r="A204" t="s">
        <v>241</v>
      </c>
      <c r="B204" t="s">
        <v>247</v>
      </c>
      <c r="C204">
        <v>139</v>
      </c>
      <c r="D204">
        <v>1</v>
      </c>
      <c r="E204" t="s">
        <v>17723</v>
      </c>
      <c r="F204">
        <v>199</v>
      </c>
      <c r="G204">
        <v>0</v>
      </c>
      <c r="H204" t="s">
        <v>751</v>
      </c>
      <c r="I204" t="s">
        <v>17724</v>
      </c>
      <c r="J204" t="s">
        <v>17725</v>
      </c>
      <c r="K204" t="s">
        <v>13813</v>
      </c>
      <c r="L204" t="s">
        <v>17726</v>
      </c>
      <c r="M204" t="s">
        <v>17727</v>
      </c>
      <c r="N204" t="s">
        <v>752</v>
      </c>
      <c r="O204" t="s">
        <v>753</v>
      </c>
      <c r="P204" t="s">
        <v>744</v>
      </c>
      <c r="Q204" t="s">
        <v>745</v>
      </c>
      <c r="R204" t="s">
        <v>640</v>
      </c>
      <c r="S204" t="s">
        <v>17728</v>
      </c>
      <c r="T204" t="s">
        <v>17727</v>
      </c>
    </row>
    <row r="205" spans="1:20" x14ac:dyDescent="0.25">
      <c r="A205" t="s">
        <v>601</v>
      </c>
      <c r="B205" t="s">
        <v>602</v>
      </c>
      <c r="C205">
        <v>139</v>
      </c>
      <c r="D205">
        <v>1</v>
      </c>
      <c r="E205" t="s">
        <v>17723</v>
      </c>
      <c r="F205">
        <v>199</v>
      </c>
      <c r="G205">
        <v>0</v>
      </c>
      <c r="H205" t="s">
        <v>751</v>
      </c>
      <c r="I205" t="s">
        <v>17724</v>
      </c>
      <c r="J205" t="s">
        <v>17725</v>
      </c>
      <c r="K205" t="s">
        <v>13813</v>
      </c>
      <c r="L205" t="s">
        <v>17726</v>
      </c>
      <c r="M205" t="s">
        <v>17727</v>
      </c>
      <c r="N205" t="s">
        <v>752</v>
      </c>
      <c r="O205" t="s">
        <v>753</v>
      </c>
      <c r="P205" t="s">
        <v>744</v>
      </c>
      <c r="Q205" t="s">
        <v>745</v>
      </c>
      <c r="R205" t="s">
        <v>640</v>
      </c>
      <c r="S205" t="s">
        <v>17728</v>
      </c>
      <c r="T205" t="s">
        <v>17727</v>
      </c>
    </row>
    <row r="206" spans="1:20" x14ac:dyDescent="0.25">
      <c r="A206" t="s">
        <v>22</v>
      </c>
      <c r="B206" t="s">
        <v>27</v>
      </c>
      <c r="C206">
        <v>100</v>
      </c>
      <c r="D206">
        <v>1</v>
      </c>
      <c r="E206" t="s">
        <v>17729</v>
      </c>
      <c r="F206">
        <v>299</v>
      </c>
      <c r="G206">
        <v>0</v>
      </c>
      <c r="H206" t="s">
        <v>751</v>
      </c>
      <c r="I206" t="s">
        <v>17730</v>
      </c>
      <c r="J206" t="s">
        <v>17731</v>
      </c>
      <c r="K206" t="s">
        <v>17732</v>
      </c>
      <c r="L206" t="s">
        <v>17733</v>
      </c>
      <c r="M206" t="s">
        <v>17734</v>
      </c>
      <c r="N206" t="s">
        <v>752</v>
      </c>
      <c r="O206" t="s">
        <v>753</v>
      </c>
      <c r="P206" t="s">
        <v>744</v>
      </c>
      <c r="Q206" t="s">
        <v>745</v>
      </c>
      <c r="R206" t="s">
        <v>640</v>
      </c>
      <c r="S206" t="s">
        <v>17735</v>
      </c>
      <c r="T206" t="s">
        <v>17734</v>
      </c>
    </row>
    <row r="207" spans="1:20" x14ac:dyDescent="0.25">
      <c r="A207" t="s">
        <v>240</v>
      </c>
      <c r="B207" t="s">
        <v>246</v>
      </c>
      <c r="C207">
        <v>139</v>
      </c>
      <c r="D207">
        <v>2</v>
      </c>
      <c r="E207" t="s">
        <v>17729</v>
      </c>
      <c r="F207">
        <v>299</v>
      </c>
      <c r="G207">
        <v>0</v>
      </c>
      <c r="H207" t="s">
        <v>751</v>
      </c>
      <c r="I207" t="s">
        <v>17730</v>
      </c>
      <c r="J207" t="s">
        <v>17731</v>
      </c>
      <c r="K207" t="s">
        <v>17732</v>
      </c>
      <c r="L207" t="s">
        <v>17733</v>
      </c>
      <c r="M207" t="s">
        <v>17734</v>
      </c>
      <c r="N207" t="s">
        <v>752</v>
      </c>
      <c r="O207" t="s">
        <v>753</v>
      </c>
      <c r="P207" t="s">
        <v>744</v>
      </c>
      <c r="Q207" t="s">
        <v>745</v>
      </c>
      <c r="R207" t="s">
        <v>640</v>
      </c>
      <c r="S207" t="s">
        <v>17735</v>
      </c>
      <c r="T207" t="s">
        <v>17734</v>
      </c>
    </row>
    <row r="208" spans="1:20" x14ac:dyDescent="0.25">
      <c r="A208" t="s">
        <v>22</v>
      </c>
      <c r="B208" t="s">
        <v>27</v>
      </c>
      <c r="C208">
        <v>120</v>
      </c>
      <c r="D208">
        <v>2</v>
      </c>
      <c r="E208" t="s">
        <v>17736</v>
      </c>
      <c r="F208">
        <v>240</v>
      </c>
      <c r="G208">
        <v>0</v>
      </c>
      <c r="H208" t="s">
        <v>751</v>
      </c>
      <c r="I208" t="s">
        <v>9173</v>
      </c>
      <c r="J208" t="s">
        <v>9174</v>
      </c>
      <c r="K208" t="s">
        <v>809</v>
      </c>
      <c r="L208" t="s">
        <v>9175</v>
      </c>
      <c r="M208" t="s">
        <v>17737</v>
      </c>
      <c r="N208" t="s">
        <v>752</v>
      </c>
      <c r="O208" t="s">
        <v>753</v>
      </c>
      <c r="P208" t="s">
        <v>744</v>
      </c>
      <c r="Q208" t="s">
        <v>745</v>
      </c>
      <c r="R208" t="s">
        <v>640</v>
      </c>
      <c r="S208" t="s">
        <v>17738</v>
      </c>
      <c r="T208" t="s">
        <v>17737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17739</v>
      </c>
      <c r="F209">
        <v>200</v>
      </c>
      <c r="G209">
        <v>0</v>
      </c>
      <c r="H209" t="s">
        <v>637</v>
      </c>
      <c r="I209" t="s">
        <v>17740</v>
      </c>
      <c r="J209" t="s">
        <v>720</v>
      </c>
      <c r="K209" t="s">
        <v>639</v>
      </c>
      <c r="L209" t="s">
        <v>640</v>
      </c>
      <c r="M209" t="s">
        <v>17737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17741</v>
      </c>
      <c r="T209" t="s">
        <v>17737</v>
      </c>
    </row>
    <row r="210" spans="1:20" x14ac:dyDescent="0.25">
      <c r="A210" t="s">
        <v>14</v>
      </c>
      <c r="B210" t="s">
        <v>15</v>
      </c>
      <c r="C210">
        <v>65</v>
      </c>
      <c r="D210">
        <v>1</v>
      </c>
      <c r="E210" t="s">
        <v>17742</v>
      </c>
      <c r="F210">
        <v>329</v>
      </c>
      <c r="G210">
        <v>0</v>
      </c>
      <c r="H210" t="s">
        <v>751</v>
      </c>
      <c r="I210" t="s">
        <v>17743</v>
      </c>
      <c r="J210" t="s">
        <v>17744</v>
      </c>
      <c r="K210" t="s">
        <v>4718</v>
      </c>
      <c r="L210" t="s">
        <v>17745</v>
      </c>
      <c r="M210" t="s">
        <v>17746</v>
      </c>
      <c r="N210" t="s">
        <v>752</v>
      </c>
      <c r="O210" t="s">
        <v>743</v>
      </c>
      <c r="P210" t="s">
        <v>744</v>
      </c>
      <c r="Q210" t="s">
        <v>745</v>
      </c>
      <c r="R210" t="s">
        <v>640</v>
      </c>
      <c r="S210" t="s">
        <v>17747</v>
      </c>
      <c r="T210" t="s">
        <v>17748</v>
      </c>
    </row>
    <row r="211" spans="1:20" x14ac:dyDescent="0.25">
      <c r="A211" t="s">
        <v>112</v>
      </c>
      <c r="B211" t="s">
        <v>113</v>
      </c>
      <c r="C211">
        <v>65</v>
      </c>
      <c r="D211">
        <v>1</v>
      </c>
      <c r="E211" t="s">
        <v>17742</v>
      </c>
      <c r="F211">
        <v>329</v>
      </c>
      <c r="G211">
        <v>0</v>
      </c>
      <c r="H211" t="s">
        <v>751</v>
      </c>
      <c r="I211" t="s">
        <v>17743</v>
      </c>
      <c r="J211" t="s">
        <v>17744</v>
      </c>
      <c r="K211" t="s">
        <v>4718</v>
      </c>
      <c r="L211" t="s">
        <v>17745</v>
      </c>
      <c r="M211" t="s">
        <v>17746</v>
      </c>
      <c r="N211" t="s">
        <v>752</v>
      </c>
      <c r="O211" t="s">
        <v>743</v>
      </c>
      <c r="P211" t="s">
        <v>744</v>
      </c>
      <c r="Q211" t="s">
        <v>745</v>
      </c>
      <c r="R211" t="s">
        <v>640</v>
      </c>
      <c r="S211" t="s">
        <v>17747</v>
      </c>
      <c r="T211" t="s">
        <v>17748</v>
      </c>
    </row>
    <row r="212" spans="1:20" x14ac:dyDescent="0.25">
      <c r="A212" t="s">
        <v>241</v>
      </c>
      <c r="B212" t="s">
        <v>247</v>
      </c>
      <c r="C212">
        <v>139</v>
      </c>
      <c r="D212">
        <v>1</v>
      </c>
      <c r="E212" t="s">
        <v>17742</v>
      </c>
      <c r="F212">
        <v>329</v>
      </c>
      <c r="G212">
        <v>0</v>
      </c>
      <c r="H212" t="s">
        <v>751</v>
      </c>
      <c r="I212" t="s">
        <v>17743</v>
      </c>
      <c r="J212" t="s">
        <v>17744</v>
      </c>
      <c r="K212" t="s">
        <v>4718</v>
      </c>
      <c r="L212" t="s">
        <v>17745</v>
      </c>
      <c r="M212" t="s">
        <v>17746</v>
      </c>
      <c r="N212" t="s">
        <v>752</v>
      </c>
      <c r="O212" t="s">
        <v>743</v>
      </c>
      <c r="P212" t="s">
        <v>744</v>
      </c>
      <c r="Q212" t="s">
        <v>745</v>
      </c>
      <c r="R212" t="s">
        <v>640</v>
      </c>
      <c r="S212" t="s">
        <v>17747</v>
      </c>
      <c r="T212" t="s">
        <v>17748</v>
      </c>
    </row>
    <row r="213" spans="1:20" x14ac:dyDescent="0.25">
      <c r="A213" t="s">
        <v>239</v>
      </c>
      <c r="B213" t="s">
        <v>245</v>
      </c>
      <c r="C213">
        <v>139</v>
      </c>
      <c r="D213">
        <v>1</v>
      </c>
      <c r="E213" t="s">
        <v>17742</v>
      </c>
      <c r="F213">
        <v>329</v>
      </c>
      <c r="G213">
        <v>0</v>
      </c>
      <c r="H213" t="s">
        <v>751</v>
      </c>
      <c r="I213" t="s">
        <v>17743</v>
      </c>
      <c r="J213" t="s">
        <v>17744</v>
      </c>
      <c r="K213" t="s">
        <v>4718</v>
      </c>
      <c r="L213" t="s">
        <v>17745</v>
      </c>
      <c r="M213" t="s">
        <v>17746</v>
      </c>
      <c r="N213" t="s">
        <v>752</v>
      </c>
      <c r="O213" t="s">
        <v>743</v>
      </c>
      <c r="P213" t="s">
        <v>744</v>
      </c>
      <c r="Q213" t="s">
        <v>745</v>
      </c>
      <c r="R213" t="s">
        <v>640</v>
      </c>
      <c r="S213" t="s">
        <v>17747</v>
      </c>
      <c r="T213" t="s">
        <v>17748</v>
      </c>
    </row>
    <row r="214" spans="1:20" x14ac:dyDescent="0.25">
      <c r="A214" t="s">
        <v>240</v>
      </c>
      <c r="B214" t="s">
        <v>246</v>
      </c>
      <c r="C214">
        <v>139</v>
      </c>
      <c r="D214">
        <v>2</v>
      </c>
      <c r="E214" t="s">
        <v>17749</v>
      </c>
      <c r="F214">
        <v>199</v>
      </c>
      <c r="G214">
        <v>0</v>
      </c>
      <c r="H214" t="s">
        <v>751</v>
      </c>
      <c r="I214" t="s">
        <v>17750</v>
      </c>
      <c r="J214" t="s">
        <v>17751</v>
      </c>
      <c r="K214" t="s">
        <v>5973</v>
      </c>
      <c r="L214" t="s">
        <v>17752</v>
      </c>
      <c r="M214" t="s">
        <v>17753</v>
      </c>
      <c r="N214" t="s">
        <v>752</v>
      </c>
      <c r="O214" t="s">
        <v>753</v>
      </c>
      <c r="P214" t="s">
        <v>744</v>
      </c>
      <c r="Q214" t="s">
        <v>745</v>
      </c>
      <c r="R214" t="s">
        <v>640</v>
      </c>
      <c r="S214" t="s">
        <v>17754</v>
      </c>
      <c r="T214" t="s">
        <v>17755</v>
      </c>
    </row>
    <row r="215" spans="1:20" x14ac:dyDescent="0.25">
      <c r="A215" t="s">
        <v>10</v>
      </c>
      <c r="B215" t="s">
        <v>11</v>
      </c>
      <c r="C215">
        <v>50</v>
      </c>
      <c r="D215">
        <v>1</v>
      </c>
      <c r="E215" t="s">
        <v>17756</v>
      </c>
      <c r="F215">
        <v>150</v>
      </c>
      <c r="G215">
        <v>0</v>
      </c>
      <c r="H215" t="s">
        <v>751</v>
      </c>
      <c r="I215" t="s">
        <v>17757</v>
      </c>
      <c r="J215" t="s">
        <v>17758</v>
      </c>
      <c r="K215" t="s">
        <v>17759</v>
      </c>
      <c r="L215" t="s">
        <v>17760</v>
      </c>
      <c r="M215" t="s">
        <v>17761</v>
      </c>
      <c r="N215" t="s">
        <v>752</v>
      </c>
      <c r="O215" t="s">
        <v>743</v>
      </c>
      <c r="P215" t="s">
        <v>744</v>
      </c>
      <c r="Q215" t="s">
        <v>745</v>
      </c>
      <c r="R215" t="s">
        <v>640</v>
      </c>
      <c r="S215" t="s">
        <v>17762</v>
      </c>
      <c r="T215" t="s">
        <v>17763</v>
      </c>
    </row>
    <row r="216" spans="1:20" x14ac:dyDescent="0.25">
      <c r="A216" t="s">
        <v>112</v>
      </c>
      <c r="B216" t="s">
        <v>113</v>
      </c>
      <c r="C216">
        <v>50</v>
      </c>
      <c r="D216">
        <v>1</v>
      </c>
      <c r="E216" t="s">
        <v>17756</v>
      </c>
      <c r="F216">
        <v>150</v>
      </c>
      <c r="G216">
        <v>0</v>
      </c>
      <c r="H216" t="s">
        <v>751</v>
      </c>
      <c r="I216" t="s">
        <v>17757</v>
      </c>
      <c r="J216" t="s">
        <v>17758</v>
      </c>
      <c r="K216" t="s">
        <v>17759</v>
      </c>
      <c r="L216" t="s">
        <v>17760</v>
      </c>
      <c r="M216" t="s">
        <v>17761</v>
      </c>
      <c r="N216" t="s">
        <v>752</v>
      </c>
      <c r="O216" t="s">
        <v>743</v>
      </c>
      <c r="P216" t="s">
        <v>744</v>
      </c>
      <c r="Q216" t="s">
        <v>745</v>
      </c>
      <c r="R216" t="s">
        <v>640</v>
      </c>
      <c r="S216" t="s">
        <v>17762</v>
      </c>
      <c r="T216" t="s">
        <v>17763</v>
      </c>
    </row>
    <row r="217" spans="1:20" x14ac:dyDescent="0.25">
      <c r="A217" t="s">
        <v>110</v>
      </c>
      <c r="B217" t="s">
        <v>111</v>
      </c>
      <c r="C217">
        <v>50</v>
      </c>
      <c r="D217">
        <v>1</v>
      </c>
      <c r="E217" t="s">
        <v>17756</v>
      </c>
      <c r="F217">
        <v>150</v>
      </c>
      <c r="G217">
        <v>0</v>
      </c>
      <c r="H217" t="s">
        <v>751</v>
      </c>
      <c r="I217" t="s">
        <v>17757</v>
      </c>
      <c r="J217" t="s">
        <v>17758</v>
      </c>
      <c r="K217" t="s">
        <v>17759</v>
      </c>
      <c r="L217" t="s">
        <v>17760</v>
      </c>
      <c r="M217" t="s">
        <v>17761</v>
      </c>
      <c r="N217" t="s">
        <v>752</v>
      </c>
      <c r="O217" t="s">
        <v>743</v>
      </c>
      <c r="P217" t="s">
        <v>744</v>
      </c>
      <c r="Q217" t="s">
        <v>745</v>
      </c>
      <c r="R217" t="s">
        <v>640</v>
      </c>
      <c r="S217" t="s">
        <v>17762</v>
      </c>
      <c r="T217" t="s">
        <v>17763</v>
      </c>
    </row>
    <row r="218" spans="1:20" x14ac:dyDescent="0.25">
      <c r="A218" t="s">
        <v>240</v>
      </c>
      <c r="B218" t="s">
        <v>246</v>
      </c>
      <c r="C218">
        <v>159</v>
      </c>
      <c r="D218">
        <v>1</v>
      </c>
      <c r="E218" t="s">
        <v>17764</v>
      </c>
      <c r="F218">
        <v>198</v>
      </c>
      <c r="G218">
        <v>0</v>
      </c>
      <c r="H218" t="s">
        <v>637</v>
      </c>
      <c r="I218" t="s">
        <v>17765</v>
      </c>
      <c r="J218" t="s">
        <v>710</v>
      </c>
      <c r="K218" t="s">
        <v>639</v>
      </c>
      <c r="L218" t="s">
        <v>640</v>
      </c>
      <c r="M218" t="s">
        <v>17766</v>
      </c>
      <c r="N218" t="s">
        <v>639</v>
      </c>
      <c r="O218" t="s">
        <v>660</v>
      </c>
      <c r="P218" t="s">
        <v>5</v>
      </c>
      <c r="Q218" t="s">
        <v>642</v>
      </c>
      <c r="R218" t="s">
        <v>640</v>
      </c>
      <c r="S218" t="s">
        <v>17767</v>
      </c>
      <c r="T218" t="s">
        <v>17768</v>
      </c>
    </row>
    <row r="219" spans="1:20" x14ac:dyDescent="0.25">
      <c r="A219" t="s">
        <v>239</v>
      </c>
      <c r="B219" t="s">
        <v>245</v>
      </c>
      <c r="C219">
        <v>159</v>
      </c>
      <c r="D219">
        <v>1</v>
      </c>
      <c r="E219" t="s">
        <v>17764</v>
      </c>
      <c r="F219">
        <v>198</v>
      </c>
      <c r="G219">
        <v>0</v>
      </c>
      <c r="H219" t="s">
        <v>637</v>
      </c>
      <c r="I219" t="s">
        <v>17765</v>
      </c>
      <c r="J219" t="s">
        <v>710</v>
      </c>
      <c r="K219" t="s">
        <v>639</v>
      </c>
      <c r="L219" t="s">
        <v>640</v>
      </c>
      <c r="M219" t="s">
        <v>17766</v>
      </c>
      <c r="N219" t="s">
        <v>639</v>
      </c>
      <c r="O219" t="s">
        <v>660</v>
      </c>
      <c r="P219" t="s">
        <v>5</v>
      </c>
      <c r="Q219" t="s">
        <v>642</v>
      </c>
      <c r="R219" t="s">
        <v>640</v>
      </c>
      <c r="S219" t="s">
        <v>17767</v>
      </c>
      <c r="T219" t="s">
        <v>17768</v>
      </c>
    </row>
    <row r="220" spans="1:20" x14ac:dyDescent="0.25">
      <c r="A220" t="s">
        <v>22</v>
      </c>
      <c r="B220" t="s">
        <v>27</v>
      </c>
      <c r="C220">
        <v>66.333333333333329</v>
      </c>
      <c r="D220">
        <v>3</v>
      </c>
      <c r="E220" t="s">
        <v>17769</v>
      </c>
      <c r="F220">
        <v>197</v>
      </c>
      <c r="G220">
        <v>0</v>
      </c>
      <c r="H220" t="s">
        <v>637</v>
      </c>
      <c r="I220" t="s">
        <v>887</v>
      </c>
      <c r="J220" t="s">
        <v>719</v>
      </c>
      <c r="K220" t="s">
        <v>639</v>
      </c>
      <c r="L220" t="s">
        <v>640</v>
      </c>
      <c r="M220" t="s">
        <v>17770</v>
      </c>
      <c r="N220" t="s">
        <v>639</v>
      </c>
      <c r="O220" t="s">
        <v>641</v>
      </c>
      <c r="P220" t="s">
        <v>5</v>
      </c>
      <c r="Q220" t="s">
        <v>642</v>
      </c>
      <c r="R220" t="s">
        <v>640</v>
      </c>
      <c r="S220" t="s">
        <v>17771</v>
      </c>
      <c r="T220" t="s">
        <v>17770</v>
      </c>
    </row>
    <row r="221" spans="1:20" x14ac:dyDescent="0.25">
      <c r="A221" t="s">
        <v>239</v>
      </c>
      <c r="B221" t="s">
        <v>245</v>
      </c>
      <c r="C221">
        <v>139</v>
      </c>
      <c r="D221">
        <v>1</v>
      </c>
      <c r="E221" t="s">
        <v>17772</v>
      </c>
      <c r="F221">
        <v>199</v>
      </c>
      <c r="G221">
        <v>0</v>
      </c>
      <c r="H221" t="s">
        <v>751</v>
      </c>
      <c r="I221" t="s">
        <v>17773</v>
      </c>
      <c r="J221" t="s">
        <v>17774</v>
      </c>
      <c r="K221" t="s">
        <v>903</v>
      </c>
      <c r="L221" t="s">
        <v>17775</v>
      </c>
      <c r="M221" t="s">
        <v>17776</v>
      </c>
      <c r="N221" t="s">
        <v>752</v>
      </c>
      <c r="O221" t="s">
        <v>743</v>
      </c>
      <c r="P221" t="s">
        <v>744</v>
      </c>
      <c r="Q221" t="s">
        <v>745</v>
      </c>
      <c r="R221" t="s">
        <v>640</v>
      </c>
      <c r="S221" t="s">
        <v>17777</v>
      </c>
      <c r="T221" t="s">
        <v>17778</v>
      </c>
    </row>
    <row r="222" spans="1:20" x14ac:dyDescent="0.25">
      <c r="A222" t="s">
        <v>240</v>
      </c>
      <c r="B222" t="s">
        <v>246</v>
      </c>
      <c r="C222">
        <v>139</v>
      </c>
      <c r="D222">
        <v>1</v>
      </c>
      <c r="E222" t="s">
        <v>17772</v>
      </c>
      <c r="F222">
        <v>199</v>
      </c>
      <c r="G222">
        <v>0</v>
      </c>
      <c r="H222" t="s">
        <v>751</v>
      </c>
      <c r="I222" t="s">
        <v>17773</v>
      </c>
      <c r="J222" t="s">
        <v>17774</v>
      </c>
      <c r="K222" t="s">
        <v>903</v>
      </c>
      <c r="L222" t="s">
        <v>17775</v>
      </c>
      <c r="M222" t="s">
        <v>17776</v>
      </c>
      <c r="N222" t="s">
        <v>752</v>
      </c>
      <c r="O222" t="s">
        <v>743</v>
      </c>
      <c r="P222" t="s">
        <v>744</v>
      </c>
      <c r="Q222" t="s">
        <v>745</v>
      </c>
      <c r="R222" t="s">
        <v>640</v>
      </c>
      <c r="S222" t="s">
        <v>17777</v>
      </c>
      <c r="T222" t="s">
        <v>17778</v>
      </c>
    </row>
    <row r="223" spans="1:20" x14ac:dyDescent="0.25">
      <c r="A223" t="s">
        <v>240</v>
      </c>
      <c r="B223" t="s">
        <v>246</v>
      </c>
      <c r="C223">
        <v>139</v>
      </c>
      <c r="D223">
        <v>1</v>
      </c>
      <c r="E223" t="s">
        <v>17779</v>
      </c>
      <c r="F223">
        <v>597</v>
      </c>
      <c r="G223">
        <v>0</v>
      </c>
      <c r="H223" t="s">
        <v>751</v>
      </c>
      <c r="I223" t="s">
        <v>17780</v>
      </c>
      <c r="J223" t="s">
        <v>17781</v>
      </c>
      <c r="K223" t="s">
        <v>949</v>
      </c>
      <c r="L223" t="s">
        <v>17782</v>
      </c>
      <c r="M223" t="s">
        <v>17783</v>
      </c>
      <c r="N223" t="s">
        <v>752</v>
      </c>
      <c r="O223" t="s">
        <v>753</v>
      </c>
      <c r="P223" t="s">
        <v>744</v>
      </c>
      <c r="Q223" t="s">
        <v>745</v>
      </c>
      <c r="R223" t="s">
        <v>640</v>
      </c>
      <c r="S223" t="s">
        <v>17784</v>
      </c>
      <c r="T223" t="s">
        <v>17783</v>
      </c>
    </row>
    <row r="224" spans="1:20" x14ac:dyDescent="0.25">
      <c r="A224" t="s">
        <v>241</v>
      </c>
      <c r="B224" t="s">
        <v>247</v>
      </c>
      <c r="C224">
        <v>139</v>
      </c>
      <c r="D224">
        <v>1</v>
      </c>
      <c r="E224" t="s">
        <v>17779</v>
      </c>
      <c r="F224">
        <v>597</v>
      </c>
      <c r="G224">
        <v>0</v>
      </c>
      <c r="H224" t="s">
        <v>751</v>
      </c>
      <c r="I224" t="s">
        <v>17780</v>
      </c>
      <c r="J224" t="s">
        <v>17781</v>
      </c>
      <c r="K224" t="s">
        <v>949</v>
      </c>
      <c r="L224" t="s">
        <v>17782</v>
      </c>
      <c r="M224" t="s">
        <v>17783</v>
      </c>
      <c r="N224" t="s">
        <v>752</v>
      </c>
      <c r="O224" t="s">
        <v>753</v>
      </c>
      <c r="P224" t="s">
        <v>744</v>
      </c>
      <c r="Q224" t="s">
        <v>745</v>
      </c>
      <c r="R224" t="s">
        <v>640</v>
      </c>
      <c r="S224" t="s">
        <v>17784</v>
      </c>
      <c r="T224" t="s">
        <v>17783</v>
      </c>
    </row>
    <row r="225" spans="1:20" x14ac:dyDescent="0.25">
      <c r="A225" t="s">
        <v>601</v>
      </c>
      <c r="B225" t="s">
        <v>602</v>
      </c>
      <c r="C225">
        <v>139</v>
      </c>
      <c r="D225">
        <v>2</v>
      </c>
      <c r="E225" t="s">
        <v>17779</v>
      </c>
      <c r="F225">
        <v>597</v>
      </c>
      <c r="G225">
        <v>0</v>
      </c>
      <c r="H225" t="s">
        <v>751</v>
      </c>
      <c r="I225" t="s">
        <v>17780</v>
      </c>
      <c r="J225" t="s">
        <v>17781</v>
      </c>
      <c r="K225" t="s">
        <v>949</v>
      </c>
      <c r="L225" t="s">
        <v>17782</v>
      </c>
      <c r="M225" t="s">
        <v>17783</v>
      </c>
      <c r="N225" t="s">
        <v>752</v>
      </c>
      <c r="O225" t="s">
        <v>753</v>
      </c>
      <c r="P225" t="s">
        <v>744</v>
      </c>
      <c r="Q225" t="s">
        <v>745</v>
      </c>
      <c r="R225" t="s">
        <v>640</v>
      </c>
      <c r="S225" t="s">
        <v>17784</v>
      </c>
      <c r="T225" t="s">
        <v>17783</v>
      </c>
    </row>
    <row r="226" spans="1:20" x14ac:dyDescent="0.25">
      <c r="A226" t="s">
        <v>239</v>
      </c>
      <c r="B226" t="s">
        <v>245</v>
      </c>
      <c r="C226">
        <v>139</v>
      </c>
      <c r="D226">
        <v>2</v>
      </c>
      <c r="E226" t="s">
        <v>17779</v>
      </c>
      <c r="F226">
        <v>597</v>
      </c>
      <c r="G226">
        <v>0</v>
      </c>
      <c r="H226" t="s">
        <v>751</v>
      </c>
      <c r="I226" t="s">
        <v>17780</v>
      </c>
      <c r="J226" t="s">
        <v>17781</v>
      </c>
      <c r="K226" t="s">
        <v>949</v>
      </c>
      <c r="L226" t="s">
        <v>17782</v>
      </c>
      <c r="M226" t="s">
        <v>17783</v>
      </c>
      <c r="N226" t="s">
        <v>752</v>
      </c>
      <c r="O226" t="s">
        <v>753</v>
      </c>
      <c r="P226" t="s">
        <v>744</v>
      </c>
      <c r="Q226" t="s">
        <v>745</v>
      </c>
      <c r="R226" t="s">
        <v>640</v>
      </c>
      <c r="S226" t="s">
        <v>17784</v>
      </c>
      <c r="T226" t="s">
        <v>17783</v>
      </c>
    </row>
    <row r="227" spans="1:20" x14ac:dyDescent="0.25">
      <c r="A227" t="s">
        <v>241</v>
      </c>
      <c r="B227" t="s">
        <v>247</v>
      </c>
      <c r="C227">
        <v>139</v>
      </c>
      <c r="D227">
        <v>1</v>
      </c>
      <c r="E227" t="s">
        <v>17785</v>
      </c>
      <c r="F227">
        <v>199</v>
      </c>
      <c r="G227">
        <v>0</v>
      </c>
      <c r="H227" t="s">
        <v>751</v>
      </c>
      <c r="I227" t="s">
        <v>17786</v>
      </c>
      <c r="J227" t="s">
        <v>17787</v>
      </c>
      <c r="K227" t="s">
        <v>761</v>
      </c>
      <c r="L227" t="s">
        <v>17788</v>
      </c>
      <c r="M227" t="s">
        <v>17789</v>
      </c>
      <c r="N227" t="s">
        <v>752</v>
      </c>
      <c r="O227" t="s">
        <v>753</v>
      </c>
      <c r="P227" t="s">
        <v>744</v>
      </c>
      <c r="Q227" t="s">
        <v>745</v>
      </c>
      <c r="R227" t="s">
        <v>640</v>
      </c>
      <c r="S227" t="s">
        <v>17790</v>
      </c>
      <c r="T227" t="s">
        <v>17789</v>
      </c>
    </row>
    <row r="228" spans="1:20" x14ac:dyDescent="0.25">
      <c r="A228" t="s">
        <v>240</v>
      </c>
      <c r="B228" t="s">
        <v>246</v>
      </c>
      <c r="C228">
        <v>139</v>
      </c>
      <c r="D228">
        <v>1</v>
      </c>
      <c r="E228" t="s">
        <v>17785</v>
      </c>
      <c r="F228">
        <v>199</v>
      </c>
      <c r="G228">
        <v>0</v>
      </c>
      <c r="H228" t="s">
        <v>751</v>
      </c>
      <c r="I228" t="s">
        <v>17786</v>
      </c>
      <c r="J228" t="s">
        <v>17787</v>
      </c>
      <c r="K228" t="s">
        <v>761</v>
      </c>
      <c r="L228" t="s">
        <v>17788</v>
      </c>
      <c r="M228" t="s">
        <v>17789</v>
      </c>
      <c r="N228" t="s">
        <v>752</v>
      </c>
      <c r="O228" t="s">
        <v>753</v>
      </c>
      <c r="P228" t="s">
        <v>744</v>
      </c>
      <c r="Q228" t="s">
        <v>745</v>
      </c>
      <c r="R228" t="s">
        <v>640</v>
      </c>
      <c r="S228" t="s">
        <v>17790</v>
      </c>
      <c r="T228" t="s">
        <v>17789</v>
      </c>
    </row>
    <row r="229" spans="1:20" x14ac:dyDescent="0.25">
      <c r="A229" t="s">
        <v>241</v>
      </c>
      <c r="B229" t="s">
        <v>247</v>
      </c>
      <c r="C229">
        <v>139</v>
      </c>
      <c r="D229">
        <v>1</v>
      </c>
      <c r="E229" t="s">
        <v>17791</v>
      </c>
      <c r="F229">
        <v>199</v>
      </c>
      <c r="G229">
        <v>0</v>
      </c>
      <c r="H229" t="s">
        <v>751</v>
      </c>
      <c r="I229" t="s">
        <v>17792</v>
      </c>
      <c r="J229" t="s">
        <v>17793</v>
      </c>
      <c r="K229" t="s">
        <v>785</v>
      </c>
      <c r="L229" t="s">
        <v>17794</v>
      </c>
      <c r="M229" t="s">
        <v>17795</v>
      </c>
      <c r="N229" t="s">
        <v>752</v>
      </c>
      <c r="O229" t="s">
        <v>753</v>
      </c>
      <c r="P229" t="s">
        <v>744</v>
      </c>
      <c r="Q229" t="s">
        <v>745</v>
      </c>
      <c r="R229" t="s">
        <v>640</v>
      </c>
      <c r="S229" t="s">
        <v>17796</v>
      </c>
      <c r="T229" t="s">
        <v>17795</v>
      </c>
    </row>
    <row r="230" spans="1:20" x14ac:dyDescent="0.25">
      <c r="A230" t="s">
        <v>239</v>
      </c>
      <c r="B230" t="s">
        <v>245</v>
      </c>
      <c r="C230">
        <v>139</v>
      </c>
      <c r="D230">
        <v>1</v>
      </c>
      <c r="E230" t="s">
        <v>17791</v>
      </c>
      <c r="F230">
        <v>199</v>
      </c>
      <c r="G230">
        <v>0</v>
      </c>
      <c r="H230" t="s">
        <v>751</v>
      </c>
      <c r="I230" t="s">
        <v>17792</v>
      </c>
      <c r="J230" t="s">
        <v>17793</v>
      </c>
      <c r="K230" t="s">
        <v>785</v>
      </c>
      <c r="L230" t="s">
        <v>17794</v>
      </c>
      <c r="M230" t="s">
        <v>17795</v>
      </c>
      <c r="N230" t="s">
        <v>752</v>
      </c>
      <c r="O230" t="s">
        <v>753</v>
      </c>
      <c r="P230" t="s">
        <v>744</v>
      </c>
      <c r="Q230" t="s">
        <v>745</v>
      </c>
      <c r="R230" t="s">
        <v>640</v>
      </c>
      <c r="S230" t="s">
        <v>17796</v>
      </c>
      <c r="T230" t="s">
        <v>17795</v>
      </c>
    </row>
    <row r="231" spans="1:20" x14ac:dyDescent="0.25">
      <c r="A231" t="s">
        <v>601</v>
      </c>
      <c r="B231" t="s">
        <v>602</v>
      </c>
      <c r="C231">
        <v>139</v>
      </c>
      <c r="D231">
        <v>1</v>
      </c>
      <c r="E231" t="s">
        <v>17797</v>
      </c>
      <c r="F231">
        <v>199</v>
      </c>
      <c r="G231">
        <v>0</v>
      </c>
      <c r="H231" t="s">
        <v>751</v>
      </c>
      <c r="I231" t="s">
        <v>17798</v>
      </c>
      <c r="J231" t="s">
        <v>17799</v>
      </c>
      <c r="K231" t="s">
        <v>863</v>
      </c>
      <c r="L231" t="s">
        <v>17800</v>
      </c>
      <c r="M231" t="s">
        <v>17801</v>
      </c>
      <c r="N231" t="s">
        <v>752</v>
      </c>
      <c r="O231" t="s">
        <v>743</v>
      </c>
      <c r="P231" t="s">
        <v>744</v>
      </c>
      <c r="Q231" t="s">
        <v>745</v>
      </c>
      <c r="R231" t="s">
        <v>640</v>
      </c>
      <c r="S231" t="s">
        <v>17802</v>
      </c>
      <c r="T231" t="s">
        <v>17803</v>
      </c>
    </row>
    <row r="232" spans="1:20" x14ac:dyDescent="0.25">
      <c r="A232" t="s">
        <v>241</v>
      </c>
      <c r="B232" t="s">
        <v>247</v>
      </c>
      <c r="C232">
        <v>139</v>
      </c>
      <c r="D232">
        <v>1</v>
      </c>
      <c r="E232" t="s">
        <v>17797</v>
      </c>
      <c r="F232">
        <v>199</v>
      </c>
      <c r="G232">
        <v>0</v>
      </c>
      <c r="H232" t="s">
        <v>751</v>
      </c>
      <c r="I232" t="s">
        <v>17798</v>
      </c>
      <c r="J232" t="s">
        <v>17799</v>
      </c>
      <c r="K232" t="s">
        <v>863</v>
      </c>
      <c r="L232" t="s">
        <v>17800</v>
      </c>
      <c r="M232" t="s">
        <v>17801</v>
      </c>
      <c r="N232" t="s">
        <v>752</v>
      </c>
      <c r="O232" t="s">
        <v>743</v>
      </c>
      <c r="P232" t="s">
        <v>744</v>
      </c>
      <c r="Q232" t="s">
        <v>745</v>
      </c>
      <c r="R232" t="s">
        <v>640</v>
      </c>
      <c r="S232" t="s">
        <v>17802</v>
      </c>
      <c r="T232" t="s">
        <v>17803</v>
      </c>
    </row>
    <row r="233" spans="1:20" x14ac:dyDescent="0.25">
      <c r="A233" t="s">
        <v>240</v>
      </c>
      <c r="B233" t="s">
        <v>246</v>
      </c>
      <c r="C233">
        <v>139</v>
      </c>
      <c r="D233">
        <v>2</v>
      </c>
      <c r="E233" t="s">
        <v>17804</v>
      </c>
      <c r="F233">
        <v>199</v>
      </c>
      <c r="G233">
        <v>0</v>
      </c>
      <c r="H233" t="s">
        <v>751</v>
      </c>
      <c r="I233" t="s">
        <v>17805</v>
      </c>
      <c r="J233" t="s">
        <v>17806</v>
      </c>
      <c r="K233" t="s">
        <v>902</v>
      </c>
      <c r="L233" t="s">
        <v>17807</v>
      </c>
      <c r="M233" t="s">
        <v>17808</v>
      </c>
      <c r="N233" t="s">
        <v>752</v>
      </c>
      <c r="O233" t="s">
        <v>753</v>
      </c>
      <c r="P233" t="s">
        <v>744</v>
      </c>
      <c r="Q233" t="s">
        <v>745</v>
      </c>
      <c r="R233" t="s">
        <v>640</v>
      </c>
      <c r="S233" t="s">
        <v>17809</v>
      </c>
      <c r="T233" t="s">
        <v>17808</v>
      </c>
    </row>
    <row r="234" spans="1:20" x14ac:dyDescent="0.25">
      <c r="A234" t="s">
        <v>147</v>
      </c>
      <c r="B234" t="s">
        <v>148</v>
      </c>
      <c r="C234">
        <v>65</v>
      </c>
      <c r="D234">
        <v>12</v>
      </c>
      <c r="E234" t="s">
        <v>17810</v>
      </c>
      <c r="F234">
        <v>399</v>
      </c>
      <c r="G234">
        <v>0</v>
      </c>
      <c r="H234" t="s">
        <v>637</v>
      </c>
      <c r="I234" t="s">
        <v>12260</v>
      </c>
      <c r="J234" t="s">
        <v>659</v>
      </c>
      <c r="K234" t="s">
        <v>639</v>
      </c>
      <c r="L234" t="s">
        <v>640</v>
      </c>
      <c r="M234" t="s">
        <v>17811</v>
      </c>
      <c r="N234" t="s">
        <v>639</v>
      </c>
      <c r="O234" t="s">
        <v>641</v>
      </c>
      <c r="P234" t="s">
        <v>5</v>
      </c>
      <c r="Q234" t="s">
        <v>642</v>
      </c>
      <c r="R234" t="s">
        <v>17812</v>
      </c>
      <c r="S234" t="s">
        <v>17813</v>
      </c>
      <c r="T234" t="s">
        <v>17811</v>
      </c>
    </row>
    <row r="235" spans="1:20" x14ac:dyDescent="0.25">
      <c r="A235" t="s">
        <v>22</v>
      </c>
      <c r="B235" t="s">
        <v>213</v>
      </c>
      <c r="C235">
        <v>20</v>
      </c>
      <c r="D235">
        <v>1</v>
      </c>
      <c r="E235" t="s">
        <v>17814</v>
      </c>
      <c r="F235">
        <v>20</v>
      </c>
      <c r="G235">
        <v>0</v>
      </c>
      <c r="H235" t="s">
        <v>677</v>
      </c>
      <c r="I235" t="s">
        <v>17815</v>
      </c>
      <c r="J235" t="s">
        <v>17816</v>
      </c>
      <c r="K235" t="s">
        <v>790</v>
      </c>
      <c r="L235" t="s">
        <v>17817</v>
      </c>
      <c r="M235" t="s">
        <v>17818</v>
      </c>
      <c r="N235" t="s">
        <v>639</v>
      </c>
      <c r="O235" t="s">
        <v>678</v>
      </c>
      <c r="P235" t="s">
        <v>23</v>
      </c>
      <c r="Q235" t="s">
        <v>679</v>
      </c>
      <c r="R235" t="s">
        <v>640</v>
      </c>
      <c r="S235" t="s">
        <v>17819</v>
      </c>
      <c r="T235" t="s">
        <v>17818</v>
      </c>
    </row>
    <row r="236" spans="1:20" x14ac:dyDescent="0.25">
      <c r="A236" t="s">
        <v>147</v>
      </c>
      <c r="B236" t="s">
        <v>148</v>
      </c>
      <c r="C236">
        <v>65</v>
      </c>
      <c r="D236">
        <v>12</v>
      </c>
      <c r="E236" t="s">
        <v>17820</v>
      </c>
      <c r="F236">
        <v>399</v>
      </c>
      <c r="G236">
        <v>0</v>
      </c>
      <c r="H236" t="s">
        <v>637</v>
      </c>
      <c r="I236" t="s">
        <v>11927</v>
      </c>
      <c r="J236" t="s">
        <v>780</v>
      </c>
      <c r="K236" t="s">
        <v>639</v>
      </c>
      <c r="L236" t="s">
        <v>640</v>
      </c>
      <c r="M236" t="s">
        <v>17821</v>
      </c>
      <c r="N236" t="s">
        <v>639</v>
      </c>
      <c r="O236" t="s">
        <v>641</v>
      </c>
      <c r="P236" t="s">
        <v>5</v>
      </c>
      <c r="Q236" t="s">
        <v>642</v>
      </c>
      <c r="R236" t="s">
        <v>640</v>
      </c>
      <c r="S236" t="s">
        <v>17822</v>
      </c>
      <c r="T236" t="s">
        <v>17821</v>
      </c>
    </row>
    <row r="237" spans="1:20" x14ac:dyDescent="0.25">
      <c r="A237" t="s">
        <v>22</v>
      </c>
      <c r="B237" t="s">
        <v>213</v>
      </c>
      <c r="C237">
        <v>19</v>
      </c>
      <c r="D237">
        <v>1</v>
      </c>
      <c r="E237" t="s">
        <v>17823</v>
      </c>
      <c r="F237">
        <v>19</v>
      </c>
      <c r="G237">
        <v>0</v>
      </c>
      <c r="H237" t="s">
        <v>677</v>
      </c>
      <c r="I237" t="s">
        <v>17824</v>
      </c>
      <c r="J237" t="s">
        <v>17825</v>
      </c>
      <c r="K237" t="s">
        <v>790</v>
      </c>
      <c r="L237" t="s">
        <v>17826</v>
      </c>
      <c r="M237" t="s">
        <v>17827</v>
      </c>
      <c r="N237" t="s">
        <v>639</v>
      </c>
      <c r="O237" t="s">
        <v>678</v>
      </c>
      <c r="P237" t="s">
        <v>23</v>
      </c>
      <c r="Q237" t="s">
        <v>679</v>
      </c>
      <c r="R237" t="s">
        <v>640</v>
      </c>
      <c r="S237" t="s">
        <v>17828</v>
      </c>
      <c r="T237" t="s">
        <v>17827</v>
      </c>
    </row>
    <row r="238" spans="1:20" x14ac:dyDescent="0.25">
      <c r="A238" t="s">
        <v>241</v>
      </c>
      <c r="B238" t="s">
        <v>247</v>
      </c>
      <c r="C238">
        <v>139</v>
      </c>
      <c r="D238">
        <v>1</v>
      </c>
      <c r="E238" t="s">
        <v>17829</v>
      </c>
      <c r="F238">
        <v>199</v>
      </c>
      <c r="G238">
        <v>0</v>
      </c>
      <c r="H238" t="s">
        <v>751</v>
      </c>
      <c r="I238" t="s">
        <v>17830</v>
      </c>
      <c r="J238" t="s">
        <v>17831</v>
      </c>
      <c r="K238" t="s">
        <v>830</v>
      </c>
      <c r="L238" t="s">
        <v>17832</v>
      </c>
      <c r="M238" t="s">
        <v>17833</v>
      </c>
      <c r="N238" t="s">
        <v>752</v>
      </c>
      <c r="O238" t="s">
        <v>753</v>
      </c>
      <c r="P238" t="s">
        <v>744</v>
      </c>
      <c r="Q238" t="s">
        <v>745</v>
      </c>
      <c r="R238" t="s">
        <v>640</v>
      </c>
      <c r="S238" t="s">
        <v>17834</v>
      </c>
      <c r="T238" t="s">
        <v>17833</v>
      </c>
    </row>
    <row r="239" spans="1:20" x14ac:dyDescent="0.25">
      <c r="A239" t="s">
        <v>239</v>
      </c>
      <c r="B239" t="s">
        <v>245</v>
      </c>
      <c r="C239">
        <v>139</v>
      </c>
      <c r="D239">
        <v>1</v>
      </c>
      <c r="E239" t="s">
        <v>17829</v>
      </c>
      <c r="F239">
        <v>199</v>
      </c>
      <c r="G239">
        <v>0</v>
      </c>
      <c r="H239" t="s">
        <v>751</v>
      </c>
      <c r="I239" t="s">
        <v>17830</v>
      </c>
      <c r="J239" t="s">
        <v>17831</v>
      </c>
      <c r="K239" t="s">
        <v>830</v>
      </c>
      <c r="L239" t="s">
        <v>17832</v>
      </c>
      <c r="M239" t="s">
        <v>17833</v>
      </c>
      <c r="N239" t="s">
        <v>752</v>
      </c>
      <c r="O239" t="s">
        <v>753</v>
      </c>
      <c r="P239" t="s">
        <v>744</v>
      </c>
      <c r="Q239" t="s">
        <v>745</v>
      </c>
      <c r="R239" t="s">
        <v>640</v>
      </c>
      <c r="S239" t="s">
        <v>17834</v>
      </c>
      <c r="T239" t="s">
        <v>17833</v>
      </c>
    </row>
    <row r="240" spans="1:20" x14ac:dyDescent="0.25">
      <c r="A240" t="s">
        <v>601</v>
      </c>
      <c r="B240" t="s">
        <v>602</v>
      </c>
      <c r="C240">
        <v>139</v>
      </c>
      <c r="D240">
        <v>1</v>
      </c>
      <c r="E240" t="s">
        <v>17835</v>
      </c>
      <c r="F240">
        <v>199</v>
      </c>
      <c r="G240">
        <v>0</v>
      </c>
      <c r="H240" t="s">
        <v>751</v>
      </c>
      <c r="I240" t="s">
        <v>17836</v>
      </c>
      <c r="J240" t="s">
        <v>17837</v>
      </c>
      <c r="K240" t="s">
        <v>1009</v>
      </c>
      <c r="L240" t="s">
        <v>17838</v>
      </c>
      <c r="M240" t="s">
        <v>17839</v>
      </c>
      <c r="N240" t="s">
        <v>752</v>
      </c>
      <c r="O240" t="s">
        <v>753</v>
      </c>
      <c r="P240" t="s">
        <v>744</v>
      </c>
      <c r="Q240" t="s">
        <v>745</v>
      </c>
      <c r="R240" t="s">
        <v>640</v>
      </c>
      <c r="S240" t="s">
        <v>17840</v>
      </c>
      <c r="T240" t="s">
        <v>17839</v>
      </c>
    </row>
    <row r="241" spans="1:20" x14ac:dyDescent="0.25">
      <c r="A241" t="s">
        <v>241</v>
      </c>
      <c r="B241" t="s">
        <v>247</v>
      </c>
      <c r="C241">
        <v>139</v>
      </c>
      <c r="D241">
        <v>1</v>
      </c>
      <c r="E241" t="s">
        <v>17835</v>
      </c>
      <c r="F241">
        <v>199</v>
      </c>
      <c r="G241">
        <v>0</v>
      </c>
      <c r="H241" t="s">
        <v>751</v>
      </c>
      <c r="I241" t="s">
        <v>17836</v>
      </c>
      <c r="J241" t="s">
        <v>17837</v>
      </c>
      <c r="K241" t="s">
        <v>1009</v>
      </c>
      <c r="L241" t="s">
        <v>17838</v>
      </c>
      <c r="M241" t="s">
        <v>17839</v>
      </c>
      <c r="N241" t="s">
        <v>752</v>
      </c>
      <c r="O241" t="s">
        <v>753</v>
      </c>
      <c r="P241" t="s">
        <v>744</v>
      </c>
      <c r="Q241" t="s">
        <v>745</v>
      </c>
      <c r="R241" t="s">
        <v>640</v>
      </c>
      <c r="S241" t="s">
        <v>17840</v>
      </c>
      <c r="T241" t="s">
        <v>17839</v>
      </c>
    </row>
    <row r="242" spans="1:20" x14ac:dyDescent="0.25">
      <c r="A242" t="s">
        <v>240</v>
      </c>
      <c r="B242" t="s">
        <v>246</v>
      </c>
      <c r="C242">
        <v>139</v>
      </c>
      <c r="D242">
        <v>2</v>
      </c>
      <c r="E242" t="s">
        <v>17841</v>
      </c>
      <c r="F242">
        <v>199</v>
      </c>
      <c r="G242">
        <v>0</v>
      </c>
      <c r="H242" t="s">
        <v>751</v>
      </c>
      <c r="I242" t="s">
        <v>17842</v>
      </c>
      <c r="J242" t="s">
        <v>17843</v>
      </c>
      <c r="K242" t="s">
        <v>17844</v>
      </c>
      <c r="L242" t="s">
        <v>17845</v>
      </c>
      <c r="M242" t="s">
        <v>17846</v>
      </c>
      <c r="N242" t="s">
        <v>752</v>
      </c>
      <c r="O242" t="s">
        <v>743</v>
      </c>
      <c r="P242" t="s">
        <v>744</v>
      </c>
      <c r="Q242" t="s">
        <v>745</v>
      </c>
      <c r="R242" t="s">
        <v>640</v>
      </c>
      <c r="S242" t="s">
        <v>17847</v>
      </c>
      <c r="T242" t="s">
        <v>17848</v>
      </c>
    </row>
    <row r="243" spans="1:20" x14ac:dyDescent="0.25">
      <c r="A243" t="s">
        <v>12</v>
      </c>
      <c r="B243" t="s">
        <v>13</v>
      </c>
      <c r="C243">
        <v>50</v>
      </c>
      <c r="D243">
        <v>2</v>
      </c>
      <c r="E243" t="s">
        <v>17849</v>
      </c>
      <c r="F243">
        <v>150</v>
      </c>
      <c r="G243">
        <v>0</v>
      </c>
      <c r="H243" t="s">
        <v>751</v>
      </c>
      <c r="I243" t="s">
        <v>17850</v>
      </c>
      <c r="J243" t="s">
        <v>17851</v>
      </c>
      <c r="K243" t="s">
        <v>17852</v>
      </c>
      <c r="L243" t="s">
        <v>17853</v>
      </c>
      <c r="M243" t="s">
        <v>17848</v>
      </c>
      <c r="N243" t="s">
        <v>752</v>
      </c>
      <c r="O243" t="s">
        <v>753</v>
      </c>
      <c r="P243" t="s">
        <v>744</v>
      </c>
      <c r="Q243" t="s">
        <v>745</v>
      </c>
      <c r="R243" t="s">
        <v>640</v>
      </c>
      <c r="S243" t="s">
        <v>17854</v>
      </c>
      <c r="T243" t="s">
        <v>17855</v>
      </c>
    </row>
    <row r="244" spans="1:20" x14ac:dyDescent="0.25">
      <c r="A244" t="s">
        <v>110</v>
      </c>
      <c r="B244" t="s">
        <v>111</v>
      </c>
      <c r="C244">
        <v>50</v>
      </c>
      <c r="D244">
        <v>1</v>
      </c>
      <c r="E244" t="s">
        <v>17849</v>
      </c>
      <c r="F244">
        <v>150</v>
      </c>
      <c r="G244">
        <v>0</v>
      </c>
      <c r="H244" t="s">
        <v>751</v>
      </c>
      <c r="I244" t="s">
        <v>17850</v>
      </c>
      <c r="J244" t="s">
        <v>17851</v>
      </c>
      <c r="K244" t="s">
        <v>17852</v>
      </c>
      <c r="L244" t="s">
        <v>17853</v>
      </c>
      <c r="M244" t="s">
        <v>17848</v>
      </c>
      <c r="N244" t="s">
        <v>752</v>
      </c>
      <c r="O244" t="s">
        <v>753</v>
      </c>
      <c r="P244" t="s">
        <v>744</v>
      </c>
      <c r="Q244" t="s">
        <v>745</v>
      </c>
      <c r="R244" t="s">
        <v>640</v>
      </c>
      <c r="S244" t="s">
        <v>17854</v>
      </c>
      <c r="T244" t="s">
        <v>17855</v>
      </c>
    </row>
    <row r="245" spans="1:20" x14ac:dyDescent="0.25">
      <c r="A245" t="s">
        <v>601</v>
      </c>
      <c r="B245" t="s">
        <v>602</v>
      </c>
      <c r="C245">
        <v>139</v>
      </c>
      <c r="D245">
        <v>1</v>
      </c>
      <c r="E245" t="s">
        <v>17856</v>
      </c>
      <c r="F245">
        <v>199</v>
      </c>
      <c r="G245">
        <v>0</v>
      </c>
      <c r="H245" t="s">
        <v>751</v>
      </c>
      <c r="I245" t="s">
        <v>17857</v>
      </c>
      <c r="J245" t="s">
        <v>17858</v>
      </c>
      <c r="K245" t="s">
        <v>971</v>
      </c>
      <c r="L245" t="s">
        <v>17859</v>
      </c>
      <c r="M245" t="s">
        <v>17860</v>
      </c>
      <c r="N245" t="s">
        <v>752</v>
      </c>
      <c r="O245" t="s">
        <v>753</v>
      </c>
      <c r="P245" t="s">
        <v>744</v>
      </c>
      <c r="Q245" t="s">
        <v>745</v>
      </c>
      <c r="R245" t="s">
        <v>640</v>
      </c>
      <c r="S245" t="s">
        <v>17861</v>
      </c>
      <c r="T245" t="s">
        <v>17860</v>
      </c>
    </row>
    <row r="246" spans="1:20" x14ac:dyDescent="0.25">
      <c r="A246" t="s">
        <v>239</v>
      </c>
      <c r="B246" t="s">
        <v>245</v>
      </c>
      <c r="C246">
        <v>139</v>
      </c>
      <c r="D246">
        <v>1</v>
      </c>
      <c r="E246" t="s">
        <v>17856</v>
      </c>
      <c r="F246">
        <v>199</v>
      </c>
      <c r="G246">
        <v>0</v>
      </c>
      <c r="H246" t="s">
        <v>751</v>
      </c>
      <c r="I246" t="s">
        <v>17857</v>
      </c>
      <c r="J246" t="s">
        <v>17858</v>
      </c>
      <c r="K246" t="s">
        <v>971</v>
      </c>
      <c r="L246" t="s">
        <v>17859</v>
      </c>
      <c r="M246" t="s">
        <v>17860</v>
      </c>
      <c r="N246" t="s">
        <v>752</v>
      </c>
      <c r="O246" t="s">
        <v>753</v>
      </c>
      <c r="P246" t="s">
        <v>744</v>
      </c>
      <c r="Q246" t="s">
        <v>745</v>
      </c>
      <c r="R246" t="s">
        <v>640</v>
      </c>
      <c r="S246" t="s">
        <v>17861</v>
      </c>
      <c r="T246" t="s">
        <v>17860</v>
      </c>
    </row>
    <row r="247" spans="1:20" x14ac:dyDescent="0.25">
      <c r="A247" t="s">
        <v>601</v>
      </c>
      <c r="B247" t="s">
        <v>602</v>
      </c>
      <c r="C247">
        <v>139</v>
      </c>
      <c r="D247">
        <v>1</v>
      </c>
      <c r="E247" t="s">
        <v>17862</v>
      </c>
      <c r="F247">
        <v>199</v>
      </c>
      <c r="G247">
        <v>0</v>
      </c>
      <c r="H247" t="s">
        <v>751</v>
      </c>
      <c r="I247" t="s">
        <v>17863</v>
      </c>
      <c r="J247" t="s">
        <v>17864</v>
      </c>
      <c r="K247" t="s">
        <v>4956</v>
      </c>
      <c r="L247" t="s">
        <v>17865</v>
      </c>
      <c r="M247" t="s">
        <v>17860</v>
      </c>
      <c r="N247" t="s">
        <v>752</v>
      </c>
      <c r="O247" t="s">
        <v>753</v>
      </c>
      <c r="P247" t="s">
        <v>744</v>
      </c>
      <c r="Q247" t="s">
        <v>745</v>
      </c>
      <c r="R247" t="s">
        <v>640</v>
      </c>
      <c r="S247" t="s">
        <v>17866</v>
      </c>
      <c r="T247" t="s">
        <v>17867</v>
      </c>
    </row>
    <row r="248" spans="1:20" x14ac:dyDescent="0.25">
      <c r="A248" t="s">
        <v>241</v>
      </c>
      <c r="B248" t="s">
        <v>247</v>
      </c>
      <c r="C248">
        <v>139</v>
      </c>
      <c r="D248">
        <v>1</v>
      </c>
      <c r="E248" t="s">
        <v>17862</v>
      </c>
      <c r="F248">
        <v>199</v>
      </c>
      <c r="G248">
        <v>0</v>
      </c>
      <c r="H248" t="s">
        <v>751</v>
      </c>
      <c r="I248" t="s">
        <v>17863</v>
      </c>
      <c r="J248" t="s">
        <v>17864</v>
      </c>
      <c r="K248" t="s">
        <v>4956</v>
      </c>
      <c r="L248" t="s">
        <v>17865</v>
      </c>
      <c r="M248" t="s">
        <v>17860</v>
      </c>
      <c r="N248" t="s">
        <v>752</v>
      </c>
      <c r="O248" t="s">
        <v>753</v>
      </c>
      <c r="P248" t="s">
        <v>744</v>
      </c>
      <c r="Q248" t="s">
        <v>745</v>
      </c>
      <c r="R248" t="s">
        <v>640</v>
      </c>
      <c r="S248" t="s">
        <v>17866</v>
      </c>
      <c r="T248" t="s">
        <v>17867</v>
      </c>
    </row>
    <row r="249" spans="1:20" x14ac:dyDescent="0.25">
      <c r="A249" t="s">
        <v>18</v>
      </c>
      <c r="B249" t="s">
        <v>19</v>
      </c>
      <c r="C249">
        <v>66.666666666666671</v>
      </c>
      <c r="D249">
        <v>3</v>
      </c>
      <c r="E249" t="s">
        <v>17868</v>
      </c>
      <c r="F249">
        <v>100</v>
      </c>
      <c r="G249">
        <v>0</v>
      </c>
      <c r="H249" t="s">
        <v>637</v>
      </c>
      <c r="I249" t="s">
        <v>994</v>
      </c>
      <c r="J249" t="s">
        <v>653</v>
      </c>
      <c r="K249" t="s">
        <v>639</v>
      </c>
      <c r="L249" t="s">
        <v>640</v>
      </c>
      <c r="M249" t="s">
        <v>17869</v>
      </c>
      <c r="N249" t="s">
        <v>639</v>
      </c>
      <c r="O249" t="s">
        <v>641</v>
      </c>
      <c r="P249" t="s">
        <v>5</v>
      </c>
      <c r="Q249" t="s">
        <v>642</v>
      </c>
      <c r="R249" t="s">
        <v>640</v>
      </c>
      <c r="S249" t="s">
        <v>17870</v>
      </c>
      <c r="T249" t="s">
        <v>17869</v>
      </c>
    </row>
    <row r="250" spans="1:20" x14ac:dyDescent="0.25">
      <c r="A250" t="s">
        <v>601</v>
      </c>
      <c r="B250" t="s">
        <v>602</v>
      </c>
      <c r="C250">
        <v>139</v>
      </c>
      <c r="D250">
        <v>1</v>
      </c>
      <c r="E250" t="s">
        <v>17871</v>
      </c>
      <c r="F250">
        <v>398</v>
      </c>
      <c r="G250">
        <v>0</v>
      </c>
      <c r="H250" t="s">
        <v>751</v>
      </c>
      <c r="I250" t="s">
        <v>17872</v>
      </c>
      <c r="J250" t="s">
        <v>17873</v>
      </c>
      <c r="K250" t="s">
        <v>4791</v>
      </c>
      <c r="L250" t="s">
        <v>17874</v>
      </c>
      <c r="M250" t="s">
        <v>17875</v>
      </c>
      <c r="N250" t="s">
        <v>752</v>
      </c>
      <c r="O250" t="s">
        <v>743</v>
      </c>
      <c r="P250" t="s">
        <v>744</v>
      </c>
      <c r="Q250" t="s">
        <v>745</v>
      </c>
      <c r="R250" t="s">
        <v>640</v>
      </c>
      <c r="S250" t="s">
        <v>17876</v>
      </c>
      <c r="T250" t="s">
        <v>17877</v>
      </c>
    </row>
    <row r="251" spans="1:20" x14ac:dyDescent="0.25">
      <c r="A251" t="s">
        <v>241</v>
      </c>
      <c r="B251" t="s">
        <v>247</v>
      </c>
      <c r="C251">
        <v>139</v>
      </c>
      <c r="D251">
        <v>1</v>
      </c>
      <c r="E251" t="s">
        <v>17871</v>
      </c>
      <c r="F251">
        <v>398</v>
      </c>
      <c r="G251">
        <v>0</v>
      </c>
      <c r="H251" t="s">
        <v>751</v>
      </c>
      <c r="I251" t="s">
        <v>17872</v>
      </c>
      <c r="J251" t="s">
        <v>17873</v>
      </c>
      <c r="K251" t="s">
        <v>4791</v>
      </c>
      <c r="L251" t="s">
        <v>17874</v>
      </c>
      <c r="M251" t="s">
        <v>17875</v>
      </c>
      <c r="N251" t="s">
        <v>752</v>
      </c>
      <c r="O251" t="s">
        <v>743</v>
      </c>
      <c r="P251" t="s">
        <v>744</v>
      </c>
      <c r="Q251" t="s">
        <v>745</v>
      </c>
      <c r="R251" t="s">
        <v>640</v>
      </c>
      <c r="S251" t="s">
        <v>17876</v>
      </c>
      <c r="T251" t="s">
        <v>17877</v>
      </c>
    </row>
    <row r="252" spans="1:20" x14ac:dyDescent="0.25">
      <c r="A252" t="s">
        <v>240</v>
      </c>
      <c r="B252" t="s">
        <v>246</v>
      </c>
      <c r="C252">
        <v>139</v>
      </c>
      <c r="D252">
        <v>1</v>
      </c>
      <c r="E252" t="s">
        <v>17871</v>
      </c>
      <c r="F252">
        <v>398</v>
      </c>
      <c r="G252">
        <v>0</v>
      </c>
      <c r="H252" t="s">
        <v>751</v>
      </c>
      <c r="I252" t="s">
        <v>17872</v>
      </c>
      <c r="J252" t="s">
        <v>17873</v>
      </c>
      <c r="K252" t="s">
        <v>4791</v>
      </c>
      <c r="L252" t="s">
        <v>17874</v>
      </c>
      <c r="M252" t="s">
        <v>17875</v>
      </c>
      <c r="N252" t="s">
        <v>752</v>
      </c>
      <c r="O252" t="s">
        <v>743</v>
      </c>
      <c r="P252" t="s">
        <v>744</v>
      </c>
      <c r="Q252" t="s">
        <v>745</v>
      </c>
      <c r="R252" t="s">
        <v>640</v>
      </c>
      <c r="S252" t="s">
        <v>17876</v>
      </c>
      <c r="T252" t="s">
        <v>17877</v>
      </c>
    </row>
    <row r="253" spans="1:20" x14ac:dyDescent="0.25">
      <c r="A253" t="s">
        <v>239</v>
      </c>
      <c r="B253" t="s">
        <v>245</v>
      </c>
      <c r="C253">
        <v>139</v>
      </c>
      <c r="D253">
        <v>1</v>
      </c>
      <c r="E253" t="s">
        <v>17871</v>
      </c>
      <c r="F253">
        <v>398</v>
      </c>
      <c r="G253">
        <v>0</v>
      </c>
      <c r="H253" t="s">
        <v>751</v>
      </c>
      <c r="I253" t="s">
        <v>17872</v>
      </c>
      <c r="J253" t="s">
        <v>17873</v>
      </c>
      <c r="K253" t="s">
        <v>4791</v>
      </c>
      <c r="L253" t="s">
        <v>17874</v>
      </c>
      <c r="M253" t="s">
        <v>17875</v>
      </c>
      <c r="N253" t="s">
        <v>752</v>
      </c>
      <c r="O253" t="s">
        <v>743</v>
      </c>
      <c r="P253" t="s">
        <v>744</v>
      </c>
      <c r="Q253" t="s">
        <v>745</v>
      </c>
      <c r="R253" t="s">
        <v>640</v>
      </c>
      <c r="S253" t="s">
        <v>17876</v>
      </c>
      <c r="T253" t="s">
        <v>17877</v>
      </c>
    </row>
    <row r="254" spans="1:20" x14ac:dyDescent="0.25">
      <c r="A254" t="s">
        <v>241</v>
      </c>
      <c r="B254" t="s">
        <v>247</v>
      </c>
      <c r="C254">
        <v>139</v>
      </c>
      <c r="D254">
        <v>1</v>
      </c>
      <c r="E254" t="s">
        <v>17878</v>
      </c>
      <c r="F254">
        <v>199</v>
      </c>
      <c r="G254">
        <v>0</v>
      </c>
      <c r="H254" t="s">
        <v>751</v>
      </c>
      <c r="I254" t="s">
        <v>17879</v>
      </c>
      <c r="J254" t="s">
        <v>17880</v>
      </c>
      <c r="K254" t="s">
        <v>730</v>
      </c>
      <c r="L254" t="s">
        <v>17881</v>
      </c>
      <c r="M254" t="s">
        <v>17882</v>
      </c>
      <c r="N254" t="s">
        <v>752</v>
      </c>
      <c r="O254" t="s">
        <v>753</v>
      </c>
      <c r="P254" t="s">
        <v>744</v>
      </c>
      <c r="Q254" t="s">
        <v>745</v>
      </c>
      <c r="R254" t="s">
        <v>640</v>
      </c>
      <c r="S254" t="s">
        <v>17883</v>
      </c>
      <c r="T254" t="s">
        <v>17882</v>
      </c>
    </row>
    <row r="255" spans="1:20" x14ac:dyDescent="0.25">
      <c r="A255" t="s">
        <v>239</v>
      </c>
      <c r="B255" t="s">
        <v>245</v>
      </c>
      <c r="C255">
        <v>139</v>
      </c>
      <c r="D255">
        <v>1</v>
      </c>
      <c r="E255" t="s">
        <v>17878</v>
      </c>
      <c r="F255">
        <v>199</v>
      </c>
      <c r="G255">
        <v>0</v>
      </c>
      <c r="H255" t="s">
        <v>751</v>
      </c>
      <c r="I255" t="s">
        <v>17879</v>
      </c>
      <c r="J255" t="s">
        <v>17880</v>
      </c>
      <c r="K255" t="s">
        <v>730</v>
      </c>
      <c r="L255" t="s">
        <v>17881</v>
      </c>
      <c r="M255" t="s">
        <v>17882</v>
      </c>
      <c r="N255" t="s">
        <v>752</v>
      </c>
      <c r="O255" t="s">
        <v>753</v>
      </c>
      <c r="P255" t="s">
        <v>744</v>
      </c>
      <c r="Q255" t="s">
        <v>745</v>
      </c>
      <c r="R255" t="s">
        <v>640</v>
      </c>
      <c r="S255" t="s">
        <v>17883</v>
      </c>
      <c r="T255" t="s">
        <v>17882</v>
      </c>
    </row>
    <row r="256" spans="1:20" x14ac:dyDescent="0.25">
      <c r="A256" t="s">
        <v>18</v>
      </c>
      <c r="B256" t="s">
        <v>19</v>
      </c>
      <c r="C256">
        <v>66.666666666666671</v>
      </c>
      <c r="D256">
        <v>3</v>
      </c>
      <c r="E256" t="s">
        <v>17884</v>
      </c>
      <c r="F256">
        <v>100</v>
      </c>
      <c r="G256">
        <v>0</v>
      </c>
      <c r="H256" t="s">
        <v>637</v>
      </c>
      <c r="I256" t="s">
        <v>17885</v>
      </c>
      <c r="J256" t="s">
        <v>653</v>
      </c>
      <c r="K256" t="s">
        <v>639</v>
      </c>
      <c r="L256" t="s">
        <v>640</v>
      </c>
      <c r="M256" t="s">
        <v>17882</v>
      </c>
      <c r="N256" t="s">
        <v>639</v>
      </c>
      <c r="O256" t="s">
        <v>641</v>
      </c>
      <c r="P256" t="s">
        <v>5</v>
      </c>
      <c r="Q256" t="s">
        <v>642</v>
      </c>
      <c r="R256" t="s">
        <v>640</v>
      </c>
      <c r="S256" t="s">
        <v>17886</v>
      </c>
      <c r="T256" t="s">
        <v>17882</v>
      </c>
    </row>
    <row r="257" spans="1:20" x14ac:dyDescent="0.25">
      <c r="A257" t="s">
        <v>601</v>
      </c>
      <c r="B257" t="s">
        <v>602</v>
      </c>
      <c r="C257">
        <v>159</v>
      </c>
      <c r="D257">
        <v>1</v>
      </c>
      <c r="E257" t="s">
        <v>17887</v>
      </c>
      <c r="F257">
        <v>99</v>
      </c>
      <c r="G257">
        <v>0</v>
      </c>
      <c r="H257" t="s">
        <v>637</v>
      </c>
      <c r="I257" t="s">
        <v>17888</v>
      </c>
      <c r="J257" t="s">
        <v>653</v>
      </c>
      <c r="K257" t="s">
        <v>639</v>
      </c>
      <c r="L257" t="s">
        <v>640</v>
      </c>
      <c r="M257" t="s">
        <v>17882</v>
      </c>
      <c r="N257" t="s">
        <v>639</v>
      </c>
      <c r="O257" t="s">
        <v>641</v>
      </c>
      <c r="P257" t="s">
        <v>5</v>
      </c>
      <c r="Q257" t="s">
        <v>642</v>
      </c>
      <c r="R257" t="s">
        <v>640</v>
      </c>
      <c r="S257" t="s">
        <v>17889</v>
      </c>
      <c r="T257" t="s">
        <v>17882</v>
      </c>
    </row>
    <row r="258" spans="1:20" x14ac:dyDescent="0.25">
      <c r="A258" t="s">
        <v>72</v>
      </c>
      <c r="B258" t="s">
        <v>799</v>
      </c>
      <c r="C258">
        <v>150</v>
      </c>
      <c r="D258">
        <v>1</v>
      </c>
      <c r="E258" t="s">
        <v>17890</v>
      </c>
      <c r="F258">
        <v>100</v>
      </c>
      <c r="G258">
        <v>0</v>
      </c>
      <c r="H258" t="s">
        <v>637</v>
      </c>
      <c r="I258" t="s">
        <v>6900</v>
      </c>
      <c r="J258" t="s">
        <v>655</v>
      </c>
      <c r="K258" t="s">
        <v>639</v>
      </c>
      <c r="L258" t="s">
        <v>640</v>
      </c>
      <c r="M258" t="s">
        <v>17891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17892</v>
      </c>
      <c r="T258" t="s">
        <v>17891</v>
      </c>
    </row>
    <row r="259" spans="1:20" x14ac:dyDescent="0.25">
      <c r="A259" t="s">
        <v>239</v>
      </c>
      <c r="B259" t="s">
        <v>245</v>
      </c>
      <c r="C259">
        <v>159</v>
      </c>
      <c r="D259">
        <v>1</v>
      </c>
      <c r="E259" t="s">
        <v>17893</v>
      </c>
      <c r="F259">
        <v>99</v>
      </c>
      <c r="G259">
        <v>0</v>
      </c>
      <c r="H259" t="s">
        <v>637</v>
      </c>
      <c r="I259" t="s">
        <v>17894</v>
      </c>
      <c r="J259" t="s">
        <v>732</v>
      </c>
      <c r="K259" t="s">
        <v>639</v>
      </c>
      <c r="L259" t="s">
        <v>640</v>
      </c>
      <c r="M259" t="s">
        <v>17891</v>
      </c>
      <c r="N259" t="s">
        <v>639</v>
      </c>
      <c r="O259" t="s">
        <v>641</v>
      </c>
      <c r="P259" t="s">
        <v>5</v>
      </c>
      <c r="Q259" t="s">
        <v>642</v>
      </c>
      <c r="R259" t="s">
        <v>640</v>
      </c>
      <c r="S259" t="s">
        <v>17895</v>
      </c>
      <c r="T259" t="s">
        <v>17891</v>
      </c>
    </row>
    <row r="260" spans="1:20" x14ac:dyDescent="0.25">
      <c r="A260" t="s">
        <v>147</v>
      </c>
      <c r="B260" t="s">
        <v>148</v>
      </c>
      <c r="C260">
        <v>50</v>
      </c>
      <c r="D260">
        <v>6</v>
      </c>
      <c r="E260" t="s">
        <v>17896</v>
      </c>
      <c r="F260">
        <v>200</v>
      </c>
      <c r="G260">
        <v>0</v>
      </c>
      <c r="H260" t="s">
        <v>637</v>
      </c>
      <c r="I260" t="s">
        <v>17897</v>
      </c>
      <c r="J260" t="s">
        <v>681</v>
      </c>
      <c r="K260" t="s">
        <v>639</v>
      </c>
      <c r="L260" t="s">
        <v>640</v>
      </c>
      <c r="M260" t="s">
        <v>17898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17899</v>
      </c>
      <c r="T260" t="s">
        <v>17898</v>
      </c>
    </row>
    <row r="261" spans="1:20" x14ac:dyDescent="0.25">
      <c r="A261" t="s">
        <v>240</v>
      </c>
      <c r="B261" t="s">
        <v>246</v>
      </c>
      <c r="C261">
        <v>139</v>
      </c>
      <c r="D261">
        <v>1</v>
      </c>
      <c r="E261" t="s">
        <v>17900</v>
      </c>
      <c r="F261">
        <v>199</v>
      </c>
      <c r="G261">
        <v>0</v>
      </c>
      <c r="H261" t="s">
        <v>751</v>
      </c>
      <c r="I261" t="s">
        <v>17901</v>
      </c>
      <c r="J261" t="s">
        <v>17902</v>
      </c>
      <c r="K261" t="s">
        <v>730</v>
      </c>
      <c r="L261" t="s">
        <v>17903</v>
      </c>
      <c r="M261" t="s">
        <v>17904</v>
      </c>
      <c r="N261" t="s">
        <v>752</v>
      </c>
      <c r="O261" t="s">
        <v>743</v>
      </c>
      <c r="P261" t="s">
        <v>744</v>
      </c>
      <c r="Q261" t="s">
        <v>745</v>
      </c>
      <c r="R261" t="s">
        <v>640</v>
      </c>
      <c r="S261" t="s">
        <v>17905</v>
      </c>
      <c r="T261" t="s">
        <v>17898</v>
      </c>
    </row>
    <row r="262" spans="1:20" x14ac:dyDescent="0.25">
      <c r="A262" t="s">
        <v>239</v>
      </c>
      <c r="B262" t="s">
        <v>245</v>
      </c>
      <c r="C262">
        <v>139</v>
      </c>
      <c r="D262">
        <v>1</v>
      </c>
      <c r="E262" t="s">
        <v>17900</v>
      </c>
      <c r="F262">
        <v>199</v>
      </c>
      <c r="G262">
        <v>0</v>
      </c>
      <c r="H262" t="s">
        <v>751</v>
      </c>
      <c r="I262" t="s">
        <v>17901</v>
      </c>
      <c r="J262" t="s">
        <v>17902</v>
      </c>
      <c r="K262" t="s">
        <v>730</v>
      </c>
      <c r="L262" t="s">
        <v>17903</v>
      </c>
      <c r="M262" t="s">
        <v>17904</v>
      </c>
      <c r="N262" t="s">
        <v>752</v>
      </c>
      <c r="O262" t="s">
        <v>743</v>
      </c>
      <c r="P262" t="s">
        <v>744</v>
      </c>
      <c r="Q262" t="s">
        <v>745</v>
      </c>
      <c r="R262" t="s">
        <v>640</v>
      </c>
      <c r="S262" t="s">
        <v>17905</v>
      </c>
      <c r="T262" t="s">
        <v>17898</v>
      </c>
    </row>
    <row r="263" spans="1:20" x14ac:dyDescent="0.25">
      <c r="A263" t="s">
        <v>240</v>
      </c>
      <c r="B263" t="s">
        <v>246</v>
      </c>
      <c r="C263">
        <v>139</v>
      </c>
      <c r="D263">
        <v>1</v>
      </c>
      <c r="E263" t="s">
        <v>17906</v>
      </c>
      <c r="F263">
        <v>199</v>
      </c>
      <c r="G263">
        <v>0</v>
      </c>
      <c r="H263" t="s">
        <v>751</v>
      </c>
      <c r="I263" t="s">
        <v>9084</v>
      </c>
      <c r="J263" t="s">
        <v>9085</v>
      </c>
      <c r="K263" t="s">
        <v>809</v>
      </c>
      <c r="L263" t="s">
        <v>9086</v>
      </c>
      <c r="M263" t="s">
        <v>17898</v>
      </c>
      <c r="N263" t="s">
        <v>752</v>
      </c>
      <c r="O263" t="s">
        <v>753</v>
      </c>
      <c r="P263" t="s">
        <v>744</v>
      </c>
      <c r="Q263" t="s">
        <v>745</v>
      </c>
      <c r="R263" t="s">
        <v>640</v>
      </c>
      <c r="S263" t="s">
        <v>17907</v>
      </c>
      <c r="T263" t="s">
        <v>17898</v>
      </c>
    </row>
    <row r="264" spans="1:20" x14ac:dyDescent="0.25">
      <c r="A264" t="s">
        <v>239</v>
      </c>
      <c r="B264" t="s">
        <v>245</v>
      </c>
      <c r="C264">
        <v>139</v>
      </c>
      <c r="D264">
        <v>1</v>
      </c>
      <c r="E264" t="s">
        <v>17906</v>
      </c>
      <c r="F264">
        <v>199</v>
      </c>
      <c r="G264">
        <v>0</v>
      </c>
      <c r="H264" t="s">
        <v>751</v>
      </c>
      <c r="I264" t="s">
        <v>9084</v>
      </c>
      <c r="J264" t="s">
        <v>9085</v>
      </c>
      <c r="K264" t="s">
        <v>809</v>
      </c>
      <c r="L264" t="s">
        <v>9086</v>
      </c>
      <c r="M264" t="s">
        <v>17898</v>
      </c>
      <c r="N264" t="s">
        <v>752</v>
      </c>
      <c r="O264" t="s">
        <v>753</v>
      </c>
      <c r="P264" t="s">
        <v>744</v>
      </c>
      <c r="Q264" t="s">
        <v>745</v>
      </c>
      <c r="R264" t="s">
        <v>640</v>
      </c>
      <c r="S264" t="s">
        <v>17907</v>
      </c>
      <c r="T264" t="s">
        <v>17898</v>
      </c>
    </row>
    <row r="265" spans="1:20" x14ac:dyDescent="0.25">
      <c r="A265" t="s">
        <v>239</v>
      </c>
      <c r="B265" t="s">
        <v>245</v>
      </c>
      <c r="C265">
        <v>159</v>
      </c>
      <c r="D265">
        <v>1</v>
      </c>
      <c r="E265" t="s">
        <v>17908</v>
      </c>
      <c r="F265">
        <v>99</v>
      </c>
      <c r="G265">
        <v>0</v>
      </c>
      <c r="H265" t="s">
        <v>637</v>
      </c>
      <c r="I265" t="s">
        <v>17909</v>
      </c>
      <c r="J265" t="s">
        <v>676</v>
      </c>
      <c r="K265" t="s">
        <v>639</v>
      </c>
      <c r="L265" t="s">
        <v>640</v>
      </c>
      <c r="M265" t="s">
        <v>17891</v>
      </c>
      <c r="N265" t="s">
        <v>639</v>
      </c>
      <c r="O265" t="s">
        <v>647</v>
      </c>
      <c r="P265" t="s">
        <v>5</v>
      </c>
      <c r="Q265" t="s">
        <v>648</v>
      </c>
      <c r="R265" t="s">
        <v>640</v>
      </c>
      <c r="S265" t="s">
        <v>17910</v>
      </c>
      <c r="T265" t="s">
        <v>17911</v>
      </c>
    </row>
    <row r="266" spans="1:20" x14ac:dyDescent="0.25">
      <c r="A266" t="s">
        <v>240</v>
      </c>
      <c r="B266" t="s">
        <v>246</v>
      </c>
      <c r="C266">
        <v>139</v>
      </c>
      <c r="D266">
        <v>1</v>
      </c>
      <c r="E266" t="s">
        <v>17912</v>
      </c>
      <c r="F266">
        <v>199</v>
      </c>
      <c r="G266">
        <v>0</v>
      </c>
      <c r="H266" t="s">
        <v>751</v>
      </c>
      <c r="I266" t="s">
        <v>17913</v>
      </c>
      <c r="J266" t="s">
        <v>17914</v>
      </c>
      <c r="K266" t="s">
        <v>8745</v>
      </c>
      <c r="L266" t="s">
        <v>17915</v>
      </c>
      <c r="M266" t="s">
        <v>17911</v>
      </c>
      <c r="N266" t="s">
        <v>752</v>
      </c>
      <c r="O266" t="s">
        <v>753</v>
      </c>
      <c r="P266" t="s">
        <v>744</v>
      </c>
      <c r="Q266" t="s">
        <v>745</v>
      </c>
      <c r="R266" t="s">
        <v>640</v>
      </c>
      <c r="S266" t="s">
        <v>17916</v>
      </c>
      <c r="T266" t="s">
        <v>17911</v>
      </c>
    </row>
    <row r="267" spans="1:20" x14ac:dyDescent="0.25">
      <c r="A267" t="s">
        <v>241</v>
      </c>
      <c r="B267" t="s">
        <v>247</v>
      </c>
      <c r="C267">
        <v>139</v>
      </c>
      <c r="D267">
        <v>1</v>
      </c>
      <c r="E267" t="s">
        <v>17912</v>
      </c>
      <c r="F267">
        <v>199</v>
      </c>
      <c r="G267">
        <v>0</v>
      </c>
      <c r="H267" t="s">
        <v>751</v>
      </c>
      <c r="I267" t="s">
        <v>17913</v>
      </c>
      <c r="J267" t="s">
        <v>17914</v>
      </c>
      <c r="K267" t="s">
        <v>8745</v>
      </c>
      <c r="L267" t="s">
        <v>17915</v>
      </c>
      <c r="M267" t="s">
        <v>17911</v>
      </c>
      <c r="N267" t="s">
        <v>752</v>
      </c>
      <c r="O267" t="s">
        <v>753</v>
      </c>
      <c r="P267" t="s">
        <v>744</v>
      </c>
      <c r="Q267" t="s">
        <v>745</v>
      </c>
      <c r="R267" t="s">
        <v>640</v>
      </c>
      <c r="S267" t="s">
        <v>17916</v>
      </c>
      <c r="T267" t="s">
        <v>17911</v>
      </c>
    </row>
    <row r="268" spans="1:20" x14ac:dyDescent="0.25">
      <c r="A268" t="s">
        <v>240</v>
      </c>
      <c r="B268" t="s">
        <v>246</v>
      </c>
      <c r="C268">
        <v>139</v>
      </c>
      <c r="D268">
        <v>1</v>
      </c>
      <c r="E268" t="s">
        <v>17917</v>
      </c>
      <c r="F268">
        <v>199</v>
      </c>
      <c r="G268">
        <v>0</v>
      </c>
      <c r="H268" t="s">
        <v>751</v>
      </c>
      <c r="I268" t="s">
        <v>17918</v>
      </c>
      <c r="J268" t="s">
        <v>17919</v>
      </c>
      <c r="K268" t="s">
        <v>863</v>
      </c>
      <c r="L268" t="s">
        <v>17920</v>
      </c>
      <c r="M268" t="s">
        <v>17921</v>
      </c>
      <c r="N268" t="s">
        <v>752</v>
      </c>
      <c r="O268" t="s">
        <v>753</v>
      </c>
      <c r="P268" t="s">
        <v>744</v>
      </c>
      <c r="Q268" t="s">
        <v>745</v>
      </c>
      <c r="R268" t="s">
        <v>640</v>
      </c>
      <c r="S268" t="s">
        <v>17922</v>
      </c>
      <c r="T268" t="s">
        <v>17921</v>
      </c>
    </row>
    <row r="269" spans="1:20" x14ac:dyDescent="0.25">
      <c r="A269" t="s">
        <v>601</v>
      </c>
      <c r="B269" t="s">
        <v>602</v>
      </c>
      <c r="C269">
        <v>139</v>
      </c>
      <c r="D269">
        <v>1</v>
      </c>
      <c r="E269" t="s">
        <v>17917</v>
      </c>
      <c r="F269">
        <v>199</v>
      </c>
      <c r="G269">
        <v>0</v>
      </c>
      <c r="H269" t="s">
        <v>751</v>
      </c>
      <c r="I269" t="s">
        <v>17918</v>
      </c>
      <c r="J269" t="s">
        <v>17919</v>
      </c>
      <c r="K269" t="s">
        <v>863</v>
      </c>
      <c r="L269" t="s">
        <v>17920</v>
      </c>
      <c r="M269" t="s">
        <v>17921</v>
      </c>
      <c r="N269" t="s">
        <v>752</v>
      </c>
      <c r="O269" t="s">
        <v>753</v>
      </c>
      <c r="P269" t="s">
        <v>744</v>
      </c>
      <c r="Q269" t="s">
        <v>745</v>
      </c>
      <c r="R269" t="s">
        <v>640</v>
      </c>
      <c r="S269" t="s">
        <v>17922</v>
      </c>
      <c r="T269" t="s">
        <v>17921</v>
      </c>
    </row>
    <row r="270" spans="1:20" x14ac:dyDescent="0.25">
      <c r="A270" t="s">
        <v>601</v>
      </c>
      <c r="B270" t="s">
        <v>602</v>
      </c>
      <c r="C270">
        <v>139</v>
      </c>
      <c r="D270">
        <v>1</v>
      </c>
      <c r="E270" t="s">
        <v>17923</v>
      </c>
      <c r="F270">
        <v>199</v>
      </c>
      <c r="G270">
        <v>0</v>
      </c>
      <c r="H270" t="s">
        <v>751</v>
      </c>
      <c r="I270" t="s">
        <v>17924</v>
      </c>
      <c r="J270" t="s">
        <v>17925</v>
      </c>
      <c r="K270" t="s">
        <v>17926</v>
      </c>
      <c r="L270" t="s">
        <v>17927</v>
      </c>
      <c r="M270" t="s">
        <v>17928</v>
      </c>
      <c r="N270" t="s">
        <v>752</v>
      </c>
      <c r="O270" t="s">
        <v>753</v>
      </c>
      <c r="P270" t="s">
        <v>744</v>
      </c>
      <c r="Q270" t="s">
        <v>745</v>
      </c>
      <c r="R270" t="s">
        <v>640</v>
      </c>
      <c r="S270" t="s">
        <v>17929</v>
      </c>
      <c r="T270" t="s">
        <v>17928</v>
      </c>
    </row>
    <row r="271" spans="1:20" x14ac:dyDescent="0.25">
      <c r="A271" t="s">
        <v>241</v>
      </c>
      <c r="B271" t="s">
        <v>247</v>
      </c>
      <c r="C271">
        <v>139</v>
      </c>
      <c r="D271">
        <v>1</v>
      </c>
      <c r="E271" t="s">
        <v>17923</v>
      </c>
      <c r="F271">
        <v>199</v>
      </c>
      <c r="G271">
        <v>0</v>
      </c>
      <c r="H271" t="s">
        <v>751</v>
      </c>
      <c r="I271" t="s">
        <v>17924</v>
      </c>
      <c r="J271" t="s">
        <v>17925</v>
      </c>
      <c r="K271" t="s">
        <v>17926</v>
      </c>
      <c r="L271" t="s">
        <v>17927</v>
      </c>
      <c r="M271" t="s">
        <v>17928</v>
      </c>
      <c r="N271" t="s">
        <v>752</v>
      </c>
      <c r="O271" t="s">
        <v>753</v>
      </c>
      <c r="P271" t="s">
        <v>744</v>
      </c>
      <c r="Q271" t="s">
        <v>745</v>
      </c>
      <c r="R271" t="s">
        <v>640</v>
      </c>
      <c r="S271" t="s">
        <v>17929</v>
      </c>
      <c r="T271" t="s">
        <v>17928</v>
      </c>
    </row>
    <row r="272" spans="1:20" x14ac:dyDescent="0.25">
      <c r="A272" t="s">
        <v>601</v>
      </c>
      <c r="B272" t="s">
        <v>602</v>
      </c>
      <c r="C272">
        <v>139</v>
      </c>
      <c r="D272">
        <v>1</v>
      </c>
      <c r="E272" t="s">
        <v>17930</v>
      </c>
      <c r="F272">
        <v>199</v>
      </c>
      <c r="G272">
        <v>0</v>
      </c>
      <c r="H272" t="s">
        <v>751</v>
      </c>
      <c r="I272" t="s">
        <v>17931</v>
      </c>
      <c r="J272" t="s">
        <v>17932</v>
      </c>
      <c r="K272" t="s">
        <v>895</v>
      </c>
      <c r="L272" t="s">
        <v>17933</v>
      </c>
      <c r="M272" t="s">
        <v>17928</v>
      </c>
      <c r="N272" t="s">
        <v>752</v>
      </c>
      <c r="O272" t="s">
        <v>753</v>
      </c>
      <c r="P272" t="s">
        <v>744</v>
      </c>
      <c r="Q272" t="s">
        <v>745</v>
      </c>
      <c r="R272" t="s">
        <v>640</v>
      </c>
      <c r="S272" t="s">
        <v>17934</v>
      </c>
      <c r="T272" t="s">
        <v>17935</v>
      </c>
    </row>
    <row r="273" spans="1:20" x14ac:dyDescent="0.25">
      <c r="A273" t="s">
        <v>241</v>
      </c>
      <c r="B273" t="s">
        <v>247</v>
      </c>
      <c r="C273">
        <v>139</v>
      </c>
      <c r="D273">
        <v>1</v>
      </c>
      <c r="E273" t="s">
        <v>17930</v>
      </c>
      <c r="F273">
        <v>199</v>
      </c>
      <c r="G273">
        <v>0</v>
      </c>
      <c r="H273" t="s">
        <v>751</v>
      </c>
      <c r="I273" t="s">
        <v>17931</v>
      </c>
      <c r="J273" t="s">
        <v>17932</v>
      </c>
      <c r="K273" t="s">
        <v>895</v>
      </c>
      <c r="L273" t="s">
        <v>17933</v>
      </c>
      <c r="M273" t="s">
        <v>17928</v>
      </c>
      <c r="N273" t="s">
        <v>752</v>
      </c>
      <c r="O273" t="s">
        <v>753</v>
      </c>
      <c r="P273" t="s">
        <v>744</v>
      </c>
      <c r="Q273" t="s">
        <v>745</v>
      </c>
      <c r="R273" t="s">
        <v>640</v>
      </c>
      <c r="S273" t="s">
        <v>17934</v>
      </c>
      <c r="T273" t="s">
        <v>17935</v>
      </c>
    </row>
    <row r="274" spans="1:20" x14ac:dyDescent="0.25">
      <c r="A274" t="s">
        <v>240</v>
      </c>
      <c r="B274" t="s">
        <v>246</v>
      </c>
      <c r="C274">
        <v>139</v>
      </c>
      <c r="D274">
        <v>2</v>
      </c>
      <c r="E274" t="s">
        <v>17936</v>
      </c>
      <c r="F274">
        <v>199</v>
      </c>
      <c r="G274">
        <v>0</v>
      </c>
      <c r="H274" t="s">
        <v>751</v>
      </c>
      <c r="I274" t="s">
        <v>17937</v>
      </c>
      <c r="J274" t="s">
        <v>17938</v>
      </c>
      <c r="K274" t="s">
        <v>6126</v>
      </c>
      <c r="L274" t="s">
        <v>17939</v>
      </c>
      <c r="M274" t="s">
        <v>17935</v>
      </c>
      <c r="N274" t="s">
        <v>752</v>
      </c>
      <c r="O274" t="s">
        <v>753</v>
      </c>
      <c r="P274" t="s">
        <v>744</v>
      </c>
      <c r="Q274" t="s">
        <v>745</v>
      </c>
      <c r="R274" t="s">
        <v>640</v>
      </c>
      <c r="S274" t="s">
        <v>17940</v>
      </c>
      <c r="T274" t="s">
        <v>17935</v>
      </c>
    </row>
    <row r="275" spans="1:20" x14ac:dyDescent="0.25">
      <c r="A275" t="s">
        <v>147</v>
      </c>
      <c r="B275" t="s">
        <v>148</v>
      </c>
      <c r="C275">
        <v>50</v>
      </c>
      <c r="D275">
        <v>12</v>
      </c>
      <c r="E275" t="s">
        <v>17941</v>
      </c>
      <c r="F275">
        <v>400</v>
      </c>
      <c r="G275">
        <v>0</v>
      </c>
      <c r="H275" t="s">
        <v>637</v>
      </c>
      <c r="I275" t="s">
        <v>6988</v>
      </c>
      <c r="J275" t="s">
        <v>691</v>
      </c>
      <c r="K275" t="s">
        <v>639</v>
      </c>
      <c r="L275" t="s">
        <v>640</v>
      </c>
      <c r="M275" t="s">
        <v>17942</v>
      </c>
      <c r="N275" t="s">
        <v>639</v>
      </c>
      <c r="O275" t="s">
        <v>641</v>
      </c>
      <c r="P275" t="s">
        <v>5</v>
      </c>
      <c r="Q275" t="s">
        <v>642</v>
      </c>
      <c r="R275" t="s">
        <v>640</v>
      </c>
      <c r="S275" t="s">
        <v>17943</v>
      </c>
      <c r="T275" t="s">
        <v>17942</v>
      </c>
    </row>
    <row r="276" spans="1:20" x14ac:dyDescent="0.25">
      <c r="A276" t="s">
        <v>241</v>
      </c>
      <c r="B276" t="s">
        <v>247</v>
      </c>
      <c r="C276">
        <v>139</v>
      </c>
      <c r="D276">
        <v>1</v>
      </c>
      <c r="E276" t="s">
        <v>17944</v>
      </c>
      <c r="F276">
        <v>215</v>
      </c>
      <c r="G276">
        <v>0</v>
      </c>
      <c r="H276" t="s">
        <v>751</v>
      </c>
      <c r="I276" t="s">
        <v>17945</v>
      </c>
      <c r="J276" t="s">
        <v>17946</v>
      </c>
      <c r="K276" t="s">
        <v>671</v>
      </c>
      <c r="L276" t="s">
        <v>17947</v>
      </c>
      <c r="M276" t="s">
        <v>17942</v>
      </c>
      <c r="N276" t="s">
        <v>752</v>
      </c>
      <c r="O276" t="s">
        <v>753</v>
      </c>
      <c r="P276" t="s">
        <v>744</v>
      </c>
      <c r="Q276" t="s">
        <v>745</v>
      </c>
      <c r="R276" t="s">
        <v>640</v>
      </c>
      <c r="S276" t="s">
        <v>17948</v>
      </c>
      <c r="T276" t="s">
        <v>17942</v>
      </c>
    </row>
    <row r="277" spans="1:20" x14ac:dyDescent="0.25">
      <c r="A277" t="s">
        <v>240</v>
      </c>
      <c r="B277" t="s">
        <v>246</v>
      </c>
      <c r="C277">
        <v>139</v>
      </c>
      <c r="D277">
        <v>1</v>
      </c>
      <c r="E277" t="s">
        <v>17944</v>
      </c>
      <c r="F277">
        <v>215</v>
      </c>
      <c r="G277">
        <v>0</v>
      </c>
      <c r="H277" t="s">
        <v>751</v>
      </c>
      <c r="I277" t="s">
        <v>17945</v>
      </c>
      <c r="J277" t="s">
        <v>17946</v>
      </c>
      <c r="K277" t="s">
        <v>671</v>
      </c>
      <c r="L277" t="s">
        <v>17947</v>
      </c>
      <c r="M277" t="s">
        <v>17942</v>
      </c>
      <c r="N277" t="s">
        <v>752</v>
      </c>
      <c r="O277" t="s">
        <v>753</v>
      </c>
      <c r="P277" t="s">
        <v>744</v>
      </c>
      <c r="Q277" t="s">
        <v>745</v>
      </c>
      <c r="R277" t="s">
        <v>640</v>
      </c>
      <c r="S277" t="s">
        <v>17948</v>
      </c>
      <c r="T277" t="s">
        <v>17942</v>
      </c>
    </row>
    <row r="278" spans="1:20" x14ac:dyDescent="0.25">
      <c r="A278" t="s">
        <v>240</v>
      </c>
      <c r="B278" t="s">
        <v>246</v>
      </c>
      <c r="C278">
        <v>99.5</v>
      </c>
      <c r="D278">
        <v>1</v>
      </c>
      <c r="E278" t="s">
        <v>17949</v>
      </c>
      <c r="F278">
        <v>199</v>
      </c>
      <c r="G278">
        <v>0</v>
      </c>
      <c r="H278" t="s">
        <v>751</v>
      </c>
      <c r="I278" t="s">
        <v>17950</v>
      </c>
      <c r="J278" t="s">
        <v>17951</v>
      </c>
      <c r="K278" t="s">
        <v>17952</v>
      </c>
      <c r="L278" t="s">
        <v>17953</v>
      </c>
      <c r="M278" t="s">
        <v>17954</v>
      </c>
      <c r="N278" t="s">
        <v>752</v>
      </c>
      <c r="O278" t="s">
        <v>753</v>
      </c>
      <c r="P278" t="s">
        <v>744</v>
      </c>
      <c r="Q278" t="s">
        <v>745</v>
      </c>
      <c r="R278" t="s">
        <v>640</v>
      </c>
      <c r="S278" t="s">
        <v>17955</v>
      </c>
      <c r="T278" t="s">
        <v>17956</v>
      </c>
    </row>
    <row r="279" spans="1:20" x14ac:dyDescent="0.25">
      <c r="A279" t="s">
        <v>239</v>
      </c>
      <c r="B279" t="s">
        <v>245</v>
      </c>
      <c r="C279">
        <v>99.5</v>
      </c>
      <c r="D279">
        <v>1</v>
      </c>
      <c r="E279" t="s">
        <v>17949</v>
      </c>
      <c r="F279">
        <v>199</v>
      </c>
      <c r="G279">
        <v>0</v>
      </c>
      <c r="H279" t="s">
        <v>751</v>
      </c>
      <c r="I279" t="s">
        <v>17950</v>
      </c>
      <c r="J279" t="s">
        <v>17951</v>
      </c>
      <c r="K279" t="s">
        <v>17952</v>
      </c>
      <c r="L279" t="s">
        <v>17953</v>
      </c>
      <c r="M279" t="s">
        <v>17954</v>
      </c>
      <c r="N279" t="s">
        <v>752</v>
      </c>
      <c r="O279" t="s">
        <v>753</v>
      </c>
      <c r="P279" t="s">
        <v>744</v>
      </c>
      <c r="Q279" t="s">
        <v>745</v>
      </c>
      <c r="R279" t="s">
        <v>640</v>
      </c>
      <c r="S279" t="s">
        <v>17955</v>
      </c>
      <c r="T279" t="s">
        <v>17956</v>
      </c>
    </row>
    <row r="280" spans="1:20" x14ac:dyDescent="0.25">
      <c r="A280" t="s">
        <v>147</v>
      </c>
      <c r="B280" t="s">
        <v>148</v>
      </c>
      <c r="C280">
        <v>65</v>
      </c>
      <c r="D280">
        <v>3</v>
      </c>
      <c r="E280" t="s">
        <v>17957</v>
      </c>
      <c r="F280">
        <v>105</v>
      </c>
      <c r="G280">
        <v>0</v>
      </c>
      <c r="H280" t="s">
        <v>637</v>
      </c>
      <c r="I280" t="s">
        <v>16284</v>
      </c>
      <c r="J280" t="s">
        <v>689</v>
      </c>
      <c r="K280" t="s">
        <v>639</v>
      </c>
      <c r="L280" t="s">
        <v>640</v>
      </c>
      <c r="M280" t="s">
        <v>17958</v>
      </c>
      <c r="N280" t="s">
        <v>639</v>
      </c>
      <c r="O280" t="s">
        <v>641</v>
      </c>
      <c r="P280" t="s">
        <v>5</v>
      </c>
      <c r="Q280" t="s">
        <v>642</v>
      </c>
      <c r="R280" t="s">
        <v>640</v>
      </c>
      <c r="S280" t="s">
        <v>17959</v>
      </c>
      <c r="T280" t="s">
        <v>17958</v>
      </c>
    </row>
    <row r="281" spans="1:20" x14ac:dyDescent="0.25">
      <c r="A281" t="s">
        <v>601</v>
      </c>
      <c r="B281" t="s">
        <v>602</v>
      </c>
      <c r="C281">
        <v>109</v>
      </c>
      <c r="D281">
        <v>2</v>
      </c>
      <c r="E281" t="s">
        <v>17960</v>
      </c>
      <c r="F281">
        <v>268</v>
      </c>
      <c r="G281">
        <v>50</v>
      </c>
      <c r="H281" t="s">
        <v>751</v>
      </c>
      <c r="I281" t="s">
        <v>17961</v>
      </c>
      <c r="J281" t="s">
        <v>17962</v>
      </c>
      <c r="K281" t="s">
        <v>671</v>
      </c>
      <c r="L281" t="s">
        <v>17963</v>
      </c>
      <c r="M281" t="s">
        <v>17958</v>
      </c>
      <c r="N281" t="s">
        <v>752</v>
      </c>
      <c r="O281" t="s">
        <v>753</v>
      </c>
      <c r="P281" t="s">
        <v>744</v>
      </c>
      <c r="Q281" t="s">
        <v>745</v>
      </c>
      <c r="R281" t="s">
        <v>640</v>
      </c>
      <c r="S281" t="s">
        <v>17964</v>
      </c>
      <c r="T281" t="s">
        <v>17958</v>
      </c>
    </row>
    <row r="282" spans="1:20" x14ac:dyDescent="0.25">
      <c r="A282" t="s">
        <v>22</v>
      </c>
      <c r="B282" t="s">
        <v>27</v>
      </c>
      <c r="C282">
        <v>80</v>
      </c>
      <c r="D282">
        <v>2</v>
      </c>
      <c r="E282" t="s">
        <v>17965</v>
      </c>
      <c r="F282">
        <v>160</v>
      </c>
      <c r="G282">
        <v>0</v>
      </c>
      <c r="H282" t="s">
        <v>649</v>
      </c>
      <c r="I282" t="s">
        <v>9873</v>
      </c>
      <c r="J282" t="s">
        <v>17966</v>
      </c>
      <c r="K282" t="s">
        <v>17967</v>
      </c>
      <c r="L282" t="s">
        <v>1151</v>
      </c>
      <c r="M282" t="s">
        <v>17968</v>
      </c>
      <c r="N282" t="s">
        <v>639</v>
      </c>
      <c r="O282" t="s">
        <v>651</v>
      </c>
      <c r="P282" t="s">
        <v>26</v>
      </c>
      <c r="Q282" t="s">
        <v>652</v>
      </c>
      <c r="R282" t="s">
        <v>640</v>
      </c>
      <c r="S282" t="s">
        <v>17969</v>
      </c>
      <c r="T282" t="s">
        <v>17970</v>
      </c>
    </row>
    <row r="283" spans="1:20" x14ac:dyDescent="0.25">
      <c r="A283" t="s">
        <v>147</v>
      </c>
      <c r="B283" t="s">
        <v>148</v>
      </c>
      <c r="C283">
        <v>65</v>
      </c>
      <c r="D283">
        <v>1</v>
      </c>
      <c r="E283" t="s">
        <v>17971</v>
      </c>
      <c r="F283">
        <v>35</v>
      </c>
      <c r="G283">
        <v>0</v>
      </c>
      <c r="H283" t="s">
        <v>637</v>
      </c>
      <c r="I283" t="s">
        <v>17972</v>
      </c>
      <c r="J283" t="s">
        <v>722</v>
      </c>
      <c r="K283" t="s">
        <v>639</v>
      </c>
      <c r="L283" t="s">
        <v>640</v>
      </c>
      <c r="M283" t="s">
        <v>17973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17974</v>
      </c>
      <c r="T283" t="s">
        <v>17973</v>
      </c>
    </row>
    <row r="284" spans="1:20" x14ac:dyDescent="0.25">
      <c r="A284" t="s">
        <v>239</v>
      </c>
      <c r="B284" t="s">
        <v>245</v>
      </c>
      <c r="C284">
        <v>159</v>
      </c>
      <c r="D284">
        <v>1</v>
      </c>
      <c r="E284" t="s">
        <v>17975</v>
      </c>
      <c r="F284">
        <v>99</v>
      </c>
      <c r="G284">
        <v>0</v>
      </c>
      <c r="H284" t="s">
        <v>637</v>
      </c>
      <c r="I284" t="s">
        <v>17976</v>
      </c>
      <c r="J284" t="s">
        <v>653</v>
      </c>
      <c r="K284" t="s">
        <v>639</v>
      </c>
      <c r="L284" t="s">
        <v>640</v>
      </c>
      <c r="M284" t="s">
        <v>17977</v>
      </c>
      <c r="N284" t="s">
        <v>639</v>
      </c>
      <c r="O284" t="s">
        <v>641</v>
      </c>
      <c r="P284" t="s">
        <v>5</v>
      </c>
      <c r="Q284" t="s">
        <v>642</v>
      </c>
      <c r="R284" t="s">
        <v>640</v>
      </c>
      <c r="S284" t="s">
        <v>17978</v>
      </c>
      <c r="T284" t="s">
        <v>17977</v>
      </c>
    </row>
    <row r="285" spans="1:20" x14ac:dyDescent="0.25">
      <c r="A285" t="s">
        <v>239</v>
      </c>
      <c r="B285" t="s">
        <v>245</v>
      </c>
      <c r="C285">
        <v>159</v>
      </c>
      <c r="D285">
        <v>1</v>
      </c>
      <c r="E285" t="s">
        <v>17979</v>
      </c>
      <c r="F285">
        <v>99</v>
      </c>
      <c r="G285">
        <v>0</v>
      </c>
      <c r="H285" t="s">
        <v>637</v>
      </c>
      <c r="I285" t="s">
        <v>17980</v>
      </c>
      <c r="J285" t="s">
        <v>689</v>
      </c>
      <c r="K285" t="s">
        <v>639</v>
      </c>
      <c r="L285" t="s">
        <v>640</v>
      </c>
      <c r="M285" t="s">
        <v>17981</v>
      </c>
      <c r="N285" t="s">
        <v>639</v>
      </c>
      <c r="O285" t="s">
        <v>641</v>
      </c>
      <c r="P285" t="s">
        <v>5</v>
      </c>
      <c r="Q285" t="s">
        <v>642</v>
      </c>
      <c r="R285" t="s">
        <v>640</v>
      </c>
      <c r="S285" t="s">
        <v>17982</v>
      </c>
      <c r="T285" t="s">
        <v>17981</v>
      </c>
    </row>
    <row r="286" spans="1:20" x14ac:dyDescent="0.25">
      <c r="A286" t="s">
        <v>147</v>
      </c>
      <c r="B286" t="s">
        <v>148</v>
      </c>
      <c r="C286">
        <v>50</v>
      </c>
      <c r="D286">
        <v>6</v>
      </c>
      <c r="E286" t="s">
        <v>17983</v>
      </c>
      <c r="F286">
        <v>400</v>
      </c>
      <c r="G286">
        <v>0</v>
      </c>
      <c r="H286" t="s">
        <v>637</v>
      </c>
      <c r="I286" t="s">
        <v>11974</v>
      </c>
      <c r="J286" t="s">
        <v>732</v>
      </c>
      <c r="K286" t="s">
        <v>639</v>
      </c>
      <c r="L286" t="s">
        <v>640</v>
      </c>
      <c r="M286" t="s">
        <v>17984</v>
      </c>
      <c r="N286" t="s">
        <v>639</v>
      </c>
      <c r="O286" t="s">
        <v>647</v>
      </c>
      <c r="P286" t="s">
        <v>5</v>
      </c>
      <c r="Q286" t="s">
        <v>648</v>
      </c>
      <c r="R286" t="s">
        <v>17985</v>
      </c>
      <c r="S286" t="s">
        <v>17986</v>
      </c>
      <c r="T286" t="s">
        <v>17987</v>
      </c>
    </row>
    <row r="287" spans="1:20" x14ac:dyDescent="0.25">
      <c r="A287" t="s">
        <v>101</v>
      </c>
      <c r="B287" t="s">
        <v>12585</v>
      </c>
      <c r="C287">
        <v>120</v>
      </c>
      <c r="D287">
        <v>2</v>
      </c>
      <c r="E287" t="s">
        <v>17983</v>
      </c>
      <c r="F287">
        <v>400</v>
      </c>
      <c r="G287">
        <v>0</v>
      </c>
      <c r="H287" t="s">
        <v>637</v>
      </c>
      <c r="I287" t="s">
        <v>11974</v>
      </c>
      <c r="J287" t="s">
        <v>732</v>
      </c>
      <c r="K287" t="s">
        <v>639</v>
      </c>
      <c r="L287" t="s">
        <v>640</v>
      </c>
      <c r="M287" t="s">
        <v>17984</v>
      </c>
      <c r="N287" t="s">
        <v>639</v>
      </c>
      <c r="O287" t="s">
        <v>647</v>
      </c>
      <c r="P287" t="s">
        <v>5</v>
      </c>
      <c r="Q287" t="s">
        <v>648</v>
      </c>
      <c r="R287" t="s">
        <v>17985</v>
      </c>
      <c r="S287" t="s">
        <v>17986</v>
      </c>
      <c r="T287" t="s">
        <v>17987</v>
      </c>
    </row>
    <row r="288" spans="1:20" x14ac:dyDescent="0.25">
      <c r="A288" t="s">
        <v>241</v>
      </c>
      <c r="B288" t="s">
        <v>247</v>
      </c>
      <c r="C288">
        <v>159</v>
      </c>
      <c r="D288">
        <v>1</v>
      </c>
      <c r="E288" t="s">
        <v>17988</v>
      </c>
      <c r="F288">
        <v>198</v>
      </c>
      <c r="G288">
        <v>0</v>
      </c>
      <c r="H288" t="s">
        <v>637</v>
      </c>
      <c r="I288" t="s">
        <v>17989</v>
      </c>
      <c r="J288" t="s">
        <v>697</v>
      </c>
      <c r="K288" t="s">
        <v>639</v>
      </c>
      <c r="L288" t="s">
        <v>640</v>
      </c>
      <c r="M288" t="s">
        <v>17990</v>
      </c>
      <c r="N288" t="s">
        <v>639</v>
      </c>
      <c r="O288" t="s">
        <v>647</v>
      </c>
      <c r="P288" t="s">
        <v>5</v>
      </c>
      <c r="Q288" t="s">
        <v>648</v>
      </c>
      <c r="R288" t="s">
        <v>640</v>
      </c>
      <c r="S288" t="s">
        <v>17991</v>
      </c>
      <c r="T288" t="s">
        <v>17990</v>
      </c>
    </row>
    <row r="289" spans="1:20" x14ac:dyDescent="0.25">
      <c r="A289" t="s">
        <v>239</v>
      </c>
      <c r="B289" t="s">
        <v>245</v>
      </c>
      <c r="C289">
        <v>159</v>
      </c>
      <c r="D289">
        <v>1</v>
      </c>
      <c r="E289" t="s">
        <v>17988</v>
      </c>
      <c r="F289">
        <v>198</v>
      </c>
      <c r="G289">
        <v>0</v>
      </c>
      <c r="H289" t="s">
        <v>637</v>
      </c>
      <c r="I289" t="s">
        <v>17989</v>
      </c>
      <c r="J289" t="s">
        <v>697</v>
      </c>
      <c r="K289" t="s">
        <v>639</v>
      </c>
      <c r="L289" t="s">
        <v>640</v>
      </c>
      <c r="M289" t="s">
        <v>17990</v>
      </c>
      <c r="N289" t="s">
        <v>639</v>
      </c>
      <c r="O289" t="s">
        <v>647</v>
      </c>
      <c r="P289" t="s">
        <v>5</v>
      </c>
      <c r="Q289" t="s">
        <v>648</v>
      </c>
      <c r="R289" t="s">
        <v>640</v>
      </c>
      <c r="S289" t="s">
        <v>17991</v>
      </c>
      <c r="T289" t="s">
        <v>17990</v>
      </c>
    </row>
    <row r="290" spans="1:20" x14ac:dyDescent="0.25">
      <c r="A290" t="s">
        <v>241</v>
      </c>
      <c r="B290" t="s">
        <v>247</v>
      </c>
      <c r="C290">
        <v>159</v>
      </c>
      <c r="D290">
        <v>1</v>
      </c>
      <c r="E290" t="s">
        <v>17992</v>
      </c>
      <c r="F290">
        <v>99</v>
      </c>
      <c r="G290">
        <v>0</v>
      </c>
      <c r="H290" t="s">
        <v>637</v>
      </c>
      <c r="I290" t="s">
        <v>15559</v>
      </c>
      <c r="J290" t="s">
        <v>693</v>
      </c>
      <c r="K290" t="s">
        <v>639</v>
      </c>
      <c r="L290" t="s">
        <v>640</v>
      </c>
      <c r="M290" t="s">
        <v>17993</v>
      </c>
      <c r="N290" t="s">
        <v>639</v>
      </c>
      <c r="O290" t="s">
        <v>641</v>
      </c>
      <c r="P290" t="s">
        <v>5</v>
      </c>
      <c r="Q290" t="s">
        <v>642</v>
      </c>
      <c r="R290" t="s">
        <v>640</v>
      </c>
      <c r="S290" t="s">
        <v>17994</v>
      </c>
      <c r="T290" t="s">
        <v>17993</v>
      </c>
    </row>
    <row r="291" spans="1:20" x14ac:dyDescent="0.25">
      <c r="A291" t="s">
        <v>239</v>
      </c>
      <c r="B291" t="s">
        <v>245</v>
      </c>
      <c r="C291">
        <v>159</v>
      </c>
      <c r="D291">
        <v>1</v>
      </c>
      <c r="E291" t="s">
        <v>17995</v>
      </c>
      <c r="F291">
        <v>99</v>
      </c>
      <c r="G291">
        <v>0</v>
      </c>
      <c r="H291" t="s">
        <v>637</v>
      </c>
      <c r="I291" t="s">
        <v>17996</v>
      </c>
      <c r="J291" t="s">
        <v>756</v>
      </c>
      <c r="K291" t="s">
        <v>639</v>
      </c>
      <c r="L291" t="s">
        <v>640</v>
      </c>
      <c r="M291" t="s">
        <v>17997</v>
      </c>
      <c r="N291" t="s">
        <v>639</v>
      </c>
      <c r="O291" t="s">
        <v>641</v>
      </c>
      <c r="P291" t="s">
        <v>5</v>
      </c>
      <c r="Q291" t="s">
        <v>642</v>
      </c>
      <c r="R291" t="s">
        <v>640</v>
      </c>
      <c r="S291" t="s">
        <v>17998</v>
      </c>
      <c r="T291" t="s">
        <v>17997</v>
      </c>
    </row>
    <row r="292" spans="1:20" x14ac:dyDescent="0.25">
      <c r="A292" t="s">
        <v>147</v>
      </c>
      <c r="B292" t="s">
        <v>148</v>
      </c>
      <c r="C292">
        <v>33.333333333333336</v>
      </c>
      <c r="D292">
        <v>3</v>
      </c>
      <c r="E292" t="s">
        <v>17999</v>
      </c>
      <c r="F292">
        <v>100</v>
      </c>
      <c r="G292">
        <v>0</v>
      </c>
      <c r="H292" t="s">
        <v>637</v>
      </c>
      <c r="I292" t="s">
        <v>18000</v>
      </c>
      <c r="J292" t="s">
        <v>692</v>
      </c>
      <c r="K292" t="s">
        <v>639</v>
      </c>
      <c r="L292" t="s">
        <v>640</v>
      </c>
      <c r="M292" t="s">
        <v>18001</v>
      </c>
      <c r="N292" t="s">
        <v>639</v>
      </c>
      <c r="O292" t="s">
        <v>641</v>
      </c>
      <c r="P292" t="s">
        <v>5</v>
      </c>
      <c r="Q292" t="s">
        <v>642</v>
      </c>
      <c r="R292" t="s">
        <v>640</v>
      </c>
      <c r="S292" t="s">
        <v>18002</v>
      </c>
      <c r="T292" t="s">
        <v>18001</v>
      </c>
    </row>
    <row r="293" spans="1:20" x14ac:dyDescent="0.25">
      <c r="A293" t="s">
        <v>241</v>
      </c>
      <c r="B293" t="s">
        <v>247</v>
      </c>
      <c r="C293">
        <v>159</v>
      </c>
      <c r="D293">
        <v>1</v>
      </c>
      <c r="E293" t="s">
        <v>18003</v>
      </c>
      <c r="F293">
        <v>99</v>
      </c>
      <c r="G293">
        <v>0</v>
      </c>
      <c r="H293" t="s">
        <v>637</v>
      </c>
      <c r="I293" t="s">
        <v>4365</v>
      </c>
      <c r="J293" t="s">
        <v>689</v>
      </c>
      <c r="K293" t="s">
        <v>639</v>
      </c>
      <c r="L293" t="s">
        <v>640</v>
      </c>
      <c r="M293" t="s">
        <v>18004</v>
      </c>
      <c r="N293" t="s">
        <v>639</v>
      </c>
      <c r="O293" t="s">
        <v>641</v>
      </c>
      <c r="P293" t="s">
        <v>5</v>
      </c>
      <c r="Q293" t="s">
        <v>642</v>
      </c>
      <c r="R293" t="s">
        <v>640</v>
      </c>
      <c r="S293" t="s">
        <v>18005</v>
      </c>
      <c r="T293" t="s">
        <v>18004</v>
      </c>
    </row>
    <row r="294" spans="1:20" x14ac:dyDescent="0.25">
      <c r="A294" t="s">
        <v>240</v>
      </c>
      <c r="B294" t="s">
        <v>246</v>
      </c>
      <c r="C294">
        <v>159</v>
      </c>
      <c r="D294">
        <v>1</v>
      </c>
      <c r="E294" t="s">
        <v>18006</v>
      </c>
      <c r="F294">
        <v>119</v>
      </c>
      <c r="G294">
        <v>29</v>
      </c>
      <c r="H294" t="s">
        <v>637</v>
      </c>
      <c r="I294" t="s">
        <v>11479</v>
      </c>
      <c r="J294" t="s">
        <v>722</v>
      </c>
      <c r="K294" t="s">
        <v>639</v>
      </c>
      <c r="L294" t="s">
        <v>640</v>
      </c>
      <c r="M294" t="s">
        <v>18007</v>
      </c>
      <c r="N294" t="s">
        <v>639</v>
      </c>
      <c r="O294" t="s">
        <v>647</v>
      </c>
      <c r="P294" t="s">
        <v>5</v>
      </c>
      <c r="Q294" t="s">
        <v>648</v>
      </c>
      <c r="R294" t="s">
        <v>640</v>
      </c>
      <c r="S294" t="s">
        <v>18008</v>
      </c>
      <c r="T294" t="s">
        <v>18009</v>
      </c>
    </row>
    <row r="295" spans="1:20" x14ac:dyDescent="0.25">
      <c r="A295" t="s">
        <v>240</v>
      </c>
      <c r="B295" t="s">
        <v>246</v>
      </c>
      <c r="C295">
        <v>159</v>
      </c>
      <c r="D295">
        <v>1</v>
      </c>
      <c r="E295" t="s">
        <v>18010</v>
      </c>
      <c r="F295">
        <v>90</v>
      </c>
      <c r="G295">
        <v>0</v>
      </c>
      <c r="H295" t="s">
        <v>637</v>
      </c>
      <c r="I295" t="s">
        <v>18011</v>
      </c>
      <c r="J295" t="s">
        <v>655</v>
      </c>
      <c r="K295" t="s">
        <v>639</v>
      </c>
      <c r="L295" t="s">
        <v>640</v>
      </c>
      <c r="M295" t="s">
        <v>18012</v>
      </c>
      <c r="N295" t="s">
        <v>639</v>
      </c>
      <c r="O295" t="s">
        <v>641</v>
      </c>
      <c r="P295" t="s">
        <v>5</v>
      </c>
      <c r="Q295" t="s">
        <v>642</v>
      </c>
      <c r="R295" t="s">
        <v>640</v>
      </c>
      <c r="S295" t="s">
        <v>18013</v>
      </c>
      <c r="T295" t="s">
        <v>18012</v>
      </c>
    </row>
    <row r="296" spans="1:20" x14ac:dyDescent="0.25">
      <c r="A296" t="s">
        <v>147</v>
      </c>
      <c r="B296" t="s">
        <v>148</v>
      </c>
      <c r="C296">
        <v>50</v>
      </c>
      <c r="D296">
        <v>6</v>
      </c>
      <c r="E296" t="s">
        <v>18014</v>
      </c>
      <c r="F296">
        <v>200</v>
      </c>
      <c r="G296">
        <v>0</v>
      </c>
      <c r="H296" t="s">
        <v>637</v>
      </c>
      <c r="I296" t="s">
        <v>16316</v>
      </c>
      <c r="J296" t="s">
        <v>683</v>
      </c>
      <c r="K296" t="s">
        <v>639</v>
      </c>
      <c r="L296" t="s">
        <v>640</v>
      </c>
      <c r="M296" t="s">
        <v>18015</v>
      </c>
      <c r="N296" t="s">
        <v>639</v>
      </c>
      <c r="O296" t="s">
        <v>641</v>
      </c>
      <c r="P296" t="s">
        <v>5</v>
      </c>
      <c r="Q296" t="s">
        <v>642</v>
      </c>
      <c r="R296" t="s">
        <v>640</v>
      </c>
      <c r="S296" t="s">
        <v>18016</v>
      </c>
      <c r="T296" t="s">
        <v>18015</v>
      </c>
    </row>
    <row r="297" spans="1:20" x14ac:dyDescent="0.25">
      <c r="A297" t="s">
        <v>22</v>
      </c>
      <c r="B297" t="s">
        <v>27</v>
      </c>
      <c r="C297">
        <v>66.333333333333329</v>
      </c>
      <c r="D297">
        <v>3</v>
      </c>
      <c r="E297" t="s">
        <v>18017</v>
      </c>
      <c r="F297">
        <v>197</v>
      </c>
      <c r="G297">
        <v>0</v>
      </c>
      <c r="H297" t="s">
        <v>637</v>
      </c>
      <c r="I297" t="s">
        <v>18018</v>
      </c>
      <c r="J297" t="s">
        <v>756</v>
      </c>
      <c r="K297" t="s">
        <v>639</v>
      </c>
      <c r="L297" t="s">
        <v>640</v>
      </c>
      <c r="M297" t="s">
        <v>18015</v>
      </c>
      <c r="N297" t="s">
        <v>639</v>
      </c>
      <c r="O297" t="s">
        <v>647</v>
      </c>
      <c r="P297" t="s">
        <v>5</v>
      </c>
      <c r="Q297" t="s">
        <v>648</v>
      </c>
      <c r="R297" t="s">
        <v>640</v>
      </c>
      <c r="S297" t="s">
        <v>18019</v>
      </c>
      <c r="T297" t="s">
        <v>18015</v>
      </c>
    </row>
    <row r="298" spans="1:20" x14ac:dyDescent="0.25">
      <c r="A298" t="s">
        <v>147</v>
      </c>
      <c r="B298" t="s">
        <v>148</v>
      </c>
      <c r="C298">
        <v>50</v>
      </c>
      <c r="D298">
        <v>6</v>
      </c>
      <c r="E298" t="s">
        <v>18020</v>
      </c>
      <c r="F298">
        <v>200</v>
      </c>
      <c r="G298">
        <v>0</v>
      </c>
      <c r="H298" t="s">
        <v>637</v>
      </c>
      <c r="I298" t="s">
        <v>18021</v>
      </c>
      <c r="J298" t="s">
        <v>733</v>
      </c>
      <c r="K298" t="s">
        <v>639</v>
      </c>
      <c r="L298" t="s">
        <v>640</v>
      </c>
      <c r="M298" t="s">
        <v>18015</v>
      </c>
      <c r="N298" t="s">
        <v>639</v>
      </c>
      <c r="O298" t="s">
        <v>641</v>
      </c>
      <c r="P298" t="s">
        <v>5</v>
      </c>
      <c r="Q298" t="s">
        <v>642</v>
      </c>
      <c r="R298" t="s">
        <v>18022</v>
      </c>
      <c r="S298" t="s">
        <v>18023</v>
      </c>
      <c r="T298" t="s">
        <v>18015</v>
      </c>
    </row>
    <row r="299" spans="1:20" x14ac:dyDescent="0.25">
      <c r="A299" t="s">
        <v>77</v>
      </c>
      <c r="B299" t="s">
        <v>78</v>
      </c>
      <c r="C299">
        <v>33.333333333333336</v>
      </c>
      <c r="D299">
        <v>3</v>
      </c>
      <c r="E299" t="s">
        <v>18024</v>
      </c>
      <c r="F299">
        <v>134.99</v>
      </c>
      <c r="G299">
        <v>0</v>
      </c>
      <c r="H299" t="s">
        <v>637</v>
      </c>
      <c r="I299" t="s">
        <v>18025</v>
      </c>
      <c r="J299" t="s">
        <v>739</v>
      </c>
      <c r="K299" t="s">
        <v>639</v>
      </c>
      <c r="L299" t="s">
        <v>640</v>
      </c>
      <c r="M299" t="s">
        <v>18026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18027</v>
      </c>
      <c r="T299" t="s">
        <v>18026</v>
      </c>
    </row>
    <row r="300" spans="1:20" x14ac:dyDescent="0.25">
      <c r="A300" t="s">
        <v>18</v>
      </c>
      <c r="B300" t="s">
        <v>19</v>
      </c>
      <c r="C300">
        <v>66.666666666666671</v>
      </c>
      <c r="D300">
        <v>3</v>
      </c>
      <c r="E300" t="s">
        <v>18028</v>
      </c>
      <c r="F300">
        <v>100</v>
      </c>
      <c r="G300">
        <v>0</v>
      </c>
      <c r="H300" t="s">
        <v>637</v>
      </c>
      <c r="I300" t="s">
        <v>18029</v>
      </c>
      <c r="J300" t="s">
        <v>664</v>
      </c>
      <c r="K300" t="s">
        <v>639</v>
      </c>
      <c r="L300" t="s">
        <v>640</v>
      </c>
      <c r="M300" t="s">
        <v>18030</v>
      </c>
      <c r="N300" t="s">
        <v>639</v>
      </c>
      <c r="O300" t="s">
        <v>647</v>
      </c>
      <c r="P300" t="s">
        <v>5</v>
      </c>
      <c r="Q300" t="s">
        <v>648</v>
      </c>
      <c r="R300" t="s">
        <v>640</v>
      </c>
      <c r="S300" t="s">
        <v>18031</v>
      </c>
      <c r="T300" t="s">
        <v>18032</v>
      </c>
    </row>
    <row r="301" spans="1:20" x14ac:dyDescent="0.25">
      <c r="A301" t="s">
        <v>241</v>
      </c>
      <c r="B301" t="s">
        <v>247</v>
      </c>
      <c r="C301">
        <v>159</v>
      </c>
      <c r="D301">
        <v>1</v>
      </c>
      <c r="E301" t="s">
        <v>18033</v>
      </c>
      <c r="F301">
        <v>99</v>
      </c>
      <c r="G301">
        <v>0</v>
      </c>
      <c r="H301" t="s">
        <v>637</v>
      </c>
      <c r="I301" t="s">
        <v>18034</v>
      </c>
      <c r="J301" t="s">
        <v>707</v>
      </c>
      <c r="K301" t="s">
        <v>639</v>
      </c>
      <c r="L301" t="s">
        <v>640</v>
      </c>
      <c r="M301" t="s">
        <v>18035</v>
      </c>
      <c r="N301" t="s">
        <v>639</v>
      </c>
      <c r="O301" t="s">
        <v>641</v>
      </c>
      <c r="P301" t="s">
        <v>5</v>
      </c>
      <c r="Q301" t="s">
        <v>642</v>
      </c>
      <c r="R301" t="s">
        <v>640</v>
      </c>
      <c r="S301" t="s">
        <v>18036</v>
      </c>
      <c r="T301" t="s">
        <v>18035</v>
      </c>
    </row>
    <row r="302" spans="1:20" x14ac:dyDescent="0.25">
      <c r="A302" t="s">
        <v>241</v>
      </c>
      <c r="B302" t="s">
        <v>247</v>
      </c>
      <c r="C302">
        <v>159</v>
      </c>
      <c r="D302">
        <v>1</v>
      </c>
      <c r="E302" t="s">
        <v>18037</v>
      </c>
      <c r="F302">
        <v>99</v>
      </c>
      <c r="G302">
        <v>0</v>
      </c>
      <c r="H302" t="s">
        <v>637</v>
      </c>
      <c r="I302" t="s">
        <v>18038</v>
      </c>
      <c r="J302" t="s">
        <v>653</v>
      </c>
      <c r="K302" t="s">
        <v>639</v>
      </c>
      <c r="L302" t="s">
        <v>640</v>
      </c>
      <c r="M302" t="s">
        <v>18039</v>
      </c>
      <c r="N302" t="s">
        <v>639</v>
      </c>
      <c r="O302" t="s">
        <v>641</v>
      </c>
      <c r="P302" t="s">
        <v>5</v>
      </c>
      <c r="Q302" t="s">
        <v>642</v>
      </c>
      <c r="R302" t="s">
        <v>640</v>
      </c>
      <c r="S302" t="s">
        <v>18040</v>
      </c>
      <c r="T302" t="s">
        <v>18039</v>
      </c>
    </row>
    <row r="303" spans="1:20" x14ac:dyDescent="0.25">
      <c r="A303" t="s">
        <v>241</v>
      </c>
      <c r="B303" t="s">
        <v>247</v>
      </c>
      <c r="C303">
        <v>159</v>
      </c>
      <c r="D303">
        <v>3</v>
      </c>
      <c r="E303" t="s">
        <v>18041</v>
      </c>
      <c r="F303">
        <v>297</v>
      </c>
      <c r="G303">
        <v>0</v>
      </c>
      <c r="H303" t="s">
        <v>637</v>
      </c>
      <c r="I303" t="s">
        <v>18042</v>
      </c>
      <c r="J303" t="s">
        <v>715</v>
      </c>
      <c r="K303" t="s">
        <v>639</v>
      </c>
      <c r="L303" t="s">
        <v>640</v>
      </c>
      <c r="M303" t="s">
        <v>18043</v>
      </c>
      <c r="N303" t="s">
        <v>639</v>
      </c>
      <c r="O303" t="s">
        <v>647</v>
      </c>
      <c r="P303" t="s">
        <v>5</v>
      </c>
      <c r="Q303" t="s">
        <v>648</v>
      </c>
      <c r="R303" t="s">
        <v>640</v>
      </c>
      <c r="S303" t="s">
        <v>18044</v>
      </c>
      <c r="T303" t="s">
        <v>18043</v>
      </c>
    </row>
    <row r="304" spans="1:20" x14ac:dyDescent="0.25">
      <c r="A304" t="s">
        <v>147</v>
      </c>
      <c r="B304" t="s">
        <v>148</v>
      </c>
      <c r="C304">
        <v>50</v>
      </c>
      <c r="D304">
        <v>6</v>
      </c>
      <c r="E304" t="s">
        <v>18045</v>
      </c>
      <c r="F304">
        <v>238</v>
      </c>
      <c r="G304">
        <v>38</v>
      </c>
      <c r="H304" t="s">
        <v>637</v>
      </c>
      <c r="I304" t="s">
        <v>18046</v>
      </c>
      <c r="J304" t="s">
        <v>767</v>
      </c>
      <c r="K304" t="s">
        <v>639</v>
      </c>
      <c r="L304" t="s">
        <v>640</v>
      </c>
      <c r="M304" t="s">
        <v>18047</v>
      </c>
      <c r="N304" t="s">
        <v>639</v>
      </c>
      <c r="O304" t="s">
        <v>647</v>
      </c>
      <c r="P304" t="s">
        <v>5</v>
      </c>
      <c r="Q304" t="s">
        <v>648</v>
      </c>
      <c r="R304" t="s">
        <v>640</v>
      </c>
      <c r="S304" t="s">
        <v>18048</v>
      </c>
      <c r="T304" t="s">
        <v>18047</v>
      </c>
    </row>
    <row r="305" spans="1:20" x14ac:dyDescent="0.25">
      <c r="A305" t="s">
        <v>147</v>
      </c>
      <c r="B305" t="s">
        <v>148</v>
      </c>
      <c r="C305">
        <v>50</v>
      </c>
      <c r="D305">
        <v>6</v>
      </c>
      <c r="E305" t="s">
        <v>18049</v>
      </c>
      <c r="F305">
        <v>200</v>
      </c>
      <c r="G305">
        <v>0</v>
      </c>
      <c r="H305" t="s">
        <v>637</v>
      </c>
      <c r="I305" t="s">
        <v>18050</v>
      </c>
      <c r="J305" t="s">
        <v>713</v>
      </c>
      <c r="K305" t="s">
        <v>639</v>
      </c>
      <c r="L305" t="s">
        <v>640</v>
      </c>
      <c r="M305" t="s">
        <v>18051</v>
      </c>
      <c r="N305" t="s">
        <v>639</v>
      </c>
      <c r="O305" t="s">
        <v>641</v>
      </c>
      <c r="P305" t="s">
        <v>5</v>
      </c>
      <c r="Q305" t="s">
        <v>642</v>
      </c>
      <c r="R305" t="s">
        <v>640</v>
      </c>
      <c r="S305" t="s">
        <v>18052</v>
      </c>
      <c r="T305" t="s">
        <v>18047</v>
      </c>
    </row>
    <row r="306" spans="1:20" x14ac:dyDescent="0.25">
      <c r="A306" t="s">
        <v>239</v>
      </c>
      <c r="B306" t="s">
        <v>245</v>
      </c>
      <c r="C306">
        <v>139</v>
      </c>
      <c r="D306">
        <v>2</v>
      </c>
      <c r="E306" t="s">
        <v>18053</v>
      </c>
      <c r="F306">
        <v>278</v>
      </c>
      <c r="G306">
        <v>0</v>
      </c>
      <c r="H306" t="s">
        <v>649</v>
      </c>
      <c r="I306" t="s">
        <v>18054</v>
      </c>
      <c r="J306" t="s">
        <v>18055</v>
      </c>
      <c r="K306" t="s">
        <v>18056</v>
      </c>
      <c r="L306" t="s">
        <v>5666</v>
      </c>
      <c r="M306" t="s">
        <v>18057</v>
      </c>
      <c r="N306" t="s">
        <v>639</v>
      </c>
      <c r="O306" t="s">
        <v>651</v>
      </c>
      <c r="P306" t="s">
        <v>26</v>
      </c>
      <c r="Q306" t="s">
        <v>652</v>
      </c>
      <c r="R306" t="s">
        <v>640</v>
      </c>
      <c r="S306" t="s">
        <v>18058</v>
      </c>
      <c r="T306" t="s">
        <v>18059</v>
      </c>
    </row>
    <row r="307" spans="1:20" x14ac:dyDescent="0.25">
      <c r="A307" t="s">
        <v>18</v>
      </c>
      <c r="B307" t="s">
        <v>19</v>
      </c>
      <c r="C307">
        <v>66.666666666666671</v>
      </c>
      <c r="D307">
        <v>3</v>
      </c>
      <c r="E307" t="s">
        <v>18060</v>
      </c>
      <c r="F307">
        <v>129</v>
      </c>
      <c r="G307">
        <v>0</v>
      </c>
      <c r="H307" t="s">
        <v>637</v>
      </c>
      <c r="I307" t="s">
        <v>18061</v>
      </c>
      <c r="J307" t="s">
        <v>658</v>
      </c>
      <c r="K307" t="s">
        <v>639</v>
      </c>
      <c r="L307" t="s">
        <v>640</v>
      </c>
      <c r="M307" t="s">
        <v>18062</v>
      </c>
      <c r="N307" t="s">
        <v>639</v>
      </c>
      <c r="O307" t="s">
        <v>647</v>
      </c>
      <c r="P307" t="s">
        <v>5</v>
      </c>
      <c r="Q307" t="s">
        <v>648</v>
      </c>
      <c r="R307" t="s">
        <v>640</v>
      </c>
      <c r="S307" t="s">
        <v>18063</v>
      </c>
      <c r="T307" t="s">
        <v>18062</v>
      </c>
    </row>
    <row r="308" spans="1:20" x14ac:dyDescent="0.25">
      <c r="A308" t="s">
        <v>147</v>
      </c>
      <c r="B308" t="s">
        <v>148</v>
      </c>
      <c r="C308">
        <v>50</v>
      </c>
      <c r="D308">
        <v>6</v>
      </c>
      <c r="E308" t="s">
        <v>18064</v>
      </c>
      <c r="F308">
        <v>200</v>
      </c>
      <c r="G308">
        <v>0</v>
      </c>
      <c r="H308" t="s">
        <v>637</v>
      </c>
      <c r="I308" t="s">
        <v>18065</v>
      </c>
      <c r="J308" t="s">
        <v>653</v>
      </c>
      <c r="K308" t="s">
        <v>639</v>
      </c>
      <c r="L308" t="s">
        <v>640</v>
      </c>
      <c r="M308" t="s">
        <v>18066</v>
      </c>
      <c r="N308" t="s">
        <v>639</v>
      </c>
      <c r="O308" t="s">
        <v>647</v>
      </c>
      <c r="P308" t="s">
        <v>5</v>
      </c>
      <c r="Q308" t="s">
        <v>648</v>
      </c>
      <c r="R308" t="s">
        <v>640</v>
      </c>
      <c r="S308" t="s">
        <v>18067</v>
      </c>
      <c r="T308" t="s">
        <v>18066</v>
      </c>
    </row>
    <row r="309" spans="1:20" x14ac:dyDescent="0.25">
      <c r="A309" t="s">
        <v>147</v>
      </c>
      <c r="B309" t="s">
        <v>148</v>
      </c>
      <c r="C309">
        <v>50</v>
      </c>
      <c r="D309">
        <v>6</v>
      </c>
      <c r="E309" t="s">
        <v>18068</v>
      </c>
      <c r="F309">
        <v>200</v>
      </c>
      <c r="G309">
        <v>0</v>
      </c>
      <c r="H309" t="s">
        <v>637</v>
      </c>
      <c r="I309" t="s">
        <v>18069</v>
      </c>
      <c r="J309" t="s">
        <v>780</v>
      </c>
      <c r="K309" t="s">
        <v>639</v>
      </c>
      <c r="L309" t="s">
        <v>640</v>
      </c>
      <c r="M309" t="s">
        <v>18070</v>
      </c>
      <c r="N309" t="s">
        <v>639</v>
      </c>
      <c r="O309" t="s">
        <v>641</v>
      </c>
      <c r="P309" t="s">
        <v>5</v>
      </c>
      <c r="Q309" t="s">
        <v>642</v>
      </c>
      <c r="R309" t="s">
        <v>640</v>
      </c>
      <c r="S309" t="s">
        <v>18071</v>
      </c>
      <c r="T309" t="s">
        <v>18070</v>
      </c>
    </row>
    <row r="310" spans="1:20" x14ac:dyDescent="0.25">
      <c r="A310" t="s">
        <v>239</v>
      </c>
      <c r="B310" t="s">
        <v>245</v>
      </c>
      <c r="C310">
        <v>159</v>
      </c>
      <c r="D310">
        <v>1</v>
      </c>
      <c r="E310" t="s">
        <v>18072</v>
      </c>
      <c r="F310">
        <v>99</v>
      </c>
      <c r="G310">
        <v>0</v>
      </c>
      <c r="H310" t="s">
        <v>637</v>
      </c>
      <c r="I310" t="s">
        <v>18073</v>
      </c>
      <c r="J310" t="s">
        <v>659</v>
      </c>
      <c r="K310" t="s">
        <v>639</v>
      </c>
      <c r="L310" t="s">
        <v>640</v>
      </c>
      <c r="M310" t="s">
        <v>18074</v>
      </c>
      <c r="N310" t="s">
        <v>639</v>
      </c>
      <c r="O310" t="s">
        <v>647</v>
      </c>
      <c r="P310" t="s">
        <v>5</v>
      </c>
      <c r="Q310" t="s">
        <v>648</v>
      </c>
      <c r="R310" t="s">
        <v>640</v>
      </c>
      <c r="S310" t="s">
        <v>18075</v>
      </c>
      <c r="T310" t="s">
        <v>18076</v>
      </c>
    </row>
    <row r="311" spans="1:20" x14ac:dyDescent="0.25">
      <c r="A311" t="s">
        <v>239</v>
      </c>
      <c r="B311" t="s">
        <v>245</v>
      </c>
      <c r="C311">
        <v>159</v>
      </c>
      <c r="D311">
        <v>1</v>
      </c>
      <c r="E311" t="s">
        <v>18077</v>
      </c>
      <c r="F311">
        <v>102</v>
      </c>
      <c r="G311">
        <v>3</v>
      </c>
      <c r="H311" t="s">
        <v>637</v>
      </c>
      <c r="I311" t="s">
        <v>18078</v>
      </c>
      <c r="J311" t="s">
        <v>657</v>
      </c>
      <c r="K311" t="s">
        <v>639</v>
      </c>
      <c r="L311" t="s">
        <v>640</v>
      </c>
      <c r="M311" t="s">
        <v>18079</v>
      </c>
      <c r="N311" t="s">
        <v>639</v>
      </c>
      <c r="O311" t="s">
        <v>647</v>
      </c>
      <c r="P311" t="s">
        <v>5</v>
      </c>
      <c r="Q311" t="s">
        <v>648</v>
      </c>
      <c r="R311" t="s">
        <v>640</v>
      </c>
      <c r="S311" t="s">
        <v>18080</v>
      </c>
      <c r="T311" t="s">
        <v>18079</v>
      </c>
    </row>
    <row r="312" spans="1:20" x14ac:dyDescent="0.25">
      <c r="A312" t="s">
        <v>239</v>
      </c>
      <c r="B312" t="s">
        <v>245</v>
      </c>
      <c r="C312">
        <v>159</v>
      </c>
      <c r="D312">
        <v>1</v>
      </c>
      <c r="E312" t="s">
        <v>18081</v>
      </c>
      <c r="F312">
        <v>99</v>
      </c>
      <c r="G312">
        <v>0</v>
      </c>
      <c r="H312" t="s">
        <v>637</v>
      </c>
      <c r="I312" t="s">
        <v>18082</v>
      </c>
      <c r="J312" t="s">
        <v>653</v>
      </c>
      <c r="K312" t="s">
        <v>639</v>
      </c>
      <c r="L312" t="s">
        <v>640</v>
      </c>
      <c r="M312" t="s">
        <v>18083</v>
      </c>
      <c r="N312" t="s">
        <v>639</v>
      </c>
      <c r="O312" t="s">
        <v>647</v>
      </c>
      <c r="P312" t="s">
        <v>5</v>
      </c>
      <c r="Q312" t="s">
        <v>648</v>
      </c>
      <c r="R312" t="s">
        <v>640</v>
      </c>
      <c r="S312" t="s">
        <v>18084</v>
      </c>
      <c r="T312" t="s">
        <v>18085</v>
      </c>
    </row>
    <row r="313" spans="1:20" x14ac:dyDescent="0.25">
      <c r="A313" t="s">
        <v>239</v>
      </c>
      <c r="B313" t="s">
        <v>245</v>
      </c>
      <c r="C313">
        <v>159</v>
      </c>
      <c r="D313">
        <v>1</v>
      </c>
      <c r="E313" t="s">
        <v>18086</v>
      </c>
      <c r="F313">
        <v>99</v>
      </c>
      <c r="G313">
        <v>0</v>
      </c>
      <c r="H313" t="s">
        <v>637</v>
      </c>
      <c r="I313" t="s">
        <v>18087</v>
      </c>
      <c r="J313" t="s">
        <v>643</v>
      </c>
      <c r="K313" t="s">
        <v>639</v>
      </c>
      <c r="L313" t="s">
        <v>640</v>
      </c>
      <c r="M313" t="s">
        <v>18088</v>
      </c>
      <c r="N313" t="s">
        <v>639</v>
      </c>
      <c r="O313" t="s">
        <v>647</v>
      </c>
      <c r="P313" t="s">
        <v>5</v>
      </c>
      <c r="Q313" t="s">
        <v>648</v>
      </c>
      <c r="R313" t="s">
        <v>640</v>
      </c>
      <c r="S313" t="s">
        <v>18089</v>
      </c>
      <c r="T313" t="s">
        <v>18088</v>
      </c>
    </row>
    <row r="314" spans="1:20" x14ac:dyDescent="0.25">
      <c r="A314" t="s">
        <v>18</v>
      </c>
      <c r="B314" t="s">
        <v>19</v>
      </c>
      <c r="C314">
        <v>66.666666666666671</v>
      </c>
      <c r="D314">
        <v>3</v>
      </c>
      <c r="E314" t="s">
        <v>18090</v>
      </c>
      <c r="F314">
        <v>129</v>
      </c>
      <c r="G314">
        <v>0</v>
      </c>
      <c r="H314" t="s">
        <v>637</v>
      </c>
      <c r="I314" t="s">
        <v>18091</v>
      </c>
      <c r="J314" t="s">
        <v>674</v>
      </c>
      <c r="K314" t="s">
        <v>639</v>
      </c>
      <c r="L314" t="s">
        <v>640</v>
      </c>
      <c r="M314" t="s">
        <v>18092</v>
      </c>
      <c r="N314" t="s">
        <v>639</v>
      </c>
      <c r="O314" t="s">
        <v>641</v>
      </c>
      <c r="P314" t="s">
        <v>5</v>
      </c>
      <c r="Q314" t="s">
        <v>642</v>
      </c>
      <c r="R314" t="s">
        <v>640</v>
      </c>
      <c r="S314" t="s">
        <v>18093</v>
      </c>
      <c r="T314" t="s">
        <v>18092</v>
      </c>
    </row>
    <row r="315" spans="1:20" x14ac:dyDescent="0.25">
      <c r="A315" t="s">
        <v>601</v>
      </c>
      <c r="B315" t="s">
        <v>602</v>
      </c>
      <c r="C315">
        <v>119</v>
      </c>
      <c r="D315">
        <v>1</v>
      </c>
      <c r="E315" t="s">
        <v>18094</v>
      </c>
      <c r="F315">
        <v>569</v>
      </c>
      <c r="G315">
        <v>10</v>
      </c>
      <c r="H315" t="s">
        <v>649</v>
      </c>
      <c r="I315" t="s">
        <v>18095</v>
      </c>
      <c r="J315" t="s">
        <v>18096</v>
      </c>
      <c r="K315" t="s">
        <v>7383</v>
      </c>
      <c r="L315" t="s">
        <v>5042</v>
      </c>
      <c r="M315" t="s">
        <v>18097</v>
      </c>
      <c r="N315" t="s">
        <v>639</v>
      </c>
      <c r="O315" t="s">
        <v>656</v>
      </c>
      <c r="P315" t="s">
        <v>26</v>
      </c>
      <c r="Q315" t="s">
        <v>652</v>
      </c>
      <c r="R315" t="s">
        <v>640</v>
      </c>
      <c r="S315" t="s">
        <v>18098</v>
      </c>
      <c r="T315" t="s">
        <v>18097</v>
      </c>
    </row>
    <row r="316" spans="1:20" x14ac:dyDescent="0.25">
      <c r="A316" t="s">
        <v>241</v>
      </c>
      <c r="B316" t="s">
        <v>247</v>
      </c>
      <c r="C316">
        <v>119</v>
      </c>
      <c r="D316">
        <v>1</v>
      </c>
      <c r="E316" t="s">
        <v>18094</v>
      </c>
      <c r="F316">
        <v>569</v>
      </c>
      <c r="G316">
        <v>10</v>
      </c>
      <c r="H316" t="s">
        <v>649</v>
      </c>
      <c r="I316" t="s">
        <v>18095</v>
      </c>
      <c r="J316" t="s">
        <v>18096</v>
      </c>
      <c r="K316" t="s">
        <v>7383</v>
      </c>
      <c r="L316" t="s">
        <v>5042</v>
      </c>
      <c r="M316" t="s">
        <v>18097</v>
      </c>
      <c r="N316" t="s">
        <v>639</v>
      </c>
      <c r="O316" t="s">
        <v>656</v>
      </c>
      <c r="P316" t="s">
        <v>26</v>
      </c>
      <c r="Q316" t="s">
        <v>652</v>
      </c>
      <c r="R316" t="s">
        <v>640</v>
      </c>
      <c r="S316" t="s">
        <v>18098</v>
      </c>
      <c r="T316" t="s">
        <v>18097</v>
      </c>
    </row>
    <row r="317" spans="1:20" x14ac:dyDescent="0.25">
      <c r="A317" t="s">
        <v>240</v>
      </c>
      <c r="B317" t="s">
        <v>246</v>
      </c>
      <c r="C317">
        <v>119</v>
      </c>
      <c r="D317">
        <v>1</v>
      </c>
      <c r="E317" t="s">
        <v>18094</v>
      </c>
      <c r="F317">
        <v>569</v>
      </c>
      <c r="G317">
        <v>10</v>
      </c>
      <c r="H317" t="s">
        <v>649</v>
      </c>
      <c r="I317" t="s">
        <v>18095</v>
      </c>
      <c r="J317" t="s">
        <v>18096</v>
      </c>
      <c r="K317" t="s">
        <v>7383</v>
      </c>
      <c r="L317" t="s">
        <v>5042</v>
      </c>
      <c r="M317" t="s">
        <v>18097</v>
      </c>
      <c r="N317" t="s">
        <v>639</v>
      </c>
      <c r="O317" t="s">
        <v>656</v>
      </c>
      <c r="P317" t="s">
        <v>26</v>
      </c>
      <c r="Q317" t="s">
        <v>652</v>
      </c>
      <c r="R317" t="s">
        <v>640</v>
      </c>
      <c r="S317" t="s">
        <v>18098</v>
      </c>
      <c r="T317" t="s">
        <v>18097</v>
      </c>
    </row>
    <row r="318" spans="1:20" x14ac:dyDescent="0.25">
      <c r="A318" t="s">
        <v>239</v>
      </c>
      <c r="B318" t="s">
        <v>245</v>
      </c>
      <c r="C318">
        <v>120</v>
      </c>
      <c r="D318">
        <v>1</v>
      </c>
      <c r="E318" t="s">
        <v>18094</v>
      </c>
      <c r="F318">
        <v>569</v>
      </c>
      <c r="G318">
        <v>10</v>
      </c>
      <c r="H318" t="s">
        <v>649</v>
      </c>
      <c r="I318" t="s">
        <v>18095</v>
      </c>
      <c r="J318" t="s">
        <v>18096</v>
      </c>
      <c r="K318" t="s">
        <v>7383</v>
      </c>
      <c r="L318" t="s">
        <v>5042</v>
      </c>
      <c r="M318" t="s">
        <v>18097</v>
      </c>
      <c r="N318" t="s">
        <v>639</v>
      </c>
      <c r="O318" t="s">
        <v>656</v>
      </c>
      <c r="P318" t="s">
        <v>26</v>
      </c>
      <c r="Q318" t="s">
        <v>652</v>
      </c>
      <c r="R318" t="s">
        <v>640</v>
      </c>
      <c r="S318" t="s">
        <v>18098</v>
      </c>
      <c r="T318" t="s">
        <v>18097</v>
      </c>
    </row>
    <row r="319" spans="1:20" x14ac:dyDescent="0.25">
      <c r="A319" t="s">
        <v>241</v>
      </c>
      <c r="B319" t="s">
        <v>247</v>
      </c>
      <c r="C319">
        <v>159</v>
      </c>
      <c r="D319">
        <v>1</v>
      </c>
      <c r="E319" t="s">
        <v>18099</v>
      </c>
      <c r="F319">
        <v>128</v>
      </c>
      <c r="G319">
        <v>29</v>
      </c>
      <c r="H319" t="s">
        <v>637</v>
      </c>
      <c r="I319" t="s">
        <v>18100</v>
      </c>
      <c r="J319" t="s">
        <v>720</v>
      </c>
      <c r="K319" t="s">
        <v>639</v>
      </c>
      <c r="L319" t="s">
        <v>640</v>
      </c>
      <c r="M319" t="s">
        <v>18101</v>
      </c>
      <c r="N319" t="s">
        <v>639</v>
      </c>
      <c r="O319" t="s">
        <v>641</v>
      </c>
      <c r="P319" t="s">
        <v>5</v>
      </c>
      <c r="Q319" t="s">
        <v>642</v>
      </c>
      <c r="R319" t="s">
        <v>640</v>
      </c>
      <c r="S319" t="s">
        <v>18102</v>
      </c>
      <c r="T319" t="s">
        <v>18101</v>
      </c>
    </row>
    <row r="320" spans="1:20" x14ac:dyDescent="0.25">
      <c r="A320" t="s">
        <v>18</v>
      </c>
      <c r="B320" t="s">
        <v>19</v>
      </c>
      <c r="C320">
        <v>66.666666666666671</v>
      </c>
      <c r="D320">
        <v>3</v>
      </c>
      <c r="E320" t="s">
        <v>18103</v>
      </c>
      <c r="F320">
        <v>182</v>
      </c>
      <c r="G320">
        <v>53</v>
      </c>
      <c r="H320" t="s">
        <v>637</v>
      </c>
      <c r="I320" t="s">
        <v>18104</v>
      </c>
      <c r="J320" t="s">
        <v>884</v>
      </c>
      <c r="K320" t="s">
        <v>639</v>
      </c>
      <c r="L320" t="s">
        <v>640</v>
      </c>
      <c r="M320" t="s">
        <v>18105</v>
      </c>
      <c r="N320" t="s">
        <v>639</v>
      </c>
      <c r="O320" t="s">
        <v>647</v>
      </c>
      <c r="P320" t="s">
        <v>5</v>
      </c>
      <c r="Q320" t="s">
        <v>648</v>
      </c>
      <c r="R320" t="s">
        <v>640</v>
      </c>
      <c r="S320" t="s">
        <v>18106</v>
      </c>
      <c r="T320" t="s">
        <v>18105</v>
      </c>
    </row>
    <row r="321" spans="1:20" x14ac:dyDescent="0.25">
      <c r="A321" t="s">
        <v>147</v>
      </c>
      <c r="B321" t="s">
        <v>148</v>
      </c>
      <c r="C321">
        <v>33.333333333333336</v>
      </c>
      <c r="D321">
        <v>3</v>
      </c>
      <c r="E321" t="s">
        <v>18107</v>
      </c>
      <c r="F321">
        <v>100</v>
      </c>
      <c r="G321">
        <v>0</v>
      </c>
      <c r="H321" t="s">
        <v>637</v>
      </c>
      <c r="I321" t="s">
        <v>16284</v>
      </c>
      <c r="J321" t="s">
        <v>689</v>
      </c>
      <c r="K321" t="s">
        <v>639</v>
      </c>
      <c r="L321" t="s">
        <v>640</v>
      </c>
      <c r="M321" t="s">
        <v>18108</v>
      </c>
      <c r="N321" t="s">
        <v>639</v>
      </c>
      <c r="O321" t="s">
        <v>641</v>
      </c>
      <c r="P321" t="s">
        <v>5</v>
      </c>
      <c r="Q321" t="s">
        <v>642</v>
      </c>
      <c r="R321" t="s">
        <v>640</v>
      </c>
      <c r="S321" t="s">
        <v>18109</v>
      </c>
      <c r="T321" t="s">
        <v>18108</v>
      </c>
    </row>
    <row r="322" spans="1:20" x14ac:dyDescent="0.25">
      <c r="A322" t="s">
        <v>516</v>
      </c>
      <c r="B322" t="s">
        <v>120</v>
      </c>
      <c r="C322">
        <v>75</v>
      </c>
      <c r="D322">
        <v>1</v>
      </c>
      <c r="E322" t="s">
        <v>18110</v>
      </c>
      <c r="F322">
        <v>142</v>
      </c>
      <c r="G322">
        <v>67</v>
      </c>
      <c r="H322" t="s">
        <v>649</v>
      </c>
      <c r="I322" t="s">
        <v>18111</v>
      </c>
      <c r="J322" t="s">
        <v>18112</v>
      </c>
      <c r="K322" t="s">
        <v>18113</v>
      </c>
      <c r="L322" t="s">
        <v>5026</v>
      </c>
      <c r="M322" t="s">
        <v>18114</v>
      </c>
      <c r="N322" t="s">
        <v>639</v>
      </c>
      <c r="O322" t="s">
        <v>651</v>
      </c>
      <c r="P322" t="s">
        <v>26</v>
      </c>
      <c r="Q322" t="s">
        <v>652</v>
      </c>
      <c r="R322" t="s">
        <v>640</v>
      </c>
      <c r="S322" t="s">
        <v>18115</v>
      </c>
      <c r="T322" t="s">
        <v>18116</v>
      </c>
    </row>
    <row r="323" spans="1:20" x14ac:dyDescent="0.25">
      <c r="A323" t="s">
        <v>22</v>
      </c>
      <c r="B323" t="s">
        <v>213</v>
      </c>
      <c r="C323">
        <v>64</v>
      </c>
      <c r="D323">
        <v>1</v>
      </c>
      <c r="E323" t="s">
        <v>18117</v>
      </c>
      <c r="F323">
        <v>64</v>
      </c>
      <c r="G323">
        <v>0</v>
      </c>
      <c r="H323" t="s">
        <v>677</v>
      </c>
      <c r="I323" t="s">
        <v>4908</v>
      </c>
      <c r="J323" t="s">
        <v>4909</v>
      </c>
      <c r="K323" t="s">
        <v>4910</v>
      </c>
      <c r="L323" t="s">
        <v>4911</v>
      </c>
      <c r="M323" t="s">
        <v>18118</v>
      </c>
      <c r="N323" t="s">
        <v>639</v>
      </c>
      <c r="O323" t="s">
        <v>678</v>
      </c>
      <c r="P323" t="s">
        <v>23</v>
      </c>
      <c r="Q323" t="s">
        <v>679</v>
      </c>
      <c r="R323" t="s">
        <v>640</v>
      </c>
      <c r="S323" t="s">
        <v>18119</v>
      </c>
      <c r="T323" t="s">
        <v>18118</v>
      </c>
    </row>
    <row r="324" spans="1:20" x14ac:dyDescent="0.25">
      <c r="A324" t="s">
        <v>77</v>
      </c>
      <c r="B324" t="s">
        <v>78</v>
      </c>
      <c r="C324">
        <v>50</v>
      </c>
      <c r="D324">
        <v>1</v>
      </c>
      <c r="E324" t="s">
        <v>18120</v>
      </c>
      <c r="F324">
        <v>50</v>
      </c>
      <c r="G324">
        <v>0</v>
      </c>
      <c r="H324" t="s">
        <v>649</v>
      </c>
      <c r="I324" t="s">
        <v>14764</v>
      </c>
      <c r="J324" t="s">
        <v>18121</v>
      </c>
      <c r="K324" t="s">
        <v>4843</v>
      </c>
      <c r="L324" t="s">
        <v>960</v>
      </c>
      <c r="M324" t="s">
        <v>18122</v>
      </c>
      <c r="N324" t="s">
        <v>639</v>
      </c>
      <c r="O324" t="s">
        <v>651</v>
      </c>
      <c r="P324" t="s">
        <v>26</v>
      </c>
      <c r="Q324" t="s">
        <v>652</v>
      </c>
      <c r="R324" t="s">
        <v>640</v>
      </c>
      <c r="S324" t="s">
        <v>18123</v>
      </c>
      <c r="T324" t="s">
        <v>18124</v>
      </c>
    </row>
    <row r="325" spans="1:20" x14ac:dyDescent="0.25">
      <c r="A325" t="s">
        <v>147</v>
      </c>
      <c r="B325" t="s">
        <v>148</v>
      </c>
      <c r="C325">
        <v>50</v>
      </c>
      <c r="D325">
        <v>6</v>
      </c>
      <c r="E325" t="s">
        <v>18125</v>
      </c>
      <c r="F325">
        <v>200</v>
      </c>
      <c r="G325">
        <v>0</v>
      </c>
      <c r="H325" t="s">
        <v>637</v>
      </c>
      <c r="I325" t="s">
        <v>18126</v>
      </c>
      <c r="J325" t="s">
        <v>663</v>
      </c>
      <c r="K325" t="s">
        <v>639</v>
      </c>
      <c r="L325" t="s">
        <v>640</v>
      </c>
      <c r="M325" t="s">
        <v>18127</v>
      </c>
      <c r="N325" t="s">
        <v>639</v>
      </c>
      <c r="O325" t="s">
        <v>641</v>
      </c>
      <c r="P325" t="s">
        <v>5</v>
      </c>
      <c r="Q325" t="s">
        <v>642</v>
      </c>
      <c r="R325" t="s">
        <v>640</v>
      </c>
      <c r="S325" t="s">
        <v>18128</v>
      </c>
      <c r="T325" t="s">
        <v>18127</v>
      </c>
    </row>
    <row r="326" spans="1:20" x14ac:dyDescent="0.25">
      <c r="A326" t="s">
        <v>239</v>
      </c>
      <c r="B326" t="s">
        <v>245</v>
      </c>
      <c r="C326">
        <v>139</v>
      </c>
      <c r="D326">
        <v>3</v>
      </c>
      <c r="E326" t="s">
        <v>18129</v>
      </c>
      <c r="F326">
        <v>417</v>
      </c>
      <c r="G326">
        <v>0</v>
      </c>
      <c r="H326" t="s">
        <v>649</v>
      </c>
      <c r="I326" t="s">
        <v>13710</v>
      </c>
      <c r="J326" t="s">
        <v>18130</v>
      </c>
      <c r="K326" t="s">
        <v>1099</v>
      </c>
      <c r="L326" t="s">
        <v>10848</v>
      </c>
      <c r="M326" t="s">
        <v>18131</v>
      </c>
      <c r="N326" t="s">
        <v>639</v>
      </c>
      <c r="O326" t="s">
        <v>651</v>
      </c>
      <c r="P326" t="s">
        <v>26</v>
      </c>
      <c r="Q326" t="s">
        <v>652</v>
      </c>
      <c r="R326" t="s">
        <v>640</v>
      </c>
      <c r="S326" t="s">
        <v>18132</v>
      </c>
      <c r="T326" t="s">
        <v>18131</v>
      </c>
    </row>
    <row r="327" spans="1:20" x14ac:dyDescent="0.25">
      <c r="A327" t="s">
        <v>147</v>
      </c>
      <c r="B327" t="s">
        <v>148</v>
      </c>
      <c r="C327">
        <v>33.333333333333336</v>
      </c>
      <c r="D327">
        <v>3</v>
      </c>
      <c r="E327" t="s">
        <v>18133</v>
      </c>
      <c r="F327">
        <v>100</v>
      </c>
      <c r="G327">
        <v>0</v>
      </c>
      <c r="H327" t="s">
        <v>637</v>
      </c>
      <c r="I327" t="s">
        <v>18134</v>
      </c>
      <c r="J327" t="s">
        <v>655</v>
      </c>
      <c r="K327" t="s">
        <v>639</v>
      </c>
      <c r="L327" t="s">
        <v>640</v>
      </c>
      <c r="M327" t="s">
        <v>18135</v>
      </c>
      <c r="N327" t="s">
        <v>639</v>
      </c>
      <c r="O327" t="s">
        <v>647</v>
      </c>
      <c r="P327" t="s">
        <v>5</v>
      </c>
      <c r="Q327" t="s">
        <v>648</v>
      </c>
      <c r="R327" t="s">
        <v>640</v>
      </c>
      <c r="S327" t="s">
        <v>18136</v>
      </c>
      <c r="T327" t="s">
        <v>18135</v>
      </c>
    </row>
    <row r="328" spans="1:20" x14ac:dyDescent="0.25">
      <c r="A328" t="s">
        <v>18</v>
      </c>
      <c r="B328" t="s">
        <v>19</v>
      </c>
      <c r="C328">
        <v>66.666666666666671</v>
      </c>
      <c r="D328">
        <v>3</v>
      </c>
      <c r="E328" t="s">
        <v>18137</v>
      </c>
      <c r="F328">
        <v>129</v>
      </c>
      <c r="G328">
        <v>0</v>
      </c>
      <c r="H328" t="s">
        <v>637</v>
      </c>
      <c r="I328" t="s">
        <v>4167</v>
      </c>
      <c r="J328" t="s">
        <v>653</v>
      </c>
      <c r="K328" t="s">
        <v>639</v>
      </c>
      <c r="L328" t="s">
        <v>640</v>
      </c>
      <c r="M328" t="s">
        <v>18138</v>
      </c>
      <c r="N328" t="s">
        <v>639</v>
      </c>
      <c r="O328" t="s">
        <v>641</v>
      </c>
      <c r="P328" t="s">
        <v>5</v>
      </c>
      <c r="Q328" t="s">
        <v>642</v>
      </c>
      <c r="R328" t="s">
        <v>640</v>
      </c>
      <c r="S328" t="s">
        <v>18139</v>
      </c>
      <c r="T328" t="s">
        <v>18138</v>
      </c>
    </row>
    <row r="329" spans="1:20" x14ac:dyDescent="0.25">
      <c r="A329" t="s">
        <v>72</v>
      </c>
      <c r="B329" t="s">
        <v>799</v>
      </c>
      <c r="C329">
        <v>93</v>
      </c>
      <c r="D329">
        <v>1</v>
      </c>
      <c r="E329" t="s">
        <v>18140</v>
      </c>
      <c r="F329">
        <v>253</v>
      </c>
      <c r="G329">
        <v>0</v>
      </c>
      <c r="H329" t="s">
        <v>649</v>
      </c>
      <c r="I329" t="s">
        <v>18141</v>
      </c>
      <c r="J329" t="s">
        <v>18142</v>
      </c>
      <c r="K329" t="s">
        <v>6877</v>
      </c>
      <c r="L329" t="s">
        <v>847</v>
      </c>
      <c r="M329" t="s">
        <v>18143</v>
      </c>
      <c r="N329" t="s">
        <v>639</v>
      </c>
      <c r="O329" t="s">
        <v>651</v>
      </c>
      <c r="P329" t="s">
        <v>26</v>
      </c>
      <c r="Q329" t="s">
        <v>652</v>
      </c>
      <c r="R329" t="s">
        <v>640</v>
      </c>
      <c r="S329" t="s">
        <v>18144</v>
      </c>
      <c r="T329" t="s">
        <v>18143</v>
      </c>
    </row>
    <row r="330" spans="1:20" x14ac:dyDescent="0.25">
      <c r="A330" t="s">
        <v>22</v>
      </c>
      <c r="B330" t="s">
        <v>27</v>
      </c>
      <c r="C330">
        <v>80</v>
      </c>
      <c r="D330">
        <v>2</v>
      </c>
      <c r="E330" t="s">
        <v>18140</v>
      </c>
      <c r="F330">
        <v>253</v>
      </c>
      <c r="G330">
        <v>0</v>
      </c>
      <c r="H330" t="s">
        <v>649</v>
      </c>
      <c r="I330" t="s">
        <v>18141</v>
      </c>
      <c r="J330" t="s">
        <v>18142</v>
      </c>
      <c r="K330" t="s">
        <v>6877</v>
      </c>
      <c r="L330" t="s">
        <v>847</v>
      </c>
      <c r="M330" t="s">
        <v>18143</v>
      </c>
      <c r="N330" t="s">
        <v>639</v>
      </c>
      <c r="O330" t="s">
        <v>651</v>
      </c>
      <c r="P330" t="s">
        <v>26</v>
      </c>
      <c r="Q330" t="s">
        <v>652</v>
      </c>
      <c r="R330" t="s">
        <v>640</v>
      </c>
      <c r="S330" t="s">
        <v>18144</v>
      </c>
      <c r="T330" t="s">
        <v>18143</v>
      </c>
    </row>
    <row r="331" spans="1:20" x14ac:dyDescent="0.25">
      <c r="A331" t="s">
        <v>601</v>
      </c>
      <c r="B331" t="s">
        <v>602</v>
      </c>
      <c r="C331">
        <v>159</v>
      </c>
      <c r="D331">
        <v>1</v>
      </c>
      <c r="E331" t="s">
        <v>18145</v>
      </c>
      <c r="F331">
        <v>99</v>
      </c>
      <c r="G331">
        <v>0</v>
      </c>
      <c r="H331" t="s">
        <v>637</v>
      </c>
      <c r="I331" t="s">
        <v>18146</v>
      </c>
      <c r="J331" t="s">
        <v>653</v>
      </c>
      <c r="K331" t="s">
        <v>639</v>
      </c>
      <c r="L331" t="s">
        <v>640</v>
      </c>
      <c r="M331" t="s">
        <v>18147</v>
      </c>
      <c r="N331" t="s">
        <v>639</v>
      </c>
      <c r="O331" t="s">
        <v>641</v>
      </c>
      <c r="P331" t="s">
        <v>5</v>
      </c>
      <c r="Q331" t="s">
        <v>642</v>
      </c>
      <c r="R331" t="s">
        <v>640</v>
      </c>
      <c r="S331" t="s">
        <v>18148</v>
      </c>
      <c r="T331" t="s">
        <v>18147</v>
      </c>
    </row>
    <row r="332" spans="1:20" x14ac:dyDescent="0.25">
      <c r="A332" t="s">
        <v>239</v>
      </c>
      <c r="B332" t="s">
        <v>245</v>
      </c>
      <c r="C332">
        <v>159</v>
      </c>
      <c r="D332">
        <v>1</v>
      </c>
      <c r="E332" t="s">
        <v>18149</v>
      </c>
      <c r="F332">
        <v>99</v>
      </c>
      <c r="G332">
        <v>0</v>
      </c>
      <c r="H332" t="s">
        <v>637</v>
      </c>
      <c r="I332" t="s">
        <v>18150</v>
      </c>
      <c r="J332" t="s">
        <v>726</v>
      </c>
      <c r="K332" t="s">
        <v>639</v>
      </c>
      <c r="L332" t="s">
        <v>640</v>
      </c>
      <c r="M332" t="s">
        <v>18151</v>
      </c>
      <c r="N332" t="s">
        <v>639</v>
      </c>
      <c r="O332" t="s">
        <v>641</v>
      </c>
      <c r="P332" t="s">
        <v>5</v>
      </c>
      <c r="Q332" t="s">
        <v>642</v>
      </c>
      <c r="R332" t="s">
        <v>640</v>
      </c>
      <c r="S332" t="s">
        <v>18152</v>
      </c>
      <c r="T332" t="s">
        <v>18151</v>
      </c>
    </row>
    <row r="333" spans="1:20" x14ac:dyDescent="0.25">
      <c r="A333" t="s">
        <v>239</v>
      </c>
      <c r="B333" t="s">
        <v>245</v>
      </c>
      <c r="C333">
        <v>159</v>
      </c>
      <c r="D333">
        <v>1</v>
      </c>
      <c r="E333" t="s">
        <v>18153</v>
      </c>
      <c r="F333">
        <v>99</v>
      </c>
      <c r="G333">
        <v>0</v>
      </c>
      <c r="H333" t="s">
        <v>637</v>
      </c>
      <c r="I333" t="s">
        <v>18154</v>
      </c>
      <c r="J333" t="s">
        <v>750</v>
      </c>
      <c r="K333" t="s">
        <v>639</v>
      </c>
      <c r="L333" t="s">
        <v>640</v>
      </c>
      <c r="M333" t="s">
        <v>18155</v>
      </c>
      <c r="N333" t="s">
        <v>639</v>
      </c>
      <c r="O333" t="s">
        <v>647</v>
      </c>
      <c r="P333" t="s">
        <v>5</v>
      </c>
      <c r="Q333" t="s">
        <v>648</v>
      </c>
      <c r="R333" t="s">
        <v>640</v>
      </c>
      <c r="S333" t="s">
        <v>18156</v>
      </c>
      <c r="T333" t="s">
        <v>18155</v>
      </c>
    </row>
    <row r="334" spans="1:20" x14ac:dyDescent="0.25">
      <c r="A334" t="s">
        <v>239</v>
      </c>
      <c r="B334" t="s">
        <v>245</v>
      </c>
      <c r="C334">
        <v>159</v>
      </c>
      <c r="D334">
        <v>1</v>
      </c>
      <c r="E334" t="s">
        <v>18157</v>
      </c>
      <c r="F334">
        <v>99</v>
      </c>
      <c r="G334">
        <v>0</v>
      </c>
      <c r="H334" t="s">
        <v>637</v>
      </c>
      <c r="I334" t="s">
        <v>18158</v>
      </c>
      <c r="J334" t="s">
        <v>698</v>
      </c>
      <c r="K334" t="s">
        <v>639</v>
      </c>
      <c r="L334" t="s">
        <v>640</v>
      </c>
      <c r="M334" t="s">
        <v>18159</v>
      </c>
      <c r="N334" t="s">
        <v>639</v>
      </c>
      <c r="O334" t="s">
        <v>647</v>
      </c>
      <c r="P334" t="s">
        <v>5</v>
      </c>
      <c r="Q334" t="s">
        <v>648</v>
      </c>
      <c r="R334" t="s">
        <v>640</v>
      </c>
      <c r="S334" t="s">
        <v>18160</v>
      </c>
      <c r="T334" t="s">
        <v>18159</v>
      </c>
    </row>
    <row r="335" spans="1:20" x14ac:dyDescent="0.25">
      <c r="A335" t="s">
        <v>22</v>
      </c>
      <c r="B335" t="s">
        <v>27</v>
      </c>
      <c r="C335">
        <v>66.333333333333329</v>
      </c>
      <c r="D335">
        <v>3</v>
      </c>
      <c r="E335" t="s">
        <v>18161</v>
      </c>
      <c r="F335">
        <v>197</v>
      </c>
      <c r="G335">
        <v>0</v>
      </c>
      <c r="H335" t="s">
        <v>637</v>
      </c>
      <c r="I335" t="s">
        <v>18162</v>
      </c>
      <c r="J335" t="s">
        <v>674</v>
      </c>
      <c r="K335" t="s">
        <v>639</v>
      </c>
      <c r="L335" t="s">
        <v>640</v>
      </c>
      <c r="M335" t="s">
        <v>18163</v>
      </c>
      <c r="N335" t="s">
        <v>639</v>
      </c>
      <c r="O335" t="s">
        <v>647</v>
      </c>
      <c r="P335" t="s">
        <v>5</v>
      </c>
      <c r="Q335" t="s">
        <v>648</v>
      </c>
      <c r="R335" t="s">
        <v>640</v>
      </c>
      <c r="S335" t="s">
        <v>18164</v>
      </c>
      <c r="T335" t="s">
        <v>18163</v>
      </c>
    </row>
    <row r="336" spans="1:20" x14ac:dyDescent="0.25">
      <c r="A336" t="s">
        <v>22</v>
      </c>
      <c r="B336" t="s">
        <v>27</v>
      </c>
      <c r="C336">
        <v>66.333333333333329</v>
      </c>
      <c r="D336">
        <v>3</v>
      </c>
      <c r="E336" t="s">
        <v>18165</v>
      </c>
      <c r="F336">
        <v>197</v>
      </c>
      <c r="G336">
        <v>0</v>
      </c>
      <c r="H336" t="s">
        <v>637</v>
      </c>
      <c r="I336" t="s">
        <v>6077</v>
      </c>
      <c r="J336" t="s">
        <v>727</v>
      </c>
      <c r="K336" t="s">
        <v>639</v>
      </c>
      <c r="L336" t="s">
        <v>640</v>
      </c>
      <c r="M336" t="s">
        <v>18166</v>
      </c>
      <c r="N336" t="s">
        <v>639</v>
      </c>
      <c r="O336" t="s">
        <v>647</v>
      </c>
      <c r="P336" t="s">
        <v>5</v>
      </c>
      <c r="Q336" t="s">
        <v>648</v>
      </c>
      <c r="R336" t="s">
        <v>640</v>
      </c>
      <c r="S336" t="s">
        <v>18167</v>
      </c>
      <c r="T336" t="s">
        <v>18168</v>
      </c>
    </row>
    <row r="337" spans="1:20" x14ac:dyDescent="0.25">
      <c r="A337" t="s">
        <v>239</v>
      </c>
      <c r="B337" t="s">
        <v>245</v>
      </c>
      <c r="C337">
        <v>159</v>
      </c>
      <c r="D337">
        <v>1</v>
      </c>
      <c r="E337" t="s">
        <v>18169</v>
      </c>
      <c r="F337">
        <v>137</v>
      </c>
      <c r="G337">
        <v>38</v>
      </c>
      <c r="H337" t="s">
        <v>637</v>
      </c>
      <c r="I337" t="s">
        <v>6138</v>
      </c>
      <c r="J337" t="s">
        <v>741</v>
      </c>
      <c r="K337" t="s">
        <v>639</v>
      </c>
      <c r="L337" t="s">
        <v>640</v>
      </c>
      <c r="M337" t="s">
        <v>18170</v>
      </c>
      <c r="N337" t="s">
        <v>639</v>
      </c>
      <c r="O337" t="s">
        <v>641</v>
      </c>
      <c r="P337" t="s">
        <v>5</v>
      </c>
      <c r="Q337" t="s">
        <v>642</v>
      </c>
      <c r="R337" t="s">
        <v>640</v>
      </c>
      <c r="S337" t="s">
        <v>18171</v>
      </c>
      <c r="T337" t="s">
        <v>18170</v>
      </c>
    </row>
    <row r="338" spans="1:20" x14ac:dyDescent="0.25">
      <c r="A338" t="s">
        <v>22</v>
      </c>
      <c r="B338" t="s">
        <v>27</v>
      </c>
      <c r="C338">
        <v>66.333333333333329</v>
      </c>
      <c r="D338">
        <v>3</v>
      </c>
      <c r="E338" t="s">
        <v>18172</v>
      </c>
      <c r="F338">
        <v>197</v>
      </c>
      <c r="G338">
        <v>0</v>
      </c>
      <c r="H338" t="s">
        <v>637</v>
      </c>
      <c r="I338" t="s">
        <v>18173</v>
      </c>
      <c r="J338" t="s">
        <v>669</v>
      </c>
      <c r="K338" t="s">
        <v>639</v>
      </c>
      <c r="L338" t="s">
        <v>640</v>
      </c>
      <c r="M338" t="s">
        <v>18174</v>
      </c>
      <c r="N338" t="s">
        <v>639</v>
      </c>
      <c r="O338" t="s">
        <v>641</v>
      </c>
      <c r="P338" t="s">
        <v>5</v>
      </c>
      <c r="Q338" t="s">
        <v>642</v>
      </c>
      <c r="R338" t="s">
        <v>640</v>
      </c>
      <c r="S338" t="s">
        <v>18175</v>
      </c>
      <c r="T338" t="s">
        <v>18176</v>
      </c>
    </row>
    <row r="339" spans="1:20" x14ac:dyDescent="0.25">
      <c r="A339" t="s">
        <v>18</v>
      </c>
      <c r="B339" t="s">
        <v>19</v>
      </c>
      <c r="C339">
        <v>66.666666666666671</v>
      </c>
      <c r="D339">
        <v>3</v>
      </c>
      <c r="E339" t="s">
        <v>18177</v>
      </c>
      <c r="F339">
        <v>185.45</v>
      </c>
      <c r="G339">
        <v>35.450000000000003</v>
      </c>
      <c r="H339" t="s">
        <v>677</v>
      </c>
      <c r="I339" t="s">
        <v>18178</v>
      </c>
      <c r="J339" t="s">
        <v>18179</v>
      </c>
      <c r="K339" t="s">
        <v>10410</v>
      </c>
      <c r="L339" t="s">
        <v>18180</v>
      </c>
      <c r="M339" t="s">
        <v>18181</v>
      </c>
      <c r="N339" t="s">
        <v>639</v>
      </c>
      <c r="O339" t="s">
        <v>678</v>
      </c>
      <c r="P339" t="s">
        <v>23</v>
      </c>
      <c r="Q339" t="s">
        <v>679</v>
      </c>
      <c r="R339" t="s">
        <v>640</v>
      </c>
      <c r="S339" t="s">
        <v>18182</v>
      </c>
      <c r="T339" t="s">
        <v>18183</v>
      </c>
    </row>
    <row r="340" spans="1:20" x14ac:dyDescent="0.25">
      <c r="A340" t="s">
        <v>240</v>
      </c>
      <c r="B340" t="s">
        <v>246</v>
      </c>
      <c r="C340">
        <v>159</v>
      </c>
      <c r="D340">
        <v>1</v>
      </c>
      <c r="E340" t="s">
        <v>18184</v>
      </c>
      <c r="F340">
        <v>99</v>
      </c>
      <c r="G340">
        <v>0</v>
      </c>
      <c r="H340" t="s">
        <v>637</v>
      </c>
      <c r="I340" t="s">
        <v>18185</v>
      </c>
      <c r="J340" t="s">
        <v>653</v>
      </c>
      <c r="K340" t="s">
        <v>639</v>
      </c>
      <c r="L340" t="s">
        <v>640</v>
      </c>
      <c r="M340" t="s">
        <v>18186</v>
      </c>
      <c r="N340" t="s">
        <v>639</v>
      </c>
      <c r="O340" t="s">
        <v>641</v>
      </c>
      <c r="P340" t="s">
        <v>5</v>
      </c>
      <c r="Q340" t="s">
        <v>642</v>
      </c>
      <c r="R340" t="s">
        <v>640</v>
      </c>
      <c r="S340" t="s">
        <v>18187</v>
      </c>
      <c r="T340" t="s">
        <v>18186</v>
      </c>
    </row>
    <row r="341" spans="1:20" x14ac:dyDescent="0.25">
      <c r="A341" t="s">
        <v>239</v>
      </c>
      <c r="B341" t="s">
        <v>245</v>
      </c>
      <c r="C341">
        <v>159</v>
      </c>
      <c r="D341">
        <v>1</v>
      </c>
      <c r="E341" t="s">
        <v>18188</v>
      </c>
      <c r="F341">
        <v>137</v>
      </c>
      <c r="G341">
        <v>38</v>
      </c>
      <c r="H341" t="s">
        <v>637</v>
      </c>
      <c r="I341" t="s">
        <v>18189</v>
      </c>
      <c r="J341" t="s">
        <v>721</v>
      </c>
      <c r="K341" t="s">
        <v>639</v>
      </c>
      <c r="L341" t="s">
        <v>640</v>
      </c>
      <c r="M341" t="s">
        <v>18190</v>
      </c>
      <c r="N341" t="s">
        <v>639</v>
      </c>
      <c r="O341" t="s">
        <v>641</v>
      </c>
      <c r="P341" t="s">
        <v>5</v>
      </c>
      <c r="Q341" t="s">
        <v>642</v>
      </c>
      <c r="R341" t="s">
        <v>640</v>
      </c>
      <c r="S341" t="s">
        <v>18191</v>
      </c>
      <c r="T341" t="s">
        <v>18186</v>
      </c>
    </row>
    <row r="342" spans="1:20" x14ac:dyDescent="0.25">
      <c r="A342" t="s">
        <v>241</v>
      </c>
      <c r="B342" t="s">
        <v>247</v>
      </c>
      <c r="C342">
        <v>159</v>
      </c>
      <c r="D342">
        <v>1</v>
      </c>
      <c r="E342" t="s">
        <v>18192</v>
      </c>
      <c r="F342">
        <v>134</v>
      </c>
      <c r="G342">
        <v>35</v>
      </c>
      <c r="H342" t="s">
        <v>637</v>
      </c>
      <c r="I342" t="s">
        <v>18193</v>
      </c>
      <c r="J342" t="s">
        <v>727</v>
      </c>
      <c r="K342" t="s">
        <v>639</v>
      </c>
      <c r="L342" t="s">
        <v>640</v>
      </c>
      <c r="M342" t="s">
        <v>18194</v>
      </c>
      <c r="N342" t="s">
        <v>639</v>
      </c>
      <c r="O342" t="s">
        <v>641</v>
      </c>
      <c r="P342" t="s">
        <v>5</v>
      </c>
      <c r="Q342" t="s">
        <v>642</v>
      </c>
      <c r="R342" t="s">
        <v>640</v>
      </c>
      <c r="S342" t="s">
        <v>18195</v>
      </c>
      <c r="T342" t="s">
        <v>18194</v>
      </c>
    </row>
    <row r="343" spans="1:20" x14ac:dyDescent="0.25">
      <c r="A343" t="s">
        <v>147</v>
      </c>
      <c r="B343" t="s">
        <v>148</v>
      </c>
      <c r="C343">
        <v>50</v>
      </c>
      <c r="D343">
        <v>6</v>
      </c>
      <c r="E343" t="s">
        <v>18196</v>
      </c>
      <c r="F343">
        <v>200</v>
      </c>
      <c r="G343">
        <v>0</v>
      </c>
      <c r="H343" t="s">
        <v>637</v>
      </c>
      <c r="I343" t="s">
        <v>18197</v>
      </c>
      <c r="J343" t="s">
        <v>757</v>
      </c>
      <c r="K343" t="s">
        <v>639</v>
      </c>
      <c r="L343" t="s">
        <v>640</v>
      </c>
      <c r="M343" t="s">
        <v>18198</v>
      </c>
      <c r="N343" t="s">
        <v>639</v>
      </c>
      <c r="O343" t="s">
        <v>647</v>
      </c>
      <c r="P343" t="s">
        <v>5</v>
      </c>
      <c r="Q343" t="s">
        <v>648</v>
      </c>
      <c r="R343" t="s">
        <v>640</v>
      </c>
      <c r="S343" t="s">
        <v>18199</v>
      </c>
      <c r="T343" t="s">
        <v>18198</v>
      </c>
    </row>
    <row r="344" spans="1:20" x14ac:dyDescent="0.25">
      <c r="A344" t="s">
        <v>147</v>
      </c>
      <c r="B344" t="s">
        <v>148</v>
      </c>
      <c r="C344">
        <v>33.333333333333336</v>
      </c>
      <c r="D344">
        <v>3</v>
      </c>
      <c r="E344" t="s">
        <v>18200</v>
      </c>
      <c r="F344">
        <v>100</v>
      </c>
      <c r="G344">
        <v>0</v>
      </c>
      <c r="H344" t="s">
        <v>637</v>
      </c>
      <c r="I344" t="s">
        <v>18201</v>
      </c>
      <c r="J344" t="s">
        <v>732</v>
      </c>
      <c r="K344" t="s">
        <v>639</v>
      </c>
      <c r="L344" t="s">
        <v>640</v>
      </c>
      <c r="M344" t="s">
        <v>18202</v>
      </c>
      <c r="N344" t="s">
        <v>639</v>
      </c>
      <c r="O344" t="s">
        <v>641</v>
      </c>
      <c r="P344" t="s">
        <v>5</v>
      </c>
      <c r="Q344" t="s">
        <v>642</v>
      </c>
      <c r="R344" t="s">
        <v>640</v>
      </c>
      <c r="S344" t="s">
        <v>18203</v>
      </c>
      <c r="T344" t="s">
        <v>18202</v>
      </c>
    </row>
    <row r="345" spans="1:20" x14ac:dyDescent="0.25">
      <c r="A345" t="s">
        <v>22</v>
      </c>
      <c r="B345" t="s">
        <v>27</v>
      </c>
      <c r="C345">
        <v>80</v>
      </c>
      <c r="D345">
        <v>1</v>
      </c>
      <c r="E345" t="s">
        <v>18204</v>
      </c>
      <c r="F345">
        <v>80</v>
      </c>
      <c r="G345">
        <v>0</v>
      </c>
      <c r="H345" t="s">
        <v>649</v>
      </c>
      <c r="I345" t="s">
        <v>18205</v>
      </c>
      <c r="J345" t="s">
        <v>18206</v>
      </c>
      <c r="K345" t="s">
        <v>859</v>
      </c>
      <c r="L345" t="s">
        <v>1151</v>
      </c>
      <c r="M345" t="s">
        <v>18207</v>
      </c>
      <c r="N345" t="s">
        <v>639</v>
      </c>
      <c r="O345" t="s">
        <v>651</v>
      </c>
      <c r="P345" t="s">
        <v>26</v>
      </c>
      <c r="Q345" t="s">
        <v>652</v>
      </c>
      <c r="R345" t="s">
        <v>640</v>
      </c>
      <c r="S345" t="s">
        <v>18208</v>
      </c>
      <c r="T345" t="s">
        <v>18209</v>
      </c>
    </row>
    <row r="346" spans="1:20" x14ac:dyDescent="0.25">
      <c r="A346" t="s">
        <v>240</v>
      </c>
      <c r="B346" t="s">
        <v>246</v>
      </c>
      <c r="C346">
        <v>159</v>
      </c>
      <c r="D346">
        <v>1</v>
      </c>
      <c r="E346" t="s">
        <v>18210</v>
      </c>
      <c r="F346">
        <v>198</v>
      </c>
      <c r="G346">
        <v>0</v>
      </c>
      <c r="H346" t="s">
        <v>637</v>
      </c>
      <c r="I346" t="s">
        <v>18211</v>
      </c>
      <c r="J346" t="s">
        <v>709</v>
      </c>
      <c r="K346" t="s">
        <v>639</v>
      </c>
      <c r="L346" t="s">
        <v>640</v>
      </c>
      <c r="M346" t="s">
        <v>18212</v>
      </c>
      <c r="N346" t="s">
        <v>639</v>
      </c>
      <c r="O346" t="s">
        <v>647</v>
      </c>
      <c r="P346" t="s">
        <v>5</v>
      </c>
      <c r="Q346" t="s">
        <v>648</v>
      </c>
      <c r="R346" t="s">
        <v>640</v>
      </c>
      <c r="S346" t="s">
        <v>18213</v>
      </c>
      <c r="T346" t="s">
        <v>18214</v>
      </c>
    </row>
    <row r="347" spans="1:20" x14ac:dyDescent="0.25">
      <c r="A347" t="s">
        <v>239</v>
      </c>
      <c r="B347" t="s">
        <v>245</v>
      </c>
      <c r="C347">
        <v>159</v>
      </c>
      <c r="D347">
        <v>1</v>
      </c>
      <c r="E347" t="s">
        <v>18210</v>
      </c>
      <c r="F347">
        <v>198</v>
      </c>
      <c r="G347">
        <v>0</v>
      </c>
      <c r="H347" t="s">
        <v>637</v>
      </c>
      <c r="I347" t="s">
        <v>18211</v>
      </c>
      <c r="J347" t="s">
        <v>709</v>
      </c>
      <c r="K347" t="s">
        <v>639</v>
      </c>
      <c r="L347" t="s">
        <v>640</v>
      </c>
      <c r="M347" t="s">
        <v>18212</v>
      </c>
      <c r="N347" t="s">
        <v>639</v>
      </c>
      <c r="O347" t="s">
        <v>647</v>
      </c>
      <c r="P347" t="s">
        <v>5</v>
      </c>
      <c r="Q347" t="s">
        <v>648</v>
      </c>
      <c r="R347" t="s">
        <v>640</v>
      </c>
      <c r="S347" t="s">
        <v>18213</v>
      </c>
      <c r="T347" t="s">
        <v>18214</v>
      </c>
    </row>
    <row r="348" spans="1:20" x14ac:dyDescent="0.25">
      <c r="A348" t="s">
        <v>239</v>
      </c>
      <c r="B348" t="s">
        <v>245</v>
      </c>
      <c r="C348">
        <v>159</v>
      </c>
      <c r="D348">
        <v>1</v>
      </c>
      <c r="E348" t="s">
        <v>18215</v>
      </c>
      <c r="F348">
        <v>99</v>
      </c>
      <c r="G348">
        <v>0</v>
      </c>
      <c r="H348" t="s">
        <v>637</v>
      </c>
      <c r="I348" t="s">
        <v>18216</v>
      </c>
      <c r="J348" t="s">
        <v>664</v>
      </c>
      <c r="K348" t="s">
        <v>639</v>
      </c>
      <c r="L348" t="s">
        <v>640</v>
      </c>
      <c r="M348" t="s">
        <v>18214</v>
      </c>
      <c r="N348" t="s">
        <v>639</v>
      </c>
      <c r="O348" t="s">
        <v>641</v>
      </c>
      <c r="P348" t="s">
        <v>5</v>
      </c>
      <c r="Q348" t="s">
        <v>642</v>
      </c>
      <c r="R348" t="s">
        <v>640</v>
      </c>
      <c r="S348" t="s">
        <v>18217</v>
      </c>
      <c r="T348" t="s">
        <v>18214</v>
      </c>
    </row>
    <row r="349" spans="1:20" x14ac:dyDescent="0.25">
      <c r="A349" t="s">
        <v>147</v>
      </c>
      <c r="B349" t="s">
        <v>148</v>
      </c>
      <c r="C349">
        <v>33.333333333333336</v>
      </c>
      <c r="D349">
        <v>3</v>
      </c>
      <c r="E349" t="s">
        <v>18218</v>
      </c>
      <c r="F349">
        <v>100</v>
      </c>
      <c r="G349">
        <v>0</v>
      </c>
      <c r="H349" t="s">
        <v>637</v>
      </c>
      <c r="I349" t="s">
        <v>18219</v>
      </c>
      <c r="J349" t="s">
        <v>757</v>
      </c>
      <c r="K349" t="s">
        <v>639</v>
      </c>
      <c r="L349" t="s">
        <v>640</v>
      </c>
      <c r="M349" t="s">
        <v>18220</v>
      </c>
      <c r="N349" t="s">
        <v>639</v>
      </c>
      <c r="O349" t="s">
        <v>641</v>
      </c>
      <c r="P349" t="s">
        <v>5</v>
      </c>
      <c r="Q349" t="s">
        <v>642</v>
      </c>
      <c r="R349" t="s">
        <v>640</v>
      </c>
      <c r="S349" t="s">
        <v>18221</v>
      </c>
      <c r="T349" t="s">
        <v>18220</v>
      </c>
    </row>
    <row r="350" spans="1:20" x14ac:dyDescent="0.25">
      <c r="A350" t="s">
        <v>147</v>
      </c>
      <c r="B350" t="s">
        <v>148</v>
      </c>
      <c r="C350">
        <v>33.333333333333336</v>
      </c>
      <c r="D350">
        <v>3</v>
      </c>
      <c r="E350" t="s">
        <v>18222</v>
      </c>
      <c r="F350">
        <v>100</v>
      </c>
      <c r="G350">
        <v>0</v>
      </c>
      <c r="H350" t="s">
        <v>637</v>
      </c>
      <c r="I350" t="s">
        <v>18223</v>
      </c>
      <c r="J350" t="s">
        <v>659</v>
      </c>
      <c r="K350" t="s">
        <v>639</v>
      </c>
      <c r="L350" t="s">
        <v>640</v>
      </c>
      <c r="M350" t="s">
        <v>18224</v>
      </c>
      <c r="N350" t="s">
        <v>639</v>
      </c>
      <c r="O350" t="s">
        <v>641</v>
      </c>
      <c r="P350" t="s">
        <v>5</v>
      </c>
      <c r="Q350" t="s">
        <v>642</v>
      </c>
      <c r="R350" t="s">
        <v>640</v>
      </c>
      <c r="S350" t="s">
        <v>18225</v>
      </c>
      <c r="T350" t="s">
        <v>18226</v>
      </c>
    </row>
    <row r="351" spans="1:20" x14ac:dyDescent="0.25">
      <c r="A351" t="s">
        <v>239</v>
      </c>
      <c r="B351" t="s">
        <v>245</v>
      </c>
      <c r="C351">
        <v>159</v>
      </c>
      <c r="D351">
        <v>1</v>
      </c>
      <c r="E351" t="s">
        <v>18227</v>
      </c>
      <c r="F351">
        <v>99</v>
      </c>
      <c r="G351">
        <v>0</v>
      </c>
      <c r="H351" t="s">
        <v>637</v>
      </c>
      <c r="I351" t="s">
        <v>18228</v>
      </c>
      <c r="J351" t="s">
        <v>726</v>
      </c>
      <c r="K351" t="s">
        <v>639</v>
      </c>
      <c r="L351" t="s">
        <v>640</v>
      </c>
      <c r="M351" t="s">
        <v>18229</v>
      </c>
      <c r="N351" t="s">
        <v>639</v>
      </c>
      <c r="O351" t="s">
        <v>641</v>
      </c>
      <c r="P351" t="s">
        <v>5</v>
      </c>
      <c r="Q351" t="s">
        <v>642</v>
      </c>
      <c r="R351" t="s">
        <v>640</v>
      </c>
      <c r="S351" t="s">
        <v>18230</v>
      </c>
      <c r="T351" t="s">
        <v>18229</v>
      </c>
    </row>
    <row r="352" spans="1:20" x14ac:dyDescent="0.25">
      <c r="A352" t="s">
        <v>241</v>
      </c>
      <c r="B352" t="s">
        <v>247</v>
      </c>
      <c r="C352">
        <v>159</v>
      </c>
      <c r="D352">
        <v>1</v>
      </c>
      <c r="E352" t="s">
        <v>18231</v>
      </c>
      <c r="F352">
        <v>99</v>
      </c>
      <c r="G352">
        <v>0</v>
      </c>
      <c r="H352" t="s">
        <v>637</v>
      </c>
      <c r="I352" t="s">
        <v>18232</v>
      </c>
      <c r="J352" t="s">
        <v>653</v>
      </c>
      <c r="K352" t="s">
        <v>639</v>
      </c>
      <c r="L352" t="s">
        <v>640</v>
      </c>
      <c r="M352" t="s">
        <v>18233</v>
      </c>
      <c r="N352" t="s">
        <v>639</v>
      </c>
      <c r="O352" t="s">
        <v>647</v>
      </c>
      <c r="P352" t="s">
        <v>5</v>
      </c>
      <c r="Q352" t="s">
        <v>648</v>
      </c>
      <c r="R352" t="s">
        <v>640</v>
      </c>
      <c r="S352" t="s">
        <v>18234</v>
      </c>
      <c r="T352" t="s">
        <v>18233</v>
      </c>
    </row>
    <row r="353" spans="1:20" x14ac:dyDescent="0.25">
      <c r="A353" t="s">
        <v>239</v>
      </c>
      <c r="B353" t="s">
        <v>245</v>
      </c>
      <c r="C353">
        <v>159</v>
      </c>
      <c r="D353">
        <v>1</v>
      </c>
      <c r="E353" t="s">
        <v>18235</v>
      </c>
      <c r="F353">
        <v>99</v>
      </c>
      <c r="G353">
        <v>0</v>
      </c>
      <c r="H353" t="s">
        <v>637</v>
      </c>
      <c r="I353" t="s">
        <v>18236</v>
      </c>
      <c r="J353" t="s">
        <v>757</v>
      </c>
      <c r="K353" t="s">
        <v>639</v>
      </c>
      <c r="L353" t="s">
        <v>640</v>
      </c>
      <c r="M353" t="s">
        <v>18237</v>
      </c>
      <c r="N353" t="s">
        <v>639</v>
      </c>
      <c r="O353" t="s">
        <v>641</v>
      </c>
      <c r="P353" t="s">
        <v>5</v>
      </c>
      <c r="Q353" t="s">
        <v>642</v>
      </c>
      <c r="R353" t="s">
        <v>640</v>
      </c>
      <c r="S353" t="s">
        <v>18238</v>
      </c>
      <c r="T353" t="s">
        <v>18237</v>
      </c>
    </row>
    <row r="354" spans="1:20" x14ac:dyDescent="0.25">
      <c r="A354" t="s">
        <v>601</v>
      </c>
      <c r="B354" t="s">
        <v>742</v>
      </c>
      <c r="C354">
        <v>87.2</v>
      </c>
      <c r="D354">
        <v>1</v>
      </c>
      <c r="E354" t="s">
        <v>18239</v>
      </c>
      <c r="F354">
        <v>182.4</v>
      </c>
      <c r="G354">
        <v>8</v>
      </c>
      <c r="H354" t="s">
        <v>677</v>
      </c>
      <c r="I354" t="s">
        <v>18240</v>
      </c>
      <c r="J354" t="s">
        <v>18241</v>
      </c>
      <c r="K354" t="s">
        <v>869</v>
      </c>
      <c r="L354" t="s">
        <v>18242</v>
      </c>
      <c r="M354" t="s">
        <v>18243</v>
      </c>
      <c r="N354" t="s">
        <v>639</v>
      </c>
      <c r="O354" t="s">
        <v>678</v>
      </c>
      <c r="P354" t="s">
        <v>23</v>
      </c>
      <c r="Q354" t="s">
        <v>679</v>
      </c>
      <c r="R354" t="s">
        <v>640</v>
      </c>
      <c r="S354" t="s">
        <v>18244</v>
      </c>
      <c r="T354" t="s">
        <v>18243</v>
      </c>
    </row>
    <row r="355" spans="1:20" x14ac:dyDescent="0.25">
      <c r="A355" t="s">
        <v>241</v>
      </c>
      <c r="B355" t="s">
        <v>742</v>
      </c>
      <c r="C355">
        <v>87.2</v>
      </c>
      <c r="D355">
        <v>1</v>
      </c>
      <c r="E355" t="s">
        <v>18239</v>
      </c>
      <c r="F355">
        <v>182.4</v>
      </c>
      <c r="G355">
        <v>8</v>
      </c>
      <c r="H355" t="s">
        <v>677</v>
      </c>
      <c r="I355" t="s">
        <v>18240</v>
      </c>
      <c r="J355" t="s">
        <v>18241</v>
      </c>
      <c r="K355" t="s">
        <v>869</v>
      </c>
      <c r="L355" t="s">
        <v>18242</v>
      </c>
      <c r="M355" t="s">
        <v>18243</v>
      </c>
      <c r="N355" t="s">
        <v>639</v>
      </c>
      <c r="O355" t="s">
        <v>678</v>
      </c>
      <c r="P355" t="s">
        <v>23</v>
      </c>
      <c r="Q355" t="s">
        <v>679</v>
      </c>
      <c r="R355" t="s">
        <v>640</v>
      </c>
      <c r="S355" t="s">
        <v>18244</v>
      </c>
      <c r="T355" t="s">
        <v>18243</v>
      </c>
    </row>
    <row r="356" spans="1:20" x14ac:dyDescent="0.25">
      <c r="A356" t="s">
        <v>22</v>
      </c>
      <c r="B356" t="s">
        <v>27</v>
      </c>
      <c r="C356">
        <v>66.333333333333329</v>
      </c>
      <c r="D356">
        <v>3</v>
      </c>
      <c r="E356" t="s">
        <v>18245</v>
      </c>
      <c r="F356">
        <v>358.54</v>
      </c>
      <c r="G356">
        <v>27.5</v>
      </c>
      <c r="H356" t="s">
        <v>677</v>
      </c>
      <c r="I356" t="s">
        <v>4025</v>
      </c>
      <c r="J356" t="s">
        <v>4026</v>
      </c>
      <c r="K356" t="s">
        <v>949</v>
      </c>
      <c r="L356" t="s">
        <v>4027</v>
      </c>
      <c r="M356" t="s">
        <v>18246</v>
      </c>
      <c r="N356" t="s">
        <v>639</v>
      </c>
      <c r="O356" t="s">
        <v>678</v>
      </c>
      <c r="P356" t="s">
        <v>23</v>
      </c>
      <c r="Q356" t="s">
        <v>679</v>
      </c>
      <c r="R356" t="s">
        <v>640</v>
      </c>
      <c r="S356" t="s">
        <v>18247</v>
      </c>
      <c r="T356" t="s">
        <v>18246</v>
      </c>
    </row>
    <row r="357" spans="1:20" x14ac:dyDescent="0.25">
      <c r="A357" t="s">
        <v>22</v>
      </c>
      <c r="B357" t="s">
        <v>27</v>
      </c>
      <c r="C357">
        <v>66.333333333333329</v>
      </c>
      <c r="D357">
        <v>3</v>
      </c>
      <c r="E357" t="s">
        <v>18245</v>
      </c>
      <c r="F357">
        <v>358.54</v>
      </c>
      <c r="G357">
        <v>27.5</v>
      </c>
      <c r="H357" t="s">
        <v>677</v>
      </c>
      <c r="I357" t="s">
        <v>4025</v>
      </c>
      <c r="J357" t="s">
        <v>4026</v>
      </c>
      <c r="K357" t="s">
        <v>949</v>
      </c>
      <c r="L357" t="s">
        <v>4027</v>
      </c>
      <c r="M357" t="s">
        <v>18246</v>
      </c>
      <c r="N357" t="s">
        <v>639</v>
      </c>
      <c r="O357" t="s">
        <v>678</v>
      </c>
      <c r="P357" t="s">
        <v>23</v>
      </c>
      <c r="Q357" t="s">
        <v>679</v>
      </c>
      <c r="R357" t="s">
        <v>640</v>
      </c>
      <c r="S357" t="s">
        <v>18247</v>
      </c>
      <c r="T357" t="s">
        <v>18246</v>
      </c>
    </row>
    <row r="358" spans="1:20" x14ac:dyDescent="0.25">
      <c r="A358" t="s">
        <v>18</v>
      </c>
      <c r="B358" t="s">
        <v>19</v>
      </c>
      <c r="C358">
        <v>66.666666666666671</v>
      </c>
      <c r="D358">
        <v>3</v>
      </c>
      <c r="E358" t="s">
        <v>18248</v>
      </c>
      <c r="F358">
        <v>197</v>
      </c>
      <c r="G358">
        <v>68</v>
      </c>
      <c r="H358" t="s">
        <v>637</v>
      </c>
      <c r="I358" t="s">
        <v>7639</v>
      </c>
      <c r="J358" t="s">
        <v>884</v>
      </c>
      <c r="K358" t="s">
        <v>639</v>
      </c>
      <c r="L358" t="s">
        <v>640</v>
      </c>
      <c r="M358" t="s">
        <v>18249</v>
      </c>
      <c r="N358" t="s">
        <v>639</v>
      </c>
      <c r="O358" t="s">
        <v>641</v>
      </c>
      <c r="P358" t="s">
        <v>5</v>
      </c>
      <c r="Q358" t="s">
        <v>642</v>
      </c>
      <c r="R358" t="s">
        <v>640</v>
      </c>
      <c r="S358" t="s">
        <v>18250</v>
      </c>
      <c r="T358" t="s">
        <v>18251</v>
      </c>
    </row>
    <row r="359" spans="1:20" x14ac:dyDescent="0.25">
      <c r="A359" t="s">
        <v>239</v>
      </c>
      <c r="B359" t="s">
        <v>245</v>
      </c>
      <c r="C359">
        <v>159</v>
      </c>
      <c r="D359">
        <v>1</v>
      </c>
      <c r="E359" t="s">
        <v>18252</v>
      </c>
      <c r="F359">
        <v>99</v>
      </c>
      <c r="G359">
        <v>0</v>
      </c>
      <c r="H359" t="s">
        <v>637</v>
      </c>
      <c r="I359" t="s">
        <v>18253</v>
      </c>
      <c r="J359" t="s">
        <v>697</v>
      </c>
      <c r="K359" t="s">
        <v>639</v>
      </c>
      <c r="L359" t="s">
        <v>640</v>
      </c>
      <c r="M359" t="s">
        <v>18254</v>
      </c>
      <c r="N359" t="s">
        <v>639</v>
      </c>
      <c r="O359" t="s">
        <v>641</v>
      </c>
      <c r="P359" t="s">
        <v>5</v>
      </c>
      <c r="Q359" t="s">
        <v>642</v>
      </c>
      <c r="R359" t="s">
        <v>640</v>
      </c>
      <c r="S359" t="s">
        <v>18255</v>
      </c>
      <c r="T359" t="s">
        <v>18256</v>
      </c>
    </row>
    <row r="360" spans="1:20" x14ac:dyDescent="0.25">
      <c r="A360" t="s">
        <v>516</v>
      </c>
      <c r="B360" t="s">
        <v>120</v>
      </c>
      <c r="C360">
        <v>75</v>
      </c>
      <c r="D360">
        <v>1</v>
      </c>
      <c r="E360" t="s">
        <v>18257</v>
      </c>
      <c r="F360">
        <v>112</v>
      </c>
      <c r="G360">
        <v>37</v>
      </c>
      <c r="H360" t="s">
        <v>649</v>
      </c>
      <c r="I360" t="s">
        <v>6599</v>
      </c>
      <c r="J360" t="s">
        <v>18258</v>
      </c>
      <c r="K360" t="s">
        <v>787</v>
      </c>
      <c r="L360" t="s">
        <v>4273</v>
      </c>
      <c r="M360" t="s">
        <v>18259</v>
      </c>
      <c r="N360" t="s">
        <v>639</v>
      </c>
      <c r="O360" t="s">
        <v>651</v>
      </c>
      <c r="P360" t="s">
        <v>26</v>
      </c>
      <c r="Q360" t="s">
        <v>652</v>
      </c>
      <c r="R360" t="s">
        <v>640</v>
      </c>
      <c r="S360" t="s">
        <v>18260</v>
      </c>
      <c r="T360" t="s">
        <v>18261</v>
      </c>
    </row>
  </sheetData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384"/>
  <sheetViews>
    <sheetView zoomScale="70" zoomScaleNormal="70" workbookViewId="0">
      <pane xSplit="2" ySplit="1" topLeftCell="P2" activePane="bottomRight" state="frozen"/>
      <selection sqref="A1:XFD1048576"/>
      <selection pane="topRight" sqref="A1:XFD1048576"/>
      <selection pane="bottomLeft" sqref="A1:XFD1048576"/>
      <selection pane="bottomRight" activeCell="U348" sqref="U34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239</v>
      </c>
      <c r="B2" t="s">
        <v>245</v>
      </c>
      <c r="C2">
        <v>159</v>
      </c>
      <c r="D2">
        <v>1</v>
      </c>
      <c r="E2" t="s">
        <v>18262</v>
      </c>
      <c r="F2">
        <v>99</v>
      </c>
      <c r="G2">
        <v>0</v>
      </c>
      <c r="H2" t="s">
        <v>637</v>
      </c>
      <c r="I2" t="s">
        <v>18263</v>
      </c>
      <c r="J2" t="s">
        <v>663</v>
      </c>
      <c r="K2" t="s">
        <v>639</v>
      </c>
      <c r="L2" t="s">
        <v>640</v>
      </c>
      <c r="M2" t="s">
        <v>18264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639</v>
      </c>
      <c r="T2" t="s">
        <v>18264</v>
      </c>
      <c r="U2" s="50" t="s">
        <v>147</v>
      </c>
      <c r="V2">
        <v>479</v>
      </c>
    </row>
    <row r="3" spans="1:22" x14ac:dyDescent="0.25">
      <c r="A3" t="s">
        <v>239</v>
      </c>
      <c r="B3" t="s">
        <v>245</v>
      </c>
      <c r="C3">
        <v>159</v>
      </c>
      <c r="D3">
        <v>1</v>
      </c>
      <c r="E3" t="s">
        <v>18265</v>
      </c>
      <c r="F3">
        <v>99</v>
      </c>
      <c r="G3">
        <v>0</v>
      </c>
      <c r="H3" t="s">
        <v>637</v>
      </c>
      <c r="I3" t="s">
        <v>18266</v>
      </c>
      <c r="J3" t="s">
        <v>720</v>
      </c>
      <c r="K3" t="s">
        <v>639</v>
      </c>
      <c r="L3" t="s">
        <v>640</v>
      </c>
      <c r="M3" t="s">
        <v>18267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639</v>
      </c>
      <c r="T3" t="s">
        <v>18267</v>
      </c>
      <c r="U3" s="51" t="s">
        <v>148</v>
      </c>
      <c r="V3">
        <v>479</v>
      </c>
    </row>
    <row r="4" spans="1:22" x14ac:dyDescent="0.25">
      <c r="A4" t="s">
        <v>239</v>
      </c>
      <c r="B4" t="s">
        <v>245</v>
      </c>
      <c r="C4">
        <v>159</v>
      </c>
      <c r="D4">
        <v>1</v>
      </c>
      <c r="E4" t="s">
        <v>18268</v>
      </c>
      <c r="F4">
        <v>99</v>
      </c>
      <c r="G4">
        <v>0</v>
      </c>
      <c r="H4" t="s">
        <v>637</v>
      </c>
      <c r="I4" t="s">
        <v>18269</v>
      </c>
      <c r="J4" t="s">
        <v>727</v>
      </c>
      <c r="K4" t="s">
        <v>639</v>
      </c>
      <c r="L4" t="s">
        <v>640</v>
      </c>
      <c r="M4" t="s">
        <v>18270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639</v>
      </c>
      <c r="T4" t="s">
        <v>18270</v>
      </c>
      <c r="U4" s="50" t="s">
        <v>99</v>
      </c>
      <c r="V4">
        <v>60</v>
      </c>
    </row>
    <row r="5" spans="1:22" x14ac:dyDescent="0.25">
      <c r="A5" t="s">
        <v>99</v>
      </c>
      <c r="B5" t="s">
        <v>100</v>
      </c>
      <c r="C5">
        <v>10</v>
      </c>
      <c r="D5">
        <v>30</v>
      </c>
      <c r="E5" t="s">
        <v>18271</v>
      </c>
      <c r="F5">
        <v>333</v>
      </c>
      <c r="G5">
        <v>0</v>
      </c>
      <c r="H5" t="s">
        <v>649</v>
      </c>
      <c r="I5" t="s">
        <v>1021</v>
      </c>
      <c r="J5" t="s">
        <v>18272</v>
      </c>
      <c r="K5" t="s">
        <v>18273</v>
      </c>
      <c r="L5" t="s">
        <v>860</v>
      </c>
      <c r="M5" t="s">
        <v>18274</v>
      </c>
      <c r="N5" t="s">
        <v>639</v>
      </c>
      <c r="O5" t="s">
        <v>651</v>
      </c>
      <c r="P5" t="s">
        <v>26</v>
      </c>
      <c r="Q5" t="s">
        <v>652</v>
      </c>
      <c r="R5" t="s">
        <v>640</v>
      </c>
      <c r="S5" t="s">
        <v>639</v>
      </c>
      <c r="T5" t="s">
        <v>18275</v>
      </c>
      <c r="U5" s="51" t="s">
        <v>100</v>
      </c>
      <c r="V5">
        <v>60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18276</v>
      </c>
      <c r="F6">
        <v>200</v>
      </c>
      <c r="G6">
        <v>0</v>
      </c>
      <c r="H6" t="s">
        <v>637</v>
      </c>
      <c r="I6" t="s">
        <v>18277</v>
      </c>
      <c r="J6" t="s">
        <v>728</v>
      </c>
      <c r="K6" t="s">
        <v>639</v>
      </c>
      <c r="L6" t="s">
        <v>640</v>
      </c>
      <c r="M6" t="s">
        <v>18278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639</v>
      </c>
      <c r="T6" t="s">
        <v>18278</v>
      </c>
      <c r="U6" s="50" t="s">
        <v>22</v>
      </c>
      <c r="V6">
        <v>130</v>
      </c>
    </row>
    <row r="7" spans="1:22" x14ac:dyDescent="0.25">
      <c r="A7" t="s">
        <v>77</v>
      </c>
      <c r="B7" t="s">
        <v>78</v>
      </c>
      <c r="C7">
        <v>27.5</v>
      </c>
      <c r="D7">
        <v>4</v>
      </c>
      <c r="E7" t="s">
        <v>18279</v>
      </c>
      <c r="F7">
        <v>166</v>
      </c>
      <c r="G7">
        <v>64</v>
      </c>
      <c r="H7" t="s">
        <v>649</v>
      </c>
      <c r="I7" t="s">
        <v>18280</v>
      </c>
      <c r="J7" t="s">
        <v>18281</v>
      </c>
      <c r="K7" t="s">
        <v>18282</v>
      </c>
      <c r="L7" t="s">
        <v>18283</v>
      </c>
      <c r="M7" t="s">
        <v>18284</v>
      </c>
      <c r="N7" t="s">
        <v>639</v>
      </c>
      <c r="O7" t="s">
        <v>678</v>
      </c>
      <c r="P7" t="s">
        <v>23</v>
      </c>
      <c r="Q7" t="s">
        <v>679</v>
      </c>
      <c r="R7" t="s">
        <v>640</v>
      </c>
      <c r="S7" t="s">
        <v>639</v>
      </c>
      <c r="T7" t="s">
        <v>18284</v>
      </c>
      <c r="U7" s="51" t="s">
        <v>213</v>
      </c>
      <c r="V7">
        <v>4</v>
      </c>
    </row>
    <row r="8" spans="1:22" x14ac:dyDescent="0.25">
      <c r="A8" t="s">
        <v>12</v>
      </c>
      <c r="B8" t="s">
        <v>13</v>
      </c>
      <c r="C8">
        <v>54.5</v>
      </c>
      <c r="D8">
        <v>2</v>
      </c>
      <c r="E8" t="s">
        <v>18285</v>
      </c>
      <c r="F8">
        <v>87.2</v>
      </c>
      <c r="G8">
        <v>0</v>
      </c>
      <c r="H8" t="s">
        <v>677</v>
      </c>
      <c r="I8" t="s">
        <v>18286</v>
      </c>
      <c r="J8" t="s">
        <v>18287</v>
      </c>
      <c r="K8" t="s">
        <v>4902</v>
      </c>
      <c r="L8" t="s">
        <v>18288</v>
      </c>
      <c r="M8" t="s">
        <v>18289</v>
      </c>
      <c r="N8" t="s">
        <v>639</v>
      </c>
      <c r="O8" t="s">
        <v>678</v>
      </c>
      <c r="P8" t="s">
        <v>23</v>
      </c>
      <c r="Q8" t="s">
        <v>679</v>
      </c>
      <c r="R8" t="s">
        <v>640</v>
      </c>
      <c r="S8" t="s">
        <v>639</v>
      </c>
      <c r="T8" t="s">
        <v>18289</v>
      </c>
      <c r="U8" s="51" t="s">
        <v>27</v>
      </c>
      <c r="V8">
        <v>126</v>
      </c>
    </row>
    <row r="9" spans="1:22" x14ac:dyDescent="0.25">
      <c r="A9" t="s">
        <v>241</v>
      </c>
      <c r="B9" t="s">
        <v>247</v>
      </c>
      <c r="C9">
        <v>159</v>
      </c>
      <c r="D9">
        <v>1</v>
      </c>
      <c r="E9" t="s">
        <v>18290</v>
      </c>
      <c r="F9">
        <v>198</v>
      </c>
      <c r="G9">
        <v>0</v>
      </c>
      <c r="H9" t="s">
        <v>637</v>
      </c>
      <c r="I9" t="s">
        <v>18291</v>
      </c>
      <c r="J9" t="s">
        <v>675</v>
      </c>
      <c r="K9" t="s">
        <v>639</v>
      </c>
      <c r="L9" t="s">
        <v>640</v>
      </c>
      <c r="M9" t="s">
        <v>18292</v>
      </c>
      <c r="N9" t="s">
        <v>639</v>
      </c>
      <c r="O9" t="s">
        <v>647</v>
      </c>
      <c r="P9" t="s">
        <v>5</v>
      </c>
      <c r="Q9" t="s">
        <v>648</v>
      </c>
      <c r="R9" t="s">
        <v>640</v>
      </c>
      <c r="S9" t="s">
        <v>639</v>
      </c>
      <c r="T9" t="s">
        <v>18292</v>
      </c>
      <c r="U9" s="50" t="s">
        <v>18</v>
      </c>
      <c r="V9">
        <v>37</v>
      </c>
    </row>
    <row r="10" spans="1:22" x14ac:dyDescent="0.25">
      <c r="A10" t="s">
        <v>239</v>
      </c>
      <c r="B10" t="s">
        <v>245</v>
      </c>
      <c r="C10">
        <v>159</v>
      </c>
      <c r="D10">
        <v>1</v>
      </c>
      <c r="E10" t="s">
        <v>18290</v>
      </c>
      <c r="F10">
        <v>198</v>
      </c>
      <c r="G10">
        <v>0</v>
      </c>
      <c r="H10" t="s">
        <v>637</v>
      </c>
      <c r="I10" t="s">
        <v>18291</v>
      </c>
      <c r="J10" t="s">
        <v>675</v>
      </c>
      <c r="K10" t="s">
        <v>639</v>
      </c>
      <c r="L10" t="s">
        <v>640</v>
      </c>
      <c r="M10" t="s">
        <v>18292</v>
      </c>
      <c r="N10" t="s">
        <v>639</v>
      </c>
      <c r="O10" t="s">
        <v>647</v>
      </c>
      <c r="P10" t="s">
        <v>5</v>
      </c>
      <c r="Q10" t="s">
        <v>648</v>
      </c>
      <c r="R10" t="s">
        <v>640</v>
      </c>
      <c r="S10" t="s">
        <v>639</v>
      </c>
      <c r="T10" t="s">
        <v>18292</v>
      </c>
      <c r="U10" s="51" t="s">
        <v>19</v>
      </c>
      <c r="V10">
        <v>37</v>
      </c>
    </row>
    <row r="11" spans="1:22" x14ac:dyDescent="0.25">
      <c r="A11" t="s">
        <v>239</v>
      </c>
      <c r="B11" t="s">
        <v>245</v>
      </c>
      <c r="C11">
        <v>159</v>
      </c>
      <c r="D11">
        <v>2</v>
      </c>
      <c r="E11" t="s">
        <v>18293</v>
      </c>
      <c r="F11">
        <v>198</v>
      </c>
      <c r="G11">
        <v>0</v>
      </c>
      <c r="H11" t="s">
        <v>637</v>
      </c>
      <c r="I11" t="s">
        <v>18294</v>
      </c>
      <c r="J11" t="s">
        <v>654</v>
      </c>
      <c r="K11" t="s">
        <v>639</v>
      </c>
      <c r="L11" t="s">
        <v>640</v>
      </c>
      <c r="M11" t="s">
        <v>18295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639</v>
      </c>
      <c r="T11" t="s">
        <v>18295</v>
      </c>
      <c r="U11" s="50" t="s">
        <v>101</v>
      </c>
      <c r="V11">
        <v>14</v>
      </c>
    </row>
    <row r="12" spans="1:22" x14ac:dyDescent="0.25">
      <c r="A12" t="s">
        <v>241</v>
      </c>
      <c r="B12" t="s">
        <v>247</v>
      </c>
      <c r="C12">
        <v>159</v>
      </c>
      <c r="D12">
        <v>1</v>
      </c>
      <c r="E12" t="s">
        <v>18296</v>
      </c>
      <c r="F12">
        <v>198</v>
      </c>
      <c r="G12">
        <v>0</v>
      </c>
      <c r="H12" t="s">
        <v>637</v>
      </c>
      <c r="I12" t="s">
        <v>18297</v>
      </c>
      <c r="J12" t="s">
        <v>653</v>
      </c>
      <c r="K12" t="s">
        <v>639</v>
      </c>
      <c r="L12" t="s">
        <v>640</v>
      </c>
      <c r="M12" t="s">
        <v>18298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639</v>
      </c>
      <c r="T12" t="s">
        <v>18298</v>
      </c>
      <c r="U12" s="51" t="s">
        <v>12585</v>
      </c>
      <c r="V12">
        <v>4</v>
      </c>
    </row>
    <row r="13" spans="1:22" x14ac:dyDescent="0.25">
      <c r="A13" t="s">
        <v>239</v>
      </c>
      <c r="B13" t="s">
        <v>245</v>
      </c>
      <c r="C13">
        <v>159</v>
      </c>
      <c r="D13">
        <v>1</v>
      </c>
      <c r="E13" t="s">
        <v>18296</v>
      </c>
      <c r="F13">
        <v>198</v>
      </c>
      <c r="G13">
        <v>0</v>
      </c>
      <c r="H13" t="s">
        <v>637</v>
      </c>
      <c r="I13" t="s">
        <v>18297</v>
      </c>
      <c r="J13" t="s">
        <v>653</v>
      </c>
      <c r="K13" t="s">
        <v>639</v>
      </c>
      <c r="L13" t="s">
        <v>640</v>
      </c>
      <c r="M13" t="s">
        <v>18298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639</v>
      </c>
      <c r="T13" t="s">
        <v>18298</v>
      </c>
      <c r="U13" s="51" t="s">
        <v>931</v>
      </c>
      <c r="V13">
        <v>1</v>
      </c>
    </row>
    <row r="14" spans="1:22" x14ac:dyDescent="0.25">
      <c r="A14" t="s">
        <v>241</v>
      </c>
      <c r="B14" t="s">
        <v>247</v>
      </c>
      <c r="C14">
        <v>159</v>
      </c>
      <c r="D14">
        <v>1</v>
      </c>
      <c r="E14" t="s">
        <v>18299</v>
      </c>
      <c r="F14">
        <v>99</v>
      </c>
      <c r="G14">
        <v>0</v>
      </c>
      <c r="H14" t="s">
        <v>637</v>
      </c>
      <c r="I14" t="s">
        <v>4314</v>
      </c>
      <c r="J14" t="s">
        <v>780</v>
      </c>
      <c r="K14" t="s">
        <v>639</v>
      </c>
      <c r="L14" t="s">
        <v>640</v>
      </c>
      <c r="M14" t="s">
        <v>18300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639</v>
      </c>
      <c r="T14" t="s">
        <v>18300</v>
      </c>
      <c r="U14" s="51" t="s">
        <v>74</v>
      </c>
      <c r="V14">
        <v>9</v>
      </c>
    </row>
    <row r="15" spans="1:22" x14ac:dyDescent="0.25">
      <c r="A15" t="s">
        <v>239</v>
      </c>
      <c r="B15" t="s">
        <v>245</v>
      </c>
      <c r="C15">
        <v>159</v>
      </c>
      <c r="D15">
        <v>1</v>
      </c>
      <c r="E15" t="s">
        <v>18301</v>
      </c>
      <c r="F15">
        <v>198</v>
      </c>
      <c r="G15">
        <v>0</v>
      </c>
      <c r="H15" t="s">
        <v>637</v>
      </c>
      <c r="I15" t="s">
        <v>10082</v>
      </c>
      <c r="J15" t="s">
        <v>638</v>
      </c>
      <c r="K15" t="s">
        <v>639</v>
      </c>
      <c r="L15" t="s">
        <v>640</v>
      </c>
      <c r="M15" t="s">
        <v>18302</v>
      </c>
      <c r="N15" t="s">
        <v>639</v>
      </c>
      <c r="O15" t="s">
        <v>647</v>
      </c>
      <c r="P15" t="s">
        <v>5</v>
      </c>
      <c r="Q15" t="s">
        <v>648</v>
      </c>
      <c r="R15" t="s">
        <v>640</v>
      </c>
      <c r="S15" t="s">
        <v>639</v>
      </c>
      <c r="T15" t="s">
        <v>18302</v>
      </c>
      <c r="U15" s="50" t="s">
        <v>72</v>
      </c>
      <c r="V15">
        <v>6</v>
      </c>
    </row>
    <row r="16" spans="1:22" x14ac:dyDescent="0.25">
      <c r="A16" t="s">
        <v>601</v>
      </c>
      <c r="B16" t="s">
        <v>602</v>
      </c>
      <c r="C16">
        <v>159</v>
      </c>
      <c r="D16">
        <v>1</v>
      </c>
      <c r="E16" t="s">
        <v>18301</v>
      </c>
      <c r="F16">
        <v>198</v>
      </c>
      <c r="G16">
        <v>0</v>
      </c>
      <c r="H16" t="s">
        <v>637</v>
      </c>
      <c r="I16" t="s">
        <v>10082</v>
      </c>
      <c r="J16" t="s">
        <v>638</v>
      </c>
      <c r="K16" t="s">
        <v>639</v>
      </c>
      <c r="L16" t="s">
        <v>640</v>
      </c>
      <c r="M16" t="s">
        <v>18302</v>
      </c>
      <c r="N16" t="s">
        <v>639</v>
      </c>
      <c r="O16" t="s">
        <v>647</v>
      </c>
      <c r="P16" t="s">
        <v>5</v>
      </c>
      <c r="Q16" t="s">
        <v>648</v>
      </c>
      <c r="R16" t="s">
        <v>640</v>
      </c>
      <c r="S16" t="s">
        <v>639</v>
      </c>
      <c r="T16" t="s">
        <v>18302</v>
      </c>
      <c r="U16" s="51" t="s">
        <v>108</v>
      </c>
      <c r="V16">
        <v>5</v>
      </c>
    </row>
    <row r="17" spans="1:22" x14ac:dyDescent="0.25">
      <c r="A17" t="s">
        <v>601</v>
      </c>
      <c r="B17" t="s">
        <v>602</v>
      </c>
      <c r="C17">
        <v>119</v>
      </c>
      <c r="D17">
        <v>1</v>
      </c>
      <c r="E17" t="s">
        <v>18303</v>
      </c>
      <c r="F17">
        <v>559</v>
      </c>
      <c r="G17">
        <v>0</v>
      </c>
      <c r="H17" t="s">
        <v>649</v>
      </c>
      <c r="I17" t="s">
        <v>9694</v>
      </c>
      <c r="J17" t="s">
        <v>18304</v>
      </c>
      <c r="K17" t="s">
        <v>18305</v>
      </c>
      <c r="L17" t="s">
        <v>4442</v>
      </c>
      <c r="M17" t="s">
        <v>18306</v>
      </c>
      <c r="N17" t="s">
        <v>639</v>
      </c>
      <c r="O17" t="s">
        <v>656</v>
      </c>
      <c r="P17" t="s">
        <v>26</v>
      </c>
      <c r="Q17" t="s">
        <v>652</v>
      </c>
      <c r="R17" t="s">
        <v>640</v>
      </c>
      <c r="S17" t="s">
        <v>639</v>
      </c>
      <c r="T17" t="s">
        <v>18306</v>
      </c>
      <c r="U17" s="51" t="s">
        <v>799</v>
      </c>
      <c r="V17">
        <v>1</v>
      </c>
    </row>
    <row r="18" spans="1:22" x14ac:dyDescent="0.25">
      <c r="A18" t="s">
        <v>241</v>
      </c>
      <c r="B18" t="s">
        <v>247</v>
      </c>
      <c r="C18">
        <v>119</v>
      </c>
      <c r="D18">
        <v>1</v>
      </c>
      <c r="E18" t="s">
        <v>18303</v>
      </c>
      <c r="F18">
        <v>559</v>
      </c>
      <c r="G18">
        <v>0</v>
      </c>
      <c r="H18" t="s">
        <v>649</v>
      </c>
      <c r="I18" t="s">
        <v>9694</v>
      </c>
      <c r="J18" t="s">
        <v>18304</v>
      </c>
      <c r="K18" t="s">
        <v>18305</v>
      </c>
      <c r="L18" t="s">
        <v>4442</v>
      </c>
      <c r="M18" t="s">
        <v>18306</v>
      </c>
      <c r="N18" t="s">
        <v>639</v>
      </c>
      <c r="O18" t="s">
        <v>656</v>
      </c>
      <c r="P18" t="s">
        <v>26</v>
      </c>
      <c r="Q18" t="s">
        <v>652</v>
      </c>
      <c r="R18" t="s">
        <v>640</v>
      </c>
      <c r="S18" t="s">
        <v>639</v>
      </c>
      <c r="T18" t="s">
        <v>18306</v>
      </c>
      <c r="U18" s="50" t="s">
        <v>12</v>
      </c>
      <c r="V18">
        <v>2</v>
      </c>
    </row>
    <row r="19" spans="1:22" x14ac:dyDescent="0.25">
      <c r="A19" t="s">
        <v>240</v>
      </c>
      <c r="B19" t="s">
        <v>246</v>
      </c>
      <c r="C19">
        <v>119</v>
      </c>
      <c r="D19">
        <v>1</v>
      </c>
      <c r="E19" t="s">
        <v>18303</v>
      </c>
      <c r="F19">
        <v>559</v>
      </c>
      <c r="G19">
        <v>0</v>
      </c>
      <c r="H19" t="s">
        <v>649</v>
      </c>
      <c r="I19" t="s">
        <v>9694</v>
      </c>
      <c r="J19" t="s">
        <v>18304</v>
      </c>
      <c r="K19" t="s">
        <v>18305</v>
      </c>
      <c r="L19" t="s">
        <v>4442</v>
      </c>
      <c r="M19" t="s">
        <v>18306</v>
      </c>
      <c r="N19" t="s">
        <v>639</v>
      </c>
      <c r="O19" t="s">
        <v>656</v>
      </c>
      <c r="P19" t="s">
        <v>26</v>
      </c>
      <c r="Q19" t="s">
        <v>652</v>
      </c>
      <c r="R19" t="s">
        <v>640</v>
      </c>
      <c r="S19" t="s">
        <v>639</v>
      </c>
      <c r="T19" t="s">
        <v>18306</v>
      </c>
      <c r="U19" s="51" t="s">
        <v>13</v>
      </c>
      <c r="V19">
        <v>2</v>
      </c>
    </row>
    <row r="20" spans="1:22" x14ac:dyDescent="0.25">
      <c r="A20" t="s">
        <v>239</v>
      </c>
      <c r="B20" t="s">
        <v>245</v>
      </c>
      <c r="C20">
        <v>120</v>
      </c>
      <c r="D20">
        <v>1</v>
      </c>
      <c r="E20" t="s">
        <v>18303</v>
      </c>
      <c r="F20">
        <v>559</v>
      </c>
      <c r="G20">
        <v>0</v>
      </c>
      <c r="H20" t="s">
        <v>649</v>
      </c>
      <c r="I20" t="s">
        <v>9694</v>
      </c>
      <c r="J20" t="s">
        <v>18304</v>
      </c>
      <c r="K20" t="s">
        <v>18305</v>
      </c>
      <c r="L20" t="s">
        <v>4442</v>
      </c>
      <c r="M20" t="s">
        <v>18306</v>
      </c>
      <c r="N20" t="s">
        <v>639</v>
      </c>
      <c r="O20" t="s">
        <v>656</v>
      </c>
      <c r="P20" t="s">
        <v>26</v>
      </c>
      <c r="Q20" t="s">
        <v>652</v>
      </c>
      <c r="R20" t="s">
        <v>640</v>
      </c>
      <c r="S20" t="s">
        <v>639</v>
      </c>
      <c r="T20" t="s">
        <v>18306</v>
      </c>
      <c r="U20" s="50" t="s">
        <v>14</v>
      </c>
      <c r="V20">
        <v>6</v>
      </c>
    </row>
    <row r="21" spans="1:22" x14ac:dyDescent="0.25">
      <c r="A21" t="s">
        <v>101</v>
      </c>
      <c r="B21" t="s">
        <v>74</v>
      </c>
      <c r="C21">
        <v>116</v>
      </c>
      <c r="D21">
        <v>1</v>
      </c>
      <c r="E21" t="s">
        <v>18307</v>
      </c>
      <c r="F21">
        <v>821</v>
      </c>
      <c r="G21">
        <v>5</v>
      </c>
      <c r="H21" t="s">
        <v>649</v>
      </c>
      <c r="I21" t="s">
        <v>9694</v>
      </c>
      <c r="J21" t="s">
        <v>18304</v>
      </c>
      <c r="K21" t="s">
        <v>18305</v>
      </c>
      <c r="L21" t="s">
        <v>4442</v>
      </c>
      <c r="M21" t="s">
        <v>18306</v>
      </c>
      <c r="N21" t="s">
        <v>639</v>
      </c>
      <c r="O21" t="s">
        <v>656</v>
      </c>
      <c r="P21" t="s">
        <v>26</v>
      </c>
      <c r="Q21" t="s">
        <v>652</v>
      </c>
      <c r="R21" t="s">
        <v>640</v>
      </c>
      <c r="S21" t="s">
        <v>639</v>
      </c>
      <c r="T21" t="s">
        <v>18306</v>
      </c>
      <c r="U21" s="51" t="s">
        <v>15</v>
      </c>
      <c r="V21">
        <v>6</v>
      </c>
    </row>
    <row r="22" spans="1:22" x14ac:dyDescent="0.25">
      <c r="A22" t="s">
        <v>601</v>
      </c>
      <c r="B22" t="s">
        <v>602</v>
      </c>
      <c r="C22">
        <v>163</v>
      </c>
      <c r="D22">
        <v>1</v>
      </c>
      <c r="E22" t="s">
        <v>18307</v>
      </c>
      <c r="F22">
        <v>821</v>
      </c>
      <c r="G22">
        <v>5</v>
      </c>
      <c r="H22" t="s">
        <v>649</v>
      </c>
      <c r="I22" t="s">
        <v>9694</v>
      </c>
      <c r="J22" t="s">
        <v>18304</v>
      </c>
      <c r="K22" t="s">
        <v>18305</v>
      </c>
      <c r="L22" t="s">
        <v>4442</v>
      </c>
      <c r="M22" t="s">
        <v>18306</v>
      </c>
      <c r="N22" t="s">
        <v>639</v>
      </c>
      <c r="O22" t="s">
        <v>656</v>
      </c>
      <c r="P22" t="s">
        <v>26</v>
      </c>
      <c r="Q22" t="s">
        <v>652</v>
      </c>
      <c r="R22" t="s">
        <v>640</v>
      </c>
      <c r="S22" t="s">
        <v>639</v>
      </c>
      <c r="T22" t="s">
        <v>18306</v>
      </c>
      <c r="U22" s="50" t="s">
        <v>10</v>
      </c>
      <c r="V22">
        <v>2</v>
      </c>
    </row>
    <row r="23" spans="1:22" x14ac:dyDescent="0.25">
      <c r="A23" t="s">
        <v>239</v>
      </c>
      <c r="B23" t="s">
        <v>245</v>
      </c>
      <c r="C23">
        <v>162</v>
      </c>
      <c r="D23">
        <v>1</v>
      </c>
      <c r="E23" t="s">
        <v>18307</v>
      </c>
      <c r="F23">
        <v>821</v>
      </c>
      <c r="G23">
        <v>5</v>
      </c>
      <c r="H23" t="s">
        <v>649</v>
      </c>
      <c r="I23" t="s">
        <v>9694</v>
      </c>
      <c r="J23" t="s">
        <v>18304</v>
      </c>
      <c r="K23" t="s">
        <v>18305</v>
      </c>
      <c r="L23" t="s">
        <v>4442</v>
      </c>
      <c r="M23" t="s">
        <v>18306</v>
      </c>
      <c r="N23" t="s">
        <v>639</v>
      </c>
      <c r="O23" t="s">
        <v>656</v>
      </c>
      <c r="P23" t="s">
        <v>26</v>
      </c>
      <c r="Q23" t="s">
        <v>652</v>
      </c>
      <c r="R23" t="s">
        <v>640</v>
      </c>
      <c r="S23" t="s">
        <v>639</v>
      </c>
      <c r="T23" t="s">
        <v>18306</v>
      </c>
      <c r="U23" s="51" t="s">
        <v>11</v>
      </c>
      <c r="V23">
        <v>2</v>
      </c>
    </row>
    <row r="24" spans="1:22" x14ac:dyDescent="0.25">
      <c r="A24" t="s">
        <v>101</v>
      </c>
      <c r="B24" t="s">
        <v>74</v>
      </c>
      <c r="C24">
        <v>117</v>
      </c>
      <c r="D24">
        <v>1</v>
      </c>
      <c r="E24" t="s">
        <v>18307</v>
      </c>
      <c r="F24">
        <v>821</v>
      </c>
      <c r="G24">
        <v>5</v>
      </c>
      <c r="H24" t="s">
        <v>649</v>
      </c>
      <c r="I24" t="s">
        <v>9694</v>
      </c>
      <c r="J24" t="s">
        <v>18304</v>
      </c>
      <c r="K24" t="s">
        <v>18305</v>
      </c>
      <c r="L24" t="s">
        <v>4442</v>
      </c>
      <c r="M24" t="s">
        <v>18306</v>
      </c>
      <c r="N24" t="s">
        <v>639</v>
      </c>
      <c r="O24" t="s">
        <v>656</v>
      </c>
      <c r="P24" t="s">
        <v>26</v>
      </c>
      <c r="Q24" t="s">
        <v>652</v>
      </c>
      <c r="R24" t="s">
        <v>640</v>
      </c>
      <c r="S24" t="s">
        <v>639</v>
      </c>
      <c r="T24" t="s">
        <v>18306</v>
      </c>
      <c r="U24" s="50" t="s">
        <v>110</v>
      </c>
      <c r="V24">
        <v>1</v>
      </c>
    </row>
    <row r="25" spans="1:22" x14ac:dyDescent="0.25">
      <c r="A25" t="s">
        <v>601</v>
      </c>
      <c r="B25" t="s">
        <v>602</v>
      </c>
      <c r="C25">
        <v>139</v>
      </c>
      <c r="D25">
        <v>1</v>
      </c>
      <c r="E25" t="s">
        <v>18307</v>
      </c>
      <c r="F25">
        <v>821</v>
      </c>
      <c r="G25">
        <v>5</v>
      </c>
      <c r="H25" t="s">
        <v>649</v>
      </c>
      <c r="I25" t="s">
        <v>9694</v>
      </c>
      <c r="J25" t="s">
        <v>18304</v>
      </c>
      <c r="K25" t="s">
        <v>18305</v>
      </c>
      <c r="L25" t="s">
        <v>4442</v>
      </c>
      <c r="M25" t="s">
        <v>18306</v>
      </c>
      <c r="N25" t="s">
        <v>639</v>
      </c>
      <c r="O25" t="s">
        <v>656</v>
      </c>
      <c r="P25" t="s">
        <v>26</v>
      </c>
      <c r="Q25" t="s">
        <v>652</v>
      </c>
      <c r="R25" t="s">
        <v>640</v>
      </c>
      <c r="S25" t="s">
        <v>639</v>
      </c>
      <c r="T25" t="s">
        <v>18306</v>
      </c>
      <c r="U25" s="51" t="s">
        <v>111</v>
      </c>
      <c r="V25">
        <v>1</v>
      </c>
    </row>
    <row r="26" spans="1:22" x14ac:dyDescent="0.25">
      <c r="A26" t="s">
        <v>239</v>
      </c>
      <c r="B26" t="s">
        <v>245</v>
      </c>
      <c r="C26">
        <v>139</v>
      </c>
      <c r="D26">
        <v>1</v>
      </c>
      <c r="E26" t="s">
        <v>18307</v>
      </c>
      <c r="F26">
        <v>821</v>
      </c>
      <c r="G26">
        <v>5</v>
      </c>
      <c r="H26" t="s">
        <v>649</v>
      </c>
      <c r="I26" t="s">
        <v>9694</v>
      </c>
      <c r="J26" t="s">
        <v>18304</v>
      </c>
      <c r="K26" t="s">
        <v>18305</v>
      </c>
      <c r="L26" t="s">
        <v>4442</v>
      </c>
      <c r="M26" t="s">
        <v>18306</v>
      </c>
      <c r="N26" t="s">
        <v>639</v>
      </c>
      <c r="O26" t="s">
        <v>656</v>
      </c>
      <c r="P26" t="s">
        <v>26</v>
      </c>
      <c r="Q26" t="s">
        <v>652</v>
      </c>
      <c r="R26" t="s">
        <v>640</v>
      </c>
      <c r="S26" t="s">
        <v>639</v>
      </c>
      <c r="T26" t="s">
        <v>18306</v>
      </c>
      <c r="U26" s="50" t="s">
        <v>239</v>
      </c>
      <c r="V26">
        <v>104</v>
      </c>
    </row>
    <row r="27" spans="1:22" x14ac:dyDescent="0.25">
      <c r="A27" t="s">
        <v>240</v>
      </c>
      <c r="B27" t="s">
        <v>246</v>
      </c>
      <c r="C27">
        <v>159</v>
      </c>
      <c r="D27">
        <v>1</v>
      </c>
      <c r="E27" t="s">
        <v>18308</v>
      </c>
      <c r="F27">
        <v>99</v>
      </c>
      <c r="G27">
        <v>0</v>
      </c>
      <c r="H27" t="s">
        <v>637</v>
      </c>
      <c r="I27" t="s">
        <v>18309</v>
      </c>
      <c r="J27" t="s">
        <v>663</v>
      </c>
      <c r="K27" t="s">
        <v>639</v>
      </c>
      <c r="L27" t="s">
        <v>640</v>
      </c>
      <c r="M27" t="s">
        <v>18310</v>
      </c>
      <c r="N27" t="s">
        <v>639</v>
      </c>
      <c r="O27" t="s">
        <v>662</v>
      </c>
      <c r="P27" t="s">
        <v>5</v>
      </c>
      <c r="Q27" t="s">
        <v>648</v>
      </c>
      <c r="R27" t="s">
        <v>640</v>
      </c>
      <c r="S27" t="s">
        <v>639</v>
      </c>
      <c r="T27" t="s">
        <v>18310</v>
      </c>
      <c r="U27" s="51" t="s">
        <v>245</v>
      </c>
      <c r="V27">
        <v>101</v>
      </c>
    </row>
    <row r="28" spans="1:22" x14ac:dyDescent="0.25">
      <c r="A28" t="s">
        <v>239</v>
      </c>
      <c r="B28" t="s">
        <v>245</v>
      </c>
      <c r="C28">
        <v>159</v>
      </c>
      <c r="D28">
        <v>1</v>
      </c>
      <c r="E28" t="s">
        <v>18311</v>
      </c>
      <c r="F28">
        <v>99</v>
      </c>
      <c r="G28">
        <v>0</v>
      </c>
      <c r="H28" t="s">
        <v>637</v>
      </c>
      <c r="I28" t="s">
        <v>18312</v>
      </c>
      <c r="J28" t="s">
        <v>692</v>
      </c>
      <c r="K28" t="s">
        <v>639</v>
      </c>
      <c r="L28" t="s">
        <v>640</v>
      </c>
      <c r="M28" t="s">
        <v>18310</v>
      </c>
      <c r="N28" t="s">
        <v>639</v>
      </c>
      <c r="O28" t="s">
        <v>647</v>
      </c>
      <c r="P28" t="s">
        <v>5</v>
      </c>
      <c r="Q28" t="s">
        <v>648</v>
      </c>
      <c r="R28" t="s">
        <v>640</v>
      </c>
      <c r="S28" t="s">
        <v>639</v>
      </c>
      <c r="T28" t="s">
        <v>18313</v>
      </c>
      <c r="U28" s="51" t="s">
        <v>742</v>
      </c>
      <c r="V28">
        <v>3</v>
      </c>
    </row>
    <row r="29" spans="1:22" x14ac:dyDescent="0.25">
      <c r="A29" t="s">
        <v>239</v>
      </c>
      <c r="B29" t="s">
        <v>245</v>
      </c>
      <c r="C29">
        <v>159</v>
      </c>
      <c r="D29">
        <v>1</v>
      </c>
      <c r="E29" t="s">
        <v>18314</v>
      </c>
      <c r="F29">
        <v>99</v>
      </c>
      <c r="G29">
        <v>0</v>
      </c>
      <c r="H29" t="s">
        <v>637</v>
      </c>
      <c r="I29" t="s">
        <v>18315</v>
      </c>
      <c r="J29" t="s">
        <v>692</v>
      </c>
      <c r="K29" t="s">
        <v>639</v>
      </c>
      <c r="L29" t="s">
        <v>640</v>
      </c>
      <c r="M29" t="s">
        <v>18316</v>
      </c>
      <c r="N29" t="s">
        <v>639</v>
      </c>
      <c r="O29" t="s">
        <v>647</v>
      </c>
      <c r="P29" t="s">
        <v>5</v>
      </c>
      <c r="Q29" t="s">
        <v>648</v>
      </c>
      <c r="R29" t="s">
        <v>640</v>
      </c>
      <c r="S29" t="s">
        <v>639</v>
      </c>
      <c r="T29" t="s">
        <v>18316</v>
      </c>
      <c r="U29" s="50" t="s">
        <v>240</v>
      </c>
      <c r="V29">
        <v>37</v>
      </c>
    </row>
    <row r="30" spans="1:22" x14ac:dyDescent="0.25">
      <c r="A30" t="s">
        <v>239</v>
      </c>
      <c r="B30" t="s">
        <v>245</v>
      </c>
      <c r="C30">
        <v>159</v>
      </c>
      <c r="D30">
        <v>1</v>
      </c>
      <c r="E30" t="s">
        <v>18317</v>
      </c>
      <c r="F30">
        <v>99</v>
      </c>
      <c r="G30">
        <v>0</v>
      </c>
      <c r="H30" t="s">
        <v>637</v>
      </c>
      <c r="I30" t="s">
        <v>18318</v>
      </c>
      <c r="J30" t="s">
        <v>692</v>
      </c>
      <c r="K30" t="s">
        <v>639</v>
      </c>
      <c r="L30" t="s">
        <v>640</v>
      </c>
      <c r="M30" t="s">
        <v>18319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639</v>
      </c>
      <c r="T30" t="s">
        <v>18319</v>
      </c>
      <c r="U30" s="51" t="s">
        <v>246</v>
      </c>
      <c r="V30">
        <v>33</v>
      </c>
    </row>
    <row r="31" spans="1:22" x14ac:dyDescent="0.25">
      <c r="A31" t="s">
        <v>239</v>
      </c>
      <c r="B31" t="s">
        <v>245</v>
      </c>
      <c r="C31">
        <v>159</v>
      </c>
      <c r="D31">
        <v>1</v>
      </c>
      <c r="E31" t="s">
        <v>18320</v>
      </c>
      <c r="F31">
        <v>99</v>
      </c>
      <c r="G31">
        <v>0</v>
      </c>
      <c r="H31" t="s">
        <v>637</v>
      </c>
      <c r="I31" t="s">
        <v>18321</v>
      </c>
      <c r="J31" t="s">
        <v>692</v>
      </c>
      <c r="K31" t="s">
        <v>639</v>
      </c>
      <c r="L31" t="s">
        <v>640</v>
      </c>
      <c r="M31" t="s">
        <v>18322</v>
      </c>
      <c r="N31" t="s">
        <v>639</v>
      </c>
      <c r="O31" t="s">
        <v>647</v>
      </c>
      <c r="P31" t="s">
        <v>5</v>
      </c>
      <c r="Q31" t="s">
        <v>648</v>
      </c>
      <c r="R31" t="s">
        <v>640</v>
      </c>
      <c r="S31" t="s">
        <v>639</v>
      </c>
      <c r="T31" t="s">
        <v>18322</v>
      </c>
      <c r="U31" s="51" t="s">
        <v>742</v>
      </c>
      <c r="V31">
        <v>4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18323</v>
      </c>
      <c r="F32">
        <v>200</v>
      </c>
      <c r="G32">
        <v>0</v>
      </c>
      <c r="H32" t="s">
        <v>637</v>
      </c>
      <c r="I32" t="s">
        <v>18324</v>
      </c>
      <c r="J32" t="s">
        <v>686</v>
      </c>
      <c r="K32" t="s">
        <v>639</v>
      </c>
      <c r="L32" t="s">
        <v>640</v>
      </c>
      <c r="M32" t="s">
        <v>18325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639</v>
      </c>
      <c r="T32" t="s">
        <v>18325</v>
      </c>
      <c r="U32" s="50" t="s">
        <v>241</v>
      </c>
      <c r="V32">
        <v>74</v>
      </c>
    </row>
    <row r="33" spans="1:22" x14ac:dyDescent="0.25">
      <c r="A33" t="s">
        <v>241</v>
      </c>
      <c r="B33" t="s">
        <v>247</v>
      </c>
      <c r="C33">
        <v>159</v>
      </c>
      <c r="D33">
        <v>1</v>
      </c>
      <c r="E33" t="s">
        <v>18326</v>
      </c>
      <c r="F33">
        <v>99</v>
      </c>
      <c r="G33">
        <v>0</v>
      </c>
      <c r="H33" t="s">
        <v>637</v>
      </c>
      <c r="I33" t="s">
        <v>18327</v>
      </c>
      <c r="J33" t="s">
        <v>653</v>
      </c>
      <c r="K33" t="s">
        <v>639</v>
      </c>
      <c r="L33" t="s">
        <v>640</v>
      </c>
      <c r="M33" t="s">
        <v>18328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639</v>
      </c>
      <c r="T33" t="s">
        <v>18328</v>
      </c>
      <c r="U33" s="51" t="s">
        <v>13546</v>
      </c>
      <c r="V33">
        <v>1</v>
      </c>
    </row>
    <row r="34" spans="1:22" x14ac:dyDescent="0.25">
      <c r="A34" t="s">
        <v>239</v>
      </c>
      <c r="B34" t="s">
        <v>245</v>
      </c>
      <c r="C34">
        <v>159</v>
      </c>
      <c r="D34">
        <v>1</v>
      </c>
      <c r="E34" t="s">
        <v>18329</v>
      </c>
      <c r="F34">
        <v>99</v>
      </c>
      <c r="G34">
        <v>0</v>
      </c>
      <c r="H34" t="s">
        <v>637</v>
      </c>
      <c r="I34" t="s">
        <v>15086</v>
      </c>
      <c r="J34" t="s">
        <v>681</v>
      </c>
      <c r="K34" t="s">
        <v>639</v>
      </c>
      <c r="L34" t="s">
        <v>640</v>
      </c>
      <c r="M34" t="s">
        <v>18330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639</v>
      </c>
      <c r="T34" t="s">
        <v>18330</v>
      </c>
      <c r="U34" s="51" t="s">
        <v>247</v>
      </c>
      <c r="V34">
        <v>72</v>
      </c>
    </row>
    <row r="35" spans="1:22" x14ac:dyDescent="0.25">
      <c r="A35" t="s">
        <v>601</v>
      </c>
      <c r="B35" t="s">
        <v>602</v>
      </c>
      <c r="C35">
        <v>159</v>
      </c>
      <c r="D35">
        <v>1</v>
      </c>
      <c r="E35" t="s">
        <v>18331</v>
      </c>
      <c r="F35">
        <v>99</v>
      </c>
      <c r="G35">
        <v>0</v>
      </c>
      <c r="H35" t="s">
        <v>637</v>
      </c>
      <c r="I35" t="s">
        <v>18332</v>
      </c>
      <c r="J35" t="s">
        <v>676</v>
      </c>
      <c r="K35" t="s">
        <v>639</v>
      </c>
      <c r="L35" t="s">
        <v>640</v>
      </c>
      <c r="M35" t="s">
        <v>18333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639</v>
      </c>
      <c r="T35" t="s">
        <v>18333</v>
      </c>
      <c r="U35" s="51" t="s">
        <v>742</v>
      </c>
      <c r="V35">
        <v>1</v>
      </c>
    </row>
    <row r="36" spans="1:22" x14ac:dyDescent="0.25">
      <c r="A36" t="s">
        <v>241</v>
      </c>
      <c r="B36" t="s">
        <v>247</v>
      </c>
      <c r="C36">
        <v>159</v>
      </c>
      <c r="D36">
        <v>1</v>
      </c>
      <c r="E36" t="s">
        <v>18334</v>
      </c>
      <c r="F36">
        <v>99</v>
      </c>
      <c r="G36">
        <v>0</v>
      </c>
      <c r="H36" t="s">
        <v>637</v>
      </c>
      <c r="I36" t="s">
        <v>18335</v>
      </c>
      <c r="J36" t="s">
        <v>646</v>
      </c>
      <c r="K36" t="s">
        <v>639</v>
      </c>
      <c r="L36" t="s">
        <v>640</v>
      </c>
      <c r="M36" t="s">
        <v>18336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639</v>
      </c>
      <c r="T36" t="s">
        <v>18336</v>
      </c>
      <c r="U36" s="50" t="s">
        <v>601</v>
      </c>
      <c r="V36">
        <v>38</v>
      </c>
    </row>
    <row r="37" spans="1:22" x14ac:dyDescent="0.25">
      <c r="A37" t="s">
        <v>241</v>
      </c>
      <c r="B37" t="s">
        <v>247</v>
      </c>
      <c r="C37">
        <v>159</v>
      </c>
      <c r="D37">
        <v>1</v>
      </c>
      <c r="E37" t="s">
        <v>18337</v>
      </c>
      <c r="F37">
        <v>108</v>
      </c>
      <c r="G37">
        <v>9</v>
      </c>
      <c r="H37" t="s">
        <v>637</v>
      </c>
      <c r="I37" t="s">
        <v>784</v>
      </c>
      <c r="J37" t="s">
        <v>722</v>
      </c>
      <c r="K37" t="s">
        <v>639</v>
      </c>
      <c r="L37" t="s">
        <v>640</v>
      </c>
      <c r="M37" t="s">
        <v>18338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639</v>
      </c>
      <c r="T37" t="s">
        <v>18338</v>
      </c>
      <c r="U37" s="51" t="s">
        <v>13546</v>
      </c>
      <c r="V37">
        <v>1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18339</v>
      </c>
      <c r="F38">
        <v>200</v>
      </c>
      <c r="G38">
        <v>0</v>
      </c>
      <c r="H38" t="s">
        <v>637</v>
      </c>
      <c r="I38" t="s">
        <v>18340</v>
      </c>
      <c r="J38" t="s">
        <v>691</v>
      </c>
      <c r="K38" t="s">
        <v>639</v>
      </c>
      <c r="L38" t="s">
        <v>640</v>
      </c>
      <c r="M38" t="s">
        <v>18341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639</v>
      </c>
      <c r="T38" t="s">
        <v>18341</v>
      </c>
      <c r="U38" s="51" t="s">
        <v>602</v>
      </c>
      <c r="V38">
        <v>36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18342</v>
      </c>
      <c r="F39">
        <v>200</v>
      </c>
      <c r="G39">
        <v>0</v>
      </c>
      <c r="H39" t="s">
        <v>637</v>
      </c>
      <c r="I39" t="s">
        <v>18343</v>
      </c>
      <c r="J39" t="s">
        <v>864</v>
      </c>
      <c r="K39" t="s">
        <v>639</v>
      </c>
      <c r="L39" t="s">
        <v>640</v>
      </c>
      <c r="M39" t="s">
        <v>18344</v>
      </c>
      <c r="N39" t="s">
        <v>639</v>
      </c>
      <c r="O39" t="s">
        <v>647</v>
      </c>
      <c r="P39" t="s">
        <v>5</v>
      </c>
      <c r="Q39" t="s">
        <v>648</v>
      </c>
      <c r="R39" t="s">
        <v>640</v>
      </c>
      <c r="S39" t="s">
        <v>639</v>
      </c>
      <c r="T39" t="s">
        <v>18344</v>
      </c>
      <c r="U39" s="51" t="s">
        <v>742</v>
      </c>
      <c r="V39">
        <v>1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18345</v>
      </c>
      <c r="F40">
        <v>200</v>
      </c>
      <c r="G40">
        <v>0</v>
      </c>
      <c r="H40" t="s">
        <v>637</v>
      </c>
      <c r="I40" t="s">
        <v>18346</v>
      </c>
      <c r="J40" t="s">
        <v>728</v>
      </c>
      <c r="K40" t="s">
        <v>639</v>
      </c>
      <c r="L40" t="s">
        <v>640</v>
      </c>
      <c r="M40" t="s">
        <v>18347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639</v>
      </c>
      <c r="T40" t="s">
        <v>18347</v>
      </c>
      <c r="U40" s="50" t="s">
        <v>77</v>
      </c>
      <c r="V40">
        <v>30</v>
      </c>
    </row>
    <row r="41" spans="1:22" x14ac:dyDescent="0.25">
      <c r="A41" t="s">
        <v>239</v>
      </c>
      <c r="B41" t="s">
        <v>245</v>
      </c>
      <c r="C41">
        <v>159</v>
      </c>
      <c r="D41">
        <v>1</v>
      </c>
      <c r="E41" t="s">
        <v>18348</v>
      </c>
      <c r="F41">
        <v>108</v>
      </c>
      <c r="G41">
        <v>9</v>
      </c>
      <c r="H41" t="s">
        <v>637</v>
      </c>
      <c r="I41" t="s">
        <v>18349</v>
      </c>
      <c r="J41" t="s">
        <v>701</v>
      </c>
      <c r="K41" t="s">
        <v>639</v>
      </c>
      <c r="L41" t="s">
        <v>640</v>
      </c>
      <c r="M41" t="s">
        <v>18350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639</v>
      </c>
      <c r="T41" t="s">
        <v>18350</v>
      </c>
      <c r="U41" s="51" t="s">
        <v>78</v>
      </c>
      <c r="V41">
        <v>30</v>
      </c>
    </row>
    <row r="42" spans="1:22" x14ac:dyDescent="0.25">
      <c r="A42" t="s">
        <v>241</v>
      </c>
      <c r="B42" t="s">
        <v>247</v>
      </c>
      <c r="C42">
        <v>159</v>
      </c>
      <c r="D42">
        <v>2</v>
      </c>
      <c r="E42" t="s">
        <v>18351</v>
      </c>
      <c r="F42">
        <v>198</v>
      </c>
      <c r="G42">
        <v>0</v>
      </c>
      <c r="H42" t="s">
        <v>637</v>
      </c>
      <c r="I42" t="s">
        <v>18352</v>
      </c>
      <c r="J42" t="s">
        <v>681</v>
      </c>
      <c r="K42" t="s">
        <v>639</v>
      </c>
      <c r="L42" t="s">
        <v>640</v>
      </c>
      <c r="M42" t="s">
        <v>18353</v>
      </c>
      <c r="N42" t="s">
        <v>639</v>
      </c>
      <c r="O42" t="s">
        <v>647</v>
      </c>
      <c r="P42" t="s">
        <v>5</v>
      </c>
      <c r="Q42" t="s">
        <v>648</v>
      </c>
      <c r="R42" t="s">
        <v>640</v>
      </c>
      <c r="S42" t="s">
        <v>639</v>
      </c>
      <c r="T42" t="s">
        <v>18354</v>
      </c>
      <c r="U42" s="50" t="s">
        <v>116</v>
      </c>
      <c r="V42">
        <v>80</v>
      </c>
    </row>
    <row r="43" spans="1:22" x14ac:dyDescent="0.25">
      <c r="A43" t="s">
        <v>241</v>
      </c>
      <c r="B43" t="s">
        <v>247</v>
      </c>
      <c r="C43">
        <v>159</v>
      </c>
      <c r="D43">
        <v>1</v>
      </c>
      <c r="E43" t="s">
        <v>18355</v>
      </c>
      <c r="F43">
        <v>99</v>
      </c>
      <c r="G43">
        <v>0</v>
      </c>
      <c r="H43" t="s">
        <v>637</v>
      </c>
      <c r="I43" t="s">
        <v>18356</v>
      </c>
      <c r="J43" t="s">
        <v>659</v>
      </c>
      <c r="K43" t="s">
        <v>639</v>
      </c>
      <c r="L43" t="s">
        <v>640</v>
      </c>
      <c r="M43" t="s">
        <v>18357</v>
      </c>
      <c r="N43" t="s">
        <v>639</v>
      </c>
      <c r="O43" t="s">
        <v>660</v>
      </c>
      <c r="P43" t="s">
        <v>5</v>
      </c>
      <c r="Q43" t="s">
        <v>642</v>
      </c>
      <c r="R43" t="s">
        <v>640</v>
      </c>
      <c r="S43" t="s">
        <v>639</v>
      </c>
      <c r="T43" t="s">
        <v>18357</v>
      </c>
      <c r="U43" s="51" t="s">
        <v>117</v>
      </c>
      <c r="V43">
        <v>80</v>
      </c>
    </row>
    <row r="44" spans="1:22" x14ac:dyDescent="0.25">
      <c r="A44" t="s">
        <v>601</v>
      </c>
      <c r="B44" t="s">
        <v>602</v>
      </c>
      <c r="C44">
        <v>159</v>
      </c>
      <c r="D44">
        <v>1</v>
      </c>
      <c r="E44" t="s">
        <v>18358</v>
      </c>
      <c r="F44">
        <v>99</v>
      </c>
      <c r="G44">
        <v>0</v>
      </c>
      <c r="H44" t="s">
        <v>637</v>
      </c>
      <c r="I44" t="s">
        <v>18359</v>
      </c>
      <c r="J44" t="s">
        <v>739</v>
      </c>
      <c r="K44" t="s">
        <v>639</v>
      </c>
      <c r="L44" t="s">
        <v>640</v>
      </c>
      <c r="M44" t="s">
        <v>18360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639</v>
      </c>
      <c r="T44" t="s">
        <v>18360</v>
      </c>
      <c r="U44" s="50" t="s">
        <v>516</v>
      </c>
      <c r="V44">
        <v>2</v>
      </c>
    </row>
    <row r="45" spans="1:22" x14ac:dyDescent="0.25">
      <c r="A45" t="s">
        <v>22</v>
      </c>
      <c r="B45" t="s">
        <v>27</v>
      </c>
      <c r="C45">
        <v>66.333333333333329</v>
      </c>
      <c r="D45">
        <v>3</v>
      </c>
      <c r="E45" t="s">
        <v>18361</v>
      </c>
      <c r="F45">
        <v>232</v>
      </c>
      <c r="G45">
        <v>35</v>
      </c>
      <c r="H45" t="s">
        <v>637</v>
      </c>
      <c r="I45" t="s">
        <v>18362</v>
      </c>
      <c r="J45" t="s">
        <v>643</v>
      </c>
      <c r="K45" t="s">
        <v>639</v>
      </c>
      <c r="L45" t="s">
        <v>640</v>
      </c>
      <c r="M45" t="s">
        <v>18363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639</v>
      </c>
      <c r="T45" t="s">
        <v>18364</v>
      </c>
      <c r="U45" s="51" t="s">
        <v>120</v>
      </c>
      <c r="V45">
        <v>2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18365</v>
      </c>
      <c r="F46">
        <v>200</v>
      </c>
      <c r="G46">
        <v>0</v>
      </c>
      <c r="H46" t="s">
        <v>637</v>
      </c>
      <c r="I46" t="s">
        <v>18366</v>
      </c>
      <c r="J46" t="s">
        <v>653</v>
      </c>
      <c r="K46" t="s">
        <v>639</v>
      </c>
      <c r="L46" t="s">
        <v>640</v>
      </c>
      <c r="M46" t="s">
        <v>18367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639</v>
      </c>
      <c r="T46" t="s">
        <v>18364</v>
      </c>
      <c r="U46" s="50" t="s">
        <v>822</v>
      </c>
      <c r="V46">
        <v>1102</v>
      </c>
    </row>
    <row r="47" spans="1:22" x14ac:dyDescent="0.25">
      <c r="A47" t="s">
        <v>22</v>
      </c>
      <c r="B47" t="s">
        <v>27</v>
      </c>
      <c r="C47">
        <v>66.333333333333329</v>
      </c>
      <c r="D47">
        <v>3</v>
      </c>
      <c r="E47" t="s">
        <v>18368</v>
      </c>
      <c r="F47">
        <v>197</v>
      </c>
      <c r="G47">
        <v>0</v>
      </c>
      <c r="H47" t="s">
        <v>637</v>
      </c>
      <c r="I47" t="s">
        <v>4515</v>
      </c>
      <c r="J47" t="s">
        <v>663</v>
      </c>
      <c r="K47" t="s">
        <v>639</v>
      </c>
      <c r="L47" t="s">
        <v>640</v>
      </c>
      <c r="M47" t="s">
        <v>18369</v>
      </c>
      <c r="N47" t="s">
        <v>639</v>
      </c>
      <c r="O47" t="s">
        <v>660</v>
      </c>
      <c r="P47" t="s">
        <v>5</v>
      </c>
      <c r="Q47" t="s">
        <v>642</v>
      </c>
      <c r="R47" t="s">
        <v>640</v>
      </c>
      <c r="S47" t="s">
        <v>639</v>
      </c>
      <c r="T47" t="s">
        <v>18369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18370</v>
      </c>
      <c r="F48">
        <v>309</v>
      </c>
      <c r="G48">
        <v>64</v>
      </c>
      <c r="H48" t="s">
        <v>649</v>
      </c>
      <c r="I48" t="s">
        <v>16047</v>
      </c>
      <c r="J48" t="s">
        <v>16048</v>
      </c>
      <c r="K48" t="s">
        <v>4320</v>
      </c>
      <c r="L48" t="s">
        <v>16049</v>
      </c>
      <c r="M48" t="s">
        <v>18371</v>
      </c>
      <c r="N48" t="s">
        <v>639</v>
      </c>
      <c r="O48" t="s">
        <v>678</v>
      </c>
      <c r="P48" t="s">
        <v>23</v>
      </c>
      <c r="Q48" t="s">
        <v>679</v>
      </c>
      <c r="R48" t="s">
        <v>640</v>
      </c>
      <c r="S48" t="s">
        <v>639</v>
      </c>
      <c r="T48" t="s">
        <v>18371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18370</v>
      </c>
      <c r="F49">
        <v>309</v>
      </c>
      <c r="G49">
        <v>64</v>
      </c>
      <c r="H49" t="s">
        <v>649</v>
      </c>
      <c r="I49" t="s">
        <v>16047</v>
      </c>
      <c r="J49" t="s">
        <v>16048</v>
      </c>
      <c r="K49" t="s">
        <v>4320</v>
      </c>
      <c r="L49" t="s">
        <v>16049</v>
      </c>
      <c r="M49" t="s">
        <v>18371</v>
      </c>
      <c r="N49" t="s">
        <v>639</v>
      </c>
      <c r="O49" t="s">
        <v>678</v>
      </c>
      <c r="P49" t="s">
        <v>23</v>
      </c>
      <c r="Q49" t="s">
        <v>679</v>
      </c>
      <c r="R49" t="s">
        <v>640</v>
      </c>
      <c r="S49" t="s">
        <v>639</v>
      </c>
      <c r="T49" t="s">
        <v>18371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18370</v>
      </c>
      <c r="F50">
        <v>309</v>
      </c>
      <c r="G50">
        <v>64</v>
      </c>
      <c r="H50" t="s">
        <v>649</v>
      </c>
      <c r="I50" t="s">
        <v>16047</v>
      </c>
      <c r="J50" t="s">
        <v>16048</v>
      </c>
      <c r="K50" t="s">
        <v>4320</v>
      </c>
      <c r="L50" t="s">
        <v>16049</v>
      </c>
      <c r="M50" t="s">
        <v>18371</v>
      </c>
      <c r="N50" t="s">
        <v>639</v>
      </c>
      <c r="O50" t="s">
        <v>678</v>
      </c>
      <c r="P50" t="s">
        <v>23</v>
      </c>
      <c r="Q50" t="s">
        <v>679</v>
      </c>
      <c r="R50" t="s">
        <v>640</v>
      </c>
      <c r="S50" t="s">
        <v>639</v>
      </c>
      <c r="T50" t="s">
        <v>18371</v>
      </c>
    </row>
    <row r="51" spans="1:20" x14ac:dyDescent="0.25">
      <c r="A51" t="s">
        <v>239</v>
      </c>
      <c r="B51" t="s">
        <v>245</v>
      </c>
      <c r="C51">
        <v>159</v>
      </c>
      <c r="D51">
        <v>2</v>
      </c>
      <c r="E51" t="s">
        <v>18372</v>
      </c>
      <c r="F51">
        <v>198</v>
      </c>
      <c r="G51">
        <v>0</v>
      </c>
      <c r="H51" t="s">
        <v>637</v>
      </c>
      <c r="I51" t="s">
        <v>18373</v>
      </c>
      <c r="J51" t="s">
        <v>646</v>
      </c>
      <c r="K51" t="s">
        <v>639</v>
      </c>
      <c r="L51" t="s">
        <v>640</v>
      </c>
      <c r="M51" t="s">
        <v>18374</v>
      </c>
      <c r="N51" t="s">
        <v>639</v>
      </c>
      <c r="O51" t="s">
        <v>647</v>
      </c>
      <c r="P51" t="s">
        <v>5</v>
      </c>
      <c r="Q51" t="s">
        <v>648</v>
      </c>
      <c r="R51" t="s">
        <v>640</v>
      </c>
      <c r="S51" t="s">
        <v>639</v>
      </c>
      <c r="T51" t="s">
        <v>18374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18375</v>
      </c>
      <c r="F52">
        <v>208</v>
      </c>
      <c r="G52">
        <v>8</v>
      </c>
      <c r="H52" t="s">
        <v>637</v>
      </c>
      <c r="I52" t="s">
        <v>18376</v>
      </c>
      <c r="J52" t="s">
        <v>788</v>
      </c>
      <c r="K52" t="s">
        <v>639</v>
      </c>
      <c r="L52" t="s">
        <v>640</v>
      </c>
      <c r="M52" t="s">
        <v>18377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639</v>
      </c>
      <c r="T52" t="s">
        <v>18377</v>
      </c>
    </row>
    <row r="53" spans="1:20" x14ac:dyDescent="0.25">
      <c r="A53" t="s">
        <v>241</v>
      </c>
      <c r="B53" t="s">
        <v>247</v>
      </c>
      <c r="C53">
        <v>159</v>
      </c>
      <c r="D53">
        <v>1</v>
      </c>
      <c r="E53" t="s">
        <v>18378</v>
      </c>
      <c r="F53">
        <v>99</v>
      </c>
      <c r="G53">
        <v>0</v>
      </c>
      <c r="H53" t="s">
        <v>637</v>
      </c>
      <c r="I53" t="s">
        <v>8773</v>
      </c>
      <c r="J53" t="s">
        <v>689</v>
      </c>
      <c r="K53" t="s">
        <v>639</v>
      </c>
      <c r="L53" t="s">
        <v>640</v>
      </c>
      <c r="M53" t="s">
        <v>18379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639</v>
      </c>
      <c r="T53" t="s">
        <v>18379</v>
      </c>
    </row>
    <row r="54" spans="1:20" x14ac:dyDescent="0.25">
      <c r="A54" t="s">
        <v>240</v>
      </c>
      <c r="B54" t="s">
        <v>246</v>
      </c>
      <c r="C54">
        <v>159</v>
      </c>
      <c r="D54">
        <v>1</v>
      </c>
      <c r="E54" t="s">
        <v>18380</v>
      </c>
      <c r="F54">
        <v>100</v>
      </c>
      <c r="G54">
        <v>1</v>
      </c>
      <c r="H54" t="s">
        <v>637</v>
      </c>
      <c r="I54" t="s">
        <v>18381</v>
      </c>
      <c r="J54" t="s">
        <v>689</v>
      </c>
      <c r="K54" t="s">
        <v>639</v>
      </c>
      <c r="L54" t="s">
        <v>640</v>
      </c>
      <c r="M54" t="s">
        <v>18382</v>
      </c>
      <c r="N54" t="s">
        <v>639</v>
      </c>
      <c r="O54" t="s">
        <v>647</v>
      </c>
      <c r="P54" t="s">
        <v>5</v>
      </c>
      <c r="Q54" t="s">
        <v>648</v>
      </c>
      <c r="R54" t="s">
        <v>640</v>
      </c>
      <c r="S54" t="s">
        <v>639</v>
      </c>
      <c r="T54" t="s">
        <v>18383</v>
      </c>
    </row>
    <row r="55" spans="1:20" x14ac:dyDescent="0.25">
      <c r="A55" t="s">
        <v>239</v>
      </c>
      <c r="B55" t="s">
        <v>245</v>
      </c>
      <c r="C55">
        <v>159</v>
      </c>
      <c r="D55">
        <v>1</v>
      </c>
      <c r="E55" t="s">
        <v>18384</v>
      </c>
      <c r="F55">
        <v>198</v>
      </c>
      <c r="G55">
        <v>0</v>
      </c>
      <c r="H55" t="s">
        <v>637</v>
      </c>
      <c r="I55" t="s">
        <v>18385</v>
      </c>
      <c r="J55" t="s">
        <v>681</v>
      </c>
      <c r="K55" t="s">
        <v>639</v>
      </c>
      <c r="L55" t="s">
        <v>640</v>
      </c>
      <c r="M55" t="s">
        <v>18383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639</v>
      </c>
      <c r="T55" t="s">
        <v>18383</v>
      </c>
    </row>
    <row r="56" spans="1:20" x14ac:dyDescent="0.25">
      <c r="A56" t="s">
        <v>241</v>
      </c>
      <c r="B56" t="s">
        <v>247</v>
      </c>
      <c r="C56">
        <v>159</v>
      </c>
      <c r="D56">
        <v>1</v>
      </c>
      <c r="E56" t="s">
        <v>18384</v>
      </c>
      <c r="F56">
        <v>198</v>
      </c>
      <c r="G56">
        <v>0</v>
      </c>
      <c r="H56" t="s">
        <v>637</v>
      </c>
      <c r="I56" t="s">
        <v>18385</v>
      </c>
      <c r="J56" t="s">
        <v>681</v>
      </c>
      <c r="K56" t="s">
        <v>639</v>
      </c>
      <c r="L56" t="s">
        <v>640</v>
      </c>
      <c r="M56" t="s">
        <v>18383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639</v>
      </c>
      <c r="T56" t="s">
        <v>18383</v>
      </c>
    </row>
    <row r="57" spans="1:20" x14ac:dyDescent="0.25">
      <c r="A57" t="s">
        <v>601</v>
      </c>
      <c r="B57" t="s">
        <v>602</v>
      </c>
      <c r="C57">
        <v>159</v>
      </c>
      <c r="D57">
        <v>2</v>
      </c>
      <c r="E57" t="s">
        <v>18386</v>
      </c>
      <c r="F57">
        <v>198</v>
      </c>
      <c r="G57">
        <v>0</v>
      </c>
      <c r="H57" t="s">
        <v>637</v>
      </c>
      <c r="I57" t="s">
        <v>18387</v>
      </c>
      <c r="J57" t="s">
        <v>884</v>
      </c>
      <c r="K57" t="s">
        <v>639</v>
      </c>
      <c r="L57" t="s">
        <v>640</v>
      </c>
      <c r="M57" t="s">
        <v>18388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639</v>
      </c>
      <c r="T57" t="s">
        <v>18388</v>
      </c>
    </row>
    <row r="58" spans="1:20" x14ac:dyDescent="0.25">
      <c r="A58" t="s">
        <v>241</v>
      </c>
      <c r="B58" t="s">
        <v>247</v>
      </c>
      <c r="C58">
        <v>159</v>
      </c>
      <c r="D58">
        <v>1</v>
      </c>
      <c r="E58" t="s">
        <v>18389</v>
      </c>
      <c r="F58">
        <v>99</v>
      </c>
      <c r="G58">
        <v>0</v>
      </c>
      <c r="H58" t="s">
        <v>637</v>
      </c>
      <c r="I58" t="s">
        <v>18390</v>
      </c>
      <c r="J58" t="s">
        <v>653</v>
      </c>
      <c r="K58" t="s">
        <v>639</v>
      </c>
      <c r="L58" t="s">
        <v>640</v>
      </c>
      <c r="M58" t="s">
        <v>18391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639</v>
      </c>
      <c r="T58" t="s">
        <v>18391</v>
      </c>
    </row>
    <row r="59" spans="1:20" x14ac:dyDescent="0.25">
      <c r="A59" t="s">
        <v>239</v>
      </c>
      <c r="B59" t="s">
        <v>245</v>
      </c>
      <c r="C59">
        <v>159</v>
      </c>
      <c r="D59">
        <v>1</v>
      </c>
      <c r="E59" t="s">
        <v>18392</v>
      </c>
      <c r="F59">
        <v>199</v>
      </c>
      <c r="G59">
        <v>0</v>
      </c>
      <c r="H59" t="s">
        <v>637</v>
      </c>
      <c r="I59" t="s">
        <v>784</v>
      </c>
      <c r="J59" t="s">
        <v>670</v>
      </c>
      <c r="K59" t="s">
        <v>639</v>
      </c>
      <c r="L59" t="s">
        <v>640</v>
      </c>
      <c r="M59" t="s">
        <v>18393</v>
      </c>
      <c r="N59" t="s">
        <v>639</v>
      </c>
      <c r="O59" t="s">
        <v>647</v>
      </c>
      <c r="P59" t="s">
        <v>5</v>
      </c>
      <c r="Q59" t="s">
        <v>648</v>
      </c>
      <c r="R59" t="s">
        <v>640</v>
      </c>
      <c r="S59" t="s">
        <v>639</v>
      </c>
      <c r="T59" t="s">
        <v>18393</v>
      </c>
    </row>
    <row r="60" spans="1:20" x14ac:dyDescent="0.25">
      <c r="A60" t="s">
        <v>101</v>
      </c>
      <c r="B60" t="s">
        <v>12585</v>
      </c>
      <c r="C60">
        <v>120</v>
      </c>
      <c r="D60">
        <v>1</v>
      </c>
      <c r="E60" t="s">
        <v>18392</v>
      </c>
      <c r="F60">
        <v>199</v>
      </c>
      <c r="G60">
        <v>0</v>
      </c>
      <c r="H60" t="s">
        <v>637</v>
      </c>
      <c r="I60" t="s">
        <v>784</v>
      </c>
      <c r="J60" t="s">
        <v>670</v>
      </c>
      <c r="K60" t="s">
        <v>639</v>
      </c>
      <c r="L60" t="s">
        <v>640</v>
      </c>
      <c r="M60" t="s">
        <v>18393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639</v>
      </c>
      <c r="T60" t="s">
        <v>18393</v>
      </c>
    </row>
    <row r="61" spans="1:20" x14ac:dyDescent="0.25">
      <c r="A61" t="s">
        <v>22</v>
      </c>
      <c r="B61" t="s">
        <v>27</v>
      </c>
      <c r="C61">
        <v>66.333333333333329</v>
      </c>
      <c r="D61">
        <v>15</v>
      </c>
      <c r="E61" t="s">
        <v>18394</v>
      </c>
      <c r="F61">
        <v>985</v>
      </c>
      <c r="G61">
        <v>0</v>
      </c>
      <c r="H61" t="s">
        <v>637</v>
      </c>
      <c r="I61" t="s">
        <v>18395</v>
      </c>
      <c r="J61" t="s">
        <v>653</v>
      </c>
      <c r="K61" t="s">
        <v>639</v>
      </c>
      <c r="L61" t="s">
        <v>640</v>
      </c>
      <c r="M61" t="s">
        <v>18396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639</v>
      </c>
      <c r="T61" t="s">
        <v>18396</v>
      </c>
    </row>
    <row r="62" spans="1:20" x14ac:dyDescent="0.25">
      <c r="A62" t="s">
        <v>239</v>
      </c>
      <c r="B62" t="s">
        <v>245</v>
      </c>
      <c r="C62">
        <v>159</v>
      </c>
      <c r="D62">
        <v>1</v>
      </c>
      <c r="E62" t="s">
        <v>18397</v>
      </c>
      <c r="F62">
        <v>99</v>
      </c>
      <c r="G62">
        <v>0</v>
      </c>
      <c r="H62" t="s">
        <v>637</v>
      </c>
      <c r="I62" t="s">
        <v>18398</v>
      </c>
      <c r="J62" t="s">
        <v>697</v>
      </c>
      <c r="K62" t="s">
        <v>639</v>
      </c>
      <c r="L62" t="s">
        <v>640</v>
      </c>
      <c r="M62" t="s">
        <v>18399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639</v>
      </c>
      <c r="T62" t="s">
        <v>18399</v>
      </c>
    </row>
    <row r="63" spans="1:20" x14ac:dyDescent="0.25">
      <c r="A63" t="s">
        <v>22</v>
      </c>
      <c r="B63" t="s">
        <v>27</v>
      </c>
      <c r="C63">
        <v>80</v>
      </c>
      <c r="D63">
        <v>2</v>
      </c>
      <c r="E63" t="s">
        <v>18400</v>
      </c>
      <c r="F63">
        <v>160</v>
      </c>
      <c r="G63">
        <v>0</v>
      </c>
      <c r="H63" t="s">
        <v>649</v>
      </c>
      <c r="I63" t="s">
        <v>18401</v>
      </c>
      <c r="J63" t="s">
        <v>18402</v>
      </c>
      <c r="K63" t="s">
        <v>18403</v>
      </c>
      <c r="L63" t="s">
        <v>5042</v>
      </c>
      <c r="M63" t="s">
        <v>18404</v>
      </c>
      <c r="N63" t="s">
        <v>639</v>
      </c>
      <c r="O63" t="s">
        <v>651</v>
      </c>
      <c r="P63" t="s">
        <v>26</v>
      </c>
      <c r="Q63" t="s">
        <v>652</v>
      </c>
      <c r="R63" t="s">
        <v>640</v>
      </c>
      <c r="S63" t="s">
        <v>639</v>
      </c>
      <c r="T63" t="s">
        <v>18405</v>
      </c>
    </row>
    <row r="64" spans="1:20" x14ac:dyDescent="0.25">
      <c r="A64" t="s">
        <v>241</v>
      </c>
      <c r="B64" t="s">
        <v>247</v>
      </c>
      <c r="C64">
        <v>159</v>
      </c>
      <c r="D64">
        <v>1</v>
      </c>
      <c r="E64" t="s">
        <v>18406</v>
      </c>
      <c r="F64">
        <v>297</v>
      </c>
      <c r="G64">
        <v>0</v>
      </c>
      <c r="H64" t="s">
        <v>637</v>
      </c>
      <c r="I64" t="s">
        <v>18407</v>
      </c>
      <c r="J64" t="s">
        <v>762</v>
      </c>
      <c r="K64" t="s">
        <v>639</v>
      </c>
      <c r="L64" t="s">
        <v>640</v>
      </c>
      <c r="M64" t="s">
        <v>18408</v>
      </c>
      <c r="N64" t="s">
        <v>639</v>
      </c>
      <c r="O64" t="s">
        <v>647</v>
      </c>
      <c r="P64" t="s">
        <v>5</v>
      </c>
      <c r="Q64" t="s">
        <v>648</v>
      </c>
      <c r="R64" t="s">
        <v>640</v>
      </c>
      <c r="S64" t="s">
        <v>639</v>
      </c>
      <c r="T64" t="s">
        <v>18408</v>
      </c>
    </row>
    <row r="65" spans="1:20" x14ac:dyDescent="0.25">
      <c r="A65" t="s">
        <v>240</v>
      </c>
      <c r="B65" t="s">
        <v>246</v>
      </c>
      <c r="C65">
        <v>159</v>
      </c>
      <c r="D65">
        <v>1</v>
      </c>
      <c r="E65" t="s">
        <v>18406</v>
      </c>
      <c r="F65">
        <v>297</v>
      </c>
      <c r="G65">
        <v>0</v>
      </c>
      <c r="H65" t="s">
        <v>637</v>
      </c>
      <c r="I65" t="s">
        <v>18407</v>
      </c>
      <c r="J65" t="s">
        <v>762</v>
      </c>
      <c r="K65" t="s">
        <v>639</v>
      </c>
      <c r="L65" t="s">
        <v>640</v>
      </c>
      <c r="M65" t="s">
        <v>18408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639</v>
      </c>
      <c r="T65" t="s">
        <v>18408</v>
      </c>
    </row>
    <row r="66" spans="1:20" x14ac:dyDescent="0.25">
      <c r="A66" t="s">
        <v>239</v>
      </c>
      <c r="B66" t="s">
        <v>245</v>
      </c>
      <c r="C66">
        <v>159</v>
      </c>
      <c r="D66">
        <v>1</v>
      </c>
      <c r="E66" t="s">
        <v>18406</v>
      </c>
      <c r="F66">
        <v>297</v>
      </c>
      <c r="G66">
        <v>0</v>
      </c>
      <c r="H66" t="s">
        <v>637</v>
      </c>
      <c r="I66" t="s">
        <v>18407</v>
      </c>
      <c r="J66" t="s">
        <v>762</v>
      </c>
      <c r="K66" t="s">
        <v>639</v>
      </c>
      <c r="L66" t="s">
        <v>640</v>
      </c>
      <c r="M66" t="s">
        <v>18408</v>
      </c>
      <c r="N66" t="s">
        <v>639</v>
      </c>
      <c r="O66" t="s">
        <v>647</v>
      </c>
      <c r="P66" t="s">
        <v>5</v>
      </c>
      <c r="Q66" t="s">
        <v>648</v>
      </c>
      <c r="R66" t="s">
        <v>640</v>
      </c>
      <c r="S66" t="s">
        <v>639</v>
      </c>
      <c r="T66" t="s">
        <v>18408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18409</v>
      </c>
      <c r="F67">
        <v>200</v>
      </c>
      <c r="G67">
        <v>0</v>
      </c>
      <c r="H67" t="s">
        <v>637</v>
      </c>
      <c r="I67" t="s">
        <v>18410</v>
      </c>
      <c r="J67" t="s">
        <v>670</v>
      </c>
      <c r="K67" t="s">
        <v>639</v>
      </c>
      <c r="L67" t="s">
        <v>640</v>
      </c>
      <c r="M67" t="s">
        <v>18411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639</v>
      </c>
      <c r="T67" t="s">
        <v>18411</v>
      </c>
    </row>
    <row r="68" spans="1:20" x14ac:dyDescent="0.25">
      <c r="A68" t="s">
        <v>601</v>
      </c>
      <c r="B68" t="s">
        <v>602</v>
      </c>
      <c r="C68">
        <v>159</v>
      </c>
      <c r="D68">
        <v>1</v>
      </c>
      <c r="E68" t="s">
        <v>18412</v>
      </c>
      <c r="F68">
        <v>198</v>
      </c>
      <c r="G68">
        <v>0</v>
      </c>
      <c r="H68" t="s">
        <v>637</v>
      </c>
      <c r="I68" t="s">
        <v>18413</v>
      </c>
      <c r="J68" t="s">
        <v>663</v>
      </c>
      <c r="K68" t="s">
        <v>639</v>
      </c>
      <c r="L68" t="s">
        <v>640</v>
      </c>
      <c r="M68" t="s">
        <v>18414</v>
      </c>
      <c r="N68" t="s">
        <v>639</v>
      </c>
      <c r="O68" t="s">
        <v>647</v>
      </c>
      <c r="P68" t="s">
        <v>5</v>
      </c>
      <c r="Q68" t="s">
        <v>648</v>
      </c>
      <c r="R68" t="s">
        <v>640</v>
      </c>
      <c r="S68" t="s">
        <v>639</v>
      </c>
      <c r="T68" t="s">
        <v>18415</v>
      </c>
    </row>
    <row r="69" spans="1:20" x14ac:dyDescent="0.25">
      <c r="A69" t="s">
        <v>241</v>
      </c>
      <c r="B69" t="s">
        <v>247</v>
      </c>
      <c r="C69">
        <v>159</v>
      </c>
      <c r="D69">
        <v>1</v>
      </c>
      <c r="E69" t="s">
        <v>18412</v>
      </c>
      <c r="F69">
        <v>198</v>
      </c>
      <c r="G69">
        <v>0</v>
      </c>
      <c r="H69" t="s">
        <v>637</v>
      </c>
      <c r="I69" t="s">
        <v>18413</v>
      </c>
      <c r="J69" t="s">
        <v>663</v>
      </c>
      <c r="K69" t="s">
        <v>639</v>
      </c>
      <c r="L69" t="s">
        <v>640</v>
      </c>
      <c r="M69" t="s">
        <v>18414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639</v>
      </c>
      <c r="T69" t="s">
        <v>18415</v>
      </c>
    </row>
    <row r="70" spans="1:20" x14ac:dyDescent="0.25">
      <c r="A70" t="s">
        <v>239</v>
      </c>
      <c r="B70" t="s">
        <v>245</v>
      </c>
      <c r="C70">
        <v>159</v>
      </c>
      <c r="D70">
        <v>2</v>
      </c>
      <c r="E70" t="s">
        <v>18416</v>
      </c>
      <c r="F70">
        <v>198</v>
      </c>
      <c r="G70">
        <v>0</v>
      </c>
      <c r="H70" t="s">
        <v>637</v>
      </c>
      <c r="I70" t="s">
        <v>18417</v>
      </c>
      <c r="J70" t="s">
        <v>653</v>
      </c>
      <c r="K70" t="s">
        <v>639</v>
      </c>
      <c r="L70" t="s">
        <v>640</v>
      </c>
      <c r="M70" t="s">
        <v>18418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639</v>
      </c>
      <c r="T70" t="s">
        <v>18419</v>
      </c>
    </row>
    <row r="71" spans="1:20" x14ac:dyDescent="0.25">
      <c r="A71" t="s">
        <v>601</v>
      </c>
      <c r="B71" t="s">
        <v>602</v>
      </c>
      <c r="C71">
        <v>159</v>
      </c>
      <c r="D71">
        <v>1</v>
      </c>
      <c r="E71" t="s">
        <v>18420</v>
      </c>
      <c r="F71">
        <v>99</v>
      </c>
      <c r="G71">
        <v>0</v>
      </c>
      <c r="H71" t="s">
        <v>637</v>
      </c>
      <c r="I71" t="s">
        <v>18421</v>
      </c>
      <c r="J71" t="s">
        <v>653</v>
      </c>
      <c r="K71" t="s">
        <v>639</v>
      </c>
      <c r="L71" t="s">
        <v>640</v>
      </c>
      <c r="M71" t="s">
        <v>18422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639</v>
      </c>
      <c r="T71" t="s">
        <v>18422</v>
      </c>
    </row>
    <row r="72" spans="1:20" x14ac:dyDescent="0.25">
      <c r="A72" t="s">
        <v>241</v>
      </c>
      <c r="B72" t="s">
        <v>247</v>
      </c>
      <c r="C72">
        <v>159</v>
      </c>
      <c r="D72">
        <v>1</v>
      </c>
      <c r="E72" t="s">
        <v>18423</v>
      </c>
      <c r="F72">
        <v>99</v>
      </c>
      <c r="G72">
        <v>0</v>
      </c>
      <c r="H72" t="s">
        <v>637</v>
      </c>
      <c r="I72" t="s">
        <v>18424</v>
      </c>
      <c r="J72" t="s">
        <v>670</v>
      </c>
      <c r="K72" t="s">
        <v>639</v>
      </c>
      <c r="L72" t="s">
        <v>640</v>
      </c>
      <c r="M72" t="s">
        <v>18425</v>
      </c>
      <c r="N72" t="s">
        <v>639</v>
      </c>
      <c r="O72" t="s">
        <v>647</v>
      </c>
      <c r="P72" t="s">
        <v>5</v>
      </c>
      <c r="Q72" t="s">
        <v>648</v>
      </c>
      <c r="R72" t="s">
        <v>640</v>
      </c>
      <c r="S72" t="s">
        <v>639</v>
      </c>
      <c r="T72" t="s">
        <v>18425</v>
      </c>
    </row>
    <row r="73" spans="1:20" x14ac:dyDescent="0.25">
      <c r="A73" t="s">
        <v>239</v>
      </c>
      <c r="B73" t="s">
        <v>742</v>
      </c>
      <c r="C73">
        <v>98.1</v>
      </c>
      <c r="D73">
        <v>1</v>
      </c>
      <c r="E73" t="s">
        <v>18426</v>
      </c>
      <c r="F73">
        <v>107.1</v>
      </c>
      <c r="G73">
        <v>9</v>
      </c>
      <c r="H73" t="s">
        <v>677</v>
      </c>
      <c r="I73" t="s">
        <v>18427</v>
      </c>
      <c r="J73" t="s">
        <v>18428</v>
      </c>
      <c r="K73" t="s">
        <v>10590</v>
      </c>
      <c r="L73" t="s">
        <v>18429</v>
      </c>
      <c r="M73" t="s">
        <v>18425</v>
      </c>
      <c r="N73" t="s">
        <v>639</v>
      </c>
      <c r="O73" t="s">
        <v>678</v>
      </c>
      <c r="P73" t="s">
        <v>23</v>
      </c>
      <c r="Q73" t="s">
        <v>679</v>
      </c>
      <c r="R73" t="s">
        <v>640</v>
      </c>
      <c r="S73" t="s">
        <v>639</v>
      </c>
      <c r="T73" t="s">
        <v>18425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18430</v>
      </c>
      <c r="F74">
        <v>200</v>
      </c>
      <c r="G74">
        <v>0</v>
      </c>
      <c r="H74" t="s">
        <v>637</v>
      </c>
      <c r="I74" t="s">
        <v>18431</v>
      </c>
      <c r="J74" t="s">
        <v>646</v>
      </c>
      <c r="K74" t="s">
        <v>639</v>
      </c>
      <c r="L74" t="s">
        <v>640</v>
      </c>
      <c r="M74" t="s">
        <v>18432</v>
      </c>
      <c r="N74" t="s">
        <v>639</v>
      </c>
      <c r="O74" t="s">
        <v>641</v>
      </c>
      <c r="P74" t="s">
        <v>5</v>
      </c>
      <c r="Q74" t="s">
        <v>642</v>
      </c>
      <c r="R74" t="s">
        <v>6868</v>
      </c>
      <c r="S74" t="s">
        <v>639</v>
      </c>
      <c r="T74" t="s">
        <v>18432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18433</v>
      </c>
      <c r="F75">
        <v>200</v>
      </c>
      <c r="G75">
        <v>0</v>
      </c>
      <c r="H75" t="s">
        <v>637</v>
      </c>
      <c r="I75" t="s">
        <v>18434</v>
      </c>
      <c r="J75" t="s">
        <v>698</v>
      </c>
      <c r="K75" t="s">
        <v>639</v>
      </c>
      <c r="L75" t="s">
        <v>640</v>
      </c>
      <c r="M75" t="s">
        <v>18435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639</v>
      </c>
      <c r="T75" t="s">
        <v>18435</v>
      </c>
    </row>
    <row r="76" spans="1:20" x14ac:dyDescent="0.25">
      <c r="A76" t="s">
        <v>241</v>
      </c>
      <c r="B76" t="s">
        <v>247</v>
      </c>
      <c r="C76">
        <v>159</v>
      </c>
      <c r="D76">
        <v>1</v>
      </c>
      <c r="E76" t="s">
        <v>18436</v>
      </c>
      <c r="F76">
        <v>99</v>
      </c>
      <c r="G76">
        <v>0</v>
      </c>
      <c r="H76" t="s">
        <v>637</v>
      </c>
      <c r="I76" t="s">
        <v>18437</v>
      </c>
      <c r="J76" t="s">
        <v>653</v>
      </c>
      <c r="K76" t="s">
        <v>639</v>
      </c>
      <c r="L76" t="s">
        <v>640</v>
      </c>
      <c r="M76" t="s">
        <v>18438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639</v>
      </c>
      <c r="T76" t="s">
        <v>18438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18439</v>
      </c>
      <c r="F77">
        <v>200</v>
      </c>
      <c r="G77">
        <v>0</v>
      </c>
      <c r="H77" t="s">
        <v>637</v>
      </c>
      <c r="I77" t="s">
        <v>18440</v>
      </c>
      <c r="J77" t="s">
        <v>698</v>
      </c>
      <c r="K77" t="s">
        <v>639</v>
      </c>
      <c r="L77" t="s">
        <v>640</v>
      </c>
      <c r="M77" t="s">
        <v>18441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639</v>
      </c>
      <c r="T77" t="s">
        <v>18441</v>
      </c>
    </row>
    <row r="78" spans="1:20" x14ac:dyDescent="0.25">
      <c r="A78" t="s">
        <v>18</v>
      </c>
      <c r="B78" t="s">
        <v>19</v>
      </c>
      <c r="C78">
        <v>66.666666666666671</v>
      </c>
      <c r="D78">
        <v>3</v>
      </c>
      <c r="E78" t="s">
        <v>18442</v>
      </c>
      <c r="F78">
        <v>129</v>
      </c>
      <c r="G78">
        <v>0</v>
      </c>
      <c r="H78" t="s">
        <v>637</v>
      </c>
      <c r="I78" t="s">
        <v>18443</v>
      </c>
      <c r="J78" t="s">
        <v>645</v>
      </c>
      <c r="K78" t="s">
        <v>639</v>
      </c>
      <c r="L78" t="s">
        <v>640</v>
      </c>
      <c r="M78" t="s">
        <v>18444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639</v>
      </c>
      <c r="T78" t="s">
        <v>18444</v>
      </c>
    </row>
    <row r="79" spans="1:20" x14ac:dyDescent="0.25">
      <c r="A79" t="s">
        <v>22</v>
      </c>
      <c r="B79" t="s">
        <v>213</v>
      </c>
      <c r="C79">
        <v>64</v>
      </c>
      <c r="D79">
        <v>2</v>
      </c>
      <c r="E79" t="s">
        <v>18445</v>
      </c>
      <c r="F79">
        <v>128</v>
      </c>
      <c r="G79">
        <v>0</v>
      </c>
      <c r="H79" t="s">
        <v>677</v>
      </c>
      <c r="I79" t="s">
        <v>18446</v>
      </c>
      <c r="J79" t="s">
        <v>18447</v>
      </c>
      <c r="K79" t="s">
        <v>18448</v>
      </c>
      <c r="L79" t="s">
        <v>18449</v>
      </c>
      <c r="M79" t="s">
        <v>18450</v>
      </c>
      <c r="N79" t="s">
        <v>639</v>
      </c>
      <c r="O79" t="s">
        <v>678</v>
      </c>
      <c r="P79" t="s">
        <v>23</v>
      </c>
      <c r="Q79" t="s">
        <v>679</v>
      </c>
      <c r="R79" t="s">
        <v>640</v>
      </c>
      <c r="S79" t="s">
        <v>639</v>
      </c>
      <c r="T79" t="s">
        <v>18450</v>
      </c>
    </row>
    <row r="80" spans="1:20" x14ac:dyDescent="0.25">
      <c r="A80" t="s">
        <v>241</v>
      </c>
      <c r="B80" t="s">
        <v>247</v>
      </c>
      <c r="C80">
        <v>159</v>
      </c>
      <c r="D80">
        <v>1</v>
      </c>
      <c r="E80" t="s">
        <v>18451</v>
      </c>
      <c r="F80">
        <v>99</v>
      </c>
      <c r="G80">
        <v>0</v>
      </c>
      <c r="H80" t="s">
        <v>637</v>
      </c>
      <c r="I80" t="s">
        <v>4614</v>
      </c>
      <c r="J80" t="s">
        <v>664</v>
      </c>
      <c r="K80" t="s">
        <v>639</v>
      </c>
      <c r="L80" t="s">
        <v>640</v>
      </c>
      <c r="M80" t="s">
        <v>18452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639</v>
      </c>
      <c r="T80" t="s">
        <v>18450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18453</v>
      </c>
      <c r="F81">
        <v>129</v>
      </c>
      <c r="G81">
        <v>0</v>
      </c>
      <c r="H81" t="s">
        <v>637</v>
      </c>
      <c r="I81" t="s">
        <v>803</v>
      </c>
      <c r="J81" t="s">
        <v>757</v>
      </c>
      <c r="K81" t="s">
        <v>639</v>
      </c>
      <c r="L81" t="s">
        <v>640</v>
      </c>
      <c r="M81" t="s">
        <v>18454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639</v>
      </c>
      <c r="T81" t="s">
        <v>18454</v>
      </c>
    </row>
    <row r="82" spans="1:20" x14ac:dyDescent="0.25">
      <c r="A82" t="s">
        <v>101</v>
      </c>
      <c r="B82" t="s">
        <v>74</v>
      </c>
      <c r="C82">
        <v>99</v>
      </c>
      <c r="D82">
        <v>3</v>
      </c>
      <c r="E82" t="s">
        <v>18455</v>
      </c>
      <c r="F82">
        <v>553</v>
      </c>
      <c r="G82">
        <v>16</v>
      </c>
      <c r="H82" t="s">
        <v>649</v>
      </c>
      <c r="I82" t="s">
        <v>1090</v>
      </c>
      <c r="J82" t="s">
        <v>1091</v>
      </c>
      <c r="K82" t="s">
        <v>1092</v>
      </c>
      <c r="L82" t="s">
        <v>1067</v>
      </c>
      <c r="M82" t="s">
        <v>18441</v>
      </c>
      <c r="N82" t="s">
        <v>639</v>
      </c>
      <c r="O82" t="s">
        <v>651</v>
      </c>
      <c r="P82" t="s">
        <v>26</v>
      </c>
      <c r="Q82" t="s">
        <v>652</v>
      </c>
      <c r="R82" t="s">
        <v>640</v>
      </c>
      <c r="S82" t="s">
        <v>639</v>
      </c>
      <c r="T82" t="s">
        <v>18456</v>
      </c>
    </row>
    <row r="83" spans="1:20" x14ac:dyDescent="0.25">
      <c r="A83" t="s">
        <v>22</v>
      </c>
      <c r="B83" t="s">
        <v>27</v>
      </c>
      <c r="C83">
        <v>80</v>
      </c>
      <c r="D83">
        <v>3</v>
      </c>
      <c r="E83" t="s">
        <v>18455</v>
      </c>
      <c r="F83">
        <v>553</v>
      </c>
      <c r="G83">
        <v>16</v>
      </c>
      <c r="H83" t="s">
        <v>649</v>
      </c>
      <c r="I83" t="s">
        <v>1090</v>
      </c>
      <c r="J83" t="s">
        <v>1091</v>
      </c>
      <c r="K83" t="s">
        <v>1092</v>
      </c>
      <c r="L83" t="s">
        <v>1067</v>
      </c>
      <c r="M83" t="s">
        <v>18441</v>
      </c>
      <c r="N83" t="s">
        <v>639</v>
      </c>
      <c r="O83" t="s">
        <v>651</v>
      </c>
      <c r="P83" t="s">
        <v>26</v>
      </c>
      <c r="Q83" t="s">
        <v>652</v>
      </c>
      <c r="R83" t="s">
        <v>640</v>
      </c>
      <c r="S83" t="s">
        <v>639</v>
      </c>
      <c r="T83" t="s">
        <v>18456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18457</v>
      </c>
      <c r="F84">
        <v>200</v>
      </c>
      <c r="G84">
        <v>0</v>
      </c>
      <c r="H84" t="s">
        <v>637</v>
      </c>
      <c r="I84" t="s">
        <v>18458</v>
      </c>
      <c r="J84" t="s">
        <v>655</v>
      </c>
      <c r="K84" t="s">
        <v>639</v>
      </c>
      <c r="L84" t="s">
        <v>640</v>
      </c>
      <c r="M84" t="s">
        <v>18459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639</v>
      </c>
      <c r="T84" t="s">
        <v>18459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18460</v>
      </c>
      <c r="F85">
        <v>200</v>
      </c>
      <c r="G85">
        <v>0</v>
      </c>
      <c r="H85" t="s">
        <v>637</v>
      </c>
      <c r="I85" t="s">
        <v>963</v>
      </c>
      <c r="J85" t="s">
        <v>756</v>
      </c>
      <c r="K85" t="s">
        <v>639</v>
      </c>
      <c r="L85" t="s">
        <v>640</v>
      </c>
      <c r="M85" t="s">
        <v>18461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639</v>
      </c>
      <c r="T85" t="s">
        <v>18461</v>
      </c>
    </row>
    <row r="86" spans="1:20" x14ac:dyDescent="0.25">
      <c r="A86" t="s">
        <v>22</v>
      </c>
      <c r="B86" t="s">
        <v>27</v>
      </c>
      <c r="C86">
        <v>66.333333333333329</v>
      </c>
      <c r="D86">
        <v>3</v>
      </c>
      <c r="E86" t="s">
        <v>18462</v>
      </c>
      <c r="F86">
        <v>197</v>
      </c>
      <c r="G86">
        <v>0</v>
      </c>
      <c r="H86" t="s">
        <v>637</v>
      </c>
      <c r="I86" t="s">
        <v>18463</v>
      </c>
      <c r="J86" t="s">
        <v>691</v>
      </c>
      <c r="K86" t="s">
        <v>639</v>
      </c>
      <c r="L86" t="s">
        <v>640</v>
      </c>
      <c r="M86" t="s">
        <v>18464</v>
      </c>
      <c r="N86" t="s">
        <v>639</v>
      </c>
      <c r="O86" t="s">
        <v>647</v>
      </c>
      <c r="P86" t="s">
        <v>5</v>
      </c>
      <c r="Q86" t="s">
        <v>648</v>
      </c>
      <c r="R86" t="s">
        <v>640</v>
      </c>
      <c r="S86" t="s">
        <v>639</v>
      </c>
      <c r="T86" t="s">
        <v>18465</v>
      </c>
    </row>
    <row r="87" spans="1:20" x14ac:dyDescent="0.25">
      <c r="A87" t="s">
        <v>240</v>
      </c>
      <c r="B87" t="s">
        <v>246</v>
      </c>
      <c r="C87">
        <v>159</v>
      </c>
      <c r="D87">
        <v>1</v>
      </c>
      <c r="E87" t="s">
        <v>18466</v>
      </c>
      <c r="F87">
        <v>135</v>
      </c>
      <c r="G87">
        <v>36</v>
      </c>
      <c r="H87" t="s">
        <v>637</v>
      </c>
      <c r="I87" t="s">
        <v>18467</v>
      </c>
      <c r="J87" t="s">
        <v>673</v>
      </c>
      <c r="K87" t="s">
        <v>639</v>
      </c>
      <c r="L87" t="s">
        <v>640</v>
      </c>
      <c r="M87" t="s">
        <v>18468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639</v>
      </c>
      <c r="T87" t="s">
        <v>18468</v>
      </c>
    </row>
    <row r="88" spans="1:20" x14ac:dyDescent="0.25">
      <c r="A88" t="s">
        <v>239</v>
      </c>
      <c r="B88" t="s">
        <v>245</v>
      </c>
      <c r="C88">
        <v>159</v>
      </c>
      <c r="D88">
        <v>2</v>
      </c>
      <c r="E88" t="s">
        <v>18469</v>
      </c>
      <c r="F88">
        <v>198</v>
      </c>
      <c r="G88">
        <v>0</v>
      </c>
      <c r="H88" t="s">
        <v>637</v>
      </c>
      <c r="I88" t="s">
        <v>18470</v>
      </c>
      <c r="J88" t="s">
        <v>682</v>
      </c>
      <c r="K88" t="s">
        <v>639</v>
      </c>
      <c r="L88" t="s">
        <v>640</v>
      </c>
      <c r="M88" t="s">
        <v>18471</v>
      </c>
      <c r="N88" t="s">
        <v>639</v>
      </c>
      <c r="O88" t="s">
        <v>647</v>
      </c>
      <c r="P88" t="s">
        <v>5</v>
      </c>
      <c r="Q88" t="s">
        <v>648</v>
      </c>
      <c r="R88" t="s">
        <v>640</v>
      </c>
      <c r="S88" t="s">
        <v>639</v>
      </c>
      <c r="T88" t="s">
        <v>18471</v>
      </c>
    </row>
    <row r="89" spans="1:20" x14ac:dyDescent="0.25">
      <c r="A89" t="s">
        <v>239</v>
      </c>
      <c r="B89" t="s">
        <v>245</v>
      </c>
      <c r="C89">
        <v>159</v>
      </c>
      <c r="D89">
        <v>1</v>
      </c>
      <c r="E89" t="s">
        <v>18472</v>
      </c>
      <c r="F89">
        <v>99</v>
      </c>
      <c r="G89">
        <v>0</v>
      </c>
      <c r="H89" t="s">
        <v>637</v>
      </c>
      <c r="I89" t="s">
        <v>9190</v>
      </c>
      <c r="J89" t="s">
        <v>685</v>
      </c>
      <c r="K89" t="s">
        <v>639</v>
      </c>
      <c r="L89" t="s">
        <v>640</v>
      </c>
      <c r="M89" t="s">
        <v>18473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639</v>
      </c>
      <c r="T89" t="s">
        <v>18473</v>
      </c>
    </row>
    <row r="90" spans="1:20" x14ac:dyDescent="0.25">
      <c r="A90" t="s">
        <v>18</v>
      </c>
      <c r="B90" t="s">
        <v>19</v>
      </c>
      <c r="C90">
        <v>66.666666666666671</v>
      </c>
      <c r="D90">
        <v>3</v>
      </c>
      <c r="E90" t="s">
        <v>18474</v>
      </c>
      <c r="F90">
        <v>129</v>
      </c>
      <c r="G90">
        <v>0</v>
      </c>
      <c r="H90" t="s">
        <v>637</v>
      </c>
      <c r="I90" t="s">
        <v>18475</v>
      </c>
      <c r="J90" t="s">
        <v>638</v>
      </c>
      <c r="K90" t="s">
        <v>639</v>
      </c>
      <c r="L90" t="s">
        <v>640</v>
      </c>
      <c r="M90" t="s">
        <v>18476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639</v>
      </c>
      <c r="T90" t="s">
        <v>18476</v>
      </c>
    </row>
    <row r="91" spans="1:20" x14ac:dyDescent="0.25">
      <c r="A91" t="s">
        <v>147</v>
      </c>
      <c r="B91" t="s">
        <v>148</v>
      </c>
      <c r="C91">
        <v>50</v>
      </c>
      <c r="D91">
        <v>12</v>
      </c>
      <c r="E91" t="s">
        <v>18477</v>
      </c>
      <c r="F91">
        <v>400</v>
      </c>
      <c r="G91">
        <v>0</v>
      </c>
      <c r="H91" t="s">
        <v>637</v>
      </c>
      <c r="I91" t="s">
        <v>18478</v>
      </c>
      <c r="J91" t="s">
        <v>683</v>
      </c>
      <c r="K91" t="s">
        <v>639</v>
      </c>
      <c r="L91" t="s">
        <v>640</v>
      </c>
      <c r="M91" t="s">
        <v>18479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639</v>
      </c>
      <c r="T91" t="s">
        <v>18479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18480</v>
      </c>
      <c r="F92">
        <v>200</v>
      </c>
      <c r="G92">
        <v>0</v>
      </c>
      <c r="H92" t="s">
        <v>637</v>
      </c>
      <c r="I92" t="s">
        <v>18481</v>
      </c>
      <c r="J92" t="s">
        <v>658</v>
      </c>
      <c r="K92" t="s">
        <v>639</v>
      </c>
      <c r="L92" t="s">
        <v>640</v>
      </c>
      <c r="M92" t="s">
        <v>18482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639</v>
      </c>
      <c r="T92" t="s">
        <v>18482</v>
      </c>
    </row>
    <row r="93" spans="1:20" x14ac:dyDescent="0.25">
      <c r="A93" t="s">
        <v>22</v>
      </c>
      <c r="B93" t="s">
        <v>27</v>
      </c>
      <c r="C93">
        <v>66.333333333333329</v>
      </c>
      <c r="D93">
        <v>3</v>
      </c>
      <c r="E93" t="s">
        <v>18483</v>
      </c>
      <c r="F93">
        <v>212</v>
      </c>
      <c r="G93">
        <v>15</v>
      </c>
      <c r="H93" t="s">
        <v>637</v>
      </c>
      <c r="I93" t="s">
        <v>18484</v>
      </c>
      <c r="J93" t="s">
        <v>719</v>
      </c>
      <c r="K93" t="s">
        <v>639</v>
      </c>
      <c r="L93" t="s">
        <v>640</v>
      </c>
      <c r="M93" t="s">
        <v>18482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639</v>
      </c>
      <c r="T93" t="s">
        <v>18482</v>
      </c>
    </row>
    <row r="94" spans="1:20" x14ac:dyDescent="0.25">
      <c r="A94" t="s">
        <v>240</v>
      </c>
      <c r="B94" t="s">
        <v>246</v>
      </c>
      <c r="C94">
        <v>159</v>
      </c>
      <c r="D94">
        <v>1</v>
      </c>
      <c r="E94" t="s">
        <v>18485</v>
      </c>
      <c r="F94">
        <v>99</v>
      </c>
      <c r="G94">
        <v>0</v>
      </c>
      <c r="H94" t="s">
        <v>637</v>
      </c>
      <c r="I94" t="s">
        <v>18486</v>
      </c>
      <c r="J94" t="s">
        <v>643</v>
      </c>
      <c r="K94" t="s">
        <v>639</v>
      </c>
      <c r="L94" t="s">
        <v>640</v>
      </c>
      <c r="M94" t="s">
        <v>18487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639</v>
      </c>
      <c r="T94" t="s">
        <v>18487</v>
      </c>
    </row>
    <row r="95" spans="1:20" x14ac:dyDescent="0.25">
      <c r="A95" t="s">
        <v>601</v>
      </c>
      <c r="B95" t="s">
        <v>602</v>
      </c>
      <c r="C95">
        <v>159</v>
      </c>
      <c r="D95">
        <v>2</v>
      </c>
      <c r="E95" t="s">
        <v>18488</v>
      </c>
      <c r="F95">
        <v>198</v>
      </c>
      <c r="G95">
        <v>0</v>
      </c>
      <c r="H95" t="s">
        <v>637</v>
      </c>
      <c r="I95" t="s">
        <v>18489</v>
      </c>
      <c r="J95" t="s">
        <v>705</v>
      </c>
      <c r="K95" t="s">
        <v>639</v>
      </c>
      <c r="L95" t="s">
        <v>640</v>
      </c>
      <c r="M95" t="s">
        <v>18487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639</v>
      </c>
      <c r="T95" t="s">
        <v>18487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18490</v>
      </c>
      <c r="F96">
        <v>200</v>
      </c>
      <c r="G96">
        <v>0</v>
      </c>
      <c r="H96" t="s">
        <v>637</v>
      </c>
      <c r="I96" t="s">
        <v>18491</v>
      </c>
      <c r="J96" t="s">
        <v>719</v>
      </c>
      <c r="K96" t="s">
        <v>639</v>
      </c>
      <c r="L96" t="s">
        <v>640</v>
      </c>
      <c r="M96" t="s">
        <v>18465</v>
      </c>
      <c r="N96" t="s">
        <v>639</v>
      </c>
      <c r="O96" t="s">
        <v>647</v>
      </c>
      <c r="P96" t="s">
        <v>5</v>
      </c>
      <c r="Q96" t="s">
        <v>648</v>
      </c>
      <c r="R96" t="s">
        <v>640</v>
      </c>
      <c r="S96" t="s">
        <v>639</v>
      </c>
      <c r="T96" t="s">
        <v>18492</v>
      </c>
    </row>
    <row r="97" spans="1:20" x14ac:dyDescent="0.25">
      <c r="A97" t="s">
        <v>239</v>
      </c>
      <c r="B97" t="s">
        <v>742</v>
      </c>
      <c r="C97">
        <v>109</v>
      </c>
      <c r="D97">
        <v>1</v>
      </c>
      <c r="E97" t="s">
        <v>18493</v>
      </c>
      <c r="F97">
        <v>264</v>
      </c>
      <c r="G97">
        <v>46</v>
      </c>
      <c r="H97" t="s">
        <v>677</v>
      </c>
      <c r="I97" t="s">
        <v>18494</v>
      </c>
      <c r="J97" t="s">
        <v>18495</v>
      </c>
      <c r="K97" t="s">
        <v>6396</v>
      </c>
      <c r="L97" t="s">
        <v>18496</v>
      </c>
      <c r="M97" t="s">
        <v>18497</v>
      </c>
      <c r="N97" t="s">
        <v>639</v>
      </c>
      <c r="O97" t="s">
        <v>678</v>
      </c>
      <c r="P97" t="s">
        <v>23</v>
      </c>
      <c r="Q97" t="s">
        <v>679</v>
      </c>
      <c r="R97" t="s">
        <v>640</v>
      </c>
      <c r="S97" t="s">
        <v>639</v>
      </c>
      <c r="T97" t="s">
        <v>18497</v>
      </c>
    </row>
    <row r="98" spans="1:20" x14ac:dyDescent="0.25">
      <c r="A98" t="s">
        <v>601</v>
      </c>
      <c r="B98" t="s">
        <v>742</v>
      </c>
      <c r="C98">
        <v>109</v>
      </c>
      <c r="D98">
        <v>1</v>
      </c>
      <c r="E98" t="s">
        <v>18493</v>
      </c>
      <c r="F98">
        <v>264</v>
      </c>
      <c r="G98">
        <v>46</v>
      </c>
      <c r="H98" t="s">
        <v>677</v>
      </c>
      <c r="I98" t="s">
        <v>18494</v>
      </c>
      <c r="J98" t="s">
        <v>18495</v>
      </c>
      <c r="K98" t="s">
        <v>6396</v>
      </c>
      <c r="L98" t="s">
        <v>18496</v>
      </c>
      <c r="M98" t="s">
        <v>18497</v>
      </c>
      <c r="N98" t="s">
        <v>639</v>
      </c>
      <c r="O98" t="s">
        <v>678</v>
      </c>
      <c r="P98" t="s">
        <v>23</v>
      </c>
      <c r="Q98" t="s">
        <v>679</v>
      </c>
      <c r="R98" t="s">
        <v>640</v>
      </c>
      <c r="S98" t="s">
        <v>639</v>
      </c>
      <c r="T98" t="s">
        <v>18497</v>
      </c>
    </row>
    <row r="99" spans="1:20" x14ac:dyDescent="0.25">
      <c r="A99" t="s">
        <v>240</v>
      </c>
      <c r="B99" t="s">
        <v>246</v>
      </c>
      <c r="C99">
        <v>159</v>
      </c>
      <c r="D99">
        <v>1</v>
      </c>
      <c r="E99" t="s">
        <v>18498</v>
      </c>
      <c r="F99">
        <v>102</v>
      </c>
      <c r="G99">
        <v>3</v>
      </c>
      <c r="H99" t="s">
        <v>637</v>
      </c>
      <c r="I99" t="s">
        <v>994</v>
      </c>
      <c r="J99" t="s">
        <v>686</v>
      </c>
      <c r="K99" t="s">
        <v>639</v>
      </c>
      <c r="L99" t="s">
        <v>640</v>
      </c>
      <c r="M99" t="s">
        <v>18499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639</v>
      </c>
      <c r="T99" t="s">
        <v>18499</v>
      </c>
    </row>
    <row r="100" spans="1:20" x14ac:dyDescent="0.25">
      <c r="A100" t="s">
        <v>241</v>
      </c>
      <c r="B100" t="s">
        <v>247</v>
      </c>
      <c r="C100">
        <v>159</v>
      </c>
      <c r="D100">
        <v>1</v>
      </c>
      <c r="E100" t="s">
        <v>18500</v>
      </c>
      <c r="F100">
        <v>99</v>
      </c>
      <c r="G100">
        <v>0</v>
      </c>
      <c r="H100" t="s">
        <v>637</v>
      </c>
      <c r="I100" t="s">
        <v>16298</v>
      </c>
      <c r="J100" t="s">
        <v>664</v>
      </c>
      <c r="K100" t="s">
        <v>639</v>
      </c>
      <c r="L100" t="s">
        <v>640</v>
      </c>
      <c r="M100" t="s">
        <v>18501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639</v>
      </c>
      <c r="T100" t="s">
        <v>18501</v>
      </c>
    </row>
    <row r="101" spans="1:20" x14ac:dyDescent="0.25">
      <c r="A101" t="s">
        <v>18</v>
      </c>
      <c r="B101" t="s">
        <v>19</v>
      </c>
      <c r="C101">
        <v>66.666666666666671</v>
      </c>
      <c r="D101">
        <v>3</v>
      </c>
      <c r="E101" t="s">
        <v>18502</v>
      </c>
      <c r="F101">
        <v>129</v>
      </c>
      <c r="G101">
        <v>0</v>
      </c>
      <c r="H101" t="s">
        <v>649</v>
      </c>
      <c r="I101" t="s">
        <v>18503</v>
      </c>
      <c r="J101" t="s">
        <v>18504</v>
      </c>
      <c r="K101" t="s">
        <v>1016</v>
      </c>
      <c r="L101" t="s">
        <v>680</v>
      </c>
      <c r="M101" t="s">
        <v>18505</v>
      </c>
      <c r="N101" t="s">
        <v>639</v>
      </c>
      <c r="O101" t="s">
        <v>651</v>
      </c>
      <c r="P101" t="s">
        <v>26</v>
      </c>
      <c r="Q101" t="s">
        <v>652</v>
      </c>
      <c r="R101" t="s">
        <v>640</v>
      </c>
      <c r="S101" t="s">
        <v>639</v>
      </c>
      <c r="T101" t="s">
        <v>18506</v>
      </c>
    </row>
    <row r="102" spans="1:20" x14ac:dyDescent="0.25">
      <c r="A102" t="s">
        <v>22</v>
      </c>
      <c r="B102" t="s">
        <v>27</v>
      </c>
      <c r="C102">
        <v>66.333333333333329</v>
      </c>
      <c r="D102">
        <v>3</v>
      </c>
      <c r="E102" t="s">
        <v>18507</v>
      </c>
      <c r="F102">
        <v>250</v>
      </c>
      <c r="G102">
        <v>0</v>
      </c>
      <c r="H102" t="s">
        <v>649</v>
      </c>
      <c r="I102" t="s">
        <v>8489</v>
      </c>
      <c r="J102" t="s">
        <v>18508</v>
      </c>
      <c r="K102" t="s">
        <v>812</v>
      </c>
      <c r="L102" t="s">
        <v>672</v>
      </c>
      <c r="M102" t="s">
        <v>18509</v>
      </c>
      <c r="N102" t="s">
        <v>639</v>
      </c>
      <c r="O102" t="s">
        <v>651</v>
      </c>
      <c r="P102" t="s">
        <v>26</v>
      </c>
      <c r="Q102" t="s">
        <v>652</v>
      </c>
      <c r="R102" t="s">
        <v>640</v>
      </c>
      <c r="S102" t="s">
        <v>639</v>
      </c>
      <c r="T102" t="s">
        <v>18510</v>
      </c>
    </row>
    <row r="103" spans="1:20" x14ac:dyDescent="0.25">
      <c r="A103" t="s">
        <v>22</v>
      </c>
      <c r="B103" t="s">
        <v>27</v>
      </c>
      <c r="C103">
        <v>66.333333333333329</v>
      </c>
      <c r="D103">
        <v>3</v>
      </c>
      <c r="E103" t="s">
        <v>18511</v>
      </c>
      <c r="F103">
        <v>197</v>
      </c>
      <c r="G103">
        <v>0</v>
      </c>
      <c r="H103" t="s">
        <v>637</v>
      </c>
      <c r="I103" t="s">
        <v>18512</v>
      </c>
      <c r="J103" t="s">
        <v>663</v>
      </c>
      <c r="K103" t="s">
        <v>639</v>
      </c>
      <c r="L103" t="s">
        <v>640</v>
      </c>
      <c r="M103" t="s">
        <v>18513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639</v>
      </c>
      <c r="T103" t="s">
        <v>18513</v>
      </c>
    </row>
    <row r="104" spans="1:20" x14ac:dyDescent="0.25">
      <c r="A104" t="s">
        <v>22</v>
      </c>
      <c r="B104" t="s">
        <v>27</v>
      </c>
      <c r="C104">
        <v>66.333333333333329</v>
      </c>
      <c r="D104">
        <v>6</v>
      </c>
      <c r="E104" t="s">
        <v>18514</v>
      </c>
      <c r="F104">
        <v>394</v>
      </c>
      <c r="G104">
        <v>0</v>
      </c>
      <c r="H104" t="s">
        <v>637</v>
      </c>
      <c r="I104" t="s">
        <v>18515</v>
      </c>
      <c r="J104" t="s">
        <v>653</v>
      </c>
      <c r="K104" t="s">
        <v>639</v>
      </c>
      <c r="L104" t="s">
        <v>640</v>
      </c>
      <c r="M104" t="s">
        <v>18516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639</v>
      </c>
      <c r="T104" t="s">
        <v>18516</v>
      </c>
    </row>
    <row r="105" spans="1:20" x14ac:dyDescent="0.25">
      <c r="A105" t="s">
        <v>22</v>
      </c>
      <c r="B105" t="s">
        <v>27</v>
      </c>
      <c r="C105">
        <v>80</v>
      </c>
      <c r="D105">
        <v>1</v>
      </c>
      <c r="E105" t="s">
        <v>18517</v>
      </c>
      <c r="F105">
        <v>80</v>
      </c>
      <c r="G105">
        <v>0</v>
      </c>
      <c r="H105" t="s">
        <v>649</v>
      </c>
      <c r="I105" t="s">
        <v>18518</v>
      </c>
      <c r="J105" t="s">
        <v>18519</v>
      </c>
      <c r="K105" t="s">
        <v>12323</v>
      </c>
      <c r="L105" t="s">
        <v>672</v>
      </c>
      <c r="M105" t="s">
        <v>18520</v>
      </c>
      <c r="N105" t="s">
        <v>639</v>
      </c>
      <c r="O105" t="s">
        <v>651</v>
      </c>
      <c r="P105" t="s">
        <v>26</v>
      </c>
      <c r="Q105" t="s">
        <v>652</v>
      </c>
      <c r="R105" t="s">
        <v>640</v>
      </c>
      <c r="S105" t="s">
        <v>639</v>
      </c>
      <c r="T105" t="s">
        <v>18521</v>
      </c>
    </row>
    <row r="106" spans="1:20" x14ac:dyDescent="0.25">
      <c r="A106" t="s">
        <v>77</v>
      </c>
      <c r="B106" t="s">
        <v>78</v>
      </c>
      <c r="C106">
        <v>49</v>
      </c>
      <c r="D106">
        <v>1</v>
      </c>
      <c r="E106" t="s">
        <v>18522</v>
      </c>
      <c r="F106">
        <v>49</v>
      </c>
      <c r="G106">
        <v>0</v>
      </c>
      <c r="H106" t="s">
        <v>649</v>
      </c>
      <c r="I106" t="s">
        <v>18523</v>
      </c>
      <c r="J106" t="s">
        <v>18524</v>
      </c>
      <c r="K106" t="s">
        <v>9831</v>
      </c>
      <c r="L106" t="s">
        <v>1067</v>
      </c>
      <c r="M106" t="s">
        <v>18525</v>
      </c>
      <c r="N106" t="s">
        <v>639</v>
      </c>
      <c r="O106" t="s">
        <v>651</v>
      </c>
      <c r="P106" t="s">
        <v>26</v>
      </c>
      <c r="Q106" t="s">
        <v>652</v>
      </c>
      <c r="R106" t="s">
        <v>640</v>
      </c>
      <c r="S106" t="s">
        <v>639</v>
      </c>
      <c r="T106" t="s">
        <v>18526</v>
      </c>
    </row>
    <row r="107" spans="1:20" x14ac:dyDescent="0.25">
      <c r="A107" t="s">
        <v>22</v>
      </c>
      <c r="B107" t="s">
        <v>27</v>
      </c>
      <c r="C107">
        <v>66.333333333333329</v>
      </c>
      <c r="D107">
        <v>3</v>
      </c>
      <c r="E107" t="s">
        <v>18527</v>
      </c>
      <c r="F107">
        <v>150</v>
      </c>
      <c r="G107">
        <v>10</v>
      </c>
      <c r="H107" t="s">
        <v>677</v>
      </c>
      <c r="I107" t="s">
        <v>18528</v>
      </c>
      <c r="J107" t="s">
        <v>18529</v>
      </c>
      <c r="K107" t="s">
        <v>877</v>
      </c>
      <c r="L107" t="s">
        <v>18530</v>
      </c>
      <c r="M107" t="s">
        <v>18526</v>
      </c>
      <c r="N107" t="s">
        <v>639</v>
      </c>
      <c r="O107" t="s">
        <v>678</v>
      </c>
      <c r="P107" t="s">
        <v>23</v>
      </c>
      <c r="Q107" t="s">
        <v>679</v>
      </c>
      <c r="R107" t="s">
        <v>640</v>
      </c>
      <c r="S107" t="s">
        <v>639</v>
      </c>
      <c r="T107" t="s">
        <v>18526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18531</v>
      </c>
      <c r="F108">
        <v>200</v>
      </c>
      <c r="G108">
        <v>0</v>
      </c>
      <c r="H108" t="s">
        <v>637</v>
      </c>
      <c r="I108" t="s">
        <v>793</v>
      </c>
      <c r="J108" t="s">
        <v>794</v>
      </c>
      <c r="K108" t="s">
        <v>639</v>
      </c>
      <c r="L108" t="s">
        <v>640</v>
      </c>
      <c r="M108" t="s">
        <v>18532</v>
      </c>
      <c r="N108" t="s">
        <v>639</v>
      </c>
      <c r="O108" t="s">
        <v>641</v>
      </c>
      <c r="P108" t="s">
        <v>5</v>
      </c>
      <c r="Q108" t="s">
        <v>642</v>
      </c>
      <c r="R108" t="s">
        <v>640</v>
      </c>
      <c r="S108" t="s">
        <v>639</v>
      </c>
      <c r="T108" t="s">
        <v>18532</v>
      </c>
    </row>
    <row r="109" spans="1:20" x14ac:dyDescent="0.25">
      <c r="A109" t="s">
        <v>241</v>
      </c>
      <c r="B109" t="s">
        <v>247</v>
      </c>
      <c r="C109">
        <v>159</v>
      </c>
      <c r="D109">
        <v>1</v>
      </c>
      <c r="E109" t="s">
        <v>18533</v>
      </c>
      <c r="F109">
        <v>198</v>
      </c>
      <c r="G109">
        <v>0</v>
      </c>
      <c r="H109" t="s">
        <v>637</v>
      </c>
      <c r="I109" t="s">
        <v>18534</v>
      </c>
      <c r="J109" t="s">
        <v>713</v>
      </c>
      <c r="K109" t="s">
        <v>639</v>
      </c>
      <c r="L109" t="s">
        <v>640</v>
      </c>
      <c r="M109" t="s">
        <v>18535</v>
      </c>
      <c r="N109" t="s">
        <v>639</v>
      </c>
      <c r="O109" t="s">
        <v>647</v>
      </c>
      <c r="P109" t="s">
        <v>5</v>
      </c>
      <c r="Q109" t="s">
        <v>648</v>
      </c>
      <c r="R109" t="s">
        <v>640</v>
      </c>
      <c r="S109" t="s">
        <v>639</v>
      </c>
      <c r="T109" t="s">
        <v>18535</v>
      </c>
    </row>
    <row r="110" spans="1:20" x14ac:dyDescent="0.25">
      <c r="A110" t="s">
        <v>239</v>
      </c>
      <c r="B110" t="s">
        <v>245</v>
      </c>
      <c r="C110">
        <v>159</v>
      </c>
      <c r="D110">
        <v>1</v>
      </c>
      <c r="E110" t="s">
        <v>18533</v>
      </c>
      <c r="F110">
        <v>198</v>
      </c>
      <c r="G110">
        <v>0</v>
      </c>
      <c r="H110" t="s">
        <v>637</v>
      </c>
      <c r="I110" t="s">
        <v>18534</v>
      </c>
      <c r="J110" t="s">
        <v>713</v>
      </c>
      <c r="K110" t="s">
        <v>639</v>
      </c>
      <c r="L110" t="s">
        <v>640</v>
      </c>
      <c r="M110" t="s">
        <v>18535</v>
      </c>
      <c r="N110" t="s">
        <v>639</v>
      </c>
      <c r="O110" t="s">
        <v>647</v>
      </c>
      <c r="P110" t="s">
        <v>5</v>
      </c>
      <c r="Q110" t="s">
        <v>648</v>
      </c>
      <c r="R110" t="s">
        <v>640</v>
      </c>
      <c r="S110" t="s">
        <v>639</v>
      </c>
      <c r="T110" t="s">
        <v>18535</v>
      </c>
    </row>
    <row r="111" spans="1:20" x14ac:dyDescent="0.25">
      <c r="A111" t="s">
        <v>241</v>
      </c>
      <c r="B111" t="s">
        <v>247</v>
      </c>
      <c r="C111">
        <v>159</v>
      </c>
      <c r="D111">
        <v>1</v>
      </c>
      <c r="E111" t="s">
        <v>18536</v>
      </c>
      <c r="F111">
        <v>99</v>
      </c>
      <c r="G111">
        <v>0</v>
      </c>
      <c r="H111" t="s">
        <v>637</v>
      </c>
      <c r="I111" t="s">
        <v>18537</v>
      </c>
      <c r="J111" t="s">
        <v>675</v>
      </c>
      <c r="K111" t="s">
        <v>639</v>
      </c>
      <c r="L111" t="s">
        <v>640</v>
      </c>
      <c r="M111" t="s">
        <v>18538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639</v>
      </c>
      <c r="T111" t="s">
        <v>18538</v>
      </c>
    </row>
    <row r="112" spans="1:20" x14ac:dyDescent="0.25">
      <c r="A112" t="s">
        <v>241</v>
      </c>
      <c r="B112" t="s">
        <v>247</v>
      </c>
      <c r="C112">
        <v>159</v>
      </c>
      <c r="D112">
        <v>1</v>
      </c>
      <c r="E112" t="s">
        <v>18539</v>
      </c>
      <c r="F112">
        <v>99</v>
      </c>
      <c r="G112">
        <v>0</v>
      </c>
      <c r="H112" t="s">
        <v>637</v>
      </c>
      <c r="I112" t="s">
        <v>914</v>
      </c>
      <c r="J112" t="s">
        <v>681</v>
      </c>
      <c r="K112" t="s">
        <v>639</v>
      </c>
      <c r="L112" t="s">
        <v>640</v>
      </c>
      <c r="M112" t="s">
        <v>18540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639</v>
      </c>
      <c r="T112" t="s">
        <v>18540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18541</v>
      </c>
      <c r="F113">
        <v>200</v>
      </c>
      <c r="G113">
        <v>0</v>
      </c>
      <c r="H113" t="s">
        <v>637</v>
      </c>
      <c r="I113" t="s">
        <v>18542</v>
      </c>
      <c r="J113" t="s">
        <v>713</v>
      </c>
      <c r="K113" t="s">
        <v>639</v>
      </c>
      <c r="L113" t="s">
        <v>640</v>
      </c>
      <c r="M113" t="s">
        <v>18543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639</v>
      </c>
      <c r="T113" t="s">
        <v>18543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18544</v>
      </c>
      <c r="F114">
        <v>200</v>
      </c>
      <c r="G114">
        <v>0</v>
      </c>
      <c r="H114" t="s">
        <v>637</v>
      </c>
      <c r="I114" t="s">
        <v>18545</v>
      </c>
      <c r="J114" t="s">
        <v>762</v>
      </c>
      <c r="K114" t="s">
        <v>639</v>
      </c>
      <c r="L114" t="s">
        <v>640</v>
      </c>
      <c r="M114" t="s">
        <v>18546</v>
      </c>
      <c r="N114" t="s">
        <v>639</v>
      </c>
      <c r="O114" t="s">
        <v>647</v>
      </c>
      <c r="P114" t="s">
        <v>5</v>
      </c>
      <c r="Q114" t="s">
        <v>648</v>
      </c>
      <c r="R114" t="s">
        <v>640</v>
      </c>
      <c r="S114" t="s">
        <v>639</v>
      </c>
      <c r="T114" t="s">
        <v>18546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18547</v>
      </c>
      <c r="F115">
        <v>200</v>
      </c>
      <c r="G115">
        <v>0</v>
      </c>
      <c r="H115" t="s">
        <v>637</v>
      </c>
      <c r="I115" t="s">
        <v>18548</v>
      </c>
      <c r="J115" t="s">
        <v>755</v>
      </c>
      <c r="K115" t="s">
        <v>639</v>
      </c>
      <c r="L115" t="s">
        <v>640</v>
      </c>
      <c r="M115" t="s">
        <v>18549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639</v>
      </c>
      <c r="T115" t="s">
        <v>18549</v>
      </c>
    </row>
    <row r="116" spans="1:20" x14ac:dyDescent="0.25">
      <c r="A116" t="s">
        <v>240</v>
      </c>
      <c r="B116" t="s">
        <v>246</v>
      </c>
      <c r="C116">
        <v>139</v>
      </c>
      <c r="D116">
        <v>1</v>
      </c>
      <c r="E116" t="s">
        <v>18550</v>
      </c>
      <c r="F116">
        <v>215</v>
      </c>
      <c r="G116">
        <v>0</v>
      </c>
      <c r="H116" t="s">
        <v>751</v>
      </c>
      <c r="I116" t="s">
        <v>18551</v>
      </c>
      <c r="J116" t="s">
        <v>18552</v>
      </c>
      <c r="K116" t="s">
        <v>1004</v>
      </c>
      <c r="L116" t="s">
        <v>18553</v>
      </c>
      <c r="M116" t="s">
        <v>18554</v>
      </c>
      <c r="N116" t="s">
        <v>752</v>
      </c>
      <c r="O116" t="s">
        <v>753</v>
      </c>
      <c r="P116" t="s">
        <v>744</v>
      </c>
      <c r="Q116" t="s">
        <v>745</v>
      </c>
      <c r="R116" t="s">
        <v>640</v>
      </c>
      <c r="S116" t="s">
        <v>639</v>
      </c>
      <c r="T116" t="s">
        <v>18554</v>
      </c>
    </row>
    <row r="117" spans="1:20" x14ac:dyDescent="0.25">
      <c r="A117" t="s">
        <v>241</v>
      </c>
      <c r="B117" t="s">
        <v>247</v>
      </c>
      <c r="C117">
        <v>139</v>
      </c>
      <c r="D117">
        <v>1</v>
      </c>
      <c r="E117" t="s">
        <v>18550</v>
      </c>
      <c r="F117">
        <v>215</v>
      </c>
      <c r="G117">
        <v>0</v>
      </c>
      <c r="H117" t="s">
        <v>751</v>
      </c>
      <c r="I117" t="s">
        <v>18551</v>
      </c>
      <c r="J117" t="s">
        <v>18552</v>
      </c>
      <c r="K117" t="s">
        <v>1004</v>
      </c>
      <c r="L117" t="s">
        <v>18553</v>
      </c>
      <c r="M117" t="s">
        <v>18554</v>
      </c>
      <c r="N117" t="s">
        <v>752</v>
      </c>
      <c r="O117" t="s">
        <v>753</v>
      </c>
      <c r="P117" t="s">
        <v>744</v>
      </c>
      <c r="Q117" t="s">
        <v>745</v>
      </c>
      <c r="R117" t="s">
        <v>640</v>
      </c>
      <c r="S117" t="s">
        <v>639</v>
      </c>
      <c r="T117" t="s">
        <v>18554</v>
      </c>
    </row>
    <row r="118" spans="1:20" x14ac:dyDescent="0.25">
      <c r="A118" t="s">
        <v>239</v>
      </c>
      <c r="B118" t="s">
        <v>245</v>
      </c>
      <c r="C118">
        <v>159</v>
      </c>
      <c r="D118">
        <v>1</v>
      </c>
      <c r="E118" t="s">
        <v>18555</v>
      </c>
      <c r="F118">
        <v>99</v>
      </c>
      <c r="G118">
        <v>0</v>
      </c>
      <c r="H118" t="s">
        <v>637</v>
      </c>
      <c r="I118" t="s">
        <v>18556</v>
      </c>
      <c r="J118" t="s">
        <v>654</v>
      </c>
      <c r="K118" t="s">
        <v>639</v>
      </c>
      <c r="L118" t="s">
        <v>640</v>
      </c>
      <c r="M118" t="s">
        <v>18554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639</v>
      </c>
      <c r="T118" t="s">
        <v>18554</v>
      </c>
    </row>
    <row r="119" spans="1:20" x14ac:dyDescent="0.25">
      <c r="A119" t="s">
        <v>241</v>
      </c>
      <c r="B119" t="s">
        <v>13546</v>
      </c>
      <c r="C119">
        <v>61.2</v>
      </c>
      <c r="D119">
        <v>1</v>
      </c>
      <c r="E119" t="s">
        <v>18557</v>
      </c>
      <c r="F119">
        <v>68.2</v>
      </c>
      <c r="G119">
        <v>7</v>
      </c>
      <c r="H119" t="s">
        <v>677</v>
      </c>
      <c r="I119" t="s">
        <v>18558</v>
      </c>
      <c r="J119" t="s">
        <v>18559</v>
      </c>
      <c r="K119" t="s">
        <v>903</v>
      </c>
      <c r="L119" t="s">
        <v>18560</v>
      </c>
      <c r="M119" t="s">
        <v>18554</v>
      </c>
      <c r="N119" t="s">
        <v>639</v>
      </c>
      <c r="O119" t="s">
        <v>678</v>
      </c>
      <c r="P119" t="s">
        <v>23</v>
      </c>
      <c r="Q119" t="s">
        <v>679</v>
      </c>
      <c r="R119" t="s">
        <v>640</v>
      </c>
      <c r="S119" t="s">
        <v>639</v>
      </c>
      <c r="T119" t="s">
        <v>18554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18561</v>
      </c>
      <c r="F120">
        <v>100</v>
      </c>
      <c r="G120">
        <v>0</v>
      </c>
      <c r="H120" t="s">
        <v>637</v>
      </c>
      <c r="I120" t="s">
        <v>18562</v>
      </c>
      <c r="J120" t="s">
        <v>646</v>
      </c>
      <c r="K120" t="s">
        <v>639</v>
      </c>
      <c r="L120" t="s">
        <v>640</v>
      </c>
      <c r="M120" t="s">
        <v>18554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639</v>
      </c>
      <c r="T120" t="s">
        <v>18554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18563</v>
      </c>
      <c r="F121">
        <v>100</v>
      </c>
      <c r="G121">
        <v>0</v>
      </c>
      <c r="H121" t="s">
        <v>637</v>
      </c>
      <c r="I121" t="s">
        <v>18564</v>
      </c>
      <c r="J121" t="s">
        <v>727</v>
      </c>
      <c r="K121" t="s">
        <v>639</v>
      </c>
      <c r="L121" t="s">
        <v>640</v>
      </c>
      <c r="M121" t="s">
        <v>18554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639</v>
      </c>
      <c r="T121" t="s">
        <v>18565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18566</v>
      </c>
      <c r="F122">
        <v>100</v>
      </c>
      <c r="G122">
        <v>0</v>
      </c>
      <c r="H122" t="s">
        <v>637</v>
      </c>
      <c r="I122" t="s">
        <v>18567</v>
      </c>
      <c r="J122" t="s">
        <v>654</v>
      </c>
      <c r="K122" t="s">
        <v>639</v>
      </c>
      <c r="L122" t="s">
        <v>640</v>
      </c>
      <c r="M122" t="s">
        <v>18565</v>
      </c>
      <c r="N122" t="s">
        <v>639</v>
      </c>
      <c r="O122" t="s">
        <v>647</v>
      </c>
      <c r="P122" t="s">
        <v>5</v>
      </c>
      <c r="Q122" t="s">
        <v>648</v>
      </c>
      <c r="R122" t="s">
        <v>640</v>
      </c>
      <c r="S122" t="s">
        <v>639</v>
      </c>
      <c r="T122" t="s">
        <v>18565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18568</v>
      </c>
      <c r="F123">
        <v>100</v>
      </c>
      <c r="G123">
        <v>0</v>
      </c>
      <c r="H123" t="s">
        <v>637</v>
      </c>
      <c r="I123" t="s">
        <v>18569</v>
      </c>
      <c r="J123" t="s">
        <v>664</v>
      </c>
      <c r="K123" t="s">
        <v>639</v>
      </c>
      <c r="L123" t="s">
        <v>640</v>
      </c>
      <c r="M123" t="s">
        <v>18570</v>
      </c>
      <c r="N123" t="s">
        <v>639</v>
      </c>
      <c r="O123" t="s">
        <v>647</v>
      </c>
      <c r="P123" t="s">
        <v>5</v>
      </c>
      <c r="Q123" t="s">
        <v>648</v>
      </c>
      <c r="R123" t="s">
        <v>640</v>
      </c>
      <c r="S123" t="s">
        <v>639</v>
      </c>
      <c r="T123" t="s">
        <v>18570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18571</v>
      </c>
      <c r="F124">
        <v>100</v>
      </c>
      <c r="G124">
        <v>0</v>
      </c>
      <c r="H124" t="s">
        <v>637</v>
      </c>
      <c r="I124" t="s">
        <v>18572</v>
      </c>
      <c r="J124" t="s">
        <v>719</v>
      </c>
      <c r="K124" t="s">
        <v>639</v>
      </c>
      <c r="L124" t="s">
        <v>640</v>
      </c>
      <c r="M124" t="s">
        <v>18573</v>
      </c>
      <c r="N124" t="s">
        <v>639</v>
      </c>
      <c r="O124" t="s">
        <v>641</v>
      </c>
      <c r="P124" t="s">
        <v>5</v>
      </c>
      <c r="Q124" t="s">
        <v>642</v>
      </c>
      <c r="R124" t="s">
        <v>18574</v>
      </c>
      <c r="S124" t="s">
        <v>639</v>
      </c>
      <c r="T124" t="s">
        <v>18573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18575</v>
      </c>
      <c r="F125">
        <v>100</v>
      </c>
      <c r="G125">
        <v>0</v>
      </c>
      <c r="H125" t="s">
        <v>637</v>
      </c>
      <c r="I125" t="s">
        <v>18576</v>
      </c>
      <c r="J125" t="s">
        <v>727</v>
      </c>
      <c r="K125" t="s">
        <v>639</v>
      </c>
      <c r="L125" t="s">
        <v>640</v>
      </c>
      <c r="M125" t="s">
        <v>18577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639</v>
      </c>
      <c r="T125" t="s">
        <v>18573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18578</v>
      </c>
      <c r="F126">
        <v>100</v>
      </c>
      <c r="G126">
        <v>0</v>
      </c>
      <c r="H126" t="s">
        <v>637</v>
      </c>
      <c r="I126" t="s">
        <v>640</v>
      </c>
      <c r="J126" t="s">
        <v>640</v>
      </c>
      <c r="K126" t="s">
        <v>639</v>
      </c>
      <c r="L126" t="s">
        <v>640</v>
      </c>
      <c r="M126" t="s">
        <v>639</v>
      </c>
      <c r="N126" t="s">
        <v>639</v>
      </c>
      <c r="O126" t="s">
        <v>4142</v>
      </c>
      <c r="P126" t="s">
        <v>5</v>
      </c>
      <c r="Q126" t="s">
        <v>639</v>
      </c>
      <c r="R126" t="s">
        <v>640</v>
      </c>
      <c r="S126" t="s">
        <v>639</v>
      </c>
      <c r="T126" t="s">
        <v>18579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18580</v>
      </c>
      <c r="F127">
        <v>100</v>
      </c>
      <c r="G127">
        <v>0</v>
      </c>
      <c r="H127" t="s">
        <v>637</v>
      </c>
      <c r="I127" t="s">
        <v>18581</v>
      </c>
      <c r="J127" t="s">
        <v>659</v>
      </c>
      <c r="K127" t="s">
        <v>639</v>
      </c>
      <c r="L127" t="s">
        <v>640</v>
      </c>
      <c r="M127" t="s">
        <v>18579</v>
      </c>
      <c r="N127" t="s">
        <v>639</v>
      </c>
      <c r="O127" t="s">
        <v>662</v>
      </c>
      <c r="P127" t="s">
        <v>5</v>
      </c>
      <c r="Q127" t="s">
        <v>648</v>
      </c>
      <c r="R127" t="s">
        <v>640</v>
      </c>
      <c r="S127" t="s">
        <v>639</v>
      </c>
      <c r="T127" t="s">
        <v>18579</v>
      </c>
    </row>
    <row r="128" spans="1:20" x14ac:dyDescent="0.25">
      <c r="A128" t="s">
        <v>241</v>
      </c>
      <c r="B128" t="s">
        <v>247</v>
      </c>
      <c r="C128">
        <v>139</v>
      </c>
      <c r="D128">
        <v>1</v>
      </c>
      <c r="E128" t="s">
        <v>18582</v>
      </c>
      <c r="F128">
        <v>215</v>
      </c>
      <c r="G128">
        <v>0</v>
      </c>
      <c r="H128" t="s">
        <v>751</v>
      </c>
      <c r="I128" t="s">
        <v>18583</v>
      </c>
      <c r="J128" t="s">
        <v>18584</v>
      </c>
      <c r="K128" t="s">
        <v>6126</v>
      </c>
      <c r="L128" t="s">
        <v>18585</v>
      </c>
      <c r="M128" t="s">
        <v>18579</v>
      </c>
      <c r="N128" t="s">
        <v>752</v>
      </c>
      <c r="O128" t="s">
        <v>753</v>
      </c>
      <c r="P128" t="s">
        <v>744</v>
      </c>
      <c r="Q128" t="s">
        <v>745</v>
      </c>
      <c r="R128" t="s">
        <v>640</v>
      </c>
      <c r="S128" t="s">
        <v>639</v>
      </c>
      <c r="T128" t="s">
        <v>18579</v>
      </c>
    </row>
    <row r="129" spans="1:20" x14ac:dyDescent="0.25">
      <c r="A129" t="s">
        <v>239</v>
      </c>
      <c r="B129" t="s">
        <v>245</v>
      </c>
      <c r="C129">
        <v>139</v>
      </c>
      <c r="D129">
        <v>1</v>
      </c>
      <c r="E129" t="s">
        <v>18582</v>
      </c>
      <c r="F129">
        <v>215</v>
      </c>
      <c r="G129">
        <v>0</v>
      </c>
      <c r="H129" t="s">
        <v>751</v>
      </c>
      <c r="I129" t="s">
        <v>18583</v>
      </c>
      <c r="J129" t="s">
        <v>18584</v>
      </c>
      <c r="K129" t="s">
        <v>6126</v>
      </c>
      <c r="L129" t="s">
        <v>18585</v>
      </c>
      <c r="M129" t="s">
        <v>18579</v>
      </c>
      <c r="N129" t="s">
        <v>752</v>
      </c>
      <c r="O129" t="s">
        <v>753</v>
      </c>
      <c r="P129" t="s">
        <v>744</v>
      </c>
      <c r="Q129" t="s">
        <v>745</v>
      </c>
      <c r="R129" t="s">
        <v>640</v>
      </c>
      <c r="S129" t="s">
        <v>639</v>
      </c>
      <c r="T129" t="s">
        <v>18579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18586</v>
      </c>
      <c r="F130">
        <v>100</v>
      </c>
      <c r="G130">
        <v>0</v>
      </c>
      <c r="H130" t="s">
        <v>637</v>
      </c>
      <c r="I130" t="s">
        <v>18587</v>
      </c>
      <c r="J130" t="s">
        <v>675</v>
      </c>
      <c r="K130" t="s">
        <v>639</v>
      </c>
      <c r="L130" t="s">
        <v>640</v>
      </c>
      <c r="M130" t="s">
        <v>18588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639</v>
      </c>
      <c r="T130" t="s">
        <v>18588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18589</v>
      </c>
      <c r="F131">
        <v>100</v>
      </c>
      <c r="G131">
        <v>0</v>
      </c>
      <c r="H131" t="s">
        <v>637</v>
      </c>
      <c r="I131" t="s">
        <v>18590</v>
      </c>
      <c r="J131" t="s">
        <v>653</v>
      </c>
      <c r="K131" t="s">
        <v>639</v>
      </c>
      <c r="L131" t="s">
        <v>640</v>
      </c>
      <c r="M131" t="s">
        <v>18588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639</v>
      </c>
      <c r="T131" t="s">
        <v>18588</v>
      </c>
    </row>
    <row r="132" spans="1:20" x14ac:dyDescent="0.25">
      <c r="A132" t="s">
        <v>22</v>
      </c>
      <c r="B132" t="s">
        <v>27</v>
      </c>
      <c r="C132">
        <v>66.333333333333329</v>
      </c>
      <c r="D132">
        <v>3</v>
      </c>
      <c r="E132" t="s">
        <v>18591</v>
      </c>
      <c r="F132">
        <v>197</v>
      </c>
      <c r="G132">
        <v>0</v>
      </c>
      <c r="H132" t="s">
        <v>637</v>
      </c>
      <c r="I132" t="s">
        <v>18592</v>
      </c>
      <c r="J132" t="s">
        <v>4228</v>
      </c>
      <c r="K132" t="s">
        <v>639</v>
      </c>
      <c r="L132" t="s">
        <v>640</v>
      </c>
      <c r="M132" t="s">
        <v>18593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639</v>
      </c>
      <c r="T132" t="s">
        <v>18593</v>
      </c>
    </row>
    <row r="133" spans="1:20" x14ac:dyDescent="0.25">
      <c r="A133" t="s">
        <v>239</v>
      </c>
      <c r="B133" t="s">
        <v>245</v>
      </c>
      <c r="C133">
        <v>159</v>
      </c>
      <c r="D133">
        <v>1</v>
      </c>
      <c r="E133" t="s">
        <v>18594</v>
      </c>
      <c r="F133">
        <v>99</v>
      </c>
      <c r="G133">
        <v>0</v>
      </c>
      <c r="H133" t="s">
        <v>637</v>
      </c>
      <c r="I133" t="s">
        <v>18595</v>
      </c>
      <c r="J133" t="s">
        <v>655</v>
      </c>
      <c r="K133" t="s">
        <v>639</v>
      </c>
      <c r="L133" t="s">
        <v>640</v>
      </c>
      <c r="M133" t="s">
        <v>18596</v>
      </c>
      <c r="N133" t="s">
        <v>639</v>
      </c>
      <c r="O133" t="s">
        <v>647</v>
      </c>
      <c r="P133" t="s">
        <v>5</v>
      </c>
      <c r="Q133" t="s">
        <v>648</v>
      </c>
      <c r="R133" t="s">
        <v>640</v>
      </c>
      <c r="S133" t="s">
        <v>639</v>
      </c>
      <c r="T133" t="s">
        <v>18596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18597</v>
      </c>
      <c r="F134">
        <v>200</v>
      </c>
      <c r="G134">
        <v>0</v>
      </c>
      <c r="H134" t="s">
        <v>637</v>
      </c>
      <c r="I134" t="s">
        <v>18598</v>
      </c>
      <c r="J134" t="s">
        <v>655</v>
      </c>
      <c r="K134" t="s">
        <v>639</v>
      </c>
      <c r="L134" t="s">
        <v>640</v>
      </c>
      <c r="M134" t="s">
        <v>18599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639</v>
      </c>
      <c r="T134" t="s">
        <v>18599</v>
      </c>
    </row>
    <row r="135" spans="1:20" x14ac:dyDescent="0.25">
      <c r="A135" t="s">
        <v>241</v>
      </c>
      <c r="B135" t="s">
        <v>247</v>
      </c>
      <c r="C135">
        <v>159</v>
      </c>
      <c r="D135">
        <v>1</v>
      </c>
      <c r="E135" t="s">
        <v>18600</v>
      </c>
      <c r="F135">
        <v>105</v>
      </c>
      <c r="G135">
        <v>6</v>
      </c>
      <c r="H135" t="s">
        <v>637</v>
      </c>
      <c r="I135" t="s">
        <v>914</v>
      </c>
      <c r="J135" t="s">
        <v>727</v>
      </c>
      <c r="K135" t="s">
        <v>639</v>
      </c>
      <c r="L135" t="s">
        <v>640</v>
      </c>
      <c r="M135" t="s">
        <v>18601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639</v>
      </c>
      <c r="T135" t="s">
        <v>18601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18602</v>
      </c>
      <c r="F136">
        <v>200</v>
      </c>
      <c r="G136">
        <v>0</v>
      </c>
      <c r="H136" t="s">
        <v>637</v>
      </c>
      <c r="I136" t="s">
        <v>13458</v>
      </c>
      <c r="J136" t="s">
        <v>670</v>
      </c>
      <c r="K136" t="s">
        <v>639</v>
      </c>
      <c r="L136" t="s">
        <v>640</v>
      </c>
      <c r="M136" t="s">
        <v>18603</v>
      </c>
      <c r="N136" t="s">
        <v>639</v>
      </c>
      <c r="O136" t="s">
        <v>647</v>
      </c>
      <c r="P136" t="s">
        <v>5</v>
      </c>
      <c r="Q136" t="s">
        <v>648</v>
      </c>
      <c r="R136" t="s">
        <v>18604</v>
      </c>
      <c r="S136" t="s">
        <v>639</v>
      </c>
      <c r="T136" t="s">
        <v>18605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18606</v>
      </c>
      <c r="F137">
        <v>200</v>
      </c>
      <c r="G137">
        <v>0</v>
      </c>
      <c r="H137" t="s">
        <v>637</v>
      </c>
      <c r="I137" t="s">
        <v>18607</v>
      </c>
      <c r="J137" t="s">
        <v>663</v>
      </c>
      <c r="K137" t="s">
        <v>639</v>
      </c>
      <c r="L137" t="s">
        <v>640</v>
      </c>
      <c r="M137" t="s">
        <v>18605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639</v>
      </c>
      <c r="T137" t="s">
        <v>18605</v>
      </c>
    </row>
    <row r="138" spans="1:20" x14ac:dyDescent="0.25">
      <c r="A138" t="s">
        <v>14</v>
      </c>
      <c r="B138" t="s">
        <v>15</v>
      </c>
      <c r="C138">
        <v>54.5</v>
      </c>
      <c r="D138">
        <v>2</v>
      </c>
      <c r="E138" t="s">
        <v>18608</v>
      </c>
      <c r="F138">
        <v>97.1</v>
      </c>
      <c r="G138">
        <v>8</v>
      </c>
      <c r="H138" t="s">
        <v>677</v>
      </c>
      <c r="I138" t="s">
        <v>18609</v>
      </c>
      <c r="J138" t="s">
        <v>4430</v>
      </c>
      <c r="K138" t="s">
        <v>4431</v>
      </c>
      <c r="L138" t="s">
        <v>4432</v>
      </c>
      <c r="M138" t="s">
        <v>18605</v>
      </c>
      <c r="N138" t="s">
        <v>639</v>
      </c>
      <c r="O138" t="s">
        <v>678</v>
      </c>
      <c r="P138" t="s">
        <v>23</v>
      </c>
      <c r="Q138" t="s">
        <v>679</v>
      </c>
      <c r="R138" t="s">
        <v>640</v>
      </c>
      <c r="S138" t="s">
        <v>639</v>
      </c>
      <c r="T138" t="s">
        <v>18605</v>
      </c>
    </row>
    <row r="139" spans="1:20" x14ac:dyDescent="0.25">
      <c r="A139" t="s">
        <v>147</v>
      </c>
      <c r="B139" t="s">
        <v>148</v>
      </c>
      <c r="C139">
        <v>50</v>
      </c>
      <c r="D139">
        <v>12</v>
      </c>
      <c r="E139" t="s">
        <v>18610</v>
      </c>
      <c r="F139">
        <v>400</v>
      </c>
      <c r="G139">
        <v>0</v>
      </c>
      <c r="H139" t="s">
        <v>637</v>
      </c>
      <c r="I139" t="s">
        <v>18611</v>
      </c>
      <c r="J139" t="s">
        <v>644</v>
      </c>
      <c r="K139" t="s">
        <v>639</v>
      </c>
      <c r="L139" t="s">
        <v>640</v>
      </c>
      <c r="M139" t="s">
        <v>18612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639</v>
      </c>
      <c r="T139" t="s">
        <v>18612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18613</v>
      </c>
      <c r="F140">
        <v>200</v>
      </c>
      <c r="G140">
        <v>0</v>
      </c>
      <c r="H140" t="s">
        <v>637</v>
      </c>
      <c r="I140" t="s">
        <v>1100</v>
      </c>
      <c r="J140" t="s">
        <v>683</v>
      </c>
      <c r="K140" t="s">
        <v>639</v>
      </c>
      <c r="L140" t="s">
        <v>640</v>
      </c>
      <c r="M140" t="s">
        <v>18614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639</v>
      </c>
      <c r="T140" t="s">
        <v>18614</v>
      </c>
    </row>
    <row r="141" spans="1:20" x14ac:dyDescent="0.25">
      <c r="A141" t="s">
        <v>241</v>
      </c>
      <c r="B141" t="s">
        <v>247</v>
      </c>
      <c r="C141">
        <v>159</v>
      </c>
      <c r="D141">
        <v>1</v>
      </c>
      <c r="E141" t="s">
        <v>18615</v>
      </c>
      <c r="F141">
        <v>99</v>
      </c>
      <c r="G141">
        <v>0</v>
      </c>
      <c r="H141" t="s">
        <v>637</v>
      </c>
      <c r="I141" t="s">
        <v>18616</v>
      </c>
      <c r="J141" t="s">
        <v>798</v>
      </c>
      <c r="K141" t="s">
        <v>639</v>
      </c>
      <c r="L141" t="s">
        <v>640</v>
      </c>
      <c r="M141" t="s">
        <v>18617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639</v>
      </c>
      <c r="T141" t="s">
        <v>18617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18618</v>
      </c>
      <c r="F142">
        <v>163</v>
      </c>
      <c r="G142">
        <v>34</v>
      </c>
      <c r="H142" t="s">
        <v>637</v>
      </c>
      <c r="I142" t="s">
        <v>18619</v>
      </c>
      <c r="J142" t="s">
        <v>698</v>
      </c>
      <c r="K142" t="s">
        <v>639</v>
      </c>
      <c r="L142" t="s">
        <v>640</v>
      </c>
      <c r="M142" t="s">
        <v>18620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639</v>
      </c>
      <c r="T142" t="s">
        <v>18620</v>
      </c>
    </row>
    <row r="143" spans="1:20" x14ac:dyDescent="0.25">
      <c r="A143" t="s">
        <v>147</v>
      </c>
      <c r="B143" t="s">
        <v>148</v>
      </c>
      <c r="C143">
        <v>65</v>
      </c>
      <c r="D143">
        <v>1</v>
      </c>
      <c r="E143" t="s">
        <v>18621</v>
      </c>
      <c r="F143">
        <v>35</v>
      </c>
      <c r="G143">
        <v>0</v>
      </c>
      <c r="H143" t="s">
        <v>637</v>
      </c>
      <c r="I143" t="s">
        <v>18598</v>
      </c>
      <c r="J143" t="s">
        <v>655</v>
      </c>
      <c r="K143" t="s">
        <v>639</v>
      </c>
      <c r="L143" t="s">
        <v>640</v>
      </c>
      <c r="M143" t="s">
        <v>18622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639</v>
      </c>
      <c r="T143" t="s">
        <v>18623</v>
      </c>
    </row>
    <row r="144" spans="1:20" x14ac:dyDescent="0.25">
      <c r="A144" t="s">
        <v>147</v>
      </c>
      <c r="B144" t="s">
        <v>148</v>
      </c>
      <c r="C144">
        <v>65</v>
      </c>
      <c r="D144">
        <v>1</v>
      </c>
      <c r="E144" t="s">
        <v>18624</v>
      </c>
      <c r="F144">
        <v>35</v>
      </c>
      <c r="G144">
        <v>0</v>
      </c>
      <c r="H144" t="s">
        <v>637</v>
      </c>
      <c r="I144" t="s">
        <v>18625</v>
      </c>
      <c r="J144" t="s">
        <v>645</v>
      </c>
      <c r="K144" t="s">
        <v>639</v>
      </c>
      <c r="L144" t="s">
        <v>640</v>
      </c>
      <c r="M144" t="s">
        <v>18622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639</v>
      </c>
      <c r="T144" t="s">
        <v>18622</v>
      </c>
    </row>
    <row r="145" spans="1:20" x14ac:dyDescent="0.25">
      <c r="A145" t="s">
        <v>147</v>
      </c>
      <c r="B145" t="s">
        <v>148</v>
      </c>
      <c r="C145">
        <v>65</v>
      </c>
      <c r="D145">
        <v>1</v>
      </c>
      <c r="E145" t="s">
        <v>18626</v>
      </c>
      <c r="F145">
        <v>35</v>
      </c>
      <c r="G145">
        <v>0</v>
      </c>
      <c r="H145" t="s">
        <v>637</v>
      </c>
      <c r="I145" t="s">
        <v>18627</v>
      </c>
      <c r="J145" t="s">
        <v>664</v>
      </c>
      <c r="K145" t="s">
        <v>639</v>
      </c>
      <c r="L145" t="s">
        <v>640</v>
      </c>
      <c r="M145" t="s">
        <v>18623</v>
      </c>
      <c r="N145" t="s">
        <v>639</v>
      </c>
      <c r="O145" t="s">
        <v>647</v>
      </c>
      <c r="P145" t="s">
        <v>5</v>
      </c>
      <c r="Q145" t="s">
        <v>648</v>
      </c>
      <c r="R145" t="s">
        <v>5927</v>
      </c>
      <c r="S145" t="s">
        <v>639</v>
      </c>
      <c r="T145" t="s">
        <v>18622</v>
      </c>
    </row>
    <row r="146" spans="1:20" x14ac:dyDescent="0.25">
      <c r="A146" t="s">
        <v>147</v>
      </c>
      <c r="B146" t="s">
        <v>148</v>
      </c>
      <c r="C146">
        <v>65</v>
      </c>
      <c r="D146">
        <v>1</v>
      </c>
      <c r="E146" t="s">
        <v>18628</v>
      </c>
      <c r="F146">
        <v>35</v>
      </c>
      <c r="G146">
        <v>0</v>
      </c>
      <c r="H146" t="s">
        <v>637</v>
      </c>
      <c r="I146" t="s">
        <v>18629</v>
      </c>
      <c r="J146" t="s">
        <v>653</v>
      </c>
      <c r="K146" t="s">
        <v>639</v>
      </c>
      <c r="L146" t="s">
        <v>640</v>
      </c>
      <c r="M146" t="s">
        <v>18622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639</v>
      </c>
      <c r="T146" t="s">
        <v>18622</v>
      </c>
    </row>
    <row r="147" spans="1:20" x14ac:dyDescent="0.25">
      <c r="A147" t="s">
        <v>147</v>
      </c>
      <c r="B147" t="s">
        <v>148</v>
      </c>
      <c r="C147">
        <v>65</v>
      </c>
      <c r="D147">
        <v>1</v>
      </c>
      <c r="E147" t="s">
        <v>18630</v>
      </c>
      <c r="F147">
        <v>35</v>
      </c>
      <c r="G147">
        <v>0</v>
      </c>
      <c r="H147" t="s">
        <v>637</v>
      </c>
      <c r="I147" t="s">
        <v>18631</v>
      </c>
      <c r="J147" t="s">
        <v>663</v>
      </c>
      <c r="K147" t="s">
        <v>639</v>
      </c>
      <c r="L147" t="s">
        <v>640</v>
      </c>
      <c r="M147" t="s">
        <v>18622</v>
      </c>
      <c r="N147" t="s">
        <v>639</v>
      </c>
      <c r="O147" t="s">
        <v>660</v>
      </c>
      <c r="P147" t="s">
        <v>5</v>
      </c>
      <c r="Q147" t="s">
        <v>642</v>
      </c>
      <c r="R147" t="s">
        <v>18632</v>
      </c>
      <c r="S147" t="s">
        <v>639</v>
      </c>
      <c r="T147" t="s">
        <v>18622</v>
      </c>
    </row>
    <row r="148" spans="1:20" x14ac:dyDescent="0.25">
      <c r="A148" t="s">
        <v>147</v>
      </c>
      <c r="B148" t="s">
        <v>148</v>
      </c>
      <c r="C148">
        <v>65</v>
      </c>
      <c r="D148">
        <v>1</v>
      </c>
      <c r="E148" t="s">
        <v>18633</v>
      </c>
      <c r="F148">
        <v>35</v>
      </c>
      <c r="G148">
        <v>0</v>
      </c>
      <c r="H148" t="s">
        <v>637</v>
      </c>
      <c r="I148" t="s">
        <v>18634</v>
      </c>
      <c r="J148" t="s">
        <v>697</v>
      </c>
      <c r="K148" t="s">
        <v>639</v>
      </c>
      <c r="L148" t="s">
        <v>640</v>
      </c>
      <c r="M148" t="s">
        <v>18622</v>
      </c>
      <c r="N148" t="s">
        <v>639</v>
      </c>
      <c r="O148" t="s">
        <v>647</v>
      </c>
      <c r="P148" t="s">
        <v>5</v>
      </c>
      <c r="Q148" t="s">
        <v>648</v>
      </c>
      <c r="R148" t="s">
        <v>640</v>
      </c>
      <c r="S148" t="s">
        <v>639</v>
      </c>
      <c r="T148" t="s">
        <v>18622</v>
      </c>
    </row>
    <row r="149" spans="1:20" x14ac:dyDescent="0.25">
      <c r="A149" t="s">
        <v>147</v>
      </c>
      <c r="B149" t="s">
        <v>148</v>
      </c>
      <c r="C149">
        <v>65</v>
      </c>
      <c r="D149">
        <v>2</v>
      </c>
      <c r="E149" t="s">
        <v>18635</v>
      </c>
      <c r="F149">
        <v>70</v>
      </c>
      <c r="G149">
        <v>0</v>
      </c>
      <c r="H149" t="s">
        <v>637</v>
      </c>
      <c r="I149" t="s">
        <v>18636</v>
      </c>
      <c r="J149" t="s">
        <v>655</v>
      </c>
      <c r="K149" t="s">
        <v>639</v>
      </c>
      <c r="L149" t="s">
        <v>640</v>
      </c>
      <c r="M149" t="s">
        <v>18637</v>
      </c>
      <c r="N149" t="s">
        <v>639</v>
      </c>
      <c r="O149" t="s">
        <v>660</v>
      </c>
      <c r="P149" t="s">
        <v>5</v>
      </c>
      <c r="Q149" t="s">
        <v>642</v>
      </c>
      <c r="R149" t="s">
        <v>640</v>
      </c>
      <c r="S149" t="s">
        <v>639</v>
      </c>
      <c r="T149" t="s">
        <v>18637</v>
      </c>
    </row>
    <row r="150" spans="1:20" x14ac:dyDescent="0.25">
      <c r="A150" t="s">
        <v>147</v>
      </c>
      <c r="B150" t="s">
        <v>148</v>
      </c>
      <c r="C150">
        <v>65</v>
      </c>
      <c r="D150">
        <v>1</v>
      </c>
      <c r="E150" t="s">
        <v>18638</v>
      </c>
      <c r="F150">
        <v>35</v>
      </c>
      <c r="G150">
        <v>0</v>
      </c>
      <c r="H150" t="s">
        <v>637</v>
      </c>
      <c r="I150" t="s">
        <v>18639</v>
      </c>
      <c r="J150" t="s">
        <v>723</v>
      </c>
      <c r="K150" t="s">
        <v>639</v>
      </c>
      <c r="L150" t="s">
        <v>640</v>
      </c>
      <c r="M150" t="s">
        <v>18640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639</v>
      </c>
      <c r="T150" t="s">
        <v>18641</v>
      </c>
    </row>
    <row r="151" spans="1:20" x14ac:dyDescent="0.25">
      <c r="A151" t="s">
        <v>147</v>
      </c>
      <c r="B151" t="s">
        <v>148</v>
      </c>
      <c r="C151">
        <v>65</v>
      </c>
      <c r="D151">
        <v>2</v>
      </c>
      <c r="E151" t="s">
        <v>18642</v>
      </c>
      <c r="F151">
        <v>70</v>
      </c>
      <c r="G151">
        <v>0</v>
      </c>
      <c r="H151" t="s">
        <v>637</v>
      </c>
      <c r="I151" t="s">
        <v>18643</v>
      </c>
      <c r="J151" t="s">
        <v>735</v>
      </c>
      <c r="K151" t="s">
        <v>639</v>
      </c>
      <c r="L151" t="s">
        <v>640</v>
      </c>
      <c r="M151" t="s">
        <v>18640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639</v>
      </c>
      <c r="T151" t="s">
        <v>18640</v>
      </c>
    </row>
    <row r="152" spans="1:20" x14ac:dyDescent="0.25">
      <c r="A152" t="s">
        <v>147</v>
      </c>
      <c r="B152" t="s">
        <v>148</v>
      </c>
      <c r="C152">
        <v>65</v>
      </c>
      <c r="D152">
        <v>1</v>
      </c>
      <c r="E152" t="s">
        <v>18644</v>
      </c>
      <c r="F152">
        <v>35</v>
      </c>
      <c r="G152">
        <v>0</v>
      </c>
      <c r="H152" t="s">
        <v>637</v>
      </c>
      <c r="I152" t="s">
        <v>18645</v>
      </c>
      <c r="J152" t="s">
        <v>709</v>
      </c>
      <c r="K152" t="s">
        <v>639</v>
      </c>
      <c r="L152" t="s">
        <v>640</v>
      </c>
      <c r="M152" t="s">
        <v>18640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639</v>
      </c>
      <c r="T152" t="s">
        <v>18640</v>
      </c>
    </row>
    <row r="153" spans="1:20" x14ac:dyDescent="0.25">
      <c r="A153" t="s">
        <v>601</v>
      </c>
      <c r="B153" t="s">
        <v>602</v>
      </c>
      <c r="C153">
        <v>159</v>
      </c>
      <c r="D153">
        <v>1</v>
      </c>
      <c r="E153" t="s">
        <v>18646</v>
      </c>
      <c r="F153">
        <v>99</v>
      </c>
      <c r="G153">
        <v>0</v>
      </c>
      <c r="H153" t="s">
        <v>637</v>
      </c>
      <c r="I153" t="s">
        <v>4314</v>
      </c>
      <c r="J153" t="s">
        <v>726</v>
      </c>
      <c r="K153" t="s">
        <v>639</v>
      </c>
      <c r="L153" t="s">
        <v>640</v>
      </c>
      <c r="M153" t="s">
        <v>18640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639</v>
      </c>
      <c r="T153" t="s">
        <v>18640</v>
      </c>
    </row>
    <row r="154" spans="1:20" x14ac:dyDescent="0.25">
      <c r="A154" t="s">
        <v>147</v>
      </c>
      <c r="B154" t="s">
        <v>148</v>
      </c>
      <c r="C154">
        <v>65</v>
      </c>
      <c r="D154">
        <v>1</v>
      </c>
      <c r="E154" t="s">
        <v>18647</v>
      </c>
      <c r="F154">
        <v>35</v>
      </c>
      <c r="G154">
        <v>0</v>
      </c>
      <c r="H154" t="s">
        <v>637</v>
      </c>
      <c r="I154" t="s">
        <v>18648</v>
      </c>
      <c r="J154" t="s">
        <v>689</v>
      </c>
      <c r="K154" t="s">
        <v>639</v>
      </c>
      <c r="L154" t="s">
        <v>640</v>
      </c>
      <c r="M154" t="s">
        <v>18649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639</v>
      </c>
      <c r="T154" t="s">
        <v>18649</v>
      </c>
    </row>
    <row r="155" spans="1:20" x14ac:dyDescent="0.25">
      <c r="A155" t="s">
        <v>22</v>
      </c>
      <c r="B155" t="s">
        <v>27</v>
      </c>
      <c r="C155">
        <v>66.333333333333329</v>
      </c>
      <c r="D155">
        <v>6</v>
      </c>
      <c r="E155" t="s">
        <v>18650</v>
      </c>
      <c r="F155">
        <v>394</v>
      </c>
      <c r="G155">
        <v>0</v>
      </c>
      <c r="H155" t="s">
        <v>637</v>
      </c>
      <c r="I155" t="s">
        <v>18651</v>
      </c>
      <c r="J155" t="s">
        <v>643</v>
      </c>
      <c r="K155" t="s">
        <v>639</v>
      </c>
      <c r="L155" t="s">
        <v>640</v>
      </c>
      <c r="M155" t="s">
        <v>18652</v>
      </c>
      <c r="N155" t="s">
        <v>639</v>
      </c>
      <c r="O155" t="s">
        <v>647</v>
      </c>
      <c r="P155" t="s">
        <v>5</v>
      </c>
      <c r="Q155" t="s">
        <v>648</v>
      </c>
      <c r="R155" t="s">
        <v>640</v>
      </c>
      <c r="S155" t="s">
        <v>639</v>
      </c>
      <c r="T155" t="s">
        <v>18652</v>
      </c>
    </row>
    <row r="156" spans="1:20" x14ac:dyDescent="0.25">
      <c r="A156" t="s">
        <v>241</v>
      </c>
      <c r="B156" t="s">
        <v>247</v>
      </c>
      <c r="C156">
        <v>159</v>
      </c>
      <c r="D156">
        <v>1</v>
      </c>
      <c r="E156" t="s">
        <v>18653</v>
      </c>
      <c r="F156">
        <v>99</v>
      </c>
      <c r="G156">
        <v>0</v>
      </c>
      <c r="H156" t="s">
        <v>637</v>
      </c>
      <c r="I156" t="s">
        <v>18654</v>
      </c>
      <c r="J156" t="s">
        <v>653</v>
      </c>
      <c r="K156" t="s">
        <v>639</v>
      </c>
      <c r="L156" t="s">
        <v>640</v>
      </c>
      <c r="M156" t="s">
        <v>18655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639</v>
      </c>
      <c r="T156" t="s">
        <v>18656</v>
      </c>
    </row>
    <row r="157" spans="1:20" x14ac:dyDescent="0.25">
      <c r="A157" t="s">
        <v>239</v>
      </c>
      <c r="B157" t="s">
        <v>245</v>
      </c>
      <c r="C157">
        <v>0</v>
      </c>
      <c r="D157">
        <v>1</v>
      </c>
      <c r="E157" t="s">
        <v>18657</v>
      </c>
      <c r="F157">
        <v>0</v>
      </c>
      <c r="G157">
        <v>0</v>
      </c>
      <c r="H157" t="s">
        <v>637</v>
      </c>
      <c r="I157" t="s">
        <v>18658</v>
      </c>
      <c r="J157" t="s">
        <v>720</v>
      </c>
      <c r="K157" t="s">
        <v>639</v>
      </c>
      <c r="L157" t="s">
        <v>640</v>
      </c>
      <c r="M157" t="s">
        <v>18659</v>
      </c>
      <c r="N157" t="s">
        <v>639</v>
      </c>
      <c r="O157" t="s">
        <v>647</v>
      </c>
      <c r="P157" t="s">
        <v>5</v>
      </c>
      <c r="Q157" t="s">
        <v>648</v>
      </c>
      <c r="R157" t="s">
        <v>640</v>
      </c>
      <c r="S157" t="s">
        <v>639</v>
      </c>
      <c r="T157" t="s">
        <v>18659</v>
      </c>
    </row>
    <row r="158" spans="1:20" x14ac:dyDescent="0.25">
      <c r="A158" t="s">
        <v>241</v>
      </c>
      <c r="B158" t="s">
        <v>247</v>
      </c>
      <c r="C158">
        <v>139</v>
      </c>
      <c r="D158">
        <v>1</v>
      </c>
      <c r="E158" t="s">
        <v>18660</v>
      </c>
      <c r="F158">
        <v>215</v>
      </c>
      <c r="G158">
        <v>0</v>
      </c>
      <c r="H158" t="s">
        <v>751</v>
      </c>
      <c r="I158" t="s">
        <v>18661</v>
      </c>
      <c r="J158" t="s">
        <v>18662</v>
      </c>
      <c r="K158" t="s">
        <v>846</v>
      </c>
      <c r="L158" t="s">
        <v>18663</v>
      </c>
      <c r="M158" t="s">
        <v>18659</v>
      </c>
      <c r="N158" t="s">
        <v>1010</v>
      </c>
      <c r="O158" t="s">
        <v>753</v>
      </c>
      <c r="P158" t="s">
        <v>744</v>
      </c>
      <c r="Q158" t="s">
        <v>745</v>
      </c>
      <c r="R158" t="s">
        <v>640</v>
      </c>
      <c r="S158" t="s">
        <v>639</v>
      </c>
      <c r="T158" t="s">
        <v>18659</v>
      </c>
    </row>
    <row r="159" spans="1:20" x14ac:dyDescent="0.25">
      <c r="A159" t="s">
        <v>601</v>
      </c>
      <c r="B159" t="s">
        <v>602</v>
      </c>
      <c r="C159">
        <v>139</v>
      </c>
      <c r="D159">
        <v>1</v>
      </c>
      <c r="E159" t="s">
        <v>18660</v>
      </c>
      <c r="F159">
        <v>215</v>
      </c>
      <c r="G159">
        <v>0</v>
      </c>
      <c r="H159" t="s">
        <v>751</v>
      </c>
      <c r="I159" t="s">
        <v>18661</v>
      </c>
      <c r="J159" t="s">
        <v>18662</v>
      </c>
      <c r="K159" t="s">
        <v>846</v>
      </c>
      <c r="L159" t="s">
        <v>18663</v>
      </c>
      <c r="M159" t="s">
        <v>18659</v>
      </c>
      <c r="N159" t="s">
        <v>1010</v>
      </c>
      <c r="O159" t="s">
        <v>753</v>
      </c>
      <c r="P159" t="s">
        <v>744</v>
      </c>
      <c r="Q159" t="s">
        <v>745</v>
      </c>
      <c r="R159" t="s">
        <v>640</v>
      </c>
      <c r="S159" t="s">
        <v>639</v>
      </c>
      <c r="T159" t="s">
        <v>18659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3</v>
      </c>
      <c r="E160" t="s">
        <v>18664</v>
      </c>
      <c r="F160">
        <v>100</v>
      </c>
      <c r="G160">
        <v>0</v>
      </c>
      <c r="H160" t="s">
        <v>637</v>
      </c>
      <c r="I160" t="s">
        <v>18665</v>
      </c>
      <c r="J160" t="s">
        <v>659</v>
      </c>
      <c r="K160" t="s">
        <v>639</v>
      </c>
      <c r="L160" t="s">
        <v>640</v>
      </c>
      <c r="M160" t="s">
        <v>18666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639</v>
      </c>
      <c r="T160" t="s">
        <v>18667</v>
      </c>
    </row>
    <row r="161" spans="1:20" x14ac:dyDescent="0.25">
      <c r="A161" t="s">
        <v>239</v>
      </c>
      <c r="B161" t="s">
        <v>245</v>
      </c>
      <c r="C161">
        <v>159</v>
      </c>
      <c r="D161">
        <v>1</v>
      </c>
      <c r="E161" t="s">
        <v>18668</v>
      </c>
      <c r="F161">
        <v>99</v>
      </c>
      <c r="G161">
        <v>0</v>
      </c>
      <c r="H161" t="s">
        <v>637</v>
      </c>
      <c r="I161" t="s">
        <v>18669</v>
      </c>
      <c r="J161" t="s">
        <v>697</v>
      </c>
      <c r="K161" t="s">
        <v>639</v>
      </c>
      <c r="L161" t="s">
        <v>640</v>
      </c>
      <c r="M161" t="s">
        <v>18670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639</v>
      </c>
      <c r="T161" t="s">
        <v>18670</v>
      </c>
    </row>
    <row r="162" spans="1:20" x14ac:dyDescent="0.25">
      <c r="A162" t="s">
        <v>239</v>
      </c>
      <c r="B162" t="s">
        <v>245</v>
      </c>
      <c r="C162">
        <v>159</v>
      </c>
      <c r="D162">
        <v>1</v>
      </c>
      <c r="E162" t="s">
        <v>18671</v>
      </c>
      <c r="F162">
        <v>99</v>
      </c>
      <c r="G162">
        <v>0</v>
      </c>
      <c r="H162" t="s">
        <v>637</v>
      </c>
      <c r="I162" t="s">
        <v>18672</v>
      </c>
      <c r="J162" t="s">
        <v>722</v>
      </c>
      <c r="K162" t="s">
        <v>639</v>
      </c>
      <c r="L162" t="s">
        <v>640</v>
      </c>
      <c r="M162" t="s">
        <v>18673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639</v>
      </c>
      <c r="T162" t="s">
        <v>18673</v>
      </c>
    </row>
    <row r="163" spans="1:20" x14ac:dyDescent="0.25">
      <c r="A163" t="s">
        <v>101</v>
      </c>
      <c r="B163" t="s">
        <v>74</v>
      </c>
      <c r="C163">
        <v>99</v>
      </c>
      <c r="D163">
        <v>1</v>
      </c>
      <c r="E163" t="s">
        <v>18674</v>
      </c>
      <c r="F163">
        <v>179</v>
      </c>
      <c r="G163">
        <v>0</v>
      </c>
      <c r="H163" t="s">
        <v>649</v>
      </c>
      <c r="I163" t="s">
        <v>18675</v>
      </c>
      <c r="J163" t="s">
        <v>18676</v>
      </c>
      <c r="K163" t="s">
        <v>846</v>
      </c>
      <c r="L163" t="s">
        <v>6510</v>
      </c>
      <c r="M163" t="s">
        <v>18677</v>
      </c>
      <c r="N163" t="s">
        <v>639</v>
      </c>
      <c r="O163" t="s">
        <v>651</v>
      </c>
      <c r="P163" t="s">
        <v>26</v>
      </c>
      <c r="Q163" t="s">
        <v>652</v>
      </c>
      <c r="R163" t="s">
        <v>640</v>
      </c>
      <c r="S163" t="s">
        <v>639</v>
      </c>
      <c r="T163" t="s">
        <v>18677</v>
      </c>
    </row>
    <row r="164" spans="1:20" x14ac:dyDescent="0.25">
      <c r="A164" t="s">
        <v>22</v>
      </c>
      <c r="B164" t="s">
        <v>27</v>
      </c>
      <c r="C164">
        <v>80</v>
      </c>
      <c r="D164">
        <v>1</v>
      </c>
      <c r="E164" t="s">
        <v>18674</v>
      </c>
      <c r="F164">
        <v>179</v>
      </c>
      <c r="G164">
        <v>0</v>
      </c>
      <c r="H164" t="s">
        <v>649</v>
      </c>
      <c r="I164" t="s">
        <v>18675</v>
      </c>
      <c r="J164" t="s">
        <v>18676</v>
      </c>
      <c r="K164" t="s">
        <v>846</v>
      </c>
      <c r="L164" t="s">
        <v>6510</v>
      </c>
      <c r="M164" t="s">
        <v>18677</v>
      </c>
      <c r="N164" t="s">
        <v>639</v>
      </c>
      <c r="O164" t="s">
        <v>651</v>
      </c>
      <c r="P164" t="s">
        <v>26</v>
      </c>
      <c r="Q164" t="s">
        <v>652</v>
      </c>
      <c r="R164" t="s">
        <v>640</v>
      </c>
      <c r="S164" t="s">
        <v>639</v>
      </c>
      <c r="T164" t="s">
        <v>18677</v>
      </c>
    </row>
    <row r="165" spans="1:20" x14ac:dyDescent="0.25">
      <c r="A165" t="s">
        <v>239</v>
      </c>
      <c r="B165" t="s">
        <v>245</v>
      </c>
      <c r="C165">
        <v>159</v>
      </c>
      <c r="D165">
        <v>1</v>
      </c>
      <c r="E165" t="s">
        <v>18678</v>
      </c>
      <c r="F165">
        <v>99</v>
      </c>
      <c r="G165">
        <v>0</v>
      </c>
      <c r="H165" t="s">
        <v>637</v>
      </c>
      <c r="I165" t="s">
        <v>18679</v>
      </c>
      <c r="J165" t="s">
        <v>719</v>
      </c>
      <c r="K165" t="s">
        <v>639</v>
      </c>
      <c r="L165" t="s">
        <v>640</v>
      </c>
      <c r="M165" t="s">
        <v>18680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639</v>
      </c>
      <c r="T165" t="s">
        <v>18680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18681</v>
      </c>
      <c r="F166">
        <v>200</v>
      </c>
      <c r="G166">
        <v>0</v>
      </c>
      <c r="H166" t="s">
        <v>637</v>
      </c>
      <c r="I166" t="s">
        <v>18682</v>
      </c>
      <c r="J166" t="s">
        <v>735</v>
      </c>
      <c r="K166" t="s">
        <v>639</v>
      </c>
      <c r="L166" t="s">
        <v>640</v>
      </c>
      <c r="M166" t="s">
        <v>18683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639</v>
      </c>
      <c r="T166" t="s">
        <v>18683</v>
      </c>
    </row>
    <row r="167" spans="1:20" x14ac:dyDescent="0.25">
      <c r="A167" t="s">
        <v>22</v>
      </c>
      <c r="B167" t="s">
        <v>27</v>
      </c>
      <c r="C167">
        <v>66.333333333333329</v>
      </c>
      <c r="D167">
        <v>15</v>
      </c>
      <c r="E167" t="s">
        <v>18684</v>
      </c>
      <c r="F167">
        <v>985</v>
      </c>
      <c r="G167">
        <v>0</v>
      </c>
      <c r="H167" t="s">
        <v>637</v>
      </c>
      <c r="I167" t="s">
        <v>18685</v>
      </c>
      <c r="J167" t="s">
        <v>771</v>
      </c>
      <c r="K167" t="s">
        <v>639</v>
      </c>
      <c r="L167" t="s">
        <v>640</v>
      </c>
      <c r="M167" t="s">
        <v>18686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639</v>
      </c>
      <c r="T167" t="s">
        <v>18686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18687</v>
      </c>
      <c r="F168">
        <v>200</v>
      </c>
      <c r="G168">
        <v>0</v>
      </c>
      <c r="H168" t="s">
        <v>637</v>
      </c>
      <c r="I168" t="s">
        <v>18688</v>
      </c>
      <c r="J168" t="s">
        <v>663</v>
      </c>
      <c r="K168" t="s">
        <v>639</v>
      </c>
      <c r="L168" t="s">
        <v>640</v>
      </c>
      <c r="M168" t="s">
        <v>18689</v>
      </c>
      <c r="N168" t="s">
        <v>639</v>
      </c>
      <c r="O168" t="s">
        <v>662</v>
      </c>
      <c r="P168" t="s">
        <v>5</v>
      </c>
      <c r="Q168" t="s">
        <v>648</v>
      </c>
      <c r="R168" t="s">
        <v>640</v>
      </c>
      <c r="S168" t="s">
        <v>639</v>
      </c>
      <c r="T168" t="s">
        <v>18690</v>
      </c>
    </row>
    <row r="169" spans="1:20" x14ac:dyDescent="0.25">
      <c r="A169" t="s">
        <v>147</v>
      </c>
      <c r="B169" t="s">
        <v>148</v>
      </c>
      <c r="C169">
        <v>50</v>
      </c>
      <c r="D169">
        <v>12</v>
      </c>
      <c r="E169" t="s">
        <v>18691</v>
      </c>
      <c r="F169">
        <v>400</v>
      </c>
      <c r="G169">
        <v>0</v>
      </c>
      <c r="H169" t="s">
        <v>637</v>
      </c>
      <c r="I169" t="s">
        <v>914</v>
      </c>
      <c r="J169" t="s">
        <v>697</v>
      </c>
      <c r="K169" t="s">
        <v>639</v>
      </c>
      <c r="L169" t="s">
        <v>640</v>
      </c>
      <c r="M169" t="s">
        <v>18692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639</v>
      </c>
      <c r="T169" t="s">
        <v>18693</v>
      </c>
    </row>
    <row r="170" spans="1:20" x14ac:dyDescent="0.25">
      <c r="A170" t="s">
        <v>239</v>
      </c>
      <c r="B170" t="s">
        <v>245</v>
      </c>
      <c r="C170">
        <v>159</v>
      </c>
      <c r="D170">
        <v>2</v>
      </c>
      <c r="E170" t="s">
        <v>18694</v>
      </c>
      <c r="F170">
        <v>198</v>
      </c>
      <c r="G170">
        <v>0</v>
      </c>
      <c r="H170" t="s">
        <v>637</v>
      </c>
      <c r="I170" t="s">
        <v>18695</v>
      </c>
      <c r="J170" t="s">
        <v>638</v>
      </c>
      <c r="K170" t="s">
        <v>639</v>
      </c>
      <c r="L170" t="s">
        <v>640</v>
      </c>
      <c r="M170" t="s">
        <v>18696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639</v>
      </c>
      <c r="T170" t="s">
        <v>18696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18697</v>
      </c>
      <c r="F171">
        <v>200</v>
      </c>
      <c r="G171">
        <v>0</v>
      </c>
      <c r="H171" t="s">
        <v>637</v>
      </c>
      <c r="I171" t="s">
        <v>18698</v>
      </c>
      <c r="J171" t="s">
        <v>689</v>
      </c>
      <c r="K171" t="s">
        <v>639</v>
      </c>
      <c r="L171" t="s">
        <v>640</v>
      </c>
      <c r="M171" t="s">
        <v>18699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639</v>
      </c>
      <c r="T171" t="s">
        <v>18699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18700</v>
      </c>
      <c r="F172">
        <v>200</v>
      </c>
      <c r="G172">
        <v>0</v>
      </c>
      <c r="H172" t="s">
        <v>637</v>
      </c>
      <c r="I172" t="s">
        <v>9329</v>
      </c>
      <c r="J172" t="s">
        <v>721</v>
      </c>
      <c r="K172" t="s">
        <v>639</v>
      </c>
      <c r="L172" t="s">
        <v>640</v>
      </c>
      <c r="M172" t="s">
        <v>18701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639</v>
      </c>
      <c r="T172" t="s">
        <v>18701</v>
      </c>
    </row>
    <row r="173" spans="1:20" x14ac:dyDescent="0.25">
      <c r="A173" t="s">
        <v>240</v>
      </c>
      <c r="B173" t="s">
        <v>246</v>
      </c>
      <c r="C173">
        <v>99.5</v>
      </c>
      <c r="D173">
        <v>1</v>
      </c>
      <c r="E173" t="s">
        <v>18702</v>
      </c>
      <c r="F173">
        <v>199</v>
      </c>
      <c r="G173">
        <v>0</v>
      </c>
      <c r="H173" t="s">
        <v>751</v>
      </c>
      <c r="I173" t="s">
        <v>18703</v>
      </c>
      <c r="J173" t="s">
        <v>18704</v>
      </c>
      <c r="K173" t="s">
        <v>18705</v>
      </c>
      <c r="L173" t="s">
        <v>18706</v>
      </c>
      <c r="M173" t="s">
        <v>18707</v>
      </c>
      <c r="N173" t="s">
        <v>1010</v>
      </c>
      <c r="O173" t="s">
        <v>753</v>
      </c>
      <c r="P173" t="s">
        <v>744</v>
      </c>
      <c r="Q173" t="s">
        <v>745</v>
      </c>
      <c r="R173" t="s">
        <v>640</v>
      </c>
      <c r="S173" t="s">
        <v>639</v>
      </c>
      <c r="T173" t="s">
        <v>18708</v>
      </c>
    </row>
    <row r="174" spans="1:20" x14ac:dyDescent="0.25">
      <c r="A174" t="s">
        <v>241</v>
      </c>
      <c r="B174" t="s">
        <v>247</v>
      </c>
      <c r="C174">
        <v>99.5</v>
      </c>
      <c r="D174">
        <v>1</v>
      </c>
      <c r="E174" t="s">
        <v>18702</v>
      </c>
      <c r="F174">
        <v>199</v>
      </c>
      <c r="G174">
        <v>0</v>
      </c>
      <c r="H174" t="s">
        <v>751</v>
      </c>
      <c r="I174" t="s">
        <v>18703</v>
      </c>
      <c r="J174" t="s">
        <v>18704</v>
      </c>
      <c r="K174" t="s">
        <v>18705</v>
      </c>
      <c r="L174" t="s">
        <v>18706</v>
      </c>
      <c r="M174" t="s">
        <v>18707</v>
      </c>
      <c r="N174" t="s">
        <v>1010</v>
      </c>
      <c r="O174" t="s">
        <v>753</v>
      </c>
      <c r="P174" t="s">
        <v>744</v>
      </c>
      <c r="Q174" t="s">
        <v>745</v>
      </c>
      <c r="R174" t="s">
        <v>640</v>
      </c>
      <c r="S174" t="s">
        <v>639</v>
      </c>
      <c r="T174" t="s">
        <v>18708</v>
      </c>
    </row>
    <row r="175" spans="1:20" x14ac:dyDescent="0.25">
      <c r="A175" t="s">
        <v>239</v>
      </c>
      <c r="B175" t="s">
        <v>742</v>
      </c>
      <c r="C175">
        <v>87.2</v>
      </c>
      <c r="D175">
        <v>1</v>
      </c>
      <c r="E175" t="s">
        <v>18709</v>
      </c>
      <c r="F175">
        <v>95.2</v>
      </c>
      <c r="G175">
        <v>8</v>
      </c>
      <c r="H175" t="s">
        <v>677</v>
      </c>
      <c r="I175" t="s">
        <v>18710</v>
      </c>
      <c r="J175" t="s">
        <v>18711</v>
      </c>
      <c r="K175" t="s">
        <v>763</v>
      </c>
      <c r="L175" t="s">
        <v>18712</v>
      </c>
      <c r="M175" t="s">
        <v>18713</v>
      </c>
      <c r="N175" t="s">
        <v>639</v>
      </c>
      <c r="O175" t="s">
        <v>678</v>
      </c>
      <c r="P175" t="s">
        <v>23</v>
      </c>
      <c r="Q175" t="s">
        <v>679</v>
      </c>
      <c r="R175" t="s">
        <v>640</v>
      </c>
      <c r="S175" t="s">
        <v>639</v>
      </c>
      <c r="T175" t="s">
        <v>18713</v>
      </c>
    </row>
    <row r="176" spans="1:20" x14ac:dyDescent="0.25">
      <c r="A176" t="s">
        <v>241</v>
      </c>
      <c r="B176" t="s">
        <v>247</v>
      </c>
      <c r="C176">
        <v>139</v>
      </c>
      <c r="D176">
        <v>2</v>
      </c>
      <c r="E176" t="s">
        <v>18714</v>
      </c>
      <c r="F176">
        <v>895</v>
      </c>
      <c r="G176">
        <v>0</v>
      </c>
      <c r="H176" t="s">
        <v>751</v>
      </c>
      <c r="I176" t="s">
        <v>18715</v>
      </c>
      <c r="J176" t="s">
        <v>18716</v>
      </c>
      <c r="K176" t="s">
        <v>18717</v>
      </c>
      <c r="L176" t="s">
        <v>18718</v>
      </c>
      <c r="M176" t="s">
        <v>18719</v>
      </c>
      <c r="N176" t="s">
        <v>1010</v>
      </c>
      <c r="O176" t="s">
        <v>753</v>
      </c>
      <c r="P176" t="s">
        <v>744</v>
      </c>
      <c r="Q176" t="s">
        <v>745</v>
      </c>
      <c r="R176" t="s">
        <v>640</v>
      </c>
      <c r="S176" t="s">
        <v>639</v>
      </c>
      <c r="T176" t="s">
        <v>18719</v>
      </c>
    </row>
    <row r="177" spans="1:20" x14ac:dyDescent="0.25">
      <c r="A177" t="s">
        <v>601</v>
      </c>
      <c r="B177" t="s">
        <v>602</v>
      </c>
      <c r="C177">
        <v>139</v>
      </c>
      <c r="D177">
        <v>1</v>
      </c>
      <c r="E177" t="s">
        <v>18714</v>
      </c>
      <c r="F177">
        <v>895</v>
      </c>
      <c r="G177">
        <v>0</v>
      </c>
      <c r="H177" t="s">
        <v>751</v>
      </c>
      <c r="I177" t="s">
        <v>18715</v>
      </c>
      <c r="J177" t="s">
        <v>18716</v>
      </c>
      <c r="K177" t="s">
        <v>18717</v>
      </c>
      <c r="L177" t="s">
        <v>18718</v>
      </c>
      <c r="M177" t="s">
        <v>18719</v>
      </c>
      <c r="N177" t="s">
        <v>1010</v>
      </c>
      <c r="O177" t="s">
        <v>753</v>
      </c>
      <c r="P177" t="s">
        <v>744</v>
      </c>
      <c r="Q177" t="s">
        <v>745</v>
      </c>
      <c r="R177" t="s">
        <v>640</v>
      </c>
      <c r="S177" t="s">
        <v>639</v>
      </c>
      <c r="T177" t="s">
        <v>18719</v>
      </c>
    </row>
    <row r="178" spans="1:20" x14ac:dyDescent="0.25">
      <c r="A178" t="s">
        <v>240</v>
      </c>
      <c r="B178" t="s">
        <v>246</v>
      </c>
      <c r="C178">
        <v>139</v>
      </c>
      <c r="D178">
        <v>2</v>
      </c>
      <c r="E178" t="s">
        <v>18714</v>
      </c>
      <c r="F178">
        <v>895</v>
      </c>
      <c r="G178">
        <v>0</v>
      </c>
      <c r="H178" t="s">
        <v>751</v>
      </c>
      <c r="I178" t="s">
        <v>18715</v>
      </c>
      <c r="J178" t="s">
        <v>18716</v>
      </c>
      <c r="K178" t="s">
        <v>18717</v>
      </c>
      <c r="L178" t="s">
        <v>18718</v>
      </c>
      <c r="M178" t="s">
        <v>18719</v>
      </c>
      <c r="N178" t="s">
        <v>1010</v>
      </c>
      <c r="O178" t="s">
        <v>753</v>
      </c>
      <c r="P178" t="s">
        <v>744</v>
      </c>
      <c r="Q178" t="s">
        <v>745</v>
      </c>
      <c r="R178" t="s">
        <v>640</v>
      </c>
      <c r="S178" t="s">
        <v>639</v>
      </c>
      <c r="T178" t="s">
        <v>18719</v>
      </c>
    </row>
    <row r="179" spans="1:20" x14ac:dyDescent="0.25">
      <c r="A179" t="s">
        <v>239</v>
      </c>
      <c r="B179" t="s">
        <v>245</v>
      </c>
      <c r="C179">
        <v>139</v>
      </c>
      <c r="D179">
        <v>4</v>
      </c>
      <c r="E179" t="s">
        <v>18714</v>
      </c>
      <c r="F179">
        <v>895</v>
      </c>
      <c r="G179">
        <v>0</v>
      </c>
      <c r="H179" t="s">
        <v>751</v>
      </c>
      <c r="I179" t="s">
        <v>18715</v>
      </c>
      <c r="J179" t="s">
        <v>18716</v>
      </c>
      <c r="K179" t="s">
        <v>18717</v>
      </c>
      <c r="L179" t="s">
        <v>18718</v>
      </c>
      <c r="M179" t="s">
        <v>18719</v>
      </c>
      <c r="N179" t="s">
        <v>1010</v>
      </c>
      <c r="O179" t="s">
        <v>753</v>
      </c>
      <c r="P179" t="s">
        <v>744</v>
      </c>
      <c r="Q179" t="s">
        <v>745</v>
      </c>
      <c r="R179" t="s">
        <v>640</v>
      </c>
      <c r="S179" t="s">
        <v>639</v>
      </c>
      <c r="T179" t="s">
        <v>18719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18720</v>
      </c>
      <c r="F180">
        <v>200</v>
      </c>
      <c r="G180">
        <v>0</v>
      </c>
      <c r="H180" t="s">
        <v>637</v>
      </c>
      <c r="I180" t="s">
        <v>18721</v>
      </c>
      <c r="J180" t="s">
        <v>657</v>
      </c>
      <c r="K180" t="s">
        <v>639</v>
      </c>
      <c r="L180" t="s">
        <v>640</v>
      </c>
      <c r="M180" t="s">
        <v>18722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639</v>
      </c>
      <c r="T180" t="s">
        <v>18722</v>
      </c>
    </row>
    <row r="181" spans="1:20" x14ac:dyDescent="0.25">
      <c r="A181" t="s">
        <v>240</v>
      </c>
      <c r="B181" t="s">
        <v>246</v>
      </c>
      <c r="C181">
        <v>139</v>
      </c>
      <c r="D181">
        <v>2</v>
      </c>
      <c r="E181" t="s">
        <v>18723</v>
      </c>
      <c r="F181">
        <v>215</v>
      </c>
      <c r="G181">
        <v>0</v>
      </c>
      <c r="H181" t="s">
        <v>751</v>
      </c>
      <c r="I181" t="s">
        <v>18724</v>
      </c>
      <c r="J181" t="s">
        <v>18725</v>
      </c>
      <c r="K181" t="s">
        <v>18726</v>
      </c>
      <c r="L181" t="s">
        <v>18727</v>
      </c>
      <c r="M181" t="s">
        <v>18728</v>
      </c>
      <c r="N181" t="s">
        <v>1010</v>
      </c>
      <c r="O181" t="s">
        <v>753</v>
      </c>
      <c r="P181" t="s">
        <v>744</v>
      </c>
      <c r="Q181" t="s">
        <v>745</v>
      </c>
      <c r="R181" t="s">
        <v>640</v>
      </c>
      <c r="S181" t="s">
        <v>639</v>
      </c>
      <c r="T181" t="s">
        <v>18729</v>
      </c>
    </row>
    <row r="182" spans="1:20" x14ac:dyDescent="0.25">
      <c r="A182" t="s">
        <v>241</v>
      </c>
      <c r="B182" t="s">
        <v>247</v>
      </c>
      <c r="C182">
        <v>139</v>
      </c>
      <c r="D182">
        <v>1</v>
      </c>
      <c r="E182" t="s">
        <v>18730</v>
      </c>
      <c r="F182">
        <v>215</v>
      </c>
      <c r="G182">
        <v>0</v>
      </c>
      <c r="H182" t="s">
        <v>751</v>
      </c>
      <c r="I182" t="s">
        <v>18731</v>
      </c>
      <c r="J182" t="s">
        <v>18732</v>
      </c>
      <c r="K182" t="s">
        <v>11555</v>
      </c>
      <c r="L182" t="s">
        <v>18733</v>
      </c>
      <c r="M182" t="s">
        <v>18734</v>
      </c>
      <c r="N182" t="s">
        <v>1010</v>
      </c>
      <c r="O182" t="s">
        <v>753</v>
      </c>
      <c r="P182" t="s">
        <v>744</v>
      </c>
      <c r="Q182" t="s">
        <v>745</v>
      </c>
      <c r="R182" t="s">
        <v>640</v>
      </c>
      <c r="S182" t="s">
        <v>639</v>
      </c>
      <c r="T182" t="s">
        <v>18734</v>
      </c>
    </row>
    <row r="183" spans="1:20" x14ac:dyDescent="0.25">
      <c r="A183" t="s">
        <v>239</v>
      </c>
      <c r="B183" t="s">
        <v>245</v>
      </c>
      <c r="C183">
        <v>139</v>
      </c>
      <c r="D183">
        <v>1</v>
      </c>
      <c r="E183" t="s">
        <v>18730</v>
      </c>
      <c r="F183">
        <v>215</v>
      </c>
      <c r="G183">
        <v>0</v>
      </c>
      <c r="H183" t="s">
        <v>751</v>
      </c>
      <c r="I183" t="s">
        <v>18731</v>
      </c>
      <c r="J183" t="s">
        <v>18732</v>
      </c>
      <c r="K183" t="s">
        <v>11555</v>
      </c>
      <c r="L183" t="s">
        <v>18733</v>
      </c>
      <c r="M183" t="s">
        <v>18734</v>
      </c>
      <c r="N183" t="s">
        <v>1010</v>
      </c>
      <c r="O183" t="s">
        <v>753</v>
      </c>
      <c r="P183" t="s">
        <v>744</v>
      </c>
      <c r="Q183" t="s">
        <v>745</v>
      </c>
      <c r="R183" t="s">
        <v>640</v>
      </c>
      <c r="S183" t="s">
        <v>639</v>
      </c>
      <c r="T183" t="s">
        <v>18734</v>
      </c>
    </row>
    <row r="184" spans="1:20" x14ac:dyDescent="0.25">
      <c r="A184" t="s">
        <v>239</v>
      </c>
      <c r="B184" t="s">
        <v>245</v>
      </c>
      <c r="C184">
        <v>139</v>
      </c>
      <c r="D184">
        <v>1</v>
      </c>
      <c r="E184" t="s">
        <v>18735</v>
      </c>
      <c r="F184">
        <v>215</v>
      </c>
      <c r="G184">
        <v>0</v>
      </c>
      <c r="H184" t="s">
        <v>751</v>
      </c>
      <c r="I184" t="s">
        <v>18736</v>
      </c>
      <c r="J184" t="s">
        <v>18737</v>
      </c>
      <c r="K184" t="s">
        <v>17435</v>
      </c>
      <c r="L184" t="s">
        <v>18738</v>
      </c>
      <c r="M184" t="s">
        <v>18739</v>
      </c>
      <c r="N184" t="s">
        <v>1010</v>
      </c>
      <c r="O184" t="s">
        <v>743</v>
      </c>
      <c r="P184" t="s">
        <v>744</v>
      </c>
      <c r="Q184" t="s">
        <v>745</v>
      </c>
      <c r="R184" t="s">
        <v>640</v>
      </c>
      <c r="S184" t="s">
        <v>639</v>
      </c>
      <c r="T184" t="s">
        <v>18740</v>
      </c>
    </row>
    <row r="185" spans="1:20" x14ac:dyDescent="0.25">
      <c r="A185" t="s">
        <v>241</v>
      </c>
      <c r="B185" t="s">
        <v>247</v>
      </c>
      <c r="C185">
        <v>139</v>
      </c>
      <c r="D185">
        <v>1</v>
      </c>
      <c r="E185" t="s">
        <v>18735</v>
      </c>
      <c r="F185">
        <v>215</v>
      </c>
      <c r="G185">
        <v>0</v>
      </c>
      <c r="H185" t="s">
        <v>751</v>
      </c>
      <c r="I185" t="s">
        <v>18736</v>
      </c>
      <c r="J185" t="s">
        <v>18737</v>
      </c>
      <c r="K185" t="s">
        <v>17435</v>
      </c>
      <c r="L185" t="s">
        <v>18738</v>
      </c>
      <c r="M185" t="s">
        <v>18739</v>
      </c>
      <c r="N185" t="s">
        <v>1010</v>
      </c>
      <c r="O185" t="s">
        <v>743</v>
      </c>
      <c r="P185" t="s">
        <v>744</v>
      </c>
      <c r="Q185" t="s">
        <v>745</v>
      </c>
      <c r="R185" t="s">
        <v>640</v>
      </c>
      <c r="S185" t="s">
        <v>639</v>
      </c>
      <c r="T185" t="s">
        <v>18740</v>
      </c>
    </row>
    <row r="186" spans="1:20" x14ac:dyDescent="0.25">
      <c r="A186" t="s">
        <v>240</v>
      </c>
      <c r="B186" t="s">
        <v>246</v>
      </c>
      <c r="C186">
        <v>159</v>
      </c>
      <c r="D186">
        <v>1</v>
      </c>
      <c r="E186" t="s">
        <v>18741</v>
      </c>
      <c r="F186">
        <v>99</v>
      </c>
      <c r="G186">
        <v>0</v>
      </c>
      <c r="H186" t="s">
        <v>637</v>
      </c>
      <c r="I186" t="s">
        <v>18742</v>
      </c>
      <c r="J186" t="s">
        <v>18743</v>
      </c>
      <c r="K186" t="s">
        <v>639</v>
      </c>
      <c r="L186" t="s">
        <v>640</v>
      </c>
      <c r="M186" t="s">
        <v>18740</v>
      </c>
      <c r="N186" t="s">
        <v>639</v>
      </c>
      <c r="O186" t="s">
        <v>647</v>
      </c>
      <c r="P186" t="s">
        <v>5</v>
      </c>
      <c r="Q186" t="s">
        <v>648</v>
      </c>
      <c r="R186" t="s">
        <v>640</v>
      </c>
      <c r="S186" t="s">
        <v>639</v>
      </c>
      <c r="T186" t="s">
        <v>18740</v>
      </c>
    </row>
    <row r="187" spans="1:20" x14ac:dyDescent="0.25">
      <c r="A187" t="s">
        <v>22</v>
      </c>
      <c r="B187" t="s">
        <v>27</v>
      </c>
      <c r="C187">
        <v>66.333333333333329</v>
      </c>
      <c r="D187">
        <v>3</v>
      </c>
      <c r="E187" t="s">
        <v>18744</v>
      </c>
      <c r="F187">
        <v>197</v>
      </c>
      <c r="G187">
        <v>0</v>
      </c>
      <c r="H187" t="s">
        <v>637</v>
      </c>
      <c r="I187" t="s">
        <v>18745</v>
      </c>
      <c r="J187" t="s">
        <v>681</v>
      </c>
      <c r="K187" t="s">
        <v>639</v>
      </c>
      <c r="L187" t="s">
        <v>640</v>
      </c>
      <c r="M187" t="s">
        <v>18746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639</v>
      </c>
      <c r="T187" t="s">
        <v>18746</v>
      </c>
    </row>
    <row r="188" spans="1:20" x14ac:dyDescent="0.25">
      <c r="A188" t="s">
        <v>601</v>
      </c>
      <c r="B188" t="s">
        <v>602</v>
      </c>
      <c r="C188">
        <v>139</v>
      </c>
      <c r="D188">
        <v>1</v>
      </c>
      <c r="E188" t="s">
        <v>18747</v>
      </c>
      <c r="F188">
        <v>215</v>
      </c>
      <c r="G188">
        <v>0</v>
      </c>
      <c r="H188" t="s">
        <v>751</v>
      </c>
      <c r="I188" t="s">
        <v>18748</v>
      </c>
      <c r="J188" t="s">
        <v>18749</v>
      </c>
      <c r="K188" t="s">
        <v>877</v>
      </c>
      <c r="L188" t="s">
        <v>18750</v>
      </c>
      <c r="M188" t="s">
        <v>18751</v>
      </c>
      <c r="N188" t="s">
        <v>1010</v>
      </c>
      <c r="O188" t="s">
        <v>743</v>
      </c>
      <c r="P188" t="s">
        <v>744</v>
      </c>
      <c r="Q188" t="s">
        <v>745</v>
      </c>
      <c r="R188" t="s">
        <v>640</v>
      </c>
      <c r="S188" t="s">
        <v>639</v>
      </c>
      <c r="T188" t="s">
        <v>18752</v>
      </c>
    </row>
    <row r="189" spans="1:20" x14ac:dyDescent="0.25">
      <c r="A189" t="s">
        <v>239</v>
      </c>
      <c r="B189" t="s">
        <v>245</v>
      </c>
      <c r="C189">
        <v>139</v>
      </c>
      <c r="D189">
        <v>1</v>
      </c>
      <c r="E189" t="s">
        <v>18747</v>
      </c>
      <c r="F189">
        <v>215</v>
      </c>
      <c r="G189">
        <v>0</v>
      </c>
      <c r="H189" t="s">
        <v>751</v>
      </c>
      <c r="I189" t="s">
        <v>18748</v>
      </c>
      <c r="J189" t="s">
        <v>18749</v>
      </c>
      <c r="K189" t="s">
        <v>877</v>
      </c>
      <c r="L189" t="s">
        <v>18750</v>
      </c>
      <c r="M189" t="s">
        <v>18751</v>
      </c>
      <c r="N189" t="s">
        <v>1010</v>
      </c>
      <c r="O189" t="s">
        <v>743</v>
      </c>
      <c r="P189" t="s">
        <v>744</v>
      </c>
      <c r="Q189" t="s">
        <v>745</v>
      </c>
      <c r="R189" t="s">
        <v>640</v>
      </c>
      <c r="S189" t="s">
        <v>639</v>
      </c>
      <c r="T189" t="s">
        <v>18752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18753</v>
      </c>
      <c r="F190">
        <v>200</v>
      </c>
      <c r="G190">
        <v>0</v>
      </c>
      <c r="H190" t="s">
        <v>637</v>
      </c>
      <c r="I190" t="s">
        <v>640</v>
      </c>
      <c r="J190" t="s">
        <v>640</v>
      </c>
      <c r="K190" t="s">
        <v>639</v>
      </c>
      <c r="L190" t="s">
        <v>640</v>
      </c>
      <c r="M190" t="s">
        <v>639</v>
      </c>
      <c r="N190" t="s">
        <v>639</v>
      </c>
      <c r="O190" t="s">
        <v>9005</v>
      </c>
      <c r="P190" t="s">
        <v>5</v>
      </c>
      <c r="Q190" t="s">
        <v>639</v>
      </c>
      <c r="R190" t="s">
        <v>640</v>
      </c>
      <c r="S190" t="s">
        <v>639</v>
      </c>
      <c r="T190" t="s">
        <v>18754</v>
      </c>
    </row>
    <row r="191" spans="1:20" x14ac:dyDescent="0.25">
      <c r="A191" t="s">
        <v>72</v>
      </c>
      <c r="B191" t="s">
        <v>108</v>
      </c>
      <c r="C191">
        <v>66.333333333333329</v>
      </c>
      <c r="D191">
        <v>3</v>
      </c>
      <c r="E191" t="s">
        <v>18755</v>
      </c>
      <c r="F191">
        <v>1007</v>
      </c>
      <c r="G191">
        <v>0</v>
      </c>
      <c r="H191" t="s">
        <v>649</v>
      </c>
      <c r="I191" t="s">
        <v>4489</v>
      </c>
      <c r="J191" t="s">
        <v>4490</v>
      </c>
      <c r="K191" t="s">
        <v>912</v>
      </c>
      <c r="L191" t="s">
        <v>819</v>
      </c>
      <c r="M191" t="s">
        <v>18707</v>
      </c>
      <c r="N191" t="s">
        <v>639</v>
      </c>
      <c r="O191" t="s">
        <v>651</v>
      </c>
      <c r="P191" t="s">
        <v>26</v>
      </c>
      <c r="Q191" t="s">
        <v>652</v>
      </c>
      <c r="R191" t="s">
        <v>640</v>
      </c>
      <c r="S191" t="s">
        <v>639</v>
      </c>
      <c r="T191" t="s">
        <v>18756</v>
      </c>
    </row>
    <row r="192" spans="1:20" x14ac:dyDescent="0.25">
      <c r="A192" t="s">
        <v>22</v>
      </c>
      <c r="B192" t="s">
        <v>27</v>
      </c>
      <c r="C192">
        <v>69.900000000000006</v>
      </c>
      <c r="D192">
        <v>10</v>
      </c>
      <c r="E192" t="s">
        <v>18755</v>
      </c>
      <c r="F192">
        <v>1007</v>
      </c>
      <c r="G192">
        <v>0</v>
      </c>
      <c r="H192" t="s">
        <v>649</v>
      </c>
      <c r="I192" t="s">
        <v>4489</v>
      </c>
      <c r="J192" t="s">
        <v>4490</v>
      </c>
      <c r="K192" t="s">
        <v>912</v>
      </c>
      <c r="L192" t="s">
        <v>819</v>
      </c>
      <c r="M192" t="s">
        <v>18707</v>
      </c>
      <c r="N192" t="s">
        <v>639</v>
      </c>
      <c r="O192" t="s">
        <v>651</v>
      </c>
      <c r="P192" t="s">
        <v>26</v>
      </c>
      <c r="Q192" t="s">
        <v>652</v>
      </c>
      <c r="R192" t="s">
        <v>640</v>
      </c>
      <c r="S192" t="s">
        <v>639</v>
      </c>
      <c r="T192" t="s">
        <v>18756</v>
      </c>
    </row>
    <row r="193" spans="1:20" x14ac:dyDescent="0.25">
      <c r="A193" t="s">
        <v>22</v>
      </c>
      <c r="B193" t="s">
        <v>27</v>
      </c>
      <c r="C193">
        <v>66.333333333333329</v>
      </c>
      <c r="D193">
        <v>15</v>
      </c>
      <c r="E193" t="s">
        <v>18757</v>
      </c>
      <c r="F193">
        <v>985</v>
      </c>
      <c r="G193">
        <v>0</v>
      </c>
      <c r="H193" t="s">
        <v>637</v>
      </c>
      <c r="I193" t="s">
        <v>14906</v>
      </c>
      <c r="J193" t="s">
        <v>771</v>
      </c>
      <c r="K193" t="s">
        <v>639</v>
      </c>
      <c r="L193" t="s">
        <v>640</v>
      </c>
      <c r="M193" t="s">
        <v>18756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639</v>
      </c>
      <c r="T193" t="s">
        <v>18756</v>
      </c>
    </row>
    <row r="194" spans="1:20" x14ac:dyDescent="0.25">
      <c r="A194" t="s">
        <v>147</v>
      </c>
      <c r="B194" t="s">
        <v>148</v>
      </c>
      <c r="C194">
        <v>50</v>
      </c>
      <c r="D194">
        <v>18</v>
      </c>
      <c r="E194" t="s">
        <v>18758</v>
      </c>
      <c r="F194">
        <v>600</v>
      </c>
      <c r="G194">
        <v>0</v>
      </c>
      <c r="H194" t="s">
        <v>637</v>
      </c>
      <c r="I194" t="s">
        <v>18759</v>
      </c>
      <c r="J194" t="s">
        <v>702</v>
      </c>
      <c r="K194" t="s">
        <v>639</v>
      </c>
      <c r="L194" t="s">
        <v>640</v>
      </c>
      <c r="M194" t="s">
        <v>18760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639</v>
      </c>
      <c r="T194" t="s">
        <v>18760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18761</v>
      </c>
      <c r="F195">
        <v>200</v>
      </c>
      <c r="G195">
        <v>0</v>
      </c>
      <c r="H195" t="s">
        <v>637</v>
      </c>
      <c r="I195" t="s">
        <v>18762</v>
      </c>
      <c r="J195" t="s">
        <v>852</v>
      </c>
      <c r="K195" t="s">
        <v>639</v>
      </c>
      <c r="L195" t="s">
        <v>640</v>
      </c>
      <c r="M195" t="s">
        <v>18763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639</v>
      </c>
      <c r="T195" t="s">
        <v>18763</v>
      </c>
    </row>
    <row r="196" spans="1:20" x14ac:dyDescent="0.25">
      <c r="A196" t="s">
        <v>239</v>
      </c>
      <c r="B196" t="s">
        <v>245</v>
      </c>
      <c r="C196">
        <v>159</v>
      </c>
      <c r="D196">
        <v>1</v>
      </c>
      <c r="E196" t="s">
        <v>18764</v>
      </c>
      <c r="F196">
        <v>101</v>
      </c>
      <c r="G196">
        <v>2</v>
      </c>
      <c r="H196" t="s">
        <v>637</v>
      </c>
      <c r="I196" t="s">
        <v>18765</v>
      </c>
      <c r="J196" t="s">
        <v>685</v>
      </c>
      <c r="K196" t="s">
        <v>639</v>
      </c>
      <c r="L196" t="s">
        <v>640</v>
      </c>
      <c r="M196" t="s">
        <v>18751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639</v>
      </c>
      <c r="T196" t="s">
        <v>18751</v>
      </c>
    </row>
    <row r="197" spans="1:20" x14ac:dyDescent="0.25">
      <c r="A197" t="s">
        <v>239</v>
      </c>
      <c r="B197" t="s">
        <v>245</v>
      </c>
      <c r="C197">
        <v>159</v>
      </c>
      <c r="D197">
        <v>2</v>
      </c>
      <c r="E197" t="s">
        <v>18766</v>
      </c>
      <c r="F197">
        <v>198</v>
      </c>
      <c r="G197">
        <v>0</v>
      </c>
      <c r="H197" t="s">
        <v>637</v>
      </c>
      <c r="I197" t="s">
        <v>16797</v>
      </c>
      <c r="J197" t="s">
        <v>732</v>
      </c>
      <c r="K197" t="s">
        <v>639</v>
      </c>
      <c r="L197" t="s">
        <v>640</v>
      </c>
      <c r="M197" t="s">
        <v>18767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639</v>
      </c>
      <c r="T197" t="s">
        <v>18767</v>
      </c>
    </row>
    <row r="198" spans="1:20" x14ac:dyDescent="0.25">
      <c r="A198" t="s">
        <v>601</v>
      </c>
      <c r="B198" t="s">
        <v>602</v>
      </c>
      <c r="C198">
        <v>159</v>
      </c>
      <c r="D198">
        <v>1</v>
      </c>
      <c r="E198" t="s">
        <v>18768</v>
      </c>
      <c r="F198">
        <v>396</v>
      </c>
      <c r="G198">
        <v>0</v>
      </c>
      <c r="H198" t="s">
        <v>637</v>
      </c>
      <c r="I198" t="s">
        <v>18769</v>
      </c>
      <c r="J198" t="s">
        <v>732</v>
      </c>
      <c r="K198" t="s">
        <v>639</v>
      </c>
      <c r="L198" t="s">
        <v>640</v>
      </c>
      <c r="M198" t="s">
        <v>18770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639</v>
      </c>
      <c r="T198" t="s">
        <v>18770</v>
      </c>
    </row>
    <row r="199" spans="1:20" x14ac:dyDescent="0.25">
      <c r="A199" t="s">
        <v>240</v>
      </c>
      <c r="B199" t="s">
        <v>246</v>
      </c>
      <c r="C199">
        <v>159</v>
      </c>
      <c r="D199">
        <v>2</v>
      </c>
      <c r="E199" t="s">
        <v>18768</v>
      </c>
      <c r="F199">
        <v>396</v>
      </c>
      <c r="G199">
        <v>0</v>
      </c>
      <c r="H199" t="s">
        <v>637</v>
      </c>
      <c r="I199" t="s">
        <v>18769</v>
      </c>
      <c r="J199" t="s">
        <v>732</v>
      </c>
      <c r="K199" t="s">
        <v>639</v>
      </c>
      <c r="L199" t="s">
        <v>640</v>
      </c>
      <c r="M199" t="s">
        <v>18770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639</v>
      </c>
      <c r="T199" t="s">
        <v>18770</v>
      </c>
    </row>
    <row r="200" spans="1:20" x14ac:dyDescent="0.25">
      <c r="A200" t="s">
        <v>239</v>
      </c>
      <c r="B200" t="s">
        <v>245</v>
      </c>
      <c r="C200">
        <v>159</v>
      </c>
      <c r="D200">
        <v>1</v>
      </c>
      <c r="E200" t="s">
        <v>18768</v>
      </c>
      <c r="F200">
        <v>396</v>
      </c>
      <c r="G200">
        <v>0</v>
      </c>
      <c r="H200" t="s">
        <v>637</v>
      </c>
      <c r="I200" t="s">
        <v>18769</v>
      </c>
      <c r="J200" t="s">
        <v>732</v>
      </c>
      <c r="K200" t="s">
        <v>639</v>
      </c>
      <c r="L200" t="s">
        <v>640</v>
      </c>
      <c r="M200" t="s">
        <v>18770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639</v>
      </c>
      <c r="T200" t="s">
        <v>18770</v>
      </c>
    </row>
    <row r="201" spans="1:20" x14ac:dyDescent="0.25">
      <c r="A201" t="s">
        <v>239</v>
      </c>
      <c r="B201" t="s">
        <v>245</v>
      </c>
      <c r="C201">
        <v>159</v>
      </c>
      <c r="D201">
        <v>1</v>
      </c>
      <c r="E201" t="s">
        <v>18771</v>
      </c>
      <c r="F201">
        <v>99</v>
      </c>
      <c r="G201">
        <v>0</v>
      </c>
      <c r="H201" t="s">
        <v>637</v>
      </c>
      <c r="I201" t="s">
        <v>18772</v>
      </c>
      <c r="J201" t="s">
        <v>638</v>
      </c>
      <c r="K201" t="s">
        <v>639</v>
      </c>
      <c r="L201" t="s">
        <v>640</v>
      </c>
      <c r="M201" t="s">
        <v>18773</v>
      </c>
      <c r="N201" t="s">
        <v>639</v>
      </c>
      <c r="O201" t="s">
        <v>641</v>
      </c>
      <c r="P201" t="s">
        <v>5</v>
      </c>
      <c r="Q201" t="s">
        <v>642</v>
      </c>
      <c r="R201" t="s">
        <v>640</v>
      </c>
      <c r="S201" t="s">
        <v>639</v>
      </c>
      <c r="T201" t="s">
        <v>18773</v>
      </c>
    </row>
    <row r="202" spans="1:20" x14ac:dyDescent="0.25">
      <c r="A202" t="s">
        <v>239</v>
      </c>
      <c r="B202" t="s">
        <v>245</v>
      </c>
      <c r="C202">
        <v>159</v>
      </c>
      <c r="D202">
        <v>1</v>
      </c>
      <c r="E202" t="s">
        <v>18774</v>
      </c>
      <c r="F202">
        <v>99</v>
      </c>
      <c r="G202">
        <v>0</v>
      </c>
      <c r="H202" t="s">
        <v>637</v>
      </c>
      <c r="I202" t="s">
        <v>18775</v>
      </c>
      <c r="J202" t="s">
        <v>653</v>
      </c>
      <c r="K202" t="s">
        <v>639</v>
      </c>
      <c r="L202" t="s">
        <v>640</v>
      </c>
      <c r="M202" t="s">
        <v>18776</v>
      </c>
      <c r="N202" t="s">
        <v>639</v>
      </c>
      <c r="O202" t="s">
        <v>641</v>
      </c>
      <c r="P202" t="s">
        <v>5</v>
      </c>
      <c r="Q202" t="s">
        <v>642</v>
      </c>
      <c r="R202" t="s">
        <v>640</v>
      </c>
      <c r="S202" t="s">
        <v>639</v>
      </c>
      <c r="T202" t="s">
        <v>18776</v>
      </c>
    </row>
    <row r="203" spans="1:20" x14ac:dyDescent="0.25">
      <c r="A203" t="s">
        <v>239</v>
      </c>
      <c r="B203" t="s">
        <v>245</v>
      </c>
      <c r="C203">
        <v>159</v>
      </c>
      <c r="D203">
        <v>1</v>
      </c>
      <c r="E203" t="s">
        <v>18777</v>
      </c>
      <c r="F203">
        <v>99</v>
      </c>
      <c r="G203">
        <v>0</v>
      </c>
      <c r="H203" t="s">
        <v>637</v>
      </c>
      <c r="I203" t="s">
        <v>18778</v>
      </c>
      <c r="J203" t="s">
        <v>727</v>
      </c>
      <c r="K203" t="s">
        <v>639</v>
      </c>
      <c r="L203" t="s">
        <v>640</v>
      </c>
      <c r="M203" t="s">
        <v>18779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639</v>
      </c>
      <c r="T203" t="s">
        <v>18779</v>
      </c>
    </row>
    <row r="204" spans="1:20" x14ac:dyDescent="0.25">
      <c r="A204" t="s">
        <v>239</v>
      </c>
      <c r="B204" t="s">
        <v>245</v>
      </c>
      <c r="C204">
        <v>159</v>
      </c>
      <c r="D204">
        <v>1</v>
      </c>
      <c r="E204" t="s">
        <v>18780</v>
      </c>
      <c r="F204">
        <v>99</v>
      </c>
      <c r="G204">
        <v>0</v>
      </c>
      <c r="H204" t="s">
        <v>637</v>
      </c>
      <c r="I204" t="s">
        <v>18781</v>
      </c>
      <c r="J204" t="s">
        <v>653</v>
      </c>
      <c r="K204" t="s">
        <v>639</v>
      </c>
      <c r="L204" t="s">
        <v>640</v>
      </c>
      <c r="M204" t="s">
        <v>18782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639</v>
      </c>
      <c r="T204" t="s">
        <v>18782</v>
      </c>
    </row>
    <row r="205" spans="1:20" x14ac:dyDescent="0.25">
      <c r="A205" t="s">
        <v>516</v>
      </c>
      <c r="B205" t="s">
        <v>120</v>
      </c>
      <c r="C205">
        <v>75</v>
      </c>
      <c r="D205">
        <v>2</v>
      </c>
      <c r="E205" t="s">
        <v>18783</v>
      </c>
      <c r="F205">
        <v>189</v>
      </c>
      <c r="G205">
        <v>39</v>
      </c>
      <c r="H205" t="s">
        <v>649</v>
      </c>
      <c r="I205" t="s">
        <v>18784</v>
      </c>
      <c r="J205" t="s">
        <v>18785</v>
      </c>
      <c r="K205" t="s">
        <v>869</v>
      </c>
      <c r="L205" t="s">
        <v>4076</v>
      </c>
      <c r="M205" t="s">
        <v>18786</v>
      </c>
      <c r="N205" t="s">
        <v>639</v>
      </c>
      <c r="O205" t="s">
        <v>835</v>
      </c>
      <c r="P205" t="s">
        <v>26</v>
      </c>
      <c r="Q205" t="s">
        <v>652</v>
      </c>
      <c r="R205" t="s">
        <v>640</v>
      </c>
      <c r="S205" t="s">
        <v>639</v>
      </c>
      <c r="T205" t="s">
        <v>18787</v>
      </c>
    </row>
    <row r="206" spans="1:20" x14ac:dyDescent="0.25">
      <c r="A206" t="s">
        <v>601</v>
      </c>
      <c r="B206" t="s">
        <v>602</v>
      </c>
      <c r="C206">
        <v>159</v>
      </c>
      <c r="D206">
        <v>1</v>
      </c>
      <c r="E206" t="s">
        <v>18788</v>
      </c>
      <c r="F206">
        <v>198</v>
      </c>
      <c r="G206">
        <v>0</v>
      </c>
      <c r="H206" t="s">
        <v>637</v>
      </c>
      <c r="I206" t="s">
        <v>18789</v>
      </c>
      <c r="J206" t="s">
        <v>777</v>
      </c>
      <c r="K206" t="s">
        <v>639</v>
      </c>
      <c r="L206" t="s">
        <v>640</v>
      </c>
      <c r="M206" t="s">
        <v>18790</v>
      </c>
      <c r="N206" t="s">
        <v>639</v>
      </c>
      <c r="O206" t="s">
        <v>647</v>
      </c>
      <c r="P206" t="s">
        <v>5</v>
      </c>
      <c r="Q206" t="s">
        <v>648</v>
      </c>
      <c r="R206" t="s">
        <v>640</v>
      </c>
      <c r="S206" t="s">
        <v>639</v>
      </c>
      <c r="T206" t="s">
        <v>18790</v>
      </c>
    </row>
    <row r="207" spans="1:20" x14ac:dyDescent="0.25">
      <c r="A207" t="s">
        <v>240</v>
      </c>
      <c r="B207" t="s">
        <v>246</v>
      </c>
      <c r="C207">
        <v>159</v>
      </c>
      <c r="D207">
        <v>1</v>
      </c>
      <c r="E207" t="s">
        <v>18788</v>
      </c>
      <c r="F207">
        <v>198</v>
      </c>
      <c r="G207">
        <v>0</v>
      </c>
      <c r="H207" t="s">
        <v>637</v>
      </c>
      <c r="I207" t="s">
        <v>18789</v>
      </c>
      <c r="J207" t="s">
        <v>777</v>
      </c>
      <c r="K207" t="s">
        <v>639</v>
      </c>
      <c r="L207" t="s">
        <v>640</v>
      </c>
      <c r="M207" t="s">
        <v>18790</v>
      </c>
      <c r="N207" t="s">
        <v>639</v>
      </c>
      <c r="O207" t="s">
        <v>647</v>
      </c>
      <c r="P207" t="s">
        <v>5</v>
      </c>
      <c r="Q207" t="s">
        <v>648</v>
      </c>
      <c r="R207" t="s">
        <v>640</v>
      </c>
      <c r="S207" t="s">
        <v>639</v>
      </c>
      <c r="T207" t="s">
        <v>18790</v>
      </c>
    </row>
    <row r="208" spans="1:20" x14ac:dyDescent="0.25">
      <c r="A208" t="s">
        <v>22</v>
      </c>
      <c r="B208" t="s">
        <v>27</v>
      </c>
      <c r="C208">
        <v>66.333333333333329</v>
      </c>
      <c r="D208">
        <v>3</v>
      </c>
      <c r="E208" t="s">
        <v>18791</v>
      </c>
      <c r="F208">
        <v>197</v>
      </c>
      <c r="G208">
        <v>0</v>
      </c>
      <c r="H208" t="s">
        <v>637</v>
      </c>
      <c r="I208" t="s">
        <v>18792</v>
      </c>
      <c r="J208" t="s">
        <v>659</v>
      </c>
      <c r="K208" t="s">
        <v>639</v>
      </c>
      <c r="L208" t="s">
        <v>640</v>
      </c>
      <c r="M208" t="s">
        <v>18790</v>
      </c>
      <c r="N208" t="s">
        <v>639</v>
      </c>
      <c r="O208" t="s">
        <v>647</v>
      </c>
      <c r="P208" t="s">
        <v>5</v>
      </c>
      <c r="Q208" t="s">
        <v>648</v>
      </c>
      <c r="R208" t="s">
        <v>640</v>
      </c>
      <c r="S208" t="s">
        <v>639</v>
      </c>
      <c r="T208" t="s">
        <v>18793</v>
      </c>
    </row>
    <row r="209" spans="1:20" x14ac:dyDescent="0.25">
      <c r="A209" t="s">
        <v>601</v>
      </c>
      <c r="B209" t="s">
        <v>602</v>
      </c>
      <c r="C209">
        <v>159</v>
      </c>
      <c r="D209">
        <v>1</v>
      </c>
      <c r="E209" t="s">
        <v>18794</v>
      </c>
      <c r="F209">
        <v>99</v>
      </c>
      <c r="G209">
        <v>0</v>
      </c>
      <c r="H209" t="s">
        <v>637</v>
      </c>
      <c r="I209" t="s">
        <v>18795</v>
      </c>
      <c r="J209" t="s">
        <v>771</v>
      </c>
      <c r="K209" t="s">
        <v>639</v>
      </c>
      <c r="L209" t="s">
        <v>640</v>
      </c>
      <c r="M209" t="s">
        <v>18796</v>
      </c>
      <c r="N209" t="s">
        <v>639</v>
      </c>
      <c r="O209" t="s">
        <v>647</v>
      </c>
      <c r="P209" t="s">
        <v>5</v>
      </c>
      <c r="Q209" t="s">
        <v>648</v>
      </c>
      <c r="R209" t="s">
        <v>640</v>
      </c>
      <c r="S209" t="s">
        <v>639</v>
      </c>
      <c r="T209" t="s">
        <v>18797</v>
      </c>
    </row>
    <row r="210" spans="1:20" x14ac:dyDescent="0.25">
      <c r="A210" t="s">
        <v>241</v>
      </c>
      <c r="B210" t="s">
        <v>247</v>
      </c>
      <c r="C210">
        <v>159</v>
      </c>
      <c r="D210">
        <v>1</v>
      </c>
      <c r="E210" t="s">
        <v>18798</v>
      </c>
      <c r="F210">
        <v>99</v>
      </c>
      <c r="G210">
        <v>0</v>
      </c>
      <c r="H210" t="s">
        <v>637</v>
      </c>
      <c r="I210" t="s">
        <v>18799</v>
      </c>
      <c r="J210" t="s">
        <v>664</v>
      </c>
      <c r="K210" t="s">
        <v>639</v>
      </c>
      <c r="L210" t="s">
        <v>640</v>
      </c>
      <c r="M210" t="s">
        <v>18797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639</v>
      </c>
      <c r="T210" t="s">
        <v>18797</v>
      </c>
    </row>
    <row r="211" spans="1:20" x14ac:dyDescent="0.25">
      <c r="A211" t="s">
        <v>77</v>
      </c>
      <c r="B211" t="s">
        <v>78</v>
      </c>
      <c r="C211">
        <v>27.5</v>
      </c>
      <c r="D211">
        <v>4</v>
      </c>
      <c r="E211" t="s">
        <v>18800</v>
      </c>
      <c r="F211">
        <v>165</v>
      </c>
      <c r="G211">
        <v>0</v>
      </c>
      <c r="H211" t="s">
        <v>649</v>
      </c>
      <c r="I211" t="s">
        <v>665</v>
      </c>
      <c r="J211" t="s">
        <v>666</v>
      </c>
      <c r="K211" t="s">
        <v>667</v>
      </c>
      <c r="L211" t="s">
        <v>668</v>
      </c>
      <c r="M211" t="s">
        <v>18801</v>
      </c>
      <c r="N211" t="s">
        <v>639</v>
      </c>
      <c r="O211" t="s">
        <v>656</v>
      </c>
      <c r="P211" t="s">
        <v>26</v>
      </c>
      <c r="Q211" t="s">
        <v>652</v>
      </c>
      <c r="R211" t="s">
        <v>640</v>
      </c>
      <c r="S211" t="s">
        <v>639</v>
      </c>
      <c r="T211" t="s">
        <v>18801</v>
      </c>
    </row>
    <row r="212" spans="1:20" x14ac:dyDescent="0.25">
      <c r="A212" t="s">
        <v>18</v>
      </c>
      <c r="B212" t="s">
        <v>19</v>
      </c>
      <c r="C212">
        <v>66.666666666666671</v>
      </c>
      <c r="D212">
        <v>3</v>
      </c>
      <c r="E212" t="s">
        <v>18802</v>
      </c>
      <c r="F212">
        <v>129</v>
      </c>
      <c r="G212">
        <v>0</v>
      </c>
      <c r="H212" t="s">
        <v>637</v>
      </c>
      <c r="I212" t="s">
        <v>18803</v>
      </c>
      <c r="J212" t="s">
        <v>757</v>
      </c>
      <c r="K212" t="s">
        <v>639</v>
      </c>
      <c r="L212" t="s">
        <v>640</v>
      </c>
      <c r="M212" t="s">
        <v>18804</v>
      </c>
      <c r="N212" t="s">
        <v>639</v>
      </c>
      <c r="O212" t="s">
        <v>641</v>
      </c>
      <c r="P212" t="s">
        <v>5</v>
      </c>
      <c r="Q212" t="s">
        <v>642</v>
      </c>
      <c r="R212" t="s">
        <v>640</v>
      </c>
      <c r="S212" t="s">
        <v>18805</v>
      </c>
      <c r="T212" t="s">
        <v>18804</v>
      </c>
    </row>
    <row r="213" spans="1:20" x14ac:dyDescent="0.25">
      <c r="A213" t="s">
        <v>22</v>
      </c>
      <c r="B213" t="s">
        <v>27</v>
      </c>
      <c r="C213">
        <v>66.333333333333329</v>
      </c>
      <c r="D213">
        <v>3</v>
      </c>
      <c r="E213" t="s">
        <v>18806</v>
      </c>
      <c r="F213">
        <v>197</v>
      </c>
      <c r="G213">
        <v>0</v>
      </c>
      <c r="H213" t="s">
        <v>637</v>
      </c>
      <c r="I213" t="s">
        <v>18807</v>
      </c>
      <c r="J213" t="s">
        <v>697</v>
      </c>
      <c r="K213" t="s">
        <v>639</v>
      </c>
      <c r="L213" t="s">
        <v>640</v>
      </c>
      <c r="M213" t="s">
        <v>18808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18809</v>
      </c>
      <c r="T213" t="s">
        <v>18808</v>
      </c>
    </row>
    <row r="214" spans="1:20" x14ac:dyDescent="0.25">
      <c r="A214" t="s">
        <v>239</v>
      </c>
      <c r="B214" t="s">
        <v>245</v>
      </c>
      <c r="C214">
        <v>159</v>
      </c>
      <c r="D214">
        <v>1</v>
      </c>
      <c r="E214" t="s">
        <v>18810</v>
      </c>
      <c r="F214">
        <v>99</v>
      </c>
      <c r="G214">
        <v>0</v>
      </c>
      <c r="H214" t="s">
        <v>637</v>
      </c>
      <c r="I214" t="s">
        <v>18811</v>
      </c>
      <c r="J214" t="s">
        <v>722</v>
      </c>
      <c r="K214" t="s">
        <v>639</v>
      </c>
      <c r="L214" t="s">
        <v>640</v>
      </c>
      <c r="M214" t="s">
        <v>18812</v>
      </c>
      <c r="N214" t="s">
        <v>639</v>
      </c>
      <c r="O214" t="s">
        <v>641</v>
      </c>
      <c r="P214" t="s">
        <v>5</v>
      </c>
      <c r="Q214" t="s">
        <v>642</v>
      </c>
      <c r="R214" t="s">
        <v>640</v>
      </c>
      <c r="S214" t="s">
        <v>18813</v>
      </c>
      <c r="T214" t="s">
        <v>18812</v>
      </c>
    </row>
    <row r="215" spans="1:20" x14ac:dyDescent="0.25">
      <c r="A215" t="s">
        <v>601</v>
      </c>
      <c r="B215" t="s">
        <v>602</v>
      </c>
      <c r="C215">
        <v>159</v>
      </c>
      <c r="D215">
        <v>1</v>
      </c>
      <c r="E215" t="s">
        <v>18814</v>
      </c>
      <c r="F215">
        <v>99</v>
      </c>
      <c r="G215">
        <v>0</v>
      </c>
      <c r="H215" t="s">
        <v>637</v>
      </c>
      <c r="I215" t="s">
        <v>18815</v>
      </c>
      <c r="J215" t="s">
        <v>655</v>
      </c>
      <c r="K215" t="s">
        <v>639</v>
      </c>
      <c r="L215" t="s">
        <v>640</v>
      </c>
      <c r="M215" t="s">
        <v>18816</v>
      </c>
      <c r="N215" t="s">
        <v>639</v>
      </c>
      <c r="O215" t="s">
        <v>660</v>
      </c>
      <c r="P215" t="s">
        <v>5</v>
      </c>
      <c r="Q215" t="s">
        <v>642</v>
      </c>
      <c r="R215" t="s">
        <v>640</v>
      </c>
      <c r="S215" t="s">
        <v>18817</v>
      </c>
      <c r="T215" t="s">
        <v>18816</v>
      </c>
    </row>
    <row r="216" spans="1:20" x14ac:dyDescent="0.25">
      <c r="A216" t="s">
        <v>241</v>
      </c>
      <c r="B216" t="s">
        <v>247</v>
      </c>
      <c r="C216">
        <v>139</v>
      </c>
      <c r="D216">
        <v>1</v>
      </c>
      <c r="E216" t="s">
        <v>18818</v>
      </c>
      <c r="F216">
        <v>215</v>
      </c>
      <c r="G216">
        <v>0</v>
      </c>
      <c r="H216" t="s">
        <v>751</v>
      </c>
      <c r="I216" t="s">
        <v>18819</v>
      </c>
      <c r="J216" t="s">
        <v>18820</v>
      </c>
      <c r="K216" t="s">
        <v>923</v>
      </c>
      <c r="L216" t="s">
        <v>18821</v>
      </c>
      <c r="M216" t="s">
        <v>18816</v>
      </c>
      <c r="N216" t="s">
        <v>1010</v>
      </c>
      <c r="O216" t="s">
        <v>753</v>
      </c>
      <c r="P216" t="s">
        <v>744</v>
      </c>
      <c r="Q216" t="s">
        <v>745</v>
      </c>
      <c r="R216" t="s">
        <v>640</v>
      </c>
      <c r="S216" t="s">
        <v>18822</v>
      </c>
      <c r="T216" t="s">
        <v>18823</v>
      </c>
    </row>
    <row r="217" spans="1:20" x14ac:dyDescent="0.25">
      <c r="A217" t="s">
        <v>240</v>
      </c>
      <c r="B217" t="s">
        <v>246</v>
      </c>
      <c r="C217">
        <v>139</v>
      </c>
      <c r="D217">
        <v>1</v>
      </c>
      <c r="E217" t="s">
        <v>18818</v>
      </c>
      <c r="F217">
        <v>215</v>
      </c>
      <c r="G217">
        <v>0</v>
      </c>
      <c r="H217" t="s">
        <v>751</v>
      </c>
      <c r="I217" t="s">
        <v>18819</v>
      </c>
      <c r="J217" t="s">
        <v>18820</v>
      </c>
      <c r="K217" t="s">
        <v>923</v>
      </c>
      <c r="L217" t="s">
        <v>18821</v>
      </c>
      <c r="M217" t="s">
        <v>18816</v>
      </c>
      <c r="N217" t="s">
        <v>1010</v>
      </c>
      <c r="O217" t="s">
        <v>753</v>
      </c>
      <c r="P217" t="s">
        <v>744</v>
      </c>
      <c r="Q217" t="s">
        <v>745</v>
      </c>
      <c r="R217" t="s">
        <v>640</v>
      </c>
      <c r="S217" t="s">
        <v>18822</v>
      </c>
      <c r="T217" t="s">
        <v>18823</v>
      </c>
    </row>
    <row r="218" spans="1:20" x14ac:dyDescent="0.25">
      <c r="A218" t="s">
        <v>77</v>
      </c>
      <c r="B218" t="s">
        <v>78</v>
      </c>
      <c r="C218">
        <v>33.333333333333336</v>
      </c>
      <c r="D218">
        <v>3</v>
      </c>
      <c r="E218" t="s">
        <v>18824</v>
      </c>
      <c r="F218">
        <v>134.99</v>
      </c>
      <c r="G218">
        <v>0</v>
      </c>
      <c r="H218" t="s">
        <v>637</v>
      </c>
      <c r="I218" t="s">
        <v>18825</v>
      </c>
      <c r="J218" t="s">
        <v>659</v>
      </c>
      <c r="K218" t="s">
        <v>639</v>
      </c>
      <c r="L218" t="s">
        <v>640</v>
      </c>
      <c r="M218" t="s">
        <v>18826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18827</v>
      </c>
      <c r="T218" t="s">
        <v>18826</v>
      </c>
    </row>
    <row r="219" spans="1:20" x14ac:dyDescent="0.25">
      <c r="A219" t="s">
        <v>601</v>
      </c>
      <c r="B219" t="s">
        <v>602</v>
      </c>
      <c r="C219">
        <v>159</v>
      </c>
      <c r="D219">
        <v>1</v>
      </c>
      <c r="E219" t="s">
        <v>18828</v>
      </c>
      <c r="F219">
        <v>198</v>
      </c>
      <c r="G219">
        <v>0</v>
      </c>
      <c r="H219" t="s">
        <v>637</v>
      </c>
      <c r="I219" t="s">
        <v>18829</v>
      </c>
      <c r="J219" t="s">
        <v>673</v>
      </c>
      <c r="K219" t="s">
        <v>639</v>
      </c>
      <c r="L219" t="s">
        <v>640</v>
      </c>
      <c r="M219" t="s">
        <v>18830</v>
      </c>
      <c r="N219" t="s">
        <v>639</v>
      </c>
      <c r="O219" t="s">
        <v>647</v>
      </c>
      <c r="P219" t="s">
        <v>5</v>
      </c>
      <c r="Q219" t="s">
        <v>648</v>
      </c>
      <c r="R219" t="s">
        <v>640</v>
      </c>
      <c r="S219" t="s">
        <v>18831</v>
      </c>
      <c r="T219" t="s">
        <v>18830</v>
      </c>
    </row>
    <row r="220" spans="1:20" x14ac:dyDescent="0.25">
      <c r="A220" t="s">
        <v>239</v>
      </c>
      <c r="B220" t="s">
        <v>245</v>
      </c>
      <c r="C220">
        <v>159</v>
      </c>
      <c r="D220">
        <v>1</v>
      </c>
      <c r="E220" t="s">
        <v>18828</v>
      </c>
      <c r="F220">
        <v>198</v>
      </c>
      <c r="G220">
        <v>0</v>
      </c>
      <c r="H220" t="s">
        <v>637</v>
      </c>
      <c r="I220" t="s">
        <v>18829</v>
      </c>
      <c r="J220" t="s">
        <v>673</v>
      </c>
      <c r="K220" t="s">
        <v>639</v>
      </c>
      <c r="L220" t="s">
        <v>640</v>
      </c>
      <c r="M220" t="s">
        <v>18830</v>
      </c>
      <c r="N220" t="s">
        <v>639</v>
      </c>
      <c r="O220" t="s">
        <v>647</v>
      </c>
      <c r="P220" t="s">
        <v>5</v>
      </c>
      <c r="Q220" t="s">
        <v>648</v>
      </c>
      <c r="R220" t="s">
        <v>640</v>
      </c>
      <c r="S220" t="s">
        <v>18831</v>
      </c>
      <c r="T220" t="s">
        <v>18830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3</v>
      </c>
      <c r="E221" t="s">
        <v>18832</v>
      </c>
      <c r="F221">
        <v>329</v>
      </c>
      <c r="G221">
        <v>0</v>
      </c>
      <c r="H221" t="s">
        <v>637</v>
      </c>
      <c r="I221" t="s">
        <v>18833</v>
      </c>
      <c r="J221" t="s">
        <v>728</v>
      </c>
      <c r="K221" t="s">
        <v>639</v>
      </c>
      <c r="L221" t="s">
        <v>640</v>
      </c>
      <c r="M221" t="s">
        <v>18830</v>
      </c>
      <c r="N221" t="s">
        <v>639</v>
      </c>
      <c r="O221" t="s">
        <v>647</v>
      </c>
      <c r="P221" t="s">
        <v>5</v>
      </c>
      <c r="Q221" t="s">
        <v>648</v>
      </c>
      <c r="R221" t="s">
        <v>640</v>
      </c>
      <c r="S221" t="s">
        <v>18834</v>
      </c>
      <c r="T221" t="s">
        <v>18835</v>
      </c>
    </row>
    <row r="222" spans="1:20" x14ac:dyDescent="0.25">
      <c r="A222" t="s">
        <v>101</v>
      </c>
      <c r="B222" t="s">
        <v>12585</v>
      </c>
      <c r="C222">
        <v>120</v>
      </c>
      <c r="D222">
        <v>2</v>
      </c>
      <c r="E222" t="s">
        <v>18832</v>
      </c>
      <c r="F222">
        <v>329</v>
      </c>
      <c r="G222">
        <v>0</v>
      </c>
      <c r="H222" t="s">
        <v>637</v>
      </c>
      <c r="I222" t="s">
        <v>18833</v>
      </c>
      <c r="J222" t="s">
        <v>728</v>
      </c>
      <c r="K222" t="s">
        <v>639</v>
      </c>
      <c r="L222" t="s">
        <v>640</v>
      </c>
      <c r="M222" t="s">
        <v>18830</v>
      </c>
      <c r="N222" t="s">
        <v>639</v>
      </c>
      <c r="O222" t="s">
        <v>647</v>
      </c>
      <c r="P222" t="s">
        <v>5</v>
      </c>
      <c r="Q222" t="s">
        <v>648</v>
      </c>
      <c r="R222" t="s">
        <v>640</v>
      </c>
      <c r="S222" t="s">
        <v>18834</v>
      </c>
      <c r="T222" t="s">
        <v>18835</v>
      </c>
    </row>
    <row r="223" spans="1:20" x14ac:dyDescent="0.25">
      <c r="A223" t="s">
        <v>77</v>
      </c>
      <c r="B223" t="s">
        <v>78</v>
      </c>
      <c r="C223">
        <v>33.333333333333336</v>
      </c>
      <c r="D223">
        <v>3</v>
      </c>
      <c r="E223" t="s">
        <v>18836</v>
      </c>
      <c r="F223">
        <v>154.99</v>
      </c>
      <c r="G223">
        <v>20</v>
      </c>
      <c r="H223" t="s">
        <v>637</v>
      </c>
      <c r="I223" t="s">
        <v>18837</v>
      </c>
      <c r="J223" t="s">
        <v>713</v>
      </c>
      <c r="K223" t="s">
        <v>639</v>
      </c>
      <c r="L223" t="s">
        <v>640</v>
      </c>
      <c r="M223" t="s">
        <v>18838</v>
      </c>
      <c r="N223" t="s">
        <v>639</v>
      </c>
      <c r="O223" t="s">
        <v>641</v>
      </c>
      <c r="P223" t="s">
        <v>5</v>
      </c>
      <c r="Q223" t="s">
        <v>642</v>
      </c>
      <c r="R223" t="s">
        <v>640</v>
      </c>
      <c r="S223" t="s">
        <v>18839</v>
      </c>
      <c r="T223" t="s">
        <v>18838</v>
      </c>
    </row>
    <row r="224" spans="1:20" x14ac:dyDescent="0.25">
      <c r="A224" t="s">
        <v>99</v>
      </c>
      <c r="B224" t="s">
        <v>100</v>
      </c>
      <c r="C224">
        <v>10</v>
      </c>
      <c r="D224">
        <v>30</v>
      </c>
      <c r="E224" t="s">
        <v>18840</v>
      </c>
      <c r="F224">
        <v>426</v>
      </c>
      <c r="G224">
        <v>0</v>
      </c>
      <c r="H224" t="s">
        <v>649</v>
      </c>
      <c r="I224" t="s">
        <v>907</v>
      </c>
      <c r="J224" t="s">
        <v>18841</v>
      </c>
      <c r="K224" t="s">
        <v>18842</v>
      </c>
      <c r="L224" t="s">
        <v>882</v>
      </c>
      <c r="M224" t="s">
        <v>18843</v>
      </c>
      <c r="N224" t="s">
        <v>639</v>
      </c>
      <c r="O224" t="s">
        <v>651</v>
      </c>
      <c r="P224" t="s">
        <v>26</v>
      </c>
      <c r="Q224" t="s">
        <v>652</v>
      </c>
      <c r="R224" t="s">
        <v>640</v>
      </c>
      <c r="S224" t="s">
        <v>18844</v>
      </c>
      <c r="T224" t="s">
        <v>18845</v>
      </c>
    </row>
    <row r="225" spans="1:20" x14ac:dyDescent="0.25">
      <c r="A225" t="s">
        <v>72</v>
      </c>
      <c r="B225" t="s">
        <v>799</v>
      </c>
      <c r="C225">
        <v>93</v>
      </c>
      <c r="D225">
        <v>1</v>
      </c>
      <c r="E225" t="s">
        <v>18840</v>
      </c>
      <c r="F225">
        <v>426</v>
      </c>
      <c r="G225">
        <v>0</v>
      </c>
      <c r="H225" t="s">
        <v>649</v>
      </c>
      <c r="I225" t="s">
        <v>907</v>
      </c>
      <c r="J225" t="s">
        <v>18841</v>
      </c>
      <c r="K225" t="s">
        <v>18842</v>
      </c>
      <c r="L225" t="s">
        <v>882</v>
      </c>
      <c r="M225" t="s">
        <v>18843</v>
      </c>
      <c r="N225" t="s">
        <v>639</v>
      </c>
      <c r="O225" t="s">
        <v>651</v>
      </c>
      <c r="P225" t="s">
        <v>26</v>
      </c>
      <c r="Q225" t="s">
        <v>652</v>
      </c>
      <c r="R225" t="s">
        <v>640</v>
      </c>
      <c r="S225" t="s">
        <v>18844</v>
      </c>
      <c r="T225" t="s">
        <v>18845</v>
      </c>
    </row>
    <row r="226" spans="1:20" x14ac:dyDescent="0.25">
      <c r="A226" t="s">
        <v>241</v>
      </c>
      <c r="B226" t="s">
        <v>247</v>
      </c>
      <c r="C226">
        <v>159</v>
      </c>
      <c r="D226">
        <v>1</v>
      </c>
      <c r="E226" t="s">
        <v>18846</v>
      </c>
      <c r="F226">
        <v>99</v>
      </c>
      <c r="G226">
        <v>0</v>
      </c>
      <c r="H226" t="s">
        <v>637</v>
      </c>
      <c r="I226" t="s">
        <v>970</v>
      </c>
      <c r="J226" t="s">
        <v>658</v>
      </c>
      <c r="K226" t="s">
        <v>639</v>
      </c>
      <c r="L226" t="s">
        <v>640</v>
      </c>
      <c r="M226" t="s">
        <v>18843</v>
      </c>
      <c r="N226" t="s">
        <v>639</v>
      </c>
      <c r="O226" t="s">
        <v>647</v>
      </c>
      <c r="P226" t="s">
        <v>5</v>
      </c>
      <c r="Q226" t="s">
        <v>648</v>
      </c>
      <c r="R226" t="s">
        <v>640</v>
      </c>
      <c r="S226" t="s">
        <v>18847</v>
      </c>
      <c r="T226" t="s">
        <v>18848</v>
      </c>
    </row>
    <row r="227" spans="1:20" x14ac:dyDescent="0.25">
      <c r="A227" t="s">
        <v>241</v>
      </c>
      <c r="B227" t="s">
        <v>247</v>
      </c>
      <c r="C227">
        <v>139</v>
      </c>
      <c r="D227">
        <v>2</v>
      </c>
      <c r="E227" t="s">
        <v>18849</v>
      </c>
      <c r="F227">
        <v>215</v>
      </c>
      <c r="G227">
        <v>0</v>
      </c>
      <c r="H227" t="s">
        <v>751</v>
      </c>
      <c r="I227" t="s">
        <v>18850</v>
      </c>
      <c r="J227" t="s">
        <v>18851</v>
      </c>
      <c r="K227" t="s">
        <v>776</v>
      </c>
      <c r="L227" t="s">
        <v>18852</v>
      </c>
      <c r="M227" t="s">
        <v>18853</v>
      </c>
      <c r="N227" t="s">
        <v>1010</v>
      </c>
      <c r="O227" t="s">
        <v>753</v>
      </c>
      <c r="P227" t="s">
        <v>744</v>
      </c>
      <c r="Q227" t="s">
        <v>745</v>
      </c>
      <c r="R227" t="s">
        <v>640</v>
      </c>
      <c r="S227" t="s">
        <v>18854</v>
      </c>
      <c r="T227" t="s">
        <v>18853</v>
      </c>
    </row>
    <row r="228" spans="1:20" x14ac:dyDescent="0.25">
      <c r="A228" t="s">
        <v>241</v>
      </c>
      <c r="B228" t="s">
        <v>247</v>
      </c>
      <c r="C228">
        <v>159</v>
      </c>
      <c r="D228">
        <v>1</v>
      </c>
      <c r="E228" t="s">
        <v>18855</v>
      </c>
      <c r="F228">
        <v>100</v>
      </c>
      <c r="G228">
        <v>1</v>
      </c>
      <c r="H228" t="s">
        <v>637</v>
      </c>
      <c r="I228" t="s">
        <v>18856</v>
      </c>
      <c r="J228" t="s">
        <v>715</v>
      </c>
      <c r="K228" t="s">
        <v>639</v>
      </c>
      <c r="L228" t="s">
        <v>640</v>
      </c>
      <c r="M228" t="s">
        <v>18857</v>
      </c>
      <c r="N228" t="s">
        <v>639</v>
      </c>
      <c r="O228" t="s">
        <v>647</v>
      </c>
      <c r="P228" t="s">
        <v>5</v>
      </c>
      <c r="Q228" t="s">
        <v>648</v>
      </c>
      <c r="R228" t="s">
        <v>640</v>
      </c>
      <c r="S228" t="s">
        <v>18858</v>
      </c>
      <c r="T228" t="s">
        <v>18857</v>
      </c>
    </row>
    <row r="229" spans="1:20" x14ac:dyDescent="0.25">
      <c r="A229" t="s">
        <v>239</v>
      </c>
      <c r="B229" t="s">
        <v>245</v>
      </c>
      <c r="C229">
        <v>159</v>
      </c>
      <c r="D229">
        <v>1</v>
      </c>
      <c r="E229" t="s">
        <v>18859</v>
      </c>
      <c r="F229">
        <v>99</v>
      </c>
      <c r="G229">
        <v>0</v>
      </c>
      <c r="H229" t="s">
        <v>637</v>
      </c>
      <c r="I229" t="s">
        <v>18860</v>
      </c>
      <c r="J229" t="s">
        <v>663</v>
      </c>
      <c r="K229" t="s">
        <v>639</v>
      </c>
      <c r="L229" t="s">
        <v>640</v>
      </c>
      <c r="M229" t="s">
        <v>18861</v>
      </c>
      <c r="N229" t="s">
        <v>639</v>
      </c>
      <c r="O229" t="s">
        <v>660</v>
      </c>
      <c r="P229" t="s">
        <v>5</v>
      </c>
      <c r="Q229" t="s">
        <v>642</v>
      </c>
      <c r="R229" t="s">
        <v>640</v>
      </c>
      <c r="S229" t="s">
        <v>18862</v>
      </c>
      <c r="T229" t="s">
        <v>18861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18863</v>
      </c>
      <c r="F230">
        <v>100</v>
      </c>
      <c r="G230">
        <v>0</v>
      </c>
      <c r="H230" t="s">
        <v>637</v>
      </c>
      <c r="I230" t="s">
        <v>18864</v>
      </c>
      <c r="J230" t="s">
        <v>727</v>
      </c>
      <c r="K230" t="s">
        <v>639</v>
      </c>
      <c r="L230" t="s">
        <v>640</v>
      </c>
      <c r="M230" t="s">
        <v>18865</v>
      </c>
      <c r="N230" t="s">
        <v>639</v>
      </c>
      <c r="O230" t="s">
        <v>647</v>
      </c>
      <c r="P230" t="s">
        <v>5</v>
      </c>
      <c r="Q230" t="s">
        <v>648</v>
      </c>
      <c r="R230" t="s">
        <v>640</v>
      </c>
      <c r="S230" t="s">
        <v>18866</v>
      </c>
      <c r="T230" t="s">
        <v>18865</v>
      </c>
    </row>
    <row r="231" spans="1:20" x14ac:dyDescent="0.25">
      <c r="A231" t="s">
        <v>110</v>
      </c>
      <c r="B231" t="s">
        <v>111</v>
      </c>
      <c r="C231">
        <v>65</v>
      </c>
      <c r="D231">
        <v>1</v>
      </c>
      <c r="E231" t="s">
        <v>18867</v>
      </c>
      <c r="F231">
        <v>325</v>
      </c>
      <c r="G231">
        <v>0</v>
      </c>
      <c r="H231" t="s">
        <v>649</v>
      </c>
      <c r="I231" t="s">
        <v>18868</v>
      </c>
      <c r="J231" t="s">
        <v>18869</v>
      </c>
      <c r="K231" t="s">
        <v>833</v>
      </c>
      <c r="L231" t="s">
        <v>3346</v>
      </c>
      <c r="M231" t="s">
        <v>18870</v>
      </c>
      <c r="N231" t="s">
        <v>1010</v>
      </c>
      <c r="O231" t="s">
        <v>753</v>
      </c>
      <c r="P231" t="s">
        <v>18871</v>
      </c>
      <c r="Q231" t="s">
        <v>642</v>
      </c>
      <c r="R231" t="s">
        <v>640</v>
      </c>
      <c r="S231" t="s">
        <v>18872</v>
      </c>
      <c r="T231" t="s">
        <v>18870</v>
      </c>
    </row>
    <row r="232" spans="1:20" x14ac:dyDescent="0.25">
      <c r="A232" t="s">
        <v>14</v>
      </c>
      <c r="B232" t="s">
        <v>15</v>
      </c>
      <c r="C232">
        <v>65</v>
      </c>
      <c r="D232">
        <v>2</v>
      </c>
      <c r="E232" t="s">
        <v>18867</v>
      </c>
      <c r="F232">
        <v>325</v>
      </c>
      <c r="G232">
        <v>0</v>
      </c>
      <c r="H232" t="s">
        <v>649</v>
      </c>
      <c r="I232" t="s">
        <v>18868</v>
      </c>
      <c r="J232" t="s">
        <v>18869</v>
      </c>
      <c r="K232" t="s">
        <v>833</v>
      </c>
      <c r="L232" t="s">
        <v>3346</v>
      </c>
      <c r="M232" t="s">
        <v>18870</v>
      </c>
      <c r="N232" t="s">
        <v>1010</v>
      </c>
      <c r="O232" t="s">
        <v>753</v>
      </c>
      <c r="P232" t="s">
        <v>18871</v>
      </c>
      <c r="Q232" t="s">
        <v>642</v>
      </c>
      <c r="R232" t="s">
        <v>640</v>
      </c>
      <c r="S232" t="s">
        <v>18872</v>
      </c>
      <c r="T232" t="s">
        <v>18870</v>
      </c>
    </row>
    <row r="233" spans="1:20" x14ac:dyDescent="0.25">
      <c r="A233" t="s">
        <v>10</v>
      </c>
      <c r="B233" t="s">
        <v>11</v>
      </c>
      <c r="C233">
        <v>65</v>
      </c>
      <c r="D233">
        <v>2</v>
      </c>
      <c r="E233" t="s">
        <v>18867</v>
      </c>
      <c r="F233">
        <v>325</v>
      </c>
      <c r="G233">
        <v>0</v>
      </c>
      <c r="H233" t="s">
        <v>649</v>
      </c>
      <c r="I233" t="s">
        <v>18868</v>
      </c>
      <c r="J233" t="s">
        <v>18869</v>
      </c>
      <c r="K233" t="s">
        <v>833</v>
      </c>
      <c r="L233" t="s">
        <v>3346</v>
      </c>
      <c r="M233" t="s">
        <v>18870</v>
      </c>
      <c r="N233" t="s">
        <v>1010</v>
      </c>
      <c r="O233" t="s">
        <v>753</v>
      </c>
      <c r="P233" t="s">
        <v>18871</v>
      </c>
      <c r="Q233" t="s">
        <v>642</v>
      </c>
      <c r="R233" t="s">
        <v>640</v>
      </c>
      <c r="S233" t="s">
        <v>18872</v>
      </c>
      <c r="T233" t="s">
        <v>18870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18873</v>
      </c>
      <c r="F234">
        <v>200</v>
      </c>
      <c r="G234">
        <v>0</v>
      </c>
      <c r="H234" t="s">
        <v>637</v>
      </c>
      <c r="I234" t="s">
        <v>955</v>
      </c>
      <c r="J234" t="s">
        <v>755</v>
      </c>
      <c r="K234" t="s">
        <v>639</v>
      </c>
      <c r="L234" t="s">
        <v>640</v>
      </c>
      <c r="M234" t="s">
        <v>18874</v>
      </c>
      <c r="N234" t="s">
        <v>639</v>
      </c>
      <c r="O234" t="s">
        <v>641</v>
      </c>
      <c r="P234" t="s">
        <v>5</v>
      </c>
      <c r="Q234" t="s">
        <v>642</v>
      </c>
      <c r="R234" t="s">
        <v>640</v>
      </c>
      <c r="S234" t="s">
        <v>18875</v>
      </c>
      <c r="T234" t="s">
        <v>18874</v>
      </c>
    </row>
    <row r="235" spans="1:20" x14ac:dyDescent="0.25">
      <c r="A235" t="s">
        <v>147</v>
      </c>
      <c r="B235" t="s">
        <v>148</v>
      </c>
      <c r="C235">
        <v>65</v>
      </c>
      <c r="D235">
        <v>12</v>
      </c>
      <c r="E235" t="s">
        <v>18876</v>
      </c>
      <c r="F235">
        <v>399</v>
      </c>
      <c r="G235">
        <v>0</v>
      </c>
      <c r="H235" t="s">
        <v>637</v>
      </c>
      <c r="I235" t="s">
        <v>17534</v>
      </c>
      <c r="J235" t="s">
        <v>670</v>
      </c>
      <c r="K235" t="s">
        <v>639</v>
      </c>
      <c r="L235" t="s">
        <v>640</v>
      </c>
      <c r="M235" t="s">
        <v>18877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18878</v>
      </c>
      <c r="T235" t="s">
        <v>18877</v>
      </c>
    </row>
    <row r="236" spans="1:20" x14ac:dyDescent="0.25">
      <c r="A236" t="s">
        <v>116</v>
      </c>
      <c r="B236" t="s">
        <v>117</v>
      </c>
      <c r="C236">
        <v>12</v>
      </c>
      <c r="D236">
        <v>20</v>
      </c>
      <c r="E236" t="s">
        <v>18879</v>
      </c>
      <c r="F236">
        <v>280</v>
      </c>
      <c r="G236">
        <v>0</v>
      </c>
      <c r="H236" t="s">
        <v>649</v>
      </c>
      <c r="I236" t="s">
        <v>18880</v>
      </c>
      <c r="J236" t="s">
        <v>18881</v>
      </c>
      <c r="K236" t="s">
        <v>7141</v>
      </c>
      <c r="L236" t="s">
        <v>834</v>
      </c>
      <c r="M236" t="s">
        <v>18882</v>
      </c>
      <c r="N236" t="s">
        <v>639</v>
      </c>
      <c r="O236" t="s">
        <v>651</v>
      </c>
      <c r="P236" t="s">
        <v>26</v>
      </c>
      <c r="Q236" t="s">
        <v>652</v>
      </c>
      <c r="R236" t="s">
        <v>640</v>
      </c>
      <c r="S236" t="s">
        <v>18883</v>
      </c>
      <c r="T236" t="s">
        <v>18882</v>
      </c>
    </row>
    <row r="237" spans="1:20" x14ac:dyDescent="0.25">
      <c r="A237" t="s">
        <v>77</v>
      </c>
      <c r="B237" t="s">
        <v>78</v>
      </c>
      <c r="C237">
        <v>49</v>
      </c>
      <c r="D237">
        <v>1</v>
      </c>
      <c r="E237" t="s">
        <v>18884</v>
      </c>
      <c r="F237">
        <v>49</v>
      </c>
      <c r="G237">
        <v>0</v>
      </c>
      <c r="H237" t="s">
        <v>649</v>
      </c>
      <c r="I237" t="s">
        <v>981</v>
      </c>
      <c r="J237" t="s">
        <v>18885</v>
      </c>
      <c r="K237" t="s">
        <v>885</v>
      </c>
      <c r="L237" t="s">
        <v>893</v>
      </c>
      <c r="M237" t="s">
        <v>18830</v>
      </c>
      <c r="N237" t="s">
        <v>639</v>
      </c>
      <c r="O237" t="s">
        <v>651</v>
      </c>
      <c r="P237" t="s">
        <v>26</v>
      </c>
      <c r="Q237" t="s">
        <v>652</v>
      </c>
      <c r="R237" t="s">
        <v>640</v>
      </c>
      <c r="S237" t="s">
        <v>18886</v>
      </c>
      <c r="T237" t="s">
        <v>18887</v>
      </c>
    </row>
    <row r="238" spans="1:20" x14ac:dyDescent="0.25">
      <c r="A238" t="s">
        <v>239</v>
      </c>
      <c r="B238" t="s">
        <v>245</v>
      </c>
      <c r="C238">
        <v>139</v>
      </c>
      <c r="D238">
        <v>1</v>
      </c>
      <c r="E238" t="s">
        <v>18888</v>
      </c>
      <c r="F238">
        <v>238</v>
      </c>
      <c r="G238">
        <v>0</v>
      </c>
      <c r="H238" t="s">
        <v>649</v>
      </c>
      <c r="I238" t="s">
        <v>18889</v>
      </c>
      <c r="J238" t="s">
        <v>18890</v>
      </c>
      <c r="K238" t="s">
        <v>10584</v>
      </c>
      <c r="L238" t="s">
        <v>786</v>
      </c>
      <c r="M238" t="s">
        <v>18891</v>
      </c>
      <c r="N238" t="s">
        <v>639</v>
      </c>
      <c r="O238" t="s">
        <v>651</v>
      </c>
      <c r="P238" t="s">
        <v>26</v>
      </c>
      <c r="Q238" t="s">
        <v>652</v>
      </c>
      <c r="R238" t="s">
        <v>640</v>
      </c>
      <c r="S238" t="s">
        <v>18892</v>
      </c>
      <c r="T238" t="s">
        <v>18891</v>
      </c>
    </row>
    <row r="239" spans="1:20" x14ac:dyDescent="0.25">
      <c r="A239" t="s">
        <v>101</v>
      </c>
      <c r="B239" t="s">
        <v>74</v>
      </c>
      <c r="C239">
        <v>99</v>
      </c>
      <c r="D239">
        <v>1</v>
      </c>
      <c r="E239" t="s">
        <v>18888</v>
      </c>
      <c r="F239">
        <v>238</v>
      </c>
      <c r="G239">
        <v>0</v>
      </c>
      <c r="H239" t="s">
        <v>649</v>
      </c>
      <c r="I239" t="s">
        <v>18889</v>
      </c>
      <c r="J239" t="s">
        <v>18890</v>
      </c>
      <c r="K239" t="s">
        <v>10584</v>
      </c>
      <c r="L239" t="s">
        <v>786</v>
      </c>
      <c r="M239" t="s">
        <v>18891</v>
      </c>
      <c r="N239" t="s">
        <v>639</v>
      </c>
      <c r="O239" t="s">
        <v>651</v>
      </c>
      <c r="P239" t="s">
        <v>26</v>
      </c>
      <c r="Q239" t="s">
        <v>652</v>
      </c>
      <c r="R239" t="s">
        <v>640</v>
      </c>
      <c r="S239" t="s">
        <v>18892</v>
      </c>
      <c r="T239" t="s">
        <v>18891</v>
      </c>
    </row>
    <row r="240" spans="1:20" x14ac:dyDescent="0.25">
      <c r="A240" t="s">
        <v>239</v>
      </c>
      <c r="B240" t="s">
        <v>245</v>
      </c>
      <c r="C240">
        <v>159</v>
      </c>
      <c r="D240">
        <v>1</v>
      </c>
      <c r="E240" t="s">
        <v>18893</v>
      </c>
      <c r="F240">
        <v>99</v>
      </c>
      <c r="G240">
        <v>0</v>
      </c>
      <c r="H240" t="s">
        <v>637</v>
      </c>
      <c r="I240" t="s">
        <v>11803</v>
      </c>
      <c r="J240" t="s">
        <v>697</v>
      </c>
      <c r="K240" t="s">
        <v>639</v>
      </c>
      <c r="L240" t="s">
        <v>640</v>
      </c>
      <c r="M240" t="s">
        <v>18894</v>
      </c>
      <c r="N240" t="s">
        <v>639</v>
      </c>
      <c r="O240" t="s">
        <v>641</v>
      </c>
      <c r="P240" t="s">
        <v>5</v>
      </c>
      <c r="Q240" t="s">
        <v>642</v>
      </c>
      <c r="R240" t="s">
        <v>640</v>
      </c>
      <c r="S240" t="s">
        <v>18895</v>
      </c>
      <c r="T240" t="s">
        <v>18894</v>
      </c>
    </row>
    <row r="241" spans="1:20" x14ac:dyDescent="0.25">
      <c r="A241" t="s">
        <v>601</v>
      </c>
      <c r="B241" t="s">
        <v>13546</v>
      </c>
      <c r="C241">
        <v>87.2</v>
      </c>
      <c r="D241">
        <v>1</v>
      </c>
      <c r="E241" t="s">
        <v>18896</v>
      </c>
      <c r="F241">
        <v>87.2</v>
      </c>
      <c r="G241">
        <v>0</v>
      </c>
      <c r="H241" t="s">
        <v>677</v>
      </c>
      <c r="I241" t="s">
        <v>13548</v>
      </c>
      <c r="J241" t="s">
        <v>13549</v>
      </c>
      <c r="K241" t="s">
        <v>8512</v>
      </c>
      <c r="L241" t="s">
        <v>13550</v>
      </c>
      <c r="M241" t="s">
        <v>18897</v>
      </c>
      <c r="N241" t="s">
        <v>639</v>
      </c>
      <c r="O241" t="s">
        <v>678</v>
      </c>
      <c r="P241" t="s">
        <v>23</v>
      </c>
      <c r="Q241" t="s">
        <v>679</v>
      </c>
      <c r="R241" t="s">
        <v>640</v>
      </c>
      <c r="S241" t="s">
        <v>639</v>
      </c>
      <c r="T241" t="s">
        <v>18897</v>
      </c>
    </row>
    <row r="242" spans="1:20" x14ac:dyDescent="0.25">
      <c r="A242" t="s">
        <v>601</v>
      </c>
      <c r="B242" t="s">
        <v>602</v>
      </c>
      <c r="C242">
        <v>99.5</v>
      </c>
      <c r="D242">
        <v>1</v>
      </c>
      <c r="E242" t="s">
        <v>18898</v>
      </c>
      <c r="F242">
        <v>398</v>
      </c>
      <c r="G242">
        <v>0</v>
      </c>
      <c r="H242" t="s">
        <v>751</v>
      </c>
      <c r="I242" t="s">
        <v>640</v>
      </c>
      <c r="J242" t="s">
        <v>640</v>
      </c>
      <c r="K242" t="s">
        <v>639</v>
      </c>
      <c r="L242" t="s">
        <v>640</v>
      </c>
      <c r="M242" t="s">
        <v>18899</v>
      </c>
      <c r="N242" t="s">
        <v>1010</v>
      </c>
      <c r="O242" t="s">
        <v>753</v>
      </c>
      <c r="P242" t="s">
        <v>744</v>
      </c>
      <c r="Q242" t="s">
        <v>642</v>
      </c>
      <c r="R242" t="s">
        <v>640</v>
      </c>
      <c r="S242" t="s">
        <v>639</v>
      </c>
      <c r="T242" t="s">
        <v>18899</v>
      </c>
    </row>
    <row r="243" spans="1:20" x14ac:dyDescent="0.25">
      <c r="A243" t="s">
        <v>241</v>
      </c>
      <c r="B243" t="s">
        <v>247</v>
      </c>
      <c r="C243">
        <v>99.5</v>
      </c>
      <c r="D243">
        <v>1</v>
      </c>
      <c r="E243" t="s">
        <v>18898</v>
      </c>
      <c r="F243">
        <v>398</v>
      </c>
      <c r="G243">
        <v>0</v>
      </c>
      <c r="H243" t="s">
        <v>751</v>
      </c>
      <c r="I243" t="s">
        <v>640</v>
      </c>
      <c r="J243" t="s">
        <v>640</v>
      </c>
      <c r="K243" t="s">
        <v>639</v>
      </c>
      <c r="L243" t="s">
        <v>640</v>
      </c>
      <c r="M243" t="s">
        <v>18899</v>
      </c>
      <c r="N243" t="s">
        <v>1010</v>
      </c>
      <c r="O243" t="s">
        <v>753</v>
      </c>
      <c r="P243" t="s">
        <v>744</v>
      </c>
      <c r="Q243" t="s">
        <v>642</v>
      </c>
      <c r="R243" t="s">
        <v>640</v>
      </c>
      <c r="S243" t="s">
        <v>639</v>
      </c>
      <c r="T243" t="s">
        <v>18899</v>
      </c>
    </row>
    <row r="244" spans="1:20" x14ac:dyDescent="0.25">
      <c r="A244" t="s">
        <v>240</v>
      </c>
      <c r="B244" t="s">
        <v>246</v>
      </c>
      <c r="C244">
        <v>99.5</v>
      </c>
      <c r="D244">
        <v>1</v>
      </c>
      <c r="E244" t="s">
        <v>18898</v>
      </c>
      <c r="F244">
        <v>398</v>
      </c>
      <c r="G244">
        <v>0</v>
      </c>
      <c r="H244" t="s">
        <v>751</v>
      </c>
      <c r="I244" t="s">
        <v>640</v>
      </c>
      <c r="J244" t="s">
        <v>640</v>
      </c>
      <c r="K244" t="s">
        <v>639</v>
      </c>
      <c r="L244" t="s">
        <v>640</v>
      </c>
      <c r="M244" t="s">
        <v>18899</v>
      </c>
      <c r="N244" t="s">
        <v>1010</v>
      </c>
      <c r="O244" t="s">
        <v>753</v>
      </c>
      <c r="P244" t="s">
        <v>744</v>
      </c>
      <c r="Q244" t="s">
        <v>642</v>
      </c>
      <c r="R244" t="s">
        <v>640</v>
      </c>
      <c r="S244" t="s">
        <v>639</v>
      </c>
      <c r="T244" t="s">
        <v>18899</v>
      </c>
    </row>
    <row r="245" spans="1:20" x14ac:dyDescent="0.25">
      <c r="A245" t="s">
        <v>239</v>
      </c>
      <c r="B245" t="s">
        <v>245</v>
      </c>
      <c r="C245">
        <v>99.5</v>
      </c>
      <c r="D245">
        <v>1</v>
      </c>
      <c r="E245" t="s">
        <v>18898</v>
      </c>
      <c r="F245">
        <v>398</v>
      </c>
      <c r="G245">
        <v>0</v>
      </c>
      <c r="H245" t="s">
        <v>751</v>
      </c>
      <c r="I245" t="s">
        <v>640</v>
      </c>
      <c r="J245" t="s">
        <v>640</v>
      </c>
      <c r="K245" t="s">
        <v>639</v>
      </c>
      <c r="L245" t="s">
        <v>640</v>
      </c>
      <c r="M245" t="s">
        <v>18899</v>
      </c>
      <c r="N245" t="s">
        <v>1010</v>
      </c>
      <c r="O245" t="s">
        <v>753</v>
      </c>
      <c r="P245" t="s">
        <v>744</v>
      </c>
      <c r="Q245" t="s">
        <v>642</v>
      </c>
      <c r="R245" t="s">
        <v>640</v>
      </c>
      <c r="S245" t="s">
        <v>639</v>
      </c>
      <c r="T245" t="s">
        <v>18899</v>
      </c>
    </row>
    <row r="246" spans="1:20" x14ac:dyDescent="0.25">
      <c r="A246" t="s">
        <v>240</v>
      </c>
      <c r="B246" t="s">
        <v>246</v>
      </c>
      <c r="C246">
        <v>139</v>
      </c>
      <c r="D246">
        <v>1</v>
      </c>
      <c r="E246" t="s">
        <v>18900</v>
      </c>
      <c r="F246">
        <v>215</v>
      </c>
      <c r="G246">
        <v>0</v>
      </c>
      <c r="H246" t="s">
        <v>751</v>
      </c>
      <c r="I246" t="s">
        <v>18901</v>
      </c>
      <c r="J246" t="s">
        <v>18902</v>
      </c>
      <c r="K246" t="s">
        <v>18903</v>
      </c>
      <c r="L246" t="s">
        <v>18904</v>
      </c>
      <c r="M246" t="s">
        <v>18905</v>
      </c>
      <c r="N246" t="s">
        <v>1010</v>
      </c>
      <c r="O246" t="s">
        <v>753</v>
      </c>
      <c r="P246" t="s">
        <v>744</v>
      </c>
      <c r="Q246" t="s">
        <v>745</v>
      </c>
      <c r="R246" t="s">
        <v>640</v>
      </c>
      <c r="S246" t="s">
        <v>18906</v>
      </c>
      <c r="T246" t="s">
        <v>18905</v>
      </c>
    </row>
    <row r="247" spans="1:20" x14ac:dyDescent="0.25">
      <c r="A247" t="s">
        <v>601</v>
      </c>
      <c r="B247" t="s">
        <v>602</v>
      </c>
      <c r="C247">
        <v>139</v>
      </c>
      <c r="D247">
        <v>1</v>
      </c>
      <c r="E247" t="s">
        <v>18900</v>
      </c>
      <c r="F247">
        <v>215</v>
      </c>
      <c r="G247">
        <v>0</v>
      </c>
      <c r="H247" t="s">
        <v>751</v>
      </c>
      <c r="I247" t="s">
        <v>18901</v>
      </c>
      <c r="J247" t="s">
        <v>18902</v>
      </c>
      <c r="K247" t="s">
        <v>18903</v>
      </c>
      <c r="L247" t="s">
        <v>18904</v>
      </c>
      <c r="M247" t="s">
        <v>18905</v>
      </c>
      <c r="N247" t="s">
        <v>1010</v>
      </c>
      <c r="O247" t="s">
        <v>753</v>
      </c>
      <c r="P247" t="s">
        <v>744</v>
      </c>
      <c r="Q247" t="s">
        <v>745</v>
      </c>
      <c r="R247" t="s">
        <v>640</v>
      </c>
      <c r="S247" t="s">
        <v>18906</v>
      </c>
      <c r="T247" t="s">
        <v>18905</v>
      </c>
    </row>
    <row r="248" spans="1:20" x14ac:dyDescent="0.25">
      <c r="A248" t="s">
        <v>601</v>
      </c>
      <c r="B248" t="s">
        <v>602</v>
      </c>
      <c r="C248">
        <v>139</v>
      </c>
      <c r="D248">
        <v>1</v>
      </c>
      <c r="E248" t="s">
        <v>18907</v>
      </c>
      <c r="F248">
        <v>215</v>
      </c>
      <c r="G248">
        <v>0</v>
      </c>
      <c r="H248" t="s">
        <v>751</v>
      </c>
      <c r="I248" t="s">
        <v>18908</v>
      </c>
      <c r="J248" t="s">
        <v>18909</v>
      </c>
      <c r="K248" t="s">
        <v>978</v>
      </c>
      <c r="L248" t="s">
        <v>18910</v>
      </c>
      <c r="M248" t="s">
        <v>18911</v>
      </c>
      <c r="N248" t="s">
        <v>1010</v>
      </c>
      <c r="O248" t="s">
        <v>753</v>
      </c>
      <c r="P248" t="s">
        <v>744</v>
      </c>
      <c r="Q248" t="s">
        <v>745</v>
      </c>
      <c r="R248" t="s">
        <v>640</v>
      </c>
      <c r="S248" t="s">
        <v>18912</v>
      </c>
      <c r="T248" t="s">
        <v>18911</v>
      </c>
    </row>
    <row r="249" spans="1:20" x14ac:dyDescent="0.25">
      <c r="A249" t="s">
        <v>241</v>
      </c>
      <c r="B249" t="s">
        <v>247</v>
      </c>
      <c r="C249">
        <v>139</v>
      </c>
      <c r="D249">
        <v>1</v>
      </c>
      <c r="E249" t="s">
        <v>18907</v>
      </c>
      <c r="F249">
        <v>215</v>
      </c>
      <c r="G249">
        <v>0</v>
      </c>
      <c r="H249" t="s">
        <v>751</v>
      </c>
      <c r="I249" t="s">
        <v>18908</v>
      </c>
      <c r="J249" t="s">
        <v>18909</v>
      </c>
      <c r="K249" t="s">
        <v>978</v>
      </c>
      <c r="L249" t="s">
        <v>18910</v>
      </c>
      <c r="M249" t="s">
        <v>18911</v>
      </c>
      <c r="N249" t="s">
        <v>1010</v>
      </c>
      <c r="O249" t="s">
        <v>753</v>
      </c>
      <c r="P249" t="s">
        <v>744</v>
      </c>
      <c r="Q249" t="s">
        <v>745</v>
      </c>
      <c r="R249" t="s">
        <v>640</v>
      </c>
      <c r="S249" t="s">
        <v>18912</v>
      </c>
      <c r="T249" t="s">
        <v>18911</v>
      </c>
    </row>
    <row r="250" spans="1:20" x14ac:dyDescent="0.25">
      <c r="A250" t="s">
        <v>147</v>
      </c>
      <c r="B250" t="s">
        <v>148</v>
      </c>
      <c r="C250">
        <v>33.333333333333336</v>
      </c>
      <c r="D250">
        <v>3</v>
      </c>
      <c r="E250" t="s">
        <v>18913</v>
      </c>
      <c r="F250">
        <v>100</v>
      </c>
      <c r="G250">
        <v>0</v>
      </c>
      <c r="H250" t="s">
        <v>637</v>
      </c>
      <c r="I250" t="s">
        <v>18914</v>
      </c>
      <c r="J250" t="s">
        <v>654</v>
      </c>
      <c r="K250" t="s">
        <v>639</v>
      </c>
      <c r="L250" t="s">
        <v>640</v>
      </c>
      <c r="M250" t="s">
        <v>18915</v>
      </c>
      <c r="N250" t="s">
        <v>639</v>
      </c>
      <c r="O250" t="s">
        <v>641</v>
      </c>
      <c r="P250" t="s">
        <v>5</v>
      </c>
      <c r="Q250" t="s">
        <v>642</v>
      </c>
      <c r="R250" t="s">
        <v>640</v>
      </c>
      <c r="S250" t="s">
        <v>18916</v>
      </c>
      <c r="T250" t="s">
        <v>18915</v>
      </c>
    </row>
    <row r="251" spans="1:20" x14ac:dyDescent="0.25">
      <c r="A251" t="s">
        <v>77</v>
      </c>
      <c r="B251" t="s">
        <v>78</v>
      </c>
      <c r="C251">
        <v>27.5</v>
      </c>
      <c r="D251">
        <v>4</v>
      </c>
      <c r="E251" t="s">
        <v>18917</v>
      </c>
      <c r="F251">
        <v>165</v>
      </c>
      <c r="G251">
        <v>0</v>
      </c>
      <c r="H251" t="s">
        <v>649</v>
      </c>
      <c r="I251" t="s">
        <v>1042</v>
      </c>
      <c r="J251" t="s">
        <v>1043</v>
      </c>
      <c r="K251" t="s">
        <v>667</v>
      </c>
      <c r="L251" t="s">
        <v>668</v>
      </c>
      <c r="M251" t="s">
        <v>18918</v>
      </c>
      <c r="N251" t="s">
        <v>639</v>
      </c>
      <c r="O251" t="s">
        <v>656</v>
      </c>
      <c r="P251" t="s">
        <v>26</v>
      </c>
      <c r="Q251" t="s">
        <v>652</v>
      </c>
      <c r="R251" t="s">
        <v>640</v>
      </c>
      <c r="S251" t="s">
        <v>18919</v>
      </c>
      <c r="T251" t="s">
        <v>18915</v>
      </c>
    </row>
    <row r="252" spans="1:20" x14ac:dyDescent="0.25">
      <c r="A252" t="s">
        <v>147</v>
      </c>
      <c r="B252" t="s">
        <v>148</v>
      </c>
      <c r="C252">
        <v>33.333333333333336</v>
      </c>
      <c r="D252">
        <v>6</v>
      </c>
      <c r="E252" t="s">
        <v>18920</v>
      </c>
      <c r="F252">
        <v>200</v>
      </c>
      <c r="G252">
        <v>0</v>
      </c>
      <c r="H252" t="s">
        <v>637</v>
      </c>
      <c r="I252" t="s">
        <v>18921</v>
      </c>
      <c r="J252" t="s">
        <v>646</v>
      </c>
      <c r="K252" t="s">
        <v>639</v>
      </c>
      <c r="L252" t="s">
        <v>640</v>
      </c>
      <c r="M252" t="s">
        <v>18922</v>
      </c>
      <c r="N252" t="s">
        <v>639</v>
      </c>
      <c r="O252" t="s">
        <v>647</v>
      </c>
      <c r="P252" t="s">
        <v>5</v>
      </c>
      <c r="Q252" t="s">
        <v>648</v>
      </c>
      <c r="R252" t="s">
        <v>640</v>
      </c>
      <c r="S252" t="s">
        <v>18923</v>
      </c>
      <c r="T252" t="s">
        <v>18922</v>
      </c>
    </row>
    <row r="253" spans="1:20" x14ac:dyDescent="0.25">
      <c r="A253" t="s">
        <v>241</v>
      </c>
      <c r="B253" t="s">
        <v>247</v>
      </c>
      <c r="C253">
        <v>159</v>
      </c>
      <c r="D253">
        <v>2</v>
      </c>
      <c r="E253" t="s">
        <v>18924</v>
      </c>
      <c r="F253">
        <v>495</v>
      </c>
      <c r="G253">
        <v>0</v>
      </c>
      <c r="H253" t="s">
        <v>637</v>
      </c>
      <c r="I253" t="s">
        <v>18925</v>
      </c>
      <c r="J253" t="s">
        <v>726</v>
      </c>
      <c r="K253" t="s">
        <v>639</v>
      </c>
      <c r="L253" t="s">
        <v>640</v>
      </c>
      <c r="M253" t="s">
        <v>18926</v>
      </c>
      <c r="N253" t="s">
        <v>639</v>
      </c>
      <c r="O253" t="s">
        <v>641</v>
      </c>
      <c r="P253" t="s">
        <v>5</v>
      </c>
      <c r="Q253" t="s">
        <v>642</v>
      </c>
      <c r="R253" t="s">
        <v>640</v>
      </c>
      <c r="S253" t="s">
        <v>18927</v>
      </c>
      <c r="T253" t="s">
        <v>18926</v>
      </c>
    </row>
    <row r="254" spans="1:20" x14ac:dyDescent="0.25">
      <c r="A254" t="s">
        <v>601</v>
      </c>
      <c r="B254" t="s">
        <v>602</v>
      </c>
      <c r="C254">
        <v>159</v>
      </c>
      <c r="D254">
        <v>1</v>
      </c>
      <c r="E254" t="s">
        <v>18924</v>
      </c>
      <c r="F254">
        <v>495</v>
      </c>
      <c r="G254">
        <v>0</v>
      </c>
      <c r="H254" t="s">
        <v>637</v>
      </c>
      <c r="I254" t="s">
        <v>18925</v>
      </c>
      <c r="J254" t="s">
        <v>726</v>
      </c>
      <c r="K254" t="s">
        <v>639</v>
      </c>
      <c r="L254" t="s">
        <v>640</v>
      </c>
      <c r="M254" t="s">
        <v>18926</v>
      </c>
      <c r="N254" t="s">
        <v>639</v>
      </c>
      <c r="O254" t="s">
        <v>641</v>
      </c>
      <c r="P254" t="s">
        <v>5</v>
      </c>
      <c r="Q254" t="s">
        <v>642</v>
      </c>
      <c r="R254" t="s">
        <v>640</v>
      </c>
      <c r="S254" t="s">
        <v>18927</v>
      </c>
      <c r="T254" t="s">
        <v>18926</v>
      </c>
    </row>
    <row r="255" spans="1:20" x14ac:dyDescent="0.25">
      <c r="A255" t="s">
        <v>239</v>
      </c>
      <c r="B255" t="s">
        <v>245</v>
      </c>
      <c r="C255">
        <v>159</v>
      </c>
      <c r="D255">
        <v>2</v>
      </c>
      <c r="E255" t="s">
        <v>18924</v>
      </c>
      <c r="F255">
        <v>495</v>
      </c>
      <c r="G255">
        <v>0</v>
      </c>
      <c r="H255" t="s">
        <v>637</v>
      </c>
      <c r="I255" t="s">
        <v>18925</v>
      </c>
      <c r="J255" t="s">
        <v>726</v>
      </c>
      <c r="K255" t="s">
        <v>639</v>
      </c>
      <c r="L255" t="s">
        <v>640</v>
      </c>
      <c r="M255" t="s">
        <v>18926</v>
      </c>
      <c r="N255" t="s">
        <v>639</v>
      </c>
      <c r="O255" t="s">
        <v>641</v>
      </c>
      <c r="P255" t="s">
        <v>5</v>
      </c>
      <c r="Q255" t="s">
        <v>642</v>
      </c>
      <c r="R255" t="s">
        <v>640</v>
      </c>
      <c r="S255" t="s">
        <v>18927</v>
      </c>
      <c r="T255" t="s">
        <v>18926</v>
      </c>
    </row>
    <row r="256" spans="1:20" x14ac:dyDescent="0.25">
      <c r="A256" t="s">
        <v>241</v>
      </c>
      <c r="B256" t="s">
        <v>247</v>
      </c>
      <c r="C256">
        <v>159</v>
      </c>
      <c r="D256">
        <v>1</v>
      </c>
      <c r="E256" t="s">
        <v>18928</v>
      </c>
      <c r="F256">
        <v>99</v>
      </c>
      <c r="G256">
        <v>0</v>
      </c>
      <c r="H256" t="s">
        <v>637</v>
      </c>
      <c r="I256" t="s">
        <v>18929</v>
      </c>
      <c r="J256" t="s">
        <v>675</v>
      </c>
      <c r="K256" t="s">
        <v>639</v>
      </c>
      <c r="L256" t="s">
        <v>640</v>
      </c>
      <c r="M256" t="s">
        <v>18930</v>
      </c>
      <c r="N256" t="s">
        <v>639</v>
      </c>
      <c r="O256" t="s">
        <v>641</v>
      </c>
      <c r="P256" t="s">
        <v>5</v>
      </c>
      <c r="Q256" t="s">
        <v>642</v>
      </c>
      <c r="R256" t="s">
        <v>640</v>
      </c>
      <c r="S256" t="s">
        <v>18931</v>
      </c>
      <c r="T256" t="s">
        <v>18930</v>
      </c>
    </row>
    <row r="257" spans="1:20" x14ac:dyDescent="0.25">
      <c r="A257" t="s">
        <v>601</v>
      </c>
      <c r="B257" t="s">
        <v>602</v>
      </c>
      <c r="C257">
        <v>107.5</v>
      </c>
      <c r="D257">
        <v>2</v>
      </c>
      <c r="E257" t="s">
        <v>18932</v>
      </c>
      <c r="F257">
        <v>860</v>
      </c>
      <c r="G257">
        <v>0</v>
      </c>
      <c r="H257" t="s">
        <v>751</v>
      </c>
      <c r="I257" t="s">
        <v>18933</v>
      </c>
      <c r="J257" t="s">
        <v>18934</v>
      </c>
      <c r="K257" t="s">
        <v>886</v>
      </c>
      <c r="L257" t="s">
        <v>18935</v>
      </c>
      <c r="M257" t="s">
        <v>18930</v>
      </c>
      <c r="N257" t="s">
        <v>1010</v>
      </c>
      <c r="O257" t="s">
        <v>753</v>
      </c>
      <c r="P257" t="s">
        <v>744</v>
      </c>
      <c r="Q257" t="s">
        <v>745</v>
      </c>
      <c r="R257" t="s">
        <v>640</v>
      </c>
      <c r="S257" t="s">
        <v>18936</v>
      </c>
      <c r="T257" t="s">
        <v>18937</v>
      </c>
    </row>
    <row r="258" spans="1:20" x14ac:dyDescent="0.25">
      <c r="A258" t="s">
        <v>241</v>
      </c>
      <c r="B258" t="s">
        <v>247</v>
      </c>
      <c r="C258">
        <v>107.5</v>
      </c>
      <c r="D258">
        <v>2</v>
      </c>
      <c r="E258" t="s">
        <v>18932</v>
      </c>
      <c r="F258">
        <v>860</v>
      </c>
      <c r="G258">
        <v>0</v>
      </c>
      <c r="H258" t="s">
        <v>751</v>
      </c>
      <c r="I258" t="s">
        <v>18933</v>
      </c>
      <c r="J258" t="s">
        <v>18934</v>
      </c>
      <c r="K258" t="s">
        <v>886</v>
      </c>
      <c r="L258" t="s">
        <v>18935</v>
      </c>
      <c r="M258" t="s">
        <v>18930</v>
      </c>
      <c r="N258" t="s">
        <v>1010</v>
      </c>
      <c r="O258" t="s">
        <v>753</v>
      </c>
      <c r="P258" t="s">
        <v>744</v>
      </c>
      <c r="Q258" t="s">
        <v>745</v>
      </c>
      <c r="R258" t="s">
        <v>640</v>
      </c>
      <c r="S258" t="s">
        <v>18936</v>
      </c>
      <c r="T258" t="s">
        <v>18937</v>
      </c>
    </row>
    <row r="259" spans="1:20" x14ac:dyDescent="0.25">
      <c r="A259" t="s">
        <v>240</v>
      </c>
      <c r="B259" t="s">
        <v>246</v>
      </c>
      <c r="C259">
        <v>107.5</v>
      </c>
      <c r="D259">
        <v>2</v>
      </c>
      <c r="E259" t="s">
        <v>18932</v>
      </c>
      <c r="F259">
        <v>860</v>
      </c>
      <c r="G259">
        <v>0</v>
      </c>
      <c r="H259" t="s">
        <v>751</v>
      </c>
      <c r="I259" t="s">
        <v>18933</v>
      </c>
      <c r="J259" t="s">
        <v>18934</v>
      </c>
      <c r="K259" t="s">
        <v>886</v>
      </c>
      <c r="L259" t="s">
        <v>18935</v>
      </c>
      <c r="M259" t="s">
        <v>18930</v>
      </c>
      <c r="N259" t="s">
        <v>1010</v>
      </c>
      <c r="O259" t="s">
        <v>753</v>
      </c>
      <c r="P259" t="s">
        <v>744</v>
      </c>
      <c r="Q259" t="s">
        <v>745</v>
      </c>
      <c r="R259" t="s">
        <v>640</v>
      </c>
      <c r="S259" t="s">
        <v>18936</v>
      </c>
      <c r="T259" t="s">
        <v>18937</v>
      </c>
    </row>
    <row r="260" spans="1:20" x14ac:dyDescent="0.25">
      <c r="A260" t="s">
        <v>239</v>
      </c>
      <c r="B260" t="s">
        <v>245</v>
      </c>
      <c r="C260">
        <v>107.5</v>
      </c>
      <c r="D260">
        <v>2</v>
      </c>
      <c r="E260" t="s">
        <v>18932</v>
      </c>
      <c r="F260">
        <v>860</v>
      </c>
      <c r="G260">
        <v>0</v>
      </c>
      <c r="H260" t="s">
        <v>751</v>
      </c>
      <c r="I260" t="s">
        <v>18933</v>
      </c>
      <c r="J260" t="s">
        <v>18934</v>
      </c>
      <c r="K260" t="s">
        <v>886</v>
      </c>
      <c r="L260" t="s">
        <v>18935</v>
      </c>
      <c r="M260" t="s">
        <v>18930</v>
      </c>
      <c r="N260" t="s">
        <v>1010</v>
      </c>
      <c r="O260" t="s">
        <v>753</v>
      </c>
      <c r="P260" t="s">
        <v>744</v>
      </c>
      <c r="Q260" t="s">
        <v>745</v>
      </c>
      <c r="R260" t="s">
        <v>640</v>
      </c>
      <c r="S260" t="s">
        <v>18936</v>
      </c>
      <c r="T260" t="s">
        <v>18937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18938</v>
      </c>
      <c r="F261">
        <v>299</v>
      </c>
      <c r="G261">
        <v>0</v>
      </c>
      <c r="H261" t="s">
        <v>637</v>
      </c>
      <c r="I261" t="s">
        <v>18939</v>
      </c>
      <c r="J261" t="s">
        <v>658</v>
      </c>
      <c r="K261" t="s">
        <v>639</v>
      </c>
      <c r="L261" t="s">
        <v>640</v>
      </c>
      <c r="M261" t="s">
        <v>18937</v>
      </c>
      <c r="N261" t="s">
        <v>639</v>
      </c>
      <c r="O261" t="s">
        <v>647</v>
      </c>
      <c r="P261" t="s">
        <v>5</v>
      </c>
      <c r="Q261" t="s">
        <v>648</v>
      </c>
      <c r="R261" t="s">
        <v>640</v>
      </c>
      <c r="S261" t="s">
        <v>18940</v>
      </c>
      <c r="T261" t="s">
        <v>18937</v>
      </c>
    </row>
    <row r="262" spans="1:20" x14ac:dyDescent="0.25">
      <c r="A262" t="s">
        <v>239</v>
      </c>
      <c r="B262" t="s">
        <v>245</v>
      </c>
      <c r="C262">
        <v>159</v>
      </c>
      <c r="D262">
        <v>1</v>
      </c>
      <c r="E262" t="s">
        <v>18938</v>
      </c>
      <c r="F262">
        <v>299</v>
      </c>
      <c r="G262">
        <v>0</v>
      </c>
      <c r="H262" t="s">
        <v>637</v>
      </c>
      <c r="I262" t="s">
        <v>18939</v>
      </c>
      <c r="J262" t="s">
        <v>658</v>
      </c>
      <c r="K262" t="s">
        <v>639</v>
      </c>
      <c r="L262" t="s">
        <v>640</v>
      </c>
      <c r="M262" t="s">
        <v>18937</v>
      </c>
      <c r="N262" t="s">
        <v>639</v>
      </c>
      <c r="O262" t="s">
        <v>647</v>
      </c>
      <c r="P262" t="s">
        <v>5</v>
      </c>
      <c r="Q262" t="s">
        <v>648</v>
      </c>
      <c r="R262" t="s">
        <v>640</v>
      </c>
      <c r="S262" t="s">
        <v>18940</v>
      </c>
      <c r="T262" t="s">
        <v>18937</v>
      </c>
    </row>
    <row r="263" spans="1:20" x14ac:dyDescent="0.25">
      <c r="A263" t="s">
        <v>22</v>
      </c>
      <c r="B263" t="s">
        <v>27</v>
      </c>
      <c r="C263">
        <v>120</v>
      </c>
      <c r="D263">
        <v>1</v>
      </c>
      <c r="E263" t="s">
        <v>18938</v>
      </c>
      <c r="F263">
        <v>299</v>
      </c>
      <c r="G263">
        <v>0</v>
      </c>
      <c r="H263" t="s">
        <v>637</v>
      </c>
      <c r="I263" t="s">
        <v>18939</v>
      </c>
      <c r="J263" t="s">
        <v>658</v>
      </c>
      <c r="K263" t="s">
        <v>639</v>
      </c>
      <c r="L263" t="s">
        <v>640</v>
      </c>
      <c r="M263" t="s">
        <v>18937</v>
      </c>
      <c r="N263" t="s">
        <v>639</v>
      </c>
      <c r="O263" t="s">
        <v>647</v>
      </c>
      <c r="P263" t="s">
        <v>5</v>
      </c>
      <c r="Q263" t="s">
        <v>648</v>
      </c>
      <c r="R263" t="s">
        <v>640</v>
      </c>
      <c r="S263" t="s">
        <v>18940</v>
      </c>
      <c r="T263" t="s">
        <v>18937</v>
      </c>
    </row>
    <row r="264" spans="1:20" x14ac:dyDescent="0.25">
      <c r="A264" t="s">
        <v>147</v>
      </c>
      <c r="B264" t="s">
        <v>148</v>
      </c>
      <c r="C264">
        <v>65</v>
      </c>
      <c r="D264">
        <v>1</v>
      </c>
      <c r="E264" t="s">
        <v>18941</v>
      </c>
      <c r="F264">
        <v>35</v>
      </c>
      <c r="G264">
        <v>0</v>
      </c>
      <c r="H264" t="s">
        <v>637</v>
      </c>
      <c r="I264" t="s">
        <v>18942</v>
      </c>
      <c r="J264" t="s">
        <v>653</v>
      </c>
      <c r="K264" t="s">
        <v>639</v>
      </c>
      <c r="L264" t="s">
        <v>640</v>
      </c>
      <c r="M264" t="s">
        <v>18943</v>
      </c>
      <c r="N264" t="s">
        <v>639</v>
      </c>
      <c r="O264" t="s">
        <v>641</v>
      </c>
      <c r="P264" t="s">
        <v>5</v>
      </c>
      <c r="Q264" t="s">
        <v>642</v>
      </c>
      <c r="R264" t="s">
        <v>640</v>
      </c>
      <c r="S264" t="s">
        <v>18944</v>
      </c>
      <c r="T264" t="s">
        <v>18943</v>
      </c>
    </row>
    <row r="265" spans="1:20" x14ac:dyDescent="0.25">
      <c r="A265" t="s">
        <v>239</v>
      </c>
      <c r="B265" t="s">
        <v>245</v>
      </c>
      <c r="C265">
        <v>159</v>
      </c>
      <c r="D265">
        <v>1</v>
      </c>
      <c r="E265" t="s">
        <v>18945</v>
      </c>
      <c r="F265">
        <v>102</v>
      </c>
      <c r="G265">
        <v>3</v>
      </c>
      <c r="H265" t="s">
        <v>637</v>
      </c>
      <c r="I265" t="s">
        <v>18946</v>
      </c>
      <c r="J265" t="s">
        <v>777</v>
      </c>
      <c r="K265" t="s">
        <v>639</v>
      </c>
      <c r="L265" t="s">
        <v>640</v>
      </c>
      <c r="M265" t="s">
        <v>18947</v>
      </c>
      <c r="N265" t="s">
        <v>639</v>
      </c>
      <c r="O265" t="s">
        <v>641</v>
      </c>
      <c r="P265" t="s">
        <v>5</v>
      </c>
      <c r="Q265" t="s">
        <v>642</v>
      </c>
      <c r="R265" t="s">
        <v>640</v>
      </c>
      <c r="S265" t="s">
        <v>18948</v>
      </c>
      <c r="T265" t="s">
        <v>18947</v>
      </c>
    </row>
    <row r="266" spans="1:20" x14ac:dyDescent="0.25">
      <c r="A266" t="s">
        <v>14</v>
      </c>
      <c r="B266" t="s">
        <v>15</v>
      </c>
      <c r="C266">
        <v>59</v>
      </c>
      <c r="D266">
        <v>1</v>
      </c>
      <c r="E266" t="s">
        <v>18949</v>
      </c>
      <c r="F266">
        <v>248</v>
      </c>
      <c r="G266">
        <v>29</v>
      </c>
      <c r="H266" t="s">
        <v>649</v>
      </c>
      <c r="I266" t="s">
        <v>18950</v>
      </c>
      <c r="J266" t="s">
        <v>18951</v>
      </c>
      <c r="K266" t="s">
        <v>18952</v>
      </c>
      <c r="L266" t="s">
        <v>891</v>
      </c>
      <c r="M266" t="s">
        <v>18953</v>
      </c>
      <c r="N266" t="s">
        <v>639</v>
      </c>
      <c r="O266" t="s">
        <v>651</v>
      </c>
      <c r="P266" t="s">
        <v>26</v>
      </c>
      <c r="Q266" t="s">
        <v>652</v>
      </c>
      <c r="R266" t="s">
        <v>640</v>
      </c>
      <c r="S266" t="s">
        <v>18954</v>
      </c>
      <c r="T266" t="s">
        <v>18947</v>
      </c>
    </row>
    <row r="267" spans="1:20" x14ac:dyDescent="0.25">
      <c r="A267" t="s">
        <v>22</v>
      </c>
      <c r="B267" t="s">
        <v>27</v>
      </c>
      <c r="C267">
        <v>80</v>
      </c>
      <c r="D267">
        <v>2</v>
      </c>
      <c r="E267" t="s">
        <v>18949</v>
      </c>
      <c r="F267">
        <v>248</v>
      </c>
      <c r="G267">
        <v>29</v>
      </c>
      <c r="H267" t="s">
        <v>649</v>
      </c>
      <c r="I267" t="s">
        <v>18950</v>
      </c>
      <c r="J267" t="s">
        <v>18951</v>
      </c>
      <c r="K267" t="s">
        <v>18952</v>
      </c>
      <c r="L267" t="s">
        <v>891</v>
      </c>
      <c r="M267" t="s">
        <v>18953</v>
      </c>
      <c r="N267" t="s">
        <v>639</v>
      </c>
      <c r="O267" t="s">
        <v>651</v>
      </c>
      <c r="P267" t="s">
        <v>26</v>
      </c>
      <c r="Q267" t="s">
        <v>652</v>
      </c>
      <c r="R267" t="s">
        <v>640</v>
      </c>
      <c r="S267" t="s">
        <v>18954</v>
      </c>
      <c r="T267" t="s">
        <v>18947</v>
      </c>
    </row>
    <row r="268" spans="1:20" x14ac:dyDescent="0.25">
      <c r="A268" t="s">
        <v>239</v>
      </c>
      <c r="B268" t="s">
        <v>245</v>
      </c>
      <c r="C268">
        <v>159</v>
      </c>
      <c r="D268">
        <v>1</v>
      </c>
      <c r="E268" t="s">
        <v>18955</v>
      </c>
      <c r="F268">
        <v>134</v>
      </c>
      <c r="G268">
        <v>35</v>
      </c>
      <c r="H268" t="s">
        <v>637</v>
      </c>
      <c r="I268" t="s">
        <v>18956</v>
      </c>
      <c r="J268" t="s">
        <v>663</v>
      </c>
      <c r="K268" t="s">
        <v>639</v>
      </c>
      <c r="L268" t="s">
        <v>640</v>
      </c>
      <c r="M268" t="s">
        <v>18957</v>
      </c>
      <c r="N268" t="s">
        <v>639</v>
      </c>
      <c r="O268" t="s">
        <v>660</v>
      </c>
      <c r="P268" t="s">
        <v>5</v>
      </c>
      <c r="Q268" t="s">
        <v>642</v>
      </c>
      <c r="R268" t="s">
        <v>640</v>
      </c>
      <c r="S268" t="s">
        <v>18958</v>
      </c>
      <c r="T268" t="s">
        <v>18957</v>
      </c>
    </row>
    <row r="269" spans="1:20" x14ac:dyDescent="0.25">
      <c r="A269" t="s">
        <v>77</v>
      </c>
      <c r="B269" t="s">
        <v>78</v>
      </c>
      <c r="C269">
        <v>49</v>
      </c>
      <c r="D269">
        <v>2</v>
      </c>
      <c r="E269" t="s">
        <v>18959</v>
      </c>
      <c r="F269">
        <v>98</v>
      </c>
      <c r="G269">
        <v>0</v>
      </c>
      <c r="H269" t="s">
        <v>649</v>
      </c>
      <c r="I269" t="s">
        <v>18960</v>
      </c>
      <c r="J269" t="s">
        <v>18961</v>
      </c>
      <c r="K269" t="s">
        <v>10137</v>
      </c>
      <c r="L269" t="s">
        <v>749</v>
      </c>
      <c r="M269" t="s">
        <v>18930</v>
      </c>
      <c r="N269" t="s">
        <v>639</v>
      </c>
      <c r="O269" t="s">
        <v>651</v>
      </c>
      <c r="P269" t="s">
        <v>26</v>
      </c>
      <c r="Q269" t="s">
        <v>652</v>
      </c>
      <c r="R269" t="s">
        <v>640</v>
      </c>
      <c r="S269" t="s">
        <v>18962</v>
      </c>
      <c r="T269" t="s">
        <v>18963</v>
      </c>
    </row>
    <row r="270" spans="1:20" x14ac:dyDescent="0.25">
      <c r="A270" t="s">
        <v>239</v>
      </c>
      <c r="B270" t="s">
        <v>245</v>
      </c>
      <c r="C270">
        <v>159</v>
      </c>
      <c r="D270">
        <v>1</v>
      </c>
      <c r="E270" t="s">
        <v>18964</v>
      </c>
      <c r="F270">
        <v>99</v>
      </c>
      <c r="G270">
        <v>0</v>
      </c>
      <c r="H270" t="s">
        <v>637</v>
      </c>
      <c r="I270" t="s">
        <v>18965</v>
      </c>
      <c r="J270" t="s">
        <v>664</v>
      </c>
      <c r="K270" t="s">
        <v>639</v>
      </c>
      <c r="L270" t="s">
        <v>640</v>
      </c>
      <c r="M270" t="s">
        <v>18966</v>
      </c>
      <c r="N270" t="s">
        <v>639</v>
      </c>
      <c r="O270" t="s">
        <v>647</v>
      </c>
      <c r="P270" t="s">
        <v>5</v>
      </c>
      <c r="Q270" t="s">
        <v>648</v>
      </c>
      <c r="R270" t="s">
        <v>640</v>
      </c>
      <c r="S270" t="s">
        <v>18967</v>
      </c>
      <c r="T270" t="s">
        <v>18966</v>
      </c>
    </row>
    <row r="271" spans="1:20" x14ac:dyDescent="0.25">
      <c r="A271" t="s">
        <v>22</v>
      </c>
      <c r="B271" t="s">
        <v>27</v>
      </c>
      <c r="C271">
        <v>66.333333333333329</v>
      </c>
      <c r="D271">
        <v>3</v>
      </c>
      <c r="E271" t="s">
        <v>18968</v>
      </c>
      <c r="F271">
        <v>165</v>
      </c>
      <c r="G271">
        <v>0</v>
      </c>
      <c r="H271" t="s">
        <v>677</v>
      </c>
      <c r="I271" t="s">
        <v>18969</v>
      </c>
      <c r="J271" t="s">
        <v>18970</v>
      </c>
      <c r="K271" t="s">
        <v>1024</v>
      </c>
      <c r="L271" t="s">
        <v>640</v>
      </c>
      <c r="M271" t="s">
        <v>639</v>
      </c>
      <c r="N271" t="s">
        <v>639</v>
      </c>
      <c r="O271" t="s">
        <v>678</v>
      </c>
      <c r="P271" t="s">
        <v>23</v>
      </c>
      <c r="Q271" t="s">
        <v>639</v>
      </c>
      <c r="R271" t="s">
        <v>640</v>
      </c>
      <c r="S271" t="s">
        <v>639</v>
      </c>
      <c r="T271" t="s">
        <v>18971</v>
      </c>
    </row>
    <row r="272" spans="1:20" x14ac:dyDescent="0.25">
      <c r="A272" t="s">
        <v>601</v>
      </c>
      <c r="B272" t="s">
        <v>602</v>
      </c>
      <c r="C272">
        <v>159</v>
      </c>
      <c r="D272">
        <v>1</v>
      </c>
      <c r="E272" t="s">
        <v>18972</v>
      </c>
      <c r="F272">
        <v>99</v>
      </c>
      <c r="G272">
        <v>0</v>
      </c>
      <c r="H272" t="s">
        <v>637</v>
      </c>
      <c r="I272" t="s">
        <v>18973</v>
      </c>
      <c r="J272" t="s">
        <v>788</v>
      </c>
      <c r="K272" t="s">
        <v>639</v>
      </c>
      <c r="L272" t="s">
        <v>640</v>
      </c>
      <c r="M272" t="s">
        <v>18974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18975</v>
      </c>
      <c r="T272" t="s">
        <v>18974</v>
      </c>
    </row>
    <row r="273" spans="1:20" x14ac:dyDescent="0.25">
      <c r="A273" t="s">
        <v>239</v>
      </c>
      <c r="B273" t="s">
        <v>245</v>
      </c>
      <c r="C273">
        <v>159</v>
      </c>
      <c r="D273">
        <v>1</v>
      </c>
      <c r="E273" t="s">
        <v>18976</v>
      </c>
      <c r="F273">
        <v>99</v>
      </c>
      <c r="G273">
        <v>0</v>
      </c>
      <c r="H273" t="s">
        <v>637</v>
      </c>
      <c r="I273" t="s">
        <v>18977</v>
      </c>
      <c r="J273" t="s">
        <v>719</v>
      </c>
      <c r="K273" t="s">
        <v>639</v>
      </c>
      <c r="L273" t="s">
        <v>640</v>
      </c>
      <c r="M273" t="s">
        <v>18971</v>
      </c>
      <c r="N273" t="s">
        <v>639</v>
      </c>
      <c r="O273" t="s">
        <v>647</v>
      </c>
      <c r="P273" t="s">
        <v>5</v>
      </c>
      <c r="Q273" t="s">
        <v>648</v>
      </c>
      <c r="R273" t="s">
        <v>640</v>
      </c>
      <c r="S273" t="s">
        <v>18978</v>
      </c>
      <c r="T273" t="s">
        <v>18974</v>
      </c>
    </row>
    <row r="274" spans="1:20" x14ac:dyDescent="0.25">
      <c r="A274" t="s">
        <v>147</v>
      </c>
      <c r="B274" t="s">
        <v>148</v>
      </c>
      <c r="C274">
        <v>33.333333333333336</v>
      </c>
      <c r="D274">
        <v>3</v>
      </c>
      <c r="E274" t="s">
        <v>18979</v>
      </c>
      <c r="F274">
        <v>199</v>
      </c>
      <c r="G274">
        <v>0</v>
      </c>
      <c r="H274" t="s">
        <v>637</v>
      </c>
      <c r="I274" t="s">
        <v>4590</v>
      </c>
      <c r="J274" t="s">
        <v>658</v>
      </c>
      <c r="K274" t="s">
        <v>639</v>
      </c>
      <c r="L274" t="s">
        <v>640</v>
      </c>
      <c r="M274" t="s">
        <v>18980</v>
      </c>
      <c r="N274" t="s">
        <v>639</v>
      </c>
      <c r="O274" t="s">
        <v>647</v>
      </c>
      <c r="P274" t="s">
        <v>5</v>
      </c>
      <c r="Q274" t="s">
        <v>648</v>
      </c>
      <c r="R274" t="s">
        <v>640</v>
      </c>
      <c r="S274" t="s">
        <v>18981</v>
      </c>
      <c r="T274" t="s">
        <v>18982</v>
      </c>
    </row>
    <row r="275" spans="1:20" x14ac:dyDescent="0.25">
      <c r="A275" t="s">
        <v>239</v>
      </c>
      <c r="B275" t="s">
        <v>245</v>
      </c>
      <c r="C275">
        <v>159</v>
      </c>
      <c r="D275">
        <v>1</v>
      </c>
      <c r="E275" t="s">
        <v>18979</v>
      </c>
      <c r="F275">
        <v>199</v>
      </c>
      <c r="G275">
        <v>0</v>
      </c>
      <c r="H275" t="s">
        <v>637</v>
      </c>
      <c r="I275" t="s">
        <v>4590</v>
      </c>
      <c r="J275" t="s">
        <v>658</v>
      </c>
      <c r="K275" t="s">
        <v>639</v>
      </c>
      <c r="L275" t="s">
        <v>640</v>
      </c>
      <c r="M275" t="s">
        <v>18980</v>
      </c>
      <c r="N275" t="s">
        <v>639</v>
      </c>
      <c r="O275" t="s">
        <v>647</v>
      </c>
      <c r="P275" t="s">
        <v>5</v>
      </c>
      <c r="Q275" t="s">
        <v>648</v>
      </c>
      <c r="R275" t="s">
        <v>640</v>
      </c>
      <c r="S275" t="s">
        <v>18981</v>
      </c>
      <c r="T275" t="s">
        <v>18982</v>
      </c>
    </row>
    <row r="276" spans="1:20" x14ac:dyDescent="0.25">
      <c r="A276" t="s">
        <v>241</v>
      </c>
      <c r="B276" t="s">
        <v>247</v>
      </c>
      <c r="C276">
        <v>159</v>
      </c>
      <c r="D276">
        <v>2</v>
      </c>
      <c r="E276" t="s">
        <v>18983</v>
      </c>
      <c r="F276">
        <v>287</v>
      </c>
      <c r="G276">
        <v>0</v>
      </c>
      <c r="H276" t="s">
        <v>637</v>
      </c>
      <c r="I276" t="s">
        <v>18984</v>
      </c>
      <c r="J276" t="s">
        <v>669</v>
      </c>
      <c r="K276" t="s">
        <v>639</v>
      </c>
      <c r="L276" t="s">
        <v>640</v>
      </c>
      <c r="M276" t="s">
        <v>18985</v>
      </c>
      <c r="N276" t="s">
        <v>639</v>
      </c>
      <c r="O276" t="s">
        <v>647</v>
      </c>
      <c r="P276" t="s">
        <v>5</v>
      </c>
      <c r="Q276" t="s">
        <v>648</v>
      </c>
      <c r="R276" t="s">
        <v>640</v>
      </c>
      <c r="S276" t="s">
        <v>18986</v>
      </c>
      <c r="T276" t="s">
        <v>18987</v>
      </c>
    </row>
    <row r="277" spans="1:20" x14ac:dyDescent="0.25">
      <c r="A277" t="s">
        <v>101</v>
      </c>
      <c r="B277" t="s">
        <v>12585</v>
      </c>
      <c r="C277">
        <v>120</v>
      </c>
      <c r="D277">
        <v>1</v>
      </c>
      <c r="E277" t="s">
        <v>18983</v>
      </c>
      <c r="F277">
        <v>287</v>
      </c>
      <c r="G277">
        <v>0</v>
      </c>
      <c r="H277" t="s">
        <v>637</v>
      </c>
      <c r="I277" t="s">
        <v>18984</v>
      </c>
      <c r="J277" t="s">
        <v>669</v>
      </c>
      <c r="K277" t="s">
        <v>639</v>
      </c>
      <c r="L277" t="s">
        <v>640</v>
      </c>
      <c r="M277" t="s">
        <v>18985</v>
      </c>
      <c r="N277" t="s">
        <v>639</v>
      </c>
      <c r="O277" t="s">
        <v>647</v>
      </c>
      <c r="P277" t="s">
        <v>5</v>
      </c>
      <c r="Q277" t="s">
        <v>648</v>
      </c>
      <c r="R277" t="s">
        <v>640</v>
      </c>
      <c r="S277" t="s">
        <v>18986</v>
      </c>
      <c r="T277" t="s">
        <v>18987</v>
      </c>
    </row>
    <row r="278" spans="1:20" x14ac:dyDescent="0.25">
      <c r="A278" t="s">
        <v>147</v>
      </c>
      <c r="B278" t="s">
        <v>148</v>
      </c>
      <c r="C278">
        <v>33.333333333333336</v>
      </c>
      <c r="D278">
        <v>3</v>
      </c>
      <c r="E278" t="s">
        <v>18988</v>
      </c>
      <c r="F278">
        <v>100</v>
      </c>
      <c r="G278">
        <v>0</v>
      </c>
      <c r="H278" t="s">
        <v>637</v>
      </c>
      <c r="I278" t="s">
        <v>18989</v>
      </c>
      <c r="J278" t="s">
        <v>646</v>
      </c>
      <c r="K278" t="s">
        <v>639</v>
      </c>
      <c r="L278" t="s">
        <v>640</v>
      </c>
      <c r="M278" t="s">
        <v>18990</v>
      </c>
      <c r="N278" t="s">
        <v>639</v>
      </c>
      <c r="O278" t="s">
        <v>641</v>
      </c>
      <c r="P278" t="s">
        <v>5</v>
      </c>
      <c r="Q278" t="s">
        <v>642</v>
      </c>
      <c r="R278" t="s">
        <v>640</v>
      </c>
      <c r="S278" t="s">
        <v>18991</v>
      </c>
      <c r="T278" t="s">
        <v>18990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18992</v>
      </c>
      <c r="F279">
        <v>200</v>
      </c>
      <c r="G279">
        <v>0</v>
      </c>
      <c r="H279" t="s">
        <v>637</v>
      </c>
      <c r="I279" t="s">
        <v>18993</v>
      </c>
      <c r="J279" t="s">
        <v>646</v>
      </c>
      <c r="K279" t="s">
        <v>639</v>
      </c>
      <c r="L279" t="s">
        <v>640</v>
      </c>
      <c r="M279" t="s">
        <v>18994</v>
      </c>
      <c r="N279" t="s">
        <v>639</v>
      </c>
      <c r="O279" t="s">
        <v>641</v>
      </c>
      <c r="P279" t="s">
        <v>5</v>
      </c>
      <c r="Q279" t="s">
        <v>642</v>
      </c>
      <c r="R279" t="s">
        <v>640</v>
      </c>
      <c r="S279" t="s">
        <v>18995</v>
      </c>
      <c r="T279" t="s">
        <v>18994</v>
      </c>
    </row>
    <row r="280" spans="1:20" x14ac:dyDescent="0.25">
      <c r="A280" t="s">
        <v>241</v>
      </c>
      <c r="B280" t="s">
        <v>247</v>
      </c>
      <c r="C280">
        <v>159</v>
      </c>
      <c r="D280">
        <v>1</v>
      </c>
      <c r="E280" t="s">
        <v>18996</v>
      </c>
      <c r="F280">
        <v>99</v>
      </c>
      <c r="G280">
        <v>0</v>
      </c>
      <c r="H280" t="s">
        <v>637</v>
      </c>
      <c r="I280" t="s">
        <v>18997</v>
      </c>
      <c r="J280" t="s">
        <v>653</v>
      </c>
      <c r="K280" t="s">
        <v>639</v>
      </c>
      <c r="L280" t="s">
        <v>640</v>
      </c>
      <c r="M280" t="s">
        <v>18998</v>
      </c>
      <c r="N280" t="s">
        <v>639</v>
      </c>
      <c r="O280" t="s">
        <v>641</v>
      </c>
      <c r="P280" t="s">
        <v>5</v>
      </c>
      <c r="Q280" t="s">
        <v>642</v>
      </c>
      <c r="R280" t="s">
        <v>640</v>
      </c>
      <c r="S280" t="s">
        <v>18999</v>
      </c>
      <c r="T280" t="s">
        <v>18998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19000</v>
      </c>
      <c r="F281">
        <v>200</v>
      </c>
      <c r="G281">
        <v>0</v>
      </c>
      <c r="H281" t="s">
        <v>637</v>
      </c>
      <c r="I281" t="s">
        <v>19001</v>
      </c>
      <c r="J281" t="s">
        <v>723</v>
      </c>
      <c r="K281" t="s">
        <v>639</v>
      </c>
      <c r="L281" t="s">
        <v>640</v>
      </c>
      <c r="M281" t="s">
        <v>19002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19003</v>
      </c>
      <c r="T281" t="s">
        <v>19002</v>
      </c>
    </row>
    <row r="282" spans="1:20" x14ac:dyDescent="0.25">
      <c r="A282" t="s">
        <v>241</v>
      </c>
      <c r="B282" t="s">
        <v>247</v>
      </c>
      <c r="C282">
        <v>159</v>
      </c>
      <c r="D282">
        <v>1</v>
      </c>
      <c r="E282" t="s">
        <v>19004</v>
      </c>
      <c r="F282">
        <v>100</v>
      </c>
      <c r="G282">
        <v>1</v>
      </c>
      <c r="H282" t="s">
        <v>637</v>
      </c>
      <c r="I282" t="s">
        <v>19005</v>
      </c>
      <c r="J282" t="s">
        <v>713</v>
      </c>
      <c r="K282" t="s">
        <v>639</v>
      </c>
      <c r="L282" t="s">
        <v>640</v>
      </c>
      <c r="M282" t="s">
        <v>19006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19007</v>
      </c>
      <c r="T282" t="s">
        <v>19006</v>
      </c>
    </row>
    <row r="283" spans="1:20" x14ac:dyDescent="0.25">
      <c r="A283" t="s">
        <v>147</v>
      </c>
      <c r="B283" t="s">
        <v>148</v>
      </c>
      <c r="C283">
        <v>50</v>
      </c>
      <c r="D283">
        <v>6</v>
      </c>
      <c r="E283" t="s">
        <v>19008</v>
      </c>
      <c r="F283">
        <v>200</v>
      </c>
      <c r="G283">
        <v>0</v>
      </c>
      <c r="H283" t="s">
        <v>637</v>
      </c>
      <c r="I283" t="s">
        <v>1070</v>
      </c>
      <c r="J283" t="s">
        <v>732</v>
      </c>
      <c r="K283" t="s">
        <v>639</v>
      </c>
      <c r="L283" t="s">
        <v>640</v>
      </c>
      <c r="M283" t="s">
        <v>19009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19010</v>
      </c>
      <c r="T283" t="s">
        <v>19009</v>
      </c>
    </row>
    <row r="284" spans="1:20" x14ac:dyDescent="0.25">
      <c r="A284" t="s">
        <v>239</v>
      </c>
      <c r="B284" t="s">
        <v>245</v>
      </c>
      <c r="C284">
        <v>159</v>
      </c>
      <c r="D284">
        <v>3</v>
      </c>
      <c r="E284" t="s">
        <v>19011</v>
      </c>
      <c r="F284">
        <v>297</v>
      </c>
      <c r="G284">
        <v>0</v>
      </c>
      <c r="H284" t="s">
        <v>637</v>
      </c>
      <c r="I284" t="s">
        <v>19012</v>
      </c>
      <c r="J284" t="s">
        <v>659</v>
      </c>
      <c r="K284" t="s">
        <v>639</v>
      </c>
      <c r="L284" t="s">
        <v>640</v>
      </c>
      <c r="M284" t="s">
        <v>19013</v>
      </c>
      <c r="N284" t="s">
        <v>639</v>
      </c>
      <c r="O284" t="s">
        <v>647</v>
      </c>
      <c r="P284" t="s">
        <v>5</v>
      </c>
      <c r="Q284" t="s">
        <v>648</v>
      </c>
      <c r="R284" t="s">
        <v>640</v>
      </c>
      <c r="S284" t="s">
        <v>19014</v>
      </c>
      <c r="T284" t="s">
        <v>19015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19016</v>
      </c>
      <c r="F285">
        <v>149</v>
      </c>
      <c r="G285">
        <v>0</v>
      </c>
      <c r="H285" t="s">
        <v>649</v>
      </c>
      <c r="I285" t="s">
        <v>19017</v>
      </c>
      <c r="J285" t="s">
        <v>19018</v>
      </c>
      <c r="K285" t="s">
        <v>19019</v>
      </c>
      <c r="L285" t="s">
        <v>4865</v>
      </c>
      <c r="M285" t="s">
        <v>19020</v>
      </c>
      <c r="N285" t="s">
        <v>639</v>
      </c>
      <c r="O285" t="s">
        <v>651</v>
      </c>
      <c r="P285" t="s">
        <v>26</v>
      </c>
      <c r="Q285" t="s">
        <v>652</v>
      </c>
      <c r="R285" t="s">
        <v>640</v>
      </c>
      <c r="S285" t="s">
        <v>19021</v>
      </c>
      <c r="T285" t="s">
        <v>19020</v>
      </c>
    </row>
    <row r="286" spans="1:20" x14ac:dyDescent="0.25">
      <c r="A286" t="s">
        <v>241</v>
      </c>
      <c r="B286" t="s">
        <v>247</v>
      </c>
      <c r="C286">
        <v>139</v>
      </c>
      <c r="D286">
        <v>2</v>
      </c>
      <c r="E286" t="s">
        <v>19022</v>
      </c>
      <c r="F286">
        <v>215</v>
      </c>
      <c r="G286">
        <v>0</v>
      </c>
      <c r="H286" t="s">
        <v>751</v>
      </c>
      <c r="I286" t="s">
        <v>19023</v>
      </c>
      <c r="J286" t="s">
        <v>19024</v>
      </c>
      <c r="K286" t="s">
        <v>1114</v>
      </c>
      <c r="L286" t="s">
        <v>19025</v>
      </c>
      <c r="M286" t="s">
        <v>19026</v>
      </c>
      <c r="N286" t="s">
        <v>1010</v>
      </c>
      <c r="O286" t="s">
        <v>753</v>
      </c>
      <c r="P286" t="s">
        <v>744</v>
      </c>
      <c r="Q286" t="s">
        <v>745</v>
      </c>
      <c r="R286" t="s">
        <v>640</v>
      </c>
      <c r="S286" t="s">
        <v>19027</v>
      </c>
      <c r="T286" t="s">
        <v>19026</v>
      </c>
    </row>
    <row r="287" spans="1:20" x14ac:dyDescent="0.25">
      <c r="A287" t="s">
        <v>240</v>
      </c>
      <c r="B287" t="s">
        <v>246</v>
      </c>
      <c r="C287">
        <v>139</v>
      </c>
      <c r="D287">
        <v>1</v>
      </c>
      <c r="E287" t="s">
        <v>19028</v>
      </c>
      <c r="F287">
        <v>430</v>
      </c>
      <c r="G287">
        <v>0</v>
      </c>
      <c r="H287" t="s">
        <v>751</v>
      </c>
      <c r="I287" t="s">
        <v>2347</v>
      </c>
      <c r="J287" t="s">
        <v>2348</v>
      </c>
      <c r="K287" t="s">
        <v>776</v>
      </c>
      <c r="L287" t="s">
        <v>2349</v>
      </c>
      <c r="M287" t="s">
        <v>19026</v>
      </c>
      <c r="N287" t="s">
        <v>1010</v>
      </c>
      <c r="O287" t="s">
        <v>753</v>
      </c>
      <c r="P287" t="s">
        <v>744</v>
      </c>
      <c r="Q287" t="s">
        <v>745</v>
      </c>
      <c r="R287" t="s">
        <v>640</v>
      </c>
      <c r="S287" t="s">
        <v>19029</v>
      </c>
      <c r="T287" t="s">
        <v>19030</v>
      </c>
    </row>
    <row r="288" spans="1:20" x14ac:dyDescent="0.25">
      <c r="A288" t="s">
        <v>239</v>
      </c>
      <c r="B288" t="s">
        <v>245</v>
      </c>
      <c r="C288">
        <v>139</v>
      </c>
      <c r="D288">
        <v>1</v>
      </c>
      <c r="E288" t="s">
        <v>19028</v>
      </c>
      <c r="F288">
        <v>430</v>
      </c>
      <c r="G288">
        <v>0</v>
      </c>
      <c r="H288" t="s">
        <v>751</v>
      </c>
      <c r="I288" t="s">
        <v>2347</v>
      </c>
      <c r="J288" t="s">
        <v>2348</v>
      </c>
      <c r="K288" t="s">
        <v>776</v>
      </c>
      <c r="L288" t="s">
        <v>2349</v>
      </c>
      <c r="M288" t="s">
        <v>19026</v>
      </c>
      <c r="N288" t="s">
        <v>1010</v>
      </c>
      <c r="O288" t="s">
        <v>753</v>
      </c>
      <c r="P288" t="s">
        <v>744</v>
      </c>
      <c r="Q288" t="s">
        <v>745</v>
      </c>
      <c r="R288" t="s">
        <v>640</v>
      </c>
      <c r="S288" t="s">
        <v>19029</v>
      </c>
      <c r="T288" t="s">
        <v>19030</v>
      </c>
    </row>
    <row r="289" spans="1:20" x14ac:dyDescent="0.25">
      <c r="A289" t="s">
        <v>241</v>
      </c>
      <c r="B289" t="s">
        <v>247</v>
      </c>
      <c r="C289">
        <v>139</v>
      </c>
      <c r="D289">
        <v>2</v>
      </c>
      <c r="E289" t="s">
        <v>19028</v>
      </c>
      <c r="F289">
        <v>430</v>
      </c>
      <c r="G289">
        <v>0</v>
      </c>
      <c r="H289" t="s">
        <v>751</v>
      </c>
      <c r="I289" t="s">
        <v>2347</v>
      </c>
      <c r="J289" t="s">
        <v>2348</v>
      </c>
      <c r="K289" t="s">
        <v>776</v>
      </c>
      <c r="L289" t="s">
        <v>2349</v>
      </c>
      <c r="M289" t="s">
        <v>19026</v>
      </c>
      <c r="N289" t="s">
        <v>1010</v>
      </c>
      <c r="O289" t="s">
        <v>753</v>
      </c>
      <c r="P289" t="s">
        <v>744</v>
      </c>
      <c r="Q289" t="s">
        <v>745</v>
      </c>
      <c r="R289" t="s">
        <v>640</v>
      </c>
      <c r="S289" t="s">
        <v>19029</v>
      </c>
      <c r="T289" t="s">
        <v>19030</v>
      </c>
    </row>
    <row r="290" spans="1:20" x14ac:dyDescent="0.25">
      <c r="A290" t="s">
        <v>241</v>
      </c>
      <c r="B290" t="s">
        <v>247</v>
      </c>
      <c r="C290">
        <v>139</v>
      </c>
      <c r="D290">
        <v>1</v>
      </c>
      <c r="E290" t="s">
        <v>19031</v>
      </c>
      <c r="F290">
        <v>215</v>
      </c>
      <c r="G290">
        <v>0</v>
      </c>
      <c r="H290" t="s">
        <v>751</v>
      </c>
      <c r="I290" t="s">
        <v>19032</v>
      </c>
      <c r="J290" t="s">
        <v>19033</v>
      </c>
      <c r="K290" t="s">
        <v>4824</v>
      </c>
      <c r="L290" t="s">
        <v>19034</v>
      </c>
      <c r="M290" t="s">
        <v>19035</v>
      </c>
      <c r="N290" t="s">
        <v>1010</v>
      </c>
      <c r="O290" t="s">
        <v>753</v>
      </c>
      <c r="P290" t="s">
        <v>744</v>
      </c>
      <c r="Q290" t="s">
        <v>745</v>
      </c>
      <c r="R290" t="s">
        <v>640</v>
      </c>
      <c r="S290" t="s">
        <v>19036</v>
      </c>
      <c r="T290" t="s">
        <v>19035</v>
      </c>
    </row>
    <row r="291" spans="1:20" x14ac:dyDescent="0.25">
      <c r="A291" t="s">
        <v>239</v>
      </c>
      <c r="B291" t="s">
        <v>245</v>
      </c>
      <c r="C291">
        <v>139</v>
      </c>
      <c r="D291">
        <v>1</v>
      </c>
      <c r="E291" t="s">
        <v>19031</v>
      </c>
      <c r="F291">
        <v>215</v>
      </c>
      <c r="G291">
        <v>0</v>
      </c>
      <c r="H291" t="s">
        <v>751</v>
      </c>
      <c r="I291" t="s">
        <v>19032</v>
      </c>
      <c r="J291" t="s">
        <v>19033</v>
      </c>
      <c r="K291" t="s">
        <v>4824</v>
      </c>
      <c r="L291" t="s">
        <v>19034</v>
      </c>
      <c r="M291" t="s">
        <v>19035</v>
      </c>
      <c r="N291" t="s">
        <v>1010</v>
      </c>
      <c r="O291" t="s">
        <v>753</v>
      </c>
      <c r="P291" t="s">
        <v>744</v>
      </c>
      <c r="Q291" t="s">
        <v>745</v>
      </c>
      <c r="R291" t="s">
        <v>640</v>
      </c>
      <c r="S291" t="s">
        <v>19036</v>
      </c>
      <c r="T291" t="s">
        <v>19035</v>
      </c>
    </row>
    <row r="292" spans="1:20" x14ac:dyDescent="0.25">
      <c r="A292" t="s">
        <v>601</v>
      </c>
      <c r="B292" t="s">
        <v>602</v>
      </c>
      <c r="C292">
        <v>139</v>
      </c>
      <c r="D292">
        <v>1</v>
      </c>
      <c r="E292" t="s">
        <v>19037</v>
      </c>
      <c r="F292">
        <v>215</v>
      </c>
      <c r="G292">
        <v>0</v>
      </c>
      <c r="H292" t="s">
        <v>751</v>
      </c>
      <c r="I292" t="s">
        <v>19038</v>
      </c>
      <c r="J292" t="s">
        <v>19039</v>
      </c>
      <c r="K292" t="s">
        <v>845</v>
      </c>
      <c r="L292" t="s">
        <v>19040</v>
      </c>
      <c r="M292" t="s">
        <v>19041</v>
      </c>
      <c r="N292" t="s">
        <v>1010</v>
      </c>
      <c r="O292" t="s">
        <v>753</v>
      </c>
      <c r="P292" t="s">
        <v>744</v>
      </c>
      <c r="Q292" t="s">
        <v>745</v>
      </c>
      <c r="R292" t="s">
        <v>640</v>
      </c>
      <c r="S292" t="s">
        <v>19042</v>
      </c>
      <c r="T292" t="s">
        <v>19041</v>
      </c>
    </row>
    <row r="293" spans="1:20" x14ac:dyDescent="0.25">
      <c r="A293" t="s">
        <v>239</v>
      </c>
      <c r="B293" t="s">
        <v>245</v>
      </c>
      <c r="C293">
        <v>139</v>
      </c>
      <c r="D293">
        <v>1</v>
      </c>
      <c r="E293" t="s">
        <v>19037</v>
      </c>
      <c r="F293">
        <v>215</v>
      </c>
      <c r="G293">
        <v>0</v>
      </c>
      <c r="H293" t="s">
        <v>751</v>
      </c>
      <c r="I293" t="s">
        <v>19038</v>
      </c>
      <c r="J293" t="s">
        <v>19039</v>
      </c>
      <c r="K293" t="s">
        <v>845</v>
      </c>
      <c r="L293" t="s">
        <v>19040</v>
      </c>
      <c r="M293" t="s">
        <v>19041</v>
      </c>
      <c r="N293" t="s">
        <v>1010</v>
      </c>
      <c r="O293" t="s">
        <v>753</v>
      </c>
      <c r="P293" t="s">
        <v>744</v>
      </c>
      <c r="Q293" t="s">
        <v>745</v>
      </c>
      <c r="R293" t="s">
        <v>640</v>
      </c>
      <c r="S293" t="s">
        <v>19042</v>
      </c>
      <c r="T293" t="s">
        <v>19041</v>
      </c>
    </row>
    <row r="294" spans="1:20" x14ac:dyDescent="0.25">
      <c r="A294" t="s">
        <v>241</v>
      </c>
      <c r="B294" t="s">
        <v>247</v>
      </c>
      <c r="C294">
        <v>159</v>
      </c>
      <c r="D294">
        <v>1</v>
      </c>
      <c r="E294" t="s">
        <v>19043</v>
      </c>
      <c r="F294">
        <v>99</v>
      </c>
      <c r="G294">
        <v>0</v>
      </c>
      <c r="H294" t="s">
        <v>637</v>
      </c>
      <c r="I294" t="s">
        <v>19044</v>
      </c>
      <c r="J294" t="s">
        <v>657</v>
      </c>
      <c r="K294" t="s">
        <v>639</v>
      </c>
      <c r="L294" t="s">
        <v>640</v>
      </c>
      <c r="M294" t="s">
        <v>19045</v>
      </c>
      <c r="N294" t="s">
        <v>639</v>
      </c>
      <c r="O294" t="s">
        <v>647</v>
      </c>
      <c r="P294" t="s">
        <v>5</v>
      </c>
      <c r="Q294" t="s">
        <v>648</v>
      </c>
      <c r="R294" t="s">
        <v>640</v>
      </c>
      <c r="S294" t="s">
        <v>19046</v>
      </c>
      <c r="T294" t="s">
        <v>19045</v>
      </c>
    </row>
    <row r="295" spans="1:20" x14ac:dyDescent="0.25">
      <c r="A295" t="s">
        <v>147</v>
      </c>
      <c r="B295" t="s">
        <v>148</v>
      </c>
      <c r="C295">
        <v>50</v>
      </c>
      <c r="D295">
        <v>6</v>
      </c>
      <c r="E295" t="s">
        <v>19047</v>
      </c>
      <c r="F295">
        <v>200</v>
      </c>
      <c r="G295">
        <v>0</v>
      </c>
      <c r="H295" t="s">
        <v>637</v>
      </c>
      <c r="I295" t="s">
        <v>19048</v>
      </c>
      <c r="J295" t="s">
        <v>645</v>
      </c>
      <c r="K295" t="s">
        <v>639</v>
      </c>
      <c r="L295" t="s">
        <v>640</v>
      </c>
      <c r="M295" t="s">
        <v>19045</v>
      </c>
      <c r="N295" t="s">
        <v>639</v>
      </c>
      <c r="O295" t="s">
        <v>641</v>
      </c>
      <c r="P295" t="s">
        <v>5</v>
      </c>
      <c r="Q295" t="s">
        <v>642</v>
      </c>
      <c r="R295" t="s">
        <v>640</v>
      </c>
      <c r="S295" t="s">
        <v>19049</v>
      </c>
      <c r="T295" t="s">
        <v>19045</v>
      </c>
    </row>
    <row r="296" spans="1:20" x14ac:dyDescent="0.25">
      <c r="A296" t="s">
        <v>601</v>
      </c>
      <c r="B296" t="s">
        <v>602</v>
      </c>
      <c r="C296">
        <v>139</v>
      </c>
      <c r="D296">
        <v>2</v>
      </c>
      <c r="E296" t="s">
        <v>19050</v>
      </c>
      <c r="F296">
        <v>430</v>
      </c>
      <c r="G296">
        <v>0</v>
      </c>
      <c r="H296" t="s">
        <v>751</v>
      </c>
      <c r="I296" t="s">
        <v>19051</v>
      </c>
      <c r="J296" t="s">
        <v>19052</v>
      </c>
      <c r="K296" t="s">
        <v>4824</v>
      </c>
      <c r="L296" t="s">
        <v>19053</v>
      </c>
      <c r="M296" t="s">
        <v>19054</v>
      </c>
      <c r="N296" t="s">
        <v>1010</v>
      </c>
      <c r="O296" t="s">
        <v>753</v>
      </c>
      <c r="P296" t="s">
        <v>744</v>
      </c>
      <c r="Q296" t="s">
        <v>745</v>
      </c>
      <c r="R296" t="s">
        <v>640</v>
      </c>
      <c r="S296" t="s">
        <v>19055</v>
      </c>
      <c r="T296" t="s">
        <v>19054</v>
      </c>
    </row>
    <row r="297" spans="1:20" x14ac:dyDescent="0.25">
      <c r="A297" t="s">
        <v>239</v>
      </c>
      <c r="B297" t="s">
        <v>245</v>
      </c>
      <c r="C297">
        <v>139</v>
      </c>
      <c r="D297">
        <v>2</v>
      </c>
      <c r="E297" t="s">
        <v>19050</v>
      </c>
      <c r="F297">
        <v>430</v>
      </c>
      <c r="G297">
        <v>0</v>
      </c>
      <c r="H297" t="s">
        <v>751</v>
      </c>
      <c r="I297" t="s">
        <v>19051</v>
      </c>
      <c r="J297" t="s">
        <v>19052</v>
      </c>
      <c r="K297" t="s">
        <v>4824</v>
      </c>
      <c r="L297" t="s">
        <v>19053</v>
      </c>
      <c r="M297" t="s">
        <v>19054</v>
      </c>
      <c r="N297" t="s">
        <v>1010</v>
      </c>
      <c r="O297" t="s">
        <v>753</v>
      </c>
      <c r="P297" t="s">
        <v>744</v>
      </c>
      <c r="Q297" t="s">
        <v>745</v>
      </c>
      <c r="R297" t="s">
        <v>640</v>
      </c>
      <c r="S297" t="s">
        <v>19055</v>
      </c>
      <c r="T297" t="s">
        <v>19054</v>
      </c>
    </row>
    <row r="298" spans="1:20" x14ac:dyDescent="0.25">
      <c r="A298" t="s">
        <v>241</v>
      </c>
      <c r="B298" t="s">
        <v>247</v>
      </c>
      <c r="C298">
        <v>99.5</v>
      </c>
      <c r="D298">
        <v>1</v>
      </c>
      <c r="E298" t="s">
        <v>19056</v>
      </c>
      <c r="F298">
        <v>199</v>
      </c>
      <c r="G298">
        <v>0</v>
      </c>
      <c r="H298" t="s">
        <v>751</v>
      </c>
      <c r="I298" t="s">
        <v>19057</v>
      </c>
      <c r="J298" t="s">
        <v>19058</v>
      </c>
      <c r="K298" t="s">
        <v>19059</v>
      </c>
      <c r="L298" t="s">
        <v>19060</v>
      </c>
      <c r="M298" t="s">
        <v>19061</v>
      </c>
      <c r="N298" t="s">
        <v>1010</v>
      </c>
      <c r="O298" t="s">
        <v>753</v>
      </c>
      <c r="P298" t="s">
        <v>744</v>
      </c>
      <c r="Q298" t="s">
        <v>745</v>
      </c>
      <c r="R298" t="s">
        <v>640</v>
      </c>
      <c r="S298" t="s">
        <v>19062</v>
      </c>
      <c r="T298" t="s">
        <v>19063</v>
      </c>
    </row>
    <row r="299" spans="1:20" x14ac:dyDescent="0.25">
      <c r="A299" t="s">
        <v>240</v>
      </c>
      <c r="B299" t="s">
        <v>246</v>
      </c>
      <c r="C299">
        <v>99.5</v>
      </c>
      <c r="D299">
        <v>1</v>
      </c>
      <c r="E299" t="s">
        <v>19056</v>
      </c>
      <c r="F299">
        <v>199</v>
      </c>
      <c r="G299">
        <v>0</v>
      </c>
      <c r="H299" t="s">
        <v>751</v>
      </c>
      <c r="I299" t="s">
        <v>19057</v>
      </c>
      <c r="J299" t="s">
        <v>19058</v>
      </c>
      <c r="K299" t="s">
        <v>19059</v>
      </c>
      <c r="L299" t="s">
        <v>19060</v>
      </c>
      <c r="M299" t="s">
        <v>19061</v>
      </c>
      <c r="N299" t="s">
        <v>1010</v>
      </c>
      <c r="O299" t="s">
        <v>753</v>
      </c>
      <c r="P299" t="s">
        <v>744</v>
      </c>
      <c r="Q299" t="s">
        <v>745</v>
      </c>
      <c r="R299" t="s">
        <v>640</v>
      </c>
      <c r="S299" t="s">
        <v>19062</v>
      </c>
      <c r="T299" t="s">
        <v>19063</v>
      </c>
    </row>
    <row r="300" spans="1:20" x14ac:dyDescent="0.25">
      <c r="A300" t="s">
        <v>239</v>
      </c>
      <c r="B300" t="s">
        <v>245</v>
      </c>
      <c r="C300">
        <v>159</v>
      </c>
      <c r="D300">
        <v>1</v>
      </c>
      <c r="E300" t="s">
        <v>19064</v>
      </c>
      <c r="F300">
        <v>90</v>
      </c>
      <c r="G300">
        <v>0</v>
      </c>
      <c r="H300" t="s">
        <v>637</v>
      </c>
      <c r="I300" t="s">
        <v>19065</v>
      </c>
      <c r="J300" t="s">
        <v>685</v>
      </c>
      <c r="K300" t="s">
        <v>639</v>
      </c>
      <c r="L300" t="s">
        <v>640</v>
      </c>
      <c r="M300" t="s">
        <v>19063</v>
      </c>
      <c r="N300" t="s">
        <v>639</v>
      </c>
      <c r="O300" t="s">
        <v>641</v>
      </c>
      <c r="P300" t="s">
        <v>5</v>
      </c>
      <c r="Q300" t="s">
        <v>642</v>
      </c>
      <c r="R300" t="s">
        <v>640</v>
      </c>
      <c r="S300" t="s">
        <v>19066</v>
      </c>
      <c r="T300" t="s">
        <v>19063</v>
      </c>
    </row>
    <row r="301" spans="1:20" x14ac:dyDescent="0.25">
      <c r="A301" t="s">
        <v>239</v>
      </c>
      <c r="B301" t="s">
        <v>245</v>
      </c>
      <c r="C301">
        <v>159</v>
      </c>
      <c r="D301">
        <v>1</v>
      </c>
      <c r="E301" t="s">
        <v>19067</v>
      </c>
      <c r="F301">
        <v>94</v>
      </c>
      <c r="G301">
        <v>4</v>
      </c>
      <c r="H301" t="s">
        <v>637</v>
      </c>
      <c r="I301" t="s">
        <v>4605</v>
      </c>
      <c r="J301" t="s">
        <v>750</v>
      </c>
      <c r="K301" t="s">
        <v>639</v>
      </c>
      <c r="L301" t="s">
        <v>640</v>
      </c>
      <c r="M301" t="s">
        <v>19068</v>
      </c>
      <c r="N301" t="s">
        <v>639</v>
      </c>
      <c r="O301" t="s">
        <v>641</v>
      </c>
      <c r="P301" t="s">
        <v>5</v>
      </c>
      <c r="Q301" t="s">
        <v>642</v>
      </c>
      <c r="R301" t="s">
        <v>640</v>
      </c>
      <c r="S301" t="s">
        <v>19069</v>
      </c>
      <c r="T301" t="s">
        <v>19068</v>
      </c>
    </row>
    <row r="302" spans="1:20" x14ac:dyDescent="0.25">
      <c r="A302" t="s">
        <v>241</v>
      </c>
      <c r="B302" t="s">
        <v>247</v>
      </c>
      <c r="C302">
        <v>99.5</v>
      </c>
      <c r="D302">
        <v>1</v>
      </c>
      <c r="E302" t="s">
        <v>19070</v>
      </c>
      <c r="F302">
        <v>199</v>
      </c>
      <c r="G302">
        <v>0</v>
      </c>
      <c r="H302" t="s">
        <v>751</v>
      </c>
      <c r="I302" t="s">
        <v>19071</v>
      </c>
      <c r="J302" t="s">
        <v>19072</v>
      </c>
      <c r="K302" t="s">
        <v>10426</v>
      </c>
      <c r="L302" t="s">
        <v>19073</v>
      </c>
      <c r="M302" t="s">
        <v>19068</v>
      </c>
      <c r="N302" t="s">
        <v>1010</v>
      </c>
      <c r="O302" t="s">
        <v>753</v>
      </c>
      <c r="P302" t="s">
        <v>744</v>
      </c>
      <c r="Q302" t="s">
        <v>745</v>
      </c>
      <c r="R302" t="s">
        <v>640</v>
      </c>
      <c r="S302" t="s">
        <v>19074</v>
      </c>
      <c r="T302" t="s">
        <v>19075</v>
      </c>
    </row>
    <row r="303" spans="1:20" x14ac:dyDescent="0.25">
      <c r="A303" t="s">
        <v>601</v>
      </c>
      <c r="B303" t="s">
        <v>602</v>
      </c>
      <c r="C303">
        <v>99.5</v>
      </c>
      <c r="D303">
        <v>1</v>
      </c>
      <c r="E303" t="s">
        <v>19070</v>
      </c>
      <c r="F303">
        <v>199</v>
      </c>
      <c r="G303">
        <v>0</v>
      </c>
      <c r="H303" t="s">
        <v>751</v>
      </c>
      <c r="I303" t="s">
        <v>19071</v>
      </c>
      <c r="J303" t="s">
        <v>19072</v>
      </c>
      <c r="K303" t="s">
        <v>10426</v>
      </c>
      <c r="L303" t="s">
        <v>19073</v>
      </c>
      <c r="M303" t="s">
        <v>19068</v>
      </c>
      <c r="N303" t="s">
        <v>1010</v>
      </c>
      <c r="O303" t="s">
        <v>753</v>
      </c>
      <c r="P303" t="s">
        <v>744</v>
      </c>
      <c r="Q303" t="s">
        <v>745</v>
      </c>
      <c r="R303" t="s">
        <v>640</v>
      </c>
      <c r="S303" t="s">
        <v>19074</v>
      </c>
      <c r="T303" t="s">
        <v>19075</v>
      </c>
    </row>
    <row r="304" spans="1:20" x14ac:dyDescent="0.25">
      <c r="A304" t="s">
        <v>239</v>
      </c>
      <c r="B304" t="s">
        <v>245</v>
      </c>
      <c r="C304">
        <v>139</v>
      </c>
      <c r="D304">
        <v>1</v>
      </c>
      <c r="E304" t="s">
        <v>19076</v>
      </c>
      <c r="F304">
        <v>215</v>
      </c>
      <c r="G304">
        <v>0</v>
      </c>
      <c r="H304" t="s">
        <v>751</v>
      </c>
      <c r="I304" t="s">
        <v>19077</v>
      </c>
      <c r="J304" t="s">
        <v>19078</v>
      </c>
      <c r="K304" t="s">
        <v>19079</v>
      </c>
      <c r="L304" t="s">
        <v>19080</v>
      </c>
      <c r="M304" t="s">
        <v>19081</v>
      </c>
      <c r="N304" t="s">
        <v>1010</v>
      </c>
      <c r="O304" t="s">
        <v>753</v>
      </c>
      <c r="P304" t="s">
        <v>744</v>
      </c>
      <c r="Q304" t="s">
        <v>745</v>
      </c>
      <c r="R304" t="s">
        <v>640</v>
      </c>
      <c r="S304" t="s">
        <v>19082</v>
      </c>
      <c r="T304" t="s">
        <v>19083</v>
      </c>
    </row>
    <row r="305" spans="1:20" x14ac:dyDescent="0.25">
      <c r="A305" t="s">
        <v>241</v>
      </c>
      <c r="B305" t="s">
        <v>247</v>
      </c>
      <c r="C305">
        <v>139</v>
      </c>
      <c r="D305">
        <v>1</v>
      </c>
      <c r="E305" t="s">
        <v>19076</v>
      </c>
      <c r="F305">
        <v>215</v>
      </c>
      <c r="G305">
        <v>0</v>
      </c>
      <c r="H305" t="s">
        <v>751</v>
      </c>
      <c r="I305" t="s">
        <v>19077</v>
      </c>
      <c r="J305" t="s">
        <v>19078</v>
      </c>
      <c r="K305" t="s">
        <v>19079</v>
      </c>
      <c r="L305" t="s">
        <v>19080</v>
      </c>
      <c r="M305" t="s">
        <v>19081</v>
      </c>
      <c r="N305" t="s">
        <v>1010</v>
      </c>
      <c r="O305" t="s">
        <v>753</v>
      </c>
      <c r="P305" t="s">
        <v>744</v>
      </c>
      <c r="Q305" t="s">
        <v>745</v>
      </c>
      <c r="R305" t="s">
        <v>640</v>
      </c>
      <c r="S305" t="s">
        <v>19082</v>
      </c>
      <c r="T305" t="s">
        <v>19083</v>
      </c>
    </row>
    <row r="306" spans="1:20" x14ac:dyDescent="0.25">
      <c r="A306" t="s">
        <v>239</v>
      </c>
      <c r="B306" t="s">
        <v>245</v>
      </c>
      <c r="C306">
        <v>159</v>
      </c>
      <c r="D306">
        <v>1</v>
      </c>
      <c r="E306" t="s">
        <v>19084</v>
      </c>
      <c r="F306">
        <v>99</v>
      </c>
      <c r="G306">
        <v>0</v>
      </c>
      <c r="H306" t="s">
        <v>637</v>
      </c>
      <c r="I306" t="s">
        <v>19085</v>
      </c>
      <c r="J306" t="s">
        <v>653</v>
      </c>
      <c r="K306" t="s">
        <v>639</v>
      </c>
      <c r="L306" t="s">
        <v>640</v>
      </c>
      <c r="M306" t="s">
        <v>19086</v>
      </c>
      <c r="N306" t="s">
        <v>639</v>
      </c>
      <c r="O306" t="s">
        <v>647</v>
      </c>
      <c r="P306" t="s">
        <v>5</v>
      </c>
      <c r="Q306" t="s">
        <v>648</v>
      </c>
      <c r="R306" t="s">
        <v>640</v>
      </c>
      <c r="S306" t="s">
        <v>19087</v>
      </c>
      <c r="T306" t="s">
        <v>19086</v>
      </c>
    </row>
    <row r="307" spans="1:20" x14ac:dyDescent="0.25">
      <c r="A307" t="s">
        <v>601</v>
      </c>
      <c r="B307" t="s">
        <v>602</v>
      </c>
      <c r="C307">
        <v>139</v>
      </c>
      <c r="D307">
        <v>1</v>
      </c>
      <c r="E307" t="s">
        <v>19088</v>
      </c>
      <c r="F307">
        <v>215</v>
      </c>
      <c r="G307">
        <v>0</v>
      </c>
      <c r="H307" t="s">
        <v>751</v>
      </c>
      <c r="I307" t="s">
        <v>19089</v>
      </c>
      <c r="J307" t="s">
        <v>19090</v>
      </c>
      <c r="K307" t="s">
        <v>1024</v>
      </c>
      <c r="L307" t="s">
        <v>19091</v>
      </c>
      <c r="M307" t="s">
        <v>19086</v>
      </c>
      <c r="N307" t="s">
        <v>1010</v>
      </c>
      <c r="O307" t="s">
        <v>753</v>
      </c>
      <c r="P307" t="s">
        <v>744</v>
      </c>
      <c r="Q307" t="s">
        <v>745</v>
      </c>
      <c r="R307" t="s">
        <v>640</v>
      </c>
      <c r="S307" t="s">
        <v>19092</v>
      </c>
      <c r="T307" t="s">
        <v>19086</v>
      </c>
    </row>
    <row r="308" spans="1:20" x14ac:dyDescent="0.25">
      <c r="A308" t="s">
        <v>241</v>
      </c>
      <c r="B308" t="s">
        <v>247</v>
      </c>
      <c r="C308">
        <v>139</v>
      </c>
      <c r="D308">
        <v>1</v>
      </c>
      <c r="E308" t="s">
        <v>19088</v>
      </c>
      <c r="F308">
        <v>215</v>
      </c>
      <c r="G308">
        <v>0</v>
      </c>
      <c r="H308" t="s">
        <v>751</v>
      </c>
      <c r="I308" t="s">
        <v>19089</v>
      </c>
      <c r="J308" t="s">
        <v>19090</v>
      </c>
      <c r="K308" t="s">
        <v>1024</v>
      </c>
      <c r="L308" t="s">
        <v>19091</v>
      </c>
      <c r="M308" t="s">
        <v>19086</v>
      </c>
      <c r="N308" t="s">
        <v>1010</v>
      </c>
      <c r="O308" t="s">
        <v>753</v>
      </c>
      <c r="P308" t="s">
        <v>744</v>
      </c>
      <c r="Q308" t="s">
        <v>745</v>
      </c>
      <c r="R308" t="s">
        <v>640</v>
      </c>
      <c r="S308" t="s">
        <v>19092</v>
      </c>
      <c r="T308" t="s">
        <v>19086</v>
      </c>
    </row>
    <row r="309" spans="1:20" x14ac:dyDescent="0.25">
      <c r="A309" t="s">
        <v>239</v>
      </c>
      <c r="B309" t="s">
        <v>245</v>
      </c>
      <c r="C309">
        <v>159</v>
      </c>
      <c r="D309">
        <v>2</v>
      </c>
      <c r="E309" t="s">
        <v>19093</v>
      </c>
      <c r="F309">
        <v>198</v>
      </c>
      <c r="G309">
        <v>0</v>
      </c>
      <c r="H309" t="s">
        <v>637</v>
      </c>
      <c r="I309" t="s">
        <v>19094</v>
      </c>
      <c r="J309" t="s">
        <v>704</v>
      </c>
      <c r="K309" t="s">
        <v>639</v>
      </c>
      <c r="L309" t="s">
        <v>640</v>
      </c>
      <c r="M309" t="s">
        <v>19095</v>
      </c>
      <c r="N309" t="s">
        <v>639</v>
      </c>
      <c r="O309" t="s">
        <v>647</v>
      </c>
      <c r="P309" t="s">
        <v>5</v>
      </c>
      <c r="Q309" t="s">
        <v>648</v>
      </c>
      <c r="R309" t="s">
        <v>640</v>
      </c>
      <c r="S309" t="s">
        <v>19096</v>
      </c>
      <c r="T309" t="s">
        <v>19095</v>
      </c>
    </row>
    <row r="310" spans="1:20" x14ac:dyDescent="0.25">
      <c r="A310" t="s">
        <v>241</v>
      </c>
      <c r="B310" t="s">
        <v>247</v>
      </c>
      <c r="C310">
        <v>139</v>
      </c>
      <c r="D310">
        <v>1</v>
      </c>
      <c r="E310" t="s">
        <v>19097</v>
      </c>
      <c r="F310">
        <v>215</v>
      </c>
      <c r="G310">
        <v>0</v>
      </c>
      <c r="H310" t="s">
        <v>751</v>
      </c>
      <c r="I310" t="s">
        <v>19098</v>
      </c>
      <c r="J310" t="s">
        <v>19099</v>
      </c>
      <c r="K310" t="s">
        <v>19100</v>
      </c>
      <c r="L310" t="s">
        <v>19101</v>
      </c>
      <c r="M310" t="s">
        <v>19095</v>
      </c>
      <c r="N310" t="s">
        <v>1010</v>
      </c>
      <c r="O310" t="s">
        <v>753</v>
      </c>
      <c r="P310" t="s">
        <v>744</v>
      </c>
      <c r="Q310" t="s">
        <v>745</v>
      </c>
      <c r="R310" t="s">
        <v>640</v>
      </c>
      <c r="S310" t="s">
        <v>19102</v>
      </c>
      <c r="T310" t="s">
        <v>19103</v>
      </c>
    </row>
    <row r="311" spans="1:20" x14ac:dyDescent="0.25">
      <c r="A311" t="s">
        <v>239</v>
      </c>
      <c r="B311" t="s">
        <v>245</v>
      </c>
      <c r="C311">
        <v>139</v>
      </c>
      <c r="D311">
        <v>1</v>
      </c>
      <c r="E311" t="s">
        <v>19097</v>
      </c>
      <c r="F311">
        <v>215</v>
      </c>
      <c r="G311">
        <v>0</v>
      </c>
      <c r="H311" t="s">
        <v>751</v>
      </c>
      <c r="I311" t="s">
        <v>19098</v>
      </c>
      <c r="J311" t="s">
        <v>19099</v>
      </c>
      <c r="K311" t="s">
        <v>19100</v>
      </c>
      <c r="L311" t="s">
        <v>19101</v>
      </c>
      <c r="M311" t="s">
        <v>19095</v>
      </c>
      <c r="N311" t="s">
        <v>1010</v>
      </c>
      <c r="O311" t="s">
        <v>753</v>
      </c>
      <c r="P311" t="s">
        <v>744</v>
      </c>
      <c r="Q311" t="s">
        <v>745</v>
      </c>
      <c r="R311" t="s">
        <v>640</v>
      </c>
      <c r="S311" t="s">
        <v>19102</v>
      </c>
      <c r="T311" t="s">
        <v>19103</v>
      </c>
    </row>
    <row r="312" spans="1:20" x14ac:dyDescent="0.25">
      <c r="A312" t="s">
        <v>240</v>
      </c>
      <c r="B312" t="s">
        <v>246</v>
      </c>
      <c r="C312">
        <v>159</v>
      </c>
      <c r="D312">
        <v>1</v>
      </c>
      <c r="E312" t="s">
        <v>19104</v>
      </c>
      <c r="F312">
        <v>99</v>
      </c>
      <c r="G312">
        <v>0</v>
      </c>
      <c r="H312" t="s">
        <v>637</v>
      </c>
      <c r="I312" t="s">
        <v>19105</v>
      </c>
      <c r="J312" t="s">
        <v>702</v>
      </c>
      <c r="K312" t="s">
        <v>639</v>
      </c>
      <c r="L312" t="s">
        <v>640</v>
      </c>
      <c r="M312" t="s">
        <v>19103</v>
      </c>
      <c r="N312" t="s">
        <v>639</v>
      </c>
      <c r="O312" t="s">
        <v>641</v>
      </c>
      <c r="P312" t="s">
        <v>5</v>
      </c>
      <c r="Q312" t="s">
        <v>642</v>
      </c>
      <c r="R312" t="s">
        <v>640</v>
      </c>
      <c r="S312" t="s">
        <v>19106</v>
      </c>
      <c r="T312" t="s">
        <v>19103</v>
      </c>
    </row>
    <row r="313" spans="1:20" x14ac:dyDescent="0.25">
      <c r="A313" t="s">
        <v>241</v>
      </c>
      <c r="B313" t="s">
        <v>247</v>
      </c>
      <c r="C313">
        <v>99.5</v>
      </c>
      <c r="D313">
        <v>1</v>
      </c>
      <c r="E313" t="s">
        <v>19107</v>
      </c>
      <c r="F313">
        <v>398</v>
      </c>
      <c r="G313">
        <v>0</v>
      </c>
      <c r="H313" t="s">
        <v>751</v>
      </c>
      <c r="I313" t="s">
        <v>19108</v>
      </c>
      <c r="J313" t="s">
        <v>19109</v>
      </c>
      <c r="K313" t="s">
        <v>845</v>
      </c>
      <c r="L313" t="s">
        <v>19110</v>
      </c>
      <c r="M313" t="s">
        <v>19111</v>
      </c>
      <c r="N313" t="s">
        <v>1010</v>
      </c>
      <c r="O313" t="s">
        <v>743</v>
      </c>
      <c r="P313" t="s">
        <v>744</v>
      </c>
      <c r="Q313" t="s">
        <v>745</v>
      </c>
      <c r="R313" t="s">
        <v>640</v>
      </c>
      <c r="S313" t="s">
        <v>19112</v>
      </c>
      <c r="T313" t="s">
        <v>19113</v>
      </c>
    </row>
    <row r="314" spans="1:20" x14ac:dyDescent="0.25">
      <c r="A314" t="s">
        <v>239</v>
      </c>
      <c r="B314" t="s">
        <v>245</v>
      </c>
      <c r="C314">
        <v>99.5</v>
      </c>
      <c r="D314">
        <v>3</v>
      </c>
      <c r="E314" t="s">
        <v>19107</v>
      </c>
      <c r="F314">
        <v>398</v>
      </c>
      <c r="G314">
        <v>0</v>
      </c>
      <c r="H314" t="s">
        <v>751</v>
      </c>
      <c r="I314" t="s">
        <v>19108</v>
      </c>
      <c r="J314" t="s">
        <v>19109</v>
      </c>
      <c r="K314" t="s">
        <v>845</v>
      </c>
      <c r="L314" t="s">
        <v>19110</v>
      </c>
      <c r="M314" t="s">
        <v>19111</v>
      </c>
      <c r="N314" t="s">
        <v>1010</v>
      </c>
      <c r="O314" t="s">
        <v>743</v>
      </c>
      <c r="P314" t="s">
        <v>744</v>
      </c>
      <c r="Q314" t="s">
        <v>745</v>
      </c>
      <c r="R314" t="s">
        <v>640</v>
      </c>
      <c r="S314" t="s">
        <v>19112</v>
      </c>
      <c r="T314" t="s">
        <v>19113</v>
      </c>
    </row>
    <row r="315" spans="1:20" x14ac:dyDescent="0.25">
      <c r="A315" t="s">
        <v>241</v>
      </c>
      <c r="B315" t="s">
        <v>247</v>
      </c>
      <c r="C315">
        <v>159</v>
      </c>
      <c r="D315">
        <v>2</v>
      </c>
      <c r="E315" t="s">
        <v>19114</v>
      </c>
      <c r="F315">
        <v>594</v>
      </c>
      <c r="G315">
        <v>0</v>
      </c>
      <c r="H315" t="s">
        <v>637</v>
      </c>
      <c r="I315" t="s">
        <v>19115</v>
      </c>
      <c r="J315" t="s">
        <v>653</v>
      </c>
      <c r="K315" t="s">
        <v>639</v>
      </c>
      <c r="L315" t="s">
        <v>640</v>
      </c>
      <c r="M315" t="s">
        <v>19116</v>
      </c>
      <c r="N315" t="s">
        <v>639</v>
      </c>
      <c r="O315" t="s">
        <v>641</v>
      </c>
      <c r="P315" t="s">
        <v>5</v>
      </c>
      <c r="Q315" t="s">
        <v>642</v>
      </c>
      <c r="R315" t="s">
        <v>640</v>
      </c>
      <c r="S315" t="s">
        <v>19117</v>
      </c>
      <c r="T315" t="s">
        <v>19116</v>
      </c>
    </row>
    <row r="316" spans="1:20" x14ac:dyDescent="0.25">
      <c r="A316" t="s">
        <v>241</v>
      </c>
      <c r="B316" t="s">
        <v>247</v>
      </c>
      <c r="C316">
        <v>159</v>
      </c>
      <c r="D316">
        <v>2</v>
      </c>
      <c r="E316" t="s">
        <v>19114</v>
      </c>
      <c r="F316">
        <v>594</v>
      </c>
      <c r="G316">
        <v>0</v>
      </c>
      <c r="H316" t="s">
        <v>637</v>
      </c>
      <c r="I316" t="s">
        <v>19115</v>
      </c>
      <c r="J316" t="s">
        <v>653</v>
      </c>
      <c r="K316" t="s">
        <v>639</v>
      </c>
      <c r="L316" t="s">
        <v>640</v>
      </c>
      <c r="M316" t="s">
        <v>19116</v>
      </c>
      <c r="N316" t="s">
        <v>639</v>
      </c>
      <c r="O316" t="s">
        <v>641</v>
      </c>
      <c r="P316" t="s">
        <v>5</v>
      </c>
      <c r="Q316" t="s">
        <v>642</v>
      </c>
      <c r="R316" t="s">
        <v>640</v>
      </c>
      <c r="S316" t="s">
        <v>19117</v>
      </c>
      <c r="T316" t="s">
        <v>19116</v>
      </c>
    </row>
    <row r="317" spans="1:20" x14ac:dyDescent="0.25">
      <c r="A317" t="s">
        <v>239</v>
      </c>
      <c r="B317" t="s">
        <v>245</v>
      </c>
      <c r="C317">
        <v>159</v>
      </c>
      <c r="D317">
        <v>2</v>
      </c>
      <c r="E317" t="s">
        <v>19114</v>
      </c>
      <c r="F317">
        <v>594</v>
      </c>
      <c r="G317">
        <v>0</v>
      </c>
      <c r="H317" t="s">
        <v>637</v>
      </c>
      <c r="I317" t="s">
        <v>19115</v>
      </c>
      <c r="J317" t="s">
        <v>653</v>
      </c>
      <c r="K317" t="s">
        <v>639</v>
      </c>
      <c r="L317" t="s">
        <v>640</v>
      </c>
      <c r="M317" t="s">
        <v>19116</v>
      </c>
      <c r="N317" t="s">
        <v>639</v>
      </c>
      <c r="O317" t="s">
        <v>641</v>
      </c>
      <c r="P317" t="s">
        <v>5</v>
      </c>
      <c r="Q317" t="s">
        <v>642</v>
      </c>
      <c r="R317" t="s">
        <v>640</v>
      </c>
      <c r="S317" t="s">
        <v>19117</v>
      </c>
      <c r="T317" t="s">
        <v>19116</v>
      </c>
    </row>
    <row r="318" spans="1:20" x14ac:dyDescent="0.25">
      <c r="A318" t="s">
        <v>72</v>
      </c>
      <c r="B318" t="s">
        <v>108</v>
      </c>
      <c r="C318">
        <v>66</v>
      </c>
      <c r="D318">
        <v>2</v>
      </c>
      <c r="E318" t="s">
        <v>19118</v>
      </c>
      <c r="F318">
        <v>498</v>
      </c>
      <c r="G318">
        <v>0</v>
      </c>
      <c r="H318" t="s">
        <v>649</v>
      </c>
      <c r="I318" t="s">
        <v>19119</v>
      </c>
      <c r="J318" t="s">
        <v>19120</v>
      </c>
      <c r="K318" t="s">
        <v>19121</v>
      </c>
      <c r="L318" t="s">
        <v>10113</v>
      </c>
      <c r="M318" t="s">
        <v>19116</v>
      </c>
      <c r="N318" t="s">
        <v>639</v>
      </c>
      <c r="O318" t="s">
        <v>651</v>
      </c>
      <c r="P318" t="s">
        <v>26</v>
      </c>
      <c r="Q318" t="s">
        <v>652</v>
      </c>
      <c r="R318" t="s">
        <v>640</v>
      </c>
      <c r="S318" t="s">
        <v>19122</v>
      </c>
      <c r="T318" t="s">
        <v>19116</v>
      </c>
    </row>
    <row r="319" spans="1:20" x14ac:dyDescent="0.25">
      <c r="A319" t="s">
        <v>101</v>
      </c>
      <c r="B319" t="s">
        <v>74</v>
      </c>
      <c r="C319">
        <v>66</v>
      </c>
      <c r="D319">
        <v>2</v>
      </c>
      <c r="E319" t="s">
        <v>19118</v>
      </c>
      <c r="F319">
        <v>498</v>
      </c>
      <c r="G319">
        <v>0</v>
      </c>
      <c r="H319" t="s">
        <v>649</v>
      </c>
      <c r="I319" t="s">
        <v>19119</v>
      </c>
      <c r="J319" t="s">
        <v>19120</v>
      </c>
      <c r="K319" t="s">
        <v>19121</v>
      </c>
      <c r="L319" t="s">
        <v>10113</v>
      </c>
      <c r="M319" t="s">
        <v>19116</v>
      </c>
      <c r="N319" t="s">
        <v>639</v>
      </c>
      <c r="O319" t="s">
        <v>651</v>
      </c>
      <c r="P319" t="s">
        <v>26</v>
      </c>
      <c r="Q319" t="s">
        <v>652</v>
      </c>
      <c r="R319" t="s">
        <v>640</v>
      </c>
      <c r="S319" t="s">
        <v>19122</v>
      </c>
      <c r="T319" t="s">
        <v>19116</v>
      </c>
    </row>
    <row r="320" spans="1:20" x14ac:dyDescent="0.25">
      <c r="A320" t="s">
        <v>22</v>
      </c>
      <c r="B320" t="s">
        <v>27</v>
      </c>
      <c r="C320">
        <v>67</v>
      </c>
      <c r="D320">
        <v>2</v>
      </c>
      <c r="E320" t="s">
        <v>19118</v>
      </c>
      <c r="F320">
        <v>498</v>
      </c>
      <c r="G320">
        <v>0</v>
      </c>
      <c r="H320" t="s">
        <v>649</v>
      </c>
      <c r="I320" t="s">
        <v>19119</v>
      </c>
      <c r="J320" t="s">
        <v>19120</v>
      </c>
      <c r="K320" t="s">
        <v>19121</v>
      </c>
      <c r="L320" t="s">
        <v>10113</v>
      </c>
      <c r="M320" t="s">
        <v>19116</v>
      </c>
      <c r="N320" t="s">
        <v>639</v>
      </c>
      <c r="O320" t="s">
        <v>651</v>
      </c>
      <c r="P320" t="s">
        <v>26</v>
      </c>
      <c r="Q320" t="s">
        <v>652</v>
      </c>
      <c r="R320" t="s">
        <v>640</v>
      </c>
      <c r="S320" t="s">
        <v>19122</v>
      </c>
      <c r="T320" t="s">
        <v>19116</v>
      </c>
    </row>
    <row r="321" spans="1:20" x14ac:dyDescent="0.25">
      <c r="A321" t="s">
        <v>241</v>
      </c>
      <c r="B321" t="s">
        <v>247</v>
      </c>
      <c r="C321">
        <v>107.5</v>
      </c>
      <c r="D321">
        <v>1</v>
      </c>
      <c r="E321" t="s">
        <v>19123</v>
      </c>
      <c r="F321">
        <v>860</v>
      </c>
      <c r="G321">
        <v>0</v>
      </c>
      <c r="H321" t="s">
        <v>751</v>
      </c>
      <c r="I321" t="s">
        <v>12955</v>
      </c>
      <c r="J321" t="s">
        <v>12956</v>
      </c>
      <c r="K321" t="s">
        <v>800</v>
      </c>
      <c r="L321" t="s">
        <v>12957</v>
      </c>
      <c r="M321" t="s">
        <v>19116</v>
      </c>
      <c r="N321" t="s">
        <v>1010</v>
      </c>
      <c r="O321" t="s">
        <v>753</v>
      </c>
      <c r="P321" t="s">
        <v>744</v>
      </c>
      <c r="Q321" t="s">
        <v>745</v>
      </c>
      <c r="R321" t="s">
        <v>640</v>
      </c>
      <c r="S321" t="s">
        <v>19124</v>
      </c>
      <c r="T321" t="s">
        <v>19125</v>
      </c>
    </row>
    <row r="322" spans="1:20" x14ac:dyDescent="0.25">
      <c r="A322" t="s">
        <v>240</v>
      </c>
      <c r="B322" t="s">
        <v>246</v>
      </c>
      <c r="C322">
        <v>107.5</v>
      </c>
      <c r="D322">
        <v>5</v>
      </c>
      <c r="E322" t="s">
        <v>19123</v>
      </c>
      <c r="F322">
        <v>860</v>
      </c>
      <c r="G322">
        <v>0</v>
      </c>
      <c r="H322" t="s">
        <v>751</v>
      </c>
      <c r="I322" t="s">
        <v>12955</v>
      </c>
      <c r="J322" t="s">
        <v>12956</v>
      </c>
      <c r="K322" t="s">
        <v>800</v>
      </c>
      <c r="L322" t="s">
        <v>12957</v>
      </c>
      <c r="M322" t="s">
        <v>19116</v>
      </c>
      <c r="N322" t="s">
        <v>1010</v>
      </c>
      <c r="O322" t="s">
        <v>753</v>
      </c>
      <c r="P322" t="s">
        <v>744</v>
      </c>
      <c r="Q322" t="s">
        <v>745</v>
      </c>
      <c r="R322" t="s">
        <v>640</v>
      </c>
      <c r="S322" t="s">
        <v>19124</v>
      </c>
      <c r="T322" t="s">
        <v>19125</v>
      </c>
    </row>
    <row r="323" spans="1:20" x14ac:dyDescent="0.25">
      <c r="A323" t="s">
        <v>239</v>
      </c>
      <c r="B323" t="s">
        <v>245</v>
      </c>
      <c r="C323">
        <v>107.5</v>
      </c>
      <c r="D323">
        <v>2</v>
      </c>
      <c r="E323" t="s">
        <v>19123</v>
      </c>
      <c r="F323">
        <v>860</v>
      </c>
      <c r="G323">
        <v>0</v>
      </c>
      <c r="H323" t="s">
        <v>751</v>
      </c>
      <c r="I323" t="s">
        <v>12955</v>
      </c>
      <c r="J323" t="s">
        <v>12956</v>
      </c>
      <c r="K323" t="s">
        <v>800</v>
      </c>
      <c r="L323" t="s">
        <v>12957</v>
      </c>
      <c r="M323" t="s">
        <v>19116</v>
      </c>
      <c r="N323" t="s">
        <v>1010</v>
      </c>
      <c r="O323" t="s">
        <v>753</v>
      </c>
      <c r="P323" t="s">
        <v>744</v>
      </c>
      <c r="Q323" t="s">
        <v>745</v>
      </c>
      <c r="R323" t="s">
        <v>640</v>
      </c>
      <c r="S323" t="s">
        <v>19124</v>
      </c>
      <c r="T323" t="s">
        <v>19125</v>
      </c>
    </row>
    <row r="324" spans="1:20" x14ac:dyDescent="0.25">
      <c r="A324" t="s">
        <v>147</v>
      </c>
      <c r="B324" t="s">
        <v>148</v>
      </c>
      <c r="C324">
        <v>33.333333333333336</v>
      </c>
      <c r="D324">
        <v>3</v>
      </c>
      <c r="E324" t="s">
        <v>19126</v>
      </c>
      <c r="F324">
        <v>107</v>
      </c>
      <c r="G324">
        <v>7</v>
      </c>
      <c r="H324" t="s">
        <v>637</v>
      </c>
      <c r="I324" t="s">
        <v>19127</v>
      </c>
      <c r="J324" t="s">
        <v>653</v>
      </c>
      <c r="K324" t="s">
        <v>639</v>
      </c>
      <c r="L324" t="s">
        <v>640</v>
      </c>
      <c r="M324" t="s">
        <v>19125</v>
      </c>
      <c r="N324" t="s">
        <v>639</v>
      </c>
      <c r="O324" t="s">
        <v>641</v>
      </c>
      <c r="P324" t="s">
        <v>5</v>
      </c>
      <c r="Q324" t="s">
        <v>642</v>
      </c>
      <c r="R324" t="s">
        <v>640</v>
      </c>
      <c r="S324" t="s">
        <v>19128</v>
      </c>
      <c r="T324" t="s">
        <v>19125</v>
      </c>
    </row>
    <row r="325" spans="1:20" x14ac:dyDescent="0.25">
      <c r="A325" t="s">
        <v>22</v>
      </c>
      <c r="B325" t="s">
        <v>27</v>
      </c>
      <c r="C325">
        <v>66.333333333333329</v>
      </c>
      <c r="D325">
        <v>3</v>
      </c>
      <c r="E325" t="s">
        <v>19129</v>
      </c>
      <c r="F325">
        <v>197</v>
      </c>
      <c r="G325">
        <v>0</v>
      </c>
      <c r="H325" t="s">
        <v>637</v>
      </c>
      <c r="I325" t="s">
        <v>19130</v>
      </c>
      <c r="J325" t="s">
        <v>654</v>
      </c>
      <c r="K325" t="s">
        <v>639</v>
      </c>
      <c r="L325" t="s">
        <v>640</v>
      </c>
      <c r="M325" t="s">
        <v>19131</v>
      </c>
      <c r="N325" t="s">
        <v>639</v>
      </c>
      <c r="O325" t="s">
        <v>641</v>
      </c>
      <c r="P325" t="s">
        <v>5</v>
      </c>
      <c r="Q325" t="s">
        <v>642</v>
      </c>
      <c r="R325" t="s">
        <v>640</v>
      </c>
      <c r="S325" t="s">
        <v>19132</v>
      </c>
      <c r="T325" t="s">
        <v>19131</v>
      </c>
    </row>
    <row r="326" spans="1:20" x14ac:dyDescent="0.25">
      <c r="A326" t="s">
        <v>147</v>
      </c>
      <c r="B326" t="s">
        <v>148</v>
      </c>
      <c r="C326">
        <v>50</v>
      </c>
      <c r="D326">
        <v>6</v>
      </c>
      <c r="E326" t="s">
        <v>19133</v>
      </c>
      <c r="F326">
        <v>200</v>
      </c>
      <c r="G326">
        <v>0</v>
      </c>
      <c r="H326" t="s">
        <v>637</v>
      </c>
      <c r="I326" t="s">
        <v>19134</v>
      </c>
      <c r="J326" t="s">
        <v>653</v>
      </c>
      <c r="K326" t="s">
        <v>639</v>
      </c>
      <c r="L326" t="s">
        <v>640</v>
      </c>
      <c r="M326" t="s">
        <v>19135</v>
      </c>
      <c r="N326" t="s">
        <v>639</v>
      </c>
      <c r="O326" t="s">
        <v>647</v>
      </c>
      <c r="P326" t="s">
        <v>5</v>
      </c>
      <c r="Q326" t="s">
        <v>648</v>
      </c>
      <c r="R326" t="s">
        <v>640</v>
      </c>
      <c r="S326" t="s">
        <v>19136</v>
      </c>
      <c r="T326" t="s">
        <v>19137</v>
      </c>
    </row>
    <row r="327" spans="1:20" x14ac:dyDescent="0.25">
      <c r="A327" t="s">
        <v>239</v>
      </c>
      <c r="B327" t="s">
        <v>245</v>
      </c>
      <c r="C327">
        <v>159</v>
      </c>
      <c r="D327">
        <v>1</v>
      </c>
      <c r="E327" t="s">
        <v>19138</v>
      </c>
      <c r="F327">
        <v>99</v>
      </c>
      <c r="G327">
        <v>0</v>
      </c>
      <c r="H327" t="s">
        <v>637</v>
      </c>
      <c r="I327" t="s">
        <v>19139</v>
      </c>
      <c r="J327" t="s">
        <v>657</v>
      </c>
      <c r="K327" t="s">
        <v>639</v>
      </c>
      <c r="L327" t="s">
        <v>640</v>
      </c>
      <c r="M327" t="s">
        <v>19137</v>
      </c>
      <c r="N327" t="s">
        <v>639</v>
      </c>
      <c r="O327" t="s">
        <v>647</v>
      </c>
      <c r="P327" t="s">
        <v>5</v>
      </c>
      <c r="Q327" t="s">
        <v>648</v>
      </c>
      <c r="R327" t="s">
        <v>640</v>
      </c>
      <c r="S327" t="s">
        <v>19140</v>
      </c>
      <c r="T327" t="s">
        <v>19141</v>
      </c>
    </row>
    <row r="328" spans="1:20" x14ac:dyDescent="0.25">
      <c r="A328" t="s">
        <v>601</v>
      </c>
      <c r="B328" t="s">
        <v>602</v>
      </c>
      <c r="C328">
        <v>159</v>
      </c>
      <c r="D328">
        <v>1</v>
      </c>
      <c r="E328" t="s">
        <v>19142</v>
      </c>
      <c r="F328">
        <v>99</v>
      </c>
      <c r="G328">
        <v>0</v>
      </c>
      <c r="H328" t="s">
        <v>637</v>
      </c>
      <c r="I328" t="s">
        <v>19143</v>
      </c>
      <c r="J328" t="s">
        <v>687</v>
      </c>
      <c r="K328" t="s">
        <v>639</v>
      </c>
      <c r="L328" t="s">
        <v>640</v>
      </c>
      <c r="M328" t="s">
        <v>19144</v>
      </c>
      <c r="N328" t="s">
        <v>639</v>
      </c>
      <c r="O328" t="s">
        <v>641</v>
      </c>
      <c r="P328" t="s">
        <v>5</v>
      </c>
      <c r="Q328" t="s">
        <v>642</v>
      </c>
      <c r="R328" t="s">
        <v>640</v>
      </c>
      <c r="S328" t="s">
        <v>19145</v>
      </c>
      <c r="T328" t="s">
        <v>19144</v>
      </c>
    </row>
    <row r="329" spans="1:20" x14ac:dyDescent="0.25">
      <c r="A329" t="s">
        <v>241</v>
      </c>
      <c r="B329" t="s">
        <v>247</v>
      </c>
      <c r="C329">
        <v>159</v>
      </c>
      <c r="D329">
        <v>1</v>
      </c>
      <c r="E329" t="s">
        <v>19146</v>
      </c>
      <c r="F329">
        <v>99</v>
      </c>
      <c r="G329">
        <v>0</v>
      </c>
      <c r="H329" t="s">
        <v>637</v>
      </c>
      <c r="I329" t="s">
        <v>19147</v>
      </c>
      <c r="J329" t="s">
        <v>757</v>
      </c>
      <c r="K329" t="s">
        <v>639</v>
      </c>
      <c r="L329" t="s">
        <v>640</v>
      </c>
      <c r="M329" t="s">
        <v>19148</v>
      </c>
      <c r="N329" t="s">
        <v>639</v>
      </c>
      <c r="O329" t="s">
        <v>641</v>
      </c>
      <c r="P329" t="s">
        <v>5</v>
      </c>
      <c r="Q329" t="s">
        <v>642</v>
      </c>
      <c r="R329" t="s">
        <v>640</v>
      </c>
      <c r="S329" t="s">
        <v>19149</v>
      </c>
      <c r="T329" t="s">
        <v>19148</v>
      </c>
    </row>
    <row r="330" spans="1:20" x14ac:dyDescent="0.25">
      <c r="A330" t="s">
        <v>240</v>
      </c>
      <c r="B330" t="s">
        <v>742</v>
      </c>
      <c r="C330">
        <v>98.1</v>
      </c>
      <c r="D330">
        <v>3</v>
      </c>
      <c r="E330" t="s">
        <v>19150</v>
      </c>
      <c r="F330">
        <v>321.3</v>
      </c>
      <c r="G330">
        <v>27</v>
      </c>
      <c r="H330" t="s">
        <v>677</v>
      </c>
      <c r="I330" t="s">
        <v>19151</v>
      </c>
      <c r="J330" t="s">
        <v>19152</v>
      </c>
      <c r="K330" t="s">
        <v>776</v>
      </c>
      <c r="L330" t="s">
        <v>19153</v>
      </c>
      <c r="M330" t="s">
        <v>19154</v>
      </c>
      <c r="N330" t="s">
        <v>639</v>
      </c>
      <c r="O330" t="s">
        <v>678</v>
      </c>
      <c r="P330" t="s">
        <v>23</v>
      </c>
      <c r="Q330" t="s">
        <v>679</v>
      </c>
      <c r="R330" t="s">
        <v>640</v>
      </c>
      <c r="S330" t="s">
        <v>639</v>
      </c>
      <c r="T330" t="s">
        <v>19154</v>
      </c>
    </row>
    <row r="331" spans="1:20" x14ac:dyDescent="0.25">
      <c r="A331" t="s">
        <v>77</v>
      </c>
      <c r="B331" t="s">
        <v>78</v>
      </c>
      <c r="C331">
        <v>33.333333333333336</v>
      </c>
      <c r="D331">
        <v>6</v>
      </c>
      <c r="E331" t="s">
        <v>19155</v>
      </c>
      <c r="F331">
        <v>269.98</v>
      </c>
      <c r="G331">
        <v>0</v>
      </c>
      <c r="H331" t="s">
        <v>637</v>
      </c>
      <c r="I331" t="s">
        <v>19156</v>
      </c>
      <c r="J331" t="s">
        <v>726</v>
      </c>
      <c r="K331" t="s">
        <v>639</v>
      </c>
      <c r="L331" t="s">
        <v>640</v>
      </c>
      <c r="M331" t="s">
        <v>19157</v>
      </c>
      <c r="N331" t="s">
        <v>639</v>
      </c>
      <c r="O331" t="s">
        <v>641</v>
      </c>
      <c r="P331" t="s">
        <v>5</v>
      </c>
      <c r="Q331" t="s">
        <v>642</v>
      </c>
      <c r="R331" t="s">
        <v>640</v>
      </c>
      <c r="S331" t="s">
        <v>19158</v>
      </c>
      <c r="T331" t="s">
        <v>19157</v>
      </c>
    </row>
    <row r="332" spans="1:20" x14ac:dyDescent="0.25">
      <c r="A332" t="s">
        <v>601</v>
      </c>
      <c r="B332" t="s">
        <v>602</v>
      </c>
      <c r="C332">
        <v>159</v>
      </c>
      <c r="D332">
        <v>1</v>
      </c>
      <c r="E332" t="s">
        <v>19159</v>
      </c>
      <c r="F332">
        <v>99</v>
      </c>
      <c r="G332">
        <v>0</v>
      </c>
      <c r="H332" t="s">
        <v>637</v>
      </c>
      <c r="I332" t="s">
        <v>13245</v>
      </c>
      <c r="J332" t="s">
        <v>685</v>
      </c>
      <c r="K332" t="s">
        <v>639</v>
      </c>
      <c r="L332" t="s">
        <v>640</v>
      </c>
      <c r="M332" t="s">
        <v>19160</v>
      </c>
      <c r="N332" t="s">
        <v>639</v>
      </c>
      <c r="O332" t="s">
        <v>641</v>
      </c>
      <c r="P332" t="s">
        <v>5</v>
      </c>
      <c r="Q332" t="s">
        <v>642</v>
      </c>
      <c r="R332" t="s">
        <v>640</v>
      </c>
      <c r="S332" t="s">
        <v>19161</v>
      </c>
      <c r="T332" t="s">
        <v>19160</v>
      </c>
    </row>
    <row r="333" spans="1:20" x14ac:dyDescent="0.25">
      <c r="A333" t="s">
        <v>239</v>
      </c>
      <c r="B333" t="s">
        <v>245</v>
      </c>
      <c r="C333">
        <v>159</v>
      </c>
      <c r="D333">
        <v>1</v>
      </c>
      <c r="E333" t="s">
        <v>19162</v>
      </c>
      <c r="F333">
        <v>99</v>
      </c>
      <c r="G333">
        <v>0</v>
      </c>
      <c r="H333" t="s">
        <v>637</v>
      </c>
      <c r="I333" t="s">
        <v>19163</v>
      </c>
      <c r="J333" t="s">
        <v>755</v>
      </c>
      <c r="K333" t="s">
        <v>639</v>
      </c>
      <c r="L333" t="s">
        <v>640</v>
      </c>
      <c r="M333" t="s">
        <v>19164</v>
      </c>
      <c r="N333" t="s">
        <v>639</v>
      </c>
      <c r="O333" t="s">
        <v>641</v>
      </c>
      <c r="P333" t="s">
        <v>5</v>
      </c>
      <c r="Q333" t="s">
        <v>642</v>
      </c>
      <c r="R333" t="s">
        <v>640</v>
      </c>
      <c r="S333" t="s">
        <v>19165</v>
      </c>
      <c r="T333" t="s">
        <v>19164</v>
      </c>
    </row>
    <row r="334" spans="1:20" x14ac:dyDescent="0.25">
      <c r="A334" t="s">
        <v>147</v>
      </c>
      <c r="B334" t="s">
        <v>148</v>
      </c>
      <c r="C334">
        <v>50</v>
      </c>
      <c r="D334">
        <v>6</v>
      </c>
      <c r="E334" t="s">
        <v>19166</v>
      </c>
      <c r="F334">
        <v>200</v>
      </c>
      <c r="G334">
        <v>0</v>
      </c>
      <c r="H334" t="s">
        <v>637</v>
      </c>
      <c r="I334" t="s">
        <v>19167</v>
      </c>
      <c r="J334" t="s">
        <v>692</v>
      </c>
      <c r="K334" t="s">
        <v>639</v>
      </c>
      <c r="L334" t="s">
        <v>640</v>
      </c>
      <c r="M334" t="s">
        <v>19168</v>
      </c>
      <c r="N334" t="s">
        <v>639</v>
      </c>
      <c r="O334" t="s">
        <v>647</v>
      </c>
      <c r="P334" t="s">
        <v>5</v>
      </c>
      <c r="Q334" t="s">
        <v>648</v>
      </c>
      <c r="R334" t="s">
        <v>640</v>
      </c>
      <c r="S334" t="s">
        <v>19169</v>
      </c>
      <c r="T334" t="s">
        <v>19168</v>
      </c>
    </row>
    <row r="335" spans="1:20" x14ac:dyDescent="0.25">
      <c r="A335" t="s">
        <v>147</v>
      </c>
      <c r="B335" t="s">
        <v>148</v>
      </c>
      <c r="C335">
        <v>50</v>
      </c>
      <c r="D335">
        <v>6</v>
      </c>
      <c r="E335" t="s">
        <v>19170</v>
      </c>
      <c r="F335">
        <v>200</v>
      </c>
      <c r="G335">
        <v>0</v>
      </c>
      <c r="H335" t="s">
        <v>637</v>
      </c>
      <c r="I335" t="s">
        <v>15847</v>
      </c>
      <c r="J335" t="s">
        <v>653</v>
      </c>
      <c r="K335" t="s">
        <v>639</v>
      </c>
      <c r="L335" t="s">
        <v>640</v>
      </c>
      <c r="M335" t="s">
        <v>19171</v>
      </c>
      <c r="N335" t="s">
        <v>639</v>
      </c>
      <c r="O335" t="s">
        <v>647</v>
      </c>
      <c r="P335" t="s">
        <v>5</v>
      </c>
      <c r="Q335" t="s">
        <v>648</v>
      </c>
      <c r="R335" t="s">
        <v>640</v>
      </c>
      <c r="S335" t="s">
        <v>19172</v>
      </c>
      <c r="T335" t="s">
        <v>19171</v>
      </c>
    </row>
    <row r="336" spans="1:20" x14ac:dyDescent="0.25">
      <c r="A336" t="s">
        <v>147</v>
      </c>
      <c r="B336" t="s">
        <v>148</v>
      </c>
      <c r="C336">
        <v>50</v>
      </c>
      <c r="D336">
        <v>6</v>
      </c>
      <c r="E336" t="s">
        <v>19173</v>
      </c>
      <c r="F336">
        <v>200</v>
      </c>
      <c r="G336">
        <v>0</v>
      </c>
      <c r="H336" t="s">
        <v>637</v>
      </c>
      <c r="I336" t="s">
        <v>19174</v>
      </c>
      <c r="J336" t="s">
        <v>655</v>
      </c>
      <c r="K336" t="s">
        <v>639</v>
      </c>
      <c r="L336" t="s">
        <v>640</v>
      </c>
      <c r="M336" t="s">
        <v>19171</v>
      </c>
      <c r="N336" t="s">
        <v>639</v>
      </c>
      <c r="O336" t="s">
        <v>641</v>
      </c>
      <c r="P336" t="s">
        <v>5</v>
      </c>
      <c r="Q336" t="s">
        <v>642</v>
      </c>
      <c r="R336" t="s">
        <v>640</v>
      </c>
      <c r="S336" t="s">
        <v>19175</v>
      </c>
      <c r="T336" t="s">
        <v>19171</v>
      </c>
    </row>
    <row r="337" spans="1:20" x14ac:dyDescent="0.25">
      <c r="A337" t="s">
        <v>77</v>
      </c>
      <c r="B337" t="s">
        <v>78</v>
      </c>
      <c r="C337">
        <v>49</v>
      </c>
      <c r="D337">
        <v>2</v>
      </c>
      <c r="E337" t="s">
        <v>19176</v>
      </c>
      <c r="F337">
        <v>108</v>
      </c>
      <c r="G337">
        <v>10</v>
      </c>
      <c r="H337" t="s">
        <v>649</v>
      </c>
      <c r="I337" t="s">
        <v>19177</v>
      </c>
      <c r="J337" t="s">
        <v>19178</v>
      </c>
      <c r="K337" t="s">
        <v>19179</v>
      </c>
      <c r="L337" t="s">
        <v>5026</v>
      </c>
      <c r="M337" t="s">
        <v>19180</v>
      </c>
      <c r="N337" t="s">
        <v>639</v>
      </c>
      <c r="O337" t="s">
        <v>651</v>
      </c>
      <c r="P337" t="s">
        <v>26</v>
      </c>
      <c r="Q337" t="s">
        <v>652</v>
      </c>
      <c r="R337" t="s">
        <v>640</v>
      </c>
      <c r="S337" t="s">
        <v>19181</v>
      </c>
      <c r="T337" t="s">
        <v>19180</v>
      </c>
    </row>
    <row r="338" spans="1:20" x14ac:dyDescent="0.25">
      <c r="A338" t="s">
        <v>239</v>
      </c>
      <c r="B338" t="s">
        <v>245</v>
      </c>
      <c r="C338">
        <v>159</v>
      </c>
      <c r="D338">
        <v>1</v>
      </c>
      <c r="E338" t="s">
        <v>19182</v>
      </c>
      <c r="F338">
        <v>99</v>
      </c>
      <c r="G338">
        <v>0</v>
      </c>
      <c r="H338" t="s">
        <v>637</v>
      </c>
      <c r="I338" t="s">
        <v>19183</v>
      </c>
      <c r="J338" t="s">
        <v>653</v>
      </c>
      <c r="K338" t="s">
        <v>639</v>
      </c>
      <c r="L338" t="s">
        <v>640</v>
      </c>
      <c r="M338" t="s">
        <v>19184</v>
      </c>
      <c r="N338" t="s">
        <v>639</v>
      </c>
      <c r="O338" t="s">
        <v>647</v>
      </c>
      <c r="P338" t="s">
        <v>5</v>
      </c>
      <c r="Q338" t="s">
        <v>648</v>
      </c>
      <c r="R338" t="s">
        <v>640</v>
      </c>
      <c r="S338" t="s">
        <v>19185</v>
      </c>
      <c r="T338" t="s">
        <v>19186</v>
      </c>
    </row>
    <row r="339" spans="1:20" x14ac:dyDescent="0.25">
      <c r="A339" t="s">
        <v>240</v>
      </c>
      <c r="B339" t="s">
        <v>246</v>
      </c>
      <c r="C339">
        <v>159</v>
      </c>
      <c r="D339">
        <v>1</v>
      </c>
      <c r="E339" t="s">
        <v>19187</v>
      </c>
      <c r="F339">
        <v>99</v>
      </c>
      <c r="G339">
        <v>0</v>
      </c>
      <c r="H339" t="s">
        <v>637</v>
      </c>
      <c r="I339" t="s">
        <v>19188</v>
      </c>
      <c r="J339" t="s">
        <v>674</v>
      </c>
      <c r="K339" t="s">
        <v>639</v>
      </c>
      <c r="L339" t="s">
        <v>640</v>
      </c>
      <c r="M339" t="s">
        <v>19189</v>
      </c>
      <c r="N339" t="s">
        <v>639</v>
      </c>
      <c r="O339" t="s">
        <v>641</v>
      </c>
      <c r="P339" t="s">
        <v>5</v>
      </c>
      <c r="Q339" t="s">
        <v>642</v>
      </c>
      <c r="R339" t="s">
        <v>640</v>
      </c>
      <c r="S339" t="s">
        <v>19190</v>
      </c>
      <c r="T339" t="s">
        <v>19189</v>
      </c>
    </row>
    <row r="340" spans="1:20" x14ac:dyDescent="0.25">
      <c r="A340" t="s">
        <v>240</v>
      </c>
      <c r="B340" t="s">
        <v>742</v>
      </c>
      <c r="C340">
        <v>87.2</v>
      </c>
      <c r="D340">
        <v>1</v>
      </c>
      <c r="E340" t="s">
        <v>19191</v>
      </c>
      <c r="F340">
        <v>97.2</v>
      </c>
      <c r="G340">
        <v>10</v>
      </c>
      <c r="H340" t="s">
        <v>677</v>
      </c>
      <c r="I340" t="s">
        <v>19192</v>
      </c>
      <c r="J340" t="s">
        <v>19193</v>
      </c>
      <c r="K340" t="s">
        <v>949</v>
      </c>
      <c r="L340" t="s">
        <v>19194</v>
      </c>
      <c r="M340" t="s">
        <v>19195</v>
      </c>
      <c r="N340" t="s">
        <v>639</v>
      </c>
      <c r="O340" t="s">
        <v>678</v>
      </c>
      <c r="P340" t="s">
        <v>23</v>
      </c>
      <c r="Q340" t="s">
        <v>679</v>
      </c>
      <c r="R340" t="s">
        <v>640</v>
      </c>
      <c r="S340" t="s">
        <v>639</v>
      </c>
      <c r="T340" t="s">
        <v>19195</v>
      </c>
    </row>
    <row r="341" spans="1:20" x14ac:dyDescent="0.25">
      <c r="A341" t="s">
        <v>241</v>
      </c>
      <c r="B341" t="s">
        <v>247</v>
      </c>
      <c r="C341">
        <v>159</v>
      </c>
      <c r="D341">
        <v>1</v>
      </c>
      <c r="E341" t="s">
        <v>19196</v>
      </c>
      <c r="F341">
        <v>99</v>
      </c>
      <c r="G341">
        <v>0</v>
      </c>
      <c r="H341" t="s">
        <v>637</v>
      </c>
      <c r="I341" t="s">
        <v>19197</v>
      </c>
      <c r="J341" t="s">
        <v>681</v>
      </c>
      <c r="K341" t="s">
        <v>639</v>
      </c>
      <c r="L341" t="s">
        <v>640</v>
      </c>
      <c r="M341" t="s">
        <v>19198</v>
      </c>
      <c r="N341" t="s">
        <v>639</v>
      </c>
      <c r="O341" t="s">
        <v>641</v>
      </c>
      <c r="P341" t="s">
        <v>5</v>
      </c>
      <c r="Q341" t="s">
        <v>642</v>
      </c>
      <c r="R341" t="s">
        <v>640</v>
      </c>
      <c r="S341" t="s">
        <v>19199</v>
      </c>
      <c r="T341" t="s">
        <v>19198</v>
      </c>
    </row>
    <row r="342" spans="1:20" x14ac:dyDescent="0.25">
      <c r="A342" t="s">
        <v>601</v>
      </c>
      <c r="B342" t="s">
        <v>602</v>
      </c>
      <c r="C342">
        <v>159</v>
      </c>
      <c r="D342">
        <v>1</v>
      </c>
      <c r="E342" t="s">
        <v>19200</v>
      </c>
      <c r="F342">
        <v>129</v>
      </c>
      <c r="G342">
        <v>0</v>
      </c>
      <c r="H342" t="s">
        <v>637</v>
      </c>
      <c r="I342" t="s">
        <v>19201</v>
      </c>
      <c r="J342" t="s">
        <v>762</v>
      </c>
      <c r="K342" t="s">
        <v>639</v>
      </c>
      <c r="L342" t="s">
        <v>640</v>
      </c>
      <c r="M342" t="s">
        <v>19202</v>
      </c>
      <c r="N342" t="s">
        <v>639</v>
      </c>
      <c r="O342" t="s">
        <v>641</v>
      </c>
      <c r="P342" t="s">
        <v>5</v>
      </c>
      <c r="Q342" t="s">
        <v>642</v>
      </c>
      <c r="R342" t="s">
        <v>640</v>
      </c>
      <c r="S342" t="s">
        <v>19203</v>
      </c>
      <c r="T342" t="s">
        <v>19202</v>
      </c>
    </row>
    <row r="343" spans="1:20" x14ac:dyDescent="0.25">
      <c r="A343" t="s">
        <v>101</v>
      </c>
      <c r="B343" t="s">
        <v>931</v>
      </c>
      <c r="C343">
        <v>64</v>
      </c>
      <c r="D343">
        <v>1</v>
      </c>
      <c r="E343" t="s">
        <v>19204</v>
      </c>
      <c r="F343">
        <v>74</v>
      </c>
      <c r="G343">
        <v>10</v>
      </c>
      <c r="H343" t="s">
        <v>694</v>
      </c>
      <c r="I343" t="s">
        <v>4977</v>
      </c>
      <c r="J343" t="s">
        <v>4978</v>
      </c>
      <c r="K343" t="s">
        <v>4979</v>
      </c>
      <c r="L343" t="s">
        <v>4980</v>
      </c>
      <c r="M343" t="s">
        <v>19202</v>
      </c>
      <c r="N343" t="s">
        <v>639</v>
      </c>
      <c r="O343" t="s">
        <v>678</v>
      </c>
      <c r="P343" t="s">
        <v>23</v>
      </c>
      <c r="Q343" t="s">
        <v>679</v>
      </c>
      <c r="R343" t="s">
        <v>640</v>
      </c>
      <c r="S343" t="s">
        <v>639</v>
      </c>
      <c r="T343" t="s">
        <v>19202</v>
      </c>
    </row>
    <row r="344" spans="1:20" x14ac:dyDescent="0.25">
      <c r="A344" t="s">
        <v>116</v>
      </c>
      <c r="B344" t="s">
        <v>117</v>
      </c>
      <c r="C344">
        <v>12</v>
      </c>
      <c r="D344">
        <v>10</v>
      </c>
      <c r="E344" t="s">
        <v>19205</v>
      </c>
      <c r="F344">
        <v>140</v>
      </c>
      <c r="G344">
        <v>0</v>
      </c>
      <c r="H344" t="s">
        <v>649</v>
      </c>
      <c r="I344" t="s">
        <v>665</v>
      </c>
      <c r="J344" t="s">
        <v>19206</v>
      </c>
      <c r="K344" t="s">
        <v>4824</v>
      </c>
      <c r="L344" t="s">
        <v>731</v>
      </c>
      <c r="M344" t="s">
        <v>19207</v>
      </c>
      <c r="N344" t="s">
        <v>639</v>
      </c>
      <c r="O344" t="s">
        <v>651</v>
      </c>
      <c r="P344" t="s">
        <v>26</v>
      </c>
      <c r="Q344" t="s">
        <v>652</v>
      </c>
      <c r="R344" t="s">
        <v>640</v>
      </c>
      <c r="S344" t="s">
        <v>19208</v>
      </c>
      <c r="T344" t="s">
        <v>19209</v>
      </c>
    </row>
    <row r="345" spans="1:20" x14ac:dyDescent="0.25">
      <c r="A345" t="s">
        <v>22</v>
      </c>
      <c r="B345" t="s">
        <v>27</v>
      </c>
      <c r="C345">
        <v>66.333333333333329</v>
      </c>
      <c r="D345">
        <v>3</v>
      </c>
      <c r="E345" t="s">
        <v>19210</v>
      </c>
      <c r="F345">
        <v>197</v>
      </c>
      <c r="G345">
        <v>0</v>
      </c>
      <c r="H345" t="s">
        <v>637</v>
      </c>
      <c r="I345" t="s">
        <v>19211</v>
      </c>
      <c r="J345" t="s">
        <v>697</v>
      </c>
      <c r="K345" t="s">
        <v>639</v>
      </c>
      <c r="L345" t="s">
        <v>640</v>
      </c>
      <c r="M345" t="s">
        <v>19212</v>
      </c>
      <c r="N345" t="s">
        <v>639</v>
      </c>
      <c r="O345" t="s">
        <v>641</v>
      </c>
      <c r="P345" t="s">
        <v>5</v>
      </c>
      <c r="Q345" t="s">
        <v>642</v>
      </c>
      <c r="R345" t="s">
        <v>640</v>
      </c>
      <c r="S345" t="s">
        <v>19213</v>
      </c>
      <c r="T345" t="s">
        <v>19212</v>
      </c>
    </row>
    <row r="346" spans="1:20" x14ac:dyDescent="0.25">
      <c r="A346" t="s">
        <v>147</v>
      </c>
      <c r="B346" t="s">
        <v>148</v>
      </c>
      <c r="C346">
        <v>50</v>
      </c>
      <c r="D346">
        <v>6</v>
      </c>
      <c r="E346" t="s">
        <v>19214</v>
      </c>
      <c r="F346">
        <v>200</v>
      </c>
      <c r="G346">
        <v>0</v>
      </c>
      <c r="H346" t="s">
        <v>637</v>
      </c>
      <c r="I346" t="s">
        <v>19215</v>
      </c>
      <c r="J346" t="s">
        <v>755</v>
      </c>
      <c r="K346" t="s">
        <v>639</v>
      </c>
      <c r="L346" t="s">
        <v>640</v>
      </c>
      <c r="M346" t="s">
        <v>19216</v>
      </c>
      <c r="N346" t="s">
        <v>639</v>
      </c>
      <c r="O346" t="s">
        <v>641</v>
      </c>
      <c r="P346" t="s">
        <v>5</v>
      </c>
      <c r="Q346" t="s">
        <v>642</v>
      </c>
      <c r="R346" t="s">
        <v>640</v>
      </c>
      <c r="S346" t="s">
        <v>19217</v>
      </c>
      <c r="T346" t="s">
        <v>19216</v>
      </c>
    </row>
    <row r="347" spans="1:20" x14ac:dyDescent="0.25">
      <c r="A347" t="s">
        <v>147</v>
      </c>
      <c r="B347" t="s">
        <v>148</v>
      </c>
      <c r="C347">
        <v>50</v>
      </c>
      <c r="D347">
        <v>6</v>
      </c>
      <c r="E347" t="s">
        <v>19218</v>
      </c>
      <c r="F347">
        <v>200</v>
      </c>
      <c r="G347">
        <v>0</v>
      </c>
      <c r="H347" t="s">
        <v>637</v>
      </c>
      <c r="I347" t="s">
        <v>19219</v>
      </c>
      <c r="J347" t="s">
        <v>808</v>
      </c>
      <c r="K347" t="s">
        <v>639</v>
      </c>
      <c r="L347" t="s">
        <v>640</v>
      </c>
      <c r="M347" t="s">
        <v>19220</v>
      </c>
      <c r="N347" t="s">
        <v>639</v>
      </c>
      <c r="O347" t="s">
        <v>641</v>
      </c>
      <c r="P347" t="s">
        <v>5</v>
      </c>
      <c r="Q347" t="s">
        <v>642</v>
      </c>
      <c r="R347" t="s">
        <v>640</v>
      </c>
      <c r="S347" t="s">
        <v>19221</v>
      </c>
      <c r="T347" t="s">
        <v>19220</v>
      </c>
    </row>
    <row r="348" spans="1:20" x14ac:dyDescent="0.25">
      <c r="A348" t="s">
        <v>147</v>
      </c>
      <c r="B348" t="s">
        <v>148</v>
      </c>
      <c r="C348">
        <v>50</v>
      </c>
      <c r="D348">
        <v>6</v>
      </c>
      <c r="E348" t="s">
        <v>19222</v>
      </c>
      <c r="F348">
        <v>200</v>
      </c>
      <c r="G348">
        <v>0</v>
      </c>
      <c r="H348" t="s">
        <v>637</v>
      </c>
      <c r="I348" t="s">
        <v>696</v>
      </c>
      <c r="J348" t="s">
        <v>670</v>
      </c>
      <c r="K348" t="s">
        <v>639</v>
      </c>
      <c r="L348" t="s">
        <v>640</v>
      </c>
      <c r="M348" t="s">
        <v>19223</v>
      </c>
      <c r="N348" t="s">
        <v>639</v>
      </c>
      <c r="O348" t="s">
        <v>641</v>
      </c>
      <c r="P348" t="s">
        <v>5</v>
      </c>
      <c r="Q348" t="s">
        <v>642</v>
      </c>
      <c r="R348" t="s">
        <v>640</v>
      </c>
      <c r="S348" t="s">
        <v>19224</v>
      </c>
      <c r="T348" t="s">
        <v>19223</v>
      </c>
    </row>
    <row r="349" spans="1:20" x14ac:dyDescent="0.25">
      <c r="A349" t="s">
        <v>18</v>
      </c>
      <c r="B349" t="s">
        <v>19</v>
      </c>
      <c r="C349">
        <v>66.666666666666671</v>
      </c>
      <c r="D349">
        <v>3</v>
      </c>
      <c r="E349" t="s">
        <v>19225</v>
      </c>
      <c r="F349">
        <v>132</v>
      </c>
      <c r="G349">
        <v>3</v>
      </c>
      <c r="H349" t="s">
        <v>637</v>
      </c>
      <c r="I349" t="s">
        <v>19226</v>
      </c>
      <c r="J349" t="s">
        <v>687</v>
      </c>
      <c r="K349" t="s">
        <v>639</v>
      </c>
      <c r="L349" t="s">
        <v>640</v>
      </c>
      <c r="M349" t="s">
        <v>19227</v>
      </c>
      <c r="N349" t="s">
        <v>639</v>
      </c>
      <c r="O349" t="s">
        <v>647</v>
      </c>
      <c r="P349" t="s">
        <v>5</v>
      </c>
      <c r="Q349" t="s">
        <v>648</v>
      </c>
      <c r="R349" t="s">
        <v>640</v>
      </c>
      <c r="S349" t="s">
        <v>19228</v>
      </c>
      <c r="T349" t="s">
        <v>19227</v>
      </c>
    </row>
    <row r="350" spans="1:20" x14ac:dyDescent="0.25">
      <c r="A350" t="s">
        <v>147</v>
      </c>
      <c r="B350" t="s">
        <v>148</v>
      </c>
      <c r="C350">
        <v>50</v>
      </c>
      <c r="D350">
        <v>6</v>
      </c>
      <c r="E350" t="s">
        <v>19229</v>
      </c>
      <c r="F350">
        <v>200</v>
      </c>
      <c r="G350">
        <v>0</v>
      </c>
      <c r="H350" t="s">
        <v>637</v>
      </c>
      <c r="I350" t="s">
        <v>16884</v>
      </c>
      <c r="J350" t="s">
        <v>653</v>
      </c>
      <c r="K350" t="s">
        <v>639</v>
      </c>
      <c r="L350" t="s">
        <v>640</v>
      </c>
      <c r="M350" t="s">
        <v>19230</v>
      </c>
      <c r="N350" t="s">
        <v>639</v>
      </c>
      <c r="O350" t="s">
        <v>647</v>
      </c>
      <c r="P350" t="s">
        <v>5</v>
      </c>
      <c r="Q350" t="s">
        <v>648</v>
      </c>
      <c r="R350" t="s">
        <v>640</v>
      </c>
      <c r="S350" t="s">
        <v>19231</v>
      </c>
      <c r="T350" t="s">
        <v>19230</v>
      </c>
    </row>
    <row r="351" spans="1:20" x14ac:dyDescent="0.25">
      <c r="A351" t="s">
        <v>147</v>
      </c>
      <c r="B351" t="s">
        <v>148</v>
      </c>
      <c r="C351">
        <v>50</v>
      </c>
      <c r="D351">
        <v>6</v>
      </c>
      <c r="E351" t="s">
        <v>19232</v>
      </c>
      <c r="F351">
        <v>200</v>
      </c>
      <c r="G351">
        <v>0</v>
      </c>
      <c r="H351" t="s">
        <v>637</v>
      </c>
      <c r="I351" t="s">
        <v>19233</v>
      </c>
      <c r="J351" t="s">
        <v>653</v>
      </c>
      <c r="K351" t="s">
        <v>639</v>
      </c>
      <c r="L351" t="s">
        <v>640</v>
      </c>
      <c r="M351" t="s">
        <v>19234</v>
      </c>
      <c r="N351" t="s">
        <v>639</v>
      </c>
      <c r="O351" t="s">
        <v>647</v>
      </c>
      <c r="P351" t="s">
        <v>5</v>
      </c>
      <c r="Q351" t="s">
        <v>648</v>
      </c>
      <c r="R351" t="s">
        <v>640</v>
      </c>
      <c r="S351" t="s">
        <v>19235</v>
      </c>
      <c r="T351" t="s">
        <v>19234</v>
      </c>
    </row>
    <row r="352" spans="1:20" x14ac:dyDescent="0.25">
      <c r="A352" t="s">
        <v>147</v>
      </c>
      <c r="B352" t="s">
        <v>148</v>
      </c>
      <c r="C352">
        <v>33.333333333333336</v>
      </c>
      <c r="D352">
        <v>12</v>
      </c>
      <c r="E352" t="s">
        <v>19236</v>
      </c>
      <c r="F352">
        <v>400</v>
      </c>
      <c r="G352">
        <v>0</v>
      </c>
      <c r="H352" t="s">
        <v>637</v>
      </c>
      <c r="I352" t="s">
        <v>19237</v>
      </c>
      <c r="J352" t="s">
        <v>663</v>
      </c>
      <c r="K352" t="s">
        <v>639</v>
      </c>
      <c r="L352" t="s">
        <v>640</v>
      </c>
      <c r="M352" t="s">
        <v>19238</v>
      </c>
      <c r="N352" t="s">
        <v>639</v>
      </c>
      <c r="O352" t="s">
        <v>647</v>
      </c>
      <c r="P352" t="s">
        <v>5</v>
      </c>
      <c r="Q352" t="s">
        <v>648</v>
      </c>
      <c r="R352" t="s">
        <v>640</v>
      </c>
      <c r="S352" t="s">
        <v>639</v>
      </c>
      <c r="T352" t="s">
        <v>19239</v>
      </c>
    </row>
    <row r="353" spans="1:20" x14ac:dyDescent="0.25">
      <c r="A353" t="s">
        <v>147</v>
      </c>
      <c r="B353" t="s">
        <v>148</v>
      </c>
      <c r="C353">
        <v>50</v>
      </c>
      <c r="D353">
        <v>6</v>
      </c>
      <c r="E353" t="s">
        <v>19240</v>
      </c>
      <c r="F353">
        <v>235</v>
      </c>
      <c r="G353">
        <v>35</v>
      </c>
      <c r="H353" t="s">
        <v>637</v>
      </c>
      <c r="I353" t="s">
        <v>15960</v>
      </c>
      <c r="J353" t="s">
        <v>663</v>
      </c>
      <c r="K353" t="s">
        <v>639</v>
      </c>
      <c r="L353" t="s">
        <v>640</v>
      </c>
      <c r="M353" t="s">
        <v>19241</v>
      </c>
      <c r="N353" t="s">
        <v>639</v>
      </c>
      <c r="O353" t="s">
        <v>641</v>
      </c>
      <c r="P353" t="s">
        <v>5</v>
      </c>
      <c r="Q353" t="s">
        <v>642</v>
      </c>
      <c r="R353" t="s">
        <v>640</v>
      </c>
      <c r="S353" t="s">
        <v>19242</v>
      </c>
      <c r="T353" t="s">
        <v>19241</v>
      </c>
    </row>
    <row r="354" spans="1:20" x14ac:dyDescent="0.25">
      <c r="A354" t="s">
        <v>241</v>
      </c>
      <c r="B354" t="s">
        <v>247</v>
      </c>
      <c r="C354">
        <v>159</v>
      </c>
      <c r="D354">
        <v>1</v>
      </c>
      <c r="E354" t="s">
        <v>19243</v>
      </c>
      <c r="F354">
        <v>258</v>
      </c>
      <c r="G354">
        <v>0</v>
      </c>
      <c r="H354" t="s">
        <v>637</v>
      </c>
      <c r="I354" t="s">
        <v>19244</v>
      </c>
      <c r="J354" t="s">
        <v>755</v>
      </c>
      <c r="K354" t="s">
        <v>639</v>
      </c>
      <c r="L354" t="s">
        <v>640</v>
      </c>
      <c r="M354" t="s">
        <v>19245</v>
      </c>
      <c r="N354" t="s">
        <v>639</v>
      </c>
      <c r="O354" t="s">
        <v>647</v>
      </c>
      <c r="P354" t="s">
        <v>5</v>
      </c>
      <c r="Q354" t="s">
        <v>648</v>
      </c>
      <c r="R354" t="s">
        <v>640</v>
      </c>
      <c r="S354" t="s">
        <v>19246</v>
      </c>
      <c r="T354" t="s">
        <v>19247</v>
      </c>
    </row>
    <row r="355" spans="1:20" x14ac:dyDescent="0.25">
      <c r="A355" t="s">
        <v>240</v>
      </c>
      <c r="B355" t="s">
        <v>246</v>
      </c>
      <c r="C355">
        <v>159</v>
      </c>
      <c r="D355">
        <v>1</v>
      </c>
      <c r="E355" t="s">
        <v>19243</v>
      </c>
      <c r="F355">
        <v>258</v>
      </c>
      <c r="G355">
        <v>0</v>
      </c>
      <c r="H355" t="s">
        <v>637</v>
      </c>
      <c r="I355" t="s">
        <v>19244</v>
      </c>
      <c r="J355" t="s">
        <v>755</v>
      </c>
      <c r="K355" t="s">
        <v>639</v>
      </c>
      <c r="L355" t="s">
        <v>640</v>
      </c>
      <c r="M355" t="s">
        <v>19245</v>
      </c>
      <c r="N355" t="s">
        <v>639</v>
      </c>
      <c r="O355" t="s">
        <v>647</v>
      </c>
      <c r="P355" t="s">
        <v>5</v>
      </c>
      <c r="Q355" t="s">
        <v>648</v>
      </c>
      <c r="R355" t="s">
        <v>640</v>
      </c>
      <c r="S355" t="s">
        <v>19246</v>
      </c>
      <c r="T355" t="s">
        <v>19247</v>
      </c>
    </row>
    <row r="356" spans="1:20" x14ac:dyDescent="0.25">
      <c r="A356" t="s">
        <v>147</v>
      </c>
      <c r="B356" t="s">
        <v>148</v>
      </c>
      <c r="C356">
        <v>33.333333333333336</v>
      </c>
      <c r="D356">
        <v>3</v>
      </c>
      <c r="E356" t="s">
        <v>19248</v>
      </c>
      <c r="F356">
        <v>100</v>
      </c>
      <c r="G356">
        <v>0</v>
      </c>
      <c r="H356" t="s">
        <v>637</v>
      </c>
      <c r="I356" t="s">
        <v>19249</v>
      </c>
      <c r="J356" t="s">
        <v>653</v>
      </c>
      <c r="K356" t="s">
        <v>639</v>
      </c>
      <c r="L356" t="s">
        <v>640</v>
      </c>
      <c r="M356" t="s">
        <v>19250</v>
      </c>
      <c r="N356" t="s">
        <v>639</v>
      </c>
      <c r="O356" t="s">
        <v>641</v>
      </c>
      <c r="P356" t="s">
        <v>5</v>
      </c>
      <c r="Q356" t="s">
        <v>642</v>
      </c>
      <c r="R356" t="s">
        <v>640</v>
      </c>
      <c r="S356" t="s">
        <v>19251</v>
      </c>
      <c r="T356" t="s">
        <v>19252</v>
      </c>
    </row>
    <row r="357" spans="1:20" x14ac:dyDescent="0.25">
      <c r="A357" t="s">
        <v>18</v>
      </c>
      <c r="B357" t="s">
        <v>19</v>
      </c>
      <c r="C357">
        <v>66.666666666666671</v>
      </c>
      <c r="D357">
        <v>3</v>
      </c>
      <c r="E357" t="s">
        <v>19253</v>
      </c>
      <c r="F357">
        <v>139</v>
      </c>
      <c r="G357">
        <v>10</v>
      </c>
      <c r="H357" t="s">
        <v>637</v>
      </c>
      <c r="I357" t="s">
        <v>19254</v>
      </c>
      <c r="J357" t="s">
        <v>645</v>
      </c>
      <c r="K357" t="s">
        <v>639</v>
      </c>
      <c r="L357" t="s">
        <v>640</v>
      </c>
      <c r="M357" t="s">
        <v>19255</v>
      </c>
      <c r="N357" t="s">
        <v>639</v>
      </c>
      <c r="O357" t="s">
        <v>641</v>
      </c>
      <c r="P357" t="s">
        <v>5</v>
      </c>
      <c r="Q357" t="s">
        <v>642</v>
      </c>
      <c r="R357" t="s">
        <v>640</v>
      </c>
      <c r="S357" t="s">
        <v>19256</v>
      </c>
      <c r="T357" t="s">
        <v>19255</v>
      </c>
    </row>
    <row r="358" spans="1:20" x14ac:dyDescent="0.25">
      <c r="A358" t="s">
        <v>147</v>
      </c>
      <c r="B358" t="s">
        <v>148</v>
      </c>
      <c r="C358">
        <v>50</v>
      </c>
      <c r="D358">
        <v>6</v>
      </c>
      <c r="E358" t="s">
        <v>19257</v>
      </c>
      <c r="F358">
        <v>200</v>
      </c>
      <c r="G358">
        <v>0</v>
      </c>
      <c r="H358" t="s">
        <v>637</v>
      </c>
      <c r="I358" t="s">
        <v>4499</v>
      </c>
      <c r="J358" t="s">
        <v>704</v>
      </c>
      <c r="K358" t="s">
        <v>639</v>
      </c>
      <c r="L358" t="s">
        <v>640</v>
      </c>
      <c r="M358" t="s">
        <v>19258</v>
      </c>
      <c r="N358" t="s">
        <v>639</v>
      </c>
      <c r="O358" t="s">
        <v>641</v>
      </c>
      <c r="P358" t="s">
        <v>5</v>
      </c>
      <c r="Q358" t="s">
        <v>642</v>
      </c>
      <c r="R358" t="s">
        <v>640</v>
      </c>
      <c r="S358" t="s">
        <v>19259</v>
      </c>
      <c r="T358" t="s">
        <v>19258</v>
      </c>
    </row>
    <row r="359" spans="1:20" x14ac:dyDescent="0.25">
      <c r="A359" t="s">
        <v>147</v>
      </c>
      <c r="B359" t="s">
        <v>148</v>
      </c>
      <c r="C359">
        <v>50</v>
      </c>
      <c r="D359">
        <v>6</v>
      </c>
      <c r="E359" t="s">
        <v>19260</v>
      </c>
      <c r="F359">
        <v>200</v>
      </c>
      <c r="G359">
        <v>0</v>
      </c>
      <c r="H359" t="s">
        <v>637</v>
      </c>
      <c r="I359" t="s">
        <v>19261</v>
      </c>
      <c r="J359" t="s">
        <v>692</v>
      </c>
      <c r="K359" t="s">
        <v>639</v>
      </c>
      <c r="L359" t="s">
        <v>640</v>
      </c>
      <c r="M359" t="s">
        <v>19262</v>
      </c>
      <c r="N359" t="s">
        <v>639</v>
      </c>
      <c r="O359" t="s">
        <v>641</v>
      </c>
      <c r="P359" t="s">
        <v>5</v>
      </c>
      <c r="Q359" t="s">
        <v>642</v>
      </c>
      <c r="R359" t="s">
        <v>640</v>
      </c>
      <c r="S359" t="s">
        <v>19263</v>
      </c>
      <c r="T359" t="s">
        <v>19262</v>
      </c>
    </row>
    <row r="360" spans="1:20" x14ac:dyDescent="0.25">
      <c r="A360" t="s">
        <v>147</v>
      </c>
      <c r="B360" t="s">
        <v>148</v>
      </c>
      <c r="C360">
        <v>33.333333333333336</v>
      </c>
      <c r="D360">
        <v>3</v>
      </c>
      <c r="E360" t="s">
        <v>19264</v>
      </c>
      <c r="F360">
        <v>100</v>
      </c>
      <c r="G360">
        <v>0</v>
      </c>
      <c r="H360" t="s">
        <v>637</v>
      </c>
      <c r="I360" t="s">
        <v>19265</v>
      </c>
      <c r="J360" t="s">
        <v>681</v>
      </c>
      <c r="K360" t="s">
        <v>639</v>
      </c>
      <c r="L360" t="s">
        <v>640</v>
      </c>
      <c r="M360" t="s">
        <v>19266</v>
      </c>
      <c r="N360" t="s">
        <v>639</v>
      </c>
      <c r="O360" t="s">
        <v>641</v>
      </c>
      <c r="P360" t="s">
        <v>5</v>
      </c>
      <c r="Q360" t="s">
        <v>642</v>
      </c>
      <c r="R360" t="s">
        <v>640</v>
      </c>
      <c r="S360" t="s">
        <v>19267</v>
      </c>
      <c r="T360" t="s">
        <v>19266</v>
      </c>
    </row>
    <row r="361" spans="1:20" x14ac:dyDescent="0.25">
      <c r="A361" t="s">
        <v>239</v>
      </c>
      <c r="B361" t="s">
        <v>245</v>
      </c>
      <c r="C361">
        <v>159</v>
      </c>
      <c r="D361">
        <v>1</v>
      </c>
      <c r="E361" t="s">
        <v>19268</v>
      </c>
      <c r="F361">
        <v>129</v>
      </c>
      <c r="G361">
        <v>0</v>
      </c>
      <c r="H361" t="s">
        <v>637</v>
      </c>
      <c r="I361" t="s">
        <v>19269</v>
      </c>
      <c r="J361" t="s">
        <v>655</v>
      </c>
      <c r="K361" t="s">
        <v>639</v>
      </c>
      <c r="L361" t="s">
        <v>640</v>
      </c>
      <c r="M361" t="s">
        <v>19270</v>
      </c>
      <c r="N361" t="s">
        <v>639</v>
      </c>
      <c r="O361" t="s">
        <v>641</v>
      </c>
      <c r="P361" t="s">
        <v>5</v>
      </c>
      <c r="Q361" t="s">
        <v>642</v>
      </c>
      <c r="R361" t="s">
        <v>640</v>
      </c>
      <c r="S361" t="s">
        <v>19271</v>
      </c>
      <c r="T361" t="s">
        <v>19270</v>
      </c>
    </row>
    <row r="362" spans="1:20" x14ac:dyDescent="0.25">
      <c r="A362" t="s">
        <v>239</v>
      </c>
      <c r="B362" t="s">
        <v>245</v>
      </c>
      <c r="C362">
        <v>159</v>
      </c>
      <c r="D362">
        <v>2</v>
      </c>
      <c r="E362" t="s">
        <v>19272</v>
      </c>
      <c r="F362">
        <v>258</v>
      </c>
      <c r="G362">
        <v>0</v>
      </c>
      <c r="H362" t="s">
        <v>637</v>
      </c>
      <c r="I362" t="s">
        <v>19273</v>
      </c>
      <c r="J362" t="s">
        <v>653</v>
      </c>
      <c r="K362" t="s">
        <v>639</v>
      </c>
      <c r="L362" t="s">
        <v>640</v>
      </c>
      <c r="M362" t="s">
        <v>19274</v>
      </c>
      <c r="N362" t="s">
        <v>639</v>
      </c>
      <c r="O362" t="s">
        <v>641</v>
      </c>
      <c r="P362" t="s">
        <v>5</v>
      </c>
      <c r="Q362" t="s">
        <v>642</v>
      </c>
      <c r="R362" t="s">
        <v>640</v>
      </c>
      <c r="S362" t="s">
        <v>19275</v>
      </c>
      <c r="T362" t="s">
        <v>19274</v>
      </c>
    </row>
    <row r="363" spans="1:20" x14ac:dyDescent="0.25">
      <c r="A363" t="s">
        <v>239</v>
      </c>
      <c r="B363" t="s">
        <v>245</v>
      </c>
      <c r="C363">
        <v>159</v>
      </c>
      <c r="D363">
        <v>1</v>
      </c>
      <c r="E363" t="s">
        <v>19276</v>
      </c>
      <c r="F363">
        <v>129</v>
      </c>
      <c r="G363">
        <v>0</v>
      </c>
      <c r="H363" t="s">
        <v>637</v>
      </c>
      <c r="I363" t="s">
        <v>19277</v>
      </c>
      <c r="J363" t="s">
        <v>771</v>
      </c>
      <c r="K363" t="s">
        <v>639</v>
      </c>
      <c r="L363" t="s">
        <v>640</v>
      </c>
      <c r="M363" t="s">
        <v>19278</v>
      </c>
      <c r="N363" t="s">
        <v>639</v>
      </c>
      <c r="O363" t="s">
        <v>641</v>
      </c>
      <c r="P363" t="s">
        <v>5</v>
      </c>
      <c r="Q363" t="s">
        <v>642</v>
      </c>
      <c r="R363" t="s">
        <v>640</v>
      </c>
      <c r="S363" t="s">
        <v>19279</v>
      </c>
      <c r="T363" t="s">
        <v>19278</v>
      </c>
    </row>
    <row r="364" spans="1:20" x14ac:dyDescent="0.25">
      <c r="A364" t="s">
        <v>239</v>
      </c>
      <c r="B364" t="s">
        <v>245</v>
      </c>
      <c r="C364">
        <v>159</v>
      </c>
      <c r="D364">
        <v>1</v>
      </c>
      <c r="E364" t="s">
        <v>19280</v>
      </c>
      <c r="F364">
        <v>129</v>
      </c>
      <c r="G364">
        <v>0</v>
      </c>
      <c r="H364" t="s">
        <v>637</v>
      </c>
      <c r="I364" t="s">
        <v>18811</v>
      </c>
      <c r="J364" t="s">
        <v>709</v>
      </c>
      <c r="K364" t="s">
        <v>639</v>
      </c>
      <c r="L364" t="s">
        <v>640</v>
      </c>
      <c r="M364" t="s">
        <v>19281</v>
      </c>
      <c r="N364" t="s">
        <v>639</v>
      </c>
      <c r="O364" t="s">
        <v>641</v>
      </c>
      <c r="P364" t="s">
        <v>5</v>
      </c>
      <c r="Q364" t="s">
        <v>642</v>
      </c>
      <c r="R364" t="s">
        <v>640</v>
      </c>
      <c r="S364" t="s">
        <v>19282</v>
      </c>
      <c r="T364" t="s">
        <v>19281</v>
      </c>
    </row>
    <row r="365" spans="1:20" x14ac:dyDescent="0.25">
      <c r="A365" t="s">
        <v>147</v>
      </c>
      <c r="B365" t="s">
        <v>148</v>
      </c>
      <c r="C365">
        <v>50</v>
      </c>
      <c r="D365">
        <v>6</v>
      </c>
      <c r="E365" t="s">
        <v>19283</v>
      </c>
      <c r="F365">
        <v>200</v>
      </c>
      <c r="G365">
        <v>0</v>
      </c>
      <c r="H365" t="s">
        <v>637</v>
      </c>
      <c r="I365" t="s">
        <v>19284</v>
      </c>
      <c r="J365" t="s">
        <v>663</v>
      </c>
      <c r="K365" t="s">
        <v>639</v>
      </c>
      <c r="L365" t="s">
        <v>640</v>
      </c>
      <c r="M365" t="s">
        <v>19285</v>
      </c>
      <c r="N365" t="s">
        <v>639</v>
      </c>
      <c r="O365" t="s">
        <v>641</v>
      </c>
      <c r="P365" t="s">
        <v>5</v>
      </c>
      <c r="Q365" t="s">
        <v>642</v>
      </c>
      <c r="R365" t="s">
        <v>640</v>
      </c>
      <c r="S365" t="s">
        <v>19286</v>
      </c>
      <c r="T365" t="s">
        <v>19287</v>
      </c>
    </row>
    <row r="366" spans="1:20" x14ac:dyDescent="0.25">
      <c r="A366" t="s">
        <v>147</v>
      </c>
      <c r="B366" t="s">
        <v>148</v>
      </c>
      <c r="C366">
        <v>33.333333333333336</v>
      </c>
      <c r="D366">
        <v>3</v>
      </c>
      <c r="E366" t="s">
        <v>19288</v>
      </c>
      <c r="F366">
        <v>100</v>
      </c>
      <c r="G366">
        <v>0</v>
      </c>
      <c r="H366" t="s">
        <v>637</v>
      </c>
      <c r="I366" t="s">
        <v>19289</v>
      </c>
      <c r="J366" t="s">
        <v>655</v>
      </c>
      <c r="K366" t="s">
        <v>639</v>
      </c>
      <c r="L366" t="s">
        <v>640</v>
      </c>
      <c r="M366" t="s">
        <v>19290</v>
      </c>
      <c r="N366" t="s">
        <v>639</v>
      </c>
      <c r="O366" t="s">
        <v>641</v>
      </c>
      <c r="P366" t="s">
        <v>5</v>
      </c>
      <c r="Q366" t="s">
        <v>642</v>
      </c>
      <c r="R366" t="s">
        <v>640</v>
      </c>
      <c r="S366" t="s">
        <v>19291</v>
      </c>
      <c r="T366" t="s">
        <v>19292</v>
      </c>
    </row>
    <row r="367" spans="1:20" x14ac:dyDescent="0.25">
      <c r="A367" t="s">
        <v>241</v>
      </c>
      <c r="B367" t="s">
        <v>247</v>
      </c>
      <c r="C367">
        <v>159</v>
      </c>
      <c r="D367">
        <v>1</v>
      </c>
      <c r="E367" t="s">
        <v>19293</v>
      </c>
      <c r="F367">
        <v>387</v>
      </c>
      <c r="G367">
        <v>0</v>
      </c>
      <c r="H367" t="s">
        <v>637</v>
      </c>
      <c r="I367" t="s">
        <v>19294</v>
      </c>
      <c r="J367" t="s">
        <v>676</v>
      </c>
      <c r="K367" t="s">
        <v>639</v>
      </c>
      <c r="L367" t="s">
        <v>640</v>
      </c>
      <c r="M367" t="s">
        <v>19295</v>
      </c>
      <c r="N367" t="s">
        <v>639</v>
      </c>
      <c r="O367" t="s">
        <v>641</v>
      </c>
      <c r="P367" t="s">
        <v>5</v>
      </c>
      <c r="Q367" t="s">
        <v>642</v>
      </c>
      <c r="R367" t="s">
        <v>640</v>
      </c>
      <c r="S367" t="s">
        <v>19296</v>
      </c>
      <c r="T367" t="s">
        <v>19295</v>
      </c>
    </row>
    <row r="368" spans="1:20" x14ac:dyDescent="0.25">
      <c r="A368" t="s">
        <v>240</v>
      </c>
      <c r="B368" t="s">
        <v>246</v>
      </c>
      <c r="C368">
        <v>159</v>
      </c>
      <c r="D368">
        <v>1</v>
      </c>
      <c r="E368" t="s">
        <v>19293</v>
      </c>
      <c r="F368">
        <v>387</v>
      </c>
      <c r="G368">
        <v>0</v>
      </c>
      <c r="H368" t="s">
        <v>637</v>
      </c>
      <c r="I368" t="s">
        <v>19294</v>
      </c>
      <c r="J368" t="s">
        <v>676</v>
      </c>
      <c r="K368" t="s">
        <v>639</v>
      </c>
      <c r="L368" t="s">
        <v>640</v>
      </c>
      <c r="M368" t="s">
        <v>19295</v>
      </c>
      <c r="N368" t="s">
        <v>639</v>
      </c>
      <c r="O368" t="s">
        <v>641</v>
      </c>
      <c r="P368" t="s">
        <v>5</v>
      </c>
      <c r="Q368" t="s">
        <v>642</v>
      </c>
      <c r="R368" t="s">
        <v>640</v>
      </c>
      <c r="S368" t="s">
        <v>19296</v>
      </c>
      <c r="T368" t="s">
        <v>19295</v>
      </c>
    </row>
    <row r="369" spans="1:20" x14ac:dyDescent="0.25">
      <c r="A369" t="s">
        <v>239</v>
      </c>
      <c r="B369" t="s">
        <v>245</v>
      </c>
      <c r="C369">
        <v>159</v>
      </c>
      <c r="D369">
        <v>1</v>
      </c>
      <c r="E369" t="s">
        <v>19293</v>
      </c>
      <c r="F369">
        <v>387</v>
      </c>
      <c r="G369">
        <v>0</v>
      </c>
      <c r="H369" t="s">
        <v>637</v>
      </c>
      <c r="I369" t="s">
        <v>19294</v>
      </c>
      <c r="J369" t="s">
        <v>676</v>
      </c>
      <c r="K369" t="s">
        <v>639</v>
      </c>
      <c r="L369" t="s">
        <v>640</v>
      </c>
      <c r="M369" t="s">
        <v>19295</v>
      </c>
      <c r="N369" t="s">
        <v>639</v>
      </c>
      <c r="O369" t="s">
        <v>641</v>
      </c>
      <c r="P369" t="s">
        <v>5</v>
      </c>
      <c r="Q369" t="s">
        <v>642</v>
      </c>
      <c r="R369" t="s">
        <v>640</v>
      </c>
      <c r="S369" t="s">
        <v>19296</v>
      </c>
      <c r="T369" t="s">
        <v>19295</v>
      </c>
    </row>
    <row r="370" spans="1:20" x14ac:dyDescent="0.25">
      <c r="A370" t="s">
        <v>239</v>
      </c>
      <c r="B370" t="s">
        <v>245</v>
      </c>
      <c r="C370">
        <v>159</v>
      </c>
      <c r="D370">
        <v>1</v>
      </c>
      <c r="E370" t="s">
        <v>19297</v>
      </c>
      <c r="F370">
        <v>129</v>
      </c>
      <c r="G370">
        <v>0</v>
      </c>
      <c r="H370" t="s">
        <v>637</v>
      </c>
      <c r="I370" t="s">
        <v>19298</v>
      </c>
      <c r="J370" t="s">
        <v>826</v>
      </c>
      <c r="K370" t="s">
        <v>639</v>
      </c>
      <c r="L370" t="s">
        <v>640</v>
      </c>
      <c r="M370" t="s">
        <v>19299</v>
      </c>
      <c r="N370" t="s">
        <v>639</v>
      </c>
      <c r="O370" t="s">
        <v>641</v>
      </c>
      <c r="P370" t="s">
        <v>5</v>
      </c>
      <c r="Q370" t="s">
        <v>642</v>
      </c>
      <c r="R370" t="s">
        <v>640</v>
      </c>
      <c r="S370" t="s">
        <v>19300</v>
      </c>
      <c r="T370" t="s">
        <v>19299</v>
      </c>
    </row>
    <row r="371" spans="1:20" x14ac:dyDescent="0.25">
      <c r="A371" t="s">
        <v>147</v>
      </c>
      <c r="B371" t="s">
        <v>148</v>
      </c>
      <c r="C371">
        <v>33.333333333333336</v>
      </c>
      <c r="D371">
        <v>3</v>
      </c>
      <c r="E371" t="s">
        <v>19301</v>
      </c>
      <c r="F371">
        <v>100</v>
      </c>
      <c r="G371">
        <v>0</v>
      </c>
      <c r="H371" t="s">
        <v>637</v>
      </c>
      <c r="I371" t="s">
        <v>19302</v>
      </c>
      <c r="J371" t="s">
        <v>687</v>
      </c>
      <c r="K371" t="s">
        <v>639</v>
      </c>
      <c r="L371" t="s">
        <v>640</v>
      </c>
      <c r="M371" t="s">
        <v>19303</v>
      </c>
      <c r="N371" t="s">
        <v>639</v>
      </c>
      <c r="O371" t="s">
        <v>641</v>
      </c>
      <c r="P371" t="s">
        <v>5</v>
      </c>
      <c r="Q371" t="s">
        <v>642</v>
      </c>
      <c r="R371" t="s">
        <v>640</v>
      </c>
      <c r="S371" t="s">
        <v>19304</v>
      </c>
      <c r="T371" t="s">
        <v>19303</v>
      </c>
    </row>
    <row r="372" spans="1:20" x14ac:dyDescent="0.25">
      <c r="A372" t="s">
        <v>147</v>
      </c>
      <c r="B372" t="s">
        <v>148</v>
      </c>
      <c r="C372">
        <v>50</v>
      </c>
      <c r="D372">
        <v>6</v>
      </c>
      <c r="E372" t="s">
        <v>19305</v>
      </c>
      <c r="F372">
        <v>200</v>
      </c>
      <c r="G372">
        <v>0</v>
      </c>
      <c r="H372" t="s">
        <v>637</v>
      </c>
      <c r="I372" t="s">
        <v>19306</v>
      </c>
      <c r="J372" t="s">
        <v>645</v>
      </c>
      <c r="K372" t="s">
        <v>639</v>
      </c>
      <c r="L372" t="s">
        <v>640</v>
      </c>
      <c r="M372" t="s">
        <v>19307</v>
      </c>
      <c r="N372" t="s">
        <v>639</v>
      </c>
      <c r="O372" t="s">
        <v>641</v>
      </c>
      <c r="P372" t="s">
        <v>5</v>
      </c>
      <c r="Q372" t="s">
        <v>642</v>
      </c>
      <c r="R372" t="s">
        <v>640</v>
      </c>
      <c r="S372" t="s">
        <v>19308</v>
      </c>
      <c r="T372" t="s">
        <v>19307</v>
      </c>
    </row>
    <row r="373" spans="1:20" x14ac:dyDescent="0.25">
      <c r="A373" t="s">
        <v>147</v>
      </c>
      <c r="B373" t="s">
        <v>148</v>
      </c>
      <c r="C373">
        <v>33.333333333333336</v>
      </c>
      <c r="D373">
        <v>3</v>
      </c>
      <c r="E373" t="s">
        <v>19309</v>
      </c>
      <c r="F373">
        <v>100</v>
      </c>
      <c r="G373">
        <v>0</v>
      </c>
      <c r="H373" t="s">
        <v>637</v>
      </c>
      <c r="I373" t="s">
        <v>19310</v>
      </c>
      <c r="J373" t="s">
        <v>757</v>
      </c>
      <c r="K373" t="s">
        <v>639</v>
      </c>
      <c r="L373" t="s">
        <v>640</v>
      </c>
      <c r="M373" t="s">
        <v>19311</v>
      </c>
      <c r="N373" t="s">
        <v>639</v>
      </c>
      <c r="O373" t="s">
        <v>641</v>
      </c>
      <c r="P373" t="s">
        <v>5</v>
      </c>
      <c r="Q373" t="s">
        <v>642</v>
      </c>
      <c r="R373" t="s">
        <v>640</v>
      </c>
      <c r="S373" t="s">
        <v>19312</v>
      </c>
      <c r="T373" t="s">
        <v>19311</v>
      </c>
    </row>
    <row r="374" spans="1:20" x14ac:dyDescent="0.25">
      <c r="A374" t="s">
        <v>22</v>
      </c>
      <c r="B374" t="s">
        <v>27</v>
      </c>
      <c r="C374">
        <v>66.333333333333329</v>
      </c>
      <c r="D374">
        <v>3</v>
      </c>
      <c r="E374" t="s">
        <v>19313</v>
      </c>
      <c r="F374">
        <v>197</v>
      </c>
      <c r="G374">
        <v>0</v>
      </c>
      <c r="H374" t="s">
        <v>637</v>
      </c>
      <c r="I374" t="s">
        <v>19314</v>
      </c>
      <c r="J374" t="s">
        <v>697</v>
      </c>
      <c r="K374" t="s">
        <v>639</v>
      </c>
      <c r="L374" t="s">
        <v>640</v>
      </c>
      <c r="M374" t="s">
        <v>19315</v>
      </c>
      <c r="N374" t="s">
        <v>639</v>
      </c>
      <c r="O374" t="s">
        <v>641</v>
      </c>
      <c r="P374" t="s">
        <v>5</v>
      </c>
      <c r="Q374" t="s">
        <v>642</v>
      </c>
      <c r="R374" t="s">
        <v>640</v>
      </c>
      <c r="S374" t="s">
        <v>19316</v>
      </c>
      <c r="T374" t="s">
        <v>19315</v>
      </c>
    </row>
    <row r="375" spans="1:20" x14ac:dyDescent="0.25">
      <c r="A375" t="s">
        <v>147</v>
      </c>
      <c r="B375" t="s">
        <v>148</v>
      </c>
      <c r="C375">
        <v>50</v>
      </c>
      <c r="D375">
        <v>6</v>
      </c>
      <c r="E375" t="s">
        <v>19317</v>
      </c>
      <c r="F375">
        <v>300</v>
      </c>
      <c r="G375">
        <v>0</v>
      </c>
      <c r="H375" t="s">
        <v>637</v>
      </c>
      <c r="I375" t="s">
        <v>19318</v>
      </c>
      <c r="J375" t="s">
        <v>657</v>
      </c>
      <c r="K375" t="s">
        <v>639</v>
      </c>
      <c r="L375" t="s">
        <v>640</v>
      </c>
      <c r="M375" t="s">
        <v>19319</v>
      </c>
      <c r="N375" t="s">
        <v>639</v>
      </c>
      <c r="O375" t="s">
        <v>647</v>
      </c>
      <c r="P375" t="s">
        <v>5</v>
      </c>
      <c r="Q375" t="s">
        <v>648</v>
      </c>
      <c r="R375" t="s">
        <v>640</v>
      </c>
      <c r="S375" t="s">
        <v>19320</v>
      </c>
      <c r="T375" t="s">
        <v>19319</v>
      </c>
    </row>
    <row r="376" spans="1:20" x14ac:dyDescent="0.25">
      <c r="A376" t="s">
        <v>22</v>
      </c>
      <c r="B376" t="s">
        <v>27</v>
      </c>
      <c r="C376">
        <v>120</v>
      </c>
      <c r="D376">
        <v>1</v>
      </c>
      <c r="E376" t="s">
        <v>19317</v>
      </c>
      <c r="F376">
        <v>300</v>
      </c>
      <c r="G376">
        <v>0</v>
      </c>
      <c r="H376" t="s">
        <v>637</v>
      </c>
      <c r="I376" t="s">
        <v>19318</v>
      </c>
      <c r="J376" t="s">
        <v>657</v>
      </c>
      <c r="K376" t="s">
        <v>639</v>
      </c>
      <c r="L376" t="s">
        <v>640</v>
      </c>
      <c r="M376" t="s">
        <v>19319</v>
      </c>
      <c r="N376" t="s">
        <v>639</v>
      </c>
      <c r="O376" t="s">
        <v>647</v>
      </c>
      <c r="P376" t="s">
        <v>5</v>
      </c>
      <c r="Q376" t="s">
        <v>648</v>
      </c>
      <c r="R376" t="s">
        <v>640</v>
      </c>
      <c r="S376" t="s">
        <v>19320</v>
      </c>
      <c r="T376" t="s">
        <v>19319</v>
      </c>
    </row>
    <row r="377" spans="1:20" x14ac:dyDescent="0.25">
      <c r="A377" t="s">
        <v>241</v>
      </c>
      <c r="B377" t="s">
        <v>247</v>
      </c>
      <c r="C377">
        <v>159</v>
      </c>
      <c r="D377">
        <v>1</v>
      </c>
      <c r="E377" t="s">
        <v>19321</v>
      </c>
      <c r="F377">
        <v>129</v>
      </c>
      <c r="G377">
        <v>0</v>
      </c>
      <c r="H377" t="s">
        <v>637</v>
      </c>
      <c r="I377" t="s">
        <v>19322</v>
      </c>
      <c r="J377" t="s">
        <v>663</v>
      </c>
      <c r="K377" t="s">
        <v>639</v>
      </c>
      <c r="L377" t="s">
        <v>640</v>
      </c>
      <c r="M377" t="s">
        <v>19323</v>
      </c>
      <c r="N377" t="s">
        <v>639</v>
      </c>
      <c r="O377" t="s">
        <v>647</v>
      </c>
      <c r="P377" t="s">
        <v>5</v>
      </c>
      <c r="Q377" t="s">
        <v>648</v>
      </c>
      <c r="R377" t="s">
        <v>640</v>
      </c>
      <c r="S377" t="s">
        <v>19324</v>
      </c>
      <c r="T377" t="s">
        <v>19325</v>
      </c>
    </row>
    <row r="378" spans="1:20" x14ac:dyDescent="0.25">
      <c r="A378" t="s">
        <v>116</v>
      </c>
      <c r="B378" t="s">
        <v>117</v>
      </c>
      <c r="C378">
        <v>12</v>
      </c>
      <c r="D378">
        <v>50</v>
      </c>
      <c r="E378" t="s">
        <v>19326</v>
      </c>
      <c r="F378">
        <v>759</v>
      </c>
      <c r="G378">
        <v>0</v>
      </c>
      <c r="H378" t="s">
        <v>649</v>
      </c>
      <c r="I378" t="s">
        <v>19327</v>
      </c>
      <c r="J378" t="s">
        <v>19328</v>
      </c>
      <c r="K378" t="s">
        <v>1583</v>
      </c>
      <c r="L378" t="s">
        <v>891</v>
      </c>
      <c r="M378" t="s">
        <v>19325</v>
      </c>
      <c r="N378" t="s">
        <v>639</v>
      </c>
      <c r="O378" t="s">
        <v>651</v>
      </c>
      <c r="P378" t="s">
        <v>26</v>
      </c>
      <c r="Q378" t="s">
        <v>652</v>
      </c>
      <c r="R378" t="s">
        <v>640</v>
      </c>
      <c r="S378" t="s">
        <v>19329</v>
      </c>
      <c r="T378" t="s">
        <v>19325</v>
      </c>
    </row>
    <row r="379" spans="1:20" x14ac:dyDescent="0.25">
      <c r="A379" t="s">
        <v>14</v>
      </c>
      <c r="B379" t="s">
        <v>15</v>
      </c>
      <c r="C379">
        <v>59</v>
      </c>
      <c r="D379">
        <v>1</v>
      </c>
      <c r="E379" t="s">
        <v>19326</v>
      </c>
      <c r="F379">
        <v>759</v>
      </c>
      <c r="G379">
        <v>0</v>
      </c>
      <c r="H379" t="s">
        <v>649</v>
      </c>
      <c r="I379" t="s">
        <v>19327</v>
      </c>
      <c r="J379" t="s">
        <v>19328</v>
      </c>
      <c r="K379" t="s">
        <v>1583</v>
      </c>
      <c r="L379" t="s">
        <v>891</v>
      </c>
      <c r="M379" t="s">
        <v>19325</v>
      </c>
      <c r="N379" t="s">
        <v>639</v>
      </c>
      <c r="O379" t="s">
        <v>651</v>
      </c>
      <c r="P379" t="s">
        <v>26</v>
      </c>
      <c r="Q379" t="s">
        <v>652</v>
      </c>
      <c r="R379" t="s">
        <v>640</v>
      </c>
      <c r="S379" t="s">
        <v>19329</v>
      </c>
      <c r="T379" t="s">
        <v>19325</v>
      </c>
    </row>
    <row r="380" spans="1:20" x14ac:dyDescent="0.25">
      <c r="A380" t="s">
        <v>241</v>
      </c>
      <c r="B380" t="s">
        <v>742</v>
      </c>
      <c r="C380">
        <v>109</v>
      </c>
      <c r="D380">
        <v>1</v>
      </c>
      <c r="E380" t="s">
        <v>19330</v>
      </c>
      <c r="F380">
        <v>296</v>
      </c>
      <c r="G380">
        <v>27</v>
      </c>
      <c r="H380" t="s">
        <v>677</v>
      </c>
      <c r="I380" t="s">
        <v>6453</v>
      </c>
      <c r="J380" t="s">
        <v>6454</v>
      </c>
      <c r="K380" t="s">
        <v>812</v>
      </c>
      <c r="L380" t="s">
        <v>6455</v>
      </c>
      <c r="M380" t="s">
        <v>19323</v>
      </c>
      <c r="N380" t="s">
        <v>639</v>
      </c>
      <c r="O380" t="s">
        <v>678</v>
      </c>
      <c r="P380" t="s">
        <v>23</v>
      </c>
      <c r="Q380" t="s">
        <v>679</v>
      </c>
      <c r="R380" t="s">
        <v>640</v>
      </c>
      <c r="S380" t="s">
        <v>19331</v>
      </c>
      <c r="T380" t="s">
        <v>19323</v>
      </c>
    </row>
    <row r="381" spans="1:20" x14ac:dyDescent="0.25">
      <c r="A381" t="s">
        <v>22</v>
      </c>
      <c r="B381" t="s">
        <v>213</v>
      </c>
      <c r="C381">
        <v>80</v>
      </c>
      <c r="D381">
        <v>2</v>
      </c>
      <c r="E381" t="s">
        <v>19330</v>
      </c>
      <c r="F381">
        <v>296</v>
      </c>
      <c r="G381">
        <v>27</v>
      </c>
      <c r="H381" t="s">
        <v>677</v>
      </c>
      <c r="I381" t="s">
        <v>6453</v>
      </c>
      <c r="J381" t="s">
        <v>6454</v>
      </c>
      <c r="K381" t="s">
        <v>812</v>
      </c>
      <c r="L381" t="s">
        <v>6455</v>
      </c>
      <c r="M381" t="s">
        <v>19323</v>
      </c>
      <c r="N381" t="s">
        <v>639</v>
      </c>
      <c r="O381" t="s">
        <v>678</v>
      </c>
      <c r="P381" t="s">
        <v>23</v>
      </c>
      <c r="Q381" t="s">
        <v>679</v>
      </c>
      <c r="R381" t="s">
        <v>640</v>
      </c>
      <c r="S381" t="s">
        <v>19331</v>
      </c>
      <c r="T381" t="s">
        <v>19323</v>
      </c>
    </row>
    <row r="382" spans="1:20" x14ac:dyDescent="0.25">
      <c r="A382" t="s">
        <v>18</v>
      </c>
      <c r="B382" t="s">
        <v>19</v>
      </c>
      <c r="C382">
        <v>33</v>
      </c>
      <c r="D382">
        <v>10</v>
      </c>
      <c r="E382" t="s">
        <v>19332</v>
      </c>
      <c r="F382">
        <v>399</v>
      </c>
      <c r="G382">
        <v>0</v>
      </c>
      <c r="H382" t="s">
        <v>649</v>
      </c>
      <c r="I382" t="s">
        <v>10653</v>
      </c>
      <c r="J382" t="s">
        <v>19333</v>
      </c>
      <c r="K382" t="s">
        <v>846</v>
      </c>
      <c r="L382" t="s">
        <v>19334</v>
      </c>
      <c r="M382" t="s">
        <v>19335</v>
      </c>
      <c r="N382" t="s">
        <v>639</v>
      </c>
      <c r="O382" t="s">
        <v>651</v>
      </c>
      <c r="P382" t="s">
        <v>26</v>
      </c>
      <c r="Q382" t="s">
        <v>652</v>
      </c>
      <c r="R382" t="s">
        <v>640</v>
      </c>
      <c r="S382" t="s">
        <v>19336</v>
      </c>
      <c r="T382" t="s">
        <v>19335</v>
      </c>
    </row>
    <row r="383" spans="1:20" x14ac:dyDescent="0.25">
      <c r="A383" t="s">
        <v>147</v>
      </c>
      <c r="B383" t="s">
        <v>148</v>
      </c>
      <c r="C383">
        <v>50</v>
      </c>
      <c r="D383">
        <v>6</v>
      </c>
      <c r="E383" t="s">
        <v>19337</v>
      </c>
      <c r="F383">
        <v>200</v>
      </c>
      <c r="G383">
        <v>0</v>
      </c>
      <c r="H383" t="s">
        <v>637</v>
      </c>
      <c r="I383" t="s">
        <v>19338</v>
      </c>
      <c r="J383" t="s">
        <v>692</v>
      </c>
      <c r="K383" t="s">
        <v>639</v>
      </c>
      <c r="L383" t="s">
        <v>640</v>
      </c>
      <c r="M383" t="s">
        <v>19339</v>
      </c>
      <c r="N383" t="s">
        <v>639</v>
      </c>
      <c r="O383" t="s">
        <v>641</v>
      </c>
      <c r="P383" t="s">
        <v>5</v>
      </c>
      <c r="Q383" t="s">
        <v>642</v>
      </c>
      <c r="R383" t="s">
        <v>640</v>
      </c>
      <c r="S383" t="s">
        <v>19340</v>
      </c>
      <c r="T383" t="s">
        <v>19339</v>
      </c>
    </row>
    <row r="384" spans="1:20" x14ac:dyDescent="0.25">
      <c r="A384" t="s">
        <v>22</v>
      </c>
      <c r="B384" t="s">
        <v>27</v>
      </c>
      <c r="C384">
        <v>80</v>
      </c>
      <c r="D384">
        <v>1</v>
      </c>
      <c r="E384" t="s">
        <v>19341</v>
      </c>
      <c r="F384">
        <v>80</v>
      </c>
      <c r="G384">
        <v>0</v>
      </c>
      <c r="H384" t="s">
        <v>649</v>
      </c>
      <c r="I384" t="s">
        <v>19342</v>
      </c>
      <c r="J384" t="s">
        <v>19343</v>
      </c>
      <c r="K384" t="s">
        <v>806</v>
      </c>
      <c r="L384" t="s">
        <v>4776</v>
      </c>
      <c r="M384" t="s">
        <v>19335</v>
      </c>
      <c r="N384" t="s">
        <v>639</v>
      </c>
      <c r="O384" t="s">
        <v>651</v>
      </c>
      <c r="P384" t="s">
        <v>26</v>
      </c>
      <c r="Q384" t="s">
        <v>652</v>
      </c>
      <c r="R384" t="s">
        <v>640</v>
      </c>
      <c r="S384" t="s">
        <v>19344</v>
      </c>
      <c r="T384" t="s">
        <v>19345</v>
      </c>
    </row>
  </sheetData>
  <pageMargins left="0.25" right="0.25" top="0.75" bottom="0.75" header="0.3" footer="0.3"/>
  <pageSetup paperSize="9" scale="23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272"/>
  <sheetViews>
    <sheetView zoomScale="70" zoomScaleNormal="70" workbookViewId="0">
      <pane xSplit="2" ySplit="1" topLeftCell="S233" activePane="bottomRight" state="frozen"/>
      <selection sqref="A1:XFD1048576"/>
      <selection pane="topRight" sqref="A1:XFD1048576"/>
      <selection pane="bottomLeft" sqref="A1:XFD1048576"/>
      <selection pane="bottomRight" activeCell="U244" sqref="U24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241</v>
      </c>
      <c r="B2" t="s">
        <v>247</v>
      </c>
      <c r="C2">
        <v>159</v>
      </c>
      <c r="D2">
        <v>1</v>
      </c>
      <c r="E2" t="s">
        <v>19346</v>
      </c>
      <c r="F2">
        <v>99</v>
      </c>
      <c r="G2">
        <v>0</v>
      </c>
      <c r="H2" t="s">
        <v>637</v>
      </c>
      <c r="I2" t="s">
        <v>19347</v>
      </c>
      <c r="J2" t="s">
        <v>788</v>
      </c>
      <c r="K2" t="s">
        <v>639</v>
      </c>
      <c r="L2" t="s">
        <v>640</v>
      </c>
      <c r="M2" t="s">
        <v>19348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19349</v>
      </c>
      <c r="T2" t="s">
        <v>19348</v>
      </c>
      <c r="U2" s="50" t="s">
        <v>147</v>
      </c>
      <c r="V2">
        <v>315</v>
      </c>
    </row>
    <row r="3" spans="1:22" x14ac:dyDescent="0.25">
      <c r="A3" t="s">
        <v>241</v>
      </c>
      <c r="B3" t="s">
        <v>247</v>
      </c>
      <c r="C3">
        <v>159</v>
      </c>
      <c r="D3">
        <v>1</v>
      </c>
      <c r="E3" t="s">
        <v>19350</v>
      </c>
      <c r="F3">
        <v>198</v>
      </c>
      <c r="G3">
        <v>0</v>
      </c>
      <c r="H3" t="s">
        <v>637</v>
      </c>
      <c r="I3" t="s">
        <v>19351</v>
      </c>
      <c r="J3" t="s">
        <v>720</v>
      </c>
      <c r="K3" t="s">
        <v>639</v>
      </c>
      <c r="L3" t="s">
        <v>640</v>
      </c>
      <c r="M3" t="s">
        <v>19352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19353</v>
      </c>
      <c r="T3" t="s">
        <v>19354</v>
      </c>
      <c r="U3" s="51" t="s">
        <v>148</v>
      </c>
      <c r="V3">
        <v>315</v>
      </c>
    </row>
    <row r="4" spans="1:22" x14ac:dyDescent="0.25">
      <c r="A4" t="s">
        <v>239</v>
      </c>
      <c r="B4" t="s">
        <v>245</v>
      </c>
      <c r="C4">
        <v>159</v>
      </c>
      <c r="D4">
        <v>1</v>
      </c>
      <c r="E4" t="s">
        <v>19350</v>
      </c>
      <c r="F4">
        <v>198</v>
      </c>
      <c r="G4">
        <v>0</v>
      </c>
      <c r="H4" t="s">
        <v>637</v>
      </c>
      <c r="I4" t="s">
        <v>19351</v>
      </c>
      <c r="J4" t="s">
        <v>720</v>
      </c>
      <c r="K4" t="s">
        <v>639</v>
      </c>
      <c r="L4" t="s">
        <v>640</v>
      </c>
      <c r="M4" t="s">
        <v>19352</v>
      </c>
      <c r="N4" t="s">
        <v>639</v>
      </c>
      <c r="O4" t="s">
        <v>647</v>
      </c>
      <c r="P4" t="s">
        <v>5</v>
      </c>
      <c r="Q4" t="s">
        <v>648</v>
      </c>
      <c r="R4" t="s">
        <v>640</v>
      </c>
      <c r="S4" t="s">
        <v>19353</v>
      </c>
      <c r="T4" t="s">
        <v>19354</v>
      </c>
      <c r="U4" s="50" t="s">
        <v>99</v>
      </c>
      <c r="V4">
        <v>30</v>
      </c>
    </row>
    <row r="5" spans="1:22" x14ac:dyDescent="0.25">
      <c r="A5" t="s">
        <v>240</v>
      </c>
      <c r="B5" t="s">
        <v>246</v>
      </c>
      <c r="C5">
        <v>139</v>
      </c>
      <c r="D5">
        <v>1</v>
      </c>
      <c r="E5" t="s">
        <v>19355</v>
      </c>
      <c r="F5">
        <v>139</v>
      </c>
      <c r="G5">
        <v>0</v>
      </c>
      <c r="H5" t="s">
        <v>649</v>
      </c>
      <c r="I5" t="s">
        <v>9694</v>
      </c>
      <c r="J5" t="s">
        <v>19356</v>
      </c>
      <c r="K5" t="s">
        <v>19357</v>
      </c>
      <c r="L5" t="s">
        <v>6474</v>
      </c>
      <c r="M5" t="s">
        <v>19354</v>
      </c>
      <c r="N5" t="s">
        <v>639</v>
      </c>
      <c r="O5" t="s">
        <v>656</v>
      </c>
      <c r="P5" t="s">
        <v>26</v>
      </c>
      <c r="Q5" t="s">
        <v>652</v>
      </c>
      <c r="R5" t="s">
        <v>640</v>
      </c>
      <c r="S5" t="s">
        <v>19358</v>
      </c>
      <c r="T5" t="s">
        <v>19354</v>
      </c>
      <c r="U5" s="51" t="s">
        <v>100</v>
      </c>
      <c r="V5">
        <v>30</v>
      </c>
    </row>
    <row r="6" spans="1:22" x14ac:dyDescent="0.25">
      <c r="A6" t="s">
        <v>18</v>
      </c>
      <c r="B6" t="s">
        <v>19</v>
      </c>
      <c r="C6">
        <v>66.666666666666671</v>
      </c>
      <c r="D6">
        <v>3</v>
      </c>
      <c r="E6" t="s">
        <v>19359</v>
      </c>
      <c r="F6">
        <v>168</v>
      </c>
      <c r="G6">
        <v>0</v>
      </c>
      <c r="H6" t="s">
        <v>637</v>
      </c>
      <c r="I6" t="s">
        <v>19360</v>
      </c>
      <c r="J6" t="s">
        <v>728</v>
      </c>
      <c r="K6" t="s">
        <v>639</v>
      </c>
      <c r="L6" t="s">
        <v>640</v>
      </c>
      <c r="M6" t="s">
        <v>19361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19362</v>
      </c>
      <c r="T6" t="s">
        <v>19361</v>
      </c>
      <c r="U6" s="50" t="s">
        <v>22</v>
      </c>
      <c r="V6">
        <v>69</v>
      </c>
    </row>
    <row r="7" spans="1:22" x14ac:dyDescent="0.25">
      <c r="A7" t="s">
        <v>19363</v>
      </c>
      <c r="B7" t="s">
        <v>19364</v>
      </c>
      <c r="C7">
        <v>39</v>
      </c>
      <c r="D7">
        <v>1</v>
      </c>
      <c r="E7" t="s">
        <v>19359</v>
      </c>
      <c r="F7">
        <v>168</v>
      </c>
      <c r="G7">
        <v>0</v>
      </c>
      <c r="H7" t="s">
        <v>637</v>
      </c>
      <c r="I7" t="s">
        <v>19360</v>
      </c>
      <c r="J7" t="s">
        <v>728</v>
      </c>
      <c r="K7" t="s">
        <v>639</v>
      </c>
      <c r="L7" t="s">
        <v>640</v>
      </c>
      <c r="M7" t="s">
        <v>19361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19362</v>
      </c>
      <c r="T7" t="s">
        <v>19361</v>
      </c>
      <c r="U7" s="51" t="s">
        <v>213</v>
      </c>
      <c r="V7">
        <v>7</v>
      </c>
    </row>
    <row r="8" spans="1:22" x14ac:dyDescent="0.25">
      <c r="A8" t="s">
        <v>22</v>
      </c>
      <c r="B8" t="s">
        <v>27</v>
      </c>
      <c r="C8">
        <v>69.900000000000006</v>
      </c>
      <c r="D8">
        <v>10</v>
      </c>
      <c r="E8" t="s">
        <v>19365</v>
      </c>
      <c r="F8">
        <v>800</v>
      </c>
      <c r="G8">
        <v>0</v>
      </c>
      <c r="H8" t="s">
        <v>649</v>
      </c>
      <c r="I8" t="s">
        <v>9134</v>
      </c>
      <c r="J8" t="s">
        <v>14250</v>
      </c>
      <c r="K8" t="s">
        <v>817</v>
      </c>
      <c r="L8" t="s">
        <v>818</v>
      </c>
      <c r="M8" t="s">
        <v>19366</v>
      </c>
      <c r="N8" t="s">
        <v>639</v>
      </c>
      <c r="O8" t="s">
        <v>651</v>
      </c>
      <c r="P8" t="s">
        <v>26</v>
      </c>
      <c r="Q8" t="s">
        <v>652</v>
      </c>
      <c r="R8" t="s">
        <v>640</v>
      </c>
      <c r="S8" t="s">
        <v>19367</v>
      </c>
      <c r="T8" t="s">
        <v>19366</v>
      </c>
      <c r="U8" s="51" t="s">
        <v>27</v>
      </c>
      <c r="V8">
        <v>62</v>
      </c>
    </row>
    <row r="9" spans="1:22" x14ac:dyDescent="0.25">
      <c r="A9" t="s">
        <v>239</v>
      </c>
      <c r="B9" t="s">
        <v>245</v>
      </c>
      <c r="C9">
        <v>159</v>
      </c>
      <c r="D9">
        <v>1</v>
      </c>
      <c r="E9" t="s">
        <v>19368</v>
      </c>
      <c r="F9">
        <v>99</v>
      </c>
      <c r="G9">
        <v>0</v>
      </c>
      <c r="H9" t="s">
        <v>637</v>
      </c>
      <c r="I9" t="s">
        <v>19369</v>
      </c>
      <c r="J9" t="s">
        <v>674</v>
      </c>
      <c r="K9" t="s">
        <v>639</v>
      </c>
      <c r="L9" t="s">
        <v>640</v>
      </c>
      <c r="M9" t="s">
        <v>19370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19371</v>
      </c>
      <c r="T9" t="s">
        <v>19370</v>
      </c>
      <c r="U9" s="50" t="s">
        <v>18</v>
      </c>
      <c r="V9">
        <v>78</v>
      </c>
    </row>
    <row r="10" spans="1:22" x14ac:dyDescent="0.25">
      <c r="A10" t="s">
        <v>22</v>
      </c>
      <c r="B10" t="s">
        <v>27</v>
      </c>
      <c r="C10">
        <v>99</v>
      </c>
      <c r="D10">
        <v>1</v>
      </c>
      <c r="E10" t="s">
        <v>19372</v>
      </c>
      <c r="F10">
        <v>99</v>
      </c>
      <c r="G10">
        <v>0</v>
      </c>
      <c r="H10" t="s">
        <v>649</v>
      </c>
      <c r="I10" t="s">
        <v>19373</v>
      </c>
      <c r="J10" t="s">
        <v>19374</v>
      </c>
      <c r="K10" t="s">
        <v>4320</v>
      </c>
      <c r="L10" t="s">
        <v>10848</v>
      </c>
      <c r="M10" t="s">
        <v>19375</v>
      </c>
      <c r="N10" t="s">
        <v>639</v>
      </c>
      <c r="O10" t="s">
        <v>656</v>
      </c>
      <c r="P10" t="s">
        <v>26</v>
      </c>
      <c r="Q10" t="s">
        <v>652</v>
      </c>
      <c r="R10" t="s">
        <v>640</v>
      </c>
      <c r="S10" t="s">
        <v>19376</v>
      </c>
      <c r="T10" t="s">
        <v>19377</v>
      </c>
      <c r="U10" s="51" t="s">
        <v>19</v>
      </c>
      <c r="V10">
        <v>78</v>
      </c>
    </row>
    <row r="11" spans="1:22" x14ac:dyDescent="0.25">
      <c r="A11" t="s">
        <v>22</v>
      </c>
      <c r="B11" t="s">
        <v>27</v>
      </c>
      <c r="C11">
        <v>99</v>
      </c>
      <c r="D11">
        <v>3</v>
      </c>
      <c r="E11" t="s">
        <v>19378</v>
      </c>
      <c r="F11">
        <v>297</v>
      </c>
      <c r="G11">
        <v>0</v>
      </c>
      <c r="H11" t="s">
        <v>649</v>
      </c>
      <c r="I11" t="s">
        <v>19379</v>
      </c>
      <c r="J11" t="s">
        <v>19380</v>
      </c>
      <c r="K11" t="s">
        <v>863</v>
      </c>
      <c r="L11" t="s">
        <v>958</v>
      </c>
      <c r="M11" t="s">
        <v>19381</v>
      </c>
      <c r="N11" t="s">
        <v>639</v>
      </c>
      <c r="O11" t="s">
        <v>651</v>
      </c>
      <c r="P11" t="s">
        <v>26</v>
      </c>
      <c r="Q11" t="s">
        <v>652</v>
      </c>
      <c r="R11" t="s">
        <v>640</v>
      </c>
      <c r="S11" t="s">
        <v>19382</v>
      </c>
      <c r="T11" t="s">
        <v>19381</v>
      </c>
      <c r="U11" s="50" t="s">
        <v>101</v>
      </c>
      <c r="V11">
        <v>12</v>
      </c>
    </row>
    <row r="12" spans="1:22" x14ac:dyDescent="0.25">
      <c r="A12" t="s">
        <v>18</v>
      </c>
      <c r="B12" t="s">
        <v>19</v>
      </c>
      <c r="C12">
        <v>66.666666666666671</v>
      </c>
      <c r="D12">
        <v>3</v>
      </c>
      <c r="E12" t="s">
        <v>19383</v>
      </c>
      <c r="F12">
        <v>129</v>
      </c>
      <c r="G12">
        <v>0</v>
      </c>
      <c r="H12" t="s">
        <v>637</v>
      </c>
      <c r="I12" t="s">
        <v>19384</v>
      </c>
      <c r="J12" t="s">
        <v>727</v>
      </c>
      <c r="K12" t="s">
        <v>639</v>
      </c>
      <c r="L12" t="s">
        <v>640</v>
      </c>
      <c r="M12" t="s">
        <v>19385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19386</v>
      </c>
      <c r="T12" t="s">
        <v>19385</v>
      </c>
      <c r="U12" s="51" t="s">
        <v>12585</v>
      </c>
      <c r="V12">
        <v>4</v>
      </c>
    </row>
    <row r="13" spans="1:22" x14ac:dyDescent="0.25">
      <c r="A13" t="s">
        <v>241</v>
      </c>
      <c r="B13" t="s">
        <v>247</v>
      </c>
      <c r="C13">
        <v>159</v>
      </c>
      <c r="D13">
        <v>1</v>
      </c>
      <c r="E13" t="s">
        <v>19387</v>
      </c>
      <c r="F13">
        <v>99</v>
      </c>
      <c r="G13">
        <v>0</v>
      </c>
      <c r="H13" t="s">
        <v>637</v>
      </c>
      <c r="I13" t="s">
        <v>14487</v>
      </c>
      <c r="J13" t="s">
        <v>697</v>
      </c>
      <c r="K13" t="s">
        <v>639</v>
      </c>
      <c r="L13" t="s">
        <v>640</v>
      </c>
      <c r="M13" t="s">
        <v>19388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19389</v>
      </c>
      <c r="T13" t="s">
        <v>19388</v>
      </c>
      <c r="U13" s="51" t="s">
        <v>74</v>
      </c>
      <c r="V13">
        <v>8</v>
      </c>
    </row>
    <row r="14" spans="1:22" x14ac:dyDescent="0.25">
      <c r="A14" t="s">
        <v>22</v>
      </c>
      <c r="B14" t="s">
        <v>27</v>
      </c>
      <c r="C14">
        <v>66.333333333333329</v>
      </c>
      <c r="D14">
        <v>3</v>
      </c>
      <c r="E14" t="s">
        <v>19390</v>
      </c>
      <c r="F14">
        <v>250</v>
      </c>
      <c r="G14">
        <v>0</v>
      </c>
      <c r="H14" t="s">
        <v>649</v>
      </c>
      <c r="I14" t="s">
        <v>824</v>
      </c>
      <c r="J14" t="s">
        <v>19391</v>
      </c>
      <c r="K14" t="s">
        <v>671</v>
      </c>
      <c r="L14" t="s">
        <v>4689</v>
      </c>
      <c r="M14" t="s">
        <v>19392</v>
      </c>
      <c r="N14" t="s">
        <v>639</v>
      </c>
      <c r="O14" t="s">
        <v>656</v>
      </c>
      <c r="P14" t="s">
        <v>26</v>
      </c>
      <c r="Q14" t="s">
        <v>652</v>
      </c>
      <c r="R14" t="s">
        <v>640</v>
      </c>
      <c r="S14" t="s">
        <v>19393</v>
      </c>
      <c r="T14" t="s">
        <v>19392</v>
      </c>
      <c r="U14" s="50" t="s">
        <v>72</v>
      </c>
      <c r="V14">
        <v>7</v>
      </c>
    </row>
    <row r="15" spans="1:22" x14ac:dyDescent="0.25">
      <c r="A15" t="s">
        <v>241</v>
      </c>
      <c r="B15" t="s">
        <v>247</v>
      </c>
      <c r="C15">
        <v>159</v>
      </c>
      <c r="D15">
        <v>2</v>
      </c>
      <c r="E15" t="s">
        <v>19394</v>
      </c>
      <c r="F15">
        <v>198</v>
      </c>
      <c r="G15">
        <v>0</v>
      </c>
      <c r="H15" t="s">
        <v>637</v>
      </c>
      <c r="I15" t="s">
        <v>19395</v>
      </c>
      <c r="J15" t="s">
        <v>735</v>
      </c>
      <c r="K15" t="s">
        <v>639</v>
      </c>
      <c r="L15" t="s">
        <v>640</v>
      </c>
      <c r="M15" t="s">
        <v>19396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19397</v>
      </c>
      <c r="T15" t="s">
        <v>19396</v>
      </c>
      <c r="U15" s="51" t="s">
        <v>108</v>
      </c>
      <c r="V15">
        <v>1</v>
      </c>
    </row>
    <row r="16" spans="1:22" x14ac:dyDescent="0.25">
      <c r="A16" t="s">
        <v>241</v>
      </c>
      <c r="B16" t="s">
        <v>247</v>
      </c>
      <c r="C16">
        <v>159</v>
      </c>
      <c r="D16">
        <v>2</v>
      </c>
      <c r="E16" t="s">
        <v>19398</v>
      </c>
      <c r="F16">
        <v>198</v>
      </c>
      <c r="G16">
        <v>0</v>
      </c>
      <c r="H16" t="s">
        <v>637</v>
      </c>
      <c r="I16" t="s">
        <v>19395</v>
      </c>
      <c r="J16" t="s">
        <v>735</v>
      </c>
      <c r="K16" t="s">
        <v>639</v>
      </c>
      <c r="L16" t="s">
        <v>640</v>
      </c>
      <c r="M16" t="s">
        <v>19396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19399</v>
      </c>
      <c r="T16" t="s">
        <v>19396</v>
      </c>
      <c r="U16" s="51" t="s">
        <v>799</v>
      </c>
      <c r="V16">
        <v>6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19400</v>
      </c>
      <c r="F17">
        <v>200</v>
      </c>
      <c r="G17">
        <v>0</v>
      </c>
      <c r="H17" t="s">
        <v>637</v>
      </c>
      <c r="I17" t="s">
        <v>19401</v>
      </c>
      <c r="J17" t="s">
        <v>646</v>
      </c>
      <c r="K17" t="s">
        <v>639</v>
      </c>
      <c r="L17" t="s">
        <v>640</v>
      </c>
      <c r="M17" t="s">
        <v>19402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19403</v>
      </c>
      <c r="T17" t="s">
        <v>19402</v>
      </c>
      <c r="U17" s="50" t="s">
        <v>19363</v>
      </c>
      <c r="V17">
        <v>1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19404</v>
      </c>
      <c r="F18">
        <v>200</v>
      </c>
      <c r="G18">
        <v>0</v>
      </c>
      <c r="H18" t="s">
        <v>637</v>
      </c>
      <c r="I18" t="s">
        <v>19405</v>
      </c>
      <c r="J18" t="s">
        <v>669</v>
      </c>
      <c r="K18" t="s">
        <v>639</v>
      </c>
      <c r="L18" t="s">
        <v>640</v>
      </c>
      <c r="M18" t="s">
        <v>19406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19407</v>
      </c>
      <c r="T18" t="s">
        <v>19402</v>
      </c>
      <c r="U18" s="51" t="s">
        <v>19364</v>
      </c>
      <c r="V18">
        <v>1</v>
      </c>
    </row>
    <row r="19" spans="1:22" x14ac:dyDescent="0.25">
      <c r="A19" t="s">
        <v>240</v>
      </c>
      <c r="B19" t="s">
        <v>246</v>
      </c>
      <c r="C19">
        <v>159</v>
      </c>
      <c r="D19">
        <v>1</v>
      </c>
      <c r="E19" t="s">
        <v>19408</v>
      </c>
      <c r="F19">
        <v>102</v>
      </c>
      <c r="G19">
        <v>3</v>
      </c>
      <c r="H19" t="s">
        <v>637</v>
      </c>
      <c r="I19" t="s">
        <v>4499</v>
      </c>
      <c r="J19" t="s">
        <v>697</v>
      </c>
      <c r="K19" t="s">
        <v>639</v>
      </c>
      <c r="L19" t="s">
        <v>640</v>
      </c>
      <c r="M19" t="s">
        <v>19409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19410</v>
      </c>
      <c r="T19" t="s">
        <v>19409</v>
      </c>
      <c r="U19" s="50" t="s">
        <v>239</v>
      </c>
      <c r="V19">
        <v>50</v>
      </c>
    </row>
    <row r="20" spans="1:22" x14ac:dyDescent="0.25">
      <c r="A20" t="s">
        <v>601</v>
      </c>
      <c r="B20" t="s">
        <v>602</v>
      </c>
      <c r="C20">
        <v>159</v>
      </c>
      <c r="D20">
        <v>1</v>
      </c>
      <c r="E20" t="s">
        <v>19411</v>
      </c>
      <c r="F20">
        <v>99</v>
      </c>
      <c r="G20">
        <v>0</v>
      </c>
      <c r="H20" t="s">
        <v>637</v>
      </c>
      <c r="I20" t="s">
        <v>19412</v>
      </c>
      <c r="J20" t="s">
        <v>653</v>
      </c>
      <c r="K20" t="s">
        <v>639</v>
      </c>
      <c r="L20" t="s">
        <v>640</v>
      </c>
      <c r="M20" t="s">
        <v>19413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19414</v>
      </c>
      <c r="T20" t="s">
        <v>19413</v>
      </c>
      <c r="U20" s="51" t="s">
        <v>245</v>
      </c>
      <c r="V20">
        <v>49</v>
      </c>
    </row>
    <row r="21" spans="1:22" x14ac:dyDescent="0.25">
      <c r="A21" t="s">
        <v>240</v>
      </c>
      <c r="B21" t="s">
        <v>246</v>
      </c>
      <c r="C21">
        <v>159</v>
      </c>
      <c r="D21">
        <v>1</v>
      </c>
      <c r="E21" t="s">
        <v>19415</v>
      </c>
      <c r="F21">
        <v>198</v>
      </c>
      <c r="G21">
        <v>0</v>
      </c>
      <c r="H21" t="s">
        <v>637</v>
      </c>
      <c r="I21" t="s">
        <v>19416</v>
      </c>
      <c r="J21" t="s">
        <v>780</v>
      </c>
      <c r="K21" t="s">
        <v>639</v>
      </c>
      <c r="L21" t="s">
        <v>640</v>
      </c>
      <c r="M21" t="s">
        <v>19417</v>
      </c>
      <c r="N21" t="s">
        <v>639</v>
      </c>
      <c r="O21" t="s">
        <v>647</v>
      </c>
      <c r="P21" t="s">
        <v>5</v>
      </c>
      <c r="Q21" t="s">
        <v>648</v>
      </c>
      <c r="R21" t="s">
        <v>640</v>
      </c>
      <c r="S21" t="s">
        <v>19418</v>
      </c>
      <c r="T21" t="s">
        <v>19417</v>
      </c>
      <c r="U21" s="51" t="s">
        <v>742</v>
      </c>
      <c r="V21">
        <v>1</v>
      </c>
    </row>
    <row r="22" spans="1:22" x14ac:dyDescent="0.25">
      <c r="A22" t="s">
        <v>239</v>
      </c>
      <c r="B22" t="s">
        <v>245</v>
      </c>
      <c r="C22">
        <v>159</v>
      </c>
      <c r="D22">
        <v>1</v>
      </c>
      <c r="E22" t="s">
        <v>19415</v>
      </c>
      <c r="F22">
        <v>198</v>
      </c>
      <c r="G22">
        <v>0</v>
      </c>
      <c r="H22" t="s">
        <v>637</v>
      </c>
      <c r="I22" t="s">
        <v>19416</v>
      </c>
      <c r="J22" t="s">
        <v>780</v>
      </c>
      <c r="K22" t="s">
        <v>639</v>
      </c>
      <c r="L22" t="s">
        <v>640</v>
      </c>
      <c r="M22" t="s">
        <v>19417</v>
      </c>
      <c r="N22" t="s">
        <v>639</v>
      </c>
      <c r="O22" t="s">
        <v>647</v>
      </c>
      <c r="P22" t="s">
        <v>5</v>
      </c>
      <c r="Q22" t="s">
        <v>648</v>
      </c>
      <c r="R22" t="s">
        <v>640</v>
      </c>
      <c r="S22" t="s">
        <v>19418</v>
      </c>
      <c r="T22" t="s">
        <v>19417</v>
      </c>
      <c r="U22" s="50" t="s">
        <v>240</v>
      </c>
      <c r="V22">
        <v>37</v>
      </c>
    </row>
    <row r="23" spans="1:22" x14ac:dyDescent="0.25">
      <c r="A23" t="s">
        <v>241</v>
      </c>
      <c r="B23" t="s">
        <v>247</v>
      </c>
      <c r="C23">
        <v>159</v>
      </c>
      <c r="D23">
        <v>1</v>
      </c>
      <c r="E23" t="s">
        <v>19419</v>
      </c>
      <c r="F23">
        <v>117</v>
      </c>
      <c r="G23">
        <v>18</v>
      </c>
      <c r="H23" t="s">
        <v>637</v>
      </c>
      <c r="I23" t="s">
        <v>19420</v>
      </c>
      <c r="J23" t="s">
        <v>657</v>
      </c>
      <c r="K23" t="s">
        <v>639</v>
      </c>
      <c r="L23" t="s">
        <v>640</v>
      </c>
      <c r="M23" t="s">
        <v>19417</v>
      </c>
      <c r="N23" t="s">
        <v>639</v>
      </c>
      <c r="O23" t="s">
        <v>647</v>
      </c>
      <c r="P23" t="s">
        <v>5</v>
      </c>
      <c r="Q23" t="s">
        <v>648</v>
      </c>
      <c r="R23" t="s">
        <v>640</v>
      </c>
      <c r="S23" t="s">
        <v>19421</v>
      </c>
      <c r="T23" t="s">
        <v>19417</v>
      </c>
      <c r="U23" s="51" t="s">
        <v>246</v>
      </c>
      <c r="V23">
        <v>32</v>
      </c>
    </row>
    <row r="24" spans="1:22" x14ac:dyDescent="0.25">
      <c r="A24" t="s">
        <v>22</v>
      </c>
      <c r="B24" t="s">
        <v>27</v>
      </c>
      <c r="C24">
        <v>66.333333333333329</v>
      </c>
      <c r="D24">
        <v>3</v>
      </c>
      <c r="E24" t="s">
        <v>19422</v>
      </c>
      <c r="F24">
        <v>197</v>
      </c>
      <c r="G24">
        <v>0</v>
      </c>
      <c r="H24" t="s">
        <v>637</v>
      </c>
      <c r="I24" t="s">
        <v>19423</v>
      </c>
      <c r="J24" t="s">
        <v>687</v>
      </c>
      <c r="K24" t="s">
        <v>639</v>
      </c>
      <c r="L24" t="s">
        <v>640</v>
      </c>
      <c r="M24" t="s">
        <v>19424</v>
      </c>
      <c r="N24" t="s">
        <v>639</v>
      </c>
      <c r="O24" t="s">
        <v>647</v>
      </c>
      <c r="P24" t="s">
        <v>5</v>
      </c>
      <c r="Q24" t="s">
        <v>648</v>
      </c>
      <c r="R24" t="s">
        <v>640</v>
      </c>
      <c r="S24" t="s">
        <v>19425</v>
      </c>
      <c r="T24" t="s">
        <v>19424</v>
      </c>
      <c r="U24" s="51" t="s">
        <v>2885</v>
      </c>
      <c r="V24">
        <v>1</v>
      </c>
    </row>
    <row r="25" spans="1:22" x14ac:dyDescent="0.25">
      <c r="A25" t="s">
        <v>601</v>
      </c>
      <c r="B25" t="s">
        <v>602</v>
      </c>
      <c r="C25">
        <v>159</v>
      </c>
      <c r="D25">
        <v>1</v>
      </c>
      <c r="E25" t="s">
        <v>19426</v>
      </c>
      <c r="F25">
        <v>99</v>
      </c>
      <c r="G25">
        <v>0</v>
      </c>
      <c r="H25" t="s">
        <v>637</v>
      </c>
      <c r="I25" t="s">
        <v>19427</v>
      </c>
      <c r="J25" t="s">
        <v>698</v>
      </c>
      <c r="K25" t="s">
        <v>639</v>
      </c>
      <c r="L25" t="s">
        <v>640</v>
      </c>
      <c r="M25" t="s">
        <v>19428</v>
      </c>
      <c r="N25" t="s">
        <v>639</v>
      </c>
      <c r="O25" t="s">
        <v>647</v>
      </c>
      <c r="P25" t="s">
        <v>5</v>
      </c>
      <c r="Q25" t="s">
        <v>648</v>
      </c>
      <c r="R25" t="s">
        <v>640</v>
      </c>
      <c r="S25" t="s">
        <v>19429</v>
      </c>
      <c r="T25" t="s">
        <v>19428</v>
      </c>
      <c r="U25" s="51" t="s">
        <v>742</v>
      </c>
      <c r="V25">
        <v>4</v>
      </c>
    </row>
    <row r="26" spans="1:22" x14ac:dyDescent="0.25">
      <c r="A26" t="s">
        <v>22</v>
      </c>
      <c r="B26" t="s">
        <v>27</v>
      </c>
      <c r="C26">
        <v>120</v>
      </c>
      <c r="D26">
        <v>1</v>
      </c>
      <c r="E26" t="s">
        <v>19430</v>
      </c>
      <c r="F26">
        <v>100</v>
      </c>
      <c r="G26">
        <v>0</v>
      </c>
      <c r="H26" t="s">
        <v>637</v>
      </c>
      <c r="I26" t="s">
        <v>19431</v>
      </c>
      <c r="J26" t="s">
        <v>692</v>
      </c>
      <c r="K26" t="s">
        <v>639</v>
      </c>
      <c r="L26" t="s">
        <v>640</v>
      </c>
      <c r="M26" t="s">
        <v>19428</v>
      </c>
      <c r="N26" t="s">
        <v>639</v>
      </c>
      <c r="O26" t="s">
        <v>647</v>
      </c>
      <c r="P26" t="s">
        <v>5</v>
      </c>
      <c r="Q26" t="s">
        <v>648</v>
      </c>
      <c r="R26" t="s">
        <v>640</v>
      </c>
      <c r="S26" t="s">
        <v>19432</v>
      </c>
      <c r="T26" t="s">
        <v>19433</v>
      </c>
      <c r="U26" s="50" t="s">
        <v>241</v>
      </c>
      <c r="V26">
        <v>49</v>
      </c>
    </row>
    <row r="27" spans="1:22" x14ac:dyDescent="0.25">
      <c r="A27" t="s">
        <v>239</v>
      </c>
      <c r="B27" t="s">
        <v>245</v>
      </c>
      <c r="C27">
        <v>159</v>
      </c>
      <c r="D27">
        <v>1</v>
      </c>
      <c r="E27" t="s">
        <v>19434</v>
      </c>
      <c r="F27">
        <v>99</v>
      </c>
      <c r="G27">
        <v>0</v>
      </c>
      <c r="H27" t="s">
        <v>637</v>
      </c>
      <c r="I27" t="s">
        <v>19435</v>
      </c>
      <c r="J27" t="s">
        <v>727</v>
      </c>
      <c r="K27" t="s">
        <v>639</v>
      </c>
      <c r="L27" t="s">
        <v>640</v>
      </c>
      <c r="M27" t="s">
        <v>19436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19437</v>
      </c>
      <c r="T27" t="s">
        <v>19436</v>
      </c>
      <c r="U27" s="51" t="s">
        <v>247</v>
      </c>
      <c r="V27">
        <v>46</v>
      </c>
    </row>
    <row r="28" spans="1:22" x14ac:dyDescent="0.25">
      <c r="A28" t="s">
        <v>101</v>
      </c>
      <c r="B28" t="s">
        <v>12585</v>
      </c>
      <c r="C28">
        <v>120</v>
      </c>
      <c r="D28">
        <v>1</v>
      </c>
      <c r="E28" t="s">
        <v>19438</v>
      </c>
      <c r="F28">
        <v>118</v>
      </c>
      <c r="G28">
        <v>18</v>
      </c>
      <c r="H28" t="s">
        <v>637</v>
      </c>
      <c r="I28" t="s">
        <v>19254</v>
      </c>
      <c r="J28" t="s">
        <v>645</v>
      </c>
      <c r="K28" t="s">
        <v>639</v>
      </c>
      <c r="L28" t="s">
        <v>640</v>
      </c>
      <c r="M28" t="s">
        <v>19439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19440</v>
      </c>
      <c r="T28" t="s">
        <v>19436</v>
      </c>
      <c r="U28" s="51" t="s">
        <v>742</v>
      </c>
      <c r="V28">
        <v>3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19441</v>
      </c>
      <c r="F29">
        <v>100</v>
      </c>
      <c r="G29">
        <v>0</v>
      </c>
      <c r="H29" t="s">
        <v>661</v>
      </c>
      <c r="I29" t="s">
        <v>19442</v>
      </c>
      <c r="J29" t="s">
        <v>675</v>
      </c>
      <c r="K29" t="s">
        <v>639</v>
      </c>
      <c r="L29" t="s">
        <v>640</v>
      </c>
      <c r="M29" t="s">
        <v>19443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19444</v>
      </c>
      <c r="T29" t="s">
        <v>19443</v>
      </c>
      <c r="U29" s="50" t="s">
        <v>601</v>
      </c>
      <c r="V29">
        <v>25</v>
      </c>
    </row>
    <row r="30" spans="1:22" x14ac:dyDescent="0.25">
      <c r="A30" t="s">
        <v>239</v>
      </c>
      <c r="B30" t="s">
        <v>245</v>
      </c>
      <c r="C30">
        <v>159</v>
      </c>
      <c r="D30">
        <v>1</v>
      </c>
      <c r="E30" t="s">
        <v>19445</v>
      </c>
      <c r="F30">
        <v>137</v>
      </c>
      <c r="G30">
        <v>38</v>
      </c>
      <c r="H30" t="s">
        <v>637</v>
      </c>
      <c r="I30" t="s">
        <v>19446</v>
      </c>
      <c r="J30" t="s">
        <v>697</v>
      </c>
      <c r="K30" t="s">
        <v>639</v>
      </c>
      <c r="L30" t="s">
        <v>640</v>
      </c>
      <c r="M30" t="s">
        <v>19447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19448</v>
      </c>
      <c r="T30" t="s">
        <v>19449</v>
      </c>
      <c r="U30" s="51" t="s">
        <v>602</v>
      </c>
      <c r="V30">
        <v>24</v>
      </c>
    </row>
    <row r="31" spans="1:22" x14ac:dyDescent="0.25">
      <c r="A31" t="s">
        <v>101</v>
      </c>
      <c r="B31" t="s">
        <v>74</v>
      </c>
      <c r="C31">
        <v>99</v>
      </c>
      <c r="D31">
        <v>3</v>
      </c>
      <c r="E31" t="s">
        <v>19450</v>
      </c>
      <c r="F31">
        <v>377</v>
      </c>
      <c r="G31">
        <v>0</v>
      </c>
      <c r="H31" t="s">
        <v>649</v>
      </c>
      <c r="I31" t="s">
        <v>19451</v>
      </c>
      <c r="J31" t="s">
        <v>19452</v>
      </c>
      <c r="K31" t="s">
        <v>730</v>
      </c>
      <c r="L31" t="s">
        <v>932</v>
      </c>
      <c r="M31" t="s">
        <v>19453</v>
      </c>
      <c r="N31" t="s">
        <v>639</v>
      </c>
      <c r="O31" t="s">
        <v>651</v>
      </c>
      <c r="P31" t="s">
        <v>26</v>
      </c>
      <c r="Q31" t="s">
        <v>652</v>
      </c>
      <c r="R31" t="s">
        <v>640</v>
      </c>
      <c r="S31" t="s">
        <v>19454</v>
      </c>
      <c r="T31" t="s">
        <v>19453</v>
      </c>
      <c r="U31" s="51" t="s">
        <v>742</v>
      </c>
      <c r="V31">
        <v>1</v>
      </c>
    </row>
    <row r="32" spans="1:22" x14ac:dyDescent="0.25">
      <c r="A32" t="s">
        <v>22</v>
      </c>
      <c r="B32" t="s">
        <v>27</v>
      </c>
      <c r="C32">
        <v>80</v>
      </c>
      <c r="D32">
        <v>1</v>
      </c>
      <c r="E32" t="s">
        <v>19450</v>
      </c>
      <c r="F32">
        <v>377</v>
      </c>
      <c r="G32">
        <v>0</v>
      </c>
      <c r="H32" t="s">
        <v>649</v>
      </c>
      <c r="I32" t="s">
        <v>19451</v>
      </c>
      <c r="J32" t="s">
        <v>19452</v>
      </c>
      <c r="K32" t="s">
        <v>730</v>
      </c>
      <c r="L32" t="s">
        <v>932</v>
      </c>
      <c r="M32" t="s">
        <v>19453</v>
      </c>
      <c r="N32" t="s">
        <v>639</v>
      </c>
      <c r="O32" t="s">
        <v>651</v>
      </c>
      <c r="P32" t="s">
        <v>26</v>
      </c>
      <c r="Q32" t="s">
        <v>652</v>
      </c>
      <c r="R32" t="s">
        <v>640</v>
      </c>
      <c r="S32" t="s">
        <v>19454</v>
      </c>
      <c r="T32" t="s">
        <v>19453</v>
      </c>
      <c r="U32" s="50" t="s">
        <v>77</v>
      </c>
      <c r="V32">
        <v>13</v>
      </c>
    </row>
    <row r="33" spans="1:22" x14ac:dyDescent="0.25">
      <c r="A33" t="s">
        <v>239</v>
      </c>
      <c r="B33" t="s">
        <v>245</v>
      </c>
      <c r="C33">
        <v>159</v>
      </c>
      <c r="D33">
        <v>1</v>
      </c>
      <c r="E33" t="s">
        <v>19455</v>
      </c>
      <c r="F33">
        <v>99</v>
      </c>
      <c r="G33">
        <v>0</v>
      </c>
      <c r="H33" t="s">
        <v>637</v>
      </c>
      <c r="I33" t="s">
        <v>19456</v>
      </c>
      <c r="J33" t="s">
        <v>653</v>
      </c>
      <c r="K33" t="s">
        <v>639</v>
      </c>
      <c r="L33" t="s">
        <v>640</v>
      </c>
      <c r="M33" t="s">
        <v>19457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19458</v>
      </c>
      <c r="T33" t="s">
        <v>19457</v>
      </c>
      <c r="U33" s="51" t="s">
        <v>78</v>
      </c>
      <c r="V33">
        <v>13</v>
      </c>
    </row>
    <row r="34" spans="1:22" x14ac:dyDescent="0.25">
      <c r="A34" t="s">
        <v>22</v>
      </c>
      <c r="B34" t="s">
        <v>27</v>
      </c>
      <c r="C34">
        <v>66.333333333333329</v>
      </c>
      <c r="D34">
        <v>6</v>
      </c>
      <c r="E34" t="s">
        <v>19459</v>
      </c>
      <c r="F34">
        <v>794</v>
      </c>
      <c r="G34">
        <v>0</v>
      </c>
      <c r="H34" t="s">
        <v>637</v>
      </c>
      <c r="I34" t="s">
        <v>19460</v>
      </c>
      <c r="J34" t="s">
        <v>756</v>
      </c>
      <c r="K34" t="s">
        <v>639</v>
      </c>
      <c r="L34" t="s">
        <v>640</v>
      </c>
      <c r="M34" t="s">
        <v>19461</v>
      </c>
      <c r="N34" t="s">
        <v>639</v>
      </c>
      <c r="O34" t="s">
        <v>647</v>
      </c>
      <c r="P34" t="s">
        <v>5</v>
      </c>
      <c r="Q34" t="s">
        <v>648</v>
      </c>
      <c r="R34" t="s">
        <v>640</v>
      </c>
      <c r="S34" t="s">
        <v>19462</v>
      </c>
      <c r="T34" t="s">
        <v>19461</v>
      </c>
      <c r="U34" s="50" t="s">
        <v>116</v>
      </c>
      <c r="V34">
        <v>220</v>
      </c>
    </row>
    <row r="35" spans="1:22" x14ac:dyDescent="0.25">
      <c r="A35" t="s">
        <v>147</v>
      </c>
      <c r="B35" t="s">
        <v>148</v>
      </c>
      <c r="C35">
        <v>50</v>
      </c>
      <c r="D35">
        <v>12</v>
      </c>
      <c r="E35" t="s">
        <v>19459</v>
      </c>
      <c r="F35">
        <v>794</v>
      </c>
      <c r="G35">
        <v>0</v>
      </c>
      <c r="H35" t="s">
        <v>637</v>
      </c>
      <c r="I35" t="s">
        <v>19460</v>
      </c>
      <c r="J35" t="s">
        <v>756</v>
      </c>
      <c r="K35" t="s">
        <v>639</v>
      </c>
      <c r="L35" t="s">
        <v>640</v>
      </c>
      <c r="M35" t="s">
        <v>19461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19462</v>
      </c>
      <c r="T35" t="s">
        <v>19461</v>
      </c>
      <c r="U35" s="51" t="s">
        <v>117</v>
      </c>
      <c r="V35">
        <v>220</v>
      </c>
    </row>
    <row r="36" spans="1:22" x14ac:dyDescent="0.25">
      <c r="A36" t="s">
        <v>239</v>
      </c>
      <c r="B36" t="s">
        <v>245</v>
      </c>
      <c r="C36">
        <v>159</v>
      </c>
      <c r="D36">
        <v>1</v>
      </c>
      <c r="E36" t="s">
        <v>19463</v>
      </c>
      <c r="F36">
        <v>198</v>
      </c>
      <c r="G36">
        <v>0</v>
      </c>
      <c r="H36" t="s">
        <v>637</v>
      </c>
      <c r="I36" t="s">
        <v>19464</v>
      </c>
      <c r="J36" t="s">
        <v>715</v>
      </c>
      <c r="K36" t="s">
        <v>639</v>
      </c>
      <c r="L36" t="s">
        <v>640</v>
      </c>
      <c r="M36" t="s">
        <v>19465</v>
      </c>
      <c r="N36" t="s">
        <v>639</v>
      </c>
      <c r="O36" t="s">
        <v>647</v>
      </c>
      <c r="P36" t="s">
        <v>5</v>
      </c>
      <c r="Q36" t="s">
        <v>648</v>
      </c>
      <c r="R36" t="s">
        <v>640</v>
      </c>
      <c r="S36" t="s">
        <v>19466</v>
      </c>
      <c r="T36" t="s">
        <v>19467</v>
      </c>
      <c r="U36" s="50" t="s">
        <v>516</v>
      </c>
      <c r="V36">
        <v>2</v>
      </c>
    </row>
    <row r="37" spans="1:22" x14ac:dyDescent="0.25">
      <c r="A37" t="s">
        <v>241</v>
      </c>
      <c r="B37" t="s">
        <v>247</v>
      </c>
      <c r="C37">
        <v>159</v>
      </c>
      <c r="D37">
        <v>1</v>
      </c>
      <c r="E37" t="s">
        <v>19463</v>
      </c>
      <c r="F37">
        <v>198</v>
      </c>
      <c r="G37">
        <v>0</v>
      </c>
      <c r="H37" t="s">
        <v>637</v>
      </c>
      <c r="I37" t="s">
        <v>19464</v>
      </c>
      <c r="J37" t="s">
        <v>715</v>
      </c>
      <c r="K37" t="s">
        <v>639</v>
      </c>
      <c r="L37" t="s">
        <v>640</v>
      </c>
      <c r="M37" t="s">
        <v>19465</v>
      </c>
      <c r="N37" t="s">
        <v>639</v>
      </c>
      <c r="O37" t="s">
        <v>647</v>
      </c>
      <c r="P37" t="s">
        <v>5</v>
      </c>
      <c r="Q37" t="s">
        <v>648</v>
      </c>
      <c r="R37" t="s">
        <v>640</v>
      </c>
      <c r="S37" t="s">
        <v>19466</v>
      </c>
      <c r="T37" t="s">
        <v>19467</v>
      </c>
      <c r="U37" s="51" t="s">
        <v>120</v>
      </c>
      <c r="V37">
        <v>2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19468</v>
      </c>
      <c r="F38">
        <v>200</v>
      </c>
      <c r="G38">
        <v>0</v>
      </c>
      <c r="H38" t="s">
        <v>637</v>
      </c>
      <c r="I38" t="s">
        <v>19469</v>
      </c>
      <c r="J38" t="s">
        <v>704</v>
      </c>
      <c r="K38" t="s">
        <v>639</v>
      </c>
      <c r="L38" t="s">
        <v>640</v>
      </c>
      <c r="M38" t="s">
        <v>19470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19471</v>
      </c>
      <c r="T38" t="s">
        <v>19470</v>
      </c>
      <c r="U38" s="50" t="s">
        <v>822</v>
      </c>
      <c r="V38">
        <v>908</v>
      </c>
    </row>
    <row r="39" spans="1:22" x14ac:dyDescent="0.25">
      <c r="A39" t="s">
        <v>239</v>
      </c>
      <c r="B39" t="s">
        <v>245</v>
      </c>
      <c r="C39">
        <v>159</v>
      </c>
      <c r="D39">
        <v>1</v>
      </c>
      <c r="E39" t="s">
        <v>19472</v>
      </c>
      <c r="F39">
        <v>99</v>
      </c>
      <c r="G39">
        <v>0</v>
      </c>
      <c r="H39" t="s">
        <v>637</v>
      </c>
      <c r="I39" t="s">
        <v>19473</v>
      </c>
      <c r="J39" t="s">
        <v>728</v>
      </c>
      <c r="K39" t="s">
        <v>639</v>
      </c>
      <c r="L39" t="s">
        <v>640</v>
      </c>
      <c r="M39" t="s">
        <v>19474</v>
      </c>
      <c r="N39" t="s">
        <v>639</v>
      </c>
      <c r="O39" t="s">
        <v>647</v>
      </c>
      <c r="P39" t="s">
        <v>5</v>
      </c>
      <c r="Q39" t="s">
        <v>648</v>
      </c>
      <c r="R39" t="s">
        <v>640</v>
      </c>
      <c r="S39" t="s">
        <v>19475</v>
      </c>
      <c r="T39" t="s">
        <v>19476</v>
      </c>
    </row>
    <row r="40" spans="1:22" x14ac:dyDescent="0.25">
      <c r="A40" t="s">
        <v>601</v>
      </c>
      <c r="B40" t="s">
        <v>602</v>
      </c>
      <c r="C40">
        <v>159</v>
      </c>
      <c r="D40">
        <v>1</v>
      </c>
      <c r="E40" t="s">
        <v>19477</v>
      </c>
      <c r="F40">
        <v>99</v>
      </c>
      <c r="G40">
        <v>0</v>
      </c>
      <c r="H40" t="s">
        <v>637</v>
      </c>
      <c r="I40" t="s">
        <v>19478</v>
      </c>
      <c r="J40" t="s">
        <v>670</v>
      </c>
      <c r="K40" t="s">
        <v>639</v>
      </c>
      <c r="L40" t="s">
        <v>640</v>
      </c>
      <c r="M40" t="s">
        <v>19479</v>
      </c>
      <c r="N40" t="s">
        <v>639</v>
      </c>
      <c r="O40" t="s">
        <v>647</v>
      </c>
      <c r="P40" t="s">
        <v>5</v>
      </c>
      <c r="Q40" t="s">
        <v>648</v>
      </c>
      <c r="R40" t="s">
        <v>640</v>
      </c>
      <c r="S40" t="s">
        <v>19480</v>
      </c>
      <c r="T40" t="s">
        <v>19479</v>
      </c>
    </row>
    <row r="41" spans="1:22" x14ac:dyDescent="0.25">
      <c r="A41" t="s">
        <v>240</v>
      </c>
      <c r="B41" t="s">
        <v>742</v>
      </c>
      <c r="C41">
        <v>59</v>
      </c>
      <c r="D41">
        <v>1</v>
      </c>
      <c r="E41" t="s">
        <v>19481</v>
      </c>
      <c r="F41">
        <v>59</v>
      </c>
      <c r="G41">
        <v>0</v>
      </c>
      <c r="H41" t="s">
        <v>677</v>
      </c>
      <c r="I41" t="s">
        <v>19482</v>
      </c>
      <c r="J41" t="s">
        <v>19483</v>
      </c>
      <c r="K41" t="s">
        <v>10625</v>
      </c>
      <c r="L41" t="s">
        <v>19484</v>
      </c>
      <c r="M41" t="s">
        <v>19485</v>
      </c>
      <c r="N41" t="s">
        <v>639</v>
      </c>
      <c r="O41" t="s">
        <v>678</v>
      </c>
      <c r="P41" t="s">
        <v>23</v>
      </c>
      <c r="Q41" t="s">
        <v>679</v>
      </c>
      <c r="R41" t="s">
        <v>640</v>
      </c>
      <c r="S41" t="s">
        <v>19486</v>
      </c>
      <c r="T41" t="s">
        <v>19485</v>
      </c>
    </row>
    <row r="42" spans="1:22" x14ac:dyDescent="0.25">
      <c r="A42" t="s">
        <v>240</v>
      </c>
      <c r="B42" t="s">
        <v>246</v>
      </c>
      <c r="C42">
        <v>159</v>
      </c>
      <c r="D42">
        <v>1</v>
      </c>
      <c r="E42" t="s">
        <v>19487</v>
      </c>
      <c r="F42">
        <v>133</v>
      </c>
      <c r="G42">
        <v>34</v>
      </c>
      <c r="H42" t="s">
        <v>637</v>
      </c>
      <c r="I42" t="s">
        <v>19488</v>
      </c>
      <c r="J42" t="s">
        <v>732</v>
      </c>
      <c r="K42" t="s">
        <v>639</v>
      </c>
      <c r="L42" t="s">
        <v>640</v>
      </c>
      <c r="M42" t="s">
        <v>19489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19490</v>
      </c>
      <c r="T42" t="s">
        <v>19491</v>
      </c>
    </row>
    <row r="43" spans="1:22" x14ac:dyDescent="0.25">
      <c r="A43" t="s">
        <v>601</v>
      </c>
      <c r="B43" t="s">
        <v>602</v>
      </c>
      <c r="C43">
        <v>159</v>
      </c>
      <c r="D43">
        <v>2</v>
      </c>
      <c r="E43" t="s">
        <v>19492</v>
      </c>
      <c r="F43">
        <v>198</v>
      </c>
      <c r="G43">
        <v>0</v>
      </c>
      <c r="H43" t="s">
        <v>637</v>
      </c>
      <c r="I43" t="s">
        <v>6302</v>
      </c>
      <c r="J43" t="s">
        <v>726</v>
      </c>
      <c r="K43" t="s">
        <v>639</v>
      </c>
      <c r="L43" t="s">
        <v>640</v>
      </c>
      <c r="M43" t="s">
        <v>19493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19494</v>
      </c>
      <c r="T43" t="s">
        <v>19495</v>
      </c>
    </row>
    <row r="44" spans="1:22" x14ac:dyDescent="0.25">
      <c r="A44" t="s">
        <v>239</v>
      </c>
      <c r="B44" t="s">
        <v>245</v>
      </c>
      <c r="C44">
        <v>159</v>
      </c>
      <c r="D44">
        <v>1</v>
      </c>
      <c r="E44" t="s">
        <v>19496</v>
      </c>
      <c r="F44">
        <v>99</v>
      </c>
      <c r="G44">
        <v>0</v>
      </c>
      <c r="H44" t="s">
        <v>637</v>
      </c>
      <c r="I44" t="s">
        <v>19497</v>
      </c>
      <c r="J44" t="s">
        <v>673</v>
      </c>
      <c r="K44" t="s">
        <v>639</v>
      </c>
      <c r="L44" t="s">
        <v>640</v>
      </c>
      <c r="M44" t="s">
        <v>19498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19499</v>
      </c>
      <c r="T44" t="s">
        <v>19498</v>
      </c>
    </row>
    <row r="45" spans="1:22" x14ac:dyDescent="0.25">
      <c r="A45" t="s">
        <v>241</v>
      </c>
      <c r="B45" t="s">
        <v>742</v>
      </c>
      <c r="C45">
        <v>109</v>
      </c>
      <c r="D45">
        <v>2</v>
      </c>
      <c r="E45" t="s">
        <v>19500</v>
      </c>
      <c r="F45">
        <v>463</v>
      </c>
      <c r="G45">
        <v>27</v>
      </c>
      <c r="H45" t="s">
        <v>677</v>
      </c>
      <c r="I45" t="s">
        <v>19501</v>
      </c>
      <c r="J45" t="s">
        <v>19502</v>
      </c>
      <c r="K45" t="s">
        <v>19503</v>
      </c>
      <c r="L45" t="s">
        <v>19504</v>
      </c>
      <c r="M45" t="s">
        <v>19505</v>
      </c>
      <c r="N45" t="s">
        <v>639</v>
      </c>
      <c r="O45" t="s">
        <v>678</v>
      </c>
      <c r="P45" t="s">
        <v>23</v>
      </c>
      <c r="Q45" t="s">
        <v>679</v>
      </c>
      <c r="R45" t="s">
        <v>640</v>
      </c>
      <c r="S45" t="s">
        <v>19506</v>
      </c>
      <c r="T45" t="s">
        <v>19507</v>
      </c>
    </row>
    <row r="46" spans="1:22" x14ac:dyDescent="0.25">
      <c r="A46" t="s">
        <v>240</v>
      </c>
      <c r="B46" t="s">
        <v>742</v>
      </c>
      <c r="C46">
        <v>109</v>
      </c>
      <c r="D46">
        <v>1</v>
      </c>
      <c r="E46" t="s">
        <v>19500</v>
      </c>
      <c r="F46">
        <v>463</v>
      </c>
      <c r="G46">
        <v>27</v>
      </c>
      <c r="H46" t="s">
        <v>677</v>
      </c>
      <c r="I46" t="s">
        <v>19501</v>
      </c>
      <c r="J46" t="s">
        <v>19502</v>
      </c>
      <c r="K46" t="s">
        <v>19503</v>
      </c>
      <c r="L46" t="s">
        <v>19504</v>
      </c>
      <c r="M46" t="s">
        <v>19505</v>
      </c>
      <c r="N46" t="s">
        <v>639</v>
      </c>
      <c r="O46" t="s">
        <v>678</v>
      </c>
      <c r="P46" t="s">
        <v>23</v>
      </c>
      <c r="Q46" t="s">
        <v>679</v>
      </c>
      <c r="R46" t="s">
        <v>640</v>
      </c>
      <c r="S46" t="s">
        <v>19506</v>
      </c>
      <c r="T46" t="s">
        <v>19507</v>
      </c>
    </row>
    <row r="47" spans="1:22" x14ac:dyDescent="0.25">
      <c r="A47" t="s">
        <v>239</v>
      </c>
      <c r="B47" t="s">
        <v>742</v>
      </c>
      <c r="C47">
        <v>109</v>
      </c>
      <c r="D47">
        <v>1</v>
      </c>
      <c r="E47" t="s">
        <v>19500</v>
      </c>
      <c r="F47">
        <v>463</v>
      </c>
      <c r="G47">
        <v>27</v>
      </c>
      <c r="H47" t="s">
        <v>677</v>
      </c>
      <c r="I47" t="s">
        <v>19501</v>
      </c>
      <c r="J47" t="s">
        <v>19502</v>
      </c>
      <c r="K47" t="s">
        <v>19503</v>
      </c>
      <c r="L47" t="s">
        <v>19504</v>
      </c>
      <c r="M47" t="s">
        <v>19505</v>
      </c>
      <c r="N47" t="s">
        <v>639</v>
      </c>
      <c r="O47" t="s">
        <v>678</v>
      </c>
      <c r="P47" t="s">
        <v>23</v>
      </c>
      <c r="Q47" t="s">
        <v>679</v>
      </c>
      <c r="R47" t="s">
        <v>640</v>
      </c>
      <c r="S47" t="s">
        <v>19506</v>
      </c>
      <c r="T47" t="s">
        <v>19507</v>
      </c>
    </row>
    <row r="48" spans="1:22" x14ac:dyDescent="0.25">
      <c r="A48" t="s">
        <v>22</v>
      </c>
      <c r="B48" t="s">
        <v>27</v>
      </c>
      <c r="C48">
        <v>80</v>
      </c>
      <c r="D48">
        <v>2</v>
      </c>
      <c r="E48" t="s">
        <v>19508</v>
      </c>
      <c r="F48">
        <v>160</v>
      </c>
      <c r="G48">
        <v>0</v>
      </c>
      <c r="H48" t="s">
        <v>649</v>
      </c>
      <c r="I48" t="s">
        <v>19509</v>
      </c>
      <c r="J48" t="s">
        <v>19510</v>
      </c>
      <c r="K48" t="s">
        <v>4130</v>
      </c>
      <c r="L48" t="s">
        <v>12277</v>
      </c>
      <c r="M48" t="s">
        <v>19511</v>
      </c>
      <c r="N48" t="s">
        <v>639</v>
      </c>
      <c r="O48" t="s">
        <v>651</v>
      </c>
      <c r="P48" t="s">
        <v>26</v>
      </c>
      <c r="Q48" t="s">
        <v>652</v>
      </c>
      <c r="R48" t="s">
        <v>640</v>
      </c>
      <c r="S48" t="s">
        <v>19512</v>
      </c>
      <c r="T48" t="s">
        <v>19513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19514</v>
      </c>
      <c r="F49">
        <v>200</v>
      </c>
      <c r="G49">
        <v>0</v>
      </c>
      <c r="H49" t="s">
        <v>637</v>
      </c>
      <c r="I49" t="s">
        <v>19515</v>
      </c>
      <c r="J49" t="s">
        <v>685</v>
      </c>
      <c r="K49" t="s">
        <v>639</v>
      </c>
      <c r="L49" t="s">
        <v>640</v>
      </c>
      <c r="M49" t="s">
        <v>19516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19517</v>
      </c>
      <c r="T49" t="s">
        <v>19518</v>
      </c>
    </row>
    <row r="50" spans="1:20" x14ac:dyDescent="0.25">
      <c r="A50" t="s">
        <v>147</v>
      </c>
      <c r="B50" t="s">
        <v>148</v>
      </c>
      <c r="C50">
        <v>50</v>
      </c>
      <c r="D50">
        <v>6</v>
      </c>
      <c r="E50" t="s">
        <v>19519</v>
      </c>
      <c r="F50">
        <v>200</v>
      </c>
      <c r="G50">
        <v>0</v>
      </c>
      <c r="H50" t="s">
        <v>637</v>
      </c>
      <c r="I50" t="s">
        <v>19520</v>
      </c>
      <c r="J50" t="s">
        <v>653</v>
      </c>
      <c r="K50" t="s">
        <v>639</v>
      </c>
      <c r="L50" t="s">
        <v>640</v>
      </c>
      <c r="M50" t="s">
        <v>19521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19522</v>
      </c>
      <c r="T50" t="s">
        <v>19523</v>
      </c>
    </row>
    <row r="51" spans="1:20" x14ac:dyDescent="0.25">
      <c r="A51" t="s">
        <v>240</v>
      </c>
      <c r="B51" t="s">
        <v>246</v>
      </c>
      <c r="C51">
        <v>159</v>
      </c>
      <c r="D51">
        <v>1</v>
      </c>
      <c r="E51" t="s">
        <v>19524</v>
      </c>
      <c r="F51">
        <v>99</v>
      </c>
      <c r="G51">
        <v>0</v>
      </c>
      <c r="H51" t="s">
        <v>637</v>
      </c>
      <c r="I51" t="s">
        <v>19525</v>
      </c>
      <c r="J51" t="s">
        <v>663</v>
      </c>
      <c r="K51" t="s">
        <v>639</v>
      </c>
      <c r="L51" t="s">
        <v>640</v>
      </c>
      <c r="M51" t="s">
        <v>19526</v>
      </c>
      <c r="N51" t="s">
        <v>639</v>
      </c>
      <c r="O51" t="s">
        <v>647</v>
      </c>
      <c r="P51" t="s">
        <v>5</v>
      </c>
      <c r="Q51" t="s">
        <v>648</v>
      </c>
      <c r="R51" t="s">
        <v>640</v>
      </c>
      <c r="S51" t="s">
        <v>19527</v>
      </c>
      <c r="T51" t="s">
        <v>19528</v>
      </c>
    </row>
    <row r="52" spans="1:20" x14ac:dyDescent="0.25">
      <c r="A52" t="s">
        <v>22</v>
      </c>
      <c r="B52" t="s">
        <v>27</v>
      </c>
      <c r="C52">
        <v>66.333333333333329</v>
      </c>
      <c r="D52">
        <v>3</v>
      </c>
      <c r="E52" t="s">
        <v>19529</v>
      </c>
      <c r="F52">
        <v>250</v>
      </c>
      <c r="G52">
        <v>0</v>
      </c>
      <c r="H52" t="s">
        <v>637</v>
      </c>
      <c r="I52" t="s">
        <v>1123</v>
      </c>
      <c r="J52" t="s">
        <v>808</v>
      </c>
      <c r="K52" t="s">
        <v>639</v>
      </c>
      <c r="L52" t="s">
        <v>640</v>
      </c>
      <c r="M52" t="s">
        <v>19530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19531</v>
      </c>
      <c r="T52" t="s">
        <v>19530</v>
      </c>
    </row>
    <row r="53" spans="1:20" x14ac:dyDescent="0.25">
      <c r="A53" t="s">
        <v>241</v>
      </c>
      <c r="B53" t="s">
        <v>247</v>
      </c>
      <c r="C53">
        <v>159</v>
      </c>
      <c r="D53">
        <v>1</v>
      </c>
      <c r="E53" t="s">
        <v>19532</v>
      </c>
      <c r="F53">
        <v>99</v>
      </c>
      <c r="G53">
        <v>0</v>
      </c>
      <c r="H53" t="s">
        <v>637</v>
      </c>
      <c r="I53" t="s">
        <v>19533</v>
      </c>
      <c r="J53" t="s">
        <v>659</v>
      </c>
      <c r="K53" t="s">
        <v>639</v>
      </c>
      <c r="L53" t="s">
        <v>640</v>
      </c>
      <c r="M53" t="s">
        <v>19534</v>
      </c>
      <c r="N53" t="s">
        <v>639</v>
      </c>
      <c r="O53" t="s">
        <v>662</v>
      </c>
      <c r="P53" t="s">
        <v>5</v>
      </c>
      <c r="Q53" t="s">
        <v>648</v>
      </c>
      <c r="R53" t="s">
        <v>640</v>
      </c>
      <c r="S53" t="s">
        <v>19535</v>
      </c>
      <c r="T53" t="s">
        <v>19534</v>
      </c>
    </row>
    <row r="54" spans="1:20" x14ac:dyDescent="0.25">
      <c r="A54" t="s">
        <v>18</v>
      </c>
      <c r="B54" t="s">
        <v>19</v>
      </c>
      <c r="C54">
        <v>66.666666666666671</v>
      </c>
      <c r="D54">
        <v>3</v>
      </c>
      <c r="E54" t="s">
        <v>19536</v>
      </c>
      <c r="F54">
        <v>129</v>
      </c>
      <c r="G54">
        <v>0</v>
      </c>
      <c r="H54" t="s">
        <v>637</v>
      </c>
      <c r="I54" t="s">
        <v>18443</v>
      </c>
      <c r="J54" t="s">
        <v>645</v>
      </c>
      <c r="K54" t="s">
        <v>639</v>
      </c>
      <c r="L54" t="s">
        <v>640</v>
      </c>
      <c r="M54" t="s">
        <v>19537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19538</v>
      </c>
      <c r="T54" t="s">
        <v>19537</v>
      </c>
    </row>
    <row r="55" spans="1:20" x14ac:dyDescent="0.25">
      <c r="A55" t="s">
        <v>22</v>
      </c>
      <c r="B55" t="s">
        <v>213</v>
      </c>
      <c r="C55">
        <v>64</v>
      </c>
      <c r="D55">
        <v>1</v>
      </c>
      <c r="E55" t="s">
        <v>19539</v>
      </c>
      <c r="F55">
        <v>64</v>
      </c>
      <c r="G55">
        <v>0</v>
      </c>
      <c r="H55" t="s">
        <v>677</v>
      </c>
      <c r="I55" t="s">
        <v>19540</v>
      </c>
      <c r="J55" t="s">
        <v>19541</v>
      </c>
      <c r="K55" t="s">
        <v>4467</v>
      </c>
      <c r="L55" t="s">
        <v>19542</v>
      </c>
      <c r="M55" t="s">
        <v>19543</v>
      </c>
      <c r="N55" t="s">
        <v>639</v>
      </c>
      <c r="O55" t="s">
        <v>678</v>
      </c>
      <c r="P55" t="s">
        <v>23</v>
      </c>
      <c r="Q55" t="s">
        <v>679</v>
      </c>
      <c r="R55" t="s">
        <v>640</v>
      </c>
      <c r="S55" t="s">
        <v>19544</v>
      </c>
      <c r="T55" t="s">
        <v>19543</v>
      </c>
    </row>
    <row r="56" spans="1:20" x14ac:dyDescent="0.25">
      <c r="A56" t="s">
        <v>18</v>
      </c>
      <c r="B56" t="s">
        <v>19</v>
      </c>
      <c r="C56">
        <v>33</v>
      </c>
      <c r="D56">
        <v>10</v>
      </c>
      <c r="E56" t="s">
        <v>19545</v>
      </c>
      <c r="F56">
        <v>399</v>
      </c>
      <c r="G56">
        <v>0</v>
      </c>
      <c r="H56" t="s">
        <v>649</v>
      </c>
      <c r="I56" t="s">
        <v>19546</v>
      </c>
      <c r="J56" t="s">
        <v>19547</v>
      </c>
      <c r="K56" t="s">
        <v>19548</v>
      </c>
      <c r="L56" t="s">
        <v>680</v>
      </c>
      <c r="M56" t="s">
        <v>19549</v>
      </c>
      <c r="N56" t="s">
        <v>639</v>
      </c>
      <c r="O56" t="s">
        <v>651</v>
      </c>
      <c r="P56" t="s">
        <v>26</v>
      </c>
      <c r="Q56" t="s">
        <v>652</v>
      </c>
      <c r="R56" t="s">
        <v>640</v>
      </c>
      <c r="S56" t="s">
        <v>19550</v>
      </c>
      <c r="T56" t="s">
        <v>19551</v>
      </c>
    </row>
    <row r="57" spans="1:20" x14ac:dyDescent="0.25">
      <c r="A57" t="s">
        <v>147</v>
      </c>
      <c r="B57" t="s">
        <v>148</v>
      </c>
      <c r="C57">
        <v>50</v>
      </c>
      <c r="D57">
        <v>12</v>
      </c>
      <c r="E57" t="s">
        <v>19552</v>
      </c>
      <c r="F57">
        <v>400</v>
      </c>
      <c r="G57">
        <v>0</v>
      </c>
      <c r="H57" t="s">
        <v>637</v>
      </c>
      <c r="I57" t="s">
        <v>19553</v>
      </c>
      <c r="J57" t="s">
        <v>690</v>
      </c>
      <c r="K57" t="s">
        <v>639</v>
      </c>
      <c r="L57" t="s">
        <v>640</v>
      </c>
      <c r="M57" t="s">
        <v>19554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19555</v>
      </c>
      <c r="T57" t="s">
        <v>19554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19556</v>
      </c>
      <c r="F58">
        <v>200</v>
      </c>
      <c r="G58">
        <v>0</v>
      </c>
      <c r="H58" t="s">
        <v>637</v>
      </c>
      <c r="I58" t="s">
        <v>19557</v>
      </c>
      <c r="J58" t="s">
        <v>741</v>
      </c>
      <c r="K58" t="s">
        <v>639</v>
      </c>
      <c r="L58" t="s">
        <v>640</v>
      </c>
      <c r="M58" t="s">
        <v>19554</v>
      </c>
      <c r="N58" t="s">
        <v>639</v>
      </c>
      <c r="O58" t="s">
        <v>647</v>
      </c>
      <c r="P58" t="s">
        <v>5</v>
      </c>
      <c r="Q58" t="s">
        <v>648</v>
      </c>
      <c r="R58" t="s">
        <v>640</v>
      </c>
      <c r="S58" t="s">
        <v>19558</v>
      </c>
      <c r="T58" t="s">
        <v>19554</v>
      </c>
    </row>
    <row r="59" spans="1:20" x14ac:dyDescent="0.25">
      <c r="A59" t="s">
        <v>241</v>
      </c>
      <c r="B59" t="s">
        <v>247</v>
      </c>
      <c r="C59">
        <v>159</v>
      </c>
      <c r="D59">
        <v>1</v>
      </c>
      <c r="E59" t="s">
        <v>19559</v>
      </c>
      <c r="F59">
        <v>99</v>
      </c>
      <c r="G59">
        <v>0</v>
      </c>
      <c r="H59" t="s">
        <v>637</v>
      </c>
      <c r="I59" t="s">
        <v>19560</v>
      </c>
      <c r="J59" t="s">
        <v>676</v>
      </c>
      <c r="K59" t="s">
        <v>639</v>
      </c>
      <c r="L59" t="s">
        <v>640</v>
      </c>
      <c r="M59" t="s">
        <v>19561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19562</v>
      </c>
      <c r="T59" t="s">
        <v>19554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19563</v>
      </c>
      <c r="F60">
        <v>100</v>
      </c>
      <c r="G60">
        <v>0</v>
      </c>
      <c r="H60" t="s">
        <v>637</v>
      </c>
      <c r="I60" t="s">
        <v>19564</v>
      </c>
      <c r="J60" t="s">
        <v>655</v>
      </c>
      <c r="K60" t="s">
        <v>639</v>
      </c>
      <c r="L60" t="s">
        <v>640</v>
      </c>
      <c r="M60" t="s">
        <v>19565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19566</v>
      </c>
      <c r="T60" t="s">
        <v>19565</v>
      </c>
    </row>
    <row r="61" spans="1:20" x14ac:dyDescent="0.25">
      <c r="A61" t="s">
        <v>18</v>
      </c>
      <c r="B61" t="s">
        <v>19</v>
      </c>
      <c r="C61">
        <v>33</v>
      </c>
      <c r="D61">
        <v>10</v>
      </c>
      <c r="E61" t="s">
        <v>19567</v>
      </c>
      <c r="F61">
        <v>399</v>
      </c>
      <c r="G61">
        <v>0</v>
      </c>
      <c r="H61" t="s">
        <v>649</v>
      </c>
      <c r="I61" t="s">
        <v>19546</v>
      </c>
      <c r="J61" t="s">
        <v>19547</v>
      </c>
      <c r="K61" t="s">
        <v>19548</v>
      </c>
      <c r="L61" t="s">
        <v>680</v>
      </c>
      <c r="M61" t="s">
        <v>19568</v>
      </c>
      <c r="N61" t="s">
        <v>639</v>
      </c>
      <c r="O61" t="s">
        <v>651</v>
      </c>
      <c r="P61" t="s">
        <v>26</v>
      </c>
      <c r="Q61" t="s">
        <v>652</v>
      </c>
      <c r="R61" t="s">
        <v>640</v>
      </c>
      <c r="S61" t="s">
        <v>19569</v>
      </c>
      <c r="T61" t="s">
        <v>19570</v>
      </c>
    </row>
    <row r="62" spans="1:20" x14ac:dyDescent="0.25">
      <c r="A62" t="s">
        <v>18</v>
      </c>
      <c r="B62" t="s">
        <v>19</v>
      </c>
      <c r="C62">
        <v>66.666666666666671</v>
      </c>
      <c r="D62">
        <v>3</v>
      </c>
      <c r="E62" t="s">
        <v>19571</v>
      </c>
      <c r="F62">
        <v>129</v>
      </c>
      <c r="G62">
        <v>0</v>
      </c>
      <c r="H62" t="s">
        <v>637</v>
      </c>
      <c r="I62" t="s">
        <v>5868</v>
      </c>
      <c r="J62" t="s">
        <v>792</v>
      </c>
      <c r="K62" t="s">
        <v>639</v>
      </c>
      <c r="L62" t="s">
        <v>640</v>
      </c>
      <c r="M62" t="s">
        <v>19572</v>
      </c>
      <c r="N62" t="s">
        <v>639</v>
      </c>
      <c r="O62" t="s">
        <v>647</v>
      </c>
      <c r="P62" t="s">
        <v>5</v>
      </c>
      <c r="Q62" t="s">
        <v>648</v>
      </c>
      <c r="R62" t="s">
        <v>640</v>
      </c>
      <c r="S62" t="s">
        <v>19573</v>
      </c>
      <c r="T62" t="s">
        <v>19574</v>
      </c>
    </row>
    <row r="63" spans="1:20" x14ac:dyDescent="0.25">
      <c r="A63" t="s">
        <v>240</v>
      </c>
      <c r="B63" t="s">
        <v>742</v>
      </c>
      <c r="C63">
        <v>103.01</v>
      </c>
      <c r="D63">
        <v>1</v>
      </c>
      <c r="E63" t="s">
        <v>19575</v>
      </c>
      <c r="F63">
        <v>111.01</v>
      </c>
      <c r="G63">
        <v>8</v>
      </c>
      <c r="H63" t="s">
        <v>677</v>
      </c>
      <c r="I63" t="s">
        <v>19576</v>
      </c>
      <c r="J63" t="s">
        <v>19577</v>
      </c>
      <c r="K63" t="s">
        <v>19578</v>
      </c>
      <c r="L63" t="s">
        <v>19579</v>
      </c>
      <c r="M63" t="s">
        <v>19580</v>
      </c>
      <c r="N63" t="s">
        <v>639</v>
      </c>
      <c r="O63" t="s">
        <v>678</v>
      </c>
      <c r="P63" t="s">
        <v>23</v>
      </c>
      <c r="Q63" t="s">
        <v>679</v>
      </c>
      <c r="R63" t="s">
        <v>640</v>
      </c>
      <c r="S63" t="s">
        <v>19581</v>
      </c>
      <c r="T63" t="s">
        <v>19580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19582</v>
      </c>
      <c r="F64">
        <v>200</v>
      </c>
      <c r="G64">
        <v>0</v>
      </c>
      <c r="H64" t="s">
        <v>637</v>
      </c>
      <c r="I64" t="s">
        <v>10058</v>
      </c>
      <c r="J64" t="s">
        <v>653</v>
      </c>
      <c r="K64" t="s">
        <v>639</v>
      </c>
      <c r="L64" t="s">
        <v>640</v>
      </c>
      <c r="M64" t="s">
        <v>19583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19584</v>
      </c>
      <c r="T64" t="s">
        <v>19583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19585</v>
      </c>
      <c r="F65">
        <v>200</v>
      </c>
      <c r="G65">
        <v>0</v>
      </c>
      <c r="H65" t="s">
        <v>637</v>
      </c>
      <c r="I65" t="s">
        <v>19557</v>
      </c>
      <c r="J65" t="s">
        <v>741</v>
      </c>
      <c r="K65" t="s">
        <v>639</v>
      </c>
      <c r="L65" t="s">
        <v>640</v>
      </c>
      <c r="M65" t="s">
        <v>19586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19587</v>
      </c>
      <c r="T65" t="s">
        <v>19586</v>
      </c>
    </row>
    <row r="66" spans="1:20" x14ac:dyDescent="0.25">
      <c r="A66" t="s">
        <v>239</v>
      </c>
      <c r="B66" t="s">
        <v>245</v>
      </c>
      <c r="C66">
        <v>159</v>
      </c>
      <c r="D66">
        <v>1</v>
      </c>
      <c r="E66" t="s">
        <v>19588</v>
      </c>
      <c r="F66">
        <v>99</v>
      </c>
      <c r="G66">
        <v>0</v>
      </c>
      <c r="H66" t="s">
        <v>637</v>
      </c>
      <c r="I66" t="s">
        <v>19589</v>
      </c>
      <c r="J66" t="s">
        <v>15079</v>
      </c>
      <c r="K66" t="s">
        <v>639</v>
      </c>
      <c r="L66" t="s">
        <v>640</v>
      </c>
      <c r="M66" t="s">
        <v>19590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19591</v>
      </c>
      <c r="T66" t="s">
        <v>19592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19593</v>
      </c>
      <c r="F67">
        <v>200</v>
      </c>
      <c r="G67">
        <v>0</v>
      </c>
      <c r="H67" t="s">
        <v>637</v>
      </c>
      <c r="I67" t="s">
        <v>19594</v>
      </c>
      <c r="J67" t="s">
        <v>746</v>
      </c>
      <c r="K67" t="s">
        <v>639</v>
      </c>
      <c r="L67" t="s">
        <v>640</v>
      </c>
      <c r="M67" t="s">
        <v>19595</v>
      </c>
      <c r="N67" t="s">
        <v>639</v>
      </c>
      <c r="O67" t="s">
        <v>647</v>
      </c>
      <c r="P67" t="s">
        <v>5</v>
      </c>
      <c r="Q67" t="s">
        <v>648</v>
      </c>
      <c r="R67" t="s">
        <v>640</v>
      </c>
      <c r="S67" t="s">
        <v>19596</v>
      </c>
      <c r="T67" t="s">
        <v>19595</v>
      </c>
    </row>
    <row r="68" spans="1:20" x14ac:dyDescent="0.25">
      <c r="A68" t="s">
        <v>147</v>
      </c>
      <c r="B68" t="s">
        <v>148</v>
      </c>
      <c r="C68">
        <v>65</v>
      </c>
      <c r="D68">
        <v>1</v>
      </c>
      <c r="E68" t="s">
        <v>19597</v>
      </c>
      <c r="F68">
        <v>158.99</v>
      </c>
      <c r="G68">
        <v>0</v>
      </c>
      <c r="H68" t="s">
        <v>637</v>
      </c>
      <c r="I68" t="s">
        <v>19598</v>
      </c>
      <c r="J68" t="s">
        <v>689</v>
      </c>
      <c r="K68" t="s">
        <v>639</v>
      </c>
      <c r="L68" t="s">
        <v>640</v>
      </c>
      <c r="M68" t="s">
        <v>19599</v>
      </c>
      <c r="N68" t="s">
        <v>639</v>
      </c>
      <c r="O68" t="s">
        <v>647</v>
      </c>
      <c r="P68" t="s">
        <v>5</v>
      </c>
      <c r="Q68" t="s">
        <v>648</v>
      </c>
      <c r="R68" t="s">
        <v>640</v>
      </c>
      <c r="S68" t="s">
        <v>19600</v>
      </c>
      <c r="T68" t="s">
        <v>19599</v>
      </c>
    </row>
    <row r="69" spans="1:20" x14ac:dyDescent="0.25">
      <c r="A69" t="s">
        <v>22</v>
      </c>
      <c r="B69" t="s">
        <v>27</v>
      </c>
      <c r="C69">
        <v>120</v>
      </c>
      <c r="D69">
        <v>1</v>
      </c>
      <c r="E69" t="s">
        <v>19597</v>
      </c>
      <c r="F69">
        <v>158.99</v>
      </c>
      <c r="G69">
        <v>0</v>
      </c>
      <c r="H69" t="s">
        <v>637</v>
      </c>
      <c r="I69" t="s">
        <v>19598</v>
      </c>
      <c r="J69" t="s">
        <v>689</v>
      </c>
      <c r="K69" t="s">
        <v>639</v>
      </c>
      <c r="L69" t="s">
        <v>640</v>
      </c>
      <c r="M69" t="s">
        <v>19599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19600</v>
      </c>
      <c r="T69" t="s">
        <v>19599</v>
      </c>
    </row>
    <row r="70" spans="1:20" x14ac:dyDescent="0.25">
      <c r="A70" t="s">
        <v>241</v>
      </c>
      <c r="B70" t="s">
        <v>247</v>
      </c>
      <c r="C70">
        <v>159</v>
      </c>
      <c r="D70">
        <v>1</v>
      </c>
      <c r="E70" t="s">
        <v>19601</v>
      </c>
      <c r="F70">
        <v>99</v>
      </c>
      <c r="G70">
        <v>0</v>
      </c>
      <c r="H70" t="s">
        <v>637</v>
      </c>
      <c r="I70" t="s">
        <v>19602</v>
      </c>
      <c r="J70" t="s">
        <v>653</v>
      </c>
      <c r="K70" t="s">
        <v>639</v>
      </c>
      <c r="L70" t="s">
        <v>640</v>
      </c>
      <c r="M70" t="s">
        <v>19603</v>
      </c>
      <c r="N70" t="s">
        <v>639</v>
      </c>
      <c r="O70" t="s">
        <v>641</v>
      </c>
      <c r="P70" t="s">
        <v>5</v>
      </c>
      <c r="Q70" t="s">
        <v>642</v>
      </c>
      <c r="R70" t="s">
        <v>640</v>
      </c>
      <c r="S70" t="s">
        <v>19604</v>
      </c>
      <c r="T70" t="s">
        <v>19603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19605</v>
      </c>
      <c r="F71">
        <v>200</v>
      </c>
      <c r="G71">
        <v>0</v>
      </c>
      <c r="H71" t="s">
        <v>637</v>
      </c>
      <c r="I71" t="s">
        <v>13877</v>
      </c>
      <c r="J71" t="s">
        <v>710</v>
      </c>
      <c r="K71" t="s">
        <v>639</v>
      </c>
      <c r="L71" t="s">
        <v>640</v>
      </c>
      <c r="M71" t="s">
        <v>19606</v>
      </c>
      <c r="N71" t="s">
        <v>639</v>
      </c>
      <c r="O71" t="s">
        <v>660</v>
      </c>
      <c r="P71" t="s">
        <v>5</v>
      </c>
      <c r="Q71" t="s">
        <v>642</v>
      </c>
      <c r="R71" t="s">
        <v>640</v>
      </c>
      <c r="S71" t="s">
        <v>19607</v>
      </c>
      <c r="T71" t="s">
        <v>19606</v>
      </c>
    </row>
    <row r="72" spans="1:20" x14ac:dyDescent="0.25">
      <c r="A72" t="s">
        <v>601</v>
      </c>
      <c r="B72" t="s">
        <v>602</v>
      </c>
      <c r="C72">
        <v>159</v>
      </c>
      <c r="D72">
        <v>1</v>
      </c>
      <c r="E72" t="s">
        <v>19608</v>
      </c>
      <c r="F72">
        <v>99</v>
      </c>
      <c r="G72">
        <v>0</v>
      </c>
      <c r="H72" t="s">
        <v>637</v>
      </c>
      <c r="I72" t="s">
        <v>19609</v>
      </c>
      <c r="J72" t="s">
        <v>735</v>
      </c>
      <c r="K72" t="s">
        <v>639</v>
      </c>
      <c r="L72" t="s">
        <v>640</v>
      </c>
      <c r="M72" t="s">
        <v>19610</v>
      </c>
      <c r="N72" t="s">
        <v>639</v>
      </c>
      <c r="O72" t="s">
        <v>647</v>
      </c>
      <c r="P72" t="s">
        <v>5</v>
      </c>
      <c r="Q72" t="s">
        <v>648</v>
      </c>
      <c r="R72" t="s">
        <v>640</v>
      </c>
      <c r="S72" t="s">
        <v>19611</v>
      </c>
      <c r="T72" t="s">
        <v>19612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19613</v>
      </c>
      <c r="F73">
        <v>200</v>
      </c>
      <c r="G73">
        <v>0</v>
      </c>
      <c r="H73" t="s">
        <v>637</v>
      </c>
      <c r="I73" t="s">
        <v>19614</v>
      </c>
      <c r="J73" t="s">
        <v>653</v>
      </c>
      <c r="K73" t="s">
        <v>639</v>
      </c>
      <c r="L73" t="s">
        <v>640</v>
      </c>
      <c r="M73" t="s">
        <v>19615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19616</v>
      </c>
      <c r="T73" t="s">
        <v>19615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19617</v>
      </c>
      <c r="F74">
        <v>238</v>
      </c>
      <c r="G74">
        <v>38</v>
      </c>
      <c r="H74" t="s">
        <v>637</v>
      </c>
      <c r="I74" t="s">
        <v>6881</v>
      </c>
      <c r="J74" t="s">
        <v>687</v>
      </c>
      <c r="K74" t="s">
        <v>639</v>
      </c>
      <c r="L74" t="s">
        <v>640</v>
      </c>
      <c r="M74" t="s">
        <v>19618</v>
      </c>
      <c r="N74" t="s">
        <v>639</v>
      </c>
      <c r="O74" t="s">
        <v>647</v>
      </c>
      <c r="P74" t="s">
        <v>5</v>
      </c>
      <c r="Q74" t="s">
        <v>648</v>
      </c>
      <c r="R74" t="s">
        <v>640</v>
      </c>
      <c r="S74" t="s">
        <v>19619</v>
      </c>
      <c r="T74" t="s">
        <v>19618</v>
      </c>
    </row>
    <row r="75" spans="1:20" x14ac:dyDescent="0.25">
      <c r="A75" t="s">
        <v>99</v>
      </c>
      <c r="B75" t="s">
        <v>100</v>
      </c>
      <c r="C75">
        <v>10</v>
      </c>
      <c r="D75">
        <v>20</v>
      </c>
      <c r="E75" t="s">
        <v>19620</v>
      </c>
      <c r="F75">
        <v>300</v>
      </c>
      <c r="G75">
        <v>0</v>
      </c>
      <c r="H75" t="s">
        <v>649</v>
      </c>
      <c r="I75" t="s">
        <v>9488</v>
      </c>
      <c r="J75" t="s">
        <v>19621</v>
      </c>
      <c r="K75" t="s">
        <v>888</v>
      </c>
      <c r="L75" t="s">
        <v>1067</v>
      </c>
      <c r="M75" t="s">
        <v>19622</v>
      </c>
      <c r="N75" t="s">
        <v>639</v>
      </c>
      <c r="O75" t="s">
        <v>656</v>
      </c>
      <c r="P75" t="s">
        <v>26</v>
      </c>
      <c r="Q75" t="s">
        <v>652</v>
      </c>
      <c r="R75" t="s">
        <v>640</v>
      </c>
      <c r="S75" t="s">
        <v>19623</v>
      </c>
      <c r="T75" t="s">
        <v>19622</v>
      </c>
    </row>
    <row r="76" spans="1:20" x14ac:dyDescent="0.25">
      <c r="A76" t="s">
        <v>241</v>
      </c>
      <c r="B76" t="s">
        <v>247</v>
      </c>
      <c r="C76">
        <v>159</v>
      </c>
      <c r="D76">
        <v>1</v>
      </c>
      <c r="E76" t="s">
        <v>19624</v>
      </c>
      <c r="F76">
        <v>101</v>
      </c>
      <c r="G76">
        <v>2</v>
      </c>
      <c r="H76" t="s">
        <v>637</v>
      </c>
      <c r="I76" t="s">
        <v>19625</v>
      </c>
      <c r="J76" t="s">
        <v>689</v>
      </c>
      <c r="K76" t="s">
        <v>639</v>
      </c>
      <c r="L76" t="s">
        <v>640</v>
      </c>
      <c r="M76" t="s">
        <v>19626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19627</v>
      </c>
      <c r="T76" t="s">
        <v>19626</v>
      </c>
    </row>
    <row r="77" spans="1:20" x14ac:dyDescent="0.25">
      <c r="A77" t="s">
        <v>99</v>
      </c>
      <c r="B77" t="s">
        <v>100</v>
      </c>
      <c r="C77">
        <v>10</v>
      </c>
      <c r="D77">
        <v>10</v>
      </c>
      <c r="E77" t="s">
        <v>19628</v>
      </c>
      <c r="F77">
        <v>99.99</v>
      </c>
      <c r="G77">
        <v>0</v>
      </c>
      <c r="H77" t="s">
        <v>637</v>
      </c>
      <c r="I77" t="s">
        <v>19629</v>
      </c>
      <c r="J77" t="s">
        <v>663</v>
      </c>
      <c r="K77" t="s">
        <v>639</v>
      </c>
      <c r="L77" t="s">
        <v>640</v>
      </c>
      <c r="M77" t="s">
        <v>19630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19631</v>
      </c>
      <c r="T77" t="s">
        <v>19632</v>
      </c>
    </row>
    <row r="78" spans="1:20" x14ac:dyDescent="0.25">
      <c r="A78" t="s">
        <v>18</v>
      </c>
      <c r="B78" t="s">
        <v>19</v>
      </c>
      <c r="C78">
        <v>66.666666666666671</v>
      </c>
      <c r="D78">
        <v>3</v>
      </c>
      <c r="E78" t="s">
        <v>19633</v>
      </c>
      <c r="F78">
        <v>157</v>
      </c>
      <c r="G78">
        <v>7</v>
      </c>
      <c r="H78" t="s">
        <v>677</v>
      </c>
      <c r="I78" t="s">
        <v>11785</v>
      </c>
      <c r="J78" t="s">
        <v>11786</v>
      </c>
      <c r="K78" t="s">
        <v>978</v>
      </c>
      <c r="L78" t="s">
        <v>11787</v>
      </c>
      <c r="M78" t="s">
        <v>19634</v>
      </c>
      <c r="N78" t="s">
        <v>639</v>
      </c>
      <c r="O78" t="s">
        <v>678</v>
      </c>
      <c r="P78" t="s">
        <v>23</v>
      </c>
      <c r="Q78" t="s">
        <v>679</v>
      </c>
      <c r="R78" t="s">
        <v>640</v>
      </c>
      <c r="S78" t="s">
        <v>19635</v>
      </c>
      <c r="T78" t="s">
        <v>19634</v>
      </c>
    </row>
    <row r="79" spans="1:20" x14ac:dyDescent="0.25">
      <c r="A79" t="s">
        <v>239</v>
      </c>
      <c r="B79" t="s">
        <v>245</v>
      </c>
      <c r="C79">
        <v>159</v>
      </c>
      <c r="D79">
        <v>1</v>
      </c>
      <c r="E79" t="s">
        <v>19636</v>
      </c>
      <c r="F79">
        <v>99</v>
      </c>
      <c r="G79">
        <v>0</v>
      </c>
      <c r="H79" t="s">
        <v>637</v>
      </c>
      <c r="I79" t="s">
        <v>19637</v>
      </c>
      <c r="J79" t="s">
        <v>653</v>
      </c>
      <c r="K79" t="s">
        <v>639</v>
      </c>
      <c r="L79" t="s">
        <v>640</v>
      </c>
      <c r="M79" t="s">
        <v>19638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19639</v>
      </c>
      <c r="T79" t="s">
        <v>19638</v>
      </c>
    </row>
    <row r="80" spans="1:20" x14ac:dyDescent="0.25">
      <c r="A80" t="s">
        <v>101</v>
      </c>
      <c r="B80" t="s">
        <v>74</v>
      </c>
      <c r="C80">
        <v>90</v>
      </c>
      <c r="D80">
        <v>2</v>
      </c>
      <c r="E80" t="s">
        <v>19640</v>
      </c>
      <c r="F80">
        <v>150.5</v>
      </c>
      <c r="G80">
        <v>8.5</v>
      </c>
      <c r="H80" t="s">
        <v>677</v>
      </c>
      <c r="I80" t="s">
        <v>19641</v>
      </c>
      <c r="J80" t="s">
        <v>19642</v>
      </c>
      <c r="K80" t="s">
        <v>782</v>
      </c>
      <c r="L80" t="s">
        <v>19643</v>
      </c>
      <c r="M80" t="s">
        <v>19644</v>
      </c>
      <c r="N80" t="s">
        <v>639</v>
      </c>
      <c r="O80" t="s">
        <v>678</v>
      </c>
      <c r="P80" t="s">
        <v>23</v>
      </c>
      <c r="Q80" t="s">
        <v>679</v>
      </c>
      <c r="R80" t="s">
        <v>640</v>
      </c>
      <c r="S80" t="s">
        <v>19645</v>
      </c>
      <c r="T80" t="s">
        <v>19644</v>
      </c>
    </row>
    <row r="81" spans="1:20" x14ac:dyDescent="0.25">
      <c r="A81" t="s">
        <v>239</v>
      </c>
      <c r="B81" t="s">
        <v>245</v>
      </c>
      <c r="C81">
        <v>159</v>
      </c>
      <c r="D81">
        <v>1</v>
      </c>
      <c r="E81" t="s">
        <v>19646</v>
      </c>
      <c r="F81">
        <v>99</v>
      </c>
      <c r="G81">
        <v>0</v>
      </c>
      <c r="H81" t="s">
        <v>637</v>
      </c>
      <c r="I81" t="s">
        <v>19647</v>
      </c>
      <c r="J81" t="s">
        <v>653</v>
      </c>
      <c r="K81" t="s">
        <v>639</v>
      </c>
      <c r="L81" t="s">
        <v>640</v>
      </c>
      <c r="M81" t="s">
        <v>19648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19649</v>
      </c>
      <c r="T81" t="s">
        <v>19650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19651</v>
      </c>
      <c r="F82">
        <v>100</v>
      </c>
      <c r="G82">
        <v>0</v>
      </c>
      <c r="H82" t="s">
        <v>637</v>
      </c>
      <c r="I82" t="s">
        <v>19652</v>
      </c>
      <c r="J82" t="s">
        <v>655</v>
      </c>
      <c r="K82" t="s">
        <v>639</v>
      </c>
      <c r="L82" t="s">
        <v>640</v>
      </c>
      <c r="M82" t="s">
        <v>19653</v>
      </c>
      <c r="N82" t="s">
        <v>639</v>
      </c>
      <c r="O82" t="s">
        <v>660</v>
      </c>
      <c r="P82" t="s">
        <v>5</v>
      </c>
      <c r="Q82" t="s">
        <v>642</v>
      </c>
      <c r="R82" t="s">
        <v>640</v>
      </c>
      <c r="S82" t="s">
        <v>19654</v>
      </c>
      <c r="T82" t="s">
        <v>19653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19655</v>
      </c>
      <c r="F83">
        <v>149</v>
      </c>
      <c r="G83">
        <v>0</v>
      </c>
      <c r="H83" t="s">
        <v>649</v>
      </c>
      <c r="I83" t="s">
        <v>6251</v>
      </c>
      <c r="J83" t="s">
        <v>6252</v>
      </c>
      <c r="K83" t="s">
        <v>6253</v>
      </c>
      <c r="L83" t="s">
        <v>731</v>
      </c>
      <c r="M83" t="s">
        <v>19656</v>
      </c>
      <c r="N83" t="s">
        <v>639</v>
      </c>
      <c r="O83" t="s">
        <v>651</v>
      </c>
      <c r="P83" t="s">
        <v>26</v>
      </c>
      <c r="Q83" t="s">
        <v>652</v>
      </c>
      <c r="R83" t="s">
        <v>640</v>
      </c>
      <c r="S83" t="s">
        <v>19657</v>
      </c>
      <c r="T83" t="s">
        <v>19658</v>
      </c>
    </row>
    <row r="84" spans="1:20" x14ac:dyDescent="0.25">
      <c r="A84" t="s">
        <v>241</v>
      </c>
      <c r="B84" t="s">
        <v>247</v>
      </c>
      <c r="C84">
        <v>159</v>
      </c>
      <c r="D84">
        <v>1</v>
      </c>
      <c r="E84" t="s">
        <v>19659</v>
      </c>
      <c r="F84">
        <v>99</v>
      </c>
      <c r="G84">
        <v>0</v>
      </c>
      <c r="H84" t="s">
        <v>637</v>
      </c>
      <c r="I84" t="s">
        <v>19660</v>
      </c>
      <c r="J84" t="s">
        <v>673</v>
      </c>
      <c r="K84" t="s">
        <v>639</v>
      </c>
      <c r="L84" t="s">
        <v>640</v>
      </c>
      <c r="M84" t="s">
        <v>19661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19662</v>
      </c>
      <c r="T84" t="s">
        <v>19661</v>
      </c>
    </row>
    <row r="85" spans="1:20" x14ac:dyDescent="0.25">
      <c r="A85" t="s">
        <v>601</v>
      </c>
      <c r="B85" t="s">
        <v>602</v>
      </c>
      <c r="C85">
        <v>159</v>
      </c>
      <c r="D85">
        <v>1</v>
      </c>
      <c r="E85" t="s">
        <v>19663</v>
      </c>
      <c r="F85">
        <v>198</v>
      </c>
      <c r="G85">
        <v>0</v>
      </c>
      <c r="H85" t="s">
        <v>637</v>
      </c>
      <c r="I85" t="s">
        <v>19664</v>
      </c>
      <c r="J85" t="s">
        <v>695</v>
      </c>
      <c r="K85" t="s">
        <v>639</v>
      </c>
      <c r="L85" t="s">
        <v>640</v>
      </c>
      <c r="M85" t="s">
        <v>19665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19666</v>
      </c>
      <c r="T85" t="s">
        <v>19665</v>
      </c>
    </row>
    <row r="86" spans="1:20" x14ac:dyDescent="0.25">
      <c r="A86" t="s">
        <v>239</v>
      </c>
      <c r="B86" t="s">
        <v>245</v>
      </c>
      <c r="C86">
        <v>159</v>
      </c>
      <c r="D86">
        <v>1</v>
      </c>
      <c r="E86" t="s">
        <v>19663</v>
      </c>
      <c r="F86">
        <v>198</v>
      </c>
      <c r="G86">
        <v>0</v>
      </c>
      <c r="H86" t="s">
        <v>637</v>
      </c>
      <c r="I86" t="s">
        <v>19664</v>
      </c>
      <c r="J86" t="s">
        <v>695</v>
      </c>
      <c r="K86" t="s">
        <v>639</v>
      </c>
      <c r="L86" t="s">
        <v>640</v>
      </c>
      <c r="M86" t="s">
        <v>19665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19666</v>
      </c>
      <c r="T86" t="s">
        <v>19665</v>
      </c>
    </row>
    <row r="87" spans="1:20" x14ac:dyDescent="0.25">
      <c r="A87" t="s">
        <v>601</v>
      </c>
      <c r="B87" t="s">
        <v>602</v>
      </c>
      <c r="C87">
        <v>159</v>
      </c>
      <c r="D87">
        <v>1</v>
      </c>
      <c r="E87" t="s">
        <v>19667</v>
      </c>
      <c r="F87">
        <v>99</v>
      </c>
      <c r="G87">
        <v>0</v>
      </c>
      <c r="H87" t="s">
        <v>637</v>
      </c>
      <c r="I87" t="s">
        <v>19668</v>
      </c>
      <c r="J87" t="s">
        <v>754</v>
      </c>
      <c r="K87" t="s">
        <v>639</v>
      </c>
      <c r="L87" t="s">
        <v>640</v>
      </c>
      <c r="M87" t="s">
        <v>19669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19670</v>
      </c>
      <c r="T87" t="s">
        <v>19669</v>
      </c>
    </row>
    <row r="88" spans="1:20" x14ac:dyDescent="0.25">
      <c r="A88" t="s">
        <v>239</v>
      </c>
      <c r="B88" t="s">
        <v>245</v>
      </c>
      <c r="C88">
        <v>159</v>
      </c>
      <c r="D88">
        <v>1</v>
      </c>
      <c r="E88" t="s">
        <v>19671</v>
      </c>
      <c r="F88">
        <v>99</v>
      </c>
      <c r="G88">
        <v>0</v>
      </c>
      <c r="H88" t="s">
        <v>637</v>
      </c>
      <c r="I88" t="s">
        <v>19668</v>
      </c>
      <c r="J88" t="s">
        <v>754</v>
      </c>
      <c r="K88" t="s">
        <v>639</v>
      </c>
      <c r="L88" t="s">
        <v>640</v>
      </c>
      <c r="M88" t="s">
        <v>19672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19673</v>
      </c>
      <c r="T88" t="s">
        <v>19672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19674</v>
      </c>
      <c r="F89">
        <v>200</v>
      </c>
      <c r="G89">
        <v>0</v>
      </c>
      <c r="H89" t="s">
        <v>637</v>
      </c>
      <c r="I89" t="s">
        <v>19675</v>
      </c>
      <c r="J89" t="s">
        <v>682</v>
      </c>
      <c r="K89" t="s">
        <v>639</v>
      </c>
      <c r="L89" t="s">
        <v>640</v>
      </c>
      <c r="M89" t="s">
        <v>19676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19677</v>
      </c>
      <c r="T89" t="s">
        <v>19678</v>
      </c>
    </row>
    <row r="90" spans="1:20" x14ac:dyDescent="0.25">
      <c r="A90" t="s">
        <v>240</v>
      </c>
      <c r="B90" t="s">
        <v>742</v>
      </c>
      <c r="C90">
        <v>97.37</v>
      </c>
      <c r="D90">
        <v>1</v>
      </c>
      <c r="E90" t="s">
        <v>19679</v>
      </c>
      <c r="F90">
        <v>97.37</v>
      </c>
      <c r="G90">
        <v>0</v>
      </c>
      <c r="H90" t="s">
        <v>677</v>
      </c>
      <c r="I90" t="s">
        <v>19680</v>
      </c>
      <c r="J90" t="s">
        <v>19681</v>
      </c>
      <c r="K90" t="s">
        <v>19682</v>
      </c>
      <c r="L90" t="s">
        <v>19683</v>
      </c>
      <c r="M90" t="s">
        <v>19684</v>
      </c>
      <c r="N90" t="s">
        <v>639</v>
      </c>
      <c r="O90" t="s">
        <v>678</v>
      </c>
      <c r="P90" t="s">
        <v>23</v>
      </c>
      <c r="Q90" t="s">
        <v>679</v>
      </c>
      <c r="R90" t="s">
        <v>640</v>
      </c>
      <c r="S90" t="s">
        <v>19685</v>
      </c>
      <c r="T90" t="s">
        <v>19684</v>
      </c>
    </row>
    <row r="91" spans="1:20" x14ac:dyDescent="0.25">
      <c r="A91" t="s">
        <v>147</v>
      </c>
      <c r="B91" t="s">
        <v>148</v>
      </c>
      <c r="C91">
        <v>65</v>
      </c>
      <c r="D91">
        <v>1</v>
      </c>
      <c r="E91" t="s">
        <v>19686</v>
      </c>
      <c r="F91">
        <v>35</v>
      </c>
      <c r="G91">
        <v>0</v>
      </c>
      <c r="H91" t="s">
        <v>637</v>
      </c>
      <c r="I91" t="s">
        <v>19687</v>
      </c>
      <c r="J91" t="s">
        <v>653</v>
      </c>
      <c r="K91" t="s">
        <v>639</v>
      </c>
      <c r="L91" t="s">
        <v>640</v>
      </c>
      <c r="M91" t="s">
        <v>19688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19689</v>
      </c>
      <c r="T91" t="s">
        <v>19688</v>
      </c>
    </row>
    <row r="92" spans="1:20" x14ac:dyDescent="0.25">
      <c r="A92" t="s">
        <v>72</v>
      </c>
      <c r="B92" t="s">
        <v>799</v>
      </c>
      <c r="C92">
        <v>93</v>
      </c>
      <c r="D92">
        <v>3</v>
      </c>
      <c r="E92" t="s">
        <v>19690</v>
      </c>
      <c r="F92">
        <v>279</v>
      </c>
      <c r="G92">
        <v>0</v>
      </c>
      <c r="H92" t="s">
        <v>649</v>
      </c>
      <c r="I92" t="s">
        <v>19691</v>
      </c>
      <c r="J92" t="s">
        <v>19692</v>
      </c>
      <c r="K92" t="s">
        <v>971</v>
      </c>
      <c r="L92" t="s">
        <v>848</v>
      </c>
      <c r="M92" t="s">
        <v>19693</v>
      </c>
      <c r="N92" t="s">
        <v>639</v>
      </c>
      <c r="O92" t="s">
        <v>651</v>
      </c>
      <c r="P92" t="s">
        <v>26</v>
      </c>
      <c r="Q92" t="s">
        <v>652</v>
      </c>
      <c r="R92" t="s">
        <v>640</v>
      </c>
      <c r="S92" t="s">
        <v>19694</v>
      </c>
      <c r="T92" t="s">
        <v>19693</v>
      </c>
    </row>
    <row r="93" spans="1:20" x14ac:dyDescent="0.25">
      <c r="A93" t="s">
        <v>147</v>
      </c>
      <c r="B93" t="s">
        <v>148</v>
      </c>
      <c r="C93">
        <v>65</v>
      </c>
      <c r="D93">
        <v>1</v>
      </c>
      <c r="E93" t="s">
        <v>19695</v>
      </c>
      <c r="F93">
        <v>35</v>
      </c>
      <c r="G93">
        <v>0</v>
      </c>
      <c r="H93" t="s">
        <v>637</v>
      </c>
      <c r="I93" t="s">
        <v>19696</v>
      </c>
      <c r="J93" t="s">
        <v>675</v>
      </c>
      <c r="K93" t="s">
        <v>639</v>
      </c>
      <c r="L93" t="s">
        <v>640</v>
      </c>
      <c r="M93" t="s">
        <v>19697</v>
      </c>
      <c r="N93" t="s">
        <v>639</v>
      </c>
      <c r="O93" t="s">
        <v>641</v>
      </c>
      <c r="P93" t="s">
        <v>5</v>
      </c>
      <c r="Q93" t="s">
        <v>642</v>
      </c>
      <c r="R93" t="s">
        <v>19698</v>
      </c>
      <c r="S93" t="s">
        <v>19699</v>
      </c>
      <c r="T93" t="s">
        <v>19697</v>
      </c>
    </row>
    <row r="94" spans="1:20" x14ac:dyDescent="0.25">
      <c r="A94" t="s">
        <v>147</v>
      </c>
      <c r="B94" t="s">
        <v>148</v>
      </c>
      <c r="C94">
        <v>65</v>
      </c>
      <c r="D94">
        <v>1</v>
      </c>
      <c r="E94" t="s">
        <v>19700</v>
      </c>
      <c r="F94">
        <v>35</v>
      </c>
      <c r="G94">
        <v>0</v>
      </c>
      <c r="H94" t="s">
        <v>637</v>
      </c>
      <c r="I94" t="s">
        <v>19701</v>
      </c>
      <c r="J94" t="s">
        <v>681</v>
      </c>
      <c r="K94" t="s">
        <v>639</v>
      </c>
      <c r="L94" t="s">
        <v>640</v>
      </c>
      <c r="M94" t="s">
        <v>19702</v>
      </c>
      <c r="N94" t="s">
        <v>639</v>
      </c>
      <c r="O94" t="s">
        <v>641</v>
      </c>
      <c r="P94" t="s">
        <v>5</v>
      </c>
      <c r="Q94" t="s">
        <v>642</v>
      </c>
      <c r="R94" t="s">
        <v>5927</v>
      </c>
      <c r="S94" t="s">
        <v>19703</v>
      </c>
      <c r="T94" t="s">
        <v>19702</v>
      </c>
    </row>
    <row r="95" spans="1:20" x14ac:dyDescent="0.25">
      <c r="A95" t="s">
        <v>22</v>
      </c>
      <c r="B95" t="s">
        <v>27</v>
      </c>
      <c r="C95">
        <v>120</v>
      </c>
      <c r="D95">
        <v>1</v>
      </c>
      <c r="E95" t="s">
        <v>19704</v>
      </c>
      <c r="F95">
        <v>300</v>
      </c>
      <c r="G95">
        <v>0</v>
      </c>
      <c r="H95" t="s">
        <v>637</v>
      </c>
      <c r="I95" t="s">
        <v>19705</v>
      </c>
      <c r="J95" t="s">
        <v>708</v>
      </c>
      <c r="K95" t="s">
        <v>639</v>
      </c>
      <c r="L95" t="s">
        <v>640</v>
      </c>
      <c r="M95" t="s">
        <v>19706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19707</v>
      </c>
      <c r="T95" t="s">
        <v>19706</v>
      </c>
    </row>
    <row r="96" spans="1:20" x14ac:dyDescent="0.25">
      <c r="A96" t="s">
        <v>72</v>
      </c>
      <c r="B96" t="s">
        <v>799</v>
      </c>
      <c r="C96">
        <v>150</v>
      </c>
      <c r="D96">
        <v>1</v>
      </c>
      <c r="E96" t="s">
        <v>19704</v>
      </c>
      <c r="F96">
        <v>300</v>
      </c>
      <c r="G96">
        <v>0</v>
      </c>
      <c r="H96" t="s">
        <v>637</v>
      </c>
      <c r="I96" t="s">
        <v>19705</v>
      </c>
      <c r="J96" t="s">
        <v>708</v>
      </c>
      <c r="K96" t="s">
        <v>639</v>
      </c>
      <c r="L96" t="s">
        <v>640</v>
      </c>
      <c r="M96" t="s">
        <v>19706</v>
      </c>
      <c r="N96" t="s">
        <v>639</v>
      </c>
      <c r="O96" t="s">
        <v>647</v>
      </c>
      <c r="P96" t="s">
        <v>5</v>
      </c>
      <c r="Q96" t="s">
        <v>648</v>
      </c>
      <c r="R96" t="s">
        <v>640</v>
      </c>
      <c r="S96" t="s">
        <v>19707</v>
      </c>
      <c r="T96" t="s">
        <v>19706</v>
      </c>
    </row>
    <row r="97" spans="1:20" x14ac:dyDescent="0.25">
      <c r="A97" t="s">
        <v>101</v>
      </c>
      <c r="B97" t="s">
        <v>12585</v>
      </c>
      <c r="C97">
        <v>120</v>
      </c>
      <c r="D97">
        <v>1</v>
      </c>
      <c r="E97" t="s">
        <v>19704</v>
      </c>
      <c r="F97">
        <v>300</v>
      </c>
      <c r="G97">
        <v>0</v>
      </c>
      <c r="H97" t="s">
        <v>637</v>
      </c>
      <c r="I97" t="s">
        <v>19705</v>
      </c>
      <c r="J97" t="s">
        <v>708</v>
      </c>
      <c r="K97" t="s">
        <v>639</v>
      </c>
      <c r="L97" t="s">
        <v>640</v>
      </c>
      <c r="M97" t="s">
        <v>19706</v>
      </c>
      <c r="N97" t="s">
        <v>639</v>
      </c>
      <c r="O97" t="s">
        <v>647</v>
      </c>
      <c r="P97" t="s">
        <v>5</v>
      </c>
      <c r="Q97" t="s">
        <v>648</v>
      </c>
      <c r="R97" t="s">
        <v>640</v>
      </c>
      <c r="S97" t="s">
        <v>19707</v>
      </c>
      <c r="T97" t="s">
        <v>19706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19708</v>
      </c>
      <c r="F98">
        <v>208</v>
      </c>
      <c r="G98">
        <v>8</v>
      </c>
      <c r="H98" t="s">
        <v>637</v>
      </c>
      <c r="I98" t="s">
        <v>8753</v>
      </c>
      <c r="J98" t="s">
        <v>673</v>
      </c>
      <c r="K98" t="s">
        <v>639</v>
      </c>
      <c r="L98" t="s">
        <v>640</v>
      </c>
      <c r="M98" t="s">
        <v>19709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19710</v>
      </c>
      <c r="T98" t="s">
        <v>19709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19711</v>
      </c>
      <c r="F99">
        <v>200</v>
      </c>
      <c r="G99">
        <v>0</v>
      </c>
      <c r="H99" t="s">
        <v>637</v>
      </c>
      <c r="I99" t="s">
        <v>19712</v>
      </c>
      <c r="J99" t="s">
        <v>658</v>
      </c>
      <c r="K99" t="s">
        <v>639</v>
      </c>
      <c r="L99" t="s">
        <v>640</v>
      </c>
      <c r="M99" t="s">
        <v>19713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19714</v>
      </c>
      <c r="T99" t="s">
        <v>19713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19715</v>
      </c>
      <c r="F100">
        <v>200</v>
      </c>
      <c r="G100">
        <v>0</v>
      </c>
      <c r="H100" t="s">
        <v>637</v>
      </c>
      <c r="I100" t="s">
        <v>19716</v>
      </c>
      <c r="J100" t="s">
        <v>681</v>
      </c>
      <c r="K100" t="s">
        <v>639</v>
      </c>
      <c r="L100" t="s">
        <v>640</v>
      </c>
      <c r="M100" t="s">
        <v>19717</v>
      </c>
      <c r="N100" t="s">
        <v>639</v>
      </c>
      <c r="O100" t="s">
        <v>647</v>
      </c>
      <c r="P100" t="s">
        <v>5</v>
      </c>
      <c r="Q100" t="s">
        <v>648</v>
      </c>
      <c r="R100" t="s">
        <v>640</v>
      </c>
      <c r="S100" t="s">
        <v>19718</v>
      </c>
      <c r="T100" t="s">
        <v>19717</v>
      </c>
    </row>
    <row r="101" spans="1:20" x14ac:dyDescent="0.25">
      <c r="A101" t="s">
        <v>18</v>
      </c>
      <c r="B101" t="s">
        <v>19</v>
      </c>
      <c r="C101">
        <v>66.666666666666671</v>
      </c>
      <c r="D101">
        <v>3</v>
      </c>
      <c r="E101" t="s">
        <v>19719</v>
      </c>
      <c r="F101">
        <v>129</v>
      </c>
      <c r="G101">
        <v>0</v>
      </c>
      <c r="H101" t="s">
        <v>637</v>
      </c>
      <c r="I101" t="s">
        <v>19720</v>
      </c>
      <c r="J101" t="s">
        <v>646</v>
      </c>
      <c r="K101" t="s">
        <v>639</v>
      </c>
      <c r="L101" t="s">
        <v>640</v>
      </c>
      <c r="M101" t="s">
        <v>19721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19722</v>
      </c>
      <c r="T101" t="s">
        <v>19721</v>
      </c>
    </row>
    <row r="102" spans="1:20" x14ac:dyDescent="0.25">
      <c r="A102" t="s">
        <v>239</v>
      </c>
      <c r="B102" t="s">
        <v>245</v>
      </c>
      <c r="C102">
        <v>159</v>
      </c>
      <c r="D102">
        <v>1</v>
      </c>
      <c r="E102" t="s">
        <v>19723</v>
      </c>
      <c r="F102">
        <v>297</v>
      </c>
      <c r="G102">
        <v>0</v>
      </c>
      <c r="H102" t="s">
        <v>637</v>
      </c>
      <c r="I102" t="s">
        <v>19724</v>
      </c>
      <c r="J102" t="s">
        <v>654</v>
      </c>
      <c r="K102" t="s">
        <v>639</v>
      </c>
      <c r="L102" t="s">
        <v>640</v>
      </c>
      <c r="M102" t="s">
        <v>19725</v>
      </c>
      <c r="N102" t="s">
        <v>639</v>
      </c>
      <c r="O102" t="s">
        <v>647</v>
      </c>
      <c r="P102" t="s">
        <v>5</v>
      </c>
      <c r="Q102" t="s">
        <v>648</v>
      </c>
      <c r="R102" t="s">
        <v>640</v>
      </c>
      <c r="S102" t="s">
        <v>19726</v>
      </c>
      <c r="T102" t="s">
        <v>19725</v>
      </c>
    </row>
    <row r="103" spans="1:20" x14ac:dyDescent="0.25">
      <c r="A103" t="s">
        <v>241</v>
      </c>
      <c r="B103" t="s">
        <v>247</v>
      </c>
      <c r="C103">
        <v>159</v>
      </c>
      <c r="D103">
        <v>1</v>
      </c>
      <c r="E103" t="s">
        <v>19723</v>
      </c>
      <c r="F103">
        <v>297</v>
      </c>
      <c r="G103">
        <v>0</v>
      </c>
      <c r="H103" t="s">
        <v>637</v>
      </c>
      <c r="I103" t="s">
        <v>19724</v>
      </c>
      <c r="J103" t="s">
        <v>654</v>
      </c>
      <c r="K103" t="s">
        <v>639</v>
      </c>
      <c r="L103" t="s">
        <v>640</v>
      </c>
      <c r="M103" t="s">
        <v>19725</v>
      </c>
      <c r="N103" t="s">
        <v>639</v>
      </c>
      <c r="O103" t="s">
        <v>647</v>
      </c>
      <c r="P103" t="s">
        <v>5</v>
      </c>
      <c r="Q103" t="s">
        <v>648</v>
      </c>
      <c r="R103" t="s">
        <v>640</v>
      </c>
      <c r="S103" t="s">
        <v>19726</v>
      </c>
      <c r="T103" t="s">
        <v>19725</v>
      </c>
    </row>
    <row r="104" spans="1:20" x14ac:dyDescent="0.25">
      <c r="A104" t="s">
        <v>601</v>
      </c>
      <c r="B104" t="s">
        <v>602</v>
      </c>
      <c r="C104">
        <v>159</v>
      </c>
      <c r="D104">
        <v>1</v>
      </c>
      <c r="E104" t="s">
        <v>19723</v>
      </c>
      <c r="F104">
        <v>297</v>
      </c>
      <c r="G104">
        <v>0</v>
      </c>
      <c r="H104" t="s">
        <v>637</v>
      </c>
      <c r="I104" t="s">
        <v>19724</v>
      </c>
      <c r="J104" t="s">
        <v>654</v>
      </c>
      <c r="K104" t="s">
        <v>639</v>
      </c>
      <c r="L104" t="s">
        <v>640</v>
      </c>
      <c r="M104" t="s">
        <v>19725</v>
      </c>
      <c r="N104" t="s">
        <v>639</v>
      </c>
      <c r="O104" t="s">
        <v>647</v>
      </c>
      <c r="P104" t="s">
        <v>5</v>
      </c>
      <c r="Q104" t="s">
        <v>648</v>
      </c>
      <c r="R104" t="s">
        <v>640</v>
      </c>
      <c r="S104" t="s">
        <v>19726</v>
      </c>
      <c r="T104" t="s">
        <v>19725</v>
      </c>
    </row>
    <row r="105" spans="1:20" x14ac:dyDescent="0.25">
      <c r="A105" t="s">
        <v>241</v>
      </c>
      <c r="B105" t="s">
        <v>247</v>
      </c>
      <c r="C105">
        <v>159</v>
      </c>
      <c r="D105">
        <v>1</v>
      </c>
      <c r="E105" t="s">
        <v>19727</v>
      </c>
      <c r="F105">
        <v>99</v>
      </c>
      <c r="G105">
        <v>0</v>
      </c>
      <c r="H105" t="s">
        <v>637</v>
      </c>
      <c r="I105" t="s">
        <v>19728</v>
      </c>
      <c r="J105" t="s">
        <v>663</v>
      </c>
      <c r="K105" t="s">
        <v>639</v>
      </c>
      <c r="L105" t="s">
        <v>640</v>
      </c>
      <c r="M105" t="s">
        <v>19725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19729</v>
      </c>
      <c r="T105" t="s">
        <v>19725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6</v>
      </c>
      <c r="E106" t="s">
        <v>19730</v>
      </c>
      <c r="F106">
        <v>200</v>
      </c>
      <c r="G106">
        <v>0</v>
      </c>
      <c r="H106" t="s">
        <v>637</v>
      </c>
      <c r="I106" t="s">
        <v>19731</v>
      </c>
      <c r="J106" t="s">
        <v>646</v>
      </c>
      <c r="K106" t="s">
        <v>639</v>
      </c>
      <c r="L106" t="s">
        <v>640</v>
      </c>
      <c r="M106" t="s">
        <v>19732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19733</v>
      </c>
      <c r="T106" t="s">
        <v>19732</v>
      </c>
    </row>
    <row r="107" spans="1:20" x14ac:dyDescent="0.25">
      <c r="A107" t="s">
        <v>239</v>
      </c>
      <c r="B107" t="s">
        <v>245</v>
      </c>
      <c r="C107">
        <v>139</v>
      </c>
      <c r="D107">
        <v>2</v>
      </c>
      <c r="E107" t="s">
        <v>19734</v>
      </c>
      <c r="F107">
        <v>215</v>
      </c>
      <c r="G107">
        <v>0</v>
      </c>
      <c r="H107" t="s">
        <v>751</v>
      </c>
      <c r="I107" t="s">
        <v>19735</v>
      </c>
      <c r="J107" t="s">
        <v>19736</v>
      </c>
      <c r="K107" t="s">
        <v>9780</v>
      </c>
      <c r="L107" t="s">
        <v>19737</v>
      </c>
      <c r="M107" t="s">
        <v>19738</v>
      </c>
      <c r="N107" t="s">
        <v>1010</v>
      </c>
      <c r="O107" t="s">
        <v>753</v>
      </c>
      <c r="P107" t="s">
        <v>744</v>
      </c>
      <c r="Q107" t="s">
        <v>745</v>
      </c>
      <c r="R107" t="s">
        <v>640</v>
      </c>
      <c r="S107" t="s">
        <v>19739</v>
      </c>
      <c r="T107" t="s">
        <v>19738</v>
      </c>
    </row>
    <row r="108" spans="1:20" x14ac:dyDescent="0.25">
      <c r="A108" t="s">
        <v>240</v>
      </c>
      <c r="B108" t="s">
        <v>246</v>
      </c>
      <c r="C108">
        <v>139</v>
      </c>
      <c r="D108">
        <v>2</v>
      </c>
      <c r="E108" t="s">
        <v>19740</v>
      </c>
      <c r="F108">
        <v>215</v>
      </c>
      <c r="G108">
        <v>0</v>
      </c>
      <c r="H108" t="s">
        <v>751</v>
      </c>
      <c r="I108" t="s">
        <v>19741</v>
      </c>
      <c r="J108" t="s">
        <v>19742</v>
      </c>
      <c r="K108" t="s">
        <v>19743</v>
      </c>
      <c r="L108" t="s">
        <v>19744</v>
      </c>
      <c r="M108" t="s">
        <v>19745</v>
      </c>
      <c r="N108" t="s">
        <v>1010</v>
      </c>
      <c r="O108" t="s">
        <v>753</v>
      </c>
      <c r="P108" t="s">
        <v>744</v>
      </c>
      <c r="Q108" t="s">
        <v>745</v>
      </c>
      <c r="R108" t="s">
        <v>640</v>
      </c>
      <c r="S108" t="s">
        <v>19746</v>
      </c>
      <c r="T108" t="s">
        <v>19745</v>
      </c>
    </row>
    <row r="109" spans="1:20" x14ac:dyDescent="0.25">
      <c r="A109" t="s">
        <v>241</v>
      </c>
      <c r="B109" t="s">
        <v>247</v>
      </c>
      <c r="C109">
        <v>159</v>
      </c>
      <c r="D109">
        <v>1</v>
      </c>
      <c r="E109" t="s">
        <v>19747</v>
      </c>
      <c r="F109">
        <v>92</v>
      </c>
      <c r="G109">
        <v>0</v>
      </c>
      <c r="H109" t="s">
        <v>637</v>
      </c>
      <c r="I109" t="s">
        <v>3135</v>
      </c>
      <c r="J109" t="s">
        <v>646</v>
      </c>
      <c r="K109" t="s">
        <v>639</v>
      </c>
      <c r="L109" t="s">
        <v>640</v>
      </c>
      <c r="M109" t="s">
        <v>19748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19749</v>
      </c>
      <c r="T109" t="s">
        <v>19748</v>
      </c>
    </row>
    <row r="110" spans="1:20" x14ac:dyDescent="0.25">
      <c r="A110" t="s">
        <v>22</v>
      </c>
      <c r="B110" t="s">
        <v>27</v>
      </c>
      <c r="C110">
        <v>120</v>
      </c>
      <c r="D110">
        <v>2</v>
      </c>
      <c r="E110" t="s">
        <v>19750</v>
      </c>
      <c r="F110">
        <v>200</v>
      </c>
      <c r="G110">
        <v>0</v>
      </c>
      <c r="H110" t="s">
        <v>637</v>
      </c>
      <c r="I110" t="s">
        <v>19751</v>
      </c>
      <c r="J110" t="s">
        <v>733</v>
      </c>
      <c r="K110" t="s">
        <v>639</v>
      </c>
      <c r="L110" t="s">
        <v>640</v>
      </c>
      <c r="M110" t="s">
        <v>19752</v>
      </c>
      <c r="N110" t="s">
        <v>639</v>
      </c>
      <c r="O110" t="s">
        <v>647</v>
      </c>
      <c r="P110" t="s">
        <v>5</v>
      </c>
      <c r="Q110" t="s">
        <v>648</v>
      </c>
      <c r="R110" t="s">
        <v>640</v>
      </c>
      <c r="S110" t="s">
        <v>19753</v>
      </c>
      <c r="T110" t="s">
        <v>19752</v>
      </c>
    </row>
    <row r="111" spans="1:20" x14ac:dyDescent="0.25">
      <c r="A111" t="s">
        <v>241</v>
      </c>
      <c r="B111" t="s">
        <v>247</v>
      </c>
      <c r="C111">
        <v>159</v>
      </c>
      <c r="D111">
        <v>1</v>
      </c>
      <c r="E111" t="s">
        <v>19754</v>
      </c>
      <c r="F111">
        <v>92</v>
      </c>
      <c r="G111">
        <v>0</v>
      </c>
      <c r="H111" t="s">
        <v>637</v>
      </c>
      <c r="I111" t="s">
        <v>19755</v>
      </c>
      <c r="J111" t="s">
        <v>670</v>
      </c>
      <c r="K111" t="s">
        <v>639</v>
      </c>
      <c r="L111" t="s">
        <v>640</v>
      </c>
      <c r="M111" t="s">
        <v>19756</v>
      </c>
      <c r="N111" t="s">
        <v>639</v>
      </c>
      <c r="O111" t="s">
        <v>647</v>
      </c>
      <c r="P111" t="s">
        <v>5</v>
      </c>
      <c r="Q111" t="s">
        <v>648</v>
      </c>
      <c r="R111" t="s">
        <v>640</v>
      </c>
      <c r="S111" t="s">
        <v>19757</v>
      </c>
      <c r="T111" t="s">
        <v>19758</v>
      </c>
    </row>
    <row r="112" spans="1:20" x14ac:dyDescent="0.25">
      <c r="A112" t="s">
        <v>18</v>
      </c>
      <c r="B112" t="s">
        <v>19</v>
      </c>
      <c r="C112">
        <v>66.666666666666671</v>
      </c>
      <c r="D112">
        <v>9</v>
      </c>
      <c r="E112" t="s">
        <v>19759</v>
      </c>
      <c r="F112">
        <v>300</v>
      </c>
      <c r="G112">
        <v>0</v>
      </c>
      <c r="H112" t="s">
        <v>637</v>
      </c>
      <c r="I112" t="s">
        <v>19731</v>
      </c>
      <c r="J112" t="s">
        <v>646</v>
      </c>
      <c r="K112" t="s">
        <v>639</v>
      </c>
      <c r="L112" t="s">
        <v>640</v>
      </c>
      <c r="M112" t="s">
        <v>19760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19761</v>
      </c>
      <c r="T112" t="s">
        <v>19760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19762</v>
      </c>
      <c r="F113">
        <v>200</v>
      </c>
      <c r="G113">
        <v>0</v>
      </c>
      <c r="H113" t="s">
        <v>637</v>
      </c>
      <c r="I113" t="s">
        <v>19763</v>
      </c>
      <c r="J113" t="s">
        <v>695</v>
      </c>
      <c r="K113" t="s">
        <v>639</v>
      </c>
      <c r="L113" t="s">
        <v>640</v>
      </c>
      <c r="M113" t="s">
        <v>19764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19765</v>
      </c>
      <c r="T113" t="s">
        <v>19764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19766</v>
      </c>
      <c r="F114">
        <v>200</v>
      </c>
      <c r="G114">
        <v>0</v>
      </c>
      <c r="H114" t="s">
        <v>637</v>
      </c>
      <c r="I114" t="s">
        <v>14229</v>
      </c>
      <c r="J114" t="s">
        <v>721</v>
      </c>
      <c r="K114" t="s">
        <v>639</v>
      </c>
      <c r="L114" t="s">
        <v>640</v>
      </c>
      <c r="M114" t="s">
        <v>19767</v>
      </c>
      <c r="N114" t="s">
        <v>639</v>
      </c>
      <c r="O114" t="s">
        <v>641</v>
      </c>
      <c r="P114" t="s">
        <v>5</v>
      </c>
      <c r="Q114" t="s">
        <v>642</v>
      </c>
      <c r="R114" t="s">
        <v>640</v>
      </c>
      <c r="S114" t="s">
        <v>19768</v>
      </c>
      <c r="T114" t="s">
        <v>19767</v>
      </c>
    </row>
    <row r="115" spans="1:20" x14ac:dyDescent="0.25">
      <c r="A115" t="s">
        <v>22</v>
      </c>
      <c r="B115" t="s">
        <v>213</v>
      </c>
      <c r="C115">
        <v>64</v>
      </c>
      <c r="D115">
        <v>1</v>
      </c>
      <c r="E115" t="s">
        <v>19769</v>
      </c>
      <c r="F115">
        <v>71</v>
      </c>
      <c r="G115">
        <v>7</v>
      </c>
      <c r="H115" t="s">
        <v>677</v>
      </c>
      <c r="I115" t="s">
        <v>19770</v>
      </c>
      <c r="J115" t="s">
        <v>19771</v>
      </c>
      <c r="K115" t="s">
        <v>14118</v>
      </c>
      <c r="L115" t="s">
        <v>19772</v>
      </c>
      <c r="M115" t="s">
        <v>19773</v>
      </c>
      <c r="N115" t="s">
        <v>639</v>
      </c>
      <c r="O115" t="s">
        <v>678</v>
      </c>
      <c r="P115" t="s">
        <v>23</v>
      </c>
      <c r="Q115" t="s">
        <v>679</v>
      </c>
      <c r="R115" t="s">
        <v>640</v>
      </c>
      <c r="S115" t="s">
        <v>19774</v>
      </c>
      <c r="T115" t="s">
        <v>19773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19775</v>
      </c>
      <c r="F116">
        <v>200</v>
      </c>
      <c r="G116">
        <v>0</v>
      </c>
      <c r="H116" t="s">
        <v>637</v>
      </c>
      <c r="I116" t="s">
        <v>11498</v>
      </c>
      <c r="J116" t="s">
        <v>646</v>
      </c>
      <c r="K116" t="s">
        <v>639</v>
      </c>
      <c r="L116" t="s">
        <v>640</v>
      </c>
      <c r="M116" t="s">
        <v>19776</v>
      </c>
      <c r="N116" t="s">
        <v>639</v>
      </c>
      <c r="O116" t="s">
        <v>647</v>
      </c>
      <c r="P116" t="s">
        <v>5</v>
      </c>
      <c r="Q116" t="s">
        <v>648</v>
      </c>
      <c r="R116" t="s">
        <v>640</v>
      </c>
      <c r="S116" t="s">
        <v>19777</v>
      </c>
      <c r="T116" t="s">
        <v>19778</v>
      </c>
    </row>
    <row r="117" spans="1:20" x14ac:dyDescent="0.25">
      <c r="A117" t="s">
        <v>239</v>
      </c>
      <c r="B117" t="s">
        <v>245</v>
      </c>
      <c r="C117">
        <v>159</v>
      </c>
      <c r="D117">
        <v>1</v>
      </c>
      <c r="E117" t="s">
        <v>19779</v>
      </c>
      <c r="F117">
        <v>128</v>
      </c>
      <c r="G117">
        <v>29</v>
      </c>
      <c r="H117" t="s">
        <v>637</v>
      </c>
      <c r="I117" t="s">
        <v>19780</v>
      </c>
      <c r="J117" t="s">
        <v>664</v>
      </c>
      <c r="K117" t="s">
        <v>639</v>
      </c>
      <c r="L117" t="s">
        <v>640</v>
      </c>
      <c r="M117" t="s">
        <v>19781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19782</v>
      </c>
      <c r="T117" t="s">
        <v>19781</v>
      </c>
    </row>
    <row r="118" spans="1:20" x14ac:dyDescent="0.25">
      <c r="A118" t="s">
        <v>147</v>
      </c>
      <c r="B118" t="s">
        <v>148</v>
      </c>
      <c r="C118">
        <v>50</v>
      </c>
      <c r="D118">
        <v>12</v>
      </c>
      <c r="E118" t="s">
        <v>19783</v>
      </c>
      <c r="F118">
        <v>400</v>
      </c>
      <c r="G118">
        <v>0</v>
      </c>
      <c r="H118" t="s">
        <v>637</v>
      </c>
      <c r="I118" t="s">
        <v>19784</v>
      </c>
      <c r="J118" t="s">
        <v>735</v>
      </c>
      <c r="K118" t="s">
        <v>639</v>
      </c>
      <c r="L118" t="s">
        <v>640</v>
      </c>
      <c r="M118" t="s">
        <v>19785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19786</v>
      </c>
      <c r="T118" t="s">
        <v>19785</v>
      </c>
    </row>
    <row r="119" spans="1:20" x14ac:dyDescent="0.25">
      <c r="A119" t="s">
        <v>239</v>
      </c>
      <c r="B119" t="s">
        <v>245</v>
      </c>
      <c r="C119">
        <v>159</v>
      </c>
      <c r="D119">
        <v>1</v>
      </c>
      <c r="E119" t="s">
        <v>19787</v>
      </c>
      <c r="F119">
        <v>99</v>
      </c>
      <c r="G119">
        <v>0</v>
      </c>
      <c r="H119" t="s">
        <v>637</v>
      </c>
      <c r="I119" t="s">
        <v>16652</v>
      </c>
      <c r="J119" t="s">
        <v>722</v>
      </c>
      <c r="K119" t="s">
        <v>639</v>
      </c>
      <c r="L119" t="s">
        <v>640</v>
      </c>
      <c r="M119" t="s">
        <v>19788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19789</v>
      </c>
      <c r="T119" t="s">
        <v>19788</v>
      </c>
    </row>
    <row r="120" spans="1:20" x14ac:dyDescent="0.25">
      <c r="A120" t="s">
        <v>239</v>
      </c>
      <c r="B120" t="s">
        <v>245</v>
      </c>
      <c r="C120">
        <v>159</v>
      </c>
      <c r="D120">
        <v>1</v>
      </c>
      <c r="E120" t="s">
        <v>19790</v>
      </c>
      <c r="F120">
        <v>102</v>
      </c>
      <c r="G120">
        <v>3</v>
      </c>
      <c r="H120" t="s">
        <v>637</v>
      </c>
      <c r="I120" t="s">
        <v>19791</v>
      </c>
      <c r="J120" t="s">
        <v>756</v>
      </c>
      <c r="K120" t="s">
        <v>639</v>
      </c>
      <c r="L120" t="s">
        <v>640</v>
      </c>
      <c r="M120" t="s">
        <v>19788</v>
      </c>
      <c r="N120" t="s">
        <v>639</v>
      </c>
      <c r="O120" t="s">
        <v>647</v>
      </c>
      <c r="P120" t="s">
        <v>5</v>
      </c>
      <c r="Q120" t="s">
        <v>648</v>
      </c>
      <c r="R120" t="s">
        <v>640</v>
      </c>
      <c r="S120" t="s">
        <v>19792</v>
      </c>
      <c r="T120" t="s">
        <v>19793</v>
      </c>
    </row>
    <row r="121" spans="1:20" x14ac:dyDescent="0.25">
      <c r="A121" t="s">
        <v>516</v>
      </c>
      <c r="B121" t="s">
        <v>120</v>
      </c>
      <c r="C121">
        <v>75</v>
      </c>
      <c r="D121">
        <v>1</v>
      </c>
      <c r="E121" t="s">
        <v>19794</v>
      </c>
      <c r="F121">
        <v>102</v>
      </c>
      <c r="G121">
        <v>27</v>
      </c>
      <c r="H121" t="s">
        <v>649</v>
      </c>
      <c r="I121" t="s">
        <v>12014</v>
      </c>
      <c r="J121" t="s">
        <v>12015</v>
      </c>
      <c r="K121" t="s">
        <v>4824</v>
      </c>
      <c r="L121" t="s">
        <v>847</v>
      </c>
      <c r="M121" t="s">
        <v>19758</v>
      </c>
      <c r="N121" t="s">
        <v>639</v>
      </c>
      <c r="O121" t="s">
        <v>651</v>
      </c>
      <c r="P121" t="s">
        <v>26</v>
      </c>
      <c r="Q121" t="s">
        <v>652</v>
      </c>
      <c r="R121" t="s">
        <v>640</v>
      </c>
      <c r="S121" t="s">
        <v>19795</v>
      </c>
      <c r="T121" t="s">
        <v>19796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19797</v>
      </c>
      <c r="F122">
        <v>200</v>
      </c>
      <c r="G122">
        <v>0</v>
      </c>
      <c r="H122" t="s">
        <v>637</v>
      </c>
      <c r="I122" t="s">
        <v>4938</v>
      </c>
      <c r="J122" t="s">
        <v>864</v>
      </c>
      <c r="K122" t="s">
        <v>639</v>
      </c>
      <c r="L122" t="s">
        <v>640</v>
      </c>
      <c r="M122" t="s">
        <v>19798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19799</v>
      </c>
      <c r="T122" t="s">
        <v>19798</v>
      </c>
    </row>
    <row r="123" spans="1:20" x14ac:dyDescent="0.25">
      <c r="A123" t="s">
        <v>241</v>
      </c>
      <c r="B123" t="s">
        <v>247</v>
      </c>
      <c r="C123">
        <v>159</v>
      </c>
      <c r="D123">
        <v>1</v>
      </c>
      <c r="E123" t="s">
        <v>19800</v>
      </c>
      <c r="F123">
        <v>99</v>
      </c>
      <c r="G123">
        <v>0</v>
      </c>
      <c r="H123" t="s">
        <v>637</v>
      </c>
      <c r="I123" t="s">
        <v>19801</v>
      </c>
      <c r="J123" t="s">
        <v>685</v>
      </c>
      <c r="K123" t="s">
        <v>639</v>
      </c>
      <c r="L123" t="s">
        <v>640</v>
      </c>
      <c r="M123" t="s">
        <v>19802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19803</v>
      </c>
      <c r="T123" t="s">
        <v>19802</v>
      </c>
    </row>
    <row r="124" spans="1:20" x14ac:dyDescent="0.25">
      <c r="A124" t="s">
        <v>241</v>
      </c>
      <c r="B124" t="s">
        <v>247</v>
      </c>
      <c r="C124">
        <v>159</v>
      </c>
      <c r="D124">
        <v>1</v>
      </c>
      <c r="E124" t="s">
        <v>19804</v>
      </c>
      <c r="F124">
        <v>99</v>
      </c>
      <c r="G124">
        <v>0</v>
      </c>
      <c r="H124" t="s">
        <v>637</v>
      </c>
      <c r="I124" t="s">
        <v>19805</v>
      </c>
      <c r="J124" t="s">
        <v>689</v>
      </c>
      <c r="K124" t="s">
        <v>639</v>
      </c>
      <c r="L124" t="s">
        <v>640</v>
      </c>
      <c r="M124" t="s">
        <v>19806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19807</v>
      </c>
      <c r="T124" t="s">
        <v>19802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19808</v>
      </c>
      <c r="F125">
        <v>200</v>
      </c>
      <c r="G125">
        <v>0</v>
      </c>
      <c r="H125" t="s">
        <v>637</v>
      </c>
      <c r="I125" t="s">
        <v>19809</v>
      </c>
      <c r="J125" t="s">
        <v>701</v>
      </c>
      <c r="K125" t="s">
        <v>639</v>
      </c>
      <c r="L125" t="s">
        <v>640</v>
      </c>
      <c r="M125" t="s">
        <v>19810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19811</v>
      </c>
      <c r="T125" t="s">
        <v>19812</v>
      </c>
    </row>
    <row r="126" spans="1:20" x14ac:dyDescent="0.25">
      <c r="A126" t="s">
        <v>601</v>
      </c>
      <c r="B126" t="s">
        <v>602</v>
      </c>
      <c r="C126">
        <v>159</v>
      </c>
      <c r="D126">
        <v>1</v>
      </c>
      <c r="E126" t="s">
        <v>19813</v>
      </c>
      <c r="F126">
        <v>99</v>
      </c>
      <c r="G126">
        <v>0</v>
      </c>
      <c r="H126" t="s">
        <v>637</v>
      </c>
      <c r="I126" t="s">
        <v>19814</v>
      </c>
      <c r="J126" t="s">
        <v>659</v>
      </c>
      <c r="K126" t="s">
        <v>639</v>
      </c>
      <c r="L126" t="s">
        <v>640</v>
      </c>
      <c r="M126" t="s">
        <v>19815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19816</v>
      </c>
      <c r="T126" t="s">
        <v>19812</v>
      </c>
    </row>
    <row r="127" spans="1:20" x14ac:dyDescent="0.25">
      <c r="A127" t="s">
        <v>240</v>
      </c>
      <c r="B127" t="s">
        <v>246</v>
      </c>
      <c r="C127">
        <v>139</v>
      </c>
      <c r="D127">
        <v>1</v>
      </c>
      <c r="E127" t="s">
        <v>19817</v>
      </c>
      <c r="F127">
        <v>215</v>
      </c>
      <c r="G127">
        <v>0</v>
      </c>
      <c r="H127" t="s">
        <v>751</v>
      </c>
      <c r="I127" t="s">
        <v>19818</v>
      </c>
      <c r="J127" t="s">
        <v>19819</v>
      </c>
      <c r="K127" t="s">
        <v>8337</v>
      </c>
      <c r="L127" t="s">
        <v>19820</v>
      </c>
      <c r="M127" t="s">
        <v>19815</v>
      </c>
      <c r="N127" t="s">
        <v>1010</v>
      </c>
      <c r="O127" t="s">
        <v>753</v>
      </c>
      <c r="P127" t="s">
        <v>744</v>
      </c>
      <c r="Q127" t="s">
        <v>745</v>
      </c>
      <c r="R127" t="s">
        <v>640</v>
      </c>
      <c r="S127" t="s">
        <v>19821</v>
      </c>
      <c r="T127" t="s">
        <v>19822</v>
      </c>
    </row>
    <row r="128" spans="1:20" x14ac:dyDescent="0.25">
      <c r="A128" t="s">
        <v>239</v>
      </c>
      <c r="B128" t="s">
        <v>245</v>
      </c>
      <c r="C128">
        <v>139</v>
      </c>
      <c r="D128">
        <v>1</v>
      </c>
      <c r="E128" t="s">
        <v>19817</v>
      </c>
      <c r="F128">
        <v>215</v>
      </c>
      <c r="G128">
        <v>0</v>
      </c>
      <c r="H128" t="s">
        <v>751</v>
      </c>
      <c r="I128" t="s">
        <v>19818</v>
      </c>
      <c r="J128" t="s">
        <v>19819</v>
      </c>
      <c r="K128" t="s">
        <v>8337</v>
      </c>
      <c r="L128" t="s">
        <v>19820</v>
      </c>
      <c r="M128" t="s">
        <v>19815</v>
      </c>
      <c r="N128" t="s">
        <v>1010</v>
      </c>
      <c r="O128" t="s">
        <v>753</v>
      </c>
      <c r="P128" t="s">
        <v>744</v>
      </c>
      <c r="Q128" t="s">
        <v>745</v>
      </c>
      <c r="R128" t="s">
        <v>640</v>
      </c>
      <c r="S128" t="s">
        <v>19821</v>
      </c>
      <c r="T128" t="s">
        <v>19822</v>
      </c>
    </row>
    <row r="129" spans="1:20" x14ac:dyDescent="0.25">
      <c r="A129" t="s">
        <v>147</v>
      </c>
      <c r="B129" t="s">
        <v>148</v>
      </c>
      <c r="C129">
        <v>50</v>
      </c>
      <c r="D129">
        <v>12</v>
      </c>
      <c r="E129" t="s">
        <v>19823</v>
      </c>
      <c r="F129">
        <v>400</v>
      </c>
      <c r="G129">
        <v>0</v>
      </c>
      <c r="H129" t="s">
        <v>637</v>
      </c>
      <c r="I129" t="s">
        <v>13176</v>
      </c>
      <c r="J129" t="s">
        <v>13177</v>
      </c>
      <c r="K129" t="s">
        <v>639</v>
      </c>
      <c r="L129" t="s">
        <v>640</v>
      </c>
      <c r="M129" t="s">
        <v>19824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19825</v>
      </c>
      <c r="T129" t="s">
        <v>19824</v>
      </c>
    </row>
    <row r="130" spans="1:20" x14ac:dyDescent="0.25">
      <c r="A130" t="s">
        <v>241</v>
      </c>
      <c r="B130" t="s">
        <v>247</v>
      </c>
      <c r="C130">
        <v>159</v>
      </c>
      <c r="D130">
        <v>1</v>
      </c>
      <c r="E130" t="s">
        <v>19826</v>
      </c>
      <c r="F130">
        <v>99</v>
      </c>
      <c r="G130">
        <v>0</v>
      </c>
      <c r="H130" t="s">
        <v>637</v>
      </c>
      <c r="I130" t="s">
        <v>19827</v>
      </c>
      <c r="J130" t="s">
        <v>747</v>
      </c>
      <c r="K130" t="s">
        <v>639</v>
      </c>
      <c r="L130" t="s">
        <v>640</v>
      </c>
      <c r="M130" t="s">
        <v>19828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19829</v>
      </c>
      <c r="T130" t="s">
        <v>19828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19830</v>
      </c>
      <c r="F131">
        <v>149</v>
      </c>
      <c r="G131">
        <v>0</v>
      </c>
      <c r="H131" t="s">
        <v>649</v>
      </c>
      <c r="I131" t="s">
        <v>839</v>
      </c>
      <c r="J131" t="s">
        <v>19831</v>
      </c>
      <c r="K131" t="s">
        <v>19832</v>
      </c>
      <c r="L131" t="s">
        <v>937</v>
      </c>
      <c r="M131" t="s">
        <v>19833</v>
      </c>
      <c r="N131" t="s">
        <v>639</v>
      </c>
      <c r="O131" t="s">
        <v>656</v>
      </c>
      <c r="P131" t="s">
        <v>26</v>
      </c>
      <c r="Q131" t="s">
        <v>652</v>
      </c>
      <c r="R131" t="s">
        <v>640</v>
      </c>
      <c r="S131" t="s">
        <v>19834</v>
      </c>
      <c r="T131" t="s">
        <v>19833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3</v>
      </c>
      <c r="E132" t="s">
        <v>19835</v>
      </c>
      <c r="F132">
        <v>100</v>
      </c>
      <c r="G132">
        <v>0</v>
      </c>
      <c r="H132" t="s">
        <v>637</v>
      </c>
      <c r="I132" t="s">
        <v>4231</v>
      </c>
      <c r="J132" t="s">
        <v>726</v>
      </c>
      <c r="K132" t="s">
        <v>639</v>
      </c>
      <c r="L132" t="s">
        <v>640</v>
      </c>
      <c r="M132" t="s">
        <v>19836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19837</v>
      </c>
      <c r="T132" t="s">
        <v>19836</v>
      </c>
    </row>
    <row r="133" spans="1:20" x14ac:dyDescent="0.25">
      <c r="A133" t="s">
        <v>241</v>
      </c>
      <c r="B133" t="s">
        <v>247</v>
      </c>
      <c r="C133">
        <v>159</v>
      </c>
      <c r="D133">
        <v>2</v>
      </c>
      <c r="E133" t="s">
        <v>19838</v>
      </c>
      <c r="F133">
        <v>396</v>
      </c>
      <c r="G133">
        <v>0</v>
      </c>
      <c r="H133" t="s">
        <v>637</v>
      </c>
      <c r="I133" t="s">
        <v>19839</v>
      </c>
      <c r="J133" t="s">
        <v>727</v>
      </c>
      <c r="K133" t="s">
        <v>639</v>
      </c>
      <c r="L133" t="s">
        <v>640</v>
      </c>
      <c r="M133" t="s">
        <v>19840</v>
      </c>
      <c r="N133" t="s">
        <v>639</v>
      </c>
      <c r="O133" t="s">
        <v>647</v>
      </c>
      <c r="P133" t="s">
        <v>5</v>
      </c>
      <c r="Q133" t="s">
        <v>648</v>
      </c>
      <c r="R133" t="s">
        <v>640</v>
      </c>
      <c r="S133" t="s">
        <v>19841</v>
      </c>
      <c r="T133" t="s">
        <v>19840</v>
      </c>
    </row>
    <row r="134" spans="1:20" x14ac:dyDescent="0.25">
      <c r="A134" t="s">
        <v>601</v>
      </c>
      <c r="B134" t="s">
        <v>602</v>
      </c>
      <c r="C134">
        <v>159</v>
      </c>
      <c r="D134">
        <v>2</v>
      </c>
      <c r="E134" t="s">
        <v>19838</v>
      </c>
      <c r="F134">
        <v>396</v>
      </c>
      <c r="G134">
        <v>0</v>
      </c>
      <c r="H134" t="s">
        <v>637</v>
      </c>
      <c r="I134" t="s">
        <v>19839</v>
      </c>
      <c r="J134" t="s">
        <v>727</v>
      </c>
      <c r="K134" t="s">
        <v>639</v>
      </c>
      <c r="L134" t="s">
        <v>640</v>
      </c>
      <c r="M134" t="s">
        <v>19840</v>
      </c>
      <c r="N134" t="s">
        <v>639</v>
      </c>
      <c r="O134" t="s">
        <v>647</v>
      </c>
      <c r="P134" t="s">
        <v>5</v>
      </c>
      <c r="Q134" t="s">
        <v>648</v>
      </c>
      <c r="R134" t="s">
        <v>640</v>
      </c>
      <c r="S134" t="s">
        <v>19841</v>
      </c>
      <c r="T134" t="s">
        <v>19840</v>
      </c>
    </row>
    <row r="135" spans="1:20" x14ac:dyDescent="0.25">
      <c r="A135" t="s">
        <v>241</v>
      </c>
      <c r="B135" t="s">
        <v>247</v>
      </c>
      <c r="C135">
        <v>159</v>
      </c>
      <c r="D135">
        <v>1</v>
      </c>
      <c r="E135" t="s">
        <v>19842</v>
      </c>
      <c r="F135">
        <v>135</v>
      </c>
      <c r="G135">
        <v>36</v>
      </c>
      <c r="H135" t="s">
        <v>637</v>
      </c>
      <c r="I135" t="s">
        <v>19843</v>
      </c>
      <c r="J135" t="s">
        <v>699</v>
      </c>
      <c r="K135" t="s">
        <v>639</v>
      </c>
      <c r="L135" t="s">
        <v>640</v>
      </c>
      <c r="M135" t="s">
        <v>19844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19845</v>
      </c>
      <c r="T135" t="s">
        <v>19844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19846</v>
      </c>
      <c r="F136">
        <v>149</v>
      </c>
      <c r="G136">
        <v>0</v>
      </c>
      <c r="H136" t="s">
        <v>649</v>
      </c>
      <c r="I136" t="s">
        <v>972</v>
      </c>
      <c r="J136" t="s">
        <v>19847</v>
      </c>
      <c r="K136" t="s">
        <v>19848</v>
      </c>
      <c r="L136" t="s">
        <v>849</v>
      </c>
      <c r="M136" t="s">
        <v>19844</v>
      </c>
      <c r="N136" t="s">
        <v>639</v>
      </c>
      <c r="O136" t="s">
        <v>651</v>
      </c>
      <c r="P136" t="s">
        <v>26</v>
      </c>
      <c r="Q136" t="s">
        <v>652</v>
      </c>
      <c r="R136" t="s">
        <v>640</v>
      </c>
      <c r="S136" t="s">
        <v>19849</v>
      </c>
      <c r="T136" t="s">
        <v>19850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19851</v>
      </c>
      <c r="F137">
        <v>203</v>
      </c>
      <c r="G137">
        <v>3</v>
      </c>
      <c r="H137" t="s">
        <v>637</v>
      </c>
      <c r="I137" t="s">
        <v>19791</v>
      </c>
      <c r="J137" t="s">
        <v>756</v>
      </c>
      <c r="K137" t="s">
        <v>639</v>
      </c>
      <c r="L137" t="s">
        <v>640</v>
      </c>
      <c r="M137" t="s">
        <v>19852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19853</v>
      </c>
      <c r="T137" t="s">
        <v>19852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19854</v>
      </c>
      <c r="F138">
        <v>200</v>
      </c>
      <c r="G138">
        <v>0</v>
      </c>
      <c r="H138" t="s">
        <v>637</v>
      </c>
      <c r="I138" t="s">
        <v>1075</v>
      </c>
      <c r="J138" t="s">
        <v>699</v>
      </c>
      <c r="K138" t="s">
        <v>639</v>
      </c>
      <c r="L138" t="s">
        <v>640</v>
      </c>
      <c r="M138" t="s">
        <v>19855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19856</v>
      </c>
      <c r="T138" t="s">
        <v>19855</v>
      </c>
    </row>
    <row r="139" spans="1:20" x14ac:dyDescent="0.25">
      <c r="A139" t="s">
        <v>601</v>
      </c>
      <c r="B139" t="s">
        <v>602</v>
      </c>
      <c r="C139">
        <v>139</v>
      </c>
      <c r="D139">
        <v>1</v>
      </c>
      <c r="E139" t="s">
        <v>19857</v>
      </c>
      <c r="F139">
        <v>215</v>
      </c>
      <c r="G139">
        <v>0</v>
      </c>
      <c r="H139" t="s">
        <v>751</v>
      </c>
      <c r="I139" t="s">
        <v>19858</v>
      </c>
      <c r="J139" t="s">
        <v>19859</v>
      </c>
      <c r="K139" t="s">
        <v>19860</v>
      </c>
      <c r="L139" t="s">
        <v>19861</v>
      </c>
      <c r="M139" t="s">
        <v>19862</v>
      </c>
      <c r="N139" t="s">
        <v>1010</v>
      </c>
      <c r="O139" t="s">
        <v>743</v>
      </c>
      <c r="P139" t="s">
        <v>744</v>
      </c>
      <c r="Q139" t="s">
        <v>745</v>
      </c>
      <c r="R139" t="s">
        <v>640</v>
      </c>
      <c r="S139" t="s">
        <v>19863</v>
      </c>
      <c r="T139" t="s">
        <v>19864</v>
      </c>
    </row>
    <row r="140" spans="1:20" x14ac:dyDescent="0.25">
      <c r="A140" t="s">
        <v>240</v>
      </c>
      <c r="B140" t="s">
        <v>246</v>
      </c>
      <c r="C140">
        <v>139</v>
      </c>
      <c r="D140">
        <v>1</v>
      </c>
      <c r="E140" t="s">
        <v>19857</v>
      </c>
      <c r="F140">
        <v>215</v>
      </c>
      <c r="G140">
        <v>0</v>
      </c>
      <c r="H140" t="s">
        <v>751</v>
      </c>
      <c r="I140" t="s">
        <v>19858</v>
      </c>
      <c r="J140" t="s">
        <v>19859</v>
      </c>
      <c r="K140" t="s">
        <v>19860</v>
      </c>
      <c r="L140" t="s">
        <v>19861</v>
      </c>
      <c r="M140" t="s">
        <v>19862</v>
      </c>
      <c r="N140" t="s">
        <v>1010</v>
      </c>
      <c r="O140" t="s">
        <v>743</v>
      </c>
      <c r="P140" t="s">
        <v>744</v>
      </c>
      <c r="Q140" t="s">
        <v>745</v>
      </c>
      <c r="R140" t="s">
        <v>640</v>
      </c>
      <c r="S140" t="s">
        <v>19863</v>
      </c>
      <c r="T140" t="s">
        <v>19864</v>
      </c>
    </row>
    <row r="141" spans="1:20" x14ac:dyDescent="0.25">
      <c r="A141" t="s">
        <v>240</v>
      </c>
      <c r="B141" t="s">
        <v>246</v>
      </c>
      <c r="C141">
        <v>159</v>
      </c>
      <c r="D141">
        <v>1</v>
      </c>
      <c r="E141" t="s">
        <v>19865</v>
      </c>
      <c r="F141">
        <v>99</v>
      </c>
      <c r="G141">
        <v>0</v>
      </c>
      <c r="H141" t="s">
        <v>637</v>
      </c>
      <c r="I141" t="s">
        <v>19866</v>
      </c>
      <c r="J141" t="s">
        <v>657</v>
      </c>
      <c r="K141" t="s">
        <v>639</v>
      </c>
      <c r="L141" t="s">
        <v>640</v>
      </c>
      <c r="M141" t="s">
        <v>19864</v>
      </c>
      <c r="N141" t="s">
        <v>639</v>
      </c>
      <c r="O141" t="s">
        <v>647</v>
      </c>
      <c r="P141" t="s">
        <v>5</v>
      </c>
      <c r="Q141" t="s">
        <v>648</v>
      </c>
      <c r="R141" t="s">
        <v>640</v>
      </c>
      <c r="S141" t="s">
        <v>19867</v>
      </c>
      <c r="T141" t="s">
        <v>19864</v>
      </c>
    </row>
    <row r="142" spans="1:20" x14ac:dyDescent="0.25">
      <c r="A142" t="s">
        <v>601</v>
      </c>
      <c r="B142" t="s">
        <v>602</v>
      </c>
      <c r="C142">
        <v>159</v>
      </c>
      <c r="D142">
        <v>1</v>
      </c>
      <c r="E142" t="s">
        <v>19868</v>
      </c>
      <c r="F142">
        <v>99</v>
      </c>
      <c r="G142">
        <v>0</v>
      </c>
      <c r="H142" t="s">
        <v>637</v>
      </c>
      <c r="I142" t="s">
        <v>9801</v>
      </c>
      <c r="J142" t="s">
        <v>653</v>
      </c>
      <c r="K142" t="s">
        <v>639</v>
      </c>
      <c r="L142" t="s">
        <v>640</v>
      </c>
      <c r="M142" t="s">
        <v>19869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19870</v>
      </c>
      <c r="T142" t="s">
        <v>19864</v>
      </c>
    </row>
    <row r="143" spans="1:20" x14ac:dyDescent="0.25">
      <c r="A143" t="s">
        <v>240</v>
      </c>
      <c r="B143" t="s">
        <v>246</v>
      </c>
      <c r="C143">
        <v>139</v>
      </c>
      <c r="D143">
        <v>1</v>
      </c>
      <c r="E143" t="s">
        <v>19871</v>
      </c>
      <c r="F143">
        <v>215</v>
      </c>
      <c r="G143">
        <v>0</v>
      </c>
      <c r="H143" t="s">
        <v>751</v>
      </c>
      <c r="I143" t="s">
        <v>19872</v>
      </c>
      <c r="J143" t="s">
        <v>19873</v>
      </c>
      <c r="K143" t="s">
        <v>888</v>
      </c>
      <c r="L143" t="s">
        <v>19874</v>
      </c>
      <c r="M143" t="s">
        <v>19869</v>
      </c>
      <c r="N143" t="s">
        <v>1010</v>
      </c>
      <c r="O143" t="s">
        <v>753</v>
      </c>
      <c r="P143" t="s">
        <v>744</v>
      </c>
      <c r="Q143" t="s">
        <v>745</v>
      </c>
      <c r="R143" t="s">
        <v>640</v>
      </c>
      <c r="S143" t="s">
        <v>19875</v>
      </c>
      <c r="T143" t="s">
        <v>19869</v>
      </c>
    </row>
    <row r="144" spans="1:20" x14ac:dyDescent="0.25">
      <c r="A144" t="s">
        <v>241</v>
      </c>
      <c r="B144" t="s">
        <v>247</v>
      </c>
      <c r="C144">
        <v>139</v>
      </c>
      <c r="D144">
        <v>1</v>
      </c>
      <c r="E144" t="s">
        <v>19871</v>
      </c>
      <c r="F144">
        <v>215</v>
      </c>
      <c r="G144">
        <v>0</v>
      </c>
      <c r="H144" t="s">
        <v>751</v>
      </c>
      <c r="I144" t="s">
        <v>19872</v>
      </c>
      <c r="J144" t="s">
        <v>19873</v>
      </c>
      <c r="K144" t="s">
        <v>888</v>
      </c>
      <c r="L144" t="s">
        <v>19874</v>
      </c>
      <c r="M144" t="s">
        <v>19869</v>
      </c>
      <c r="N144" t="s">
        <v>1010</v>
      </c>
      <c r="O144" t="s">
        <v>753</v>
      </c>
      <c r="P144" t="s">
        <v>744</v>
      </c>
      <c r="Q144" t="s">
        <v>745</v>
      </c>
      <c r="R144" t="s">
        <v>640</v>
      </c>
      <c r="S144" t="s">
        <v>19875</v>
      </c>
      <c r="T144" t="s">
        <v>19869</v>
      </c>
    </row>
    <row r="145" spans="1:20" x14ac:dyDescent="0.25">
      <c r="A145" t="s">
        <v>240</v>
      </c>
      <c r="B145" t="s">
        <v>246</v>
      </c>
      <c r="C145">
        <v>139</v>
      </c>
      <c r="D145">
        <v>1</v>
      </c>
      <c r="E145" t="s">
        <v>19876</v>
      </c>
      <c r="F145">
        <v>215</v>
      </c>
      <c r="G145">
        <v>0</v>
      </c>
      <c r="H145" t="s">
        <v>751</v>
      </c>
      <c r="I145" t="s">
        <v>19877</v>
      </c>
      <c r="J145" t="s">
        <v>19878</v>
      </c>
      <c r="K145" t="s">
        <v>1060</v>
      </c>
      <c r="L145" t="s">
        <v>19879</v>
      </c>
      <c r="M145" t="s">
        <v>19880</v>
      </c>
      <c r="N145" t="s">
        <v>1010</v>
      </c>
      <c r="O145" t="s">
        <v>753</v>
      </c>
      <c r="P145" t="s">
        <v>744</v>
      </c>
      <c r="Q145" t="s">
        <v>745</v>
      </c>
      <c r="R145" t="s">
        <v>640</v>
      </c>
      <c r="S145" t="s">
        <v>19881</v>
      </c>
      <c r="T145" t="s">
        <v>19880</v>
      </c>
    </row>
    <row r="146" spans="1:20" x14ac:dyDescent="0.25">
      <c r="A146" t="s">
        <v>239</v>
      </c>
      <c r="B146" t="s">
        <v>245</v>
      </c>
      <c r="C146">
        <v>139</v>
      </c>
      <c r="D146">
        <v>1</v>
      </c>
      <c r="E146" t="s">
        <v>19876</v>
      </c>
      <c r="F146">
        <v>215</v>
      </c>
      <c r="G146">
        <v>0</v>
      </c>
      <c r="H146" t="s">
        <v>751</v>
      </c>
      <c r="I146" t="s">
        <v>19877</v>
      </c>
      <c r="J146" t="s">
        <v>19878</v>
      </c>
      <c r="K146" t="s">
        <v>1060</v>
      </c>
      <c r="L146" t="s">
        <v>19879</v>
      </c>
      <c r="M146" t="s">
        <v>19880</v>
      </c>
      <c r="N146" t="s">
        <v>1010</v>
      </c>
      <c r="O146" t="s">
        <v>753</v>
      </c>
      <c r="P146" t="s">
        <v>744</v>
      </c>
      <c r="Q146" t="s">
        <v>745</v>
      </c>
      <c r="R146" t="s">
        <v>640</v>
      </c>
      <c r="S146" t="s">
        <v>19881</v>
      </c>
      <c r="T146" t="s">
        <v>19880</v>
      </c>
    </row>
    <row r="147" spans="1:20" x14ac:dyDescent="0.25">
      <c r="A147" t="s">
        <v>239</v>
      </c>
      <c r="B147" t="s">
        <v>245</v>
      </c>
      <c r="C147">
        <v>159</v>
      </c>
      <c r="D147">
        <v>1</v>
      </c>
      <c r="E147" t="s">
        <v>19882</v>
      </c>
      <c r="F147">
        <v>99</v>
      </c>
      <c r="G147">
        <v>0</v>
      </c>
      <c r="H147" t="s">
        <v>637</v>
      </c>
      <c r="I147" t="s">
        <v>19883</v>
      </c>
      <c r="J147" t="s">
        <v>692</v>
      </c>
      <c r="K147" t="s">
        <v>639</v>
      </c>
      <c r="L147" t="s">
        <v>640</v>
      </c>
      <c r="M147" t="s">
        <v>19884</v>
      </c>
      <c r="N147" t="s">
        <v>639</v>
      </c>
      <c r="O147" t="s">
        <v>647</v>
      </c>
      <c r="P147" t="s">
        <v>5</v>
      </c>
      <c r="Q147" t="s">
        <v>648</v>
      </c>
      <c r="R147" t="s">
        <v>640</v>
      </c>
      <c r="S147" t="s">
        <v>19885</v>
      </c>
      <c r="T147" t="s">
        <v>19884</v>
      </c>
    </row>
    <row r="148" spans="1:20" x14ac:dyDescent="0.25">
      <c r="A148" t="s">
        <v>18</v>
      </c>
      <c r="B148" t="s">
        <v>19</v>
      </c>
      <c r="C148">
        <v>66.666666666666671</v>
      </c>
      <c r="D148">
        <v>3</v>
      </c>
      <c r="E148" t="s">
        <v>19886</v>
      </c>
      <c r="F148">
        <v>129</v>
      </c>
      <c r="G148">
        <v>0</v>
      </c>
      <c r="H148" t="s">
        <v>637</v>
      </c>
      <c r="I148" t="s">
        <v>19887</v>
      </c>
      <c r="J148" t="s">
        <v>771</v>
      </c>
      <c r="K148" t="s">
        <v>639</v>
      </c>
      <c r="L148" t="s">
        <v>640</v>
      </c>
      <c r="M148" t="s">
        <v>19888</v>
      </c>
      <c r="N148" t="s">
        <v>639</v>
      </c>
      <c r="O148" t="s">
        <v>647</v>
      </c>
      <c r="P148" t="s">
        <v>5</v>
      </c>
      <c r="Q148" t="s">
        <v>648</v>
      </c>
      <c r="R148" t="s">
        <v>640</v>
      </c>
      <c r="S148" t="s">
        <v>19889</v>
      </c>
      <c r="T148" t="s">
        <v>19890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19891</v>
      </c>
      <c r="F149">
        <v>190</v>
      </c>
      <c r="G149">
        <v>0</v>
      </c>
      <c r="H149" t="s">
        <v>661</v>
      </c>
      <c r="I149" t="s">
        <v>4693</v>
      </c>
      <c r="J149" t="s">
        <v>705</v>
      </c>
      <c r="K149" t="s">
        <v>639</v>
      </c>
      <c r="L149" t="s">
        <v>640</v>
      </c>
      <c r="M149" t="s">
        <v>19892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19893</v>
      </c>
      <c r="T149" t="s">
        <v>19892</v>
      </c>
    </row>
    <row r="150" spans="1:20" x14ac:dyDescent="0.25">
      <c r="A150" t="s">
        <v>101</v>
      </c>
      <c r="B150" t="s">
        <v>12585</v>
      </c>
      <c r="C150">
        <v>120</v>
      </c>
      <c r="D150">
        <v>1</v>
      </c>
      <c r="E150" t="s">
        <v>19891</v>
      </c>
      <c r="F150">
        <v>190</v>
      </c>
      <c r="G150">
        <v>0</v>
      </c>
      <c r="H150" t="s">
        <v>661</v>
      </c>
      <c r="I150" t="s">
        <v>4693</v>
      </c>
      <c r="J150" t="s">
        <v>705</v>
      </c>
      <c r="K150" t="s">
        <v>639</v>
      </c>
      <c r="L150" t="s">
        <v>640</v>
      </c>
      <c r="M150" t="s">
        <v>19892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19893</v>
      </c>
      <c r="T150" t="s">
        <v>19892</v>
      </c>
    </row>
    <row r="151" spans="1:20" x14ac:dyDescent="0.25">
      <c r="A151" t="s">
        <v>72</v>
      </c>
      <c r="B151" t="s">
        <v>108</v>
      </c>
      <c r="C151">
        <v>66</v>
      </c>
      <c r="D151">
        <v>1</v>
      </c>
      <c r="E151" t="s">
        <v>19894</v>
      </c>
      <c r="F151">
        <v>249</v>
      </c>
      <c r="G151">
        <v>0</v>
      </c>
      <c r="H151" t="s">
        <v>649</v>
      </c>
      <c r="I151" t="s">
        <v>718</v>
      </c>
      <c r="J151" t="s">
        <v>19895</v>
      </c>
      <c r="K151" t="s">
        <v>13605</v>
      </c>
      <c r="L151" t="s">
        <v>10848</v>
      </c>
      <c r="M151" t="s">
        <v>19896</v>
      </c>
      <c r="N151" t="s">
        <v>639</v>
      </c>
      <c r="O151" t="s">
        <v>651</v>
      </c>
      <c r="P151" t="s">
        <v>26</v>
      </c>
      <c r="Q151" t="s">
        <v>652</v>
      </c>
      <c r="R151" t="s">
        <v>640</v>
      </c>
      <c r="S151" t="s">
        <v>19897</v>
      </c>
      <c r="T151" t="s">
        <v>19896</v>
      </c>
    </row>
    <row r="152" spans="1:20" x14ac:dyDescent="0.25">
      <c r="A152" t="s">
        <v>101</v>
      </c>
      <c r="B152" t="s">
        <v>74</v>
      </c>
      <c r="C152">
        <v>66</v>
      </c>
      <c r="D152">
        <v>1</v>
      </c>
      <c r="E152" t="s">
        <v>19894</v>
      </c>
      <c r="F152">
        <v>249</v>
      </c>
      <c r="G152">
        <v>0</v>
      </c>
      <c r="H152" t="s">
        <v>649</v>
      </c>
      <c r="I152" t="s">
        <v>718</v>
      </c>
      <c r="J152" t="s">
        <v>19895</v>
      </c>
      <c r="K152" t="s">
        <v>13605</v>
      </c>
      <c r="L152" t="s">
        <v>10848</v>
      </c>
      <c r="M152" t="s">
        <v>19896</v>
      </c>
      <c r="N152" t="s">
        <v>639</v>
      </c>
      <c r="O152" t="s">
        <v>651</v>
      </c>
      <c r="P152" t="s">
        <v>26</v>
      </c>
      <c r="Q152" t="s">
        <v>652</v>
      </c>
      <c r="R152" t="s">
        <v>640</v>
      </c>
      <c r="S152" t="s">
        <v>19897</v>
      </c>
      <c r="T152" t="s">
        <v>19896</v>
      </c>
    </row>
    <row r="153" spans="1:20" x14ac:dyDescent="0.25">
      <c r="A153" t="s">
        <v>22</v>
      </c>
      <c r="B153" t="s">
        <v>27</v>
      </c>
      <c r="C153">
        <v>67</v>
      </c>
      <c r="D153">
        <v>1</v>
      </c>
      <c r="E153" t="s">
        <v>19894</v>
      </c>
      <c r="F153">
        <v>249</v>
      </c>
      <c r="G153">
        <v>0</v>
      </c>
      <c r="H153" t="s">
        <v>649</v>
      </c>
      <c r="I153" t="s">
        <v>718</v>
      </c>
      <c r="J153" t="s">
        <v>19895</v>
      </c>
      <c r="K153" t="s">
        <v>13605</v>
      </c>
      <c r="L153" t="s">
        <v>10848</v>
      </c>
      <c r="M153" t="s">
        <v>19896</v>
      </c>
      <c r="N153" t="s">
        <v>639</v>
      </c>
      <c r="O153" t="s">
        <v>651</v>
      </c>
      <c r="P153" t="s">
        <v>26</v>
      </c>
      <c r="Q153" t="s">
        <v>652</v>
      </c>
      <c r="R153" t="s">
        <v>640</v>
      </c>
      <c r="S153" t="s">
        <v>19897</v>
      </c>
      <c r="T153" t="s">
        <v>19896</v>
      </c>
    </row>
    <row r="154" spans="1:20" x14ac:dyDescent="0.25">
      <c r="A154" t="s">
        <v>22</v>
      </c>
      <c r="B154" t="s">
        <v>27</v>
      </c>
      <c r="C154">
        <v>66.333333333333329</v>
      </c>
      <c r="D154">
        <v>3</v>
      </c>
      <c r="E154" t="s">
        <v>19898</v>
      </c>
      <c r="F154">
        <v>247.5</v>
      </c>
      <c r="G154">
        <v>45</v>
      </c>
      <c r="H154" t="s">
        <v>677</v>
      </c>
      <c r="I154" t="s">
        <v>19899</v>
      </c>
      <c r="J154" t="s">
        <v>19900</v>
      </c>
      <c r="K154" t="s">
        <v>992</v>
      </c>
      <c r="L154" t="s">
        <v>19901</v>
      </c>
      <c r="M154" t="s">
        <v>19896</v>
      </c>
      <c r="N154" t="s">
        <v>639</v>
      </c>
      <c r="O154" t="s">
        <v>678</v>
      </c>
      <c r="P154" t="s">
        <v>23</v>
      </c>
      <c r="Q154" t="s">
        <v>679</v>
      </c>
      <c r="R154" t="s">
        <v>640</v>
      </c>
      <c r="S154" t="s">
        <v>19902</v>
      </c>
      <c r="T154" t="s">
        <v>19896</v>
      </c>
    </row>
    <row r="155" spans="1:20" x14ac:dyDescent="0.25">
      <c r="A155" t="s">
        <v>22</v>
      </c>
      <c r="B155" t="s">
        <v>27</v>
      </c>
      <c r="C155">
        <v>66.333333333333329</v>
      </c>
      <c r="D155">
        <v>3</v>
      </c>
      <c r="E155" t="s">
        <v>19903</v>
      </c>
      <c r="F155">
        <v>197</v>
      </c>
      <c r="G155">
        <v>0</v>
      </c>
      <c r="H155" t="s">
        <v>637</v>
      </c>
      <c r="I155" t="s">
        <v>19904</v>
      </c>
      <c r="J155" t="s">
        <v>645</v>
      </c>
      <c r="K155" t="s">
        <v>639</v>
      </c>
      <c r="L155" t="s">
        <v>640</v>
      </c>
      <c r="M155" t="s">
        <v>19905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19906</v>
      </c>
      <c r="T155" t="s">
        <v>19905</v>
      </c>
    </row>
    <row r="156" spans="1:20" x14ac:dyDescent="0.25">
      <c r="A156" t="s">
        <v>241</v>
      </c>
      <c r="B156" t="s">
        <v>247</v>
      </c>
      <c r="C156">
        <v>162</v>
      </c>
      <c r="D156">
        <v>1</v>
      </c>
      <c r="E156" t="s">
        <v>19907</v>
      </c>
      <c r="F156">
        <v>507</v>
      </c>
      <c r="G156">
        <v>0</v>
      </c>
      <c r="H156" t="s">
        <v>649</v>
      </c>
      <c r="I156" t="s">
        <v>18503</v>
      </c>
      <c r="J156" t="s">
        <v>19908</v>
      </c>
      <c r="K156" t="s">
        <v>10750</v>
      </c>
      <c r="L156" t="s">
        <v>894</v>
      </c>
      <c r="M156" t="s">
        <v>19909</v>
      </c>
      <c r="N156" t="s">
        <v>639</v>
      </c>
      <c r="O156" t="s">
        <v>651</v>
      </c>
      <c r="P156" t="s">
        <v>26</v>
      </c>
      <c r="Q156" t="s">
        <v>652</v>
      </c>
      <c r="R156" t="s">
        <v>640</v>
      </c>
      <c r="S156" t="s">
        <v>19910</v>
      </c>
      <c r="T156" t="s">
        <v>19909</v>
      </c>
    </row>
    <row r="157" spans="1:20" x14ac:dyDescent="0.25">
      <c r="A157" t="s">
        <v>22</v>
      </c>
      <c r="B157" t="s">
        <v>27</v>
      </c>
      <c r="C157">
        <v>117</v>
      </c>
      <c r="D157">
        <v>1</v>
      </c>
      <c r="E157" t="s">
        <v>19907</v>
      </c>
      <c r="F157">
        <v>507</v>
      </c>
      <c r="G157">
        <v>0</v>
      </c>
      <c r="H157" t="s">
        <v>649</v>
      </c>
      <c r="I157" t="s">
        <v>18503</v>
      </c>
      <c r="J157" t="s">
        <v>19908</v>
      </c>
      <c r="K157" t="s">
        <v>10750</v>
      </c>
      <c r="L157" t="s">
        <v>894</v>
      </c>
      <c r="M157" t="s">
        <v>19909</v>
      </c>
      <c r="N157" t="s">
        <v>639</v>
      </c>
      <c r="O157" t="s">
        <v>651</v>
      </c>
      <c r="P157" t="s">
        <v>26</v>
      </c>
      <c r="Q157" t="s">
        <v>652</v>
      </c>
      <c r="R157" t="s">
        <v>640</v>
      </c>
      <c r="S157" t="s">
        <v>19910</v>
      </c>
      <c r="T157" t="s">
        <v>19909</v>
      </c>
    </row>
    <row r="158" spans="1:20" x14ac:dyDescent="0.25">
      <c r="A158" t="s">
        <v>239</v>
      </c>
      <c r="B158" t="s">
        <v>245</v>
      </c>
      <c r="C158">
        <v>139</v>
      </c>
      <c r="D158">
        <v>1</v>
      </c>
      <c r="E158" t="s">
        <v>19907</v>
      </c>
      <c r="F158">
        <v>507</v>
      </c>
      <c r="G158">
        <v>0</v>
      </c>
      <c r="H158" t="s">
        <v>649</v>
      </c>
      <c r="I158" t="s">
        <v>18503</v>
      </c>
      <c r="J158" t="s">
        <v>19908</v>
      </c>
      <c r="K158" t="s">
        <v>10750</v>
      </c>
      <c r="L158" t="s">
        <v>894</v>
      </c>
      <c r="M158" t="s">
        <v>19909</v>
      </c>
      <c r="N158" t="s">
        <v>639</v>
      </c>
      <c r="O158" t="s">
        <v>651</v>
      </c>
      <c r="P158" t="s">
        <v>26</v>
      </c>
      <c r="Q158" t="s">
        <v>652</v>
      </c>
      <c r="R158" t="s">
        <v>640</v>
      </c>
      <c r="S158" t="s">
        <v>19910</v>
      </c>
      <c r="T158" t="s">
        <v>19909</v>
      </c>
    </row>
    <row r="159" spans="1:20" x14ac:dyDescent="0.25">
      <c r="A159" t="s">
        <v>101</v>
      </c>
      <c r="B159" t="s">
        <v>74</v>
      </c>
      <c r="C159">
        <v>99</v>
      </c>
      <c r="D159">
        <v>1</v>
      </c>
      <c r="E159" t="s">
        <v>19907</v>
      </c>
      <c r="F159">
        <v>507</v>
      </c>
      <c r="G159">
        <v>0</v>
      </c>
      <c r="H159" t="s">
        <v>649</v>
      </c>
      <c r="I159" t="s">
        <v>18503</v>
      </c>
      <c r="J159" t="s">
        <v>19908</v>
      </c>
      <c r="K159" t="s">
        <v>10750</v>
      </c>
      <c r="L159" t="s">
        <v>894</v>
      </c>
      <c r="M159" t="s">
        <v>19909</v>
      </c>
      <c r="N159" t="s">
        <v>639</v>
      </c>
      <c r="O159" t="s">
        <v>651</v>
      </c>
      <c r="P159" t="s">
        <v>26</v>
      </c>
      <c r="Q159" t="s">
        <v>652</v>
      </c>
      <c r="R159" t="s">
        <v>640</v>
      </c>
      <c r="S159" t="s">
        <v>19910</v>
      </c>
      <c r="T159" t="s">
        <v>19909</v>
      </c>
    </row>
    <row r="160" spans="1:20" x14ac:dyDescent="0.25">
      <c r="A160" t="s">
        <v>22</v>
      </c>
      <c r="B160" t="s">
        <v>27</v>
      </c>
      <c r="C160">
        <v>66.333333333333329</v>
      </c>
      <c r="D160">
        <v>3</v>
      </c>
      <c r="E160" t="s">
        <v>19911</v>
      </c>
      <c r="F160">
        <v>197</v>
      </c>
      <c r="G160">
        <v>0</v>
      </c>
      <c r="H160" t="s">
        <v>637</v>
      </c>
      <c r="I160" t="s">
        <v>13176</v>
      </c>
      <c r="J160" t="s">
        <v>13177</v>
      </c>
      <c r="K160" t="s">
        <v>639</v>
      </c>
      <c r="L160" t="s">
        <v>640</v>
      </c>
      <c r="M160" t="s">
        <v>19909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19912</v>
      </c>
      <c r="T160" t="s">
        <v>19909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19913</v>
      </c>
      <c r="F161">
        <v>200</v>
      </c>
      <c r="G161">
        <v>0</v>
      </c>
      <c r="H161" t="s">
        <v>637</v>
      </c>
      <c r="I161" t="s">
        <v>797</v>
      </c>
      <c r="J161" t="s">
        <v>655</v>
      </c>
      <c r="K161" t="s">
        <v>639</v>
      </c>
      <c r="L161" t="s">
        <v>640</v>
      </c>
      <c r="M161" t="s">
        <v>19914</v>
      </c>
      <c r="N161" t="s">
        <v>639</v>
      </c>
      <c r="O161" t="s">
        <v>647</v>
      </c>
      <c r="P161" t="s">
        <v>5</v>
      </c>
      <c r="Q161" t="s">
        <v>648</v>
      </c>
      <c r="R161" t="s">
        <v>640</v>
      </c>
      <c r="S161" t="s">
        <v>19915</v>
      </c>
      <c r="T161" t="s">
        <v>19914</v>
      </c>
    </row>
    <row r="162" spans="1:20" x14ac:dyDescent="0.25">
      <c r="A162" t="s">
        <v>239</v>
      </c>
      <c r="B162" t="s">
        <v>245</v>
      </c>
      <c r="C162">
        <v>159</v>
      </c>
      <c r="D162">
        <v>5</v>
      </c>
      <c r="E162" t="s">
        <v>19916</v>
      </c>
      <c r="F162">
        <v>495</v>
      </c>
      <c r="G162">
        <v>0</v>
      </c>
      <c r="H162" t="s">
        <v>637</v>
      </c>
      <c r="I162" t="s">
        <v>19917</v>
      </c>
      <c r="J162" t="s">
        <v>697</v>
      </c>
      <c r="K162" t="s">
        <v>639</v>
      </c>
      <c r="L162" t="s">
        <v>640</v>
      </c>
      <c r="M162" t="s">
        <v>19918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19919</v>
      </c>
      <c r="T162" t="s">
        <v>19918</v>
      </c>
    </row>
    <row r="163" spans="1:20" x14ac:dyDescent="0.25">
      <c r="A163" t="s">
        <v>22</v>
      </c>
      <c r="B163" t="s">
        <v>27</v>
      </c>
      <c r="C163">
        <v>66.333333333333329</v>
      </c>
      <c r="D163">
        <v>3</v>
      </c>
      <c r="E163" t="s">
        <v>19920</v>
      </c>
      <c r="F163">
        <v>197</v>
      </c>
      <c r="G163">
        <v>0</v>
      </c>
      <c r="H163" t="s">
        <v>637</v>
      </c>
      <c r="I163" t="s">
        <v>19921</v>
      </c>
      <c r="J163" t="s">
        <v>645</v>
      </c>
      <c r="K163" t="s">
        <v>639</v>
      </c>
      <c r="L163" t="s">
        <v>640</v>
      </c>
      <c r="M163" t="s">
        <v>19922</v>
      </c>
      <c r="N163" t="s">
        <v>639</v>
      </c>
      <c r="O163" t="s">
        <v>647</v>
      </c>
      <c r="P163" t="s">
        <v>5</v>
      </c>
      <c r="Q163" t="s">
        <v>648</v>
      </c>
      <c r="R163" t="s">
        <v>640</v>
      </c>
      <c r="S163" t="s">
        <v>19923</v>
      </c>
      <c r="T163" t="s">
        <v>19922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19924</v>
      </c>
      <c r="F164">
        <v>200</v>
      </c>
      <c r="G164">
        <v>0</v>
      </c>
      <c r="H164" t="s">
        <v>637</v>
      </c>
      <c r="I164" t="s">
        <v>19925</v>
      </c>
      <c r="J164" t="s">
        <v>750</v>
      </c>
      <c r="K164" t="s">
        <v>639</v>
      </c>
      <c r="L164" t="s">
        <v>640</v>
      </c>
      <c r="M164" t="s">
        <v>19926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19927</v>
      </c>
      <c r="T164" t="s">
        <v>19926</v>
      </c>
    </row>
    <row r="165" spans="1:20" x14ac:dyDescent="0.25">
      <c r="A165" t="s">
        <v>239</v>
      </c>
      <c r="B165" t="s">
        <v>245</v>
      </c>
      <c r="C165">
        <v>159</v>
      </c>
      <c r="D165">
        <v>1</v>
      </c>
      <c r="E165" t="s">
        <v>19928</v>
      </c>
      <c r="F165">
        <v>99</v>
      </c>
      <c r="G165">
        <v>0</v>
      </c>
      <c r="H165" t="s">
        <v>637</v>
      </c>
      <c r="I165" t="s">
        <v>19929</v>
      </c>
      <c r="J165" t="s">
        <v>754</v>
      </c>
      <c r="K165" t="s">
        <v>639</v>
      </c>
      <c r="L165" t="s">
        <v>640</v>
      </c>
      <c r="M165" t="s">
        <v>19930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19931</v>
      </c>
      <c r="T165" t="s">
        <v>19930</v>
      </c>
    </row>
    <row r="166" spans="1:20" x14ac:dyDescent="0.25">
      <c r="A166" t="s">
        <v>101</v>
      </c>
      <c r="B166" t="s">
        <v>12585</v>
      </c>
      <c r="C166">
        <v>0</v>
      </c>
      <c r="D166">
        <v>1</v>
      </c>
      <c r="E166" t="s">
        <v>19932</v>
      </c>
      <c r="F166">
        <v>0</v>
      </c>
      <c r="G166">
        <v>0</v>
      </c>
      <c r="H166" t="s">
        <v>637</v>
      </c>
      <c r="I166" t="s">
        <v>19933</v>
      </c>
      <c r="J166" t="s">
        <v>707</v>
      </c>
      <c r="K166" t="s">
        <v>639</v>
      </c>
      <c r="L166" t="s">
        <v>640</v>
      </c>
      <c r="M166" t="s">
        <v>19934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19935</v>
      </c>
      <c r="T166" t="s">
        <v>19934</v>
      </c>
    </row>
    <row r="167" spans="1:20" x14ac:dyDescent="0.25">
      <c r="A167" t="s">
        <v>601</v>
      </c>
      <c r="B167" t="s">
        <v>602</v>
      </c>
      <c r="C167">
        <v>0</v>
      </c>
      <c r="D167">
        <v>1</v>
      </c>
      <c r="E167" t="s">
        <v>19936</v>
      </c>
      <c r="F167">
        <v>0</v>
      </c>
      <c r="G167">
        <v>0</v>
      </c>
      <c r="H167" t="s">
        <v>637</v>
      </c>
      <c r="I167" t="s">
        <v>19937</v>
      </c>
      <c r="J167" t="s">
        <v>695</v>
      </c>
      <c r="K167" t="s">
        <v>639</v>
      </c>
      <c r="L167" t="s">
        <v>640</v>
      </c>
      <c r="M167" t="s">
        <v>19938</v>
      </c>
      <c r="N167" t="s">
        <v>639</v>
      </c>
      <c r="O167" t="s">
        <v>647</v>
      </c>
      <c r="P167" t="s">
        <v>5</v>
      </c>
      <c r="Q167" t="s">
        <v>648</v>
      </c>
      <c r="R167" t="s">
        <v>640</v>
      </c>
      <c r="S167" t="s">
        <v>19939</v>
      </c>
      <c r="T167" t="s">
        <v>19938</v>
      </c>
    </row>
    <row r="168" spans="1:20" x14ac:dyDescent="0.25">
      <c r="A168" t="s">
        <v>22</v>
      </c>
      <c r="B168" t="s">
        <v>27</v>
      </c>
      <c r="C168">
        <v>66.333333333333329</v>
      </c>
      <c r="D168">
        <v>3</v>
      </c>
      <c r="E168" t="s">
        <v>19940</v>
      </c>
      <c r="F168">
        <v>197</v>
      </c>
      <c r="G168">
        <v>0</v>
      </c>
      <c r="H168" t="s">
        <v>637</v>
      </c>
      <c r="I168" t="s">
        <v>19941</v>
      </c>
      <c r="J168" t="s">
        <v>653</v>
      </c>
      <c r="K168" t="s">
        <v>639</v>
      </c>
      <c r="L168" t="s">
        <v>640</v>
      </c>
      <c r="M168" t="s">
        <v>19942</v>
      </c>
      <c r="N168" t="s">
        <v>639</v>
      </c>
      <c r="O168" t="s">
        <v>641</v>
      </c>
      <c r="P168" t="s">
        <v>5</v>
      </c>
      <c r="Q168" t="s">
        <v>642</v>
      </c>
      <c r="R168" t="s">
        <v>640</v>
      </c>
      <c r="S168" t="s">
        <v>19943</v>
      </c>
      <c r="T168" t="s">
        <v>19942</v>
      </c>
    </row>
    <row r="169" spans="1:20" x14ac:dyDescent="0.25">
      <c r="A169" t="s">
        <v>240</v>
      </c>
      <c r="B169" t="s">
        <v>246</v>
      </c>
      <c r="C169">
        <v>159</v>
      </c>
      <c r="D169">
        <v>1</v>
      </c>
      <c r="E169" t="s">
        <v>19944</v>
      </c>
      <c r="F169">
        <v>117</v>
      </c>
      <c r="G169">
        <v>18</v>
      </c>
      <c r="H169" t="s">
        <v>637</v>
      </c>
      <c r="I169" t="s">
        <v>19945</v>
      </c>
      <c r="J169" t="s">
        <v>689</v>
      </c>
      <c r="K169" t="s">
        <v>639</v>
      </c>
      <c r="L169" t="s">
        <v>640</v>
      </c>
      <c r="M169" t="s">
        <v>19946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19947</v>
      </c>
      <c r="T169" t="s">
        <v>19946</v>
      </c>
    </row>
    <row r="170" spans="1:20" x14ac:dyDescent="0.25">
      <c r="A170" t="s">
        <v>147</v>
      </c>
      <c r="B170" t="s">
        <v>148</v>
      </c>
      <c r="C170">
        <v>50</v>
      </c>
      <c r="D170">
        <v>6</v>
      </c>
      <c r="E170" t="s">
        <v>19948</v>
      </c>
      <c r="F170">
        <v>200</v>
      </c>
      <c r="G170">
        <v>0</v>
      </c>
      <c r="H170" t="s">
        <v>637</v>
      </c>
      <c r="I170" t="s">
        <v>19949</v>
      </c>
      <c r="J170" t="s">
        <v>702</v>
      </c>
      <c r="K170" t="s">
        <v>639</v>
      </c>
      <c r="L170" t="s">
        <v>640</v>
      </c>
      <c r="M170" t="s">
        <v>19950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19951</v>
      </c>
      <c r="T170" t="s">
        <v>19950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19952</v>
      </c>
      <c r="F171">
        <v>200</v>
      </c>
      <c r="G171">
        <v>0</v>
      </c>
      <c r="H171" t="s">
        <v>637</v>
      </c>
      <c r="I171" t="s">
        <v>19953</v>
      </c>
      <c r="J171" t="s">
        <v>670</v>
      </c>
      <c r="K171" t="s">
        <v>639</v>
      </c>
      <c r="L171" t="s">
        <v>640</v>
      </c>
      <c r="M171" t="s">
        <v>19954</v>
      </c>
      <c r="N171" t="s">
        <v>639</v>
      </c>
      <c r="O171" t="s">
        <v>647</v>
      </c>
      <c r="P171" t="s">
        <v>5</v>
      </c>
      <c r="Q171" t="s">
        <v>648</v>
      </c>
      <c r="R171" t="s">
        <v>640</v>
      </c>
      <c r="S171" t="s">
        <v>19955</v>
      </c>
      <c r="T171" t="s">
        <v>19956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19957</v>
      </c>
      <c r="F172">
        <v>200</v>
      </c>
      <c r="G172">
        <v>0</v>
      </c>
      <c r="H172" t="s">
        <v>637</v>
      </c>
      <c r="I172" t="s">
        <v>19958</v>
      </c>
      <c r="J172" t="s">
        <v>702</v>
      </c>
      <c r="K172" t="s">
        <v>639</v>
      </c>
      <c r="L172" t="s">
        <v>640</v>
      </c>
      <c r="M172" t="s">
        <v>19956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19959</v>
      </c>
      <c r="T172" t="s">
        <v>19956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19960</v>
      </c>
      <c r="F173">
        <v>200</v>
      </c>
      <c r="G173">
        <v>0</v>
      </c>
      <c r="H173" t="s">
        <v>637</v>
      </c>
      <c r="I173" t="s">
        <v>19961</v>
      </c>
      <c r="J173" t="s">
        <v>732</v>
      </c>
      <c r="K173" t="s">
        <v>639</v>
      </c>
      <c r="L173" t="s">
        <v>640</v>
      </c>
      <c r="M173" t="s">
        <v>19962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19963</v>
      </c>
      <c r="T173" t="s">
        <v>19962</v>
      </c>
    </row>
    <row r="174" spans="1:20" x14ac:dyDescent="0.25">
      <c r="A174" t="s">
        <v>240</v>
      </c>
      <c r="B174" t="s">
        <v>246</v>
      </c>
      <c r="C174">
        <v>159</v>
      </c>
      <c r="D174">
        <v>1</v>
      </c>
      <c r="E174" t="s">
        <v>19964</v>
      </c>
      <c r="F174">
        <v>198</v>
      </c>
      <c r="G174">
        <v>0</v>
      </c>
      <c r="H174" t="s">
        <v>637</v>
      </c>
      <c r="I174" t="s">
        <v>19965</v>
      </c>
      <c r="J174" t="s">
        <v>704</v>
      </c>
      <c r="K174" t="s">
        <v>639</v>
      </c>
      <c r="L174" t="s">
        <v>640</v>
      </c>
      <c r="M174" t="s">
        <v>19966</v>
      </c>
      <c r="N174" t="s">
        <v>639</v>
      </c>
      <c r="O174" t="s">
        <v>647</v>
      </c>
      <c r="P174" t="s">
        <v>5</v>
      </c>
      <c r="Q174" t="s">
        <v>648</v>
      </c>
      <c r="R174" t="s">
        <v>640</v>
      </c>
      <c r="S174" t="s">
        <v>19967</v>
      </c>
      <c r="T174" t="s">
        <v>19966</v>
      </c>
    </row>
    <row r="175" spans="1:20" x14ac:dyDescent="0.25">
      <c r="A175" t="s">
        <v>239</v>
      </c>
      <c r="B175" t="s">
        <v>245</v>
      </c>
      <c r="C175">
        <v>159</v>
      </c>
      <c r="D175">
        <v>1</v>
      </c>
      <c r="E175" t="s">
        <v>19964</v>
      </c>
      <c r="F175">
        <v>198</v>
      </c>
      <c r="G175">
        <v>0</v>
      </c>
      <c r="H175" t="s">
        <v>637</v>
      </c>
      <c r="I175" t="s">
        <v>19965</v>
      </c>
      <c r="J175" t="s">
        <v>704</v>
      </c>
      <c r="K175" t="s">
        <v>639</v>
      </c>
      <c r="L175" t="s">
        <v>640</v>
      </c>
      <c r="M175" t="s">
        <v>19966</v>
      </c>
      <c r="N175" t="s">
        <v>639</v>
      </c>
      <c r="O175" t="s">
        <v>647</v>
      </c>
      <c r="P175" t="s">
        <v>5</v>
      </c>
      <c r="Q175" t="s">
        <v>648</v>
      </c>
      <c r="R175" t="s">
        <v>640</v>
      </c>
      <c r="S175" t="s">
        <v>19967</v>
      </c>
      <c r="T175" t="s">
        <v>19966</v>
      </c>
    </row>
    <row r="176" spans="1:20" x14ac:dyDescent="0.25">
      <c r="A176" t="s">
        <v>241</v>
      </c>
      <c r="B176" t="s">
        <v>247</v>
      </c>
      <c r="C176">
        <v>159</v>
      </c>
      <c r="D176">
        <v>2</v>
      </c>
      <c r="E176" t="s">
        <v>19968</v>
      </c>
      <c r="F176">
        <v>198</v>
      </c>
      <c r="G176">
        <v>0</v>
      </c>
      <c r="H176" t="s">
        <v>637</v>
      </c>
      <c r="I176" t="s">
        <v>19953</v>
      </c>
      <c r="J176" t="s">
        <v>728</v>
      </c>
      <c r="K176" t="s">
        <v>639</v>
      </c>
      <c r="L176" t="s">
        <v>640</v>
      </c>
      <c r="M176" t="s">
        <v>19966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19969</v>
      </c>
      <c r="T176" t="s">
        <v>19966</v>
      </c>
    </row>
    <row r="177" spans="1:20" x14ac:dyDescent="0.25">
      <c r="A177" t="s">
        <v>241</v>
      </c>
      <c r="B177" t="s">
        <v>247</v>
      </c>
      <c r="C177">
        <v>159</v>
      </c>
      <c r="D177">
        <v>1</v>
      </c>
      <c r="E177" t="s">
        <v>19970</v>
      </c>
      <c r="F177">
        <v>102</v>
      </c>
      <c r="G177">
        <v>3</v>
      </c>
      <c r="H177" t="s">
        <v>637</v>
      </c>
      <c r="I177" t="s">
        <v>19971</v>
      </c>
      <c r="J177" t="s">
        <v>657</v>
      </c>
      <c r="K177" t="s">
        <v>639</v>
      </c>
      <c r="L177" t="s">
        <v>640</v>
      </c>
      <c r="M177" t="s">
        <v>19972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19973</v>
      </c>
      <c r="T177" t="s">
        <v>19972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19974</v>
      </c>
      <c r="F178">
        <v>203</v>
      </c>
      <c r="G178">
        <v>3</v>
      </c>
      <c r="H178" t="s">
        <v>637</v>
      </c>
      <c r="I178" t="s">
        <v>19975</v>
      </c>
      <c r="J178" t="s">
        <v>674</v>
      </c>
      <c r="K178" t="s">
        <v>639</v>
      </c>
      <c r="L178" t="s">
        <v>640</v>
      </c>
      <c r="M178" t="s">
        <v>19976</v>
      </c>
      <c r="N178" t="s">
        <v>639</v>
      </c>
      <c r="O178" t="s">
        <v>647</v>
      </c>
      <c r="P178" t="s">
        <v>5</v>
      </c>
      <c r="Q178" t="s">
        <v>648</v>
      </c>
      <c r="R178" t="s">
        <v>640</v>
      </c>
      <c r="S178" t="s">
        <v>19977</v>
      </c>
      <c r="T178" t="s">
        <v>19976</v>
      </c>
    </row>
    <row r="179" spans="1:20" x14ac:dyDescent="0.25">
      <c r="A179" t="s">
        <v>241</v>
      </c>
      <c r="B179" t="s">
        <v>247</v>
      </c>
      <c r="C179">
        <v>159</v>
      </c>
      <c r="D179">
        <v>1</v>
      </c>
      <c r="E179" t="s">
        <v>19978</v>
      </c>
      <c r="F179">
        <v>198</v>
      </c>
      <c r="G179">
        <v>0</v>
      </c>
      <c r="H179" t="s">
        <v>637</v>
      </c>
      <c r="I179" t="s">
        <v>19979</v>
      </c>
      <c r="J179" t="s">
        <v>712</v>
      </c>
      <c r="K179" t="s">
        <v>639</v>
      </c>
      <c r="L179" t="s">
        <v>640</v>
      </c>
      <c r="M179" t="s">
        <v>19980</v>
      </c>
      <c r="N179" t="s">
        <v>639</v>
      </c>
      <c r="O179" t="s">
        <v>641</v>
      </c>
      <c r="P179" t="s">
        <v>5</v>
      </c>
      <c r="Q179" t="s">
        <v>642</v>
      </c>
      <c r="R179" t="s">
        <v>640</v>
      </c>
      <c r="S179" t="s">
        <v>19981</v>
      </c>
      <c r="T179" t="s">
        <v>19980</v>
      </c>
    </row>
    <row r="180" spans="1:20" x14ac:dyDescent="0.25">
      <c r="A180" t="s">
        <v>239</v>
      </c>
      <c r="B180" t="s">
        <v>245</v>
      </c>
      <c r="C180">
        <v>159</v>
      </c>
      <c r="D180">
        <v>1</v>
      </c>
      <c r="E180" t="s">
        <v>19978</v>
      </c>
      <c r="F180">
        <v>198</v>
      </c>
      <c r="G180">
        <v>0</v>
      </c>
      <c r="H180" t="s">
        <v>637</v>
      </c>
      <c r="I180" t="s">
        <v>19979</v>
      </c>
      <c r="J180" t="s">
        <v>712</v>
      </c>
      <c r="K180" t="s">
        <v>639</v>
      </c>
      <c r="L180" t="s">
        <v>640</v>
      </c>
      <c r="M180" t="s">
        <v>19980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19981</v>
      </c>
      <c r="T180" t="s">
        <v>19980</v>
      </c>
    </row>
    <row r="181" spans="1:20" x14ac:dyDescent="0.25">
      <c r="A181" t="s">
        <v>240</v>
      </c>
      <c r="B181" t="s">
        <v>246</v>
      </c>
      <c r="C181">
        <v>159</v>
      </c>
      <c r="D181">
        <v>1</v>
      </c>
      <c r="E181" t="s">
        <v>19982</v>
      </c>
      <c r="F181">
        <v>99</v>
      </c>
      <c r="G181">
        <v>0</v>
      </c>
      <c r="H181" t="s">
        <v>637</v>
      </c>
      <c r="I181" t="s">
        <v>19983</v>
      </c>
      <c r="J181" t="s">
        <v>655</v>
      </c>
      <c r="K181" t="s">
        <v>639</v>
      </c>
      <c r="L181" t="s">
        <v>640</v>
      </c>
      <c r="M181" t="s">
        <v>19984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19985</v>
      </c>
      <c r="T181" t="s">
        <v>19984</v>
      </c>
    </row>
    <row r="182" spans="1:20" x14ac:dyDescent="0.25">
      <c r="A182" t="s">
        <v>241</v>
      </c>
      <c r="B182" t="s">
        <v>247</v>
      </c>
      <c r="C182">
        <v>159</v>
      </c>
      <c r="D182">
        <v>1</v>
      </c>
      <c r="E182" t="s">
        <v>19986</v>
      </c>
      <c r="F182">
        <v>137</v>
      </c>
      <c r="G182">
        <v>38</v>
      </c>
      <c r="H182" t="s">
        <v>637</v>
      </c>
      <c r="I182" t="s">
        <v>19987</v>
      </c>
      <c r="J182" t="s">
        <v>657</v>
      </c>
      <c r="K182" t="s">
        <v>639</v>
      </c>
      <c r="L182" t="s">
        <v>640</v>
      </c>
      <c r="M182" t="s">
        <v>19988</v>
      </c>
      <c r="N182" t="s">
        <v>639</v>
      </c>
      <c r="O182" t="s">
        <v>641</v>
      </c>
      <c r="P182" t="s">
        <v>5</v>
      </c>
      <c r="Q182" t="s">
        <v>642</v>
      </c>
      <c r="R182" t="s">
        <v>640</v>
      </c>
      <c r="S182" t="s">
        <v>19989</v>
      </c>
      <c r="T182" t="s">
        <v>19990</v>
      </c>
    </row>
    <row r="183" spans="1:20" x14ac:dyDescent="0.25">
      <c r="A183" t="s">
        <v>77</v>
      </c>
      <c r="B183" t="s">
        <v>78</v>
      </c>
      <c r="C183">
        <v>27.5</v>
      </c>
      <c r="D183">
        <v>4</v>
      </c>
      <c r="E183" t="s">
        <v>19991</v>
      </c>
      <c r="F183">
        <v>165</v>
      </c>
      <c r="G183">
        <v>0</v>
      </c>
      <c r="H183" t="s">
        <v>649</v>
      </c>
      <c r="I183" t="s">
        <v>1042</v>
      </c>
      <c r="J183" t="s">
        <v>1043</v>
      </c>
      <c r="K183" t="s">
        <v>667</v>
      </c>
      <c r="L183" t="s">
        <v>668</v>
      </c>
      <c r="M183" t="s">
        <v>19950</v>
      </c>
      <c r="N183" t="s">
        <v>639</v>
      </c>
      <c r="O183" t="s">
        <v>656</v>
      </c>
      <c r="P183" t="s">
        <v>26</v>
      </c>
      <c r="Q183" t="s">
        <v>652</v>
      </c>
      <c r="R183" t="s">
        <v>640</v>
      </c>
      <c r="S183" t="s">
        <v>19992</v>
      </c>
      <c r="T183" t="s">
        <v>19993</v>
      </c>
    </row>
    <row r="184" spans="1:20" x14ac:dyDescent="0.25">
      <c r="A184" t="s">
        <v>18</v>
      </c>
      <c r="B184" t="s">
        <v>19</v>
      </c>
      <c r="C184">
        <v>66.666666666666671</v>
      </c>
      <c r="D184">
        <v>3</v>
      </c>
      <c r="E184" t="s">
        <v>19994</v>
      </c>
      <c r="F184">
        <v>100</v>
      </c>
      <c r="G184">
        <v>0</v>
      </c>
      <c r="H184" t="s">
        <v>637</v>
      </c>
      <c r="I184" t="s">
        <v>19995</v>
      </c>
      <c r="J184" t="s">
        <v>663</v>
      </c>
      <c r="K184" t="s">
        <v>639</v>
      </c>
      <c r="L184" t="s">
        <v>640</v>
      </c>
      <c r="M184" t="s">
        <v>19996</v>
      </c>
      <c r="N184" t="s">
        <v>639</v>
      </c>
      <c r="O184" t="s">
        <v>641</v>
      </c>
      <c r="P184" t="s">
        <v>5</v>
      </c>
      <c r="Q184" t="s">
        <v>642</v>
      </c>
      <c r="R184" t="s">
        <v>640</v>
      </c>
      <c r="S184" t="s">
        <v>19997</v>
      </c>
      <c r="T184" t="s">
        <v>19996</v>
      </c>
    </row>
    <row r="185" spans="1:20" x14ac:dyDescent="0.25">
      <c r="A185" t="s">
        <v>241</v>
      </c>
      <c r="B185" t="s">
        <v>247</v>
      </c>
      <c r="C185">
        <v>159</v>
      </c>
      <c r="D185">
        <v>1</v>
      </c>
      <c r="E185" t="s">
        <v>19998</v>
      </c>
      <c r="F185">
        <v>113</v>
      </c>
      <c r="G185">
        <v>14</v>
      </c>
      <c r="H185" t="s">
        <v>637</v>
      </c>
      <c r="I185" t="s">
        <v>19999</v>
      </c>
      <c r="J185" t="s">
        <v>687</v>
      </c>
      <c r="K185" t="s">
        <v>639</v>
      </c>
      <c r="L185" t="s">
        <v>640</v>
      </c>
      <c r="M185" t="s">
        <v>20000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20001</v>
      </c>
      <c r="T185" t="s">
        <v>20000</v>
      </c>
    </row>
    <row r="186" spans="1:20" x14ac:dyDescent="0.25">
      <c r="A186" t="s">
        <v>241</v>
      </c>
      <c r="B186" t="s">
        <v>247</v>
      </c>
      <c r="C186">
        <v>159</v>
      </c>
      <c r="D186">
        <v>1</v>
      </c>
      <c r="E186" t="s">
        <v>20002</v>
      </c>
      <c r="F186">
        <v>99</v>
      </c>
      <c r="G186">
        <v>0</v>
      </c>
      <c r="H186" t="s">
        <v>637</v>
      </c>
      <c r="I186" t="s">
        <v>20003</v>
      </c>
      <c r="J186" t="s">
        <v>655</v>
      </c>
      <c r="K186" t="s">
        <v>639</v>
      </c>
      <c r="L186" t="s">
        <v>640</v>
      </c>
      <c r="M186" t="s">
        <v>20004</v>
      </c>
      <c r="N186" t="s">
        <v>639</v>
      </c>
      <c r="O186" t="s">
        <v>641</v>
      </c>
      <c r="P186" t="s">
        <v>5</v>
      </c>
      <c r="Q186" t="s">
        <v>642</v>
      </c>
      <c r="R186" t="s">
        <v>640</v>
      </c>
      <c r="S186" t="s">
        <v>20005</v>
      </c>
      <c r="T186" t="s">
        <v>20004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20006</v>
      </c>
      <c r="F187">
        <v>200</v>
      </c>
      <c r="G187">
        <v>0</v>
      </c>
      <c r="H187" t="s">
        <v>637</v>
      </c>
      <c r="I187" t="s">
        <v>20007</v>
      </c>
      <c r="J187" t="s">
        <v>655</v>
      </c>
      <c r="K187" t="s">
        <v>639</v>
      </c>
      <c r="L187" t="s">
        <v>640</v>
      </c>
      <c r="M187" t="s">
        <v>20004</v>
      </c>
      <c r="N187" t="s">
        <v>639</v>
      </c>
      <c r="O187" t="s">
        <v>647</v>
      </c>
      <c r="P187" t="s">
        <v>5</v>
      </c>
      <c r="Q187" t="s">
        <v>648</v>
      </c>
      <c r="R187" t="s">
        <v>640</v>
      </c>
      <c r="S187" t="s">
        <v>20008</v>
      </c>
      <c r="T187" t="s">
        <v>20009</v>
      </c>
    </row>
    <row r="188" spans="1:20" x14ac:dyDescent="0.25">
      <c r="A188" t="s">
        <v>77</v>
      </c>
      <c r="B188" t="s">
        <v>78</v>
      </c>
      <c r="C188">
        <v>49</v>
      </c>
      <c r="D188">
        <v>1</v>
      </c>
      <c r="E188" t="s">
        <v>20010</v>
      </c>
      <c r="F188">
        <v>49</v>
      </c>
      <c r="G188">
        <v>0</v>
      </c>
      <c r="H188" t="s">
        <v>649</v>
      </c>
      <c r="I188" t="s">
        <v>20011</v>
      </c>
      <c r="J188" t="s">
        <v>20012</v>
      </c>
      <c r="K188" t="s">
        <v>1720</v>
      </c>
      <c r="L188" t="s">
        <v>4689</v>
      </c>
      <c r="M188" t="s">
        <v>20013</v>
      </c>
      <c r="N188" t="s">
        <v>639</v>
      </c>
      <c r="O188" t="s">
        <v>651</v>
      </c>
      <c r="P188" t="s">
        <v>26</v>
      </c>
      <c r="Q188" t="s">
        <v>652</v>
      </c>
      <c r="R188" t="s">
        <v>640</v>
      </c>
      <c r="S188" t="s">
        <v>20014</v>
      </c>
      <c r="T188" t="s">
        <v>20013</v>
      </c>
    </row>
    <row r="189" spans="1:20" x14ac:dyDescent="0.25">
      <c r="A189" t="s">
        <v>601</v>
      </c>
      <c r="B189" t="s">
        <v>602</v>
      </c>
      <c r="C189">
        <v>159</v>
      </c>
      <c r="D189">
        <v>1</v>
      </c>
      <c r="E189" t="s">
        <v>20015</v>
      </c>
      <c r="F189">
        <v>128</v>
      </c>
      <c r="G189">
        <v>29</v>
      </c>
      <c r="H189" t="s">
        <v>637</v>
      </c>
      <c r="I189" t="s">
        <v>20016</v>
      </c>
      <c r="J189" t="s">
        <v>670</v>
      </c>
      <c r="K189" t="s">
        <v>639</v>
      </c>
      <c r="L189" t="s">
        <v>640</v>
      </c>
      <c r="M189" t="s">
        <v>20017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20018</v>
      </c>
      <c r="T189" t="s">
        <v>20019</v>
      </c>
    </row>
    <row r="190" spans="1:20" x14ac:dyDescent="0.25">
      <c r="A190" t="s">
        <v>239</v>
      </c>
      <c r="B190" t="s">
        <v>245</v>
      </c>
      <c r="C190">
        <v>159</v>
      </c>
      <c r="D190">
        <v>1</v>
      </c>
      <c r="E190" t="s">
        <v>20020</v>
      </c>
      <c r="F190">
        <v>92</v>
      </c>
      <c r="G190">
        <v>0</v>
      </c>
      <c r="H190" t="s">
        <v>637</v>
      </c>
      <c r="I190" t="s">
        <v>6962</v>
      </c>
      <c r="J190" t="s">
        <v>663</v>
      </c>
      <c r="K190" t="s">
        <v>639</v>
      </c>
      <c r="L190" t="s">
        <v>640</v>
      </c>
      <c r="M190" t="s">
        <v>20021</v>
      </c>
      <c r="N190" t="s">
        <v>639</v>
      </c>
      <c r="O190" t="s">
        <v>647</v>
      </c>
      <c r="P190" t="s">
        <v>5</v>
      </c>
      <c r="Q190" t="s">
        <v>648</v>
      </c>
      <c r="R190" t="s">
        <v>640</v>
      </c>
      <c r="S190" t="s">
        <v>20022</v>
      </c>
      <c r="T190" t="s">
        <v>20021</v>
      </c>
    </row>
    <row r="191" spans="1:20" x14ac:dyDescent="0.25">
      <c r="A191" t="s">
        <v>22</v>
      </c>
      <c r="B191" t="s">
        <v>27</v>
      </c>
      <c r="C191">
        <v>120</v>
      </c>
      <c r="D191">
        <v>1</v>
      </c>
      <c r="E191" t="s">
        <v>20023</v>
      </c>
      <c r="F191">
        <v>100</v>
      </c>
      <c r="G191">
        <v>0</v>
      </c>
      <c r="H191" t="s">
        <v>637</v>
      </c>
      <c r="I191" t="s">
        <v>18576</v>
      </c>
      <c r="J191" t="s">
        <v>727</v>
      </c>
      <c r="K191" t="s">
        <v>639</v>
      </c>
      <c r="L191" t="s">
        <v>640</v>
      </c>
      <c r="M191" t="s">
        <v>20024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20025</v>
      </c>
      <c r="T191" t="s">
        <v>20024</v>
      </c>
    </row>
    <row r="192" spans="1:20" x14ac:dyDescent="0.25">
      <c r="A192" t="s">
        <v>147</v>
      </c>
      <c r="B192" t="s">
        <v>148</v>
      </c>
      <c r="C192">
        <v>65</v>
      </c>
      <c r="D192">
        <v>1</v>
      </c>
      <c r="E192" t="s">
        <v>20026</v>
      </c>
      <c r="F192">
        <v>150.99</v>
      </c>
      <c r="G192">
        <v>0</v>
      </c>
      <c r="H192" t="s">
        <v>637</v>
      </c>
      <c r="I192" t="s">
        <v>20027</v>
      </c>
      <c r="J192" t="s">
        <v>741</v>
      </c>
      <c r="K192" t="s">
        <v>639</v>
      </c>
      <c r="L192" t="s">
        <v>640</v>
      </c>
      <c r="M192" t="s">
        <v>20028</v>
      </c>
      <c r="N192" t="s">
        <v>639</v>
      </c>
      <c r="O192" t="s">
        <v>647</v>
      </c>
      <c r="P192" t="s">
        <v>5</v>
      </c>
      <c r="Q192" t="s">
        <v>648</v>
      </c>
      <c r="R192" t="s">
        <v>640</v>
      </c>
      <c r="S192" t="s">
        <v>20029</v>
      </c>
      <c r="T192" t="s">
        <v>20028</v>
      </c>
    </row>
    <row r="193" spans="1:20" x14ac:dyDescent="0.25">
      <c r="A193" t="s">
        <v>239</v>
      </c>
      <c r="B193" t="s">
        <v>245</v>
      </c>
      <c r="C193">
        <v>159</v>
      </c>
      <c r="D193">
        <v>1</v>
      </c>
      <c r="E193" t="s">
        <v>20026</v>
      </c>
      <c r="F193">
        <v>150.99</v>
      </c>
      <c r="G193">
        <v>0</v>
      </c>
      <c r="H193" t="s">
        <v>637</v>
      </c>
      <c r="I193" t="s">
        <v>20027</v>
      </c>
      <c r="J193" t="s">
        <v>741</v>
      </c>
      <c r="K193" t="s">
        <v>639</v>
      </c>
      <c r="L193" t="s">
        <v>640</v>
      </c>
      <c r="M193" t="s">
        <v>20028</v>
      </c>
      <c r="N193" t="s">
        <v>639</v>
      </c>
      <c r="O193" t="s">
        <v>647</v>
      </c>
      <c r="P193" t="s">
        <v>5</v>
      </c>
      <c r="Q193" t="s">
        <v>648</v>
      </c>
      <c r="R193" t="s">
        <v>640</v>
      </c>
      <c r="S193" t="s">
        <v>20029</v>
      </c>
      <c r="T193" t="s">
        <v>20028</v>
      </c>
    </row>
    <row r="194" spans="1:20" x14ac:dyDescent="0.25">
      <c r="A194" t="s">
        <v>22</v>
      </c>
      <c r="B194" t="s">
        <v>27</v>
      </c>
      <c r="C194">
        <v>80</v>
      </c>
      <c r="D194">
        <v>1</v>
      </c>
      <c r="E194" t="s">
        <v>20030</v>
      </c>
      <c r="F194">
        <v>80</v>
      </c>
      <c r="G194">
        <v>0</v>
      </c>
      <c r="H194" t="s">
        <v>649</v>
      </c>
      <c r="I194" t="s">
        <v>18141</v>
      </c>
      <c r="J194" t="s">
        <v>20031</v>
      </c>
      <c r="K194" t="s">
        <v>20032</v>
      </c>
      <c r="L194" t="s">
        <v>967</v>
      </c>
      <c r="M194" t="s">
        <v>20033</v>
      </c>
      <c r="N194" t="s">
        <v>639</v>
      </c>
      <c r="O194" t="s">
        <v>651</v>
      </c>
      <c r="P194" t="s">
        <v>26</v>
      </c>
      <c r="Q194" t="s">
        <v>652</v>
      </c>
      <c r="R194" t="s">
        <v>640</v>
      </c>
      <c r="S194" t="s">
        <v>20034</v>
      </c>
      <c r="T194" t="s">
        <v>20035</v>
      </c>
    </row>
    <row r="195" spans="1:20" x14ac:dyDescent="0.25">
      <c r="A195" t="s">
        <v>239</v>
      </c>
      <c r="B195" t="s">
        <v>245</v>
      </c>
      <c r="C195">
        <v>159</v>
      </c>
      <c r="D195">
        <v>1</v>
      </c>
      <c r="E195" t="s">
        <v>20036</v>
      </c>
      <c r="F195">
        <v>99</v>
      </c>
      <c r="G195">
        <v>0</v>
      </c>
      <c r="H195" t="s">
        <v>637</v>
      </c>
      <c r="I195" t="s">
        <v>9254</v>
      </c>
      <c r="J195" t="s">
        <v>713</v>
      </c>
      <c r="K195" t="s">
        <v>639</v>
      </c>
      <c r="L195" t="s">
        <v>640</v>
      </c>
      <c r="M195" t="s">
        <v>20035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20037</v>
      </c>
      <c r="T195" t="s">
        <v>20035</v>
      </c>
    </row>
    <row r="196" spans="1:20" x14ac:dyDescent="0.25">
      <c r="A196" t="s">
        <v>241</v>
      </c>
      <c r="B196" t="s">
        <v>247</v>
      </c>
      <c r="C196">
        <v>159</v>
      </c>
      <c r="D196">
        <v>1</v>
      </c>
      <c r="E196" t="s">
        <v>20038</v>
      </c>
      <c r="F196">
        <v>99</v>
      </c>
      <c r="G196">
        <v>0</v>
      </c>
      <c r="H196" t="s">
        <v>637</v>
      </c>
      <c r="I196" t="s">
        <v>20039</v>
      </c>
      <c r="J196" t="s">
        <v>687</v>
      </c>
      <c r="K196" t="s">
        <v>639</v>
      </c>
      <c r="L196" t="s">
        <v>640</v>
      </c>
      <c r="M196" t="s">
        <v>20035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20040</v>
      </c>
      <c r="T196" t="s">
        <v>20035</v>
      </c>
    </row>
    <row r="197" spans="1:20" x14ac:dyDescent="0.25">
      <c r="A197" t="s">
        <v>22</v>
      </c>
      <c r="B197" t="s">
        <v>213</v>
      </c>
      <c r="C197">
        <v>58</v>
      </c>
      <c r="D197">
        <v>2</v>
      </c>
      <c r="E197" t="s">
        <v>20041</v>
      </c>
      <c r="F197">
        <v>116</v>
      </c>
      <c r="G197">
        <v>0</v>
      </c>
      <c r="H197" t="s">
        <v>677</v>
      </c>
      <c r="I197" t="s">
        <v>12321</v>
      </c>
      <c r="J197" t="s">
        <v>12322</v>
      </c>
      <c r="K197" t="s">
        <v>12323</v>
      </c>
      <c r="L197" t="s">
        <v>12324</v>
      </c>
      <c r="M197" t="s">
        <v>20042</v>
      </c>
      <c r="N197" t="s">
        <v>639</v>
      </c>
      <c r="O197" t="s">
        <v>678</v>
      </c>
      <c r="P197" t="s">
        <v>23</v>
      </c>
      <c r="Q197" t="s">
        <v>679</v>
      </c>
      <c r="R197" t="s">
        <v>640</v>
      </c>
      <c r="S197" t="s">
        <v>20043</v>
      </c>
      <c r="T197" t="s">
        <v>20042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20044</v>
      </c>
      <c r="F198">
        <v>200</v>
      </c>
      <c r="G198">
        <v>0</v>
      </c>
      <c r="H198" t="s">
        <v>637</v>
      </c>
      <c r="I198" t="s">
        <v>20045</v>
      </c>
      <c r="J198" t="s">
        <v>663</v>
      </c>
      <c r="K198" t="s">
        <v>639</v>
      </c>
      <c r="L198" t="s">
        <v>640</v>
      </c>
      <c r="M198" t="s">
        <v>20046</v>
      </c>
      <c r="N198" t="s">
        <v>639</v>
      </c>
      <c r="O198" t="s">
        <v>641</v>
      </c>
      <c r="P198" t="s">
        <v>5</v>
      </c>
      <c r="Q198" t="s">
        <v>642</v>
      </c>
      <c r="R198" t="s">
        <v>640</v>
      </c>
      <c r="S198" t="s">
        <v>20047</v>
      </c>
      <c r="T198" t="s">
        <v>20046</v>
      </c>
    </row>
    <row r="199" spans="1:20" x14ac:dyDescent="0.25">
      <c r="A199" t="s">
        <v>241</v>
      </c>
      <c r="B199" t="s">
        <v>247</v>
      </c>
      <c r="C199">
        <v>159</v>
      </c>
      <c r="D199">
        <v>1</v>
      </c>
      <c r="E199" t="s">
        <v>20048</v>
      </c>
      <c r="F199">
        <v>99</v>
      </c>
      <c r="G199">
        <v>0</v>
      </c>
      <c r="H199" t="s">
        <v>637</v>
      </c>
      <c r="I199" t="s">
        <v>20049</v>
      </c>
      <c r="J199" t="s">
        <v>657</v>
      </c>
      <c r="K199" t="s">
        <v>639</v>
      </c>
      <c r="L199" t="s">
        <v>640</v>
      </c>
      <c r="M199" t="s">
        <v>20050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20051</v>
      </c>
      <c r="T199" t="s">
        <v>20050</v>
      </c>
    </row>
    <row r="200" spans="1:20" x14ac:dyDescent="0.25">
      <c r="A200" t="s">
        <v>601</v>
      </c>
      <c r="B200" t="s">
        <v>602</v>
      </c>
      <c r="C200">
        <v>159</v>
      </c>
      <c r="D200">
        <v>1</v>
      </c>
      <c r="E200" t="s">
        <v>20052</v>
      </c>
      <c r="F200">
        <v>198</v>
      </c>
      <c r="G200">
        <v>0</v>
      </c>
      <c r="H200" t="s">
        <v>637</v>
      </c>
      <c r="I200" t="s">
        <v>20053</v>
      </c>
      <c r="J200" t="s">
        <v>757</v>
      </c>
      <c r="K200" t="s">
        <v>639</v>
      </c>
      <c r="L200" t="s">
        <v>640</v>
      </c>
      <c r="M200" t="s">
        <v>20054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20055</v>
      </c>
      <c r="T200" t="s">
        <v>20056</v>
      </c>
    </row>
    <row r="201" spans="1:20" x14ac:dyDescent="0.25">
      <c r="A201" t="s">
        <v>240</v>
      </c>
      <c r="B201" t="s">
        <v>246</v>
      </c>
      <c r="C201">
        <v>159</v>
      </c>
      <c r="D201">
        <v>1</v>
      </c>
      <c r="E201" t="s">
        <v>20052</v>
      </c>
      <c r="F201">
        <v>198</v>
      </c>
      <c r="G201">
        <v>0</v>
      </c>
      <c r="H201" t="s">
        <v>637</v>
      </c>
      <c r="I201" t="s">
        <v>20053</v>
      </c>
      <c r="J201" t="s">
        <v>757</v>
      </c>
      <c r="K201" t="s">
        <v>639</v>
      </c>
      <c r="L201" t="s">
        <v>640</v>
      </c>
      <c r="M201" t="s">
        <v>20054</v>
      </c>
      <c r="N201" t="s">
        <v>639</v>
      </c>
      <c r="O201" t="s">
        <v>641</v>
      </c>
      <c r="P201" t="s">
        <v>5</v>
      </c>
      <c r="Q201" t="s">
        <v>642</v>
      </c>
      <c r="R201" t="s">
        <v>640</v>
      </c>
      <c r="S201" t="s">
        <v>20055</v>
      </c>
      <c r="T201" t="s">
        <v>20056</v>
      </c>
    </row>
    <row r="202" spans="1:20" x14ac:dyDescent="0.25">
      <c r="A202" t="s">
        <v>147</v>
      </c>
      <c r="B202" t="s">
        <v>148</v>
      </c>
      <c r="C202">
        <v>50</v>
      </c>
      <c r="D202">
        <v>12</v>
      </c>
      <c r="E202" t="s">
        <v>20057</v>
      </c>
      <c r="F202">
        <v>400</v>
      </c>
      <c r="G202">
        <v>0</v>
      </c>
      <c r="H202" t="s">
        <v>637</v>
      </c>
      <c r="I202" t="s">
        <v>17713</v>
      </c>
      <c r="J202" t="s">
        <v>721</v>
      </c>
      <c r="K202" t="s">
        <v>639</v>
      </c>
      <c r="L202" t="s">
        <v>640</v>
      </c>
      <c r="M202" t="s">
        <v>20058</v>
      </c>
      <c r="N202" t="s">
        <v>639</v>
      </c>
      <c r="O202" t="s">
        <v>641</v>
      </c>
      <c r="P202" t="s">
        <v>5</v>
      </c>
      <c r="Q202" t="s">
        <v>642</v>
      </c>
      <c r="R202" t="s">
        <v>640</v>
      </c>
      <c r="S202" t="s">
        <v>20059</v>
      </c>
      <c r="T202" t="s">
        <v>20060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20061</v>
      </c>
      <c r="F203">
        <v>200</v>
      </c>
      <c r="G203">
        <v>0</v>
      </c>
      <c r="H203" t="s">
        <v>637</v>
      </c>
      <c r="I203" t="s">
        <v>20062</v>
      </c>
      <c r="J203" t="s">
        <v>864</v>
      </c>
      <c r="K203" t="s">
        <v>639</v>
      </c>
      <c r="L203" t="s">
        <v>640</v>
      </c>
      <c r="M203" t="s">
        <v>20063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20064</v>
      </c>
      <c r="T203" t="s">
        <v>20065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20066</v>
      </c>
      <c r="F204">
        <v>200</v>
      </c>
      <c r="G204">
        <v>0</v>
      </c>
      <c r="H204" t="s">
        <v>637</v>
      </c>
      <c r="I204" t="s">
        <v>20067</v>
      </c>
      <c r="J204" t="s">
        <v>681</v>
      </c>
      <c r="K204" t="s">
        <v>639</v>
      </c>
      <c r="L204" t="s">
        <v>640</v>
      </c>
      <c r="M204" t="s">
        <v>20063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20068</v>
      </c>
      <c r="T204" t="s">
        <v>20063</v>
      </c>
    </row>
    <row r="205" spans="1:20" x14ac:dyDescent="0.25">
      <c r="A205" t="s">
        <v>241</v>
      </c>
      <c r="B205" t="s">
        <v>247</v>
      </c>
      <c r="C205">
        <v>159</v>
      </c>
      <c r="D205">
        <v>1</v>
      </c>
      <c r="E205" t="s">
        <v>20069</v>
      </c>
      <c r="F205">
        <v>99</v>
      </c>
      <c r="G205">
        <v>0</v>
      </c>
      <c r="H205" t="s">
        <v>637</v>
      </c>
      <c r="I205" t="s">
        <v>20070</v>
      </c>
      <c r="J205" t="s">
        <v>687</v>
      </c>
      <c r="K205" t="s">
        <v>639</v>
      </c>
      <c r="L205" t="s">
        <v>640</v>
      </c>
      <c r="M205" t="s">
        <v>20071</v>
      </c>
      <c r="N205" t="s">
        <v>639</v>
      </c>
      <c r="O205" t="s">
        <v>641</v>
      </c>
      <c r="P205" t="s">
        <v>5</v>
      </c>
      <c r="Q205" t="s">
        <v>642</v>
      </c>
      <c r="R205" t="s">
        <v>640</v>
      </c>
      <c r="S205" t="s">
        <v>20072</v>
      </c>
      <c r="T205" t="s">
        <v>20071</v>
      </c>
    </row>
    <row r="206" spans="1:20" x14ac:dyDescent="0.25">
      <c r="A206" t="s">
        <v>18</v>
      </c>
      <c r="B206" t="s">
        <v>19</v>
      </c>
      <c r="C206">
        <v>66.666666666666671</v>
      </c>
      <c r="D206">
        <v>3</v>
      </c>
      <c r="E206" t="s">
        <v>20073</v>
      </c>
      <c r="F206">
        <v>100</v>
      </c>
      <c r="G206">
        <v>0</v>
      </c>
      <c r="H206" t="s">
        <v>637</v>
      </c>
      <c r="I206" t="s">
        <v>13465</v>
      </c>
      <c r="J206" t="s">
        <v>727</v>
      </c>
      <c r="K206" t="s">
        <v>639</v>
      </c>
      <c r="L206" t="s">
        <v>640</v>
      </c>
      <c r="M206" t="s">
        <v>20074</v>
      </c>
      <c r="N206" t="s">
        <v>639</v>
      </c>
      <c r="O206" t="s">
        <v>641</v>
      </c>
      <c r="P206" t="s">
        <v>5</v>
      </c>
      <c r="Q206" t="s">
        <v>642</v>
      </c>
      <c r="R206" t="s">
        <v>640</v>
      </c>
      <c r="S206" t="s">
        <v>20075</v>
      </c>
      <c r="T206" t="s">
        <v>20074</v>
      </c>
    </row>
    <row r="207" spans="1:20" x14ac:dyDescent="0.25">
      <c r="A207" t="s">
        <v>241</v>
      </c>
      <c r="B207" t="s">
        <v>247</v>
      </c>
      <c r="C207">
        <v>159</v>
      </c>
      <c r="D207">
        <v>1</v>
      </c>
      <c r="E207" t="s">
        <v>20076</v>
      </c>
      <c r="F207">
        <v>99</v>
      </c>
      <c r="G207">
        <v>0</v>
      </c>
      <c r="H207" t="s">
        <v>637</v>
      </c>
      <c r="I207" t="s">
        <v>11321</v>
      </c>
      <c r="J207" t="s">
        <v>687</v>
      </c>
      <c r="K207" t="s">
        <v>639</v>
      </c>
      <c r="L207" t="s">
        <v>640</v>
      </c>
      <c r="M207" t="s">
        <v>20077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20078</v>
      </c>
      <c r="T207" t="s">
        <v>20077</v>
      </c>
    </row>
    <row r="208" spans="1:20" x14ac:dyDescent="0.25">
      <c r="A208" t="s">
        <v>240</v>
      </c>
      <c r="B208" t="s">
        <v>246</v>
      </c>
      <c r="C208">
        <v>139</v>
      </c>
      <c r="D208">
        <v>2</v>
      </c>
      <c r="E208" t="s">
        <v>20079</v>
      </c>
      <c r="F208">
        <v>215</v>
      </c>
      <c r="G208">
        <v>0</v>
      </c>
      <c r="H208" t="s">
        <v>751</v>
      </c>
      <c r="I208" t="s">
        <v>20080</v>
      </c>
      <c r="J208" t="s">
        <v>20081</v>
      </c>
      <c r="K208" t="s">
        <v>9744</v>
      </c>
      <c r="L208" t="s">
        <v>20082</v>
      </c>
      <c r="M208" t="s">
        <v>20083</v>
      </c>
      <c r="N208" t="s">
        <v>1010</v>
      </c>
      <c r="O208" t="s">
        <v>753</v>
      </c>
      <c r="P208" t="s">
        <v>744</v>
      </c>
      <c r="Q208" t="s">
        <v>745</v>
      </c>
      <c r="R208" t="s">
        <v>640</v>
      </c>
      <c r="S208" t="s">
        <v>20084</v>
      </c>
      <c r="T208" t="s">
        <v>20083</v>
      </c>
    </row>
    <row r="209" spans="1:20" x14ac:dyDescent="0.25">
      <c r="A209" t="s">
        <v>240</v>
      </c>
      <c r="B209" t="s">
        <v>246</v>
      </c>
      <c r="C209">
        <v>159</v>
      </c>
      <c r="D209">
        <v>1</v>
      </c>
      <c r="E209" t="s">
        <v>20085</v>
      </c>
      <c r="F209">
        <v>99</v>
      </c>
      <c r="G209">
        <v>0</v>
      </c>
      <c r="H209" t="s">
        <v>637</v>
      </c>
      <c r="I209" t="s">
        <v>20086</v>
      </c>
      <c r="J209" t="s">
        <v>653</v>
      </c>
      <c r="K209" t="s">
        <v>639</v>
      </c>
      <c r="L209" t="s">
        <v>640</v>
      </c>
      <c r="M209" t="s">
        <v>20087</v>
      </c>
      <c r="N209" t="s">
        <v>639</v>
      </c>
      <c r="O209" t="s">
        <v>647</v>
      </c>
      <c r="P209" t="s">
        <v>5</v>
      </c>
      <c r="Q209" t="s">
        <v>648</v>
      </c>
      <c r="R209" t="s">
        <v>640</v>
      </c>
      <c r="S209" t="s">
        <v>20088</v>
      </c>
      <c r="T209" t="s">
        <v>20089</v>
      </c>
    </row>
    <row r="210" spans="1:20" x14ac:dyDescent="0.25">
      <c r="A210" t="s">
        <v>241</v>
      </c>
      <c r="B210" t="s">
        <v>247</v>
      </c>
      <c r="C210">
        <v>139</v>
      </c>
      <c r="D210">
        <v>1</v>
      </c>
      <c r="E210" t="s">
        <v>20090</v>
      </c>
      <c r="F210">
        <v>215</v>
      </c>
      <c r="G210">
        <v>0</v>
      </c>
      <c r="H210" t="s">
        <v>751</v>
      </c>
      <c r="I210" t="s">
        <v>20091</v>
      </c>
      <c r="J210" t="s">
        <v>20092</v>
      </c>
      <c r="K210" t="s">
        <v>10102</v>
      </c>
      <c r="L210" t="s">
        <v>20093</v>
      </c>
      <c r="M210" t="s">
        <v>20089</v>
      </c>
      <c r="N210" t="s">
        <v>1010</v>
      </c>
      <c r="O210" t="s">
        <v>753</v>
      </c>
      <c r="P210" t="s">
        <v>744</v>
      </c>
      <c r="Q210" t="s">
        <v>745</v>
      </c>
      <c r="R210" t="s">
        <v>640</v>
      </c>
      <c r="S210" t="s">
        <v>20094</v>
      </c>
      <c r="T210" t="s">
        <v>20095</v>
      </c>
    </row>
    <row r="211" spans="1:20" x14ac:dyDescent="0.25">
      <c r="A211" t="s">
        <v>240</v>
      </c>
      <c r="B211" t="s">
        <v>246</v>
      </c>
      <c r="C211">
        <v>139</v>
      </c>
      <c r="D211">
        <v>1</v>
      </c>
      <c r="E211" t="s">
        <v>20090</v>
      </c>
      <c r="F211">
        <v>215</v>
      </c>
      <c r="G211">
        <v>0</v>
      </c>
      <c r="H211" t="s">
        <v>751</v>
      </c>
      <c r="I211" t="s">
        <v>20091</v>
      </c>
      <c r="J211" t="s">
        <v>20092</v>
      </c>
      <c r="K211" t="s">
        <v>10102</v>
      </c>
      <c r="L211" t="s">
        <v>20093</v>
      </c>
      <c r="M211" t="s">
        <v>20089</v>
      </c>
      <c r="N211" t="s">
        <v>1010</v>
      </c>
      <c r="O211" t="s">
        <v>753</v>
      </c>
      <c r="P211" t="s">
        <v>744</v>
      </c>
      <c r="Q211" t="s">
        <v>745</v>
      </c>
      <c r="R211" t="s">
        <v>640</v>
      </c>
      <c r="S211" t="s">
        <v>20094</v>
      </c>
      <c r="T211" t="s">
        <v>20095</v>
      </c>
    </row>
    <row r="212" spans="1:20" x14ac:dyDescent="0.25">
      <c r="A212" t="s">
        <v>601</v>
      </c>
      <c r="B212" t="s">
        <v>602</v>
      </c>
      <c r="C212">
        <v>139</v>
      </c>
      <c r="D212">
        <v>1</v>
      </c>
      <c r="E212" t="s">
        <v>20096</v>
      </c>
      <c r="F212">
        <v>215</v>
      </c>
      <c r="G212">
        <v>0</v>
      </c>
      <c r="H212" t="s">
        <v>751</v>
      </c>
      <c r="I212" t="s">
        <v>20097</v>
      </c>
      <c r="J212" t="s">
        <v>20098</v>
      </c>
      <c r="K212" t="s">
        <v>869</v>
      </c>
      <c r="L212" t="s">
        <v>20099</v>
      </c>
      <c r="M212" t="s">
        <v>20100</v>
      </c>
      <c r="N212" t="s">
        <v>1010</v>
      </c>
      <c r="O212" t="s">
        <v>753</v>
      </c>
      <c r="P212" t="s">
        <v>744</v>
      </c>
      <c r="Q212" t="s">
        <v>745</v>
      </c>
      <c r="R212" t="s">
        <v>640</v>
      </c>
      <c r="S212" t="s">
        <v>20101</v>
      </c>
      <c r="T212" t="s">
        <v>20102</v>
      </c>
    </row>
    <row r="213" spans="1:20" x14ac:dyDescent="0.25">
      <c r="A213" t="s">
        <v>241</v>
      </c>
      <c r="B213" t="s">
        <v>247</v>
      </c>
      <c r="C213">
        <v>139</v>
      </c>
      <c r="D213">
        <v>1</v>
      </c>
      <c r="E213" t="s">
        <v>20096</v>
      </c>
      <c r="F213">
        <v>215</v>
      </c>
      <c r="G213">
        <v>0</v>
      </c>
      <c r="H213" t="s">
        <v>751</v>
      </c>
      <c r="I213" t="s">
        <v>20097</v>
      </c>
      <c r="J213" t="s">
        <v>20098</v>
      </c>
      <c r="K213" t="s">
        <v>869</v>
      </c>
      <c r="L213" t="s">
        <v>20099</v>
      </c>
      <c r="M213" t="s">
        <v>20100</v>
      </c>
      <c r="N213" t="s">
        <v>1010</v>
      </c>
      <c r="O213" t="s">
        <v>753</v>
      </c>
      <c r="P213" t="s">
        <v>744</v>
      </c>
      <c r="Q213" t="s">
        <v>745</v>
      </c>
      <c r="R213" t="s">
        <v>640</v>
      </c>
      <c r="S213" t="s">
        <v>20101</v>
      </c>
      <c r="T213" t="s">
        <v>20102</v>
      </c>
    </row>
    <row r="214" spans="1:20" x14ac:dyDescent="0.25">
      <c r="A214" t="s">
        <v>239</v>
      </c>
      <c r="B214" t="s">
        <v>245</v>
      </c>
      <c r="C214">
        <v>159</v>
      </c>
      <c r="D214">
        <v>1</v>
      </c>
      <c r="E214" t="s">
        <v>20103</v>
      </c>
      <c r="F214">
        <v>99</v>
      </c>
      <c r="G214">
        <v>0</v>
      </c>
      <c r="H214" t="s">
        <v>637</v>
      </c>
      <c r="I214" t="s">
        <v>20104</v>
      </c>
      <c r="J214" t="s">
        <v>681</v>
      </c>
      <c r="K214" t="s">
        <v>639</v>
      </c>
      <c r="L214" t="s">
        <v>640</v>
      </c>
      <c r="M214" t="s">
        <v>20105</v>
      </c>
      <c r="N214" t="s">
        <v>639</v>
      </c>
      <c r="O214" t="s">
        <v>641</v>
      </c>
      <c r="P214" t="s">
        <v>5</v>
      </c>
      <c r="Q214" t="s">
        <v>642</v>
      </c>
      <c r="R214" t="s">
        <v>640</v>
      </c>
      <c r="S214" t="s">
        <v>20106</v>
      </c>
      <c r="T214" t="s">
        <v>20105</v>
      </c>
    </row>
    <row r="215" spans="1:20" x14ac:dyDescent="0.25">
      <c r="A215" t="s">
        <v>101</v>
      </c>
      <c r="B215" t="s">
        <v>74</v>
      </c>
      <c r="C215">
        <v>100</v>
      </c>
      <c r="D215">
        <v>1</v>
      </c>
      <c r="E215" t="s">
        <v>20107</v>
      </c>
      <c r="F215">
        <v>229</v>
      </c>
      <c r="G215">
        <v>0</v>
      </c>
      <c r="H215" t="s">
        <v>751</v>
      </c>
      <c r="I215" t="s">
        <v>13004</v>
      </c>
      <c r="J215" t="s">
        <v>13005</v>
      </c>
      <c r="K215" t="s">
        <v>12854</v>
      </c>
      <c r="L215" t="s">
        <v>13006</v>
      </c>
      <c r="M215" t="s">
        <v>20105</v>
      </c>
      <c r="N215" t="s">
        <v>1010</v>
      </c>
      <c r="O215" t="s">
        <v>753</v>
      </c>
      <c r="P215" t="s">
        <v>744</v>
      </c>
      <c r="Q215" t="s">
        <v>745</v>
      </c>
      <c r="R215" t="s">
        <v>640</v>
      </c>
      <c r="S215" t="s">
        <v>20108</v>
      </c>
      <c r="T215" t="s">
        <v>20105</v>
      </c>
    </row>
    <row r="216" spans="1:20" x14ac:dyDescent="0.25">
      <c r="A216" t="s">
        <v>241</v>
      </c>
      <c r="B216" t="s">
        <v>247</v>
      </c>
      <c r="C216">
        <v>139</v>
      </c>
      <c r="D216">
        <v>1</v>
      </c>
      <c r="E216" t="s">
        <v>20107</v>
      </c>
      <c r="F216">
        <v>229</v>
      </c>
      <c r="G216">
        <v>0</v>
      </c>
      <c r="H216" t="s">
        <v>751</v>
      </c>
      <c r="I216" t="s">
        <v>13004</v>
      </c>
      <c r="J216" t="s">
        <v>13005</v>
      </c>
      <c r="K216" t="s">
        <v>12854</v>
      </c>
      <c r="L216" t="s">
        <v>13006</v>
      </c>
      <c r="M216" t="s">
        <v>20105</v>
      </c>
      <c r="N216" t="s">
        <v>1010</v>
      </c>
      <c r="O216" t="s">
        <v>753</v>
      </c>
      <c r="P216" t="s">
        <v>744</v>
      </c>
      <c r="Q216" t="s">
        <v>745</v>
      </c>
      <c r="R216" t="s">
        <v>640</v>
      </c>
      <c r="S216" t="s">
        <v>20108</v>
      </c>
      <c r="T216" t="s">
        <v>20105</v>
      </c>
    </row>
    <row r="217" spans="1:20" x14ac:dyDescent="0.25">
      <c r="A217" t="s">
        <v>240</v>
      </c>
      <c r="B217" t="s">
        <v>246</v>
      </c>
      <c r="C217">
        <v>139</v>
      </c>
      <c r="D217">
        <v>1</v>
      </c>
      <c r="E217" t="s">
        <v>20109</v>
      </c>
      <c r="F217">
        <v>215</v>
      </c>
      <c r="G217">
        <v>0</v>
      </c>
      <c r="H217" t="s">
        <v>751</v>
      </c>
      <c r="I217" t="s">
        <v>20110</v>
      </c>
      <c r="J217" t="s">
        <v>20111</v>
      </c>
      <c r="K217" t="s">
        <v>895</v>
      </c>
      <c r="L217" t="s">
        <v>20112</v>
      </c>
      <c r="M217" t="s">
        <v>20113</v>
      </c>
      <c r="N217" t="s">
        <v>1010</v>
      </c>
      <c r="O217" t="s">
        <v>753</v>
      </c>
      <c r="P217" t="s">
        <v>744</v>
      </c>
      <c r="Q217" t="s">
        <v>745</v>
      </c>
      <c r="R217" t="s">
        <v>640</v>
      </c>
      <c r="S217" t="s">
        <v>20114</v>
      </c>
      <c r="T217" t="s">
        <v>20115</v>
      </c>
    </row>
    <row r="218" spans="1:20" x14ac:dyDescent="0.25">
      <c r="A218" t="s">
        <v>239</v>
      </c>
      <c r="B218" t="s">
        <v>245</v>
      </c>
      <c r="C218">
        <v>139</v>
      </c>
      <c r="D218">
        <v>1</v>
      </c>
      <c r="E218" t="s">
        <v>20109</v>
      </c>
      <c r="F218">
        <v>215</v>
      </c>
      <c r="G218">
        <v>0</v>
      </c>
      <c r="H218" t="s">
        <v>751</v>
      </c>
      <c r="I218" t="s">
        <v>20110</v>
      </c>
      <c r="J218" t="s">
        <v>20111</v>
      </c>
      <c r="K218" t="s">
        <v>895</v>
      </c>
      <c r="L218" t="s">
        <v>20112</v>
      </c>
      <c r="M218" t="s">
        <v>20113</v>
      </c>
      <c r="N218" t="s">
        <v>1010</v>
      </c>
      <c r="O218" t="s">
        <v>753</v>
      </c>
      <c r="P218" t="s">
        <v>744</v>
      </c>
      <c r="Q218" t="s">
        <v>745</v>
      </c>
      <c r="R218" t="s">
        <v>640</v>
      </c>
      <c r="S218" t="s">
        <v>20114</v>
      </c>
      <c r="T218" t="s">
        <v>20115</v>
      </c>
    </row>
    <row r="219" spans="1:20" x14ac:dyDescent="0.25">
      <c r="A219" t="s">
        <v>601</v>
      </c>
      <c r="B219" t="s">
        <v>602</v>
      </c>
      <c r="C219">
        <v>99.5</v>
      </c>
      <c r="D219">
        <v>1</v>
      </c>
      <c r="E219" t="s">
        <v>20116</v>
      </c>
      <c r="F219">
        <v>398</v>
      </c>
      <c r="G219">
        <v>0</v>
      </c>
      <c r="H219" t="s">
        <v>751</v>
      </c>
      <c r="I219" t="s">
        <v>20117</v>
      </c>
      <c r="J219" t="s">
        <v>20118</v>
      </c>
      <c r="K219" t="s">
        <v>903</v>
      </c>
      <c r="L219" t="s">
        <v>20119</v>
      </c>
      <c r="M219" t="s">
        <v>20115</v>
      </c>
      <c r="N219" t="s">
        <v>1010</v>
      </c>
      <c r="O219" t="s">
        <v>753</v>
      </c>
      <c r="P219" t="s">
        <v>744</v>
      </c>
      <c r="Q219" t="s">
        <v>745</v>
      </c>
      <c r="R219" t="s">
        <v>640</v>
      </c>
      <c r="S219" t="s">
        <v>20120</v>
      </c>
      <c r="T219" t="s">
        <v>20121</v>
      </c>
    </row>
    <row r="220" spans="1:20" x14ac:dyDescent="0.25">
      <c r="A220" t="s">
        <v>241</v>
      </c>
      <c r="B220" t="s">
        <v>247</v>
      </c>
      <c r="C220">
        <v>99.5</v>
      </c>
      <c r="D220">
        <v>1</v>
      </c>
      <c r="E220" t="s">
        <v>20116</v>
      </c>
      <c r="F220">
        <v>398</v>
      </c>
      <c r="G220">
        <v>0</v>
      </c>
      <c r="H220" t="s">
        <v>751</v>
      </c>
      <c r="I220" t="s">
        <v>20117</v>
      </c>
      <c r="J220" t="s">
        <v>20118</v>
      </c>
      <c r="K220" t="s">
        <v>903</v>
      </c>
      <c r="L220" t="s">
        <v>20119</v>
      </c>
      <c r="M220" t="s">
        <v>20115</v>
      </c>
      <c r="N220" t="s">
        <v>1010</v>
      </c>
      <c r="O220" t="s">
        <v>753</v>
      </c>
      <c r="P220" t="s">
        <v>744</v>
      </c>
      <c r="Q220" t="s">
        <v>745</v>
      </c>
      <c r="R220" t="s">
        <v>640</v>
      </c>
      <c r="S220" t="s">
        <v>20120</v>
      </c>
      <c r="T220" t="s">
        <v>20121</v>
      </c>
    </row>
    <row r="221" spans="1:20" x14ac:dyDescent="0.25">
      <c r="A221" t="s">
        <v>240</v>
      </c>
      <c r="B221" t="s">
        <v>246</v>
      </c>
      <c r="C221">
        <v>99.5</v>
      </c>
      <c r="D221">
        <v>1</v>
      </c>
      <c r="E221" t="s">
        <v>20116</v>
      </c>
      <c r="F221">
        <v>398</v>
      </c>
      <c r="G221">
        <v>0</v>
      </c>
      <c r="H221" t="s">
        <v>751</v>
      </c>
      <c r="I221" t="s">
        <v>20117</v>
      </c>
      <c r="J221" t="s">
        <v>20118</v>
      </c>
      <c r="K221" t="s">
        <v>903</v>
      </c>
      <c r="L221" t="s">
        <v>20119</v>
      </c>
      <c r="M221" t="s">
        <v>20115</v>
      </c>
      <c r="N221" t="s">
        <v>1010</v>
      </c>
      <c r="O221" t="s">
        <v>753</v>
      </c>
      <c r="P221" t="s">
        <v>744</v>
      </c>
      <c r="Q221" t="s">
        <v>745</v>
      </c>
      <c r="R221" t="s">
        <v>640</v>
      </c>
      <c r="S221" t="s">
        <v>20120</v>
      </c>
      <c r="T221" t="s">
        <v>20121</v>
      </c>
    </row>
    <row r="222" spans="1:20" x14ac:dyDescent="0.25">
      <c r="A222" t="s">
        <v>239</v>
      </c>
      <c r="B222" t="s">
        <v>245</v>
      </c>
      <c r="C222">
        <v>99.5</v>
      </c>
      <c r="D222">
        <v>1</v>
      </c>
      <c r="E222" t="s">
        <v>20116</v>
      </c>
      <c r="F222">
        <v>398</v>
      </c>
      <c r="G222">
        <v>0</v>
      </c>
      <c r="H222" t="s">
        <v>751</v>
      </c>
      <c r="I222" t="s">
        <v>20117</v>
      </c>
      <c r="J222" t="s">
        <v>20118</v>
      </c>
      <c r="K222" t="s">
        <v>903</v>
      </c>
      <c r="L222" t="s">
        <v>20119</v>
      </c>
      <c r="M222" t="s">
        <v>20115</v>
      </c>
      <c r="N222" t="s">
        <v>1010</v>
      </c>
      <c r="O222" t="s">
        <v>753</v>
      </c>
      <c r="P222" t="s">
        <v>744</v>
      </c>
      <c r="Q222" t="s">
        <v>745</v>
      </c>
      <c r="R222" t="s">
        <v>640</v>
      </c>
      <c r="S222" t="s">
        <v>20120</v>
      </c>
      <c r="T222" t="s">
        <v>20121</v>
      </c>
    </row>
    <row r="223" spans="1:20" x14ac:dyDescent="0.25">
      <c r="A223" t="s">
        <v>241</v>
      </c>
      <c r="B223" t="s">
        <v>247</v>
      </c>
      <c r="C223">
        <v>159</v>
      </c>
      <c r="D223">
        <v>2</v>
      </c>
      <c r="E223" t="s">
        <v>20122</v>
      </c>
      <c r="F223">
        <v>303</v>
      </c>
      <c r="G223">
        <v>0</v>
      </c>
      <c r="H223" t="s">
        <v>637</v>
      </c>
      <c r="I223" t="s">
        <v>20123</v>
      </c>
      <c r="J223" t="s">
        <v>789</v>
      </c>
      <c r="K223" t="s">
        <v>639</v>
      </c>
      <c r="L223" t="s">
        <v>640</v>
      </c>
      <c r="M223" t="s">
        <v>20124</v>
      </c>
      <c r="N223" t="s">
        <v>639</v>
      </c>
      <c r="O223" t="s">
        <v>641</v>
      </c>
      <c r="P223" t="s">
        <v>5</v>
      </c>
      <c r="Q223" t="s">
        <v>642</v>
      </c>
      <c r="R223" t="s">
        <v>640</v>
      </c>
      <c r="S223" t="s">
        <v>20125</v>
      </c>
      <c r="T223" t="s">
        <v>20124</v>
      </c>
    </row>
    <row r="224" spans="1:20" x14ac:dyDescent="0.25">
      <c r="A224" t="s">
        <v>147</v>
      </c>
      <c r="B224" t="s">
        <v>148</v>
      </c>
      <c r="C224">
        <v>65</v>
      </c>
      <c r="D224">
        <v>3</v>
      </c>
      <c r="E224" t="s">
        <v>20122</v>
      </c>
      <c r="F224">
        <v>303</v>
      </c>
      <c r="G224">
        <v>0</v>
      </c>
      <c r="H224" t="s">
        <v>637</v>
      </c>
      <c r="I224" t="s">
        <v>20123</v>
      </c>
      <c r="J224" t="s">
        <v>789</v>
      </c>
      <c r="K224" t="s">
        <v>639</v>
      </c>
      <c r="L224" t="s">
        <v>640</v>
      </c>
      <c r="M224" t="s">
        <v>20124</v>
      </c>
      <c r="N224" t="s">
        <v>639</v>
      </c>
      <c r="O224" t="s">
        <v>641</v>
      </c>
      <c r="P224" t="s">
        <v>5</v>
      </c>
      <c r="Q224" t="s">
        <v>642</v>
      </c>
      <c r="R224" t="s">
        <v>640</v>
      </c>
      <c r="S224" t="s">
        <v>20125</v>
      </c>
      <c r="T224" t="s">
        <v>20124</v>
      </c>
    </row>
    <row r="225" spans="1:20" x14ac:dyDescent="0.25">
      <c r="A225" t="s">
        <v>18</v>
      </c>
      <c r="B225" t="s">
        <v>19</v>
      </c>
      <c r="C225">
        <v>66.666666666666671</v>
      </c>
      <c r="D225">
        <v>3</v>
      </c>
      <c r="E225" t="s">
        <v>20126</v>
      </c>
      <c r="F225">
        <v>129</v>
      </c>
      <c r="G225">
        <v>0</v>
      </c>
      <c r="H225" t="s">
        <v>637</v>
      </c>
      <c r="I225" t="s">
        <v>20127</v>
      </c>
      <c r="J225" t="s">
        <v>727</v>
      </c>
      <c r="K225" t="s">
        <v>639</v>
      </c>
      <c r="L225" t="s">
        <v>640</v>
      </c>
      <c r="M225" t="s">
        <v>20124</v>
      </c>
      <c r="N225" t="s">
        <v>639</v>
      </c>
      <c r="O225" t="s">
        <v>641</v>
      </c>
      <c r="P225" t="s">
        <v>5</v>
      </c>
      <c r="Q225" t="s">
        <v>642</v>
      </c>
      <c r="R225" t="s">
        <v>640</v>
      </c>
      <c r="S225" t="s">
        <v>20128</v>
      </c>
      <c r="T225" t="s">
        <v>20124</v>
      </c>
    </row>
    <row r="226" spans="1:20" x14ac:dyDescent="0.25">
      <c r="A226" t="s">
        <v>239</v>
      </c>
      <c r="B226" t="s">
        <v>245</v>
      </c>
      <c r="C226">
        <v>139</v>
      </c>
      <c r="D226">
        <v>1</v>
      </c>
      <c r="E226" t="s">
        <v>20129</v>
      </c>
      <c r="F226">
        <v>215</v>
      </c>
      <c r="G226">
        <v>0</v>
      </c>
      <c r="H226" t="s">
        <v>751</v>
      </c>
      <c r="I226" t="s">
        <v>20130</v>
      </c>
      <c r="J226" t="s">
        <v>20131</v>
      </c>
      <c r="K226" t="s">
        <v>20132</v>
      </c>
      <c r="L226" t="s">
        <v>20133</v>
      </c>
      <c r="M226" t="s">
        <v>20134</v>
      </c>
      <c r="N226" t="s">
        <v>1010</v>
      </c>
      <c r="O226" t="s">
        <v>743</v>
      </c>
      <c r="P226" t="s">
        <v>744</v>
      </c>
      <c r="Q226" t="s">
        <v>745</v>
      </c>
      <c r="R226" t="s">
        <v>640</v>
      </c>
      <c r="S226" t="s">
        <v>20135</v>
      </c>
      <c r="T226" t="s">
        <v>20124</v>
      </c>
    </row>
    <row r="227" spans="1:20" x14ac:dyDescent="0.25">
      <c r="A227" t="s">
        <v>241</v>
      </c>
      <c r="B227" t="s">
        <v>247</v>
      </c>
      <c r="C227">
        <v>139</v>
      </c>
      <c r="D227">
        <v>1</v>
      </c>
      <c r="E227" t="s">
        <v>20129</v>
      </c>
      <c r="F227">
        <v>215</v>
      </c>
      <c r="G227">
        <v>0</v>
      </c>
      <c r="H227" t="s">
        <v>751</v>
      </c>
      <c r="I227" t="s">
        <v>20130</v>
      </c>
      <c r="J227" t="s">
        <v>20131</v>
      </c>
      <c r="K227" t="s">
        <v>20132</v>
      </c>
      <c r="L227" t="s">
        <v>20133</v>
      </c>
      <c r="M227" t="s">
        <v>20134</v>
      </c>
      <c r="N227" t="s">
        <v>1010</v>
      </c>
      <c r="O227" t="s">
        <v>743</v>
      </c>
      <c r="P227" t="s">
        <v>744</v>
      </c>
      <c r="Q227" t="s">
        <v>745</v>
      </c>
      <c r="R227" t="s">
        <v>640</v>
      </c>
      <c r="S227" t="s">
        <v>20135</v>
      </c>
      <c r="T227" t="s">
        <v>20124</v>
      </c>
    </row>
    <row r="228" spans="1:20" x14ac:dyDescent="0.25">
      <c r="A228" t="s">
        <v>240</v>
      </c>
      <c r="B228" t="s">
        <v>246</v>
      </c>
      <c r="C228">
        <v>139</v>
      </c>
      <c r="D228">
        <v>2</v>
      </c>
      <c r="E228" t="s">
        <v>20136</v>
      </c>
      <c r="F228">
        <v>215</v>
      </c>
      <c r="G228">
        <v>0</v>
      </c>
      <c r="H228" t="s">
        <v>751</v>
      </c>
      <c r="I228" t="s">
        <v>20137</v>
      </c>
      <c r="J228" t="s">
        <v>20138</v>
      </c>
      <c r="K228" t="s">
        <v>10410</v>
      </c>
      <c r="L228" t="s">
        <v>20139</v>
      </c>
      <c r="M228" t="s">
        <v>20140</v>
      </c>
      <c r="N228" t="s">
        <v>1010</v>
      </c>
      <c r="O228" t="s">
        <v>743</v>
      </c>
      <c r="P228" t="s">
        <v>744</v>
      </c>
      <c r="Q228" t="s">
        <v>745</v>
      </c>
      <c r="R228" t="s">
        <v>640</v>
      </c>
      <c r="S228" t="s">
        <v>20141</v>
      </c>
      <c r="T228" t="s">
        <v>20142</v>
      </c>
    </row>
    <row r="229" spans="1:20" x14ac:dyDescent="0.25">
      <c r="A229" t="s">
        <v>240</v>
      </c>
      <c r="B229" t="s">
        <v>246</v>
      </c>
      <c r="C229">
        <v>139</v>
      </c>
      <c r="D229">
        <v>1</v>
      </c>
      <c r="E229" t="s">
        <v>20143</v>
      </c>
      <c r="F229">
        <v>215</v>
      </c>
      <c r="G229">
        <v>0</v>
      </c>
      <c r="H229" t="s">
        <v>751</v>
      </c>
      <c r="I229" t="s">
        <v>20144</v>
      </c>
      <c r="J229" t="s">
        <v>20145</v>
      </c>
      <c r="K229" t="s">
        <v>5148</v>
      </c>
      <c r="L229" t="s">
        <v>20146</v>
      </c>
      <c r="M229" t="s">
        <v>20147</v>
      </c>
      <c r="N229" t="s">
        <v>1010</v>
      </c>
      <c r="O229" t="s">
        <v>753</v>
      </c>
      <c r="P229" t="s">
        <v>744</v>
      </c>
      <c r="Q229" t="s">
        <v>745</v>
      </c>
      <c r="R229" t="s">
        <v>640</v>
      </c>
      <c r="S229" t="s">
        <v>20148</v>
      </c>
      <c r="T229" t="s">
        <v>20149</v>
      </c>
    </row>
    <row r="230" spans="1:20" x14ac:dyDescent="0.25">
      <c r="A230" t="s">
        <v>601</v>
      </c>
      <c r="B230" t="s">
        <v>602</v>
      </c>
      <c r="C230">
        <v>139</v>
      </c>
      <c r="D230">
        <v>1</v>
      </c>
      <c r="E230" t="s">
        <v>20143</v>
      </c>
      <c r="F230">
        <v>215</v>
      </c>
      <c r="G230">
        <v>0</v>
      </c>
      <c r="H230" t="s">
        <v>751</v>
      </c>
      <c r="I230" t="s">
        <v>20144</v>
      </c>
      <c r="J230" t="s">
        <v>20145</v>
      </c>
      <c r="K230" t="s">
        <v>5148</v>
      </c>
      <c r="L230" t="s">
        <v>20146</v>
      </c>
      <c r="M230" t="s">
        <v>20147</v>
      </c>
      <c r="N230" t="s">
        <v>1010</v>
      </c>
      <c r="O230" t="s">
        <v>753</v>
      </c>
      <c r="P230" t="s">
        <v>744</v>
      </c>
      <c r="Q230" t="s">
        <v>745</v>
      </c>
      <c r="R230" t="s">
        <v>640</v>
      </c>
      <c r="S230" t="s">
        <v>20148</v>
      </c>
      <c r="T230" t="s">
        <v>20149</v>
      </c>
    </row>
    <row r="231" spans="1:20" x14ac:dyDescent="0.25">
      <c r="A231" t="s">
        <v>240</v>
      </c>
      <c r="B231" t="s">
        <v>246</v>
      </c>
      <c r="C231">
        <v>139</v>
      </c>
      <c r="D231">
        <v>1</v>
      </c>
      <c r="E231" t="s">
        <v>20150</v>
      </c>
      <c r="F231">
        <v>215</v>
      </c>
      <c r="G231">
        <v>0</v>
      </c>
      <c r="H231" t="s">
        <v>751</v>
      </c>
      <c r="I231" t="s">
        <v>20151</v>
      </c>
      <c r="J231" t="s">
        <v>20152</v>
      </c>
      <c r="K231" t="s">
        <v>5508</v>
      </c>
      <c r="L231" t="s">
        <v>20153</v>
      </c>
      <c r="M231" t="s">
        <v>20154</v>
      </c>
      <c r="N231" t="s">
        <v>1010</v>
      </c>
      <c r="O231" t="s">
        <v>753</v>
      </c>
      <c r="P231" t="s">
        <v>744</v>
      </c>
      <c r="Q231" t="s">
        <v>745</v>
      </c>
      <c r="R231" t="s">
        <v>640</v>
      </c>
      <c r="S231" t="s">
        <v>20155</v>
      </c>
      <c r="T231" t="s">
        <v>20154</v>
      </c>
    </row>
    <row r="232" spans="1:20" x14ac:dyDescent="0.25">
      <c r="A232" t="s">
        <v>239</v>
      </c>
      <c r="B232" t="s">
        <v>245</v>
      </c>
      <c r="C232">
        <v>139</v>
      </c>
      <c r="D232">
        <v>1</v>
      </c>
      <c r="E232" t="s">
        <v>20150</v>
      </c>
      <c r="F232">
        <v>215</v>
      </c>
      <c r="G232">
        <v>0</v>
      </c>
      <c r="H232" t="s">
        <v>751</v>
      </c>
      <c r="I232" t="s">
        <v>20151</v>
      </c>
      <c r="J232" t="s">
        <v>20152</v>
      </c>
      <c r="K232" t="s">
        <v>5508</v>
      </c>
      <c r="L232" t="s">
        <v>20153</v>
      </c>
      <c r="M232" t="s">
        <v>20154</v>
      </c>
      <c r="N232" t="s">
        <v>1010</v>
      </c>
      <c r="O232" t="s">
        <v>753</v>
      </c>
      <c r="P232" t="s">
        <v>744</v>
      </c>
      <c r="Q232" t="s">
        <v>745</v>
      </c>
      <c r="R232" t="s">
        <v>640</v>
      </c>
      <c r="S232" t="s">
        <v>20155</v>
      </c>
      <c r="T232" t="s">
        <v>20154</v>
      </c>
    </row>
    <row r="233" spans="1:20" x14ac:dyDescent="0.25">
      <c r="A233" t="s">
        <v>239</v>
      </c>
      <c r="B233" t="s">
        <v>245</v>
      </c>
      <c r="C233">
        <v>139</v>
      </c>
      <c r="D233">
        <v>1</v>
      </c>
      <c r="E233" t="s">
        <v>20156</v>
      </c>
      <c r="F233">
        <v>215</v>
      </c>
      <c r="G233">
        <v>0</v>
      </c>
      <c r="H233" t="s">
        <v>751</v>
      </c>
      <c r="I233" t="s">
        <v>15460</v>
      </c>
      <c r="J233" t="s">
        <v>15461</v>
      </c>
      <c r="K233" t="s">
        <v>6856</v>
      </c>
      <c r="L233" t="s">
        <v>15462</v>
      </c>
      <c r="M233" t="s">
        <v>20154</v>
      </c>
      <c r="N233" t="s">
        <v>1010</v>
      </c>
      <c r="O233" t="s">
        <v>753</v>
      </c>
      <c r="P233" t="s">
        <v>744</v>
      </c>
      <c r="Q233" t="s">
        <v>745</v>
      </c>
      <c r="R233" t="s">
        <v>640</v>
      </c>
      <c r="S233" t="s">
        <v>20157</v>
      </c>
      <c r="T233" t="s">
        <v>20158</v>
      </c>
    </row>
    <row r="234" spans="1:20" x14ac:dyDescent="0.25">
      <c r="A234" t="s">
        <v>240</v>
      </c>
      <c r="B234" t="s">
        <v>246</v>
      </c>
      <c r="C234">
        <v>139</v>
      </c>
      <c r="D234">
        <v>1</v>
      </c>
      <c r="E234" t="s">
        <v>20156</v>
      </c>
      <c r="F234">
        <v>215</v>
      </c>
      <c r="G234">
        <v>0</v>
      </c>
      <c r="H234" t="s">
        <v>751</v>
      </c>
      <c r="I234" t="s">
        <v>15460</v>
      </c>
      <c r="J234" t="s">
        <v>15461</v>
      </c>
      <c r="K234" t="s">
        <v>6856</v>
      </c>
      <c r="L234" t="s">
        <v>15462</v>
      </c>
      <c r="M234" t="s">
        <v>20154</v>
      </c>
      <c r="N234" t="s">
        <v>1010</v>
      </c>
      <c r="O234" t="s">
        <v>753</v>
      </c>
      <c r="P234" t="s">
        <v>744</v>
      </c>
      <c r="Q234" t="s">
        <v>745</v>
      </c>
      <c r="R234" t="s">
        <v>640</v>
      </c>
      <c r="S234" t="s">
        <v>20157</v>
      </c>
      <c r="T234" t="s">
        <v>20158</v>
      </c>
    </row>
    <row r="235" spans="1:20" x14ac:dyDescent="0.25">
      <c r="A235" t="s">
        <v>240</v>
      </c>
      <c r="B235" t="s">
        <v>246</v>
      </c>
      <c r="C235">
        <v>139</v>
      </c>
      <c r="D235">
        <v>1</v>
      </c>
      <c r="E235" t="s">
        <v>20159</v>
      </c>
      <c r="F235">
        <v>215</v>
      </c>
      <c r="G235">
        <v>0</v>
      </c>
      <c r="H235" t="s">
        <v>751</v>
      </c>
      <c r="I235" t="s">
        <v>20160</v>
      </c>
      <c r="J235" t="s">
        <v>20161</v>
      </c>
      <c r="K235" t="s">
        <v>1099</v>
      </c>
      <c r="L235" t="s">
        <v>20162</v>
      </c>
      <c r="M235" t="s">
        <v>20163</v>
      </c>
      <c r="N235" t="s">
        <v>1010</v>
      </c>
      <c r="O235" t="s">
        <v>743</v>
      </c>
      <c r="P235" t="s">
        <v>744</v>
      </c>
      <c r="Q235" t="s">
        <v>745</v>
      </c>
      <c r="R235" t="s">
        <v>640</v>
      </c>
      <c r="S235" t="s">
        <v>20164</v>
      </c>
      <c r="T235" t="s">
        <v>20165</v>
      </c>
    </row>
    <row r="236" spans="1:20" x14ac:dyDescent="0.25">
      <c r="A236" t="s">
        <v>601</v>
      </c>
      <c r="B236" t="s">
        <v>602</v>
      </c>
      <c r="C236">
        <v>139</v>
      </c>
      <c r="D236">
        <v>1</v>
      </c>
      <c r="E236" t="s">
        <v>20159</v>
      </c>
      <c r="F236">
        <v>215</v>
      </c>
      <c r="G236">
        <v>0</v>
      </c>
      <c r="H236" t="s">
        <v>751</v>
      </c>
      <c r="I236" t="s">
        <v>20160</v>
      </c>
      <c r="J236" t="s">
        <v>20161</v>
      </c>
      <c r="K236" t="s">
        <v>1099</v>
      </c>
      <c r="L236" t="s">
        <v>20162</v>
      </c>
      <c r="M236" t="s">
        <v>20163</v>
      </c>
      <c r="N236" t="s">
        <v>1010</v>
      </c>
      <c r="O236" t="s">
        <v>743</v>
      </c>
      <c r="P236" t="s">
        <v>744</v>
      </c>
      <c r="Q236" t="s">
        <v>745</v>
      </c>
      <c r="R236" t="s">
        <v>640</v>
      </c>
      <c r="S236" t="s">
        <v>20164</v>
      </c>
      <c r="T236" t="s">
        <v>20165</v>
      </c>
    </row>
    <row r="237" spans="1:20" x14ac:dyDescent="0.25">
      <c r="A237" t="s">
        <v>241</v>
      </c>
      <c r="B237" t="s">
        <v>247</v>
      </c>
      <c r="C237">
        <v>139</v>
      </c>
      <c r="D237">
        <v>1</v>
      </c>
      <c r="E237" t="s">
        <v>20166</v>
      </c>
      <c r="F237">
        <v>215</v>
      </c>
      <c r="G237">
        <v>0</v>
      </c>
      <c r="H237" t="s">
        <v>751</v>
      </c>
      <c r="I237" t="s">
        <v>20167</v>
      </c>
      <c r="J237" t="s">
        <v>20168</v>
      </c>
      <c r="K237" t="s">
        <v>20169</v>
      </c>
      <c r="L237" t="s">
        <v>20170</v>
      </c>
      <c r="M237" t="s">
        <v>20171</v>
      </c>
      <c r="N237" t="s">
        <v>1010</v>
      </c>
      <c r="O237" t="s">
        <v>743</v>
      </c>
      <c r="P237" t="s">
        <v>744</v>
      </c>
      <c r="Q237" t="s">
        <v>745</v>
      </c>
      <c r="R237" t="s">
        <v>640</v>
      </c>
      <c r="S237" t="s">
        <v>20172</v>
      </c>
      <c r="T237" t="s">
        <v>20173</v>
      </c>
    </row>
    <row r="238" spans="1:20" x14ac:dyDescent="0.25">
      <c r="A238" t="s">
        <v>240</v>
      </c>
      <c r="B238" t="s">
        <v>246</v>
      </c>
      <c r="C238">
        <v>139</v>
      </c>
      <c r="D238">
        <v>1</v>
      </c>
      <c r="E238" t="s">
        <v>20166</v>
      </c>
      <c r="F238">
        <v>215</v>
      </c>
      <c r="G238">
        <v>0</v>
      </c>
      <c r="H238" t="s">
        <v>751</v>
      </c>
      <c r="I238" t="s">
        <v>20167</v>
      </c>
      <c r="J238" t="s">
        <v>20168</v>
      </c>
      <c r="K238" t="s">
        <v>20169</v>
      </c>
      <c r="L238" t="s">
        <v>20170</v>
      </c>
      <c r="M238" t="s">
        <v>20171</v>
      </c>
      <c r="N238" t="s">
        <v>1010</v>
      </c>
      <c r="O238" t="s">
        <v>743</v>
      </c>
      <c r="P238" t="s">
        <v>744</v>
      </c>
      <c r="Q238" t="s">
        <v>745</v>
      </c>
      <c r="R238" t="s">
        <v>640</v>
      </c>
      <c r="S238" t="s">
        <v>20172</v>
      </c>
      <c r="T238" t="s">
        <v>20173</v>
      </c>
    </row>
    <row r="239" spans="1:20" x14ac:dyDescent="0.25">
      <c r="A239" t="s">
        <v>77</v>
      </c>
      <c r="B239" t="s">
        <v>78</v>
      </c>
      <c r="C239">
        <v>35</v>
      </c>
      <c r="D239">
        <v>8</v>
      </c>
      <c r="E239" t="s">
        <v>20174</v>
      </c>
      <c r="F239">
        <v>328</v>
      </c>
      <c r="G239">
        <v>0</v>
      </c>
      <c r="H239" t="s">
        <v>649</v>
      </c>
      <c r="I239" t="s">
        <v>942</v>
      </c>
      <c r="J239" t="s">
        <v>943</v>
      </c>
      <c r="K239" t="s">
        <v>944</v>
      </c>
      <c r="L239" t="s">
        <v>894</v>
      </c>
      <c r="M239" t="s">
        <v>20102</v>
      </c>
      <c r="N239" t="s">
        <v>639</v>
      </c>
      <c r="O239" t="s">
        <v>651</v>
      </c>
      <c r="P239" t="s">
        <v>26</v>
      </c>
      <c r="Q239" t="s">
        <v>652</v>
      </c>
      <c r="R239" t="s">
        <v>640</v>
      </c>
      <c r="S239" t="s">
        <v>20175</v>
      </c>
      <c r="T239" t="s">
        <v>20176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20177</v>
      </c>
      <c r="F240">
        <v>200</v>
      </c>
      <c r="G240">
        <v>0</v>
      </c>
      <c r="H240" t="s">
        <v>637</v>
      </c>
      <c r="I240" t="s">
        <v>20178</v>
      </c>
      <c r="J240" t="s">
        <v>698</v>
      </c>
      <c r="K240" t="s">
        <v>639</v>
      </c>
      <c r="L240" t="s">
        <v>640</v>
      </c>
      <c r="M240" t="s">
        <v>20179</v>
      </c>
      <c r="N240" t="s">
        <v>639</v>
      </c>
      <c r="O240" t="s">
        <v>647</v>
      </c>
      <c r="P240" t="s">
        <v>5</v>
      </c>
      <c r="Q240" t="s">
        <v>648</v>
      </c>
      <c r="R240" t="s">
        <v>640</v>
      </c>
      <c r="S240" t="s">
        <v>20180</v>
      </c>
      <c r="T240" t="s">
        <v>20181</v>
      </c>
    </row>
    <row r="241" spans="1:20" x14ac:dyDescent="0.25">
      <c r="A241" t="s">
        <v>239</v>
      </c>
      <c r="B241" t="s">
        <v>245</v>
      </c>
      <c r="C241">
        <v>159</v>
      </c>
      <c r="D241">
        <v>1</v>
      </c>
      <c r="E241" t="s">
        <v>20182</v>
      </c>
      <c r="F241">
        <v>99</v>
      </c>
      <c r="G241">
        <v>0</v>
      </c>
      <c r="H241" t="s">
        <v>637</v>
      </c>
      <c r="I241" t="s">
        <v>20183</v>
      </c>
      <c r="J241" t="s">
        <v>750</v>
      </c>
      <c r="K241" t="s">
        <v>639</v>
      </c>
      <c r="L241" t="s">
        <v>640</v>
      </c>
      <c r="M241" t="s">
        <v>20184</v>
      </c>
      <c r="N241" t="s">
        <v>639</v>
      </c>
      <c r="O241" t="s">
        <v>641</v>
      </c>
      <c r="P241" t="s">
        <v>5</v>
      </c>
      <c r="Q241" t="s">
        <v>642</v>
      </c>
      <c r="R241" t="s">
        <v>640</v>
      </c>
      <c r="S241" t="s">
        <v>20185</v>
      </c>
      <c r="T241" t="s">
        <v>20184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20186</v>
      </c>
      <c r="F242">
        <v>100</v>
      </c>
      <c r="G242">
        <v>0</v>
      </c>
      <c r="H242" t="s">
        <v>637</v>
      </c>
      <c r="I242" t="s">
        <v>8913</v>
      </c>
      <c r="J242" t="s">
        <v>655</v>
      </c>
      <c r="K242" t="s">
        <v>639</v>
      </c>
      <c r="L242" t="s">
        <v>640</v>
      </c>
      <c r="M242" t="s">
        <v>20187</v>
      </c>
      <c r="N242" t="s">
        <v>639</v>
      </c>
      <c r="O242" t="s">
        <v>641</v>
      </c>
      <c r="P242" t="s">
        <v>5</v>
      </c>
      <c r="Q242" t="s">
        <v>642</v>
      </c>
      <c r="R242" t="s">
        <v>640</v>
      </c>
      <c r="S242" t="s">
        <v>20188</v>
      </c>
      <c r="T242" t="s">
        <v>20187</v>
      </c>
    </row>
    <row r="243" spans="1:20" x14ac:dyDescent="0.25">
      <c r="A243" t="s">
        <v>22</v>
      </c>
      <c r="B243" t="s">
        <v>213</v>
      </c>
      <c r="C243">
        <v>56.26</v>
      </c>
      <c r="D243">
        <v>2</v>
      </c>
      <c r="E243" t="s">
        <v>20189</v>
      </c>
      <c r="F243">
        <v>120.02</v>
      </c>
      <c r="G243">
        <v>7.5</v>
      </c>
      <c r="H243" t="s">
        <v>677</v>
      </c>
      <c r="I243" t="s">
        <v>20190</v>
      </c>
      <c r="J243" t="s">
        <v>20191</v>
      </c>
      <c r="K243" t="s">
        <v>785</v>
      </c>
      <c r="L243" t="s">
        <v>20192</v>
      </c>
      <c r="M243" t="s">
        <v>20193</v>
      </c>
      <c r="N243" t="s">
        <v>639</v>
      </c>
      <c r="O243" t="s">
        <v>678</v>
      </c>
      <c r="P243" t="s">
        <v>23</v>
      </c>
      <c r="Q243" t="s">
        <v>679</v>
      </c>
      <c r="R243" t="s">
        <v>640</v>
      </c>
      <c r="S243" t="s">
        <v>20194</v>
      </c>
      <c r="T243" t="s">
        <v>20193</v>
      </c>
    </row>
    <row r="244" spans="1:20" x14ac:dyDescent="0.25">
      <c r="A244" t="s">
        <v>601</v>
      </c>
      <c r="B244" t="s">
        <v>602</v>
      </c>
      <c r="C244">
        <v>139</v>
      </c>
      <c r="D244">
        <v>1</v>
      </c>
      <c r="E244" t="s">
        <v>20195</v>
      </c>
      <c r="F244">
        <v>139</v>
      </c>
      <c r="G244">
        <v>0</v>
      </c>
      <c r="H244" t="s">
        <v>649</v>
      </c>
      <c r="I244" t="s">
        <v>20196</v>
      </c>
      <c r="J244" t="s">
        <v>20197</v>
      </c>
      <c r="K244" t="s">
        <v>20198</v>
      </c>
      <c r="L244" t="s">
        <v>915</v>
      </c>
      <c r="M244" t="s">
        <v>20199</v>
      </c>
      <c r="N244" t="s">
        <v>639</v>
      </c>
      <c r="O244" t="s">
        <v>651</v>
      </c>
      <c r="P244" t="s">
        <v>26</v>
      </c>
      <c r="Q244" t="s">
        <v>652</v>
      </c>
      <c r="R244" t="s">
        <v>640</v>
      </c>
      <c r="S244" t="s">
        <v>20200</v>
      </c>
      <c r="T244" t="s">
        <v>20201</v>
      </c>
    </row>
    <row r="245" spans="1:20" x14ac:dyDescent="0.25">
      <c r="A245" t="s">
        <v>116</v>
      </c>
      <c r="B245" t="s">
        <v>117</v>
      </c>
      <c r="C245">
        <v>12</v>
      </c>
      <c r="D245">
        <v>50</v>
      </c>
      <c r="E245" t="s">
        <v>20202</v>
      </c>
      <c r="F245">
        <v>700</v>
      </c>
      <c r="G245">
        <v>0</v>
      </c>
      <c r="H245" t="s">
        <v>649</v>
      </c>
      <c r="I245" t="s">
        <v>20203</v>
      </c>
      <c r="J245" t="s">
        <v>20204</v>
      </c>
      <c r="K245" t="s">
        <v>20205</v>
      </c>
      <c r="L245" t="s">
        <v>10138</v>
      </c>
      <c r="M245" t="s">
        <v>20206</v>
      </c>
      <c r="N245" t="s">
        <v>639</v>
      </c>
      <c r="O245" t="s">
        <v>651</v>
      </c>
      <c r="P245" t="s">
        <v>26</v>
      </c>
      <c r="Q245" t="s">
        <v>652</v>
      </c>
      <c r="R245" t="s">
        <v>640</v>
      </c>
      <c r="S245" t="s">
        <v>20207</v>
      </c>
      <c r="T245" t="s">
        <v>20206</v>
      </c>
    </row>
    <row r="246" spans="1:20" x14ac:dyDescent="0.25">
      <c r="A246" t="s">
        <v>116</v>
      </c>
      <c r="B246" t="s">
        <v>117</v>
      </c>
      <c r="C246">
        <v>12</v>
      </c>
      <c r="D246">
        <v>60</v>
      </c>
      <c r="E246" t="s">
        <v>20208</v>
      </c>
      <c r="F246">
        <v>2380</v>
      </c>
      <c r="G246">
        <v>0</v>
      </c>
      <c r="H246" t="s">
        <v>649</v>
      </c>
      <c r="I246" t="s">
        <v>20203</v>
      </c>
      <c r="J246" t="s">
        <v>20204</v>
      </c>
      <c r="K246" t="s">
        <v>20205</v>
      </c>
      <c r="L246" t="s">
        <v>10138</v>
      </c>
      <c r="M246" t="s">
        <v>20206</v>
      </c>
      <c r="N246" t="s">
        <v>639</v>
      </c>
      <c r="O246" t="s">
        <v>651</v>
      </c>
      <c r="P246" t="s">
        <v>26</v>
      </c>
      <c r="Q246" t="s">
        <v>652</v>
      </c>
      <c r="R246" t="s">
        <v>640</v>
      </c>
      <c r="S246" t="s">
        <v>20209</v>
      </c>
      <c r="T246" t="s">
        <v>20206</v>
      </c>
    </row>
    <row r="247" spans="1:20" x14ac:dyDescent="0.25">
      <c r="A247" t="s">
        <v>116</v>
      </c>
      <c r="B247" t="s">
        <v>117</v>
      </c>
      <c r="C247">
        <v>12</v>
      </c>
      <c r="D247">
        <v>60</v>
      </c>
      <c r="E247" t="s">
        <v>20208</v>
      </c>
      <c r="F247">
        <v>2380</v>
      </c>
      <c r="G247">
        <v>0</v>
      </c>
      <c r="H247" t="s">
        <v>649</v>
      </c>
      <c r="I247" t="s">
        <v>20203</v>
      </c>
      <c r="J247" t="s">
        <v>20204</v>
      </c>
      <c r="K247" t="s">
        <v>20205</v>
      </c>
      <c r="L247" t="s">
        <v>10138</v>
      </c>
      <c r="M247" t="s">
        <v>20206</v>
      </c>
      <c r="N247" t="s">
        <v>639</v>
      </c>
      <c r="O247" t="s">
        <v>651</v>
      </c>
      <c r="P247" t="s">
        <v>26</v>
      </c>
      <c r="Q247" t="s">
        <v>652</v>
      </c>
      <c r="R247" t="s">
        <v>640</v>
      </c>
      <c r="S247" t="s">
        <v>20209</v>
      </c>
      <c r="T247" t="s">
        <v>20206</v>
      </c>
    </row>
    <row r="248" spans="1:20" x14ac:dyDescent="0.25">
      <c r="A248" t="s">
        <v>116</v>
      </c>
      <c r="B248" t="s">
        <v>117</v>
      </c>
      <c r="C248">
        <v>12</v>
      </c>
      <c r="D248">
        <v>50</v>
      </c>
      <c r="E248" t="s">
        <v>20208</v>
      </c>
      <c r="F248">
        <v>2380</v>
      </c>
      <c r="G248">
        <v>0</v>
      </c>
      <c r="H248" t="s">
        <v>649</v>
      </c>
      <c r="I248" t="s">
        <v>20203</v>
      </c>
      <c r="J248" t="s">
        <v>20204</v>
      </c>
      <c r="K248" t="s">
        <v>20205</v>
      </c>
      <c r="L248" t="s">
        <v>10138</v>
      </c>
      <c r="M248" t="s">
        <v>20206</v>
      </c>
      <c r="N248" t="s">
        <v>639</v>
      </c>
      <c r="O248" t="s">
        <v>651</v>
      </c>
      <c r="P248" t="s">
        <v>26</v>
      </c>
      <c r="Q248" t="s">
        <v>652</v>
      </c>
      <c r="R248" t="s">
        <v>640</v>
      </c>
      <c r="S248" t="s">
        <v>20209</v>
      </c>
      <c r="T248" t="s">
        <v>20206</v>
      </c>
    </row>
    <row r="249" spans="1:20" x14ac:dyDescent="0.25">
      <c r="A249" t="s">
        <v>18</v>
      </c>
      <c r="B249" t="s">
        <v>19</v>
      </c>
      <c r="C249">
        <v>33</v>
      </c>
      <c r="D249">
        <v>10</v>
      </c>
      <c r="E249" t="s">
        <v>20210</v>
      </c>
      <c r="F249">
        <v>330</v>
      </c>
      <c r="G249">
        <v>0</v>
      </c>
      <c r="H249" t="s">
        <v>661</v>
      </c>
      <c r="I249" t="s">
        <v>12377</v>
      </c>
      <c r="J249" t="s">
        <v>653</v>
      </c>
      <c r="K249" t="s">
        <v>639</v>
      </c>
      <c r="L249" t="s">
        <v>640</v>
      </c>
      <c r="M249" t="s">
        <v>20211</v>
      </c>
      <c r="N249" t="s">
        <v>639</v>
      </c>
      <c r="O249" t="s">
        <v>641</v>
      </c>
      <c r="P249" t="s">
        <v>5</v>
      </c>
      <c r="Q249" t="s">
        <v>642</v>
      </c>
      <c r="R249" t="s">
        <v>640</v>
      </c>
      <c r="S249" t="s">
        <v>20212</v>
      </c>
      <c r="T249" t="s">
        <v>20211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20213</v>
      </c>
      <c r="F250">
        <v>200</v>
      </c>
      <c r="G250">
        <v>0</v>
      </c>
      <c r="H250" t="s">
        <v>637</v>
      </c>
      <c r="I250" t="s">
        <v>20214</v>
      </c>
      <c r="J250" t="s">
        <v>657</v>
      </c>
      <c r="K250" t="s">
        <v>639</v>
      </c>
      <c r="L250" t="s">
        <v>640</v>
      </c>
      <c r="M250" t="s">
        <v>20215</v>
      </c>
      <c r="N250" t="s">
        <v>639</v>
      </c>
      <c r="O250" t="s">
        <v>641</v>
      </c>
      <c r="P250" t="s">
        <v>5</v>
      </c>
      <c r="Q250" t="s">
        <v>642</v>
      </c>
      <c r="R250" t="s">
        <v>640</v>
      </c>
      <c r="S250" t="s">
        <v>20216</v>
      </c>
      <c r="T250" t="s">
        <v>20215</v>
      </c>
    </row>
    <row r="251" spans="1:20" x14ac:dyDescent="0.25">
      <c r="A251" t="s">
        <v>239</v>
      </c>
      <c r="B251" t="s">
        <v>245</v>
      </c>
      <c r="C251">
        <v>159</v>
      </c>
      <c r="D251">
        <v>1</v>
      </c>
      <c r="E251" t="s">
        <v>20217</v>
      </c>
      <c r="F251">
        <v>99</v>
      </c>
      <c r="G251">
        <v>0</v>
      </c>
      <c r="H251" t="s">
        <v>637</v>
      </c>
      <c r="I251" t="s">
        <v>20218</v>
      </c>
      <c r="J251" t="s">
        <v>643</v>
      </c>
      <c r="K251" t="s">
        <v>639</v>
      </c>
      <c r="L251" t="s">
        <v>640</v>
      </c>
      <c r="M251" t="s">
        <v>20219</v>
      </c>
      <c r="N251" t="s">
        <v>639</v>
      </c>
      <c r="O251" t="s">
        <v>647</v>
      </c>
      <c r="P251" t="s">
        <v>5</v>
      </c>
      <c r="Q251" t="s">
        <v>648</v>
      </c>
      <c r="R251" t="s">
        <v>640</v>
      </c>
      <c r="S251" t="s">
        <v>20220</v>
      </c>
      <c r="T251" t="s">
        <v>20219</v>
      </c>
    </row>
    <row r="252" spans="1:20" x14ac:dyDescent="0.25">
      <c r="A252" t="s">
        <v>239</v>
      </c>
      <c r="B252" t="s">
        <v>245</v>
      </c>
      <c r="C252">
        <v>159</v>
      </c>
      <c r="D252">
        <v>1</v>
      </c>
      <c r="E252" t="s">
        <v>20221</v>
      </c>
      <c r="F252">
        <v>137</v>
      </c>
      <c r="G252">
        <v>38</v>
      </c>
      <c r="H252" t="s">
        <v>637</v>
      </c>
      <c r="I252" t="s">
        <v>20222</v>
      </c>
      <c r="J252" t="s">
        <v>698</v>
      </c>
      <c r="K252" t="s">
        <v>639</v>
      </c>
      <c r="L252" t="s">
        <v>640</v>
      </c>
      <c r="M252" t="s">
        <v>20223</v>
      </c>
      <c r="N252" t="s">
        <v>639</v>
      </c>
      <c r="O252" t="s">
        <v>641</v>
      </c>
      <c r="P252" t="s">
        <v>5</v>
      </c>
      <c r="Q252" t="s">
        <v>642</v>
      </c>
      <c r="R252" t="s">
        <v>640</v>
      </c>
      <c r="S252" t="s">
        <v>20224</v>
      </c>
      <c r="T252" t="s">
        <v>20223</v>
      </c>
    </row>
    <row r="253" spans="1:20" x14ac:dyDescent="0.25">
      <c r="A253" t="s">
        <v>147</v>
      </c>
      <c r="B253" t="s">
        <v>148</v>
      </c>
      <c r="C253">
        <v>50</v>
      </c>
      <c r="D253">
        <v>6</v>
      </c>
      <c r="E253" t="s">
        <v>20225</v>
      </c>
      <c r="F253">
        <v>200</v>
      </c>
      <c r="G253">
        <v>0</v>
      </c>
      <c r="H253" t="s">
        <v>637</v>
      </c>
      <c r="I253" t="s">
        <v>20226</v>
      </c>
      <c r="J253" t="s">
        <v>653</v>
      </c>
      <c r="K253" t="s">
        <v>639</v>
      </c>
      <c r="L253" t="s">
        <v>640</v>
      </c>
      <c r="M253" t="s">
        <v>20227</v>
      </c>
      <c r="N253" t="s">
        <v>639</v>
      </c>
      <c r="O253" t="s">
        <v>647</v>
      </c>
      <c r="P253" t="s">
        <v>5</v>
      </c>
      <c r="Q253" t="s">
        <v>648</v>
      </c>
      <c r="R253" t="s">
        <v>640</v>
      </c>
      <c r="S253" t="s">
        <v>20228</v>
      </c>
      <c r="T253" t="s">
        <v>20229</v>
      </c>
    </row>
    <row r="254" spans="1:20" x14ac:dyDescent="0.25">
      <c r="A254" t="s">
        <v>22</v>
      </c>
      <c r="B254" t="s">
        <v>213</v>
      </c>
      <c r="C254">
        <v>58</v>
      </c>
      <c r="D254">
        <v>1</v>
      </c>
      <c r="E254" t="s">
        <v>20230</v>
      </c>
      <c r="F254">
        <v>65.5</v>
      </c>
      <c r="G254">
        <v>7.5</v>
      </c>
      <c r="H254" t="s">
        <v>677</v>
      </c>
      <c r="I254" t="s">
        <v>5850</v>
      </c>
      <c r="J254" t="s">
        <v>20231</v>
      </c>
      <c r="K254" t="s">
        <v>10410</v>
      </c>
      <c r="L254" t="s">
        <v>5852</v>
      </c>
      <c r="M254" t="s">
        <v>20232</v>
      </c>
      <c r="N254" t="s">
        <v>639</v>
      </c>
      <c r="O254" t="s">
        <v>678</v>
      </c>
      <c r="P254" t="s">
        <v>23</v>
      </c>
      <c r="Q254" t="s">
        <v>679</v>
      </c>
      <c r="R254" t="s">
        <v>640</v>
      </c>
      <c r="S254" t="s">
        <v>20233</v>
      </c>
      <c r="T254" t="s">
        <v>20232</v>
      </c>
    </row>
    <row r="255" spans="1:20" x14ac:dyDescent="0.25">
      <c r="A255" t="s">
        <v>240</v>
      </c>
      <c r="B255" t="s">
        <v>246</v>
      </c>
      <c r="C255">
        <v>159</v>
      </c>
      <c r="D255">
        <v>1</v>
      </c>
      <c r="E255" t="s">
        <v>20234</v>
      </c>
      <c r="F255">
        <v>297</v>
      </c>
      <c r="G255">
        <v>0</v>
      </c>
      <c r="H255" t="s">
        <v>637</v>
      </c>
      <c r="I255" t="s">
        <v>20235</v>
      </c>
      <c r="J255" t="s">
        <v>780</v>
      </c>
      <c r="K255" t="s">
        <v>639</v>
      </c>
      <c r="L255" t="s">
        <v>640</v>
      </c>
      <c r="M255" t="s">
        <v>20236</v>
      </c>
      <c r="N255" t="s">
        <v>639</v>
      </c>
      <c r="O255" t="s">
        <v>647</v>
      </c>
      <c r="P255" t="s">
        <v>5</v>
      </c>
      <c r="Q255" t="s">
        <v>648</v>
      </c>
      <c r="R255" t="s">
        <v>640</v>
      </c>
      <c r="S255" t="s">
        <v>20237</v>
      </c>
      <c r="T255" t="s">
        <v>20236</v>
      </c>
    </row>
    <row r="256" spans="1:20" x14ac:dyDescent="0.25">
      <c r="A256" t="s">
        <v>239</v>
      </c>
      <c r="B256" t="s">
        <v>245</v>
      </c>
      <c r="C256">
        <v>159</v>
      </c>
      <c r="D256">
        <v>2</v>
      </c>
      <c r="E256" t="s">
        <v>20234</v>
      </c>
      <c r="F256">
        <v>297</v>
      </c>
      <c r="G256">
        <v>0</v>
      </c>
      <c r="H256" t="s">
        <v>637</v>
      </c>
      <c r="I256" t="s">
        <v>20235</v>
      </c>
      <c r="J256" t="s">
        <v>780</v>
      </c>
      <c r="K256" t="s">
        <v>639</v>
      </c>
      <c r="L256" t="s">
        <v>640</v>
      </c>
      <c r="M256" t="s">
        <v>20236</v>
      </c>
      <c r="N256" t="s">
        <v>639</v>
      </c>
      <c r="O256" t="s">
        <v>647</v>
      </c>
      <c r="P256" t="s">
        <v>5</v>
      </c>
      <c r="Q256" t="s">
        <v>648</v>
      </c>
      <c r="R256" t="s">
        <v>640</v>
      </c>
      <c r="S256" t="s">
        <v>20237</v>
      </c>
      <c r="T256" t="s">
        <v>20236</v>
      </c>
    </row>
    <row r="257" spans="1:20" x14ac:dyDescent="0.25">
      <c r="A257" t="s">
        <v>22</v>
      </c>
      <c r="B257" t="s">
        <v>27</v>
      </c>
      <c r="C257">
        <v>66.333333333333329</v>
      </c>
      <c r="D257">
        <v>3</v>
      </c>
      <c r="E257" t="s">
        <v>20238</v>
      </c>
      <c r="F257">
        <v>490</v>
      </c>
      <c r="G257">
        <v>0</v>
      </c>
      <c r="H257" t="s">
        <v>649</v>
      </c>
      <c r="I257" t="s">
        <v>927</v>
      </c>
      <c r="J257" t="s">
        <v>928</v>
      </c>
      <c r="K257" t="s">
        <v>929</v>
      </c>
      <c r="L257" t="s">
        <v>672</v>
      </c>
      <c r="M257" t="s">
        <v>20239</v>
      </c>
      <c r="N257" t="s">
        <v>639</v>
      </c>
      <c r="O257" t="s">
        <v>651</v>
      </c>
      <c r="P257" t="s">
        <v>26</v>
      </c>
      <c r="Q257" t="s">
        <v>652</v>
      </c>
      <c r="R257" t="s">
        <v>640</v>
      </c>
      <c r="S257" t="s">
        <v>20240</v>
      </c>
      <c r="T257" t="s">
        <v>20241</v>
      </c>
    </row>
    <row r="258" spans="1:20" x14ac:dyDescent="0.25">
      <c r="A258" t="s">
        <v>22</v>
      </c>
      <c r="B258" t="s">
        <v>27</v>
      </c>
      <c r="C258">
        <v>80</v>
      </c>
      <c r="D258">
        <v>3</v>
      </c>
      <c r="E258" t="s">
        <v>20238</v>
      </c>
      <c r="F258">
        <v>490</v>
      </c>
      <c r="G258">
        <v>0</v>
      </c>
      <c r="H258" t="s">
        <v>649</v>
      </c>
      <c r="I258" t="s">
        <v>927</v>
      </c>
      <c r="J258" t="s">
        <v>928</v>
      </c>
      <c r="K258" t="s">
        <v>929</v>
      </c>
      <c r="L258" t="s">
        <v>672</v>
      </c>
      <c r="M258" t="s">
        <v>20239</v>
      </c>
      <c r="N258" t="s">
        <v>639</v>
      </c>
      <c r="O258" t="s">
        <v>651</v>
      </c>
      <c r="P258" t="s">
        <v>26</v>
      </c>
      <c r="Q258" t="s">
        <v>652</v>
      </c>
      <c r="R258" t="s">
        <v>640</v>
      </c>
      <c r="S258" t="s">
        <v>20240</v>
      </c>
      <c r="T258" t="s">
        <v>20241</v>
      </c>
    </row>
    <row r="259" spans="1:20" x14ac:dyDescent="0.25">
      <c r="A259" t="s">
        <v>240</v>
      </c>
      <c r="B259" t="s">
        <v>246</v>
      </c>
      <c r="C259">
        <v>159</v>
      </c>
      <c r="D259">
        <v>1</v>
      </c>
      <c r="E259" t="s">
        <v>20242</v>
      </c>
      <c r="F259">
        <v>99</v>
      </c>
      <c r="G259">
        <v>0</v>
      </c>
      <c r="H259" t="s">
        <v>637</v>
      </c>
      <c r="I259" t="s">
        <v>1161</v>
      </c>
      <c r="J259" t="s">
        <v>692</v>
      </c>
      <c r="K259" t="s">
        <v>639</v>
      </c>
      <c r="L259" t="s">
        <v>640</v>
      </c>
      <c r="M259" t="s">
        <v>20243</v>
      </c>
      <c r="N259" t="s">
        <v>639</v>
      </c>
      <c r="O259" t="s">
        <v>641</v>
      </c>
      <c r="P259" t="s">
        <v>5</v>
      </c>
      <c r="Q259" t="s">
        <v>642</v>
      </c>
      <c r="R259" t="s">
        <v>640</v>
      </c>
      <c r="S259" t="s">
        <v>20244</v>
      </c>
      <c r="T259" t="s">
        <v>20243</v>
      </c>
    </row>
    <row r="260" spans="1:20" x14ac:dyDescent="0.25">
      <c r="A260" t="s">
        <v>239</v>
      </c>
      <c r="B260" t="s">
        <v>245</v>
      </c>
      <c r="C260">
        <v>159</v>
      </c>
      <c r="D260">
        <v>1</v>
      </c>
      <c r="E260" t="s">
        <v>20245</v>
      </c>
      <c r="F260">
        <v>99</v>
      </c>
      <c r="G260">
        <v>0</v>
      </c>
      <c r="H260" t="s">
        <v>637</v>
      </c>
      <c r="I260" t="s">
        <v>20246</v>
      </c>
      <c r="J260" t="s">
        <v>700</v>
      </c>
      <c r="K260" t="s">
        <v>639</v>
      </c>
      <c r="L260" t="s">
        <v>640</v>
      </c>
      <c r="M260" t="s">
        <v>20247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20248</v>
      </c>
      <c r="T260" t="s">
        <v>20249</v>
      </c>
    </row>
    <row r="261" spans="1:20" x14ac:dyDescent="0.25">
      <c r="A261" t="s">
        <v>240</v>
      </c>
      <c r="B261" t="s">
        <v>246</v>
      </c>
      <c r="C261">
        <v>159</v>
      </c>
      <c r="D261">
        <v>1</v>
      </c>
      <c r="E261" t="s">
        <v>20250</v>
      </c>
      <c r="F261">
        <v>99</v>
      </c>
      <c r="G261">
        <v>0</v>
      </c>
      <c r="H261" t="s">
        <v>637</v>
      </c>
      <c r="I261" t="s">
        <v>20251</v>
      </c>
      <c r="J261" t="s">
        <v>638</v>
      </c>
      <c r="K261" t="s">
        <v>639</v>
      </c>
      <c r="L261" t="s">
        <v>640</v>
      </c>
      <c r="M261" t="s">
        <v>20252</v>
      </c>
      <c r="N261" t="s">
        <v>639</v>
      </c>
      <c r="O261" t="s">
        <v>647</v>
      </c>
      <c r="P261" t="s">
        <v>5</v>
      </c>
      <c r="Q261" t="s">
        <v>648</v>
      </c>
      <c r="R261" t="s">
        <v>640</v>
      </c>
      <c r="S261" t="s">
        <v>20253</v>
      </c>
      <c r="T261" t="s">
        <v>20252</v>
      </c>
    </row>
    <row r="262" spans="1:20" x14ac:dyDescent="0.25">
      <c r="A262" t="s">
        <v>601</v>
      </c>
      <c r="B262" t="s">
        <v>602</v>
      </c>
      <c r="C262">
        <v>159</v>
      </c>
      <c r="D262">
        <v>1</v>
      </c>
      <c r="E262" t="s">
        <v>20254</v>
      </c>
      <c r="F262">
        <v>198</v>
      </c>
      <c r="G262">
        <v>0</v>
      </c>
      <c r="H262" t="s">
        <v>637</v>
      </c>
      <c r="I262" t="s">
        <v>19953</v>
      </c>
      <c r="J262" t="s">
        <v>777</v>
      </c>
      <c r="K262" t="s">
        <v>639</v>
      </c>
      <c r="L262" t="s">
        <v>640</v>
      </c>
      <c r="M262" t="s">
        <v>20255</v>
      </c>
      <c r="N262" t="s">
        <v>639</v>
      </c>
      <c r="O262" t="s">
        <v>641</v>
      </c>
      <c r="P262" t="s">
        <v>5</v>
      </c>
      <c r="Q262" t="s">
        <v>642</v>
      </c>
      <c r="R262" t="s">
        <v>640</v>
      </c>
      <c r="S262" t="s">
        <v>20256</v>
      </c>
      <c r="T262" t="s">
        <v>20255</v>
      </c>
    </row>
    <row r="263" spans="1:20" x14ac:dyDescent="0.25">
      <c r="A263" t="s">
        <v>239</v>
      </c>
      <c r="B263" t="s">
        <v>245</v>
      </c>
      <c r="C263">
        <v>159</v>
      </c>
      <c r="D263">
        <v>1</v>
      </c>
      <c r="E263" t="s">
        <v>20254</v>
      </c>
      <c r="F263">
        <v>198</v>
      </c>
      <c r="G263">
        <v>0</v>
      </c>
      <c r="H263" t="s">
        <v>637</v>
      </c>
      <c r="I263" t="s">
        <v>19953</v>
      </c>
      <c r="J263" t="s">
        <v>777</v>
      </c>
      <c r="K263" t="s">
        <v>639</v>
      </c>
      <c r="L263" t="s">
        <v>640</v>
      </c>
      <c r="M263" t="s">
        <v>20255</v>
      </c>
      <c r="N263" t="s">
        <v>639</v>
      </c>
      <c r="O263" t="s">
        <v>641</v>
      </c>
      <c r="P263" t="s">
        <v>5</v>
      </c>
      <c r="Q263" t="s">
        <v>642</v>
      </c>
      <c r="R263" t="s">
        <v>640</v>
      </c>
      <c r="S263" t="s">
        <v>20256</v>
      </c>
      <c r="T263" t="s">
        <v>20255</v>
      </c>
    </row>
    <row r="264" spans="1:20" x14ac:dyDescent="0.25">
      <c r="A264" t="s">
        <v>239</v>
      </c>
      <c r="B264" t="s">
        <v>245</v>
      </c>
      <c r="C264">
        <v>159</v>
      </c>
      <c r="D264">
        <v>1</v>
      </c>
      <c r="E264" t="s">
        <v>20257</v>
      </c>
      <c r="F264">
        <v>99</v>
      </c>
      <c r="G264">
        <v>0</v>
      </c>
      <c r="H264" t="s">
        <v>637</v>
      </c>
      <c r="I264" t="s">
        <v>20258</v>
      </c>
      <c r="J264" t="s">
        <v>653</v>
      </c>
      <c r="K264" t="s">
        <v>639</v>
      </c>
      <c r="L264" t="s">
        <v>640</v>
      </c>
      <c r="M264" t="s">
        <v>20259</v>
      </c>
      <c r="N264" t="s">
        <v>639</v>
      </c>
      <c r="O264" t="s">
        <v>641</v>
      </c>
      <c r="P264" t="s">
        <v>5</v>
      </c>
      <c r="Q264" t="s">
        <v>642</v>
      </c>
      <c r="R264" t="s">
        <v>640</v>
      </c>
      <c r="S264" t="s">
        <v>20260</v>
      </c>
      <c r="T264" t="s">
        <v>20259</v>
      </c>
    </row>
    <row r="265" spans="1:20" x14ac:dyDescent="0.25">
      <c r="A265" t="s">
        <v>516</v>
      </c>
      <c r="B265" t="s">
        <v>120</v>
      </c>
      <c r="C265">
        <v>75</v>
      </c>
      <c r="D265">
        <v>1</v>
      </c>
      <c r="E265" t="s">
        <v>20261</v>
      </c>
      <c r="F265">
        <v>110</v>
      </c>
      <c r="G265">
        <v>35</v>
      </c>
      <c r="H265" t="s">
        <v>649</v>
      </c>
      <c r="I265" t="s">
        <v>1132</v>
      </c>
      <c r="J265" t="s">
        <v>20262</v>
      </c>
      <c r="K265" t="s">
        <v>12750</v>
      </c>
      <c r="L265" t="s">
        <v>818</v>
      </c>
      <c r="M265" t="s">
        <v>20263</v>
      </c>
      <c r="N265" t="s">
        <v>639</v>
      </c>
      <c r="O265" t="s">
        <v>835</v>
      </c>
      <c r="P265" t="s">
        <v>26</v>
      </c>
      <c r="Q265" t="s">
        <v>652</v>
      </c>
      <c r="R265" t="s">
        <v>640</v>
      </c>
      <c r="S265" t="s">
        <v>20264</v>
      </c>
      <c r="T265" t="s">
        <v>20259</v>
      </c>
    </row>
    <row r="266" spans="1:20" x14ac:dyDescent="0.25">
      <c r="A266" t="s">
        <v>240</v>
      </c>
      <c r="B266" t="s">
        <v>2885</v>
      </c>
      <c r="C266">
        <v>103.55</v>
      </c>
      <c r="D266">
        <v>1</v>
      </c>
      <c r="E266" t="s">
        <v>20265</v>
      </c>
      <c r="F266">
        <v>118.55</v>
      </c>
      <c r="G266">
        <v>15</v>
      </c>
      <c r="H266" t="s">
        <v>649</v>
      </c>
      <c r="I266" t="s">
        <v>20266</v>
      </c>
      <c r="J266" t="s">
        <v>20267</v>
      </c>
      <c r="K266" t="s">
        <v>17238</v>
      </c>
      <c r="L266" t="s">
        <v>20268</v>
      </c>
      <c r="M266" t="s">
        <v>20269</v>
      </c>
      <c r="N266" t="s">
        <v>639</v>
      </c>
      <c r="O266" t="s">
        <v>678</v>
      </c>
      <c r="P266" t="s">
        <v>23</v>
      </c>
      <c r="Q266" t="s">
        <v>679</v>
      </c>
      <c r="R266" t="s">
        <v>640</v>
      </c>
      <c r="S266" t="s">
        <v>20270</v>
      </c>
      <c r="T266" t="s">
        <v>20269</v>
      </c>
    </row>
    <row r="267" spans="1:20" x14ac:dyDescent="0.25">
      <c r="A267" t="s">
        <v>601</v>
      </c>
      <c r="B267" t="s">
        <v>602</v>
      </c>
      <c r="C267">
        <v>159</v>
      </c>
      <c r="D267">
        <v>1</v>
      </c>
      <c r="E267" t="s">
        <v>20271</v>
      </c>
      <c r="F267">
        <v>99</v>
      </c>
      <c r="G267">
        <v>0</v>
      </c>
      <c r="H267" t="s">
        <v>637</v>
      </c>
      <c r="I267" t="s">
        <v>13123</v>
      </c>
      <c r="J267" t="s">
        <v>722</v>
      </c>
      <c r="K267" t="s">
        <v>639</v>
      </c>
      <c r="L267" t="s">
        <v>640</v>
      </c>
      <c r="M267" t="s">
        <v>20272</v>
      </c>
      <c r="N267" t="s">
        <v>639</v>
      </c>
      <c r="O267" t="s">
        <v>641</v>
      </c>
      <c r="P267" t="s">
        <v>5</v>
      </c>
      <c r="Q267" t="s">
        <v>642</v>
      </c>
      <c r="R267" t="s">
        <v>640</v>
      </c>
      <c r="S267" t="s">
        <v>20273</v>
      </c>
      <c r="T267" t="s">
        <v>20272</v>
      </c>
    </row>
    <row r="268" spans="1:20" x14ac:dyDescent="0.25">
      <c r="A268" t="s">
        <v>241</v>
      </c>
      <c r="B268" t="s">
        <v>247</v>
      </c>
      <c r="C268">
        <v>159</v>
      </c>
      <c r="D268">
        <v>1</v>
      </c>
      <c r="E268" t="s">
        <v>20274</v>
      </c>
      <c r="F268">
        <v>137</v>
      </c>
      <c r="G268">
        <v>38</v>
      </c>
      <c r="H268" t="s">
        <v>637</v>
      </c>
      <c r="I268" t="s">
        <v>20275</v>
      </c>
      <c r="J268" t="s">
        <v>654</v>
      </c>
      <c r="K268" t="s">
        <v>639</v>
      </c>
      <c r="L268" t="s">
        <v>640</v>
      </c>
      <c r="M268" t="s">
        <v>20276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20277</v>
      </c>
      <c r="T268" t="s">
        <v>20276</v>
      </c>
    </row>
    <row r="269" spans="1:20" x14ac:dyDescent="0.25">
      <c r="A269" t="s">
        <v>72</v>
      </c>
      <c r="B269" t="s">
        <v>799</v>
      </c>
      <c r="C269">
        <v>93</v>
      </c>
      <c r="D269">
        <v>2</v>
      </c>
      <c r="E269" t="s">
        <v>20278</v>
      </c>
      <c r="F269">
        <v>186</v>
      </c>
      <c r="G269">
        <v>0</v>
      </c>
      <c r="H269" t="s">
        <v>649</v>
      </c>
      <c r="I269" t="s">
        <v>11553</v>
      </c>
      <c r="J269" t="s">
        <v>20279</v>
      </c>
      <c r="K269" t="s">
        <v>1007</v>
      </c>
      <c r="L269" t="s">
        <v>889</v>
      </c>
      <c r="M269" t="s">
        <v>20280</v>
      </c>
      <c r="N269" t="s">
        <v>639</v>
      </c>
      <c r="O269" t="s">
        <v>651</v>
      </c>
      <c r="P269" t="s">
        <v>26</v>
      </c>
      <c r="Q269" t="s">
        <v>652</v>
      </c>
      <c r="R269" t="s">
        <v>640</v>
      </c>
      <c r="S269" t="s">
        <v>20281</v>
      </c>
      <c r="T269" t="s">
        <v>20282</v>
      </c>
    </row>
    <row r="270" spans="1:20" x14ac:dyDescent="0.25">
      <c r="A270" t="s">
        <v>147</v>
      </c>
      <c r="B270" t="s">
        <v>148</v>
      </c>
      <c r="C270">
        <v>65</v>
      </c>
      <c r="D270">
        <v>1</v>
      </c>
      <c r="E270" t="s">
        <v>20283</v>
      </c>
      <c r="F270">
        <v>58.99</v>
      </c>
      <c r="G270">
        <v>0</v>
      </c>
      <c r="H270" t="s">
        <v>637</v>
      </c>
      <c r="I270" t="s">
        <v>20284</v>
      </c>
      <c r="J270" t="s">
        <v>673</v>
      </c>
      <c r="K270" t="s">
        <v>639</v>
      </c>
      <c r="L270" t="s">
        <v>640</v>
      </c>
      <c r="M270" t="s">
        <v>20285</v>
      </c>
      <c r="N270" t="s">
        <v>639</v>
      </c>
      <c r="O270" t="s">
        <v>641</v>
      </c>
      <c r="P270" t="s">
        <v>5</v>
      </c>
      <c r="Q270" t="s">
        <v>642</v>
      </c>
      <c r="R270" t="s">
        <v>640</v>
      </c>
      <c r="S270" t="s">
        <v>20286</v>
      </c>
      <c r="T270" t="s">
        <v>20285</v>
      </c>
    </row>
    <row r="271" spans="1:20" x14ac:dyDescent="0.25">
      <c r="A271" t="s">
        <v>241</v>
      </c>
      <c r="B271" t="s">
        <v>742</v>
      </c>
      <c r="C271">
        <v>87.2</v>
      </c>
      <c r="D271">
        <v>1</v>
      </c>
      <c r="E271" t="s">
        <v>20287</v>
      </c>
      <c r="F271">
        <v>174.4</v>
      </c>
      <c r="G271">
        <v>0</v>
      </c>
      <c r="H271" t="s">
        <v>677</v>
      </c>
      <c r="I271" t="s">
        <v>20288</v>
      </c>
      <c r="J271" t="s">
        <v>20289</v>
      </c>
      <c r="K271" t="s">
        <v>787</v>
      </c>
      <c r="L271" t="s">
        <v>12392</v>
      </c>
      <c r="M271" t="s">
        <v>20290</v>
      </c>
      <c r="N271" t="s">
        <v>639</v>
      </c>
      <c r="O271" t="s">
        <v>678</v>
      </c>
      <c r="P271" t="s">
        <v>23</v>
      </c>
      <c r="Q271" t="s">
        <v>679</v>
      </c>
      <c r="R271" t="s">
        <v>640</v>
      </c>
      <c r="S271" t="s">
        <v>20291</v>
      </c>
      <c r="T271" t="s">
        <v>20290</v>
      </c>
    </row>
    <row r="272" spans="1:20" x14ac:dyDescent="0.25">
      <c r="A272" t="s">
        <v>601</v>
      </c>
      <c r="B272" t="s">
        <v>742</v>
      </c>
      <c r="C272">
        <v>87.2</v>
      </c>
      <c r="D272">
        <v>1</v>
      </c>
      <c r="E272" t="s">
        <v>20287</v>
      </c>
      <c r="F272">
        <v>174.4</v>
      </c>
      <c r="G272">
        <v>0</v>
      </c>
      <c r="H272" t="s">
        <v>677</v>
      </c>
      <c r="I272" t="s">
        <v>20288</v>
      </c>
      <c r="J272" t="s">
        <v>20289</v>
      </c>
      <c r="K272" t="s">
        <v>787</v>
      </c>
      <c r="L272" t="s">
        <v>12392</v>
      </c>
      <c r="M272" t="s">
        <v>20290</v>
      </c>
      <c r="N272" t="s">
        <v>639</v>
      </c>
      <c r="O272" t="s">
        <v>678</v>
      </c>
      <c r="P272" t="s">
        <v>23</v>
      </c>
      <c r="Q272" t="s">
        <v>679</v>
      </c>
      <c r="R272" t="s">
        <v>640</v>
      </c>
      <c r="S272" t="s">
        <v>20291</v>
      </c>
      <c r="T272" t="s">
        <v>20290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331"/>
  <sheetViews>
    <sheetView zoomScale="70" zoomScaleNormal="70" workbookViewId="0">
      <pane xSplit="2" ySplit="1" topLeftCell="R292" activePane="bottomRight" state="frozen"/>
      <selection sqref="A1:XFD1048576"/>
      <selection pane="topRight" sqref="A1:XFD1048576"/>
      <selection pane="bottomLeft" sqref="A1:XFD1048576"/>
      <selection pane="bottomRight" activeCell="U302" sqref="U30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240</v>
      </c>
      <c r="B2" t="s">
        <v>246</v>
      </c>
      <c r="C2">
        <v>159</v>
      </c>
      <c r="D2">
        <v>1</v>
      </c>
      <c r="E2" t="s">
        <v>20292</v>
      </c>
      <c r="F2">
        <v>99</v>
      </c>
      <c r="G2">
        <v>0</v>
      </c>
      <c r="H2" t="s">
        <v>637</v>
      </c>
      <c r="I2" t="s">
        <v>20293</v>
      </c>
      <c r="J2" t="s">
        <v>645</v>
      </c>
      <c r="K2" t="s">
        <v>639</v>
      </c>
      <c r="L2" t="s">
        <v>640</v>
      </c>
      <c r="M2" t="s">
        <v>20294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20295</v>
      </c>
      <c r="T2" t="s">
        <v>20294</v>
      </c>
      <c r="U2" s="50" t="s">
        <v>147</v>
      </c>
      <c r="V2">
        <v>254</v>
      </c>
    </row>
    <row r="3" spans="1:22" x14ac:dyDescent="0.25">
      <c r="A3" t="s">
        <v>241</v>
      </c>
      <c r="B3" t="s">
        <v>247</v>
      </c>
      <c r="C3">
        <v>159</v>
      </c>
      <c r="D3">
        <v>1</v>
      </c>
      <c r="E3" t="s">
        <v>20296</v>
      </c>
      <c r="F3">
        <v>99</v>
      </c>
      <c r="G3">
        <v>0</v>
      </c>
      <c r="H3" t="s">
        <v>637</v>
      </c>
      <c r="I3" t="s">
        <v>20297</v>
      </c>
      <c r="J3" t="s">
        <v>727</v>
      </c>
      <c r="K3" t="s">
        <v>639</v>
      </c>
      <c r="L3" t="s">
        <v>640</v>
      </c>
      <c r="M3" t="s">
        <v>20298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20299</v>
      </c>
      <c r="T3" t="s">
        <v>20298</v>
      </c>
      <c r="U3" s="51" t="s">
        <v>148</v>
      </c>
      <c r="V3">
        <v>254</v>
      </c>
    </row>
    <row r="4" spans="1:22" x14ac:dyDescent="0.25">
      <c r="A4" t="s">
        <v>241</v>
      </c>
      <c r="B4" t="s">
        <v>247</v>
      </c>
      <c r="C4">
        <v>159</v>
      </c>
      <c r="D4">
        <v>1</v>
      </c>
      <c r="E4" t="s">
        <v>20300</v>
      </c>
      <c r="F4">
        <v>99</v>
      </c>
      <c r="G4">
        <v>0</v>
      </c>
      <c r="H4" t="s">
        <v>637</v>
      </c>
      <c r="I4" t="s">
        <v>20301</v>
      </c>
      <c r="J4" t="s">
        <v>663</v>
      </c>
      <c r="K4" t="s">
        <v>639</v>
      </c>
      <c r="L4" t="s">
        <v>640</v>
      </c>
      <c r="M4" t="s">
        <v>20302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20303</v>
      </c>
      <c r="T4" t="s">
        <v>20302</v>
      </c>
      <c r="U4" s="50" t="s">
        <v>99</v>
      </c>
      <c r="V4">
        <v>70</v>
      </c>
    </row>
    <row r="5" spans="1:22" x14ac:dyDescent="0.25">
      <c r="A5" t="s">
        <v>241</v>
      </c>
      <c r="B5" t="s">
        <v>247</v>
      </c>
      <c r="C5">
        <v>159</v>
      </c>
      <c r="D5">
        <v>1</v>
      </c>
      <c r="E5" t="s">
        <v>20304</v>
      </c>
      <c r="F5">
        <v>198</v>
      </c>
      <c r="G5">
        <v>0</v>
      </c>
      <c r="H5" t="s">
        <v>637</v>
      </c>
      <c r="I5" t="s">
        <v>20305</v>
      </c>
      <c r="J5" t="s">
        <v>739</v>
      </c>
      <c r="K5" t="s">
        <v>639</v>
      </c>
      <c r="L5" t="s">
        <v>640</v>
      </c>
      <c r="M5" t="s">
        <v>20306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20307</v>
      </c>
      <c r="T5" t="s">
        <v>20306</v>
      </c>
      <c r="U5" s="51" t="s">
        <v>100</v>
      </c>
      <c r="V5">
        <v>70</v>
      </c>
    </row>
    <row r="6" spans="1:22" x14ac:dyDescent="0.25">
      <c r="A6" t="s">
        <v>601</v>
      </c>
      <c r="B6" t="s">
        <v>602</v>
      </c>
      <c r="C6">
        <v>159</v>
      </c>
      <c r="D6">
        <v>1</v>
      </c>
      <c r="E6" t="s">
        <v>20304</v>
      </c>
      <c r="F6">
        <v>198</v>
      </c>
      <c r="G6">
        <v>0</v>
      </c>
      <c r="H6" t="s">
        <v>637</v>
      </c>
      <c r="I6" t="s">
        <v>20305</v>
      </c>
      <c r="J6" t="s">
        <v>739</v>
      </c>
      <c r="K6" t="s">
        <v>639</v>
      </c>
      <c r="L6" t="s">
        <v>640</v>
      </c>
      <c r="M6" t="s">
        <v>20306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20307</v>
      </c>
      <c r="T6" t="s">
        <v>20306</v>
      </c>
      <c r="U6" s="50" t="s">
        <v>22</v>
      </c>
      <c r="V6">
        <v>55</v>
      </c>
    </row>
    <row r="7" spans="1:22" x14ac:dyDescent="0.25">
      <c r="A7" t="s">
        <v>241</v>
      </c>
      <c r="B7" t="s">
        <v>247</v>
      </c>
      <c r="C7">
        <v>159</v>
      </c>
      <c r="D7">
        <v>1</v>
      </c>
      <c r="E7" t="s">
        <v>20308</v>
      </c>
      <c r="F7">
        <v>99</v>
      </c>
      <c r="G7">
        <v>0</v>
      </c>
      <c r="H7" t="s">
        <v>637</v>
      </c>
      <c r="I7" t="s">
        <v>20309</v>
      </c>
      <c r="J7" t="s">
        <v>755</v>
      </c>
      <c r="K7" t="s">
        <v>639</v>
      </c>
      <c r="L7" t="s">
        <v>640</v>
      </c>
      <c r="M7" t="s">
        <v>20310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20311</v>
      </c>
      <c r="T7" t="s">
        <v>20310</v>
      </c>
      <c r="U7" s="51" t="s">
        <v>213</v>
      </c>
      <c r="V7">
        <v>4</v>
      </c>
    </row>
    <row r="8" spans="1:22" x14ac:dyDescent="0.25">
      <c r="A8" t="s">
        <v>601</v>
      </c>
      <c r="B8" t="s">
        <v>602</v>
      </c>
      <c r="C8">
        <v>159</v>
      </c>
      <c r="D8">
        <v>1</v>
      </c>
      <c r="E8" t="s">
        <v>20312</v>
      </c>
      <c r="F8">
        <v>99</v>
      </c>
      <c r="G8">
        <v>0</v>
      </c>
      <c r="H8" t="s">
        <v>637</v>
      </c>
      <c r="I8" t="s">
        <v>20313</v>
      </c>
      <c r="J8" t="s">
        <v>655</v>
      </c>
      <c r="K8" t="s">
        <v>639</v>
      </c>
      <c r="L8" t="s">
        <v>640</v>
      </c>
      <c r="M8" t="s">
        <v>20314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20315</v>
      </c>
      <c r="T8" t="s">
        <v>20314</v>
      </c>
      <c r="U8" s="51" t="s">
        <v>27</v>
      </c>
      <c r="V8">
        <v>51</v>
      </c>
    </row>
    <row r="9" spans="1:22" x14ac:dyDescent="0.25">
      <c r="A9" t="s">
        <v>239</v>
      </c>
      <c r="B9" t="s">
        <v>245</v>
      </c>
      <c r="C9">
        <v>159</v>
      </c>
      <c r="D9">
        <v>2</v>
      </c>
      <c r="E9" t="s">
        <v>20316</v>
      </c>
      <c r="F9">
        <v>198</v>
      </c>
      <c r="G9">
        <v>0</v>
      </c>
      <c r="H9" t="s">
        <v>637</v>
      </c>
      <c r="I9" t="s">
        <v>20317</v>
      </c>
      <c r="J9" t="s">
        <v>685</v>
      </c>
      <c r="K9" t="s">
        <v>639</v>
      </c>
      <c r="L9" t="s">
        <v>640</v>
      </c>
      <c r="M9" t="s">
        <v>20314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20318</v>
      </c>
      <c r="T9" t="s">
        <v>20314</v>
      </c>
      <c r="U9" s="50" t="s">
        <v>18</v>
      </c>
      <c r="V9">
        <v>57</v>
      </c>
    </row>
    <row r="10" spans="1:22" x14ac:dyDescent="0.25">
      <c r="A10" t="s">
        <v>240</v>
      </c>
      <c r="B10" t="s">
        <v>246</v>
      </c>
      <c r="C10">
        <v>159</v>
      </c>
      <c r="D10">
        <v>1</v>
      </c>
      <c r="E10" t="s">
        <v>20319</v>
      </c>
      <c r="F10">
        <v>198</v>
      </c>
      <c r="G10">
        <v>0</v>
      </c>
      <c r="H10" t="s">
        <v>637</v>
      </c>
      <c r="I10" t="s">
        <v>20320</v>
      </c>
      <c r="J10" t="s">
        <v>653</v>
      </c>
      <c r="K10" t="s">
        <v>639</v>
      </c>
      <c r="L10" t="s">
        <v>640</v>
      </c>
      <c r="M10" t="s">
        <v>20321</v>
      </c>
      <c r="N10" t="s">
        <v>639</v>
      </c>
      <c r="O10" t="s">
        <v>647</v>
      </c>
      <c r="P10" t="s">
        <v>5</v>
      </c>
      <c r="Q10" t="s">
        <v>648</v>
      </c>
      <c r="R10" t="s">
        <v>640</v>
      </c>
      <c r="S10" t="s">
        <v>20322</v>
      </c>
      <c r="T10" t="s">
        <v>20321</v>
      </c>
      <c r="U10" s="51" t="s">
        <v>19</v>
      </c>
      <c r="V10">
        <v>57</v>
      </c>
    </row>
    <row r="11" spans="1:22" x14ac:dyDescent="0.25">
      <c r="A11" t="s">
        <v>239</v>
      </c>
      <c r="B11" t="s">
        <v>245</v>
      </c>
      <c r="C11">
        <v>159</v>
      </c>
      <c r="D11">
        <v>1</v>
      </c>
      <c r="E11" t="s">
        <v>20319</v>
      </c>
      <c r="F11">
        <v>198</v>
      </c>
      <c r="G11">
        <v>0</v>
      </c>
      <c r="H11" t="s">
        <v>637</v>
      </c>
      <c r="I11" t="s">
        <v>20320</v>
      </c>
      <c r="J11" t="s">
        <v>653</v>
      </c>
      <c r="K11" t="s">
        <v>639</v>
      </c>
      <c r="L11" t="s">
        <v>640</v>
      </c>
      <c r="M11" t="s">
        <v>20321</v>
      </c>
      <c r="N11" t="s">
        <v>639</v>
      </c>
      <c r="O11" t="s">
        <v>647</v>
      </c>
      <c r="P11" t="s">
        <v>5</v>
      </c>
      <c r="Q11" t="s">
        <v>648</v>
      </c>
      <c r="R11" t="s">
        <v>640</v>
      </c>
      <c r="S11" t="s">
        <v>20322</v>
      </c>
      <c r="T11" t="s">
        <v>20321</v>
      </c>
      <c r="U11" s="50" t="s">
        <v>101</v>
      </c>
      <c r="V11">
        <v>4</v>
      </c>
    </row>
    <row r="12" spans="1:22" x14ac:dyDescent="0.25">
      <c r="A12" t="s">
        <v>241</v>
      </c>
      <c r="B12" t="s">
        <v>247</v>
      </c>
      <c r="C12">
        <v>159</v>
      </c>
      <c r="D12">
        <v>1</v>
      </c>
      <c r="E12" t="s">
        <v>20323</v>
      </c>
      <c r="F12">
        <v>198</v>
      </c>
      <c r="G12">
        <v>0</v>
      </c>
      <c r="H12" t="s">
        <v>637</v>
      </c>
      <c r="I12" t="s">
        <v>20324</v>
      </c>
      <c r="J12" t="s">
        <v>682</v>
      </c>
      <c r="K12" t="s">
        <v>639</v>
      </c>
      <c r="L12" t="s">
        <v>640</v>
      </c>
      <c r="M12" t="s">
        <v>20325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20326</v>
      </c>
      <c r="T12" t="s">
        <v>20325</v>
      </c>
      <c r="U12" s="51" t="s">
        <v>12585</v>
      </c>
      <c r="V12">
        <v>3</v>
      </c>
    </row>
    <row r="13" spans="1:22" x14ac:dyDescent="0.25">
      <c r="A13" t="s">
        <v>239</v>
      </c>
      <c r="B13" t="s">
        <v>245</v>
      </c>
      <c r="C13">
        <v>159</v>
      </c>
      <c r="D13">
        <v>1</v>
      </c>
      <c r="E13" t="s">
        <v>20323</v>
      </c>
      <c r="F13">
        <v>198</v>
      </c>
      <c r="G13">
        <v>0</v>
      </c>
      <c r="H13" t="s">
        <v>637</v>
      </c>
      <c r="I13" t="s">
        <v>20324</v>
      </c>
      <c r="J13" t="s">
        <v>682</v>
      </c>
      <c r="K13" t="s">
        <v>639</v>
      </c>
      <c r="L13" t="s">
        <v>640</v>
      </c>
      <c r="M13" t="s">
        <v>20325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20326</v>
      </c>
      <c r="T13" t="s">
        <v>20325</v>
      </c>
      <c r="U13" s="51" t="s">
        <v>74</v>
      </c>
      <c r="V13">
        <v>1</v>
      </c>
    </row>
    <row r="14" spans="1:22" x14ac:dyDescent="0.25">
      <c r="A14" t="s">
        <v>239</v>
      </c>
      <c r="B14" t="s">
        <v>245</v>
      </c>
      <c r="C14">
        <v>159</v>
      </c>
      <c r="D14">
        <v>1</v>
      </c>
      <c r="E14" t="s">
        <v>20327</v>
      </c>
      <c r="F14">
        <v>99</v>
      </c>
      <c r="G14">
        <v>0</v>
      </c>
      <c r="H14" t="s">
        <v>637</v>
      </c>
      <c r="I14" t="s">
        <v>20328</v>
      </c>
      <c r="J14" t="s">
        <v>726</v>
      </c>
      <c r="K14" t="s">
        <v>639</v>
      </c>
      <c r="L14" t="s">
        <v>640</v>
      </c>
      <c r="M14" t="s">
        <v>20329</v>
      </c>
      <c r="N14" t="s">
        <v>639</v>
      </c>
      <c r="O14" t="s">
        <v>647</v>
      </c>
      <c r="P14" t="s">
        <v>5</v>
      </c>
      <c r="Q14" t="s">
        <v>648</v>
      </c>
      <c r="R14" t="s">
        <v>640</v>
      </c>
      <c r="S14" t="s">
        <v>20330</v>
      </c>
      <c r="T14" t="s">
        <v>20329</v>
      </c>
      <c r="U14" s="50" t="s">
        <v>72</v>
      </c>
      <c r="V14">
        <v>13</v>
      </c>
    </row>
    <row r="15" spans="1:22" x14ac:dyDescent="0.25">
      <c r="A15" t="s">
        <v>241</v>
      </c>
      <c r="B15" t="s">
        <v>247</v>
      </c>
      <c r="C15">
        <v>159</v>
      </c>
      <c r="D15">
        <v>1</v>
      </c>
      <c r="E15" t="s">
        <v>20331</v>
      </c>
      <c r="F15">
        <v>99</v>
      </c>
      <c r="G15">
        <v>0</v>
      </c>
      <c r="H15" t="s">
        <v>637</v>
      </c>
      <c r="I15" t="s">
        <v>20332</v>
      </c>
      <c r="J15" t="s">
        <v>682</v>
      </c>
      <c r="K15" t="s">
        <v>639</v>
      </c>
      <c r="L15" t="s">
        <v>640</v>
      </c>
      <c r="M15" t="s">
        <v>20333</v>
      </c>
      <c r="N15" t="s">
        <v>639</v>
      </c>
      <c r="O15" t="s">
        <v>660</v>
      </c>
      <c r="P15" t="s">
        <v>5</v>
      </c>
      <c r="Q15" t="s">
        <v>642</v>
      </c>
      <c r="R15" t="s">
        <v>640</v>
      </c>
      <c r="S15" t="s">
        <v>20334</v>
      </c>
      <c r="T15" t="s">
        <v>20333</v>
      </c>
      <c r="U15" s="51" t="s">
        <v>108</v>
      </c>
      <c r="V15">
        <v>10</v>
      </c>
    </row>
    <row r="16" spans="1:22" x14ac:dyDescent="0.25">
      <c r="A16" t="s">
        <v>241</v>
      </c>
      <c r="B16" t="s">
        <v>247</v>
      </c>
      <c r="C16">
        <v>159</v>
      </c>
      <c r="D16">
        <v>1</v>
      </c>
      <c r="E16" t="s">
        <v>20335</v>
      </c>
      <c r="F16">
        <v>99</v>
      </c>
      <c r="G16">
        <v>0</v>
      </c>
      <c r="H16" t="s">
        <v>637</v>
      </c>
      <c r="I16" t="s">
        <v>20336</v>
      </c>
      <c r="J16" t="s">
        <v>653</v>
      </c>
      <c r="K16" t="s">
        <v>639</v>
      </c>
      <c r="L16" t="s">
        <v>640</v>
      </c>
      <c r="M16" t="s">
        <v>20337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20338</v>
      </c>
      <c r="T16" t="s">
        <v>20337</v>
      </c>
      <c r="U16" s="51" t="s">
        <v>799</v>
      </c>
      <c r="V16">
        <v>3</v>
      </c>
    </row>
    <row r="17" spans="1:22" x14ac:dyDescent="0.25">
      <c r="A17" t="s">
        <v>241</v>
      </c>
      <c r="B17" t="s">
        <v>247</v>
      </c>
      <c r="C17">
        <v>159</v>
      </c>
      <c r="D17">
        <v>1</v>
      </c>
      <c r="E17" t="s">
        <v>20339</v>
      </c>
      <c r="F17">
        <v>99</v>
      </c>
      <c r="G17">
        <v>0</v>
      </c>
      <c r="H17" t="s">
        <v>637</v>
      </c>
      <c r="I17" t="s">
        <v>20340</v>
      </c>
      <c r="J17" t="s">
        <v>664</v>
      </c>
      <c r="K17" t="s">
        <v>639</v>
      </c>
      <c r="L17" t="s">
        <v>640</v>
      </c>
      <c r="M17" t="s">
        <v>20341</v>
      </c>
      <c r="N17" t="s">
        <v>639</v>
      </c>
      <c r="O17" t="s">
        <v>662</v>
      </c>
      <c r="P17" t="s">
        <v>5</v>
      </c>
      <c r="Q17" t="s">
        <v>648</v>
      </c>
      <c r="R17" t="s">
        <v>640</v>
      </c>
      <c r="S17" t="s">
        <v>20342</v>
      </c>
      <c r="T17" t="s">
        <v>20341</v>
      </c>
      <c r="U17" s="50" t="s">
        <v>12</v>
      </c>
      <c r="V17">
        <v>5</v>
      </c>
    </row>
    <row r="18" spans="1:22" x14ac:dyDescent="0.25">
      <c r="A18" t="s">
        <v>601</v>
      </c>
      <c r="B18" t="s">
        <v>602</v>
      </c>
      <c r="C18">
        <v>159</v>
      </c>
      <c r="D18">
        <v>1</v>
      </c>
      <c r="E18" t="s">
        <v>20343</v>
      </c>
      <c r="F18">
        <v>125</v>
      </c>
      <c r="G18">
        <v>26</v>
      </c>
      <c r="H18" t="s">
        <v>637</v>
      </c>
      <c r="I18" t="s">
        <v>20344</v>
      </c>
      <c r="J18" t="s">
        <v>664</v>
      </c>
      <c r="K18" t="s">
        <v>639</v>
      </c>
      <c r="L18" t="s">
        <v>640</v>
      </c>
      <c r="M18" t="s">
        <v>20345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20346</v>
      </c>
      <c r="T18" t="s">
        <v>20345</v>
      </c>
      <c r="U18" s="51" t="s">
        <v>13</v>
      </c>
      <c r="V18">
        <v>5</v>
      </c>
    </row>
    <row r="19" spans="1:22" x14ac:dyDescent="0.25">
      <c r="A19" t="s">
        <v>239</v>
      </c>
      <c r="B19" t="s">
        <v>245</v>
      </c>
      <c r="C19">
        <v>159</v>
      </c>
      <c r="D19">
        <v>1</v>
      </c>
      <c r="E19" t="s">
        <v>20347</v>
      </c>
      <c r="F19">
        <v>99</v>
      </c>
      <c r="G19">
        <v>0</v>
      </c>
      <c r="H19" t="s">
        <v>637</v>
      </c>
      <c r="I19" t="s">
        <v>20348</v>
      </c>
      <c r="J19" t="s">
        <v>675</v>
      </c>
      <c r="K19" t="s">
        <v>639</v>
      </c>
      <c r="L19" t="s">
        <v>640</v>
      </c>
      <c r="M19" t="s">
        <v>20349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20350</v>
      </c>
      <c r="T19" t="s">
        <v>20349</v>
      </c>
      <c r="U19" s="50" t="s">
        <v>14</v>
      </c>
      <c r="V19">
        <v>6</v>
      </c>
    </row>
    <row r="20" spans="1:22" x14ac:dyDescent="0.25">
      <c r="A20" t="s">
        <v>239</v>
      </c>
      <c r="B20" t="s">
        <v>245</v>
      </c>
      <c r="C20">
        <v>159</v>
      </c>
      <c r="D20">
        <v>1</v>
      </c>
      <c r="E20" t="s">
        <v>20351</v>
      </c>
      <c r="F20">
        <v>99</v>
      </c>
      <c r="G20">
        <v>0</v>
      </c>
      <c r="H20" t="s">
        <v>637</v>
      </c>
      <c r="I20" t="s">
        <v>20352</v>
      </c>
      <c r="J20" t="s">
        <v>720</v>
      </c>
      <c r="K20" t="s">
        <v>639</v>
      </c>
      <c r="L20" t="s">
        <v>640</v>
      </c>
      <c r="M20" t="s">
        <v>20353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20354</v>
      </c>
      <c r="T20" t="s">
        <v>20353</v>
      </c>
      <c r="U20" s="51" t="s">
        <v>15</v>
      </c>
      <c r="V20">
        <v>6</v>
      </c>
    </row>
    <row r="21" spans="1:22" x14ac:dyDescent="0.25">
      <c r="A21" t="s">
        <v>239</v>
      </c>
      <c r="B21" t="s">
        <v>245</v>
      </c>
      <c r="C21">
        <v>159</v>
      </c>
      <c r="D21">
        <v>1</v>
      </c>
      <c r="E21" t="s">
        <v>20355</v>
      </c>
      <c r="F21">
        <v>108</v>
      </c>
      <c r="G21">
        <v>9</v>
      </c>
      <c r="H21" t="s">
        <v>637</v>
      </c>
      <c r="I21" t="s">
        <v>20356</v>
      </c>
      <c r="J21" t="s">
        <v>735</v>
      </c>
      <c r="K21" t="s">
        <v>639</v>
      </c>
      <c r="L21" t="s">
        <v>640</v>
      </c>
      <c r="M21" t="s">
        <v>20357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20358</v>
      </c>
      <c r="T21" t="s">
        <v>20357</v>
      </c>
      <c r="U21" s="50" t="s">
        <v>239</v>
      </c>
      <c r="V21">
        <v>89</v>
      </c>
    </row>
    <row r="22" spans="1:22" x14ac:dyDescent="0.25">
      <c r="A22" t="s">
        <v>239</v>
      </c>
      <c r="B22" t="s">
        <v>245</v>
      </c>
      <c r="C22">
        <v>159</v>
      </c>
      <c r="D22">
        <v>1</v>
      </c>
      <c r="E22" t="s">
        <v>20359</v>
      </c>
      <c r="F22">
        <v>99</v>
      </c>
      <c r="G22">
        <v>0</v>
      </c>
      <c r="H22" t="s">
        <v>637</v>
      </c>
      <c r="I22" t="s">
        <v>20360</v>
      </c>
      <c r="J22" t="s">
        <v>722</v>
      </c>
      <c r="K22" t="s">
        <v>639</v>
      </c>
      <c r="L22" t="s">
        <v>640</v>
      </c>
      <c r="M22" t="s">
        <v>20361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20362</v>
      </c>
      <c r="T22" t="s">
        <v>20361</v>
      </c>
      <c r="U22" s="51" t="s">
        <v>245</v>
      </c>
      <c r="V22">
        <v>87</v>
      </c>
    </row>
    <row r="23" spans="1:22" x14ac:dyDescent="0.25">
      <c r="A23" t="s">
        <v>240</v>
      </c>
      <c r="B23" t="s">
        <v>246</v>
      </c>
      <c r="C23">
        <v>159</v>
      </c>
      <c r="D23">
        <v>1</v>
      </c>
      <c r="E23" t="s">
        <v>20363</v>
      </c>
      <c r="F23">
        <v>99</v>
      </c>
      <c r="G23">
        <v>0</v>
      </c>
      <c r="H23" t="s">
        <v>637</v>
      </c>
      <c r="I23" t="s">
        <v>11848</v>
      </c>
      <c r="J23" t="s">
        <v>705</v>
      </c>
      <c r="K23" t="s">
        <v>639</v>
      </c>
      <c r="L23" t="s">
        <v>640</v>
      </c>
      <c r="M23" t="s">
        <v>20361</v>
      </c>
      <c r="N23" t="s">
        <v>639</v>
      </c>
      <c r="O23" t="s">
        <v>647</v>
      </c>
      <c r="P23" t="s">
        <v>5</v>
      </c>
      <c r="Q23" t="s">
        <v>648</v>
      </c>
      <c r="R23" t="s">
        <v>640</v>
      </c>
      <c r="S23" t="s">
        <v>20364</v>
      </c>
      <c r="T23" t="s">
        <v>20361</v>
      </c>
      <c r="U23" s="51" t="s">
        <v>742</v>
      </c>
      <c r="V23">
        <v>2</v>
      </c>
    </row>
    <row r="24" spans="1:22" x14ac:dyDescent="0.25">
      <c r="A24" t="s">
        <v>239</v>
      </c>
      <c r="B24" t="s">
        <v>245</v>
      </c>
      <c r="C24">
        <v>159</v>
      </c>
      <c r="D24">
        <v>1</v>
      </c>
      <c r="E24" t="s">
        <v>20365</v>
      </c>
      <c r="F24">
        <v>119</v>
      </c>
      <c r="G24">
        <v>20</v>
      </c>
      <c r="H24" t="s">
        <v>637</v>
      </c>
      <c r="I24" t="s">
        <v>20366</v>
      </c>
      <c r="J24" t="s">
        <v>645</v>
      </c>
      <c r="K24" t="s">
        <v>639</v>
      </c>
      <c r="L24" t="s">
        <v>640</v>
      </c>
      <c r="M24" t="s">
        <v>20361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20367</v>
      </c>
      <c r="T24" t="s">
        <v>20361</v>
      </c>
      <c r="U24" s="50" t="s">
        <v>240</v>
      </c>
      <c r="V24">
        <v>36</v>
      </c>
    </row>
    <row r="25" spans="1:22" x14ac:dyDescent="0.25">
      <c r="A25" t="s">
        <v>239</v>
      </c>
      <c r="B25" t="s">
        <v>245</v>
      </c>
      <c r="C25">
        <v>159</v>
      </c>
      <c r="D25">
        <v>1</v>
      </c>
      <c r="E25" t="s">
        <v>20368</v>
      </c>
      <c r="F25">
        <v>99</v>
      </c>
      <c r="G25">
        <v>0</v>
      </c>
      <c r="H25" t="s">
        <v>637</v>
      </c>
      <c r="I25" t="s">
        <v>11848</v>
      </c>
      <c r="J25" t="s">
        <v>705</v>
      </c>
      <c r="K25" t="s">
        <v>639</v>
      </c>
      <c r="L25" t="s">
        <v>640</v>
      </c>
      <c r="M25" t="s">
        <v>20361</v>
      </c>
      <c r="N25" t="s">
        <v>639</v>
      </c>
      <c r="O25" t="s">
        <v>647</v>
      </c>
      <c r="P25" t="s">
        <v>5</v>
      </c>
      <c r="Q25" t="s">
        <v>648</v>
      </c>
      <c r="R25" t="s">
        <v>640</v>
      </c>
      <c r="S25" t="s">
        <v>20369</v>
      </c>
      <c r="T25" t="s">
        <v>20361</v>
      </c>
      <c r="U25" s="51" t="s">
        <v>246</v>
      </c>
      <c r="V25">
        <v>35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20370</v>
      </c>
      <c r="F26">
        <v>117</v>
      </c>
      <c r="G26">
        <v>18</v>
      </c>
      <c r="H26" t="s">
        <v>637</v>
      </c>
      <c r="I26" t="s">
        <v>4231</v>
      </c>
      <c r="J26" t="s">
        <v>646</v>
      </c>
      <c r="K26" t="s">
        <v>639</v>
      </c>
      <c r="L26" t="s">
        <v>640</v>
      </c>
      <c r="M26" t="s">
        <v>20371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20372</v>
      </c>
      <c r="T26" t="s">
        <v>20371</v>
      </c>
      <c r="U26" s="51" t="s">
        <v>742</v>
      </c>
      <c r="V26">
        <v>1</v>
      </c>
    </row>
    <row r="27" spans="1:22" x14ac:dyDescent="0.25">
      <c r="A27" t="s">
        <v>241</v>
      </c>
      <c r="B27" t="s">
        <v>247</v>
      </c>
      <c r="C27">
        <v>159</v>
      </c>
      <c r="D27">
        <v>2</v>
      </c>
      <c r="E27" t="s">
        <v>20373</v>
      </c>
      <c r="F27">
        <v>198</v>
      </c>
      <c r="G27">
        <v>0</v>
      </c>
      <c r="H27" t="s">
        <v>637</v>
      </c>
      <c r="I27" t="s">
        <v>20374</v>
      </c>
      <c r="J27" t="s">
        <v>710</v>
      </c>
      <c r="K27" t="s">
        <v>639</v>
      </c>
      <c r="L27" t="s">
        <v>640</v>
      </c>
      <c r="M27" t="s">
        <v>20375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20376</v>
      </c>
      <c r="T27" t="s">
        <v>20375</v>
      </c>
      <c r="U27" s="50" t="s">
        <v>241</v>
      </c>
      <c r="V27">
        <v>62</v>
      </c>
    </row>
    <row r="28" spans="1:22" x14ac:dyDescent="0.25">
      <c r="A28" t="s">
        <v>241</v>
      </c>
      <c r="B28" t="s">
        <v>247</v>
      </c>
      <c r="C28">
        <v>159</v>
      </c>
      <c r="D28">
        <v>1</v>
      </c>
      <c r="E28" t="s">
        <v>20377</v>
      </c>
      <c r="F28">
        <v>102</v>
      </c>
      <c r="G28">
        <v>3</v>
      </c>
      <c r="H28" t="s">
        <v>637</v>
      </c>
      <c r="I28" t="s">
        <v>20378</v>
      </c>
      <c r="J28" t="s">
        <v>654</v>
      </c>
      <c r="K28" t="s">
        <v>639</v>
      </c>
      <c r="L28" t="s">
        <v>640</v>
      </c>
      <c r="M28" t="s">
        <v>20375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20379</v>
      </c>
      <c r="T28" t="s">
        <v>20375</v>
      </c>
      <c r="U28" s="51" t="s">
        <v>247</v>
      </c>
      <c r="V28">
        <v>55</v>
      </c>
    </row>
    <row r="29" spans="1:22" x14ac:dyDescent="0.25">
      <c r="A29" t="s">
        <v>239</v>
      </c>
      <c r="B29" t="s">
        <v>245</v>
      </c>
      <c r="C29">
        <v>159</v>
      </c>
      <c r="D29">
        <v>1</v>
      </c>
      <c r="E29" t="s">
        <v>20380</v>
      </c>
      <c r="F29">
        <v>99</v>
      </c>
      <c r="G29">
        <v>0</v>
      </c>
      <c r="H29" t="s">
        <v>637</v>
      </c>
      <c r="I29" t="s">
        <v>20381</v>
      </c>
      <c r="J29" t="s">
        <v>771</v>
      </c>
      <c r="K29" t="s">
        <v>639</v>
      </c>
      <c r="L29" t="s">
        <v>640</v>
      </c>
      <c r="M29" t="s">
        <v>20382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20383</v>
      </c>
      <c r="T29" t="s">
        <v>20382</v>
      </c>
      <c r="U29" s="51" t="s">
        <v>742</v>
      </c>
      <c r="V29">
        <v>7</v>
      </c>
    </row>
    <row r="30" spans="1:22" x14ac:dyDescent="0.25">
      <c r="A30" t="s">
        <v>240</v>
      </c>
      <c r="B30" t="s">
        <v>246</v>
      </c>
      <c r="C30">
        <v>159</v>
      </c>
      <c r="D30">
        <v>1</v>
      </c>
      <c r="E30" t="s">
        <v>20384</v>
      </c>
      <c r="F30">
        <v>99</v>
      </c>
      <c r="G30">
        <v>0</v>
      </c>
      <c r="H30" t="s">
        <v>637</v>
      </c>
      <c r="I30" t="s">
        <v>20385</v>
      </c>
      <c r="J30" t="s">
        <v>653</v>
      </c>
      <c r="K30" t="s">
        <v>639</v>
      </c>
      <c r="L30" t="s">
        <v>640</v>
      </c>
      <c r="M30" t="s">
        <v>20386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20387</v>
      </c>
      <c r="T30" t="s">
        <v>20386</v>
      </c>
      <c r="U30" s="50" t="s">
        <v>601</v>
      </c>
      <c r="V30">
        <v>43</v>
      </c>
    </row>
    <row r="31" spans="1:22" x14ac:dyDescent="0.25">
      <c r="A31" t="s">
        <v>601</v>
      </c>
      <c r="B31" t="s">
        <v>602</v>
      </c>
      <c r="C31">
        <v>159</v>
      </c>
      <c r="D31">
        <v>1</v>
      </c>
      <c r="E31" t="s">
        <v>20388</v>
      </c>
      <c r="F31">
        <v>198</v>
      </c>
      <c r="G31">
        <v>0</v>
      </c>
      <c r="H31" t="s">
        <v>637</v>
      </c>
      <c r="I31" t="s">
        <v>20389</v>
      </c>
      <c r="J31" t="s">
        <v>727</v>
      </c>
      <c r="K31" t="s">
        <v>639</v>
      </c>
      <c r="L31" t="s">
        <v>640</v>
      </c>
      <c r="M31" t="s">
        <v>20386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20390</v>
      </c>
      <c r="T31" t="s">
        <v>20386</v>
      </c>
      <c r="U31" s="51" t="s">
        <v>602</v>
      </c>
      <c r="V31">
        <v>41</v>
      </c>
    </row>
    <row r="32" spans="1:22" x14ac:dyDescent="0.25">
      <c r="A32" t="s">
        <v>239</v>
      </c>
      <c r="B32" t="s">
        <v>245</v>
      </c>
      <c r="C32">
        <v>159</v>
      </c>
      <c r="D32">
        <v>1</v>
      </c>
      <c r="E32" t="s">
        <v>20388</v>
      </c>
      <c r="F32">
        <v>198</v>
      </c>
      <c r="G32">
        <v>0</v>
      </c>
      <c r="H32" t="s">
        <v>637</v>
      </c>
      <c r="I32" t="s">
        <v>20389</v>
      </c>
      <c r="J32" t="s">
        <v>727</v>
      </c>
      <c r="K32" t="s">
        <v>639</v>
      </c>
      <c r="L32" t="s">
        <v>640</v>
      </c>
      <c r="M32" t="s">
        <v>20386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20390</v>
      </c>
      <c r="T32" t="s">
        <v>20386</v>
      </c>
      <c r="U32" s="51" t="s">
        <v>742</v>
      </c>
      <c r="V32">
        <v>2</v>
      </c>
    </row>
    <row r="33" spans="1:22" x14ac:dyDescent="0.25">
      <c r="A33" t="s">
        <v>241</v>
      </c>
      <c r="B33" t="s">
        <v>247</v>
      </c>
      <c r="C33">
        <v>159</v>
      </c>
      <c r="D33">
        <v>1</v>
      </c>
      <c r="E33" t="s">
        <v>20391</v>
      </c>
      <c r="F33">
        <v>198</v>
      </c>
      <c r="G33">
        <v>0</v>
      </c>
      <c r="H33" t="s">
        <v>637</v>
      </c>
      <c r="I33" t="s">
        <v>20392</v>
      </c>
      <c r="J33" t="s">
        <v>762</v>
      </c>
      <c r="K33" t="s">
        <v>639</v>
      </c>
      <c r="L33" t="s">
        <v>640</v>
      </c>
      <c r="M33" t="s">
        <v>20393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20394</v>
      </c>
      <c r="T33" t="s">
        <v>20393</v>
      </c>
      <c r="U33" s="50" t="s">
        <v>77</v>
      </c>
      <c r="V33">
        <v>32</v>
      </c>
    </row>
    <row r="34" spans="1:22" x14ac:dyDescent="0.25">
      <c r="A34" t="s">
        <v>239</v>
      </c>
      <c r="B34" t="s">
        <v>245</v>
      </c>
      <c r="C34">
        <v>159</v>
      </c>
      <c r="D34">
        <v>1</v>
      </c>
      <c r="E34" t="s">
        <v>20391</v>
      </c>
      <c r="F34">
        <v>198</v>
      </c>
      <c r="G34">
        <v>0</v>
      </c>
      <c r="H34" t="s">
        <v>637</v>
      </c>
      <c r="I34" t="s">
        <v>20392</v>
      </c>
      <c r="J34" t="s">
        <v>762</v>
      </c>
      <c r="K34" t="s">
        <v>639</v>
      </c>
      <c r="L34" t="s">
        <v>640</v>
      </c>
      <c r="M34" t="s">
        <v>20393</v>
      </c>
      <c r="N34" t="s">
        <v>639</v>
      </c>
      <c r="O34" t="s">
        <v>647</v>
      </c>
      <c r="P34" t="s">
        <v>5</v>
      </c>
      <c r="Q34" t="s">
        <v>648</v>
      </c>
      <c r="R34" t="s">
        <v>640</v>
      </c>
      <c r="S34" t="s">
        <v>20394</v>
      </c>
      <c r="T34" t="s">
        <v>20393</v>
      </c>
      <c r="U34" s="51" t="s">
        <v>78</v>
      </c>
      <c r="V34">
        <v>32</v>
      </c>
    </row>
    <row r="35" spans="1:22" x14ac:dyDescent="0.25">
      <c r="A35" t="s">
        <v>240</v>
      </c>
      <c r="B35" t="s">
        <v>246</v>
      </c>
      <c r="C35">
        <v>159</v>
      </c>
      <c r="D35">
        <v>1</v>
      </c>
      <c r="E35" t="s">
        <v>20395</v>
      </c>
      <c r="F35">
        <v>99</v>
      </c>
      <c r="G35">
        <v>0</v>
      </c>
      <c r="H35" t="s">
        <v>637</v>
      </c>
      <c r="I35" t="s">
        <v>970</v>
      </c>
      <c r="J35" t="s">
        <v>657</v>
      </c>
      <c r="K35" t="s">
        <v>639</v>
      </c>
      <c r="L35" t="s">
        <v>640</v>
      </c>
      <c r="M35" t="s">
        <v>20396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20397</v>
      </c>
      <c r="T35" t="s">
        <v>20396</v>
      </c>
      <c r="U35" s="50" t="s">
        <v>516</v>
      </c>
      <c r="V35">
        <v>3</v>
      </c>
    </row>
    <row r="36" spans="1:22" x14ac:dyDescent="0.25">
      <c r="A36" t="s">
        <v>239</v>
      </c>
      <c r="B36" t="s">
        <v>245</v>
      </c>
      <c r="C36">
        <v>159</v>
      </c>
      <c r="D36">
        <v>1</v>
      </c>
      <c r="E36" t="s">
        <v>20398</v>
      </c>
      <c r="F36">
        <v>99</v>
      </c>
      <c r="G36">
        <v>0</v>
      </c>
      <c r="H36" t="s">
        <v>637</v>
      </c>
      <c r="I36" t="s">
        <v>20399</v>
      </c>
      <c r="J36" t="s">
        <v>697</v>
      </c>
      <c r="K36" t="s">
        <v>639</v>
      </c>
      <c r="L36" t="s">
        <v>640</v>
      </c>
      <c r="M36" t="s">
        <v>20400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20401</v>
      </c>
      <c r="T36" t="s">
        <v>20400</v>
      </c>
      <c r="U36" s="51" t="s">
        <v>120</v>
      </c>
      <c r="V36">
        <v>3</v>
      </c>
    </row>
    <row r="37" spans="1:22" x14ac:dyDescent="0.25">
      <c r="A37" t="s">
        <v>239</v>
      </c>
      <c r="B37" t="s">
        <v>245</v>
      </c>
      <c r="C37">
        <v>159</v>
      </c>
      <c r="D37">
        <v>1</v>
      </c>
      <c r="E37" t="s">
        <v>20402</v>
      </c>
      <c r="F37">
        <v>99</v>
      </c>
      <c r="G37">
        <v>0</v>
      </c>
      <c r="H37" t="s">
        <v>637</v>
      </c>
      <c r="I37" t="s">
        <v>20403</v>
      </c>
      <c r="J37" t="s">
        <v>655</v>
      </c>
      <c r="K37" t="s">
        <v>639</v>
      </c>
      <c r="L37" t="s">
        <v>640</v>
      </c>
      <c r="M37" t="s">
        <v>20404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20405</v>
      </c>
      <c r="T37" t="s">
        <v>20404</v>
      </c>
      <c r="U37" s="50" t="s">
        <v>822</v>
      </c>
      <c r="V37">
        <v>729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20406</v>
      </c>
      <c r="F38">
        <v>200</v>
      </c>
      <c r="G38">
        <v>0</v>
      </c>
      <c r="H38" t="s">
        <v>637</v>
      </c>
      <c r="I38" t="s">
        <v>20407</v>
      </c>
      <c r="J38" t="s">
        <v>767</v>
      </c>
      <c r="K38" t="s">
        <v>639</v>
      </c>
      <c r="L38" t="s">
        <v>640</v>
      </c>
      <c r="M38" t="s">
        <v>20408</v>
      </c>
      <c r="N38" t="s">
        <v>639</v>
      </c>
      <c r="O38" t="s">
        <v>647</v>
      </c>
      <c r="P38" t="s">
        <v>5</v>
      </c>
      <c r="Q38" t="s">
        <v>648</v>
      </c>
      <c r="R38" t="s">
        <v>640</v>
      </c>
      <c r="S38" t="s">
        <v>20409</v>
      </c>
      <c r="T38" t="s">
        <v>20408</v>
      </c>
    </row>
    <row r="39" spans="1:22" x14ac:dyDescent="0.25">
      <c r="A39" t="s">
        <v>601</v>
      </c>
      <c r="B39" t="s">
        <v>602</v>
      </c>
      <c r="C39">
        <v>159</v>
      </c>
      <c r="D39">
        <v>1</v>
      </c>
      <c r="E39" t="s">
        <v>20410</v>
      </c>
      <c r="F39">
        <v>99</v>
      </c>
      <c r="G39">
        <v>0</v>
      </c>
      <c r="H39" t="s">
        <v>637</v>
      </c>
      <c r="I39" t="s">
        <v>20411</v>
      </c>
      <c r="J39" t="s">
        <v>780</v>
      </c>
      <c r="K39" t="s">
        <v>639</v>
      </c>
      <c r="L39" t="s">
        <v>640</v>
      </c>
      <c r="M39" t="s">
        <v>20412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20413</v>
      </c>
      <c r="T39" t="s">
        <v>20412</v>
      </c>
    </row>
    <row r="40" spans="1:22" x14ac:dyDescent="0.25">
      <c r="A40" t="s">
        <v>240</v>
      </c>
      <c r="B40" t="s">
        <v>246</v>
      </c>
      <c r="C40">
        <v>159</v>
      </c>
      <c r="D40">
        <v>1</v>
      </c>
      <c r="E40" t="s">
        <v>20414</v>
      </c>
      <c r="F40">
        <v>206</v>
      </c>
      <c r="G40">
        <v>8</v>
      </c>
      <c r="H40" t="s">
        <v>637</v>
      </c>
      <c r="I40" t="s">
        <v>20415</v>
      </c>
      <c r="J40" t="s">
        <v>740</v>
      </c>
      <c r="K40" t="s">
        <v>639</v>
      </c>
      <c r="L40" t="s">
        <v>640</v>
      </c>
      <c r="M40" t="s">
        <v>20416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20417</v>
      </c>
      <c r="T40" t="s">
        <v>20416</v>
      </c>
    </row>
    <row r="41" spans="1:22" x14ac:dyDescent="0.25">
      <c r="A41" t="s">
        <v>239</v>
      </c>
      <c r="B41" t="s">
        <v>245</v>
      </c>
      <c r="C41">
        <v>159</v>
      </c>
      <c r="D41">
        <v>1</v>
      </c>
      <c r="E41" t="s">
        <v>20414</v>
      </c>
      <c r="F41">
        <v>206</v>
      </c>
      <c r="G41">
        <v>8</v>
      </c>
      <c r="H41" t="s">
        <v>637</v>
      </c>
      <c r="I41" t="s">
        <v>20415</v>
      </c>
      <c r="J41" t="s">
        <v>740</v>
      </c>
      <c r="K41" t="s">
        <v>639</v>
      </c>
      <c r="L41" t="s">
        <v>640</v>
      </c>
      <c r="M41" t="s">
        <v>20416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20417</v>
      </c>
      <c r="T41" t="s">
        <v>20416</v>
      </c>
    </row>
    <row r="42" spans="1:22" x14ac:dyDescent="0.25">
      <c r="A42" t="s">
        <v>239</v>
      </c>
      <c r="B42" t="s">
        <v>245</v>
      </c>
      <c r="C42">
        <v>159</v>
      </c>
      <c r="D42">
        <v>1</v>
      </c>
      <c r="E42" t="s">
        <v>20418</v>
      </c>
      <c r="F42">
        <v>117</v>
      </c>
      <c r="G42">
        <v>18</v>
      </c>
      <c r="H42" t="s">
        <v>637</v>
      </c>
      <c r="I42" t="s">
        <v>20419</v>
      </c>
      <c r="J42" t="s">
        <v>697</v>
      </c>
      <c r="K42" t="s">
        <v>639</v>
      </c>
      <c r="L42" t="s">
        <v>640</v>
      </c>
      <c r="M42" t="s">
        <v>20420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20421</v>
      </c>
      <c r="T42" t="s">
        <v>20420</v>
      </c>
    </row>
    <row r="43" spans="1:22" x14ac:dyDescent="0.25">
      <c r="A43" t="s">
        <v>239</v>
      </c>
      <c r="B43" t="s">
        <v>245</v>
      </c>
      <c r="C43">
        <v>159</v>
      </c>
      <c r="D43">
        <v>1</v>
      </c>
      <c r="E43" t="s">
        <v>20422</v>
      </c>
      <c r="F43">
        <v>137</v>
      </c>
      <c r="G43">
        <v>38</v>
      </c>
      <c r="H43" t="s">
        <v>637</v>
      </c>
      <c r="I43" t="s">
        <v>20423</v>
      </c>
      <c r="J43" t="s">
        <v>692</v>
      </c>
      <c r="K43" t="s">
        <v>639</v>
      </c>
      <c r="L43" t="s">
        <v>640</v>
      </c>
      <c r="M43" t="s">
        <v>20424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20425</v>
      </c>
      <c r="T43" t="s">
        <v>20420</v>
      </c>
    </row>
    <row r="44" spans="1:22" x14ac:dyDescent="0.25">
      <c r="A44" t="s">
        <v>601</v>
      </c>
      <c r="B44" t="s">
        <v>602</v>
      </c>
      <c r="C44">
        <v>159</v>
      </c>
      <c r="D44">
        <v>1</v>
      </c>
      <c r="E44" t="s">
        <v>20426</v>
      </c>
      <c r="F44">
        <v>99</v>
      </c>
      <c r="G44">
        <v>0</v>
      </c>
      <c r="H44" t="s">
        <v>637</v>
      </c>
      <c r="I44" t="s">
        <v>20427</v>
      </c>
      <c r="J44" t="s">
        <v>659</v>
      </c>
      <c r="K44" t="s">
        <v>639</v>
      </c>
      <c r="L44" t="s">
        <v>640</v>
      </c>
      <c r="M44" t="s">
        <v>20420</v>
      </c>
      <c r="N44" t="s">
        <v>639</v>
      </c>
      <c r="O44" t="s">
        <v>647</v>
      </c>
      <c r="P44" t="s">
        <v>5</v>
      </c>
      <c r="Q44" t="s">
        <v>648</v>
      </c>
      <c r="R44" t="s">
        <v>640</v>
      </c>
      <c r="S44" t="s">
        <v>20428</v>
      </c>
      <c r="T44" t="s">
        <v>20424</v>
      </c>
    </row>
    <row r="45" spans="1:22" x14ac:dyDescent="0.25">
      <c r="A45" t="s">
        <v>239</v>
      </c>
      <c r="B45" t="s">
        <v>245</v>
      </c>
      <c r="C45">
        <v>159</v>
      </c>
      <c r="D45">
        <v>2</v>
      </c>
      <c r="E45" t="s">
        <v>20429</v>
      </c>
      <c r="F45">
        <v>198</v>
      </c>
      <c r="G45">
        <v>0</v>
      </c>
      <c r="H45" t="s">
        <v>637</v>
      </c>
      <c r="I45" t="s">
        <v>20430</v>
      </c>
      <c r="J45" t="s">
        <v>653</v>
      </c>
      <c r="K45" t="s">
        <v>639</v>
      </c>
      <c r="L45" t="s">
        <v>640</v>
      </c>
      <c r="M45" t="s">
        <v>20431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20432</v>
      </c>
      <c r="T45" t="s">
        <v>20431</v>
      </c>
    </row>
    <row r="46" spans="1:22" x14ac:dyDescent="0.25">
      <c r="A46" t="s">
        <v>240</v>
      </c>
      <c r="B46" t="s">
        <v>246</v>
      </c>
      <c r="C46">
        <v>159</v>
      </c>
      <c r="D46">
        <v>1</v>
      </c>
      <c r="E46" t="s">
        <v>20433</v>
      </c>
      <c r="F46">
        <v>99</v>
      </c>
      <c r="G46">
        <v>0</v>
      </c>
      <c r="H46" t="s">
        <v>637</v>
      </c>
      <c r="I46" t="s">
        <v>20434</v>
      </c>
      <c r="J46" t="s">
        <v>6977</v>
      </c>
      <c r="K46" t="s">
        <v>639</v>
      </c>
      <c r="L46" t="s">
        <v>640</v>
      </c>
      <c r="M46" t="s">
        <v>20435</v>
      </c>
      <c r="N46" t="s">
        <v>639</v>
      </c>
      <c r="O46" t="s">
        <v>647</v>
      </c>
      <c r="P46" t="s">
        <v>5</v>
      </c>
      <c r="Q46" t="s">
        <v>648</v>
      </c>
      <c r="R46" t="s">
        <v>640</v>
      </c>
      <c r="S46" t="s">
        <v>20436</v>
      </c>
      <c r="T46" t="s">
        <v>20435</v>
      </c>
    </row>
    <row r="47" spans="1:22" x14ac:dyDescent="0.25">
      <c r="A47" t="s">
        <v>239</v>
      </c>
      <c r="B47" t="s">
        <v>245</v>
      </c>
      <c r="C47">
        <v>159</v>
      </c>
      <c r="D47">
        <v>2</v>
      </c>
      <c r="E47" t="s">
        <v>20437</v>
      </c>
      <c r="F47">
        <v>198</v>
      </c>
      <c r="G47">
        <v>0</v>
      </c>
      <c r="H47" t="s">
        <v>637</v>
      </c>
      <c r="I47" t="s">
        <v>20438</v>
      </c>
      <c r="J47" t="s">
        <v>653</v>
      </c>
      <c r="K47" t="s">
        <v>639</v>
      </c>
      <c r="L47" t="s">
        <v>640</v>
      </c>
      <c r="M47" t="s">
        <v>20435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20439</v>
      </c>
      <c r="T47" t="s">
        <v>20435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20440</v>
      </c>
      <c r="F48">
        <v>200</v>
      </c>
      <c r="G48">
        <v>0</v>
      </c>
      <c r="H48" t="s">
        <v>637</v>
      </c>
      <c r="I48" t="s">
        <v>20441</v>
      </c>
      <c r="J48" t="s">
        <v>715</v>
      </c>
      <c r="K48" t="s">
        <v>639</v>
      </c>
      <c r="L48" t="s">
        <v>640</v>
      </c>
      <c r="M48" t="s">
        <v>20442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20443</v>
      </c>
      <c r="T48" t="s">
        <v>20442</v>
      </c>
    </row>
    <row r="49" spans="1:20" x14ac:dyDescent="0.25">
      <c r="A49" t="s">
        <v>239</v>
      </c>
      <c r="B49" t="s">
        <v>245</v>
      </c>
      <c r="C49">
        <v>159</v>
      </c>
      <c r="D49">
        <v>1</v>
      </c>
      <c r="E49" t="s">
        <v>20444</v>
      </c>
      <c r="F49">
        <v>198</v>
      </c>
      <c r="G49">
        <v>0</v>
      </c>
      <c r="H49" t="s">
        <v>637</v>
      </c>
      <c r="I49" t="s">
        <v>20445</v>
      </c>
      <c r="J49" t="s">
        <v>722</v>
      </c>
      <c r="K49" t="s">
        <v>639</v>
      </c>
      <c r="L49" t="s">
        <v>640</v>
      </c>
      <c r="M49" t="s">
        <v>20446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20447</v>
      </c>
      <c r="T49" t="s">
        <v>20446</v>
      </c>
    </row>
    <row r="50" spans="1:20" x14ac:dyDescent="0.25">
      <c r="A50" t="s">
        <v>241</v>
      </c>
      <c r="B50" t="s">
        <v>247</v>
      </c>
      <c r="C50">
        <v>159</v>
      </c>
      <c r="D50">
        <v>1</v>
      </c>
      <c r="E50" t="s">
        <v>20444</v>
      </c>
      <c r="F50">
        <v>198</v>
      </c>
      <c r="G50">
        <v>0</v>
      </c>
      <c r="H50" t="s">
        <v>637</v>
      </c>
      <c r="I50" t="s">
        <v>20445</v>
      </c>
      <c r="J50" t="s">
        <v>722</v>
      </c>
      <c r="K50" t="s">
        <v>639</v>
      </c>
      <c r="L50" t="s">
        <v>640</v>
      </c>
      <c r="M50" t="s">
        <v>20446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20447</v>
      </c>
      <c r="T50" t="s">
        <v>20446</v>
      </c>
    </row>
    <row r="51" spans="1:20" x14ac:dyDescent="0.25">
      <c r="A51" t="s">
        <v>241</v>
      </c>
      <c r="B51" t="s">
        <v>247</v>
      </c>
      <c r="C51">
        <v>159</v>
      </c>
      <c r="D51">
        <v>1</v>
      </c>
      <c r="E51" t="s">
        <v>20448</v>
      </c>
      <c r="F51">
        <v>198</v>
      </c>
      <c r="G51">
        <v>0</v>
      </c>
      <c r="H51" t="s">
        <v>637</v>
      </c>
      <c r="I51" t="s">
        <v>20449</v>
      </c>
      <c r="J51" t="s">
        <v>653</v>
      </c>
      <c r="K51" t="s">
        <v>639</v>
      </c>
      <c r="L51" t="s">
        <v>640</v>
      </c>
      <c r="M51" t="s">
        <v>20450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20451</v>
      </c>
      <c r="T51" t="s">
        <v>20450</v>
      </c>
    </row>
    <row r="52" spans="1:20" x14ac:dyDescent="0.25">
      <c r="A52" t="s">
        <v>239</v>
      </c>
      <c r="B52" t="s">
        <v>245</v>
      </c>
      <c r="C52">
        <v>159</v>
      </c>
      <c r="D52">
        <v>1</v>
      </c>
      <c r="E52" t="s">
        <v>20448</v>
      </c>
      <c r="F52">
        <v>198</v>
      </c>
      <c r="G52">
        <v>0</v>
      </c>
      <c r="H52" t="s">
        <v>637</v>
      </c>
      <c r="I52" t="s">
        <v>20449</v>
      </c>
      <c r="J52" t="s">
        <v>653</v>
      </c>
      <c r="K52" t="s">
        <v>639</v>
      </c>
      <c r="L52" t="s">
        <v>640</v>
      </c>
      <c r="M52" t="s">
        <v>20450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20451</v>
      </c>
      <c r="T52" t="s">
        <v>20450</v>
      </c>
    </row>
    <row r="53" spans="1:20" x14ac:dyDescent="0.25">
      <c r="A53" t="s">
        <v>241</v>
      </c>
      <c r="B53" t="s">
        <v>247</v>
      </c>
      <c r="C53">
        <v>159</v>
      </c>
      <c r="D53">
        <v>1</v>
      </c>
      <c r="E53" t="s">
        <v>20452</v>
      </c>
      <c r="F53">
        <v>99</v>
      </c>
      <c r="G53">
        <v>0</v>
      </c>
      <c r="H53" t="s">
        <v>637</v>
      </c>
      <c r="I53" t="s">
        <v>20453</v>
      </c>
      <c r="J53" t="s">
        <v>653</v>
      </c>
      <c r="K53" t="s">
        <v>639</v>
      </c>
      <c r="L53" t="s">
        <v>640</v>
      </c>
      <c r="M53" t="s">
        <v>20450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20454</v>
      </c>
      <c r="T53" t="s">
        <v>20450</v>
      </c>
    </row>
    <row r="54" spans="1:20" x14ac:dyDescent="0.25">
      <c r="A54" t="s">
        <v>239</v>
      </c>
      <c r="B54" t="s">
        <v>245</v>
      </c>
      <c r="C54">
        <v>159</v>
      </c>
      <c r="D54">
        <v>1</v>
      </c>
      <c r="E54" t="s">
        <v>20455</v>
      </c>
      <c r="F54">
        <v>99</v>
      </c>
      <c r="G54">
        <v>0</v>
      </c>
      <c r="H54" t="s">
        <v>637</v>
      </c>
      <c r="I54" t="s">
        <v>20456</v>
      </c>
      <c r="J54" t="s">
        <v>735</v>
      </c>
      <c r="K54" t="s">
        <v>639</v>
      </c>
      <c r="L54" t="s">
        <v>640</v>
      </c>
      <c r="M54" t="s">
        <v>20457</v>
      </c>
      <c r="N54" t="s">
        <v>639</v>
      </c>
      <c r="O54" t="s">
        <v>647</v>
      </c>
      <c r="P54" t="s">
        <v>5</v>
      </c>
      <c r="Q54" t="s">
        <v>648</v>
      </c>
      <c r="R54" t="s">
        <v>640</v>
      </c>
      <c r="S54" t="s">
        <v>20458</v>
      </c>
      <c r="T54" t="s">
        <v>20459</v>
      </c>
    </row>
    <row r="55" spans="1:20" x14ac:dyDescent="0.25">
      <c r="A55" t="s">
        <v>239</v>
      </c>
      <c r="B55" t="s">
        <v>245</v>
      </c>
      <c r="C55">
        <v>159</v>
      </c>
      <c r="D55">
        <v>1</v>
      </c>
      <c r="E55" t="s">
        <v>20460</v>
      </c>
      <c r="F55">
        <v>99</v>
      </c>
      <c r="G55">
        <v>0</v>
      </c>
      <c r="H55" t="s">
        <v>637</v>
      </c>
      <c r="I55" t="s">
        <v>20461</v>
      </c>
      <c r="J55" t="s">
        <v>645</v>
      </c>
      <c r="K55" t="s">
        <v>639</v>
      </c>
      <c r="L55" t="s">
        <v>640</v>
      </c>
      <c r="M55" t="s">
        <v>20459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20462</v>
      </c>
      <c r="T55" t="s">
        <v>20459</v>
      </c>
    </row>
    <row r="56" spans="1:20" x14ac:dyDescent="0.25">
      <c r="A56" t="s">
        <v>239</v>
      </c>
      <c r="B56" t="s">
        <v>245</v>
      </c>
      <c r="C56">
        <v>159</v>
      </c>
      <c r="D56">
        <v>1</v>
      </c>
      <c r="E56" t="s">
        <v>20463</v>
      </c>
      <c r="F56">
        <v>99</v>
      </c>
      <c r="G56">
        <v>0</v>
      </c>
      <c r="H56" t="s">
        <v>637</v>
      </c>
      <c r="I56" t="s">
        <v>881</v>
      </c>
      <c r="J56" t="s">
        <v>653</v>
      </c>
      <c r="K56" t="s">
        <v>639</v>
      </c>
      <c r="L56" t="s">
        <v>640</v>
      </c>
      <c r="M56" t="s">
        <v>20464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20465</v>
      </c>
      <c r="T56" t="s">
        <v>20464</v>
      </c>
    </row>
    <row r="57" spans="1:20" x14ac:dyDescent="0.25">
      <c r="A57" t="s">
        <v>241</v>
      </c>
      <c r="B57" t="s">
        <v>247</v>
      </c>
      <c r="C57">
        <v>159</v>
      </c>
      <c r="D57">
        <v>1</v>
      </c>
      <c r="E57" t="s">
        <v>20466</v>
      </c>
      <c r="F57">
        <v>99</v>
      </c>
      <c r="G57">
        <v>0</v>
      </c>
      <c r="H57" t="s">
        <v>637</v>
      </c>
      <c r="I57" t="s">
        <v>20467</v>
      </c>
      <c r="J57" t="s">
        <v>653</v>
      </c>
      <c r="K57" t="s">
        <v>639</v>
      </c>
      <c r="L57" t="s">
        <v>640</v>
      </c>
      <c r="M57" t="s">
        <v>20464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20468</v>
      </c>
      <c r="T57" t="s">
        <v>20464</v>
      </c>
    </row>
    <row r="58" spans="1:20" x14ac:dyDescent="0.25">
      <c r="A58" t="s">
        <v>239</v>
      </c>
      <c r="B58" t="s">
        <v>245</v>
      </c>
      <c r="C58">
        <v>159</v>
      </c>
      <c r="D58">
        <v>1</v>
      </c>
      <c r="E58" t="s">
        <v>20469</v>
      </c>
      <c r="F58">
        <v>99</v>
      </c>
      <c r="G58">
        <v>0</v>
      </c>
      <c r="H58" t="s">
        <v>637</v>
      </c>
      <c r="I58" t="s">
        <v>4152</v>
      </c>
      <c r="J58" t="s">
        <v>4228</v>
      </c>
      <c r="K58" t="s">
        <v>639</v>
      </c>
      <c r="L58" t="s">
        <v>640</v>
      </c>
      <c r="M58" t="s">
        <v>20464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20470</v>
      </c>
      <c r="T58" t="s">
        <v>20464</v>
      </c>
    </row>
    <row r="59" spans="1:20" x14ac:dyDescent="0.25">
      <c r="A59" t="s">
        <v>241</v>
      </c>
      <c r="B59" t="s">
        <v>247</v>
      </c>
      <c r="C59">
        <v>159</v>
      </c>
      <c r="D59">
        <v>1</v>
      </c>
      <c r="E59" t="s">
        <v>20471</v>
      </c>
      <c r="F59">
        <v>99</v>
      </c>
      <c r="G59">
        <v>0</v>
      </c>
      <c r="H59" t="s">
        <v>637</v>
      </c>
      <c r="I59" t="s">
        <v>20472</v>
      </c>
      <c r="J59" t="s">
        <v>697</v>
      </c>
      <c r="K59" t="s">
        <v>639</v>
      </c>
      <c r="L59" t="s">
        <v>640</v>
      </c>
      <c r="M59" t="s">
        <v>20473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20474</v>
      </c>
      <c r="T59" t="s">
        <v>20473</v>
      </c>
    </row>
    <row r="60" spans="1:20" x14ac:dyDescent="0.25">
      <c r="A60" t="s">
        <v>239</v>
      </c>
      <c r="B60" t="s">
        <v>245</v>
      </c>
      <c r="C60">
        <v>159</v>
      </c>
      <c r="D60">
        <v>1</v>
      </c>
      <c r="E60" t="s">
        <v>20475</v>
      </c>
      <c r="F60">
        <v>99</v>
      </c>
      <c r="G60">
        <v>0</v>
      </c>
      <c r="H60" t="s">
        <v>637</v>
      </c>
      <c r="I60" t="s">
        <v>20476</v>
      </c>
      <c r="J60" t="s">
        <v>682</v>
      </c>
      <c r="K60" t="s">
        <v>639</v>
      </c>
      <c r="L60" t="s">
        <v>640</v>
      </c>
      <c r="M60" t="s">
        <v>20473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20477</v>
      </c>
      <c r="T60" t="s">
        <v>20473</v>
      </c>
    </row>
    <row r="61" spans="1:20" x14ac:dyDescent="0.25">
      <c r="A61" t="s">
        <v>239</v>
      </c>
      <c r="B61" t="s">
        <v>245</v>
      </c>
      <c r="C61">
        <v>159</v>
      </c>
      <c r="D61">
        <v>1</v>
      </c>
      <c r="E61" t="s">
        <v>20478</v>
      </c>
      <c r="F61">
        <v>117</v>
      </c>
      <c r="G61">
        <v>18</v>
      </c>
      <c r="H61" t="s">
        <v>637</v>
      </c>
      <c r="I61" t="s">
        <v>20479</v>
      </c>
      <c r="J61" t="s">
        <v>657</v>
      </c>
      <c r="K61" t="s">
        <v>639</v>
      </c>
      <c r="L61" t="s">
        <v>640</v>
      </c>
      <c r="M61" t="s">
        <v>20480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20481</v>
      </c>
      <c r="T61" t="s">
        <v>20480</v>
      </c>
    </row>
    <row r="62" spans="1:20" x14ac:dyDescent="0.25">
      <c r="A62" t="s">
        <v>72</v>
      </c>
      <c r="B62" t="s">
        <v>799</v>
      </c>
      <c r="C62">
        <v>93</v>
      </c>
      <c r="D62">
        <v>2</v>
      </c>
      <c r="E62" t="s">
        <v>20482</v>
      </c>
      <c r="F62">
        <v>186</v>
      </c>
      <c r="G62">
        <v>0</v>
      </c>
      <c r="H62" t="s">
        <v>649</v>
      </c>
      <c r="I62" t="s">
        <v>20483</v>
      </c>
      <c r="J62" t="s">
        <v>20484</v>
      </c>
      <c r="K62" t="s">
        <v>888</v>
      </c>
      <c r="L62" t="s">
        <v>4776</v>
      </c>
      <c r="M62" t="s">
        <v>20485</v>
      </c>
      <c r="N62" t="s">
        <v>639</v>
      </c>
      <c r="O62" t="s">
        <v>656</v>
      </c>
      <c r="P62" t="s">
        <v>26</v>
      </c>
      <c r="Q62" t="s">
        <v>652</v>
      </c>
      <c r="R62" t="s">
        <v>640</v>
      </c>
      <c r="S62" t="s">
        <v>20486</v>
      </c>
      <c r="T62" t="s">
        <v>20487</v>
      </c>
    </row>
    <row r="63" spans="1:20" x14ac:dyDescent="0.25">
      <c r="A63" t="s">
        <v>241</v>
      </c>
      <c r="B63" t="s">
        <v>247</v>
      </c>
      <c r="C63">
        <v>159</v>
      </c>
      <c r="D63">
        <v>1</v>
      </c>
      <c r="E63" t="s">
        <v>20488</v>
      </c>
      <c r="F63">
        <v>115</v>
      </c>
      <c r="G63">
        <v>16</v>
      </c>
      <c r="H63" t="s">
        <v>637</v>
      </c>
      <c r="I63" t="s">
        <v>20489</v>
      </c>
      <c r="J63" t="s">
        <v>673</v>
      </c>
      <c r="K63" t="s">
        <v>639</v>
      </c>
      <c r="L63" t="s">
        <v>640</v>
      </c>
      <c r="M63" t="s">
        <v>20490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20491</v>
      </c>
      <c r="T63" t="s">
        <v>20490</v>
      </c>
    </row>
    <row r="64" spans="1:20" x14ac:dyDescent="0.25">
      <c r="A64" t="s">
        <v>240</v>
      </c>
      <c r="B64" t="s">
        <v>246</v>
      </c>
      <c r="C64">
        <v>159</v>
      </c>
      <c r="D64">
        <v>1</v>
      </c>
      <c r="E64" t="s">
        <v>20492</v>
      </c>
      <c r="F64">
        <v>128</v>
      </c>
      <c r="G64">
        <v>29</v>
      </c>
      <c r="H64" t="s">
        <v>637</v>
      </c>
      <c r="I64" t="s">
        <v>20493</v>
      </c>
      <c r="J64" t="s">
        <v>664</v>
      </c>
      <c r="K64" t="s">
        <v>639</v>
      </c>
      <c r="L64" t="s">
        <v>640</v>
      </c>
      <c r="M64" t="s">
        <v>20494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20495</v>
      </c>
      <c r="T64" t="s">
        <v>20494</v>
      </c>
    </row>
    <row r="65" spans="1:20" x14ac:dyDescent="0.25">
      <c r="A65" t="s">
        <v>241</v>
      </c>
      <c r="B65" t="s">
        <v>742</v>
      </c>
      <c r="C65">
        <v>93.74</v>
      </c>
      <c r="D65">
        <v>1</v>
      </c>
      <c r="E65" t="s">
        <v>20496</v>
      </c>
      <c r="F65">
        <v>100.74</v>
      </c>
      <c r="G65">
        <v>7</v>
      </c>
      <c r="H65" t="s">
        <v>677</v>
      </c>
      <c r="I65" t="s">
        <v>20497</v>
      </c>
      <c r="J65" t="s">
        <v>20498</v>
      </c>
      <c r="K65" t="s">
        <v>5508</v>
      </c>
      <c r="L65" t="s">
        <v>20499</v>
      </c>
      <c r="M65" t="s">
        <v>20494</v>
      </c>
      <c r="N65" t="s">
        <v>639</v>
      </c>
      <c r="O65" t="s">
        <v>678</v>
      </c>
      <c r="P65" t="s">
        <v>23</v>
      </c>
      <c r="Q65" t="s">
        <v>679</v>
      </c>
      <c r="R65" t="s">
        <v>640</v>
      </c>
      <c r="S65" t="s">
        <v>20500</v>
      </c>
      <c r="T65" t="s">
        <v>20494</v>
      </c>
    </row>
    <row r="66" spans="1:20" x14ac:dyDescent="0.25">
      <c r="A66" t="s">
        <v>22</v>
      </c>
      <c r="B66" t="s">
        <v>27</v>
      </c>
      <c r="C66">
        <v>66.333333333333329</v>
      </c>
      <c r="D66">
        <v>3</v>
      </c>
      <c r="E66" t="s">
        <v>20501</v>
      </c>
      <c r="F66">
        <v>197</v>
      </c>
      <c r="G66">
        <v>0</v>
      </c>
      <c r="H66" t="s">
        <v>637</v>
      </c>
      <c r="I66" t="s">
        <v>9131</v>
      </c>
      <c r="J66" t="s">
        <v>735</v>
      </c>
      <c r="K66" t="s">
        <v>639</v>
      </c>
      <c r="L66" t="s">
        <v>640</v>
      </c>
      <c r="M66" t="s">
        <v>20502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20503</v>
      </c>
      <c r="T66" t="s">
        <v>20502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20504</v>
      </c>
      <c r="F67">
        <v>300</v>
      </c>
      <c r="G67">
        <v>0</v>
      </c>
      <c r="H67" t="s">
        <v>637</v>
      </c>
      <c r="I67" t="s">
        <v>20505</v>
      </c>
      <c r="J67" t="s">
        <v>692</v>
      </c>
      <c r="K67" t="s">
        <v>639</v>
      </c>
      <c r="L67" t="s">
        <v>640</v>
      </c>
      <c r="M67" t="s">
        <v>20506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20507</v>
      </c>
      <c r="T67" t="s">
        <v>20508</v>
      </c>
    </row>
    <row r="68" spans="1:20" x14ac:dyDescent="0.25">
      <c r="A68" t="s">
        <v>101</v>
      </c>
      <c r="B68" t="s">
        <v>12585</v>
      </c>
      <c r="C68">
        <v>120</v>
      </c>
      <c r="D68">
        <v>1</v>
      </c>
      <c r="E68" t="s">
        <v>20504</v>
      </c>
      <c r="F68">
        <v>300</v>
      </c>
      <c r="G68">
        <v>0</v>
      </c>
      <c r="H68" t="s">
        <v>637</v>
      </c>
      <c r="I68" t="s">
        <v>20505</v>
      </c>
      <c r="J68" t="s">
        <v>692</v>
      </c>
      <c r="K68" t="s">
        <v>639</v>
      </c>
      <c r="L68" t="s">
        <v>640</v>
      </c>
      <c r="M68" t="s">
        <v>20506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20507</v>
      </c>
      <c r="T68" t="s">
        <v>20508</v>
      </c>
    </row>
    <row r="69" spans="1:20" x14ac:dyDescent="0.25">
      <c r="A69" t="s">
        <v>22</v>
      </c>
      <c r="B69" t="s">
        <v>213</v>
      </c>
      <c r="C69">
        <v>68</v>
      </c>
      <c r="D69">
        <v>1</v>
      </c>
      <c r="E69" t="s">
        <v>20509</v>
      </c>
      <c r="F69">
        <v>168.15</v>
      </c>
      <c r="G69">
        <v>7.5</v>
      </c>
      <c r="H69" t="s">
        <v>677</v>
      </c>
      <c r="I69" t="s">
        <v>20510</v>
      </c>
      <c r="J69" t="s">
        <v>20511</v>
      </c>
      <c r="K69" t="s">
        <v>1088</v>
      </c>
      <c r="L69" t="s">
        <v>20512</v>
      </c>
      <c r="M69" t="s">
        <v>20513</v>
      </c>
      <c r="N69" t="s">
        <v>639</v>
      </c>
      <c r="O69" t="s">
        <v>678</v>
      </c>
      <c r="P69" t="s">
        <v>23</v>
      </c>
      <c r="Q69" t="s">
        <v>679</v>
      </c>
      <c r="R69" t="s">
        <v>640</v>
      </c>
      <c r="S69" t="s">
        <v>20514</v>
      </c>
      <c r="T69" t="s">
        <v>20515</v>
      </c>
    </row>
    <row r="70" spans="1:20" x14ac:dyDescent="0.25">
      <c r="A70" t="s">
        <v>12</v>
      </c>
      <c r="B70" t="s">
        <v>13</v>
      </c>
      <c r="C70">
        <v>54.5</v>
      </c>
      <c r="D70">
        <v>2</v>
      </c>
      <c r="E70" t="s">
        <v>20509</v>
      </c>
      <c r="F70">
        <v>168.15</v>
      </c>
      <c r="G70">
        <v>7.5</v>
      </c>
      <c r="H70" t="s">
        <v>677</v>
      </c>
      <c r="I70" t="s">
        <v>20510</v>
      </c>
      <c r="J70" t="s">
        <v>20511</v>
      </c>
      <c r="K70" t="s">
        <v>1088</v>
      </c>
      <c r="L70" t="s">
        <v>20512</v>
      </c>
      <c r="M70" t="s">
        <v>20513</v>
      </c>
      <c r="N70" t="s">
        <v>639</v>
      </c>
      <c r="O70" t="s">
        <v>678</v>
      </c>
      <c r="P70" t="s">
        <v>23</v>
      </c>
      <c r="Q70" t="s">
        <v>679</v>
      </c>
      <c r="R70" t="s">
        <v>640</v>
      </c>
      <c r="S70" t="s">
        <v>20514</v>
      </c>
      <c r="T70" t="s">
        <v>20515</v>
      </c>
    </row>
    <row r="71" spans="1:20" x14ac:dyDescent="0.25">
      <c r="A71" t="s">
        <v>601</v>
      </c>
      <c r="B71" t="s">
        <v>602</v>
      </c>
      <c r="C71">
        <v>159</v>
      </c>
      <c r="D71">
        <v>1</v>
      </c>
      <c r="E71" t="s">
        <v>20516</v>
      </c>
      <c r="F71">
        <v>99</v>
      </c>
      <c r="G71">
        <v>0</v>
      </c>
      <c r="H71" t="s">
        <v>637</v>
      </c>
      <c r="I71" t="s">
        <v>20517</v>
      </c>
      <c r="J71" t="s">
        <v>659</v>
      </c>
      <c r="K71" t="s">
        <v>639</v>
      </c>
      <c r="L71" t="s">
        <v>640</v>
      </c>
      <c r="M71" t="s">
        <v>20518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20519</v>
      </c>
      <c r="T71" t="s">
        <v>20518</v>
      </c>
    </row>
    <row r="72" spans="1:20" x14ac:dyDescent="0.25">
      <c r="A72" t="s">
        <v>240</v>
      </c>
      <c r="B72" t="s">
        <v>246</v>
      </c>
      <c r="C72">
        <v>159</v>
      </c>
      <c r="D72">
        <v>1</v>
      </c>
      <c r="E72" t="s">
        <v>20520</v>
      </c>
      <c r="F72">
        <v>137</v>
      </c>
      <c r="G72">
        <v>38</v>
      </c>
      <c r="H72" t="s">
        <v>637</v>
      </c>
      <c r="I72" t="s">
        <v>20521</v>
      </c>
      <c r="J72" t="s">
        <v>687</v>
      </c>
      <c r="K72" t="s">
        <v>639</v>
      </c>
      <c r="L72" t="s">
        <v>640</v>
      </c>
      <c r="M72" t="s">
        <v>20522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20523</v>
      </c>
      <c r="T72" t="s">
        <v>20522</v>
      </c>
    </row>
    <row r="73" spans="1:20" x14ac:dyDescent="0.25">
      <c r="A73" t="s">
        <v>239</v>
      </c>
      <c r="B73" t="s">
        <v>245</v>
      </c>
      <c r="C73">
        <v>159</v>
      </c>
      <c r="D73">
        <v>1</v>
      </c>
      <c r="E73" t="s">
        <v>20524</v>
      </c>
      <c r="F73">
        <v>99</v>
      </c>
      <c r="G73">
        <v>0</v>
      </c>
      <c r="H73" t="s">
        <v>637</v>
      </c>
      <c r="I73" t="s">
        <v>20525</v>
      </c>
      <c r="J73" t="s">
        <v>653</v>
      </c>
      <c r="K73" t="s">
        <v>639</v>
      </c>
      <c r="L73" t="s">
        <v>640</v>
      </c>
      <c r="M73" t="s">
        <v>20526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20527</v>
      </c>
      <c r="T73" t="s">
        <v>20526</v>
      </c>
    </row>
    <row r="74" spans="1:20" x14ac:dyDescent="0.25">
      <c r="A74" t="s">
        <v>241</v>
      </c>
      <c r="B74" t="s">
        <v>247</v>
      </c>
      <c r="C74">
        <v>159</v>
      </c>
      <c r="D74">
        <v>1</v>
      </c>
      <c r="E74" t="s">
        <v>20528</v>
      </c>
      <c r="F74">
        <v>99</v>
      </c>
      <c r="G74">
        <v>0</v>
      </c>
      <c r="H74" t="s">
        <v>637</v>
      </c>
      <c r="I74" t="s">
        <v>20529</v>
      </c>
      <c r="J74" t="s">
        <v>705</v>
      </c>
      <c r="K74" t="s">
        <v>639</v>
      </c>
      <c r="L74" t="s">
        <v>640</v>
      </c>
      <c r="M74" t="s">
        <v>20530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20531</v>
      </c>
      <c r="T74" t="s">
        <v>20530</v>
      </c>
    </row>
    <row r="75" spans="1:20" x14ac:dyDescent="0.25">
      <c r="A75" t="s">
        <v>601</v>
      </c>
      <c r="B75" t="s">
        <v>602</v>
      </c>
      <c r="C75">
        <v>159</v>
      </c>
      <c r="D75">
        <v>1</v>
      </c>
      <c r="E75" t="s">
        <v>20532</v>
      </c>
      <c r="F75">
        <v>99</v>
      </c>
      <c r="G75">
        <v>0</v>
      </c>
      <c r="H75" t="s">
        <v>637</v>
      </c>
      <c r="I75" t="s">
        <v>20533</v>
      </c>
      <c r="J75" t="s">
        <v>780</v>
      </c>
      <c r="K75" t="s">
        <v>639</v>
      </c>
      <c r="L75" t="s">
        <v>640</v>
      </c>
      <c r="M75" t="s">
        <v>20534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20535</v>
      </c>
      <c r="T75" t="s">
        <v>20534</v>
      </c>
    </row>
    <row r="76" spans="1:20" x14ac:dyDescent="0.25">
      <c r="A76" t="s">
        <v>241</v>
      </c>
      <c r="B76" t="s">
        <v>247</v>
      </c>
      <c r="C76">
        <v>159</v>
      </c>
      <c r="D76">
        <v>1</v>
      </c>
      <c r="E76" t="s">
        <v>20536</v>
      </c>
      <c r="F76">
        <v>99</v>
      </c>
      <c r="G76">
        <v>0</v>
      </c>
      <c r="H76" t="s">
        <v>637</v>
      </c>
      <c r="I76" t="s">
        <v>20533</v>
      </c>
      <c r="J76" t="s">
        <v>780</v>
      </c>
      <c r="K76" t="s">
        <v>639</v>
      </c>
      <c r="L76" t="s">
        <v>640</v>
      </c>
      <c r="M76" t="s">
        <v>20537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20538</v>
      </c>
      <c r="T76" t="s">
        <v>20537</v>
      </c>
    </row>
    <row r="77" spans="1:20" x14ac:dyDescent="0.25">
      <c r="A77" t="s">
        <v>241</v>
      </c>
      <c r="B77" t="s">
        <v>247</v>
      </c>
      <c r="C77">
        <v>159</v>
      </c>
      <c r="D77">
        <v>1</v>
      </c>
      <c r="E77" t="s">
        <v>20539</v>
      </c>
      <c r="F77">
        <v>99</v>
      </c>
      <c r="G77">
        <v>0</v>
      </c>
      <c r="H77" t="s">
        <v>637</v>
      </c>
      <c r="I77" t="s">
        <v>20533</v>
      </c>
      <c r="J77" t="s">
        <v>780</v>
      </c>
      <c r="K77" t="s">
        <v>639</v>
      </c>
      <c r="L77" t="s">
        <v>640</v>
      </c>
      <c r="M77" t="s">
        <v>20540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20541</v>
      </c>
      <c r="T77" t="s">
        <v>20540</v>
      </c>
    </row>
    <row r="78" spans="1:20" x14ac:dyDescent="0.25">
      <c r="A78" t="s">
        <v>239</v>
      </c>
      <c r="B78" t="s">
        <v>245</v>
      </c>
      <c r="C78">
        <v>159</v>
      </c>
      <c r="D78">
        <v>1</v>
      </c>
      <c r="E78" t="s">
        <v>20542</v>
      </c>
      <c r="F78">
        <v>128</v>
      </c>
      <c r="G78">
        <v>29</v>
      </c>
      <c r="H78" t="s">
        <v>637</v>
      </c>
      <c r="I78" t="s">
        <v>20543</v>
      </c>
      <c r="J78" t="s">
        <v>682</v>
      </c>
      <c r="K78" t="s">
        <v>639</v>
      </c>
      <c r="L78" t="s">
        <v>640</v>
      </c>
      <c r="M78" t="s">
        <v>20544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20545</v>
      </c>
      <c r="T78" t="s">
        <v>20544</v>
      </c>
    </row>
    <row r="79" spans="1:20" x14ac:dyDescent="0.25">
      <c r="A79" t="s">
        <v>240</v>
      </c>
      <c r="B79" t="s">
        <v>246</v>
      </c>
      <c r="C79">
        <v>159</v>
      </c>
      <c r="D79">
        <v>1</v>
      </c>
      <c r="E79" t="s">
        <v>20546</v>
      </c>
      <c r="F79">
        <v>99</v>
      </c>
      <c r="G79">
        <v>0</v>
      </c>
      <c r="H79" t="s">
        <v>637</v>
      </c>
      <c r="I79" t="s">
        <v>20547</v>
      </c>
      <c r="J79" t="s">
        <v>681</v>
      </c>
      <c r="K79" t="s">
        <v>639</v>
      </c>
      <c r="L79" t="s">
        <v>640</v>
      </c>
      <c r="M79" t="s">
        <v>20548</v>
      </c>
      <c r="N79" t="s">
        <v>639</v>
      </c>
      <c r="O79" t="s">
        <v>647</v>
      </c>
      <c r="P79" t="s">
        <v>5</v>
      </c>
      <c r="Q79" t="s">
        <v>648</v>
      </c>
      <c r="R79" t="s">
        <v>640</v>
      </c>
      <c r="S79" t="s">
        <v>20549</v>
      </c>
      <c r="T79" t="s">
        <v>20548</v>
      </c>
    </row>
    <row r="80" spans="1:20" x14ac:dyDescent="0.25">
      <c r="A80" t="s">
        <v>239</v>
      </c>
      <c r="B80" t="s">
        <v>245</v>
      </c>
      <c r="C80">
        <v>159</v>
      </c>
      <c r="D80">
        <v>2</v>
      </c>
      <c r="E80" t="s">
        <v>20550</v>
      </c>
      <c r="F80">
        <v>198</v>
      </c>
      <c r="G80">
        <v>0</v>
      </c>
      <c r="H80" t="s">
        <v>637</v>
      </c>
      <c r="I80" t="s">
        <v>20551</v>
      </c>
      <c r="J80" t="s">
        <v>757</v>
      </c>
      <c r="K80" t="s">
        <v>639</v>
      </c>
      <c r="L80" t="s">
        <v>640</v>
      </c>
      <c r="M80" t="s">
        <v>20552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20553</v>
      </c>
      <c r="T80" t="s">
        <v>20552</v>
      </c>
    </row>
    <row r="81" spans="1:20" x14ac:dyDescent="0.25">
      <c r="A81" t="s">
        <v>241</v>
      </c>
      <c r="B81" t="s">
        <v>247</v>
      </c>
      <c r="C81">
        <v>159</v>
      </c>
      <c r="D81">
        <v>1</v>
      </c>
      <c r="E81" t="s">
        <v>20554</v>
      </c>
      <c r="F81">
        <v>99</v>
      </c>
      <c r="G81">
        <v>0</v>
      </c>
      <c r="H81" t="s">
        <v>637</v>
      </c>
      <c r="I81" t="s">
        <v>20555</v>
      </c>
      <c r="J81" t="s">
        <v>689</v>
      </c>
      <c r="K81" t="s">
        <v>639</v>
      </c>
      <c r="L81" t="s">
        <v>640</v>
      </c>
      <c r="M81" t="s">
        <v>20552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20556</v>
      </c>
      <c r="T81" t="s">
        <v>20552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20557</v>
      </c>
      <c r="F82">
        <v>200</v>
      </c>
      <c r="G82">
        <v>0</v>
      </c>
      <c r="H82" t="s">
        <v>637</v>
      </c>
      <c r="I82" t="s">
        <v>20558</v>
      </c>
      <c r="J82" t="s">
        <v>746</v>
      </c>
      <c r="K82" t="s">
        <v>639</v>
      </c>
      <c r="L82" t="s">
        <v>640</v>
      </c>
      <c r="M82" t="s">
        <v>20559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20560</v>
      </c>
      <c r="T82" t="s">
        <v>20561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20562</v>
      </c>
      <c r="F83">
        <v>200</v>
      </c>
      <c r="G83">
        <v>0</v>
      </c>
      <c r="H83" t="s">
        <v>637</v>
      </c>
      <c r="I83" t="s">
        <v>20558</v>
      </c>
      <c r="J83" t="s">
        <v>746</v>
      </c>
      <c r="K83" t="s">
        <v>639</v>
      </c>
      <c r="L83" t="s">
        <v>640</v>
      </c>
      <c r="M83" t="s">
        <v>20563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20564</v>
      </c>
      <c r="T83" t="s">
        <v>20563</v>
      </c>
    </row>
    <row r="84" spans="1:20" x14ac:dyDescent="0.25">
      <c r="A84" t="s">
        <v>601</v>
      </c>
      <c r="B84" t="s">
        <v>602</v>
      </c>
      <c r="C84">
        <v>159</v>
      </c>
      <c r="D84">
        <v>1</v>
      </c>
      <c r="E84" t="s">
        <v>20565</v>
      </c>
      <c r="F84">
        <v>99</v>
      </c>
      <c r="G84">
        <v>0</v>
      </c>
      <c r="H84" t="s">
        <v>637</v>
      </c>
      <c r="I84" t="s">
        <v>16986</v>
      </c>
      <c r="J84" t="s">
        <v>663</v>
      </c>
      <c r="K84" t="s">
        <v>639</v>
      </c>
      <c r="L84" t="s">
        <v>640</v>
      </c>
      <c r="M84" t="s">
        <v>20566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20567</v>
      </c>
      <c r="T84" t="s">
        <v>20566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20568</v>
      </c>
      <c r="F85">
        <v>200</v>
      </c>
      <c r="G85">
        <v>0</v>
      </c>
      <c r="H85" t="s">
        <v>637</v>
      </c>
      <c r="I85" t="s">
        <v>20569</v>
      </c>
      <c r="J85" t="s">
        <v>646</v>
      </c>
      <c r="K85" t="s">
        <v>639</v>
      </c>
      <c r="L85" t="s">
        <v>640</v>
      </c>
      <c r="M85" t="s">
        <v>20570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20571</v>
      </c>
      <c r="T85" t="s">
        <v>20570</v>
      </c>
    </row>
    <row r="86" spans="1:20" x14ac:dyDescent="0.25">
      <c r="A86" t="s">
        <v>77</v>
      </c>
      <c r="B86" t="s">
        <v>78</v>
      </c>
      <c r="C86">
        <v>33.333333333333336</v>
      </c>
      <c r="D86">
        <v>3</v>
      </c>
      <c r="E86" t="s">
        <v>20572</v>
      </c>
      <c r="F86">
        <v>134.99</v>
      </c>
      <c r="G86">
        <v>0</v>
      </c>
      <c r="H86" t="s">
        <v>637</v>
      </c>
      <c r="I86" t="s">
        <v>20573</v>
      </c>
      <c r="J86" t="s">
        <v>777</v>
      </c>
      <c r="K86" t="s">
        <v>639</v>
      </c>
      <c r="L86" t="s">
        <v>640</v>
      </c>
      <c r="M86" t="s">
        <v>20570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20574</v>
      </c>
      <c r="T86" t="s">
        <v>20570</v>
      </c>
    </row>
    <row r="87" spans="1:20" x14ac:dyDescent="0.25">
      <c r="A87" t="s">
        <v>516</v>
      </c>
      <c r="B87" t="s">
        <v>120</v>
      </c>
      <c r="C87">
        <v>75</v>
      </c>
      <c r="D87">
        <v>1</v>
      </c>
      <c r="E87" t="s">
        <v>20575</v>
      </c>
      <c r="F87">
        <v>111</v>
      </c>
      <c r="G87">
        <v>36</v>
      </c>
      <c r="H87" t="s">
        <v>649</v>
      </c>
      <c r="I87" t="s">
        <v>972</v>
      </c>
      <c r="J87" t="s">
        <v>20576</v>
      </c>
      <c r="K87" t="s">
        <v>830</v>
      </c>
      <c r="L87" t="s">
        <v>915</v>
      </c>
      <c r="M87" t="s">
        <v>20577</v>
      </c>
      <c r="N87" t="s">
        <v>639</v>
      </c>
      <c r="O87" t="s">
        <v>651</v>
      </c>
      <c r="P87" t="s">
        <v>26</v>
      </c>
      <c r="Q87" t="s">
        <v>652</v>
      </c>
      <c r="R87" t="s">
        <v>640</v>
      </c>
      <c r="S87" t="s">
        <v>20578</v>
      </c>
      <c r="T87" t="s">
        <v>20577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20579</v>
      </c>
      <c r="F88">
        <v>200</v>
      </c>
      <c r="G88">
        <v>0</v>
      </c>
      <c r="H88" t="s">
        <v>637</v>
      </c>
      <c r="I88" t="s">
        <v>15847</v>
      </c>
      <c r="J88" t="s">
        <v>653</v>
      </c>
      <c r="K88" t="s">
        <v>639</v>
      </c>
      <c r="L88" t="s">
        <v>640</v>
      </c>
      <c r="M88" t="s">
        <v>20580</v>
      </c>
      <c r="N88" t="s">
        <v>639</v>
      </c>
      <c r="O88" t="s">
        <v>647</v>
      </c>
      <c r="P88" t="s">
        <v>5</v>
      </c>
      <c r="Q88" t="s">
        <v>648</v>
      </c>
      <c r="R88" t="s">
        <v>640</v>
      </c>
      <c r="S88" t="s">
        <v>20581</v>
      </c>
      <c r="T88" t="s">
        <v>20580</v>
      </c>
    </row>
    <row r="89" spans="1:20" x14ac:dyDescent="0.25">
      <c r="A89" t="s">
        <v>241</v>
      </c>
      <c r="B89" t="s">
        <v>247</v>
      </c>
      <c r="C89">
        <v>159</v>
      </c>
      <c r="D89">
        <v>1</v>
      </c>
      <c r="E89" t="s">
        <v>20582</v>
      </c>
      <c r="F89">
        <v>109</v>
      </c>
      <c r="G89">
        <v>10</v>
      </c>
      <c r="H89" t="s">
        <v>637</v>
      </c>
      <c r="I89" t="s">
        <v>6519</v>
      </c>
      <c r="J89" t="s">
        <v>646</v>
      </c>
      <c r="K89" t="s">
        <v>639</v>
      </c>
      <c r="L89" t="s">
        <v>640</v>
      </c>
      <c r="M89" t="s">
        <v>20583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20584</v>
      </c>
      <c r="T89" t="s">
        <v>20585</v>
      </c>
    </row>
    <row r="90" spans="1:20" x14ac:dyDescent="0.25">
      <c r="A90" t="s">
        <v>147</v>
      </c>
      <c r="B90" t="s">
        <v>148</v>
      </c>
      <c r="C90">
        <v>50</v>
      </c>
      <c r="D90">
        <v>12</v>
      </c>
      <c r="E90" t="s">
        <v>20586</v>
      </c>
      <c r="F90">
        <v>400</v>
      </c>
      <c r="G90">
        <v>0</v>
      </c>
      <c r="H90" t="s">
        <v>637</v>
      </c>
      <c r="I90" t="s">
        <v>20587</v>
      </c>
      <c r="J90" t="s">
        <v>777</v>
      </c>
      <c r="K90" t="s">
        <v>639</v>
      </c>
      <c r="L90" t="s">
        <v>640</v>
      </c>
      <c r="M90" t="s">
        <v>20588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20589</v>
      </c>
      <c r="T90" t="s">
        <v>20588</v>
      </c>
    </row>
    <row r="91" spans="1:20" x14ac:dyDescent="0.25">
      <c r="A91" t="s">
        <v>22</v>
      </c>
      <c r="B91" t="s">
        <v>27</v>
      </c>
      <c r="C91">
        <v>99</v>
      </c>
      <c r="D91">
        <v>1</v>
      </c>
      <c r="E91" t="s">
        <v>20590</v>
      </c>
      <c r="F91">
        <v>99</v>
      </c>
      <c r="G91">
        <v>0</v>
      </c>
      <c r="H91" t="s">
        <v>649</v>
      </c>
      <c r="I91" t="s">
        <v>20591</v>
      </c>
      <c r="J91" t="s">
        <v>20592</v>
      </c>
      <c r="K91" t="s">
        <v>20593</v>
      </c>
      <c r="L91" t="s">
        <v>10113</v>
      </c>
      <c r="M91" t="s">
        <v>20594</v>
      </c>
      <c r="N91" t="s">
        <v>639</v>
      </c>
      <c r="O91" t="s">
        <v>656</v>
      </c>
      <c r="P91" t="s">
        <v>26</v>
      </c>
      <c r="Q91" t="s">
        <v>652</v>
      </c>
      <c r="R91" t="s">
        <v>640</v>
      </c>
      <c r="S91" t="s">
        <v>20595</v>
      </c>
      <c r="T91" t="s">
        <v>20594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20596</v>
      </c>
      <c r="F92">
        <v>129</v>
      </c>
      <c r="G92">
        <v>0</v>
      </c>
      <c r="H92" t="s">
        <v>637</v>
      </c>
      <c r="I92" t="s">
        <v>20597</v>
      </c>
      <c r="J92" t="s">
        <v>653</v>
      </c>
      <c r="K92" t="s">
        <v>639</v>
      </c>
      <c r="L92" t="s">
        <v>640</v>
      </c>
      <c r="M92" t="s">
        <v>20598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20599</v>
      </c>
      <c r="T92" t="s">
        <v>20598</v>
      </c>
    </row>
    <row r="93" spans="1:20" x14ac:dyDescent="0.25">
      <c r="A93" t="s">
        <v>22</v>
      </c>
      <c r="B93" t="s">
        <v>213</v>
      </c>
      <c r="C93">
        <v>26</v>
      </c>
      <c r="D93">
        <v>1</v>
      </c>
      <c r="E93" t="s">
        <v>20600</v>
      </c>
      <c r="F93">
        <v>26</v>
      </c>
      <c r="G93">
        <v>0</v>
      </c>
      <c r="H93" t="s">
        <v>677</v>
      </c>
      <c r="I93" t="s">
        <v>20601</v>
      </c>
      <c r="J93" t="s">
        <v>20602</v>
      </c>
      <c r="K93" t="s">
        <v>6833</v>
      </c>
      <c r="L93" t="s">
        <v>20603</v>
      </c>
      <c r="M93" t="s">
        <v>20604</v>
      </c>
      <c r="N93" t="s">
        <v>639</v>
      </c>
      <c r="O93" t="s">
        <v>678</v>
      </c>
      <c r="P93" t="s">
        <v>23</v>
      </c>
      <c r="Q93" t="s">
        <v>679</v>
      </c>
      <c r="R93" t="s">
        <v>640</v>
      </c>
      <c r="S93" t="s">
        <v>20605</v>
      </c>
      <c r="T93" t="s">
        <v>20606</v>
      </c>
    </row>
    <row r="94" spans="1:20" x14ac:dyDescent="0.25">
      <c r="A94" t="s">
        <v>241</v>
      </c>
      <c r="B94" t="s">
        <v>247</v>
      </c>
      <c r="C94">
        <v>159</v>
      </c>
      <c r="D94">
        <v>1</v>
      </c>
      <c r="E94" t="s">
        <v>20607</v>
      </c>
      <c r="F94">
        <v>99</v>
      </c>
      <c r="G94">
        <v>0</v>
      </c>
      <c r="H94" t="s">
        <v>637</v>
      </c>
      <c r="I94" t="s">
        <v>20608</v>
      </c>
      <c r="J94" t="s">
        <v>4764</v>
      </c>
      <c r="K94" t="s">
        <v>639</v>
      </c>
      <c r="L94" t="s">
        <v>640</v>
      </c>
      <c r="M94" t="s">
        <v>20609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20610</v>
      </c>
      <c r="T94" t="s">
        <v>20609</v>
      </c>
    </row>
    <row r="95" spans="1:20" x14ac:dyDescent="0.25">
      <c r="A95" t="s">
        <v>239</v>
      </c>
      <c r="B95" t="s">
        <v>245</v>
      </c>
      <c r="C95">
        <v>159</v>
      </c>
      <c r="D95">
        <v>1</v>
      </c>
      <c r="E95" t="s">
        <v>20611</v>
      </c>
      <c r="F95">
        <v>99</v>
      </c>
      <c r="G95">
        <v>0</v>
      </c>
      <c r="H95" t="s">
        <v>637</v>
      </c>
      <c r="I95" t="s">
        <v>20612</v>
      </c>
      <c r="J95" t="s">
        <v>740</v>
      </c>
      <c r="K95" t="s">
        <v>639</v>
      </c>
      <c r="L95" t="s">
        <v>640</v>
      </c>
      <c r="M95" t="s">
        <v>20613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20614</v>
      </c>
      <c r="T95" t="s">
        <v>20613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20615</v>
      </c>
      <c r="F96">
        <v>200</v>
      </c>
      <c r="G96">
        <v>0</v>
      </c>
      <c r="H96" t="s">
        <v>637</v>
      </c>
      <c r="I96" t="s">
        <v>982</v>
      </c>
      <c r="J96" t="s">
        <v>664</v>
      </c>
      <c r="K96" t="s">
        <v>639</v>
      </c>
      <c r="L96" t="s">
        <v>640</v>
      </c>
      <c r="M96" t="s">
        <v>20616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20617</v>
      </c>
      <c r="T96" t="s">
        <v>20616</v>
      </c>
    </row>
    <row r="97" spans="1:20" x14ac:dyDescent="0.25">
      <c r="A97" t="s">
        <v>22</v>
      </c>
      <c r="B97" t="s">
        <v>27</v>
      </c>
      <c r="C97">
        <v>80</v>
      </c>
      <c r="D97">
        <v>1</v>
      </c>
      <c r="E97" t="s">
        <v>20618</v>
      </c>
      <c r="F97">
        <v>80</v>
      </c>
      <c r="G97">
        <v>0</v>
      </c>
      <c r="H97" t="s">
        <v>649</v>
      </c>
      <c r="I97" t="s">
        <v>20619</v>
      </c>
      <c r="J97" t="s">
        <v>20620</v>
      </c>
      <c r="K97" t="s">
        <v>776</v>
      </c>
      <c r="L97" t="s">
        <v>4689</v>
      </c>
      <c r="M97" t="s">
        <v>20621</v>
      </c>
      <c r="N97" t="s">
        <v>639</v>
      </c>
      <c r="O97" t="s">
        <v>651</v>
      </c>
      <c r="P97" t="s">
        <v>26</v>
      </c>
      <c r="Q97" t="s">
        <v>652</v>
      </c>
      <c r="R97" t="s">
        <v>640</v>
      </c>
      <c r="S97" t="s">
        <v>20622</v>
      </c>
      <c r="T97" t="s">
        <v>20621</v>
      </c>
    </row>
    <row r="98" spans="1:20" x14ac:dyDescent="0.25">
      <c r="A98" t="s">
        <v>239</v>
      </c>
      <c r="B98" t="s">
        <v>245</v>
      </c>
      <c r="C98">
        <v>159</v>
      </c>
      <c r="D98">
        <v>1</v>
      </c>
      <c r="E98" t="s">
        <v>20623</v>
      </c>
      <c r="F98">
        <v>99</v>
      </c>
      <c r="G98">
        <v>0</v>
      </c>
      <c r="H98" t="s">
        <v>637</v>
      </c>
      <c r="I98" t="s">
        <v>20624</v>
      </c>
      <c r="J98" t="s">
        <v>659</v>
      </c>
      <c r="K98" t="s">
        <v>639</v>
      </c>
      <c r="L98" t="s">
        <v>640</v>
      </c>
      <c r="M98" t="s">
        <v>20625</v>
      </c>
      <c r="N98" t="s">
        <v>639</v>
      </c>
      <c r="O98" t="s">
        <v>662</v>
      </c>
      <c r="P98" t="s">
        <v>5</v>
      </c>
      <c r="Q98" t="s">
        <v>648</v>
      </c>
      <c r="R98" t="s">
        <v>640</v>
      </c>
      <c r="S98" t="s">
        <v>20626</v>
      </c>
      <c r="T98" t="s">
        <v>20625</v>
      </c>
    </row>
    <row r="99" spans="1:20" x14ac:dyDescent="0.25">
      <c r="A99" t="s">
        <v>601</v>
      </c>
      <c r="B99" t="s">
        <v>602</v>
      </c>
      <c r="C99">
        <v>159</v>
      </c>
      <c r="D99">
        <v>4</v>
      </c>
      <c r="E99" t="s">
        <v>20627</v>
      </c>
      <c r="F99">
        <v>396</v>
      </c>
      <c r="G99">
        <v>0</v>
      </c>
      <c r="H99" t="s">
        <v>637</v>
      </c>
      <c r="I99" t="s">
        <v>20628</v>
      </c>
      <c r="J99" t="s">
        <v>643</v>
      </c>
      <c r="K99" t="s">
        <v>639</v>
      </c>
      <c r="L99" t="s">
        <v>640</v>
      </c>
      <c r="M99" t="s">
        <v>20629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20630</v>
      </c>
      <c r="T99" t="s">
        <v>20629</v>
      </c>
    </row>
    <row r="100" spans="1:20" x14ac:dyDescent="0.25">
      <c r="A100" t="s">
        <v>239</v>
      </c>
      <c r="B100" t="s">
        <v>245</v>
      </c>
      <c r="C100">
        <v>159</v>
      </c>
      <c r="D100">
        <v>1</v>
      </c>
      <c r="E100" t="s">
        <v>20631</v>
      </c>
      <c r="F100">
        <v>99</v>
      </c>
      <c r="G100">
        <v>0</v>
      </c>
      <c r="H100" t="s">
        <v>637</v>
      </c>
      <c r="I100" t="s">
        <v>20632</v>
      </c>
      <c r="J100" t="s">
        <v>643</v>
      </c>
      <c r="K100" t="s">
        <v>639</v>
      </c>
      <c r="L100" t="s">
        <v>640</v>
      </c>
      <c r="M100" t="s">
        <v>20633</v>
      </c>
      <c r="N100" t="s">
        <v>639</v>
      </c>
      <c r="O100" t="s">
        <v>647</v>
      </c>
      <c r="P100" t="s">
        <v>5</v>
      </c>
      <c r="Q100" t="s">
        <v>648</v>
      </c>
      <c r="R100" t="s">
        <v>640</v>
      </c>
      <c r="S100" t="s">
        <v>20634</v>
      </c>
      <c r="T100" t="s">
        <v>20635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20636</v>
      </c>
      <c r="F101">
        <v>99</v>
      </c>
      <c r="G101">
        <v>0</v>
      </c>
      <c r="H101" t="s">
        <v>637</v>
      </c>
      <c r="I101" t="s">
        <v>20637</v>
      </c>
      <c r="J101" t="s">
        <v>654</v>
      </c>
      <c r="K101" t="s">
        <v>639</v>
      </c>
      <c r="L101" t="s">
        <v>640</v>
      </c>
      <c r="M101" t="s">
        <v>20638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20639</v>
      </c>
      <c r="T101" t="s">
        <v>20638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20640</v>
      </c>
      <c r="F102">
        <v>200</v>
      </c>
      <c r="G102">
        <v>0</v>
      </c>
      <c r="H102" t="s">
        <v>637</v>
      </c>
      <c r="I102" t="s">
        <v>20641</v>
      </c>
      <c r="J102" t="s">
        <v>673</v>
      </c>
      <c r="K102" t="s">
        <v>639</v>
      </c>
      <c r="L102" t="s">
        <v>640</v>
      </c>
      <c r="M102" t="s">
        <v>20638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20642</v>
      </c>
      <c r="T102" t="s">
        <v>20638</v>
      </c>
    </row>
    <row r="103" spans="1:20" x14ac:dyDescent="0.25">
      <c r="A103" t="s">
        <v>241</v>
      </c>
      <c r="B103" t="s">
        <v>247</v>
      </c>
      <c r="C103">
        <v>159</v>
      </c>
      <c r="D103">
        <v>1</v>
      </c>
      <c r="E103" t="s">
        <v>20643</v>
      </c>
      <c r="F103">
        <v>99</v>
      </c>
      <c r="G103">
        <v>0</v>
      </c>
      <c r="H103" t="s">
        <v>637</v>
      </c>
      <c r="I103" t="s">
        <v>20644</v>
      </c>
      <c r="J103" t="s">
        <v>654</v>
      </c>
      <c r="K103" t="s">
        <v>639</v>
      </c>
      <c r="L103" t="s">
        <v>640</v>
      </c>
      <c r="M103" t="s">
        <v>20645</v>
      </c>
      <c r="N103" t="s">
        <v>639</v>
      </c>
      <c r="O103" t="s">
        <v>660</v>
      </c>
      <c r="P103" t="s">
        <v>5</v>
      </c>
      <c r="Q103" t="s">
        <v>642</v>
      </c>
      <c r="R103" t="s">
        <v>640</v>
      </c>
      <c r="S103" t="s">
        <v>20646</v>
      </c>
      <c r="T103" t="s">
        <v>20645</v>
      </c>
    </row>
    <row r="104" spans="1:20" x14ac:dyDescent="0.25">
      <c r="A104" t="s">
        <v>601</v>
      </c>
      <c r="B104" t="s">
        <v>602</v>
      </c>
      <c r="C104">
        <v>159</v>
      </c>
      <c r="D104">
        <v>1</v>
      </c>
      <c r="E104" t="s">
        <v>20647</v>
      </c>
      <c r="F104">
        <v>99</v>
      </c>
      <c r="G104">
        <v>0</v>
      </c>
      <c r="H104" t="s">
        <v>637</v>
      </c>
      <c r="I104" t="s">
        <v>20648</v>
      </c>
      <c r="J104" t="s">
        <v>663</v>
      </c>
      <c r="K104" t="s">
        <v>639</v>
      </c>
      <c r="L104" t="s">
        <v>640</v>
      </c>
      <c r="M104" t="s">
        <v>20649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20650</v>
      </c>
      <c r="T104" t="s">
        <v>20649</v>
      </c>
    </row>
    <row r="105" spans="1:20" x14ac:dyDescent="0.25">
      <c r="A105" t="s">
        <v>239</v>
      </c>
      <c r="B105" t="s">
        <v>245</v>
      </c>
      <c r="C105">
        <v>159</v>
      </c>
      <c r="D105">
        <v>1</v>
      </c>
      <c r="E105" t="s">
        <v>20651</v>
      </c>
      <c r="F105">
        <v>99</v>
      </c>
      <c r="G105">
        <v>0</v>
      </c>
      <c r="H105" t="s">
        <v>637</v>
      </c>
      <c r="I105" t="s">
        <v>20652</v>
      </c>
      <c r="J105" t="s">
        <v>670</v>
      </c>
      <c r="K105" t="s">
        <v>639</v>
      </c>
      <c r="L105" t="s">
        <v>640</v>
      </c>
      <c r="M105" t="s">
        <v>20653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20654</v>
      </c>
      <c r="T105" t="s">
        <v>20653</v>
      </c>
    </row>
    <row r="106" spans="1:20" x14ac:dyDescent="0.25">
      <c r="A106" t="s">
        <v>77</v>
      </c>
      <c r="B106" t="s">
        <v>78</v>
      </c>
      <c r="C106">
        <v>33.333333333333336</v>
      </c>
      <c r="D106">
        <v>3</v>
      </c>
      <c r="E106" t="s">
        <v>20655</v>
      </c>
      <c r="F106">
        <v>134.99</v>
      </c>
      <c r="G106">
        <v>0</v>
      </c>
      <c r="H106" t="s">
        <v>637</v>
      </c>
      <c r="I106" t="s">
        <v>20656</v>
      </c>
      <c r="J106" t="s">
        <v>681</v>
      </c>
      <c r="K106" t="s">
        <v>639</v>
      </c>
      <c r="L106" t="s">
        <v>640</v>
      </c>
      <c r="M106" t="s">
        <v>20657</v>
      </c>
      <c r="N106" t="s">
        <v>639</v>
      </c>
      <c r="O106" t="s">
        <v>647</v>
      </c>
      <c r="P106" t="s">
        <v>5</v>
      </c>
      <c r="Q106" t="s">
        <v>648</v>
      </c>
      <c r="R106" t="s">
        <v>640</v>
      </c>
      <c r="S106" t="s">
        <v>20658</v>
      </c>
      <c r="T106" t="s">
        <v>20657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20659</v>
      </c>
      <c r="F107">
        <v>238</v>
      </c>
      <c r="G107">
        <v>38</v>
      </c>
      <c r="H107" t="s">
        <v>637</v>
      </c>
      <c r="I107" t="s">
        <v>20660</v>
      </c>
      <c r="J107" t="s">
        <v>698</v>
      </c>
      <c r="K107" t="s">
        <v>639</v>
      </c>
      <c r="L107" t="s">
        <v>640</v>
      </c>
      <c r="M107" t="s">
        <v>20657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20661</v>
      </c>
      <c r="T107" t="s">
        <v>20657</v>
      </c>
    </row>
    <row r="108" spans="1:20" x14ac:dyDescent="0.25">
      <c r="A108" t="s">
        <v>241</v>
      </c>
      <c r="B108" t="s">
        <v>247</v>
      </c>
      <c r="C108">
        <v>159</v>
      </c>
      <c r="D108">
        <v>1</v>
      </c>
      <c r="E108" t="s">
        <v>20662</v>
      </c>
      <c r="F108">
        <v>99</v>
      </c>
      <c r="G108">
        <v>0</v>
      </c>
      <c r="H108" t="s">
        <v>637</v>
      </c>
      <c r="I108" t="s">
        <v>20663</v>
      </c>
      <c r="J108" t="s">
        <v>689</v>
      </c>
      <c r="K108" t="s">
        <v>639</v>
      </c>
      <c r="L108" t="s">
        <v>640</v>
      </c>
      <c r="M108" t="s">
        <v>20664</v>
      </c>
      <c r="N108" t="s">
        <v>639</v>
      </c>
      <c r="O108" t="s">
        <v>641</v>
      </c>
      <c r="P108" t="s">
        <v>5</v>
      </c>
      <c r="Q108" t="s">
        <v>642</v>
      </c>
      <c r="R108" t="s">
        <v>640</v>
      </c>
      <c r="S108" t="s">
        <v>20665</v>
      </c>
      <c r="T108" t="s">
        <v>20664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20666</v>
      </c>
      <c r="F109">
        <v>100</v>
      </c>
      <c r="G109">
        <v>0</v>
      </c>
      <c r="H109" t="s">
        <v>661</v>
      </c>
      <c r="I109" t="s">
        <v>13458</v>
      </c>
      <c r="J109" t="s">
        <v>670</v>
      </c>
      <c r="K109" t="s">
        <v>639</v>
      </c>
      <c r="L109" t="s">
        <v>640</v>
      </c>
      <c r="M109" t="s">
        <v>20667</v>
      </c>
      <c r="N109" t="s">
        <v>639</v>
      </c>
      <c r="O109" t="s">
        <v>647</v>
      </c>
      <c r="P109" t="s">
        <v>5</v>
      </c>
      <c r="Q109" t="s">
        <v>648</v>
      </c>
      <c r="R109" t="s">
        <v>20668</v>
      </c>
      <c r="S109" t="s">
        <v>20669</v>
      </c>
      <c r="T109" t="s">
        <v>20670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20671</v>
      </c>
      <c r="F110">
        <v>100</v>
      </c>
      <c r="G110">
        <v>0</v>
      </c>
      <c r="H110" t="s">
        <v>661</v>
      </c>
      <c r="I110" t="s">
        <v>20672</v>
      </c>
      <c r="J110" t="s">
        <v>658</v>
      </c>
      <c r="K110" t="s">
        <v>639</v>
      </c>
      <c r="L110" t="s">
        <v>640</v>
      </c>
      <c r="M110" t="s">
        <v>20673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20674</v>
      </c>
      <c r="T110" t="s">
        <v>20673</v>
      </c>
    </row>
    <row r="111" spans="1:20" x14ac:dyDescent="0.25">
      <c r="A111" t="s">
        <v>239</v>
      </c>
      <c r="B111" t="s">
        <v>245</v>
      </c>
      <c r="C111">
        <v>139</v>
      </c>
      <c r="D111">
        <v>1</v>
      </c>
      <c r="E111" t="s">
        <v>20675</v>
      </c>
      <c r="F111">
        <v>139</v>
      </c>
      <c r="G111">
        <v>0</v>
      </c>
      <c r="H111" t="s">
        <v>649</v>
      </c>
      <c r="I111" t="s">
        <v>841</v>
      </c>
      <c r="J111" t="s">
        <v>20676</v>
      </c>
      <c r="K111" t="s">
        <v>20677</v>
      </c>
      <c r="L111" t="s">
        <v>801</v>
      </c>
      <c r="M111" t="s">
        <v>20673</v>
      </c>
      <c r="N111" t="s">
        <v>639</v>
      </c>
      <c r="O111" t="s">
        <v>651</v>
      </c>
      <c r="P111" t="s">
        <v>26</v>
      </c>
      <c r="Q111" t="s">
        <v>652</v>
      </c>
      <c r="R111" t="s">
        <v>640</v>
      </c>
      <c r="S111" t="s">
        <v>20678</v>
      </c>
      <c r="T111" t="s">
        <v>20673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20679</v>
      </c>
      <c r="F112">
        <v>200</v>
      </c>
      <c r="G112">
        <v>0</v>
      </c>
      <c r="H112" t="s">
        <v>637</v>
      </c>
      <c r="I112" t="s">
        <v>20672</v>
      </c>
      <c r="J112" t="s">
        <v>658</v>
      </c>
      <c r="K112" t="s">
        <v>639</v>
      </c>
      <c r="L112" t="s">
        <v>640</v>
      </c>
      <c r="M112" t="s">
        <v>20680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20681</v>
      </c>
      <c r="T112" t="s">
        <v>20680</v>
      </c>
    </row>
    <row r="113" spans="1:20" x14ac:dyDescent="0.25">
      <c r="A113" t="s">
        <v>18</v>
      </c>
      <c r="B113" t="s">
        <v>19</v>
      </c>
      <c r="C113">
        <v>66.666666666666671</v>
      </c>
      <c r="D113">
        <v>3</v>
      </c>
      <c r="E113" t="s">
        <v>20682</v>
      </c>
      <c r="F113">
        <v>129</v>
      </c>
      <c r="G113">
        <v>0</v>
      </c>
      <c r="H113" t="s">
        <v>637</v>
      </c>
      <c r="I113" t="s">
        <v>13458</v>
      </c>
      <c r="J113" t="s">
        <v>670</v>
      </c>
      <c r="K113" t="s">
        <v>639</v>
      </c>
      <c r="L113" t="s">
        <v>640</v>
      </c>
      <c r="M113" t="s">
        <v>20683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20684</v>
      </c>
      <c r="T113" t="s">
        <v>20685</v>
      </c>
    </row>
    <row r="114" spans="1:20" x14ac:dyDescent="0.25">
      <c r="A114" t="s">
        <v>516</v>
      </c>
      <c r="B114" t="s">
        <v>120</v>
      </c>
      <c r="C114">
        <v>75</v>
      </c>
      <c r="D114">
        <v>1</v>
      </c>
      <c r="E114" t="s">
        <v>20686</v>
      </c>
      <c r="F114">
        <v>112</v>
      </c>
      <c r="G114">
        <v>37</v>
      </c>
      <c r="H114" t="s">
        <v>649</v>
      </c>
      <c r="I114" t="s">
        <v>956</v>
      </c>
      <c r="J114" t="s">
        <v>957</v>
      </c>
      <c r="K114" t="s">
        <v>671</v>
      </c>
      <c r="L114" t="s">
        <v>849</v>
      </c>
      <c r="M114" t="s">
        <v>20638</v>
      </c>
      <c r="N114" t="s">
        <v>639</v>
      </c>
      <c r="O114" t="s">
        <v>651</v>
      </c>
      <c r="P114" t="s">
        <v>26</v>
      </c>
      <c r="Q114" t="s">
        <v>652</v>
      </c>
      <c r="R114" t="s">
        <v>640</v>
      </c>
      <c r="S114" t="s">
        <v>20687</v>
      </c>
      <c r="T114" t="s">
        <v>20685</v>
      </c>
    </row>
    <row r="115" spans="1:20" x14ac:dyDescent="0.25">
      <c r="A115" t="s">
        <v>241</v>
      </c>
      <c r="B115" t="s">
        <v>247</v>
      </c>
      <c r="C115">
        <v>159</v>
      </c>
      <c r="D115">
        <v>1</v>
      </c>
      <c r="E115" t="s">
        <v>20688</v>
      </c>
      <c r="F115">
        <v>198</v>
      </c>
      <c r="G115">
        <v>0</v>
      </c>
      <c r="H115" t="s">
        <v>637</v>
      </c>
      <c r="I115" t="s">
        <v>20689</v>
      </c>
      <c r="J115" t="s">
        <v>722</v>
      </c>
      <c r="K115" t="s">
        <v>639</v>
      </c>
      <c r="L115" t="s">
        <v>640</v>
      </c>
      <c r="M115" t="s">
        <v>20685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20690</v>
      </c>
      <c r="T115" t="s">
        <v>20685</v>
      </c>
    </row>
    <row r="116" spans="1:20" x14ac:dyDescent="0.25">
      <c r="A116" t="s">
        <v>239</v>
      </c>
      <c r="B116" t="s">
        <v>245</v>
      </c>
      <c r="C116">
        <v>159</v>
      </c>
      <c r="D116">
        <v>1</v>
      </c>
      <c r="E116" t="s">
        <v>20688</v>
      </c>
      <c r="F116">
        <v>198</v>
      </c>
      <c r="G116">
        <v>0</v>
      </c>
      <c r="H116" t="s">
        <v>637</v>
      </c>
      <c r="I116" t="s">
        <v>20689</v>
      </c>
      <c r="J116" t="s">
        <v>722</v>
      </c>
      <c r="K116" t="s">
        <v>639</v>
      </c>
      <c r="L116" t="s">
        <v>640</v>
      </c>
      <c r="M116" t="s">
        <v>20685</v>
      </c>
      <c r="N116" t="s">
        <v>639</v>
      </c>
      <c r="O116" t="s">
        <v>641</v>
      </c>
      <c r="P116" t="s">
        <v>5</v>
      </c>
      <c r="Q116" t="s">
        <v>642</v>
      </c>
      <c r="R116" t="s">
        <v>640</v>
      </c>
      <c r="S116" t="s">
        <v>20690</v>
      </c>
      <c r="T116" t="s">
        <v>20685</v>
      </c>
    </row>
    <row r="117" spans="1:20" x14ac:dyDescent="0.25">
      <c r="A117" t="s">
        <v>14</v>
      </c>
      <c r="B117" t="s">
        <v>15</v>
      </c>
      <c r="C117">
        <v>59</v>
      </c>
      <c r="D117">
        <v>1</v>
      </c>
      <c r="E117" t="s">
        <v>20691</v>
      </c>
      <c r="F117">
        <v>139</v>
      </c>
      <c r="G117">
        <v>0</v>
      </c>
      <c r="H117" t="s">
        <v>649</v>
      </c>
      <c r="I117" t="s">
        <v>16938</v>
      </c>
      <c r="J117" t="s">
        <v>20692</v>
      </c>
      <c r="K117" t="s">
        <v>4075</v>
      </c>
      <c r="L117" t="s">
        <v>842</v>
      </c>
      <c r="M117" t="s">
        <v>20693</v>
      </c>
      <c r="N117" t="s">
        <v>639</v>
      </c>
      <c r="O117" t="s">
        <v>651</v>
      </c>
      <c r="P117" t="s">
        <v>26</v>
      </c>
      <c r="Q117" t="s">
        <v>652</v>
      </c>
      <c r="R117" t="s">
        <v>640</v>
      </c>
      <c r="S117" t="s">
        <v>20694</v>
      </c>
      <c r="T117" t="s">
        <v>20693</v>
      </c>
    </row>
    <row r="118" spans="1:20" x14ac:dyDescent="0.25">
      <c r="A118" t="s">
        <v>22</v>
      </c>
      <c r="B118" t="s">
        <v>27</v>
      </c>
      <c r="C118">
        <v>80</v>
      </c>
      <c r="D118">
        <v>1</v>
      </c>
      <c r="E118" t="s">
        <v>20691</v>
      </c>
      <c r="F118">
        <v>139</v>
      </c>
      <c r="G118">
        <v>0</v>
      </c>
      <c r="H118" t="s">
        <v>649</v>
      </c>
      <c r="I118" t="s">
        <v>16938</v>
      </c>
      <c r="J118" t="s">
        <v>20692</v>
      </c>
      <c r="K118" t="s">
        <v>4075</v>
      </c>
      <c r="L118" t="s">
        <v>842</v>
      </c>
      <c r="M118" t="s">
        <v>20693</v>
      </c>
      <c r="N118" t="s">
        <v>639</v>
      </c>
      <c r="O118" t="s">
        <v>651</v>
      </c>
      <c r="P118" t="s">
        <v>26</v>
      </c>
      <c r="Q118" t="s">
        <v>652</v>
      </c>
      <c r="R118" t="s">
        <v>640</v>
      </c>
      <c r="S118" t="s">
        <v>20694</v>
      </c>
      <c r="T118" t="s">
        <v>20693</v>
      </c>
    </row>
    <row r="119" spans="1:20" x14ac:dyDescent="0.25">
      <c r="A119" t="s">
        <v>241</v>
      </c>
      <c r="B119" t="s">
        <v>247</v>
      </c>
      <c r="C119">
        <v>159</v>
      </c>
      <c r="D119">
        <v>1</v>
      </c>
      <c r="E119" t="s">
        <v>20695</v>
      </c>
      <c r="F119">
        <v>297</v>
      </c>
      <c r="G119">
        <v>0</v>
      </c>
      <c r="H119" t="s">
        <v>637</v>
      </c>
      <c r="I119" t="s">
        <v>20696</v>
      </c>
      <c r="J119" t="s">
        <v>658</v>
      </c>
      <c r="K119" t="s">
        <v>639</v>
      </c>
      <c r="L119" t="s">
        <v>640</v>
      </c>
      <c r="M119" t="s">
        <v>20697</v>
      </c>
      <c r="N119" t="s">
        <v>639</v>
      </c>
      <c r="O119" t="s">
        <v>647</v>
      </c>
      <c r="P119" t="s">
        <v>5</v>
      </c>
      <c r="Q119" t="s">
        <v>648</v>
      </c>
      <c r="R119" t="s">
        <v>640</v>
      </c>
      <c r="S119" t="s">
        <v>20698</v>
      </c>
      <c r="T119" t="s">
        <v>20697</v>
      </c>
    </row>
    <row r="120" spans="1:20" x14ac:dyDescent="0.25">
      <c r="A120" t="s">
        <v>601</v>
      </c>
      <c r="B120" t="s">
        <v>602</v>
      </c>
      <c r="C120">
        <v>159</v>
      </c>
      <c r="D120">
        <v>1</v>
      </c>
      <c r="E120" t="s">
        <v>20695</v>
      </c>
      <c r="F120">
        <v>297</v>
      </c>
      <c r="G120">
        <v>0</v>
      </c>
      <c r="H120" t="s">
        <v>637</v>
      </c>
      <c r="I120" t="s">
        <v>20696</v>
      </c>
      <c r="J120" t="s">
        <v>658</v>
      </c>
      <c r="K120" t="s">
        <v>639</v>
      </c>
      <c r="L120" t="s">
        <v>640</v>
      </c>
      <c r="M120" t="s">
        <v>20697</v>
      </c>
      <c r="N120" t="s">
        <v>639</v>
      </c>
      <c r="O120" t="s">
        <v>647</v>
      </c>
      <c r="P120" t="s">
        <v>5</v>
      </c>
      <c r="Q120" t="s">
        <v>648</v>
      </c>
      <c r="R120" t="s">
        <v>640</v>
      </c>
      <c r="S120" t="s">
        <v>20698</v>
      </c>
      <c r="T120" t="s">
        <v>20697</v>
      </c>
    </row>
    <row r="121" spans="1:20" x14ac:dyDescent="0.25">
      <c r="A121" t="s">
        <v>240</v>
      </c>
      <c r="B121" t="s">
        <v>246</v>
      </c>
      <c r="C121">
        <v>159</v>
      </c>
      <c r="D121">
        <v>1</v>
      </c>
      <c r="E121" t="s">
        <v>20695</v>
      </c>
      <c r="F121">
        <v>297</v>
      </c>
      <c r="G121">
        <v>0</v>
      </c>
      <c r="H121" t="s">
        <v>637</v>
      </c>
      <c r="I121" t="s">
        <v>20696</v>
      </c>
      <c r="J121" t="s">
        <v>658</v>
      </c>
      <c r="K121" t="s">
        <v>639</v>
      </c>
      <c r="L121" t="s">
        <v>640</v>
      </c>
      <c r="M121" t="s">
        <v>20697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20698</v>
      </c>
      <c r="T121" t="s">
        <v>20697</v>
      </c>
    </row>
    <row r="122" spans="1:20" x14ac:dyDescent="0.25">
      <c r="A122" t="s">
        <v>22</v>
      </c>
      <c r="B122" t="s">
        <v>27</v>
      </c>
      <c r="C122">
        <v>66.333333333333329</v>
      </c>
      <c r="D122">
        <v>6</v>
      </c>
      <c r="E122" t="s">
        <v>20699</v>
      </c>
      <c r="F122">
        <v>500</v>
      </c>
      <c r="G122">
        <v>0</v>
      </c>
      <c r="H122" t="s">
        <v>649</v>
      </c>
      <c r="I122" t="s">
        <v>10216</v>
      </c>
      <c r="J122" t="s">
        <v>20700</v>
      </c>
      <c r="K122" t="s">
        <v>20701</v>
      </c>
      <c r="L122" t="s">
        <v>915</v>
      </c>
      <c r="M122" t="s">
        <v>20702</v>
      </c>
      <c r="N122" t="s">
        <v>639</v>
      </c>
      <c r="O122" t="s">
        <v>656</v>
      </c>
      <c r="P122" t="s">
        <v>26</v>
      </c>
      <c r="Q122" t="s">
        <v>652</v>
      </c>
      <c r="R122" t="s">
        <v>640</v>
      </c>
      <c r="S122" t="s">
        <v>20703</v>
      </c>
      <c r="T122" t="s">
        <v>20704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20705</v>
      </c>
      <c r="F123">
        <v>200</v>
      </c>
      <c r="G123">
        <v>0</v>
      </c>
      <c r="H123" t="s">
        <v>637</v>
      </c>
      <c r="I123" t="s">
        <v>20706</v>
      </c>
      <c r="J123" t="s">
        <v>646</v>
      </c>
      <c r="K123" t="s">
        <v>639</v>
      </c>
      <c r="L123" t="s">
        <v>640</v>
      </c>
      <c r="M123" t="s">
        <v>20707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20708</v>
      </c>
      <c r="T123" t="s">
        <v>20707</v>
      </c>
    </row>
    <row r="124" spans="1:20" x14ac:dyDescent="0.25">
      <c r="A124" t="s">
        <v>22</v>
      </c>
      <c r="B124" t="s">
        <v>27</v>
      </c>
      <c r="C124">
        <v>66.333333333333329</v>
      </c>
      <c r="D124">
        <v>3</v>
      </c>
      <c r="E124" t="s">
        <v>20709</v>
      </c>
      <c r="F124">
        <v>250</v>
      </c>
      <c r="G124">
        <v>0</v>
      </c>
      <c r="H124" t="s">
        <v>649</v>
      </c>
      <c r="I124" t="s">
        <v>4086</v>
      </c>
      <c r="J124" t="s">
        <v>5674</v>
      </c>
      <c r="K124" t="s">
        <v>902</v>
      </c>
      <c r="L124" t="s">
        <v>1151</v>
      </c>
      <c r="M124" t="s">
        <v>20710</v>
      </c>
      <c r="N124" t="s">
        <v>639</v>
      </c>
      <c r="O124" t="s">
        <v>651</v>
      </c>
      <c r="P124" t="s">
        <v>26</v>
      </c>
      <c r="Q124" t="s">
        <v>652</v>
      </c>
      <c r="R124" t="s">
        <v>640</v>
      </c>
      <c r="S124" t="s">
        <v>20711</v>
      </c>
      <c r="T124" t="s">
        <v>20707</v>
      </c>
    </row>
    <row r="125" spans="1:20" x14ac:dyDescent="0.25">
      <c r="A125" t="s">
        <v>239</v>
      </c>
      <c r="B125" t="s">
        <v>245</v>
      </c>
      <c r="C125">
        <v>159</v>
      </c>
      <c r="D125">
        <v>1</v>
      </c>
      <c r="E125" t="s">
        <v>20712</v>
      </c>
      <c r="F125">
        <v>99</v>
      </c>
      <c r="G125">
        <v>0</v>
      </c>
      <c r="H125" t="s">
        <v>637</v>
      </c>
      <c r="I125" t="s">
        <v>20713</v>
      </c>
      <c r="J125" t="s">
        <v>732</v>
      </c>
      <c r="K125" t="s">
        <v>639</v>
      </c>
      <c r="L125" t="s">
        <v>640</v>
      </c>
      <c r="M125" t="s">
        <v>20714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20715</v>
      </c>
      <c r="T125" t="s">
        <v>20714</v>
      </c>
    </row>
    <row r="126" spans="1:20" x14ac:dyDescent="0.25">
      <c r="A126" t="s">
        <v>240</v>
      </c>
      <c r="B126" t="s">
        <v>246</v>
      </c>
      <c r="C126">
        <v>159</v>
      </c>
      <c r="D126">
        <v>1</v>
      </c>
      <c r="E126" t="s">
        <v>20716</v>
      </c>
      <c r="F126">
        <v>99</v>
      </c>
      <c r="G126">
        <v>0</v>
      </c>
      <c r="H126" t="s">
        <v>637</v>
      </c>
      <c r="I126" t="s">
        <v>20717</v>
      </c>
      <c r="J126" t="s">
        <v>657</v>
      </c>
      <c r="K126" t="s">
        <v>639</v>
      </c>
      <c r="L126" t="s">
        <v>640</v>
      </c>
      <c r="M126" t="s">
        <v>20718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20719</v>
      </c>
      <c r="T126" t="s">
        <v>20718</v>
      </c>
    </row>
    <row r="127" spans="1:20" x14ac:dyDescent="0.25">
      <c r="A127" t="s">
        <v>77</v>
      </c>
      <c r="B127" t="s">
        <v>78</v>
      </c>
      <c r="C127">
        <v>49</v>
      </c>
      <c r="D127">
        <v>1</v>
      </c>
      <c r="E127" t="s">
        <v>20720</v>
      </c>
      <c r="F127">
        <v>49</v>
      </c>
      <c r="G127">
        <v>0</v>
      </c>
      <c r="H127" t="s">
        <v>649</v>
      </c>
      <c r="I127" t="s">
        <v>20721</v>
      </c>
      <c r="J127" t="s">
        <v>20722</v>
      </c>
      <c r="K127" t="s">
        <v>20723</v>
      </c>
      <c r="L127" t="s">
        <v>939</v>
      </c>
      <c r="M127" t="s">
        <v>20724</v>
      </c>
      <c r="N127" t="s">
        <v>639</v>
      </c>
      <c r="O127" t="s">
        <v>651</v>
      </c>
      <c r="P127" t="s">
        <v>26</v>
      </c>
      <c r="Q127" t="s">
        <v>652</v>
      </c>
      <c r="R127" t="s">
        <v>640</v>
      </c>
      <c r="S127" t="s">
        <v>20725</v>
      </c>
      <c r="T127" t="s">
        <v>20724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20726</v>
      </c>
      <c r="F128">
        <v>238</v>
      </c>
      <c r="G128">
        <v>38</v>
      </c>
      <c r="H128" t="s">
        <v>637</v>
      </c>
      <c r="I128" t="s">
        <v>20727</v>
      </c>
      <c r="J128" t="s">
        <v>762</v>
      </c>
      <c r="K128" t="s">
        <v>639</v>
      </c>
      <c r="L128" t="s">
        <v>640</v>
      </c>
      <c r="M128" t="s">
        <v>20728</v>
      </c>
      <c r="N128" t="s">
        <v>639</v>
      </c>
      <c r="O128" t="s">
        <v>647</v>
      </c>
      <c r="P128" t="s">
        <v>5</v>
      </c>
      <c r="Q128" t="s">
        <v>648</v>
      </c>
      <c r="R128" t="s">
        <v>640</v>
      </c>
      <c r="S128" t="s">
        <v>20729</v>
      </c>
      <c r="T128" t="s">
        <v>20728</v>
      </c>
    </row>
    <row r="129" spans="1:20" x14ac:dyDescent="0.25">
      <c r="A129" t="s">
        <v>239</v>
      </c>
      <c r="B129" t="s">
        <v>245</v>
      </c>
      <c r="C129">
        <v>159</v>
      </c>
      <c r="D129">
        <v>1</v>
      </c>
      <c r="E129" t="s">
        <v>20730</v>
      </c>
      <c r="F129">
        <v>99</v>
      </c>
      <c r="G129">
        <v>0</v>
      </c>
      <c r="H129" t="s">
        <v>637</v>
      </c>
      <c r="I129" t="s">
        <v>20731</v>
      </c>
      <c r="J129" t="s">
        <v>664</v>
      </c>
      <c r="K129" t="s">
        <v>639</v>
      </c>
      <c r="L129" t="s">
        <v>640</v>
      </c>
      <c r="M129" t="s">
        <v>20732</v>
      </c>
      <c r="N129" t="s">
        <v>639</v>
      </c>
      <c r="O129" t="s">
        <v>647</v>
      </c>
      <c r="P129" t="s">
        <v>5</v>
      </c>
      <c r="Q129" t="s">
        <v>648</v>
      </c>
      <c r="R129" t="s">
        <v>640</v>
      </c>
      <c r="S129" t="s">
        <v>20733</v>
      </c>
      <c r="T129" t="s">
        <v>20734</v>
      </c>
    </row>
    <row r="130" spans="1:20" x14ac:dyDescent="0.25">
      <c r="A130" t="s">
        <v>241</v>
      </c>
      <c r="B130" t="s">
        <v>742</v>
      </c>
      <c r="C130">
        <v>109</v>
      </c>
      <c r="D130">
        <v>1</v>
      </c>
      <c r="E130" t="s">
        <v>20735</v>
      </c>
      <c r="F130">
        <v>116</v>
      </c>
      <c r="G130">
        <v>7</v>
      </c>
      <c r="H130" t="s">
        <v>677</v>
      </c>
      <c r="I130" t="s">
        <v>20736</v>
      </c>
      <c r="J130" t="s">
        <v>20737</v>
      </c>
      <c r="K130" t="s">
        <v>976</v>
      </c>
      <c r="L130" t="s">
        <v>20738</v>
      </c>
      <c r="M130" t="s">
        <v>20732</v>
      </c>
      <c r="N130" t="s">
        <v>639</v>
      </c>
      <c r="O130" t="s">
        <v>678</v>
      </c>
      <c r="P130" t="s">
        <v>23</v>
      </c>
      <c r="Q130" t="s">
        <v>679</v>
      </c>
      <c r="R130" t="s">
        <v>640</v>
      </c>
      <c r="S130" t="s">
        <v>20739</v>
      </c>
      <c r="T130" t="s">
        <v>20732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20740</v>
      </c>
      <c r="F131">
        <v>200</v>
      </c>
      <c r="G131">
        <v>0</v>
      </c>
      <c r="H131" t="s">
        <v>637</v>
      </c>
      <c r="I131" t="s">
        <v>20741</v>
      </c>
      <c r="J131" t="s">
        <v>697</v>
      </c>
      <c r="K131" t="s">
        <v>639</v>
      </c>
      <c r="L131" t="s">
        <v>640</v>
      </c>
      <c r="M131" t="s">
        <v>20742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20743</v>
      </c>
      <c r="T131" t="s">
        <v>20742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20744</v>
      </c>
      <c r="F132">
        <v>200</v>
      </c>
      <c r="G132">
        <v>0</v>
      </c>
      <c r="H132" t="s">
        <v>637</v>
      </c>
      <c r="I132" t="s">
        <v>1477</v>
      </c>
      <c r="J132" t="s">
        <v>670</v>
      </c>
      <c r="K132" t="s">
        <v>639</v>
      </c>
      <c r="L132" t="s">
        <v>640</v>
      </c>
      <c r="M132" t="s">
        <v>20745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20746</v>
      </c>
      <c r="T132" t="s">
        <v>20745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20747</v>
      </c>
      <c r="F133">
        <v>238</v>
      </c>
      <c r="G133">
        <v>38</v>
      </c>
      <c r="H133" t="s">
        <v>637</v>
      </c>
      <c r="I133" t="s">
        <v>20748</v>
      </c>
      <c r="J133" t="s">
        <v>864</v>
      </c>
      <c r="K133" t="s">
        <v>639</v>
      </c>
      <c r="L133" t="s">
        <v>640</v>
      </c>
      <c r="M133" t="s">
        <v>20749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20750</v>
      </c>
      <c r="T133" t="s">
        <v>20749</v>
      </c>
    </row>
    <row r="134" spans="1:20" x14ac:dyDescent="0.25">
      <c r="A134" t="s">
        <v>239</v>
      </c>
      <c r="B134" t="s">
        <v>245</v>
      </c>
      <c r="C134">
        <v>159</v>
      </c>
      <c r="D134">
        <v>1</v>
      </c>
      <c r="E134" t="s">
        <v>20751</v>
      </c>
      <c r="F134">
        <v>99</v>
      </c>
      <c r="G134">
        <v>0</v>
      </c>
      <c r="H134" t="s">
        <v>637</v>
      </c>
      <c r="I134" t="s">
        <v>20752</v>
      </c>
      <c r="J134" t="s">
        <v>740</v>
      </c>
      <c r="K134" t="s">
        <v>639</v>
      </c>
      <c r="L134" t="s">
        <v>640</v>
      </c>
      <c r="M134" t="s">
        <v>20753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20754</v>
      </c>
      <c r="T134" t="s">
        <v>20753</v>
      </c>
    </row>
    <row r="135" spans="1:20" x14ac:dyDescent="0.25">
      <c r="A135" t="s">
        <v>239</v>
      </c>
      <c r="B135" t="s">
        <v>245</v>
      </c>
      <c r="C135">
        <v>159</v>
      </c>
      <c r="D135">
        <v>1</v>
      </c>
      <c r="E135" t="s">
        <v>20755</v>
      </c>
      <c r="F135">
        <v>99</v>
      </c>
      <c r="G135">
        <v>0</v>
      </c>
      <c r="H135" t="s">
        <v>637</v>
      </c>
      <c r="I135" t="s">
        <v>20756</v>
      </c>
      <c r="J135" t="s">
        <v>686</v>
      </c>
      <c r="K135" t="s">
        <v>639</v>
      </c>
      <c r="L135" t="s">
        <v>640</v>
      </c>
      <c r="M135" t="s">
        <v>20757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20758</v>
      </c>
      <c r="T135" t="s">
        <v>20757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20759</v>
      </c>
      <c r="F136">
        <v>100</v>
      </c>
      <c r="G136">
        <v>0</v>
      </c>
      <c r="H136" t="s">
        <v>637</v>
      </c>
      <c r="I136" t="s">
        <v>20760</v>
      </c>
      <c r="J136" t="s">
        <v>715</v>
      </c>
      <c r="K136" t="s">
        <v>639</v>
      </c>
      <c r="L136" t="s">
        <v>640</v>
      </c>
      <c r="M136" t="s">
        <v>20761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20762</v>
      </c>
      <c r="T136" t="s">
        <v>20761</v>
      </c>
    </row>
    <row r="137" spans="1:20" x14ac:dyDescent="0.25">
      <c r="A137" t="s">
        <v>241</v>
      </c>
      <c r="B137" t="s">
        <v>247</v>
      </c>
      <c r="C137">
        <v>159</v>
      </c>
      <c r="D137">
        <v>1</v>
      </c>
      <c r="E137" t="s">
        <v>20763</v>
      </c>
      <c r="F137">
        <v>99</v>
      </c>
      <c r="G137">
        <v>0</v>
      </c>
      <c r="H137" t="s">
        <v>637</v>
      </c>
      <c r="I137" t="s">
        <v>20764</v>
      </c>
      <c r="J137" t="s">
        <v>653</v>
      </c>
      <c r="K137" t="s">
        <v>639</v>
      </c>
      <c r="L137" t="s">
        <v>640</v>
      </c>
      <c r="M137" t="s">
        <v>20761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20765</v>
      </c>
      <c r="T137" t="s">
        <v>20761</v>
      </c>
    </row>
    <row r="138" spans="1:20" x14ac:dyDescent="0.25">
      <c r="A138" t="s">
        <v>239</v>
      </c>
      <c r="B138" t="s">
        <v>245</v>
      </c>
      <c r="C138">
        <v>159</v>
      </c>
      <c r="D138">
        <v>2</v>
      </c>
      <c r="E138" t="s">
        <v>20766</v>
      </c>
      <c r="F138">
        <v>198</v>
      </c>
      <c r="G138">
        <v>0</v>
      </c>
      <c r="H138" t="s">
        <v>637</v>
      </c>
      <c r="I138" t="s">
        <v>20767</v>
      </c>
      <c r="J138" t="s">
        <v>663</v>
      </c>
      <c r="K138" t="s">
        <v>639</v>
      </c>
      <c r="L138" t="s">
        <v>640</v>
      </c>
      <c r="M138" t="s">
        <v>20768</v>
      </c>
      <c r="N138" t="s">
        <v>639</v>
      </c>
      <c r="O138" t="s">
        <v>647</v>
      </c>
      <c r="P138" t="s">
        <v>5</v>
      </c>
      <c r="Q138" t="s">
        <v>648</v>
      </c>
      <c r="R138" t="s">
        <v>640</v>
      </c>
      <c r="S138" t="s">
        <v>20769</v>
      </c>
      <c r="T138" t="s">
        <v>20768</v>
      </c>
    </row>
    <row r="139" spans="1:20" x14ac:dyDescent="0.25">
      <c r="A139" t="s">
        <v>239</v>
      </c>
      <c r="B139" t="s">
        <v>245</v>
      </c>
      <c r="C139">
        <v>139</v>
      </c>
      <c r="D139">
        <v>1</v>
      </c>
      <c r="E139" t="s">
        <v>20770</v>
      </c>
      <c r="F139">
        <v>139</v>
      </c>
      <c r="G139">
        <v>0</v>
      </c>
      <c r="H139" t="s">
        <v>649</v>
      </c>
      <c r="I139" t="s">
        <v>20771</v>
      </c>
      <c r="J139" t="s">
        <v>20772</v>
      </c>
      <c r="K139" t="s">
        <v>20773</v>
      </c>
      <c r="L139" t="s">
        <v>871</v>
      </c>
      <c r="M139" t="s">
        <v>20774</v>
      </c>
      <c r="N139" t="s">
        <v>639</v>
      </c>
      <c r="O139" t="s">
        <v>651</v>
      </c>
      <c r="P139" t="s">
        <v>26</v>
      </c>
      <c r="Q139" t="s">
        <v>652</v>
      </c>
      <c r="R139" t="s">
        <v>640</v>
      </c>
      <c r="S139" t="s">
        <v>20775</v>
      </c>
      <c r="T139" t="s">
        <v>20776</v>
      </c>
    </row>
    <row r="140" spans="1:20" x14ac:dyDescent="0.25">
      <c r="A140" t="s">
        <v>22</v>
      </c>
      <c r="B140" t="s">
        <v>27</v>
      </c>
      <c r="C140">
        <v>66.333333333333329</v>
      </c>
      <c r="D140">
        <v>6</v>
      </c>
      <c r="E140" t="s">
        <v>20777</v>
      </c>
      <c r="F140">
        <v>500</v>
      </c>
      <c r="G140">
        <v>0</v>
      </c>
      <c r="H140" t="s">
        <v>649</v>
      </c>
      <c r="I140" t="s">
        <v>20778</v>
      </c>
      <c r="J140" t="s">
        <v>20779</v>
      </c>
      <c r="K140" t="s">
        <v>20780</v>
      </c>
      <c r="L140" t="s">
        <v>10138</v>
      </c>
      <c r="M140" t="s">
        <v>20781</v>
      </c>
      <c r="N140" t="s">
        <v>639</v>
      </c>
      <c r="O140" t="s">
        <v>651</v>
      </c>
      <c r="P140" t="s">
        <v>26</v>
      </c>
      <c r="Q140" t="s">
        <v>652</v>
      </c>
      <c r="R140" t="s">
        <v>640</v>
      </c>
      <c r="S140" t="s">
        <v>20782</v>
      </c>
      <c r="T140" t="s">
        <v>20781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20783</v>
      </c>
      <c r="F141">
        <v>200</v>
      </c>
      <c r="G141">
        <v>0</v>
      </c>
      <c r="H141" t="s">
        <v>637</v>
      </c>
      <c r="I141" t="s">
        <v>20784</v>
      </c>
      <c r="J141" t="s">
        <v>653</v>
      </c>
      <c r="K141" t="s">
        <v>639</v>
      </c>
      <c r="L141" t="s">
        <v>640</v>
      </c>
      <c r="M141" t="s">
        <v>20785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20786</v>
      </c>
      <c r="T141" t="s">
        <v>20785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6</v>
      </c>
      <c r="E142" t="s">
        <v>20787</v>
      </c>
      <c r="F142">
        <v>200</v>
      </c>
      <c r="G142">
        <v>0</v>
      </c>
      <c r="H142" t="s">
        <v>661</v>
      </c>
      <c r="I142" t="s">
        <v>20788</v>
      </c>
      <c r="J142" t="s">
        <v>655</v>
      </c>
      <c r="K142" t="s">
        <v>639</v>
      </c>
      <c r="L142" t="s">
        <v>640</v>
      </c>
      <c r="M142" t="s">
        <v>20789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20790</v>
      </c>
      <c r="T142" t="s">
        <v>20789</v>
      </c>
    </row>
    <row r="143" spans="1:20" x14ac:dyDescent="0.25">
      <c r="A143" t="s">
        <v>240</v>
      </c>
      <c r="B143" t="s">
        <v>246</v>
      </c>
      <c r="C143">
        <v>159</v>
      </c>
      <c r="D143">
        <v>1</v>
      </c>
      <c r="E143" t="s">
        <v>20791</v>
      </c>
      <c r="F143">
        <v>99</v>
      </c>
      <c r="G143">
        <v>0</v>
      </c>
      <c r="H143" t="s">
        <v>637</v>
      </c>
      <c r="I143" t="s">
        <v>20792</v>
      </c>
      <c r="J143" t="s">
        <v>699</v>
      </c>
      <c r="K143" t="s">
        <v>639</v>
      </c>
      <c r="L143" t="s">
        <v>640</v>
      </c>
      <c r="M143" t="s">
        <v>20793</v>
      </c>
      <c r="N143" t="s">
        <v>639</v>
      </c>
      <c r="O143" t="s">
        <v>647</v>
      </c>
      <c r="P143" t="s">
        <v>5</v>
      </c>
      <c r="Q143" t="s">
        <v>648</v>
      </c>
      <c r="R143" t="s">
        <v>640</v>
      </c>
      <c r="S143" t="s">
        <v>20794</v>
      </c>
      <c r="T143" t="s">
        <v>20793</v>
      </c>
    </row>
    <row r="144" spans="1:20" x14ac:dyDescent="0.25">
      <c r="A144" t="s">
        <v>240</v>
      </c>
      <c r="B144" t="s">
        <v>246</v>
      </c>
      <c r="C144">
        <v>159</v>
      </c>
      <c r="D144">
        <v>1</v>
      </c>
      <c r="E144" t="s">
        <v>20795</v>
      </c>
      <c r="F144">
        <v>198</v>
      </c>
      <c r="G144">
        <v>0</v>
      </c>
      <c r="H144" t="s">
        <v>637</v>
      </c>
      <c r="I144" t="s">
        <v>20796</v>
      </c>
      <c r="J144" t="s">
        <v>646</v>
      </c>
      <c r="K144" t="s">
        <v>639</v>
      </c>
      <c r="L144" t="s">
        <v>640</v>
      </c>
      <c r="M144" t="s">
        <v>20797</v>
      </c>
      <c r="N144" t="s">
        <v>639</v>
      </c>
      <c r="O144" t="s">
        <v>647</v>
      </c>
      <c r="P144" t="s">
        <v>5</v>
      </c>
      <c r="Q144" t="s">
        <v>648</v>
      </c>
      <c r="R144" t="s">
        <v>640</v>
      </c>
      <c r="S144" t="s">
        <v>20798</v>
      </c>
      <c r="T144" t="s">
        <v>20797</v>
      </c>
    </row>
    <row r="145" spans="1:20" x14ac:dyDescent="0.25">
      <c r="A145" t="s">
        <v>239</v>
      </c>
      <c r="B145" t="s">
        <v>245</v>
      </c>
      <c r="C145">
        <v>159</v>
      </c>
      <c r="D145">
        <v>1</v>
      </c>
      <c r="E145" t="s">
        <v>20795</v>
      </c>
      <c r="F145">
        <v>198</v>
      </c>
      <c r="G145">
        <v>0</v>
      </c>
      <c r="H145" t="s">
        <v>637</v>
      </c>
      <c r="I145" t="s">
        <v>20796</v>
      </c>
      <c r="J145" t="s">
        <v>646</v>
      </c>
      <c r="K145" t="s">
        <v>639</v>
      </c>
      <c r="L145" t="s">
        <v>640</v>
      </c>
      <c r="M145" t="s">
        <v>20797</v>
      </c>
      <c r="N145" t="s">
        <v>639</v>
      </c>
      <c r="O145" t="s">
        <v>647</v>
      </c>
      <c r="P145" t="s">
        <v>5</v>
      </c>
      <c r="Q145" t="s">
        <v>648</v>
      </c>
      <c r="R145" t="s">
        <v>640</v>
      </c>
      <c r="S145" t="s">
        <v>20798</v>
      </c>
      <c r="T145" t="s">
        <v>20797</v>
      </c>
    </row>
    <row r="146" spans="1:20" x14ac:dyDescent="0.25">
      <c r="A146" t="s">
        <v>241</v>
      </c>
      <c r="B146" t="s">
        <v>247</v>
      </c>
      <c r="C146">
        <v>159</v>
      </c>
      <c r="D146">
        <v>1</v>
      </c>
      <c r="E146" t="s">
        <v>20799</v>
      </c>
      <c r="F146">
        <v>137</v>
      </c>
      <c r="G146">
        <v>38</v>
      </c>
      <c r="H146" t="s">
        <v>637</v>
      </c>
      <c r="I146" t="s">
        <v>20800</v>
      </c>
      <c r="J146" t="s">
        <v>687</v>
      </c>
      <c r="K146" t="s">
        <v>639</v>
      </c>
      <c r="L146" t="s">
        <v>640</v>
      </c>
      <c r="M146" t="s">
        <v>20797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20801</v>
      </c>
      <c r="T146" t="s">
        <v>20797</v>
      </c>
    </row>
    <row r="147" spans="1:20" x14ac:dyDescent="0.25">
      <c r="A147" t="s">
        <v>516</v>
      </c>
      <c r="B147" t="s">
        <v>120</v>
      </c>
      <c r="C147">
        <v>75</v>
      </c>
      <c r="D147">
        <v>1</v>
      </c>
      <c r="E147" t="s">
        <v>20802</v>
      </c>
      <c r="F147">
        <v>135</v>
      </c>
      <c r="G147">
        <v>60</v>
      </c>
      <c r="H147" t="s">
        <v>649</v>
      </c>
      <c r="I147" t="s">
        <v>1021</v>
      </c>
      <c r="J147" t="s">
        <v>20803</v>
      </c>
      <c r="K147" t="s">
        <v>13043</v>
      </c>
      <c r="L147" t="s">
        <v>871</v>
      </c>
      <c r="M147" t="s">
        <v>20804</v>
      </c>
      <c r="N147" t="s">
        <v>639</v>
      </c>
      <c r="O147" t="s">
        <v>651</v>
      </c>
      <c r="P147" t="s">
        <v>26</v>
      </c>
      <c r="Q147" t="s">
        <v>652</v>
      </c>
      <c r="R147" t="s">
        <v>640</v>
      </c>
      <c r="S147" t="s">
        <v>20805</v>
      </c>
      <c r="T147" t="s">
        <v>20804</v>
      </c>
    </row>
    <row r="148" spans="1:20" x14ac:dyDescent="0.25">
      <c r="A148" t="s">
        <v>239</v>
      </c>
      <c r="B148" t="s">
        <v>245</v>
      </c>
      <c r="C148">
        <v>159</v>
      </c>
      <c r="D148">
        <v>1</v>
      </c>
      <c r="E148" t="s">
        <v>20806</v>
      </c>
      <c r="F148">
        <v>99</v>
      </c>
      <c r="G148">
        <v>0</v>
      </c>
      <c r="H148" t="s">
        <v>637</v>
      </c>
      <c r="I148" t="s">
        <v>20807</v>
      </c>
      <c r="J148" t="s">
        <v>697</v>
      </c>
      <c r="K148" t="s">
        <v>639</v>
      </c>
      <c r="L148" t="s">
        <v>640</v>
      </c>
      <c r="M148" t="s">
        <v>20808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20809</v>
      </c>
      <c r="T148" t="s">
        <v>20808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20810</v>
      </c>
      <c r="F149">
        <v>200</v>
      </c>
      <c r="G149">
        <v>0</v>
      </c>
      <c r="H149" t="s">
        <v>637</v>
      </c>
      <c r="I149" t="s">
        <v>20811</v>
      </c>
      <c r="J149" t="s">
        <v>663</v>
      </c>
      <c r="K149" t="s">
        <v>639</v>
      </c>
      <c r="L149" t="s">
        <v>640</v>
      </c>
      <c r="M149" t="s">
        <v>20812</v>
      </c>
      <c r="N149" t="s">
        <v>639</v>
      </c>
      <c r="O149" t="s">
        <v>647</v>
      </c>
      <c r="P149" t="s">
        <v>5</v>
      </c>
      <c r="Q149" t="s">
        <v>648</v>
      </c>
      <c r="R149" t="s">
        <v>640</v>
      </c>
      <c r="S149" t="s">
        <v>20813</v>
      </c>
      <c r="T149" t="s">
        <v>20814</v>
      </c>
    </row>
    <row r="150" spans="1:20" x14ac:dyDescent="0.25">
      <c r="A150" t="s">
        <v>12</v>
      </c>
      <c r="B150" t="s">
        <v>13</v>
      </c>
      <c r="C150">
        <v>54.5</v>
      </c>
      <c r="D150">
        <v>2</v>
      </c>
      <c r="E150" t="s">
        <v>20815</v>
      </c>
      <c r="F150">
        <v>258.45999999999998</v>
      </c>
      <c r="G150">
        <v>26</v>
      </c>
      <c r="H150" t="s">
        <v>677</v>
      </c>
      <c r="I150" t="s">
        <v>20816</v>
      </c>
      <c r="J150" t="s">
        <v>20817</v>
      </c>
      <c r="K150" t="s">
        <v>813</v>
      </c>
      <c r="L150" t="s">
        <v>20818</v>
      </c>
      <c r="M150" t="s">
        <v>20819</v>
      </c>
      <c r="N150" t="s">
        <v>639</v>
      </c>
      <c r="O150" t="s">
        <v>678</v>
      </c>
      <c r="P150" t="s">
        <v>23</v>
      </c>
      <c r="Q150" t="s">
        <v>679</v>
      </c>
      <c r="R150" t="s">
        <v>640</v>
      </c>
      <c r="S150" t="s">
        <v>20820</v>
      </c>
      <c r="T150" t="s">
        <v>20821</v>
      </c>
    </row>
    <row r="151" spans="1:20" x14ac:dyDescent="0.25">
      <c r="A151" t="s">
        <v>22</v>
      </c>
      <c r="B151" t="s">
        <v>27</v>
      </c>
      <c r="C151">
        <v>90</v>
      </c>
      <c r="D151">
        <v>2</v>
      </c>
      <c r="E151" t="s">
        <v>20815</v>
      </c>
      <c r="F151">
        <v>258.45999999999998</v>
      </c>
      <c r="G151">
        <v>26</v>
      </c>
      <c r="H151" t="s">
        <v>677</v>
      </c>
      <c r="I151" t="s">
        <v>20816</v>
      </c>
      <c r="J151" t="s">
        <v>20817</v>
      </c>
      <c r="K151" t="s">
        <v>813</v>
      </c>
      <c r="L151" t="s">
        <v>20818</v>
      </c>
      <c r="M151" t="s">
        <v>20819</v>
      </c>
      <c r="N151" t="s">
        <v>639</v>
      </c>
      <c r="O151" t="s">
        <v>678</v>
      </c>
      <c r="P151" t="s">
        <v>23</v>
      </c>
      <c r="Q151" t="s">
        <v>679</v>
      </c>
      <c r="R151" t="s">
        <v>640</v>
      </c>
      <c r="S151" t="s">
        <v>20820</v>
      </c>
      <c r="T151" t="s">
        <v>20821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20822</v>
      </c>
      <c r="F152">
        <v>100</v>
      </c>
      <c r="G152">
        <v>0</v>
      </c>
      <c r="H152" t="s">
        <v>637</v>
      </c>
      <c r="I152" t="s">
        <v>8382</v>
      </c>
      <c r="J152" t="s">
        <v>670</v>
      </c>
      <c r="K152" t="s">
        <v>639</v>
      </c>
      <c r="L152" t="s">
        <v>640</v>
      </c>
      <c r="M152" t="s">
        <v>20823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20824</v>
      </c>
      <c r="T152" t="s">
        <v>20823</v>
      </c>
    </row>
    <row r="153" spans="1:20" x14ac:dyDescent="0.25">
      <c r="A153" t="s">
        <v>241</v>
      </c>
      <c r="B153" t="s">
        <v>247</v>
      </c>
      <c r="C153">
        <v>159</v>
      </c>
      <c r="D153">
        <v>1</v>
      </c>
      <c r="E153" t="s">
        <v>20825</v>
      </c>
      <c r="F153">
        <v>99</v>
      </c>
      <c r="G153">
        <v>0</v>
      </c>
      <c r="H153" t="s">
        <v>637</v>
      </c>
      <c r="I153" t="s">
        <v>20826</v>
      </c>
      <c r="J153" t="s">
        <v>682</v>
      </c>
      <c r="K153" t="s">
        <v>639</v>
      </c>
      <c r="L153" t="s">
        <v>640</v>
      </c>
      <c r="M153" t="s">
        <v>20827</v>
      </c>
      <c r="N153" t="s">
        <v>639</v>
      </c>
      <c r="O153" t="s">
        <v>647</v>
      </c>
      <c r="P153" t="s">
        <v>5</v>
      </c>
      <c r="Q153" t="s">
        <v>648</v>
      </c>
      <c r="R153" t="s">
        <v>640</v>
      </c>
      <c r="S153" t="s">
        <v>20828</v>
      </c>
      <c r="T153" t="s">
        <v>20829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20830</v>
      </c>
      <c r="F154">
        <v>327</v>
      </c>
      <c r="G154">
        <v>0</v>
      </c>
      <c r="H154" t="s">
        <v>637</v>
      </c>
      <c r="I154" t="s">
        <v>20831</v>
      </c>
      <c r="J154" t="s">
        <v>683</v>
      </c>
      <c r="K154" t="s">
        <v>639</v>
      </c>
      <c r="L154" t="s">
        <v>640</v>
      </c>
      <c r="M154" t="s">
        <v>20832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20833</v>
      </c>
      <c r="T154" t="s">
        <v>20832</v>
      </c>
    </row>
    <row r="155" spans="1:20" x14ac:dyDescent="0.25">
      <c r="A155" t="s">
        <v>601</v>
      </c>
      <c r="B155" t="s">
        <v>602</v>
      </c>
      <c r="C155">
        <v>159</v>
      </c>
      <c r="D155">
        <v>1</v>
      </c>
      <c r="E155" t="s">
        <v>20830</v>
      </c>
      <c r="F155">
        <v>327</v>
      </c>
      <c r="G155">
        <v>0</v>
      </c>
      <c r="H155" t="s">
        <v>637</v>
      </c>
      <c r="I155" t="s">
        <v>20831</v>
      </c>
      <c r="J155" t="s">
        <v>683</v>
      </c>
      <c r="K155" t="s">
        <v>639</v>
      </c>
      <c r="L155" t="s">
        <v>640</v>
      </c>
      <c r="M155" t="s">
        <v>20832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20833</v>
      </c>
      <c r="T155" t="s">
        <v>20832</v>
      </c>
    </row>
    <row r="156" spans="1:20" x14ac:dyDescent="0.25">
      <c r="A156" t="s">
        <v>239</v>
      </c>
      <c r="B156" t="s">
        <v>245</v>
      </c>
      <c r="C156">
        <v>159</v>
      </c>
      <c r="D156">
        <v>1</v>
      </c>
      <c r="E156" t="s">
        <v>20830</v>
      </c>
      <c r="F156">
        <v>327</v>
      </c>
      <c r="G156">
        <v>0</v>
      </c>
      <c r="H156" t="s">
        <v>637</v>
      </c>
      <c r="I156" t="s">
        <v>20831</v>
      </c>
      <c r="J156" t="s">
        <v>683</v>
      </c>
      <c r="K156" t="s">
        <v>639</v>
      </c>
      <c r="L156" t="s">
        <v>640</v>
      </c>
      <c r="M156" t="s">
        <v>20832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20833</v>
      </c>
      <c r="T156" t="s">
        <v>20832</v>
      </c>
    </row>
    <row r="157" spans="1:20" x14ac:dyDescent="0.25">
      <c r="A157" t="s">
        <v>101</v>
      </c>
      <c r="B157" t="s">
        <v>12585</v>
      </c>
      <c r="C157">
        <v>120</v>
      </c>
      <c r="D157">
        <v>1</v>
      </c>
      <c r="E157" t="s">
        <v>20834</v>
      </c>
      <c r="F157">
        <v>96</v>
      </c>
      <c r="G157">
        <v>7</v>
      </c>
      <c r="H157" t="s">
        <v>637</v>
      </c>
      <c r="I157" t="s">
        <v>20835</v>
      </c>
      <c r="J157" t="s">
        <v>727</v>
      </c>
      <c r="K157" t="s">
        <v>639</v>
      </c>
      <c r="L157" t="s">
        <v>640</v>
      </c>
      <c r="M157" t="s">
        <v>20836</v>
      </c>
      <c r="N157" t="s">
        <v>639</v>
      </c>
      <c r="O157" t="s">
        <v>647</v>
      </c>
      <c r="P157" t="s">
        <v>5</v>
      </c>
      <c r="Q157" t="s">
        <v>648</v>
      </c>
      <c r="R157" t="s">
        <v>640</v>
      </c>
      <c r="S157" t="s">
        <v>20837</v>
      </c>
      <c r="T157" t="s">
        <v>20836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20838</v>
      </c>
      <c r="F158">
        <v>203</v>
      </c>
      <c r="G158">
        <v>3</v>
      </c>
      <c r="H158" t="s">
        <v>637</v>
      </c>
      <c r="I158" t="s">
        <v>20839</v>
      </c>
      <c r="J158" t="s">
        <v>687</v>
      </c>
      <c r="K158" t="s">
        <v>639</v>
      </c>
      <c r="L158" t="s">
        <v>640</v>
      </c>
      <c r="M158" t="s">
        <v>20840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20841</v>
      </c>
      <c r="T158" t="s">
        <v>20840</v>
      </c>
    </row>
    <row r="159" spans="1:20" x14ac:dyDescent="0.25">
      <c r="A159" t="s">
        <v>239</v>
      </c>
      <c r="B159" t="s">
        <v>245</v>
      </c>
      <c r="C159">
        <v>159</v>
      </c>
      <c r="D159">
        <v>2</v>
      </c>
      <c r="E159" t="s">
        <v>20842</v>
      </c>
      <c r="F159">
        <v>198</v>
      </c>
      <c r="G159">
        <v>0</v>
      </c>
      <c r="H159" t="s">
        <v>637</v>
      </c>
      <c r="I159" t="s">
        <v>20843</v>
      </c>
      <c r="J159" t="s">
        <v>653</v>
      </c>
      <c r="K159" t="s">
        <v>639</v>
      </c>
      <c r="L159" t="s">
        <v>640</v>
      </c>
      <c r="M159" t="s">
        <v>20844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20845</v>
      </c>
      <c r="T159" t="s">
        <v>20844</v>
      </c>
    </row>
    <row r="160" spans="1:20" x14ac:dyDescent="0.25">
      <c r="A160" t="s">
        <v>241</v>
      </c>
      <c r="B160" t="s">
        <v>247</v>
      </c>
      <c r="C160">
        <v>159</v>
      </c>
      <c r="D160">
        <v>1</v>
      </c>
      <c r="E160" t="s">
        <v>20846</v>
      </c>
      <c r="F160">
        <v>99</v>
      </c>
      <c r="G160">
        <v>0</v>
      </c>
      <c r="H160" t="s">
        <v>637</v>
      </c>
      <c r="I160" t="s">
        <v>20847</v>
      </c>
      <c r="J160" t="s">
        <v>757</v>
      </c>
      <c r="K160" t="s">
        <v>639</v>
      </c>
      <c r="L160" t="s">
        <v>640</v>
      </c>
      <c r="M160" t="s">
        <v>20848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20849</v>
      </c>
      <c r="T160" t="s">
        <v>20848</v>
      </c>
    </row>
    <row r="161" spans="1:20" x14ac:dyDescent="0.25">
      <c r="A161" t="s">
        <v>77</v>
      </c>
      <c r="B161" t="s">
        <v>78</v>
      </c>
      <c r="C161">
        <v>33.333333333333336</v>
      </c>
      <c r="D161">
        <v>3</v>
      </c>
      <c r="E161" t="s">
        <v>20850</v>
      </c>
      <c r="F161">
        <v>134.99</v>
      </c>
      <c r="G161">
        <v>0</v>
      </c>
      <c r="H161" t="s">
        <v>637</v>
      </c>
      <c r="I161" t="s">
        <v>20851</v>
      </c>
      <c r="J161" t="s">
        <v>728</v>
      </c>
      <c r="K161" t="s">
        <v>639</v>
      </c>
      <c r="L161" t="s">
        <v>640</v>
      </c>
      <c r="M161" t="s">
        <v>20852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20853</v>
      </c>
      <c r="T161" t="s">
        <v>20852</v>
      </c>
    </row>
    <row r="162" spans="1:20" x14ac:dyDescent="0.25">
      <c r="A162" t="s">
        <v>77</v>
      </c>
      <c r="B162" t="s">
        <v>78</v>
      </c>
      <c r="C162">
        <v>49</v>
      </c>
      <c r="D162">
        <v>1</v>
      </c>
      <c r="E162" t="s">
        <v>20854</v>
      </c>
      <c r="F162">
        <v>49</v>
      </c>
      <c r="G162">
        <v>0</v>
      </c>
      <c r="H162" t="s">
        <v>649</v>
      </c>
      <c r="I162" t="s">
        <v>20855</v>
      </c>
      <c r="J162" t="s">
        <v>20856</v>
      </c>
      <c r="K162" t="s">
        <v>820</v>
      </c>
      <c r="L162" t="s">
        <v>5533</v>
      </c>
      <c r="M162" t="s">
        <v>20857</v>
      </c>
      <c r="N162" t="s">
        <v>639</v>
      </c>
      <c r="O162" t="s">
        <v>651</v>
      </c>
      <c r="P162" t="s">
        <v>26</v>
      </c>
      <c r="Q162" t="s">
        <v>652</v>
      </c>
      <c r="R162" t="s">
        <v>640</v>
      </c>
      <c r="S162" t="s">
        <v>20858</v>
      </c>
      <c r="T162" t="s">
        <v>20857</v>
      </c>
    </row>
    <row r="163" spans="1:20" x14ac:dyDescent="0.25">
      <c r="A163" t="s">
        <v>239</v>
      </c>
      <c r="B163" t="s">
        <v>245</v>
      </c>
      <c r="C163">
        <v>159</v>
      </c>
      <c r="D163">
        <v>1</v>
      </c>
      <c r="E163" t="s">
        <v>20859</v>
      </c>
      <c r="F163">
        <v>128</v>
      </c>
      <c r="G163">
        <v>29</v>
      </c>
      <c r="H163" t="s">
        <v>637</v>
      </c>
      <c r="I163" t="s">
        <v>20860</v>
      </c>
      <c r="J163" t="s">
        <v>722</v>
      </c>
      <c r="K163" t="s">
        <v>639</v>
      </c>
      <c r="L163" t="s">
        <v>640</v>
      </c>
      <c r="M163" t="s">
        <v>20861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20862</v>
      </c>
      <c r="T163" t="s">
        <v>20861</v>
      </c>
    </row>
    <row r="164" spans="1:20" x14ac:dyDescent="0.25">
      <c r="A164" t="s">
        <v>77</v>
      </c>
      <c r="B164" t="s">
        <v>78</v>
      </c>
      <c r="C164">
        <v>49</v>
      </c>
      <c r="D164">
        <v>1</v>
      </c>
      <c r="E164" t="s">
        <v>20863</v>
      </c>
      <c r="F164">
        <v>49</v>
      </c>
      <c r="G164">
        <v>0</v>
      </c>
      <c r="H164" t="s">
        <v>649</v>
      </c>
      <c r="I164" t="s">
        <v>13102</v>
      </c>
      <c r="J164" t="s">
        <v>20864</v>
      </c>
      <c r="K164" t="s">
        <v>1020</v>
      </c>
      <c r="L164" t="s">
        <v>10131</v>
      </c>
      <c r="M164" t="s">
        <v>20865</v>
      </c>
      <c r="N164" t="s">
        <v>639</v>
      </c>
      <c r="O164" t="s">
        <v>651</v>
      </c>
      <c r="P164" t="s">
        <v>26</v>
      </c>
      <c r="Q164" t="s">
        <v>652</v>
      </c>
      <c r="R164" t="s">
        <v>640</v>
      </c>
      <c r="S164" t="s">
        <v>20866</v>
      </c>
      <c r="T164" t="s">
        <v>20865</v>
      </c>
    </row>
    <row r="165" spans="1:20" x14ac:dyDescent="0.25">
      <c r="A165" t="s">
        <v>77</v>
      </c>
      <c r="B165" t="s">
        <v>78</v>
      </c>
      <c r="C165">
        <v>49</v>
      </c>
      <c r="D165">
        <v>2</v>
      </c>
      <c r="E165" t="s">
        <v>20867</v>
      </c>
      <c r="F165">
        <v>107</v>
      </c>
      <c r="G165">
        <v>9</v>
      </c>
      <c r="H165" t="s">
        <v>649</v>
      </c>
      <c r="I165" t="s">
        <v>20868</v>
      </c>
      <c r="J165" t="s">
        <v>20869</v>
      </c>
      <c r="K165" t="s">
        <v>843</v>
      </c>
      <c r="L165" t="s">
        <v>871</v>
      </c>
      <c r="M165" t="s">
        <v>20870</v>
      </c>
      <c r="N165" t="s">
        <v>639</v>
      </c>
      <c r="O165" t="s">
        <v>651</v>
      </c>
      <c r="P165" t="s">
        <v>26</v>
      </c>
      <c r="Q165" t="s">
        <v>652</v>
      </c>
      <c r="R165" t="s">
        <v>640</v>
      </c>
      <c r="S165" t="s">
        <v>20871</v>
      </c>
      <c r="T165" t="s">
        <v>20872</v>
      </c>
    </row>
    <row r="166" spans="1:20" x14ac:dyDescent="0.25">
      <c r="A166" t="s">
        <v>240</v>
      </c>
      <c r="B166" t="s">
        <v>246</v>
      </c>
      <c r="C166">
        <v>159</v>
      </c>
      <c r="D166">
        <v>1</v>
      </c>
      <c r="E166" t="s">
        <v>20873</v>
      </c>
      <c r="F166">
        <v>102</v>
      </c>
      <c r="G166">
        <v>3</v>
      </c>
      <c r="H166" t="s">
        <v>637</v>
      </c>
      <c r="I166" t="s">
        <v>20874</v>
      </c>
      <c r="J166" t="s">
        <v>697</v>
      </c>
      <c r="K166" t="s">
        <v>639</v>
      </c>
      <c r="L166" t="s">
        <v>640</v>
      </c>
      <c r="M166" t="s">
        <v>20875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20876</v>
      </c>
      <c r="T166" t="s">
        <v>20875</v>
      </c>
    </row>
    <row r="167" spans="1:20" x14ac:dyDescent="0.25">
      <c r="A167" t="s">
        <v>240</v>
      </c>
      <c r="B167" t="s">
        <v>246</v>
      </c>
      <c r="C167">
        <v>159</v>
      </c>
      <c r="D167">
        <v>1</v>
      </c>
      <c r="E167" t="s">
        <v>20877</v>
      </c>
      <c r="F167">
        <v>297</v>
      </c>
      <c r="G167">
        <v>0</v>
      </c>
      <c r="H167" t="s">
        <v>637</v>
      </c>
      <c r="I167" t="s">
        <v>20878</v>
      </c>
      <c r="J167" t="s">
        <v>721</v>
      </c>
      <c r="K167" t="s">
        <v>639</v>
      </c>
      <c r="L167" t="s">
        <v>640</v>
      </c>
      <c r="M167" t="s">
        <v>20879</v>
      </c>
      <c r="N167" t="s">
        <v>639</v>
      </c>
      <c r="O167" t="s">
        <v>647</v>
      </c>
      <c r="P167" t="s">
        <v>5</v>
      </c>
      <c r="Q167" t="s">
        <v>648</v>
      </c>
      <c r="R167" t="s">
        <v>640</v>
      </c>
      <c r="S167" t="s">
        <v>20880</v>
      </c>
      <c r="T167" t="s">
        <v>20881</v>
      </c>
    </row>
    <row r="168" spans="1:20" x14ac:dyDescent="0.25">
      <c r="A168" t="s">
        <v>239</v>
      </c>
      <c r="B168" t="s">
        <v>245</v>
      </c>
      <c r="C168">
        <v>159</v>
      </c>
      <c r="D168">
        <v>1</v>
      </c>
      <c r="E168" t="s">
        <v>20877</v>
      </c>
      <c r="F168">
        <v>297</v>
      </c>
      <c r="G168">
        <v>0</v>
      </c>
      <c r="H168" t="s">
        <v>637</v>
      </c>
      <c r="I168" t="s">
        <v>20878</v>
      </c>
      <c r="J168" t="s">
        <v>721</v>
      </c>
      <c r="K168" t="s">
        <v>639</v>
      </c>
      <c r="L168" t="s">
        <v>640</v>
      </c>
      <c r="M168" t="s">
        <v>20879</v>
      </c>
      <c r="N168" t="s">
        <v>639</v>
      </c>
      <c r="O168" t="s">
        <v>647</v>
      </c>
      <c r="P168" t="s">
        <v>5</v>
      </c>
      <c r="Q168" t="s">
        <v>648</v>
      </c>
      <c r="R168" t="s">
        <v>640</v>
      </c>
      <c r="S168" t="s">
        <v>20880</v>
      </c>
      <c r="T168" t="s">
        <v>20881</v>
      </c>
    </row>
    <row r="169" spans="1:20" x14ac:dyDescent="0.25">
      <c r="A169" t="s">
        <v>241</v>
      </c>
      <c r="B169" t="s">
        <v>247</v>
      </c>
      <c r="C169">
        <v>159</v>
      </c>
      <c r="D169">
        <v>1</v>
      </c>
      <c r="E169" t="s">
        <v>20877</v>
      </c>
      <c r="F169">
        <v>297</v>
      </c>
      <c r="G169">
        <v>0</v>
      </c>
      <c r="H169" t="s">
        <v>637</v>
      </c>
      <c r="I169" t="s">
        <v>20878</v>
      </c>
      <c r="J169" t="s">
        <v>721</v>
      </c>
      <c r="K169" t="s">
        <v>639</v>
      </c>
      <c r="L169" t="s">
        <v>640</v>
      </c>
      <c r="M169" t="s">
        <v>20879</v>
      </c>
      <c r="N169" t="s">
        <v>639</v>
      </c>
      <c r="O169" t="s">
        <v>647</v>
      </c>
      <c r="P169" t="s">
        <v>5</v>
      </c>
      <c r="Q169" t="s">
        <v>648</v>
      </c>
      <c r="R169" t="s">
        <v>640</v>
      </c>
      <c r="S169" t="s">
        <v>20880</v>
      </c>
      <c r="T169" t="s">
        <v>20881</v>
      </c>
    </row>
    <row r="170" spans="1:20" x14ac:dyDescent="0.25">
      <c r="A170" t="s">
        <v>99</v>
      </c>
      <c r="B170" t="s">
        <v>100</v>
      </c>
      <c r="C170">
        <v>10</v>
      </c>
      <c r="D170">
        <v>20</v>
      </c>
      <c r="E170" t="s">
        <v>20882</v>
      </c>
      <c r="F170">
        <v>516</v>
      </c>
      <c r="G170">
        <v>54</v>
      </c>
      <c r="H170" t="s">
        <v>649</v>
      </c>
      <c r="I170" t="s">
        <v>9569</v>
      </c>
      <c r="J170" t="s">
        <v>20883</v>
      </c>
      <c r="K170" t="s">
        <v>8167</v>
      </c>
      <c r="L170" t="s">
        <v>4957</v>
      </c>
      <c r="M170" t="s">
        <v>20884</v>
      </c>
      <c r="N170" t="s">
        <v>639</v>
      </c>
      <c r="O170" t="s">
        <v>651</v>
      </c>
      <c r="P170" t="s">
        <v>26</v>
      </c>
      <c r="Q170" t="s">
        <v>652</v>
      </c>
      <c r="R170" t="s">
        <v>640</v>
      </c>
      <c r="S170" t="s">
        <v>20885</v>
      </c>
      <c r="T170" t="s">
        <v>20886</v>
      </c>
    </row>
    <row r="171" spans="1:20" x14ac:dyDescent="0.25">
      <c r="A171" t="s">
        <v>22</v>
      </c>
      <c r="B171" t="s">
        <v>27</v>
      </c>
      <c r="C171">
        <v>80</v>
      </c>
      <c r="D171">
        <v>3</v>
      </c>
      <c r="E171" t="s">
        <v>20882</v>
      </c>
      <c r="F171">
        <v>516</v>
      </c>
      <c r="G171">
        <v>54</v>
      </c>
      <c r="H171" t="s">
        <v>649</v>
      </c>
      <c r="I171" t="s">
        <v>9569</v>
      </c>
      <c r="J171" t="s">
        <v>20883</v>
      </c>
      <c r="K171" t="s">
        <v>8167</v>
      </c>
      <c r="L171" t="s">
        <v>4957</v>
      </c>
      <c r="M171" t="s">
        <v>20884</v>
      </c>
      <c r="N171" t="s">
        <v>639</v>
      </c>
      <c r="O171" t="s">
        <v>651</v>
      </c>
      <c r="P171" t="s">
        <v>26</v>
      </c>
      <c r="Q171" t="s">
        <v>652</v>
      </c>
      <c r="R171" t="s">
        <v>640</v>
      </c>
      <c r="S171" t="s">
        <v>20885</v>
      </c>
      <c r="T171" t="s">
        <v>20886</v>
      </c>
    </row>
    <row r="172" spans="1:20" x14ac:dyDescent="0.25">
      <c r="A172" t="s">
        <v>72</v>
      </c>
      <c r="B172" t="s">
        <v>799</v>
      </c>
      <c r="C172">
        <v>150</v>
      </c>
      <c r="D172">
        <v>1</v>
      </c>
      <c r="E172" t="s">
        <v>20887</v>
      </c>
      <c r="F172">
        <v>100</v>
      </c>
      <c r="G172">
        <v>0</v>
      </c>
      <c r="H172" t="s">
        <v>637</v>
      </c>
      <c r="I172" t="s">
        <v>1145</v>
      </c>
      <c r="J172" t="s">
        <v>653</v>
      </c>
      <c r="K172" t="s">
        <v>639</v>
      </c>
      <c r="L172" t="s">
        <v>640</v>
      </c>
      <c r="M172" t="s">
        <v>20888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20889</v>
      </c>
      <c r="T172" t="s">
        <v>20890</v>
      </c>
    </row>
    <row r="173" spans="1:20" x14ac:dyDescent="0.25">
      <c r="A173" t="s">
        <v>22</v>
      </c>
      <c r="B173" t="s">
        <v>27</v>
      </c>
      <c r="C173">
        <v>120</v>
      </c>
      <c r="D173">
        <v>2</v>
      </c>
      <c r="E173" t="s">
        <v>20891</v>
      </c>
      <c r="F173">
        <v>178</v>
      </c>
      <c r="G173">
        <v>0</v>
      </c>
      <c r="H173" t="s">
        <v>637</v>
      </c>
      <c r="I173" t="s">
        <v>20892</v>
      </c>
      <c r="J173" t="s">
        <v>681</v>
      </c>
      <c r="K173" t="s">
        <v>639</v>
      </c>
      <c r="L173" t="s">
        <v>640</v>
      </c>
      <c r="M173" t="s">
        <v>20893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20894</v>
      </c>
      <c r="T173" t="s">
        <v>20893</v>
      </c>
    </row>
    <row r="174" spans="1:20" x14ac:dyDescent="0.25">
      <c r="A174" t="s">
        <v>239</v>
      </c>
      <c r="B174" t="s">
        <v>245</v>
      </c>
      <c r="C174">
        <v>159</v>
      </c>
      <c r="D174">
        <v>1</v>
      </c>
      <c r="E174" t="s">
        <v>20895</v>
      </c>
      <c r="F174">
        <v>99</v>
      </c>
      <c r="G174">
        <v>0</v>
      </c>
      <c r="H174" t="s">
        <v>637</v>
      </c>
      <c r="I174" t="s">
        <v>20896</v>
      </c>
      <c r="J174" t="s">
        <v>11881</v>
      </c>
      <c r="K174" t="s">
        <v>639</v>
      </c>
      <c r="L174" t="s">
        <v>640</v>
      </c>
      <c r="M174" t="s">
        <v>20897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20898</v>
      </c>
      <c r="T174" t="s">
        <v>20897</v>
      </c>
    </row>
    <row r="175" spans="1:20" x14ac:dyDescent="0.25">
      <c r="A175" t="s">
        <v>601</v>
      </c>
      <c r="B175" t="s">
        <v>602</v>
      </c>
      <c r="C175">
        <v>139</v>
      </c>
      <c r="D175">
        <v>1</v>
      </c>
      <c r="E175" t="s">
        <v>20899</v>
      </c>
      <c r="F175">
        <v>215</v>
      </c>
      <c r="G175">
        <v>0</v>
      </c>
      <c r="H175" t="s">
        <v>751</v>
      </c>
      <c r="I175" t="s">
        <v>20900</v>
      </c>
      <c r="J175" t="s">
        <v>20901</v>
      </c>
      <c r="K175" t="s">
        <v>961</v>
      </c>
      <c r="L175" t="s">
        <v>20902</v>
      </c>
      <c r="M175" t="s">
        <v>20897</v>
      </c>
      <c r="N175" t="s">
        <v>1010</v>
      </c>
      <c r="O175" t="s">
        <v>753</v>
      </c>
      <c r="P175" t="s">
        <v>744</v>
      </c>
      <c r="Q175" t="s">
        <v>745</v>
      </c>
      <c r="R175" t="s">
        <v>640</v>
      </c>
      <c r="S175" t="s">
        <v>20903</v>
      </c>
      <c r="T175" t="s">
        <v>20904</v>
      </c>
    </row>
    <row r="176" spans="1:20" x14ac:dyDescent="0.25">
      <c r="A176" t="s">
        <v>241</v>
      </c>
      <c r="B176" t="s">
        <v>247</v>
      </c>
      <c r="C176">
        <v>139</v>
      </c>
      <c r="D176">
        <v>1</v>
      </c>
      <c r="E176" t="s">
        <v>20899</v>
      </c>
      <c r="F176">
        <v>215</v>
      </c>
      <c r="G176">
        <v>0</v>
      </c>
      <c r="H176" t="s">
        <v>751</v>
      </c>
      <c r="I176" t="s">
        <v>20900</v>
      </c>
      <c r="J176" t="s">
        <v>20901</v>
      </c>
      <c r="K176" t="s">
        <v>961</v>
      </c>
      <c r="L176" t="s">
        <v>20902</v>
      </c>
      <c r="M176" t="s">
        <v>20897</v>
      </c>
      <c r="N176" t="s">
        <v>1010</v>
      </c>
      <c r="O176" t="s">
        <v>753</v>
      </c>
      <c r="P176" t="s">
        <v>744</v>
      </c>
      <c r="Q176" t="s">
        <v>745</v>
      </c>
      <c r="R176" t="s">
        <v>640</v>
      </c>
      <c r="S176" t="s">
        <v>20903</v>
      </c>
      <c r="T176" t="s">
        <v>20904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3</v>
      </c>
      <c r="E177" t="s">
        <v>20905</v>
      </c>
      <c r="F177">
        <v>100</v>
      </c>
      <c r="G177">
        <v>0</v>
      </c>
      <c r="H177" t="s">
        <v>637</v>
      </c>
      <c r="I177" t="s">
        <v>20906</v>
      </c>
      <c r="J177" t="s">
        <v>704</v>
      </c>
      <c r="K177" t="s">
        <v>639</v>
      </c>
      <c r="L177" t="s">
        <v>640</v>
      </c>
      <c r="M177" t="s">
        <v>20907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20908</v>
      </c>
      <c r="T177" t="s">
        <v>20907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20909</v>
      </c>
      <c r="F178">
        <v>257.99</v>
      </c>
      <c r="G178">
        <v>0</v>
      </c>
      <c r="H178" t="s">
        <v>637</v>
      </c>
      <c r="I178" t="s">
        <v>20910</v>
      </c>
      <c r="J178" t="s">
        <v>16957</v>
      </c>
      <c r="K178" t="s">
        <v>639</v>
      </c>
      <c r="L178" t="s">
        <v>640</v>
      </c>
      <c r="M178" t="s">
        <v>20907</v>
      </c>
      <c r="N178" t="s">
        <v>639</v>
      </c>
      <c r="O178" t="s">
        <v>647</v>
      </c>
      <c r="P178" t="s">
        <v>5</v>
      </c>
      <c r="Q178" t="s">
        <v>648</v>
      </c>
      <c r="R178" t="s">
        <v>640</v>
      </c>
      <c r="S178" t="s">
        <v>20911</v>
      </c>
      <c r="T178" t="s">
        <v>20907</v>
      </c>
    </row>
    <row r="179" spans="1:20" x14ac:dyDescent="0.25">
      <c r="A179" t="s">
        <v>239</v>
      </c>
      <c r="B179" t="s">
        <v>245</v>
      </c>
      <c r="C179">
        <v>159</v>
      </c>
      <c r="D179">
        <v>1</v>
      </c>
      <c r="E179" t="s">
        <v>20909</v>
      </c>
      <c r="F179">
        <v>257.99</v>
      </c>
      <c r="G179">
        <v>0</v>
      </c>
      <c r="H179" t="s">
        <v>637</v>
      </c>
      <c r="I179" t="s">
        <v>20910</v>
      </c>
      <c r="J179" t="s">
        <v>16957</v>
      </c>
      <c r="K179" t="s">
        <v>639</v>
      </c>
      <c r="L179" t="s">
        <v>640</v>
      </c>
      <c r="M179" t="s">
        <v>20907</v>
      </c>
      <c r="N179" t="s">
        <v>639</v>
      </c>
      <c r="O179" t="s">
        <v>647</v>
      </c>
      <c r="P179" t="s">
        <v>5</v>
      </c>
      <c r="Q179" t="s">
        <v>648</v>
      </c>
      <c r="R179" t="s">
        <v>640</v>
      </c>
      <c r="S179" t="s">
        <v>20911</v>
      </c>
      <c r="T179" t="s">
        <v>20907</v>
      </c>
    </row>
    <row r="180" spans="1:20" x14ac:dyDescent="0.25">
      <c r="A180" t="s">
        <v>147</v>
      </c>
      <c r="B180" t="s">
        <v>148</v>
      </c>
      <c r="C180">
        <v>65</v>
      </c>
      <c r="D180">
        <v>1</v>
      </c>
      <c r="E180" t="s">
        <v>20909</v>
      </c>
      <c r="F180">
        <v>257.99</v>
      </c>
      <c r="G180">
        <v>0</v>
      </c>
      <c r="H180" t="s">
        <v>637</v>
      </c>
      <c r="I180" t="s">
        <v>20910</v>
      </c>
      <c r="J180" t="s">
        <v>16957</v>
      </c>
      <c r="K180" t="s">
        <v>639</v>
      </c>
      <c r="L180" t="s">
        <v>640</v>
      </c>
      <c r="M180" t="s">
        <v>20907</v>
      </c>
      <c r="N180" t="s">
        <v>639</v>
      </c>
      <c r="O180" t="s">
        <v>647</v>
      </c>
      <c r="P180" t="s">
        <v>5</v>
      </c>
      <c r="Q180" t="s">
        <v>648</v>
      </c>
      <c r="R180" t="s">
        <v>640</v>
      </c>
      <c r="S180" t="s">
        <v>20911</v>
      </c>
      <c r="T180" t="s">
        <v>20907</v>
      </c>
    </row>
    <row r="181" spans="1:20" x14ac:dyDescent="0.25">
      <c r="A181" t="s">
        <v>241</v>
      </c>
      <c r="B181" t="s">
        <v>247</v>
      </c>
      <c r="C181">
        <v>159</v>
      </c>
      <c r="D181">
        <v>1</v>
      </c>
      <c r="E181" t="s">
        <v>20912</v>
      </c>
      <c r="F181">
        <v>99</v>
      </c>
      <c r="G181">
        <v>0</v>
      </c>
      <c r="H181" t="s">
        <v>637</v>
      </c>
      <c r="I181" t="s">
        <v>18486</v>
      </c>
      <c r="J181" t="s">
        <v>643</v>
      </c>
      <c r="K181" t="s">
        <v>639</v>
      </c>
      <c r="L181" t="s">
        <v>640</v>
      </c>
      <c r="M181" t="s">
        <v>20913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20914</v>
      </c>
      <c r="T181" t="s">
        <v>20913</v>
      </c>
    </row>
    <row r="182" spans="1:20" x14ac:dyDescent="0.25">
      <c r="A182" t="s">
        <v>147</v>
      </c>
      <c r="B182" t="s">
        <v>148</v>
      </c>
      <c r="C182">
        <v>65</v>
      </c>
      <c r="D182">
        <v>1</v>
      </c>
      <c r="E182" t="s">
        <v>20915</v>
      </c>
      <c r="F182">
        <v>35</v>
      </c>
      <c r="G182">
        <v>0</v>
      </c>
      <c r="H182" t="s">
        <v>637</v>
      </c>
      <c r="I182" t="s">
        <v>1145</v>
      </c>
      <c r="J182" t="s">
        <v>653</v>
      </c>
      <c r="K182" t="s">
        <v>639</v>
      </c>
      <c r="L182" t="s">
        <v>640</v>
      </c>
      <c r="M182" t="s">
        <v>20916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20917</v>
      </c>
      <c r="T182" t="s">
        <v>20918</v>
      </c>
    </row>
    <row r="183" spans="1:20" x14ac:dyDescent="0.25">
      <c r="A183" t="s">
        <v>601</v>
      </c>
      <c r="B183" t="s">
        <v>602</v>
      </c>
      <c r="C183">
        <v>139</v>
      </c>
      <c r="D183">
        <v>1</v>
      </c>
      <c r="E183" t="s">
        <v>20919</v>
      </c>
      <c r="F183">
        <v>215</v>
      </c>
      <c r="G183">
        <v>0</v>
      </c>
      <c r="H183" t="s">
        <v>751</v>
      </c>
      <c r="I183" t="s">
        <v>20920</v>
      </c>
      <c r="J183" t="s">
        <v>20921</v>
      </c>
      <c r="K183" t="s">
        <v>9713</v>
      </c>
      <c r="L183" t="s">
        <v>20922</v>
      </c>
      <c r="M183" t="s">
        <v>20916</v>
      </c>
      <c r="N183" t="s">
        <v>1010</v>
      </c>
      <c r="O183" t="s">
        <v>753</v>
      </c>
      <c r="P183" t="s">
        <v>744</v>
      </c>
      <c r="Q183" t="s">
        <v>745</v>
      </c>
      <c r="R183" t="s">
        <v>640</v>
      </c>
      <c r="S183" t="s">
        <v>20923</v>
      </c>
      <c r="T183" t="s">
        <v>20918</v>
      </c>
    </row>
    <row r="184" spans="1:20" x14ac:dyDescent="0.25">
      <c r="A184" t="s">
        <v>240</v>
      </c>
      <c r="B184" t="s">
        <v>246</v>
      </c>
      <c r="C184">
        <v>139</v>
      </c>
      <c r="D184">
        <v>1</v>
      </c>
      <c r="E184" t="s">
        <v>20919</v>
      </c>
      <c r="F184">
        <v>215</v>
      </c>
      <c r="G184">
        <v>0</v>
      </c>
      <c r="H184" t="s">
        <v>751</v>
      </c>
      <c r="I184" t="s">
        <v>20920</v>
      </c>
      <c r="J184" t="s">
        <v>20921</v>
      </c>
      <c r="K184" t="s">
        <v>9713</v>
      </c>
      <c r="L184" t="s">
        <v>20922</v>
      </c>
      <c r="M184" t="s">
        <v>20916</v>
      </c>
      <c r="N184" t="s">
        <v>1010</v>
      </c>
      <c r="O184" t="s">
        <v>753</v>
      </c>
      <c r="P184" t="s">
        <v>744</v>
      </c>
      <c r="Q184" t="s">
        <v>745</v>
      </c>
      <c r="R184" t="s">
        <v>640</v>
      </c>
      <c r="S184" t="s">
        <v>20923</v>
      </c>
      <c r="T184" t="s">
        <v>20918</v>
      </c>
    </row>
    <row r="185" spans="1:20" x14ac:dyDescent="0.25">
      <c r="A185" t="s">
        <v>147</v>
      </c>
      <c r="B185" t="s">
        <v>148</v>
      </c>
      <c r="C185">
        <v>65</v>
      </c>
      <c r="D185">
        <v>1</v>
      </c>
      <c r="E185" t="s">
        <v>20924</v>
      </c>
      <c r="F185">
        <v>35</v>
      </c>
      <c r="G185">
        <v>0</v>
      </c>
      <c r="H185" t="s">
        <v>637</v>
      </c>
      <c r="I185" t="s">
        <v>20925</v>
      </c>
      <c r="J185" t="s">
        <v>646</v>
      </c>
      <c r="K185" t="s">
        <v>639</v>
      </c>
      <c r="L185" t="s">
        <v>640</v>
      </c>
      <c r="M185" t="s">
        <v>20926</v>
      </c>
      <c r="N185" t="s">
        <v>639</v>
      </c>
      <c r="O185" t="s">
        <v>647</v>
      </c>
      <c r="P185" t="s">
        <v>5</v>
      </c>
      <c r="Q185" t="s">
        <v>648</v>
      </c>
      <c r="R185" t="s">
        <v>640</v>
      </c>
      <c r="S185" t="s">
        <v>20927</v>
      </c>
      <c r="T185" t="s">
        <v>20918</v>
      </c>
    </row>
    <row r="186" spans="1:20" x14ac:dyDescent="0.25">
      <c r="A186" t="s">
        <v>147</v>
      </c>
      <c r="B186" t="s">
        <v>148</v>
      </c>
      <c r="C186">
        <v>65</v>
      </c>
      <c r="D186">
        <v>3</v>
      </c>
      <c r="E186" t="s">
        <v>20928</v>
      </c>
      <c r="F186">
        <v>105</v>
      </c>
      <c r="G186">
        <v>0</v>
      </c>
      <c r="H186" t="s">
        <v>637</v>
      </c>
      <c r="I186" t="s">
        <v>15404</v>
      </c>
      <c r="J186" t="s">
        <v>864</v>
      </c>
      <c r="K186" t="s">
        <v>639</v>
      </c>
      <c r="L186" t="s">
        <v>640</v>
      </c>
      <c r="M186" t="s">
        <v>20929</v>
      </c>
      <c r="N186" t="s">
        <v>639</v>
      </c>
      <c r="O186" t="s">
        <v>641</v>
      </c>
      <c r="P186" t="s">
        <v>5</v>
      </c>
      <c r="Q186" t="s">
        <v>642</v>
      </c>
      <c r="R186" t="s">
        <v>20930</v>
      </c>
      <c r="S186" t="s">
        <v>20931</v>
      </c>
      <c r="T186" t="s">
        <v>20929</v>
      </c>
    </row>
    <row r="187" spans="1:20" x14ac:dyDescent="0.25">
      <c r="A187" t="s">
        <v>18</v>
      </c>
      <c r="B187" t="s">
        <v>19</v>
      </c>
      <c r="C187">
        <v>66.666666666666671</v>
      </c>
      <c r="D187">
        <v>6</v>
      </c>
      <c r="E187" t="s">
        <v>20932</v>
      </c>
      <c r="F187">
        <v>258</v>
      </c>
      <c r="G187">
        <v>0</v>
      </c>
      <c r="H187" t="s">
        <v>637</v>
      </c>
      <c r="I187" t="s">
        <v>20933</v>
      </c>
      <c r="J187" t="s">
        <v>655</v>
      </c>
      <c r="K187" t="s">
        <v>639</v>
      </c>
      <c r="L187" t="s">
        <v>640</v>
      </c>
      <c r="M187" t="s">
        <v>20934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20935</v>
      </c>
      <c r="T187" t="s">
        <v>20934</v>
      </c>
    </row>
    <row r="188" spans="1:20" x14ac:dyDescent="0.25">
      <c r="A188" t="s">
        <v>241</v>
      </c>
      <c r="B188" t="s">
        <v>247</v>
      </c>
      <c r="C188">
        <v>159</v>
      </c>
      <c r="D188">
        <v>1</v>
      </c>
      <c r="E188" t="s">
        <v>20936</v>
      </c>
      <c r="F188">
        <v>297</v>
      </c>
      <c r="G188">
        <v>0</v>
      </c>
      <c r="H188" t="s">
        <v>637</v>
      </c>
      <c r="I188" t="s">
        <v>20937</v>
      </c>
      <c r="J188" t="s">
        <v>697</v>
      </c>
      <c r="K188" t="s">
        <v>639</v>
      </c>
      <c r="L188" t="s">
        <v>640</v>
      </c>
      <c r="M188" t="s">
        <v>20938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20939</v>
      </c>
      <c r="T188" t="s">
        <v>20938</v>
      </c>
    </row>
    <row r="189" spans="1:20" x14ac:dyDescent="0.25">
      <c r="A189" t="s">
        <v>601</v>
      </c>
      <c r="B189" t="s">
        <v>602</v>
      </c>
      <c r="C189">
        <v>159</v>
      </c>
      <c r="D189">
        <v>2</v>
      </c>
      <c r="E189" t="s">
        <v>20936</v>
      </c>
      <c r="F189">
        <v>297</v>
      </c>
      <c r="G189">
        <v>0</v>
      </c>
      <c r="H189" t="s">
        <v>637</v>
      </c>
      <c r="I189" t="s">
        <v>20937</v>
      </c>
      <c r="J189" t="s">
        <v>697</v>
      </c>
      <c r="K189" t="s">
        <v>639</v>
      </c>
      <c r="L189" t="s">
        <v>640</v>
      </c>
      <c r="M189" t="s">
        <v>20938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20939</v>
      </c>
      <c r="T189" t="s">
        <v>20938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20940</v>
      </c>
      <c r="F190">
        <v>100</v>
      </c>
      <c r="G190">
        <v>0</v>
      </c>
      <c r="H190" t="s">
        <v>637</v>
      </c>
      <c r="I190" t="s">
        <v>20941</v>
      </c>
      <c r="J190" t="s">
        <v>690</v>
      </c>
      <c r="K190" t="s">
        <v>639</v>
      </c>
      <c r="L190" t="s">
        <v>640</v>
      </c>
      <c r="M190" t="s">
        <v>20942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20943</v>
      </c>
      <c r="T190" t="s">
        <v>20944</v>
      </c>
    </row>
    <row r="191" spans="1:20" x14ac:dyDescent="0.25">
      <c r="A191" t="s">
        <v>99</v>
      </c>
      <c r="B191" t="s">
        <v>100</v>
      </c>
      <c r="C191">
        <v>10</v>
      </c>
      <c r="D191">
        <v>50</v>
      </c>
      <c r="E191" t="s">
        <v>20945</v>
      </c>
      <c r="F191">
        <v>500</v>
      </c>
      <c r="G191">
        <v>0</v>
      </c>
      <c r="H191" t="s">
        <v>649</v>
      </c>
      <c r="I191" t="s">
        <v>20946</v>
      </c>
      <c r="J191" t="s">
        <v>20947</v>
      </c>
      <c r="K191" t="s">
        <v>971</v>
      </c>
      <c r="L191" t="s">
        <v>967</v>
      </c>
      <c r="M191" t="s">
        <v>20948</v>
      </c>
      <c r="N191" t="s">
        <v>639</v>
      </c>
      <c r="O191" t="s">
        <v>651</v>
      </c>
      <c r="P191" t="s">
        <v>26</v>
      </c>
      <c r="Q191" t="s">
        <v>652</v>
      </c>
      <c r="R191" t="s">
        <v>640</v>
      </c>
      <c r="S191" t="s">
        <v>20949</v>
      </c>
      <c r="T191" t="s">
        <v>20950</v>
      </c>
    </row>
    <row r="192" spans="1:20" x14ac:dyDescent="0.25">
      <c r="A192" t="s">
        <v>241</v>
      </c>
      <c r="B192" t="s">
        <v>247</v>
      </c>
      <c r="C192">
        <v>159</v>
      </c>
      <c r="D192">
        <v>1</v>
      </c>
      <c r="E192" t="s">
        <v>20951</v>
      </c>
      <c r="F192">
        <v>99</v>
      </c>
      <c r="G192">
        <v>0</v>
      </c>
      <c r="H192" t="s">
        <v>637</v>
      </c>
      <c r="I192" t="s">
        <v>20952</v>
      </c>
      <c r="J192" t="s">
        <v>663</v>
      </c>
      <c r="K192" t="s">
        <v>639</v>
      </c>
      <c r="L192" t="s">
        <v>640</v>
      </c>
      <c r="M192" t="s">
        <v>20953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20954</v>
      </c>
      <c r="T192" t="s">
        <v>20950</v>
      </c>
    </row>
    <row r="193" spans="1:20" x14ac:dyDescent="0.25">
      <c r="A193" t="s">
        <v>239</v>
      </c>
      <c r="B193" t="s">
        <v>245</v>
      </c>
      <c r="C193">
        <v>159</v>
      </c>
      <c r="D193">
        <v>1</v>
      </c>
      <c r="E193" t="s">
        <v>20955</v>
      </c>
      <c r="F193">
        <v>92</v>
      </c>
      <c r="G193">
        <v>0</v>
      </c>
      <c r="H193" t="s">
        <v>637</v>
      </c>
      <c r="I193" t="s">
        <v>20956</v>
      </c>
      <c r="J193" t="s">
        <v>685</v>
      </c>
      <c r="K193" t="s">
        <v>639</v>
      </c>
      <c r="L193" t="s">
        <v>640</v>
      </c>
      <c r="M193" t="s">
        <v>20957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20958</v>
      </c>
      <c r="T193" t="s">
        <v>20959</v>
      </c>
    </row>
    <row r="194" spans="1:20" x14ac:dyDescent="0.25">
      <c r="A194" t="s">
        <v>77</v>
      </c>
      <c r="B194" t="s">
        <v>78</v>
      </c>
      <c r="C194">
        <v>35</v>
      </c>
      <c r="D194">
        <v>8</v>
      </c>
      <c r="E194" t="s">
        <v>20960</v>
      </c>
      <c r="F194">
        <v>337</v>
      </c>
      <c r="G194">
        <v>9</v>
      </c>
      <c r="H194" t="s">
        <v>649</v>
      </c>
      <c r="I194" t="s">
        <v>20961</v>
      </c>
      <c r="J194" t="s">
        <v>20962</v>
      </c>
      <c r="K194" t="s">
        <v>6856</v>
      </c>
      <c r="L194" t="s">
        <v>714</v>
      </c>
      <c r="M194" t="s">
        <v>20963</v>
      </c>
      <c r="N194" t="s">
        <v>639</v>
      </c>
      <c r="O194" t="s">
        <v>651</v>
      </c>
      <c r="P194" t="s">
        <v>26</v>
      </c>
      <c r="Q194" t="s">
        <v>652</v>
      </c>
      <c r="R194" t="s">
        <v>640</v>
      </c>
      <c r="S194" t="s">
        <v>20964</v>
      </c>
      <c r="T194" t="s">
        <v>20963</v>
      </c>
    </row>
    <row r="195" spans="1:20" x14ac:dyDescent="0.25">
      <c r="A195" t="s">
        <v>147</v>
      </c>
      <c r="B195" t="s">
        <v>148</v>
      </c>
      <c r="C195">
        <v>65</v>
      </c>
      <c r="D195">
        <v>2</v>
      </c>
      <c r="E195" t="s">
        <v>20965</v>
      </c>
      <c r="F195">
        <v>70</v>
      </c>
      <c r="G195">
        <v>0</v>
      </c>
      <c r="H195" t="s">
        <v>637</v>
      </c>
      <c r="I195" t="s">
        <v>20966</v>
      </c>
      <c r="J195" t="s">
        <v>670</v>
      </c>
      <c r="K195" t="s">
        <v>639</v>
      </c>
      <c r="L195" t="s">
        <v>640</v>
      </c>
      <c r="M195" t="s">
        <v>20967</v>
      </c>
      <c r="N195" t="s">
        <v>639</v>
      </c>
      <c r="O195" t="s">
        <v>647</v>
      </c>
      <c r="P195" t="s">
        <v>5</v>
      </c>
      <c r="Q195" t="s">
        <v>648</v>
      </c>
      <c r="R195" t="s">
        <v>640</v>
      </c>
      <c r="S195" t="s">
        <v>20968</v>
      </c>
      <c r="T195" t="s">
        <v>20967</v>
      </c>
    </row>
    <row r="196" spans="1:20" x14ac:dyDescent="0.25">
      <c r="A196" t="s">
        <v>240</v>
      </c>
      <c r="B196" t="s">
        <v>246</v>
      </c>
      <c r="C196">
        <v>139</v>
      </c>
      <c r="D196">
        <v>1</v>
      </c>
      <c r="E196" t="s">
        <v>20969</v>
      </c>
      <c r="F196">
        <v>215</v>
      </c>
      <c r="G196">
        <v>0</v>
      </c>
      <c r="H196" t="s">
        <v>751</v>
      </c>
      <c r="I196" t="s">
        <v>20970</v>
      </c>
      <c r="J196" t="s">
        <v>20971</v>
      </c>
      <c r="K196" t="s">
        <v>4320</v>
      </c>
      <c r="L196" t="s">
        <v>20972</v>
      </c>
      <c r="M196" t="s">
        <v>20967</v>
      </c>
      <c r="N196" t="s">
        <v>1010</v>
      </c>
      <c r="O196" t="s">
        <v>753</v>
      </c>
      <c r="P196" t="s">
        <v>744</v>
      </c>
      <c r="Q196" t="s">
        <v>745</v>
      </c>
      <c r="R196" t="s">
        <v>640</v>
      </c>
      <c r="S196" t="s">
        <v>20973</v>
      </c>
      <c r="T196" t="s">
        <v>20974</v>
      </c>
    </row>
    <row r="197" spans="1:20" x14ac:dyDescent="0.25">
      <c r="A197" t="s">
        <v>239</v>
      </c>
      <c r="B197" t="s">
        <v>245</v>
      </c>
      <c r="C197">
        <v>139</v>
      </c>
      <c r="D197">
        <v>1</v>
      </c>
      <c r="E197" t="s">
        <v>20969</v>
      </c>
      <c r="F197">
        <v>215</v>
      </c>
      <c r="G197">
        <v>0</v>
      </c>
      <c r="H197" t="s">
        <v>751</v>
      </c>
      <c r="I197" t="s">
        <v>20970</v>
      </c>
      <c r="J197" t="s">
        <v>20971</v>
      </c>
      <c r="K197" t="s">
        <v>4320</v>
      </c>
      <c r="L197" t="s">
        <v>20972</v>
      </c>
      <c r="M197" t="s">
        <v>20967</v>
      </c>
      <c r="N197" t="s">
        <v>1010</v>
      </c>
      <c r="O197" t="s">
        <v>753</v>
      </c>
      <c r="P197" t="s">
        <v>744</v>
      </c>
      <c r="Q197" t="s">
        <v>745</v>
      </c>
      <c r="R197" t="s">
        <v>640</v>
      </c>
      <c r="S197" t="s">
        <v>20973</v>
      </c>
      <c r="T197" t="s">
        <v>20974</v>
      </c>
    </row>
    <row r="198" spans="1:20" x14ac:dyDescent="0.25">
      <c r="A198" t="s">
        <v>147</v>
      </c>
      <c r="B198" t="s">
        <v>148</v>
      </c>
      <c r="C198">
        <v>65</v>
      </c>
      <c r="D198">
        <v>1</v>
      </c>
      <c r="E198" t="s">
        <v>20975</v>
      </c>
      <c r="F198">
        <v>35</v>
      </c>
      <c r="G198">
        <v>0</v>
      </c>
      <c r="H198" t="s">
        <v>637</v>
      </c>
      <c r="I198" t="s">
        <v>20976</v>
      </c>
      <c r="J198" t="s">
        <v>653</v>
      </c>
      <c r="K198" t="s">
        <v>639</v>
      </c>
      <c r="L198" t="s">
        <v>640</v>
      </c>
      <c r="M198" t="s">
        <v>20974</v>
      </c>
      <c r="N198" t="s">
        <v>639</v>
      </c>
      <c r="O198" t="s">
        <v>641</v>
      </c>
      <c r="P198" t="s">
        <v>5</v>
      </c>
      <c r="Q198" t="s">
        <v>642</v>
      </c>
      <c r="R198" t="s">
        <v>640</v>
      </c>
      <c r="S198" t="s">
        <v>20977</v>
      </c>
      <c r="T198" t="s">
        <v>20974</v>
      </c>
    </row>
    <row r="199" spans="1:20" x14ac:dyDescent="0.25">
      <c r="A199" t="s">
        <v>241</v>
      </c>
      <c r="B199" t="s">
        <v>247</v>
      </c>
      <c r="C199">
        <v>159</v>
      </c>
      <c r="D199">
        <v>1</v>
      </c>
      <c r="E199" t="s">
        <v>20978</v>
      </c>
      <c r="F199">
        <v>117</v>
      </c>
      <c r="G199">
        <v>18</v>
      </c>
      <c r="H199" t="s">
        <v>637</v>
      </c>
      <c r="I199" t="s">
        <v>20979</v>
      </c>
      <c r="J199" t="s">
        <v>700</v>
      </c>
      <c r="K199" t="s">
        <v>639</v>
      </c>
      <c r="L199" t="s">
        <v>640</v>
      </c>
      <c r="M199" t="s">
        <v>20980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20981</v>
      </c>
      <c r="T199" t="s">
        <v>20974</v>
      </c>
    </row>
    <row r="200" spans="1:20" x14ac:dyDescent="0.25">
      <c r="A200" t="s">
        <v>239</v>
      </c>
      <c r="B200" t="s">
        <v>245</v>
      </c>
      <c r="C200">
        <v>139</v>
      </c>
      <c r="D200">
        <v>2</v>
      </c>
      <c r="E200" t="s">
        <v>20982</v>
      </c>
      <c r="F200">
        <v>215</v>
      </c>
      <c r="G200">
        <v>0</v>
      </c>
      <c r="H200" t="s">
        <v>751</v>
      </c>
      <c r="I200" t="s">
        <v>20983</v>
      </c>
      <c r="J200" t="s">
        <v>20984</v>
      </c>
      <c r="K200" t="s">
        <v>833</v>
      </c>
      <c r="L200" t="s">
        <v>20985</v>
      </c>
      <c r="M200" t="s">
        <v>20986</v>
      </c>
      <c r="N200" t="s">
        <v>1010</v>
      </c>
      <c r="O200" t="s">
        <v>753</v>
      </c>
      <c r="P200" t="s">
        <v>744</v>
      </c>
      <c r="Q200" t="s">
        <v>745</v>
      </c>
      <c r="R200" t="s">
        <v>640</v>
      </c>
      <c r="S200" t="s">
        <v>20987</v>
      </c>
      <c r="T200" t="s">
        <v>20986</v>
      </c>
    </row>
    <row r="201" spans="1:20" x14ac:dyDescent="0.25">
      <c r="A201" t="s">
        <v>147</v>
      </c>
      <c r="B201" t="s">
        <v>148</v>
      </c>
      <c r="C201">
        <v>50</v>
      </c>
      <c r="D201">
        <v>12</v>
      </c>
      <c r="E201" t="s">
        <v>20988</v>
      </c>
      <c r="F201">
        <v>400</v>
      </c>
      <c r="G201">
        <v>0</v>
      </c>
      <c r="H201" t="s">
        <v>637</v>
      </c>
      <c r="I201" t="s">
        <v>20989</v>
      </c>
      <c r="J201" t="s">
        <v>852</v>
      </c>
      <c r="K201" t="s">
        <v>639</v>
      </c>
      <c r="L201" t="s">
        <v>640</v>
      </c>
      <c r="M201" t="s">
        <v>20980</v>
      </c>
      <c r="N201" t="s">
        <v>639</v>
      </c>
      <c r="O201" t="s">
        <v>647</v>
      </c>
      <c r="P201" t="s">
        <v>5</v>
      </c>
      <c r="Q201" t="s">
        <v>648</v>
      </c>
      <c r="R201" t="s">
        <v>640</v>
      </c>
      <c r="S201" t="s">
        <v>20990</v>
      </c>
      <c r="T201" t="s">
        <v>20986</v>
      </c>
    </row>
    <row r="202" spans="1:20" x14ac:dyDescent="0.25">
      <c r="A202" t="s">
        <v>601</v>
      </c>
      <c r="B202" t="s">
        <v>602</v>
      </c>
      <c r="C202">
        <v>159</v>
      </c>
      <c r="D202">
        <v>1</v>
      </c>
      <c r="E202" t="s">
        <v>20991</v>
      </c>
      <c r="F202">
        <v>117</v>
      </c>
      <c r="G202">
        <v>18</v>
      </c>
      <c r="H202" t="s">
        <v>637</v>
      </c>
      <c r="I202" t="s">
        <v>20992</v>
      </c>
      <c r="J202" t="s">
        <v>798</v>
      </c>
      <c r="K202" t="s">
        <v>639</v>
      </c>
      <c r="L202" t="s">
        <v>640</v>
      </c>
      <c r="M202" t="s">
        <v>20986</v>
      </c>
      <c r="N202" t="s">
        <v>639</v>
      </c>
      <c r="O202" t="s">
        <v>641</v>
      </c>
      <c r="P202" t="s">
        <v>5</v>
      </c>
      <c r="Q202" t="s">
        <v>642</v>
      </c>
      <c r="R202" t="s">
        <v>640</v>
      </c>
      <c r="S202" t="s">
        <v>20993</v>
      </c>
      <c r="T202" t="s">
        <v>20986</v>
      </c>
    </row>
    <row r="203" spans="1:20" x14ac:dyDescent="0.25">
      <c r="A203" t="s">
        <v>239</v>
      </c>
      <c r="B203" t="s">
        <v>245</v>
      </c>
      <c r="C203">
        <v>159</v>
      </c>
      <c r="D203">
        <v>1</v>
      </c>
      <c r="E203" t="s">
        <v>20994</v>
      </c>
      <c r="F203">
        <v>99</v>
      </c>
      <c r="G203">
        <v>0</v>
      </c>
      <c r="H203" t="s">
        <v>637</v>
      </c>
      <c r="I203" t="s">
        <v>20995</v>
      </c>
      <c r="J203" t="s">
        <v>657</v>
      </c>
      <c r="K203" t="s">
        <v>639</v>
      </c>
      <c r="L203" t="s">
        <v>640</v>
      </c>
      <c r="M203" t="s">
        <v>20996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20997</v>
      </c>
      <c r="T203" t="s">
        <v>20996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20998</v>
      </c>
      <c r="F204">
        <v>100</v>
      </c>
      <c r="G204">
        <v>0</v>
      </c>
      <c r="H204" t="s">
        <v>661</v>
      </c>
      <c r="I204" t="s">
        <v>2440</v>
      </c>
      <c r="J204" t="s">
        <v>692</v>
      </c>
      <c r="K204" t="s">
        <v>639</v>
      </c>
      <c r="L204" t="s">
        <v>640</v>
      </c>
      <c r="M204" t="s">
        <v>20999</v>
      </c>
      <c r="N204" t="s">
        <v>639</v>
      </c>
      <c r="O204" t="s">
        <v>647</v>
      </c>
      <c r="P204" t="s">
        <v>5</v>
      </c>
      <c r="Q204" t="s">
        <v>648</v>
      </c>
      <c r="R204" t="s">
        <v>640</v>
      </c>
      <c r="S204" t="s">
        <v>21000</v>
      </c>
      <c r="T204" t="s">
        <v>20999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21001</v>
      </c>
      <c r="F205">
        <v>0</v>
      </c>
      <c r="G205">
        <v>0</v>
      </c>
      <c r="H205" t="s">
        <v>637</v>
      </c>
      <c r="I205" t="s">
        <v>21002</v>
      </c>
      <c r="J205" t="s">
        <v>653</v>
      </c>
      <c r="K205" t="s">
        <v>639</v>
      </c>
      <c r="L205" t="s">
        <v>640</v>
      </c>
      <c r="M205" t="s">
        <v>20999</v>
      </c>
      <c r="N205" t="s">
        <v>639</v>
      </c>
      <c r="O205" t="s">
        <v>647</v>
      </c>
      <c r="P205" t="s">
        <v>5</v>
      </c>
      <c r="Q205" t="s">
        <v>648</v>
      </c>
      <c r="R205" t="s">
        <v>640</v>
      </c>
      <c r="S205" t="s">
        <v>21003</v>
      </c>
      <c r="T205" t="s">
        <v>20999</v>
      </c>
    </row>
    <row r="206" spans="1:20" x14ac:dyDescent="0.25">
      <c r="A206" t="s">
        <v>601</v>
      </c>
      <c r="B206" t="s">
        <v>602</v>
      </c>
      <c r="C206">
        <v>139</v>
      </c>
      <c r="D206">
        <v>1</v>
      </c>
      <c r="E206" t="s">
        <v>21004</v>
      </c>
      <c r="F206">
        <v>215</v>
      </c>
      <c r="G206">
        <v>0</v>
      </c>
      <c r="H206" t="s">
        <v>751</v>
      </c>
      <c r="I206" t="s">
        <v>21005</v>
      </c>
      <c r="J206" t="s">
        <v>21006</v>
      </c>
      <c r="K206" t="s">
        <v>21007</v>
      </c>
      <c r="L206" t="s">
        <v>21008</v>
      </c>
      <c r="M206" t="s">
        <v>21009</v>
      </c>
      <c r="N206" t="s">
        <v>1010</v>
      </c>
      <c r="O206" t="s">
        <v>753</v>
      </c>
      <c r="P206" t="s">
        <v>744</v>
      </c>
      <c r="Q206" t="s">
        <v>745</v>
      </c>
      <c r="R206" t="s">
        <v>640</v>
      </c>
      <c r="S206" t="s">
        <v>21010</v>
      </c>
      <c r="T206" t="s">
        <v>21009</v>
      </c>
    </row>
    <row r="207" spans="1:20" x14ac:dyDescent="0.25">
      <c r="A207" t="s">
        <v>241</v>
      </c>
      <c r="B207" t="s">
        <v>247</v>
      </c>
      <c r="C207">
        <v>139</v>
      </c>
      <c r="D207">
        <v>1</v>
      </c>
      <c r="E207" t="s">
        <v>21004</v>
      </c>
      <c r="F207">
        <v>215</v>
      </c>
      <c r="G207">
        <v>0</v>
      </c>
      <c r="H207" t="s">
        <v>751</v>
      </c>
      <c r="I207" t="s">
        <v>21005</v>
      </c>
      <c r="J207" t="s">
        <v>21006</v>
      </c>
      <c r="K207" t="s">
        <v>21007</v>
      </c>
      <c r="L207" t="s">
        <v>21008</v>
      </c>
      <c r="M207" t="s">
        <v>21009</v>
      </c>
      <c r="N207" t="s">
        <v>1010</v>
      </c>
      <c r="O207" t="s">
        <v>753</v>
      </c>
      <c r="P207" t="s">
        <v>744</v>
      </c>
      <c r="Q207" t="s">
        <v>745</v>
      </c>
      <c r="R207" t="s">
        <v>640</v>
      </c>
      <c r="S207" t="s">
        <v>21010</v>
      </c>
      <c r="T207" t="s">
        <v>21009</v>
      </c>
    </row>
    <row r="208" spans="1:20" x14ac:dyDescent="0.25">
      <c r="A208" t="s">
        <v>239</v>
      </c>
      <c r="B208" t="s">
        <v>245</v>
      </c>
      <c r="C208">
        <v>99.5</v>
      </c>
      <c r="D208">
        <v>1</v>
      </c>
      <c r="E208" t="s">
        <v>21011</v>
      </c>
      <c r="F208">
        <v>199</v>
      </c>
      <c r="G208">
        <v>0</v>
      </c>
      <c r="H208" t="s">
        <v>751</v>
      </c>
      <c r="I208" t="s">
        <v>21012</v>
      </c>
      <c r="J208" t="s">
        <v>21013</v>
      </c>
      <c r="K208" t="s">
        <v>9780</v>
      </c>
      <c r="L208" t="s">
        <v>21014</v>
      </c>
      <c r="M208" t="s">
        <v>21015</v>
      </c>
      <c r="N208" t="s">
        <v>1010</v>
      </c>
      <c r="O208" t="s">
        <v>743</v>
      </c>
      <c r="P208" t="s">
        <v>744</v>
      </c>
      <c r="Q208" t="s">
        <v>745</v>
      </c>
      <c r="R208" t="s">
        <v>640</v>
      </c>
      <c r="S208" t="s">
        <v>21016</v>
      </c>
      <c r="T208" t="s">
        <v>21017</v>
      </c>
    </row>
    <row r="209" spans="1:20" x14ac:dyDescent="0.25">
      <c r="A209" t="s">
        <v>601</v>
      </c>
      <c r="B209" t="s">
        <v>602</v>
      </c>
      <c r="C209">
        <v>99.5</v>
      </c>
      <c r="D209">
        <v>1</v>
      </c>
      <c r="E209" t="s">
        <v>21011</v>
      </c>
      <c r="F209">
        <v>199</v>
      </c>
      <c r="G209">
        <v>0</v>
      </c>
      <c r="H209" t="s">
        <v>751</v>
      </c>
      <c r="I209" t="s">
        <v>21012</v>
      </c>
      <c r="J209" t="s">
        <v>21013</v>
      </c>
      <c r="K209" t="s">
        <v>9780</v>
      </c>
      <c r="L209" t="s">
        <v>21014</v>
      </c>
      <c r="M209" t="s">
        <v>21015</v>
      </c>
      <c r="N209" t="s">
        <v>1010</v>
      </c>
      <c r="O209" t="s">
        <v>743</v>
      </c>
      <c r="P209" t="s">
        <v>744</v>
      </c>
      <c r="Q209" t="s">
        <v>745</v>
      </c>
      <c r="R209" t="s">
        <v>640</v>
      </c>
      <c r="S209" t="s">
        <v>21016</v>
      </c>
      <c r="T209" t="s">
        <v>21017</v>
      </c>
    </row>
    <row r="210" spans="1:20" x14ac:dyDescent="0.25">
      <c r="A210" t="s">
        <v>241</v>
      </c>
      <c r="B210" t="s">
        <v>247</v>
      </c>
      <c r="C210">
        <v>159</v>
      </c>
      <c r="D210">
        <v>1</v>
      </c>
      <c r="E210" t="s">
        <v>21018</v>
      </c>
      <c r="F210">
        <v>99</v>
      </c>
      <c r="G210">
        <v>0</v>
      </c>
      <c r="H210" t="s">
        <v>637</v>
      </c>
      <c r="I210" t="s">
        <v>21019</v>
      </c>
      <c r="J210" t="s">
        <v>685</v>
      </c>
      <c r="K210" t="s">
        <v>639</v>
      </c>
      <c r="L210" t="s">
        <v>640</v>
      </c>
      <c r="M210" t="s">
        <v>21020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21021</v>
      </c>
      <c r="T210" t="s">
        <v>21017</v>
      </c>
    </row>
    <row r="211" spans="1:20" x14ac:dyDescent="0.25">
      <c r="A211" t="s">
        <v>18</v>
      </c>
      <c r="B211" t="s">
        <v>19</v>
      </c>
      <c r="C211">
        <v>66.666666666666671</v>
      </c>
      <c r="D211">
        <v>3</v>
      </c>
      <c r="E211" t="s">
        <v>21022</v>
      </c>
      <c r="F211">
        <v>129</v>
      </c>
      <c r="G211">
        <v>0</v>
      </c>
      <c r="H211" t="s">
        <v>637</v>
      </c>
      <c r="I211" t="s">
        <v>964</v>
      </c>
      <c r="J211" t="s">
        <v>713</v>
      </c>
      <c r="K211" t="s">
        <v>639</v>
      </c>
      <c r="L211" t="s">
        <v>640</v>
      </c>
      <c r="M211" t="s">
        <v>21023</v>
      </c>
      <c r="N211" t="s">
        <v>639</v>
      </c>
      <c r="O211" t="s">
        <v>647</v>
      </c>
      <c r="P211" t="s">
        <v>5</v>
      </c>
      <c r="Q211" t="s">
        <v>648</v>
      </c>
      <c r="R211" t="s">
        <v>640</v>
      </c>
      <c r="S211" t="s">
        <v>21024</v>
      </c>
      <c r="T211" t="s">
        <v>21023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21025</v>
      </c>
      <c r="F212">
        <v>200</v>
      </c>
      <c r="G212">
        <v>0</v>
      </c>
      <c r="H212" t="s">
        <v>637</v>
      </c>
      <c r="I212" t="s">
        <v>964</v>
      </c>
      <c r="J212" t="s">
        <v>713</v>
      </c>
      <c r="K212" t="s">
        <v>639</v>
      </c>
      <c r="L212" t="s">
        <v>640</v>
      </c>
      <c r="M212" t="s">
        <v>21026</v>
      </c>
      <c r="N212" t="s">
        <v>639</v>
      </c>
      <c r="O212" t="s">
        <v>647</v>
      </c>
      <c r="P212" t="s">
        <v>5</v>
      </c>
      <c r="Q212" t="s">
        <v>648</v>
      </c>
      <c r="R212" t="s">
        <v>640</v>
      </c>
      <c r="S212" t="s">
        <v>21027</v>
      </c>
      <c r="T212" t="s">
        <v>21026</v>
      </c>
    </row>
    <row r="213" spans="1:20" x14ac:dyDescent="0.25">
      <c r="A213" t="s">
        <v>240</v>
      </c>
      <c r="B213" t="s">
        <v>246</v>
      </c>
      <c r="C213">
        <v>139</v>
      </c>
      <c r="D213">
        <v>1</v>
      </c>
      <c r="E213" t="s">
        <v>21028</v>
      </c>
      <c r="F213">
        <v>215</v>
      </c>
      <c r="G213">
        <v>0</v>
      </c>
      <c r="H213" t="s">
        <v>751</v>
      </c>
      <c r="I213" t="s">
        <v>17961</v>
      </c>
      <c r="J213" t="s">
        <v>21029</v>
      </c>
      <c r="K213" t="s">
        <v>671</v>
      </c>
      <c r="L213" t="s">
        <v>17963</v>
      </c>
      <c r="M213" t="s">
        <v>21030</v>
      </c>
      <c r="N213" t="s">
        <v>1010</v>
      </c>
      <c r="O213" t="s">
        <v>753</v>
      </c>
      <c r="P213" t="s">
        <v>744</v>
      </c>
      <c r="Q213" t="s">
        <v>745</v>
      </c>
      <c r="R213" t="s">
        <v>640</v>
      </c>
      <c r="S213" t="s">
        <v>21031</v>
      </c>
      <c r="T213" t="s">
        <v>21026</v>
      </c>
    </row>
    <row r="214" spans="1:20" x14ac:dyDescent="0.25">
      <c r="A214" t="s">
        <v>601</v>
      </c>
      <c r="B214" t="s">
        <v>602</v>
      </c>
      <c r="C214">
        <v>139</v>
      </c>
      <c r="D214">
        <v>1</v>
      </c>
      <c r="E214" t="s">
        <v>21028</v>
      </c>
      <c r="F214">
        <v>215</v>
      </c>
      <c r="G214">
        <v>0</v>
      </c>
      <c r="H214" t="s">
        <v>751</v>
      </c>
      <c r="I214" t="s">
        <v>17961</v>
      </c>
      <c r="J214" t="s">
        <v>21029</v>
      </c>
      <c r="K214" t="s">
        <v>671</v>
      </c>
      <c r="L214" t="s">
        <v>17963</v>
      </c>
      <c r="M214" t="s">
        <v>21030</v>
      </c>
      <c r="N214" t="s">
        <v>1010</v>
      </c>
      <c r="O214" t="s">
        <v>753</v>
      </c>
      <c r="P214" t="s">
        <v>744</v>
      </c>
      <c r="Q214" t="s">
        <v>745</v>
      </c>
      <c r="R214" t="s">
        <v>640</v>
      </c>
      <c r="S214" t="s">
        <v>21031</v>
      </c>
      <c r="T214" t="s">
        <v>21026</v>
      </c>
    </row>
    <row r="215" spans="1:20" x14ac:dyDescent="0.25">
      <c r="A215" t="s">
        <v>77</v>
      </c>
      <c r="B215" t="s">
        <v>78</v>
      </c>
      <c r="C215">
        <v>49</v>
      </c>
      <c r="D215">
        <v>1</v>
      </c>
      <c r="E215" t="s">
        <v>21032</v>
      </c>
      <c r="F215">
        <v>49</v>
      </c>
      <c r="G215">
        <v>0</v>
      </c>
      <c r="H215" t="s">
        <v>649</v>
      </c>
      <c r="I215" t="s">
        <v>5788</v>
      </c>
      <c r="J215" t="s">
        <v>21033</v>
      </c>
      <c r="K215" t="s">
        <v>10888</v>
      </c>
      <c r="L215" t="s">
        <v>12168</v>
      </c>
      <c r="M215" t="s">
        <v>21034</v>
      </c>
      <c r="N215" t="s">
        <v>639</v>
      </c>
      <c r="O215" t="s">
        <v>651</v>
      </c>
      <c r="P215" t="s">
        <v>26</v>
      </c>
      <c r="Q215" t="s">
        <v>652</v>
      </c>
      <c r="R215" t="s">
        <v>640</v>
      </c>
      <c r="S215" t="s">
        <v>21035</v>
      </c>
      <c r="T215" t="s">
        <v>21036</v>
      </c>
    </row>
    <row r="216" spans="1:20" x14ac:dyDescent="0.25">
      <c r="A216" t="s">
        <v>240</v>
      </c>
      <c r="B216" t="s">
        <v>246</v>
      </c>
      <c r="C216">
        <v>139</v>
      </c>
      <c r="D216">
        <v>2</v>
      </c>
      <c r="E216" t="s">
        <v>21037</v>
      </c>
      <c r="F216">
        <v>278</v>
      </c>
      <c r="G216">
        <v>0</v>
      </c>
      <c r="H216" t="s">
        <v>649</v>
      </c>
      <c r="I216" t="s">
        <v>873</v>
      </c>
      <c r="J216" t="s">
        <v>21038</v>
      </c>
      <c r="K216" t="s">
        <v>10410</v>
      </c>
      <c r="L216" t="s">
        <v>5533</v>
      </c>
      <c r="M216" t="s">
        <v>21039</v>
      </c>
      <c r="N216" t="s">
        <v>639</v>
      </c>
      <c r="O216" t="s">
        <v>651</v>
      </c>
      <c r="P216" t="s">
        <v>26</v>
      </c>
      <c r="Q216" t="s">
        <v>652</v>
      </c>
      <c r="R216" t="s">
        <v>640</v>
      </c>
      <c r="S216" t="s">
        <v>21040</v>
      </c>
      <c r="T216" t="s">
        <v>21041</v>
      </c>
    </row>
    <row r="217" spans="1:20" x14ac:dyDescent="0.25">
      <c r="A217" t="s">
        <v>601</v>
      </c>
      <c r="B217" t="s">
        <v>602</v>
      </c>
      <c r="C217">
        <v>159</v>
      </c>
      <c r="D217">
        <v>1</v>
      </c>
      <c r="E217" t="s">
        <v>21042</v>
      </c>
      <c r="F217">
        <v>297</v>
      </c>
      <c r="G217">
        <v>0</v>
      </c>
      <c r="H217" t="s">
        <v>637</v>
      </c>
      <c r="I217" t="s">
        <v>21043</v>
      </c>
      <c r="J217" t="s">
        <v>683</v>
      </c>
      <c r="K217" t="s">
        <v>639</v>
      </c>
      <c r="L217" t="s">
        <v>640</v>
      </c>
      <c r="M217" t="s">
        <v>21044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21045</v>
      </c>
      <c r="T217" t="s">
        <v>21041</v>
      </c>
    </row>
    <row r="218" spans="1:20" x14ac:dyDescent="0.25">
      <c r="A218" t="s">
        <v>239</v>
      </c>
      <c r="B218" t="s">
        <v>245</v>
      </c>
      <c r="C218">
        <v>159</v>
      </c>
      <c r="D218">
        <v>1</v>
      </c>
      <c r="E218" t="s">
        <v>21042</v>
      </c>
      <c r="F218">
        <v>297</v>
      </c>
      <c r="G218">
        <v>0</v>
      </c>
      <c r="H218" t="s">
        <v>637</v>
      </c>
      <c r="I218" t="s">
        <v>21043</v>
      </c>
      <c r="J218" t="s">
        <v>683</v>
      </c>
      <c r="K218" t="s">
        <v>639</v>
      </c>
      <c r="L218" t="s">
        <v>640</v>
      </c>
      <c r="M218" t="s">
        <v>21044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21045</v>
      </c>
      <c r="T218" t="s">
        <v>21041</v>
      </c>
    </row>
    <row r="219" spans="1:20" x14ac:dyDescent="0.25">
      <c r="A219" t="s">
        <v>241</v>
      </c>
      <c r="B219" t="s">
        <v>247</v>
      </c>
      <c r="C219">
        <v>159</v>
      </c>
      <c r="D219">
        <v>1</v>
      </c>
      <c r="E219" t="s">
        <v>21042</v>
      </c>
      <c r="F219">
        <v>297</v>
      </c>
      <c r="G219">
        <v>0</v>
      </c>
      <c r="H219" t="s">
        <v>637</v>
      </c>
      <c r="I219" t="s">
        <v>21043</v>
      </c>
      <c r="J219" t="s">
        <v>683</v>
      </c>
      <c r="K219" t="s">
        <v>639</v>
      </c>
      <c r="L219" t="s">
        <v>640</v>
      </c>
      <c r="M219" t="s">
        <v>21044</v>
      </c>
      <c r="N219" t="s">
        <v>639</v>
      </c>
      <c r="O219" t="s">
        <v>641</v>
      </c>
      <c r="P219" t="s">
        <v>5</v>
      </c>
      <c r="Q219" t="s">
        <v>642</v>
      </c>
      <c r="R219" t="s">
        <v>640</v>
      </c>
      <c r="S219" t="s">
        <v>21045</v>
      </c>
      <c r="T219" t="s">
        <v>21041</v>
      </c>
    </row>
    <row r="220" spans="1:20" x14ac:dyDescent="0.25">
      <c r="A220" t="s">
        <v>241</v>
      </c>
      <c r="B220" t="s">
        <v>247</v>
      </c>
      <c r="C220">
        <v>159</v>
      </c>
      <c r="D220">
        <v>1</v>
      </c>
      <c r="E220" t="s">
        <v>21046</v>
      </c>
      <c r="F220">
        <v>198</v>
      </c>
      <c r="G220">
        <v>0</v>
      </c>
      <c r="H220" t="s">
        <v>637</v>
      </c>
      <c r="I220" t="s">
        <v>21047</v>
      </c>
      <c r="J220" t="s">
        <v>692</v>
      </c>
      <c r="K220" t="s">
        <v>639</v>
      </c>
      <c r="L220" t="s">
        <v>640</v>
      </c>
      <c r="M220" t="s">
        <v>21041</v>
      </c>
      <c r="N220" t="s">
        <v>639</v>
      </c>
      <c r="O220" t="s">
        <v>647</v>
      </c>
      <c r="P220" t="s">
        <v>5</v>
      </c>
      <c r="Q220" t="s">
        <v>648</v>
      </c>
      <c r="R220" t="s">
        <v>640</v>
      </c>
      <c r="S220" t="s">
        <v>21048</v>
      </c>
      <c r="T220" t="s">
        <v>21041</v>
      </c>
    </row>
    <row r="221" spans="1:20" x14ac:dyDescent="0.25">
      <c r="A221" t="s">
        <v>240</v>
      </c>
      <c r="B221" t="s">
        <v>246</v>
      </c>
      <c r="C221">
        <v>159</v>
      </c>
      <c r="D221">
        <v>1</v>
      </c>
      <c r="E221" t="s">
        <v>21046</v>
      </c>
      <c r="F221">
        <v>198</v>
      </c>
      <c r="G221">
        <v>0</v>
      </c>
      <c r="H221" t="s">
        <v>637</v>
      </c>
      <c r="I221" t="s">
        <v>21047</v>
      </c>
      <c r="J221" t="s">
        <v>692</v>
      </c>
      <c r="K221" t="s">
        <v>639</v>
      </c>
      <c r="L221" t="s">
        <v>640</v>
      </c>
      <c r="M221" t="s">
        <v>21041</v>
      </c>
      <c r="N221" t="s">
        <v>639</v>
      </c>
      <c r="O221" t="s">
        <v>647</v>
      </c>
      <c r="P221" t="s">
        <v>5</v>
      </c>
      <c r="Q221" t="s">
        <v>648</v>
      </c>
      <c r="R221" t="s">
        <v>640</v>
      </c>
      <c r="S221" t="s">
        <v>21048</v>
      </c>
      <c r="T221" t="s">
        <v>21041</v>
      </c>
    </row>
    <row r="222" spans="1:20" x14ac:dyDescent="0.25">
      <c r="A222" t="s">
        <v>601</v>
      </c>
      <c r="B222" t="s">
        <v>602</v>
      </c>
      <c r="C222">
        <v>139</v>
      </c>
      <c r="D222">
        <v>2</v>
      </c>
      <c r="E222" t="s">
        <v>21049</v>
      </c>
      <c r="F222">
        <v>215</v>
      </c>
      <c r="G222">
        <v>0</v>
      </c>
      <c r="H222" t="s">
        <v>751</v>
      </c>
      <c r="I222" t="s">
        <v>21050</v>
      </c>
      <c r="J222" t="s">
        <v>21051</v>
      </c>
      <c r="K222" t="s">
        <v>782</v>
      </c>
      <c r="L222" t="s">
        <v>21052</v>
      </c>
      <c r="M222" t="s">
        <v>21053</v>
      </c>
      <c r="N222" t="s">
        <v>1010</v>
      </c>
      <c r="O222" t="s">
        <v>753</v>
      </c>
      <c r="P222" t="s">
        <v>744</v>
      </c>
      <c r="Q222" t="s">
        <v>745</v>
      </c>
      <c r="R222" t="s">
        <v>640</v>
      </c>
      <c r="S222" t="s">
        <v>21054</v>
      </c>
      <c r="T222" t="s">
        <v>21053</v>
      </c>
    </row>
    <row r="223" spans="1:20" x14ac:dyDescent="0.25">
      <c r="A223" t="s">
        <v>240</v>
      </c>
      <c r="B223" t="s">
        <v>246</v>
      </c>
      <c r="C223">
        <v>139</v>
      </c>
      <c r="D223">
        <v>2</v>
      </c>
      <c r="E223" t="s">
        <v>21055</v>
      </c>
      <c r="F223">
        <v>215</v>
      </c>
      <c r="G223">
        <v>0</v>
      </c>
      <c r="H223" t="s">
        <v>751</v>
      </c>
      <c r="I223" t="s">
        <v>21056</v>
      </c>
      <c r="J223" t="s">
        <v>21057</v>
      </c>
      <c r="K223" t="s">
        <v>21058</v>
      </c>
      <c r="L223" t="s">
        <v>21059</v>
      </c>
      <c r="M223" t="s">
        <v>21044</v>
      </c>
      <c r="N223" t="s">
        <v>1010</v>
      </c>
      <c r="O223" t="s">
        <v>753</v>
      </c>
      <c r="P223" t="s">
        <v>744</v>
      </c>
      <c r="Q223" t="s">
        <v>745</v>
      </c>
      <c r="R223" t="s">
        <v>640</v>
      </c>
      <c r="S223" t="s">
        <v>21060</v>
      </c>
      <c r="T223" t="s">
        <v>21044</v>
      </c>
    </row>
    <row r="224" spans="1:20" x14ac:dyDescent="0.25">
      <c r="A224" t="s">
        <v>241</v>
      </c>
      <c r="B224" t="s">
        <v>742</v>
      </c>
      <c r="C224">
        <v>87.2</v>
      </c>
      <c r="D224">
        <v>1</v>
      </c>
      <c r="E224" t="s">
        <v>21061</v>
      </c>
      <c r="F224">
        <v>94.2</v>
      </c>
      <c r="G224">
        <v>7</v>
      </c>
      <c r="H224" t="s">
        <v>677</v>
      </c>
      <c r="I224" t="s">
        <v>21062</v>
      </c>
      <c r="J224" t="s">
        <v>21063</v>
      </c>
      <c r="K224" t="s">
        <v>4320</v>
      </c>
      <c r="L224" t="s">
        <v>21064</v>
      </c>
      <c r="M224" t="s">
        <v>21065</v>
      </c>
      <c r="N224" t="s">
        <v>639</v>
      </c>
      <c r="O224" t="s">
        <v>678</v>
      </c>
      <c r="P224" t="s">
        <v>23</v>
      </c>
      <c r="Q224" t="s">
        <v>679</v>
      </c>
      <c r="R224" t="s">
        <v>640</v>
      </c>
      <c r="S224" t="s">
        <v>21066</v>
      </c>
      <c r="T224" t="s">
        <v>21065</v>
      </c>
    </row>
    <row r="225" spans="1:20" x14ac:dyDescent="0.25">
      <c r="A225" t="s">
        <v>77</v>
      </c>
      <c r="B225" t="s">
        <v>78</v>
      </c>
      <c r="C225">
        <v>49</v>
      </c>
      <c r="D225">
        <v>1</v>
      </c>
      <c r="E225" t="s">
        <v>21067</v>
      </c>
      <c r="F225">
        <v>49</v>
      </c>
      <c r="G225">
        <v>0</v>
      </c>
      <c r="H225" t="s">
        <v>649</v>
      </c>
      <c r="I225" t="s">
        <v>21068</v>
      </c>
      <c r="J225" t="s">
        <v>21069</v>
      </c>
      <c r="K225" t="s">
        <v>21070</v>
      </c>
      <c r="L225" t="s">
        <v>891</v>
      </c>
      <c r="M225" t="s">
        <v>21071</v>
      </c>
      <c r="N225" t="s">
        <v>639</v>
      </c>
      <c r="O225" t="s">
        <v>651</v>
      </c>
      <c r="P225" t="s">
        <v>26</v>
      </c>
      <c r="Q225" t="s">
        <v>652</v>
      </c>
      <c r="R225" t="s">
        <v>640</v>
      </c>
      <c r="S225" t="s">
        <v>21072</v>
      </c>
      <c r="T225" t="s">
        <v>21073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21074</v>
      </c>
      <c r="F226">
        <v>149</v>
      </c>
      <c r="G226">
        <v>0</v>
      </c>
      <c r="H226" t="s">
        <v>649</v>
      </c>
      <c r="I226" t="s">
        <v>10736</v>
      </c>
      <c r="J226" t="s">
        <v>21075</v>
      </c>
      <c r="K226" t="s">
        <v>21076</v>
      </c>
      <c r="L226" t="s">
        <v>8054</v>
      </c>
      <c r="M226" t="s">
        <v>21077</v>
      </c>
      <c r="N226" t="s">
        <v>639</v>
      </c>
      <c r="O226" t="s">
        <v>651</v>
      </c>
      <c r="P226" t="s">
        <v>26</v>
      </c>
      <c r="Q226" t="s">
        <v>652</v>
      </c>
      <c r="R226" t="s">
        <v>640</v>
      </c>
      <c r="S226" t="s">
        <v>21078</v>
      </c>
      <c r="T226" t="s">
        <v>21079</v>
      </c>
    </row>
    <row r="227" spans="1:20" x14ac:dyDescent="0.25">
      <c r="A227" t="s">
        <v>240</v>
      </c>
      <c r="B227" t="s">
        <v>246</v>
      </c>
      <c r="C227">
        <v>159</v>
      </c>
      <c r="D227">
        <v>1</v>
      </c>
      <c r="E227" t="s">
        <v>21080</v>
      </c>
      <c r="F227">
        <v>99</v>
      </c>
      <c r="G227">
        <v>0</v>
      </c>
      <c r="H227" t="s">
        <v>637</v>
      </c>
      <c r="I227" t="s">
        <v>21081</v>
      </c>
      <c r="J227" t="s">
        <v>733</v>
      </c>
      <c r="K227" t="s">
        <v>639</v>
      </c>
      <c r="L227" t="s">
        <v>640</v>
      </c>
      <c r="M227" t="s">
        <v>21082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21083</v>
      </c>
      <c r="T227" t="s">
        <v>21082</v>
      </c>
    </row>
    <row r="228" spans="1:20" x14ac:dyDescent="0.25">
      <c r="A228" t="s">
        <v>239</v>
      </c>
      <c r="B228" t="s">
        <v>245</v>
      </c>
      <c r="C228">
        <v>159</v>
      </c>
      <c r="D228">
        <v>1</v>
      </c>
      <c r="E228" t="s">
        <v>21084</v>
      </c>
      <c r="F228">
        <v>99</v>
      </c>
      <c r="G228">
        <v>0</v>
      </c>
      <c r="H228" t="s">
        <v>637</v>
      </c>
      <c r="I228" t="s">
        <v>6350</v>
      </c>
      <c r="J228" t="s">
        <v>653</v>
      </c>
      <c r="K228" t="s">
        <v>639</v>
      </c>
      <c r="L228" t="s">
        <v>640</v>
      </c>
      <c r="M228" t="s">
        <v>21085</v>
      </c>
      <c r="N228" t="s">
        <v>639</v>
      </c>
      <c r="O228" t="s">
        <v>641</v>
      </c>
      <c r="P228" t="s">
        <v>5</v>
      </c>
      <c r="Q228" t="s">
        <v>642</v>
      </c>
      <c r="R228" t="s">
        <v>640</v>
      </c>
      <c r="S228" t="s">
        <v>21086</v>
      </c>
      <c r="T228" t="s">
        <v>21085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21087</v>
      </c>
      <c r="F229">
        <v>208</v>
      </c>
      <c r="G229">
        <v>8</v>
      </c>
      <c r="H229" t="s">
        <v>637</v>
      </c>
      <c r="I229" t="s">
        <v>21088</v>
      </c>
      <c r="J229" t="s">
        <v>788</v>
      </c>
      <c r="K229" t="s">
        <v>639</v>
      </c>
      <c r="L229" t="s">
        <v>640</v>
      </c>
      <c r="M229" t="s">
        <v>21089</v>
      </c>
      <c r="N229" t="s">
        <v>639</v>
      </c>
      <c r="O229" t="s">
        <v>647</v>
      </c>
      <c r="P229" t="s">
        <v>5</v>
      </c>
      <c r="Q229" t="s">
        <v>648</v>
      </c>
      <c r="R229" t="s">
        <v>640</v>
      </c>
      <c r="S229" t="s">
        <v>21090</v>
      </c>
      <c r="T229" t="s">
        <v>21091</v>
      </c>
    </row>
    <row r="230" spans="1:20" x14ac:dyDescent="0.25">
      <c r="A230" t="s">
        <v>22</v>
      </c>
      <c r="B230" t="s">
        <v>27</v>
      </c>
      <c r="C230">
        <v>80</v>
      </c>
      <c r="D230">
        <v>1</v>
      </c>
      <c r="E230" t="s">
        <v>21092</v>
      </c>
      <c r="F230">
        <v>80</v>
      </c>
      <c r="G230">
        <v>0</v>
      </c>
      <c r="H230" t="s">
        <v>649</v>
      </c>
      <c r="I230" t="s">
        <v>7818</v>
      </c>
      <c r="J230" t="s">
        <v>21093</v>
      </c>
      <c r="K230" t="s">
        <v>5892</v>
      </c>
      <c r="L230" t="s">
        <v>5533</v>
      </c>
      <c r="M230" t="s">
        <v>21041</v>
      </c>
      <c r="N230" t="s">
        <v>639</v>
      </c>
      <c r="O230" t="s">
        <v>656</v>
      </c>
      <c r="P230" t="s">
        <v>26</v>
      </c>
      <c r="Q230" t="s">
        <v>652</v>
      </c>
      <c r="R230" t="s">
        <v>640</v>
      </c>
      <c r="S230" t="s">
        <v>21094</v>
      </c>
      <c r="T230" t="s">
        <v>21095</v>
      </c>
    </row>
    <row r="231" spans="1:20" x14ac:dyDescent="0.25">
      <c r="A231" t="s">
        <v>239</v>
      </c>
      <c r="B231" t="s">
        <v>245</v>
      </c>
      <c r="C231">
        <v>159</v>
      </c>
      <c r="D231">
        <v>2</v>
      </c>
      <c r="E231" t="s">
        <v>21096</v>
      </c>
      <c r="F231">
        <v>792</v>
      </c>
      <c r="G231">
        <v>0</v>
      </c>
      <c r="H231" t="s">
        <v>637</v>
      </c>
      <c r="I231" t="s">
        <v>21097</v>
      </c>
      <c r="J231" t="s">
        <v>653</v>
      </c>
      <c r="K231" t="s">
        <v>639</v>
      </c>
      <c r="L231" t="s">
        <v>640</v>
      </c>
      <c r="M231" t="s">
        <v>21098</v>
      </c>
      <c r="N231" t="s">
        <v>639</v>
      </c>
      <c r="O231" t="s">
        <v>641</v>
      </c>
      <c r="P231" t="s">
        <v>5</v>
      </c>
      <c r="Q231" t="s">
        <v>642</v>
      </c>
      <c r="R231" t="s">
        <v>640</v>
      </c>
      <c r="S231" t="s">
        <v>21099</v>
      </c>
      <c r="T231" t="s">
        <v>21098</v>
      </c>
    </row>
    <row r="232" spans="1:20" x14ac:dyDescent="0.25">
      <c r="A232" t="s">
        <v>241</v>
      </c>
      <c r="B232" t="s">
        <v>247</v>
      </c>
      <c r="C232">
        <v>159</v>
      </c>
      <c r="D232">
        <v>2</v>
      </c>
      <c r="E232" t="s">
        <v>21096</v>
      </c>
      <c r="F232">
        <v>792</v>
      </c>
      <c r="G232">
        <v>0</v>
      </c>
      <c r="H232" t="s">
        <v>637</v>
      </c>
      <c r="I232" t="s">
        <v>21097</v>
      </c>
      <c r="J232" t="s">
        <v>653</v>
      </c>
      <c r="K232" t="s">
        <v>639</v>
      </c>
      <c r="L232" t="s">
        <v>640</v>
      </c>
      <c r="M232" t="s">
        <v>21098</v>
      </c>
      <c r="N232" t="s">
        <v>639</v>
      </c>
      <c r="O232" t="s">
        <v>641</v>
      </c>
      <c r="P232" t="s">
        <v>5</v>
      </c>
      <c r="Q232" t="s">
        <v>642</v>
      </c>
      <c r="R232" t="s">
        <v>640</v>
      </c>
      <c r="S232" t="s">
        <v>21099</v>
      </c>
      <c r="T232" t="s">
        <v>21098</v>
      </c>
    </row>
    <row r="233" spans="1:20" x14ac:dyDescent="0.25">
      <c r="A233" t="s">
        <v>601</v>
      </c>
      <c r="B233" t="s">
        <v>602</v>
      </c>
      <c r="C233">
        <v>159</v>
      </c>
      <c r="D233">
        <v>2</v>
      </c>
      <c r="E233" t="s">
        <v>21096</v>
      </c>
      <c r="F233">
        <v>792</v>
      </c>
      <c r="G233">
        <v>0</v>
      </c>
      <c r="H233" t="s">
        <v>637</v>
      </c>
      <c r="I233" t="s">
        <v>21097</v>
      </c>
      <c r="J233" t="s">
        <v>653</v>
      </c>
      <c r="K233" t="s">
        <v>639</v>
      </c>
      <c r="L233" t="s">
        <v>640</v>
      </c>
      <c r="M233" t="s">
        <v>21098</v>
      </c>
      <c r="N233" t="s">
        <v>639</v>
      </c>
      <c r="O233" t="s">
        <v>641</v>
      </c>
      <c r="P233" t="s">
        <v>5</v>
      </c>
      <c r="Q233" t="s">
        <v>642</v>
      </c>
      <c r="R233" t="s">
        <v>640</v>
      </c>
      <c r="S233" t="s">
        <v>21099</v>
      </c>
      <c r="T233" t="s">
        <v>21098</v>
      </c>
    </row>
    <row r="234" spans="1:20" x14ac:dyDescent="0.25">
      <c r="A234" t="s">
        <v>240</v>
      </c>
      <c r="B234" t="s">
        <v>246</v>
      </c>
      <c r="C234">
        <v>159</v>
      </c>
      <c r="D234">
        <v>2</v>
      </c>
      <c r="E234" t="s">
        <v>21096</v>
      </c>
      <c r="F234">
        <v>792</v>
      </c>
      <c r="G234">
        <v>0</v>
      </c>
      <c r="H234" t="s">
        <v>637</v>
      </c>
      <c r="I234" t="s">
        <v>21097</v>
      </c>
      <c r="J234" t="s">
        <v>653</v>
      </c>
      <c r="K234" t="s">
        <v>639</v>
      </c>
      <c r="L234" t="s">
        <v>640</v>
      </c>
      <c r="M234" t="s">
        <v>21098</v>
      </c>
      <c r="N234" t="s">
        <v>639</v>
      </c>
      <c r="O234" t="s">
        <v>641</v>
      </c>
      <c r="P234" t="s">
        <v>5</v>
      </c>
      <c r="Q234" t="s">
        <v>642</v>
      </c>
      <c r="R234" t="s">
        <v>640</v>
      </c>
      <c r="S234" t="s">
        <v>21099</v>
      </c>
      <c r="T234" t="s">
        <v>21098</v>
      </c>
    </row>
    <row r="235" spans="1:20" x14ac:dyDescent="0.25">
      <c r="A235" t="s">
        <v>241</v>
      </c>
      <c r="B235" t="s">
        <v>247</v>
      </c>
      <c r="C235">
        <v>159</v>
      </c>
      <c r="D235">
        <v>1</v>
      </c>
      <c r="E235" t="s">
        <v>21100</v>
      </c>
      <c r="F235">
        <v>99</v>
      </c>
      <c r="G235">
        <v>0</v>
      </c>
      <c r="H235" t="s">
        <v>637</v>
      </c>
      <c r="I235" t="s">
        <v>21101</v>
      </c>
      <c r="J235" t="s">
        <v>653</v>
      </c>
      <c r="K235" t="s">
        <v>639</v>
      </c>
      <c r="L235" t="s">
        <v>640</v>
      </c>
      <c r="M235" t="s">
        <v>21102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21103</v>
      </c>
      <c r="T235" t="s">
        <v>21104</v>
      </c>
    </row>
    <row r="236" spans="1:20" x14ac:dyDescent="0.25">
      <c r="A236" t="s">
        <v>147</v>
      </c>
      <c r="B236" t="s">
        <v>148</v>
      </c>
      <c r="C236">
        <v>65</v>
      </c>
      <c r="D236">
        <v>1</v>
      </c>
      <c r="E236" t="s">
        <v>21105</v>
      </c>
      <c r="F236">
        <v>61.99</v>
      </c>
      <c r="G236">
        <v>3</v>
      </c>
      <c r="H236" t="s">
        <v>637</v>
      </c>
      <c r="I236" t="s">
        <v>11710</v>
      </c>
      <c r="J236" t="s">
        <v>757</v>
      </c>
      <c r="K236" t="s">
        <v>639</v>
      </c>
      <c r="L236" t="s">
        <v>640</v>
      </c>
      <c r="M236" t="s">
        <v>21106</v>
      </c>
      <c r="N236" t="s">
        <v>639</v>
      </c>
      <c r="O236" t="s">
        <v>641</v>
      </c>
      <c r="P236" t="s">
        <v>5</v>
      </c>
      <c r="Q236" t="s">
        <v>642</v>
      </c>
      <c r="R236" t="s">
        <v>640</v>
      </c>
      <c r="S236" t="s">
        <v>21107</v>
      </c>
      <c r="T236" t="s">
        <v>21106</v>
      </c>
    </row>
    <row r="237" spans="1:20" x14ac:dyDescent="0.25">
      <c r="A237" t="s">
        <v>22</v>
      </c>
      <c r="B237" t="s">
        <v>213</v>
      </c>
      <c r="C237">
        <v>72</v>
      </c>
      <c r="D237">
        <v>1</v>
      </c>
      <c r="E237" t="s">
        <v>21108</v>
      </c>
      <c r="F237">
        <v>79</v>
      </c>
      <c r="G237">
        <v>7</v>
      </c>
      <c r="H237" t="s">
        <v>677</v>
      </c>
      <c r="I237" t="s">
        <v>21109</v>
      </c>
      <c r="J237" t="s">
        <v>21110</v>
      </c>
      <c r="K237" t="s">
        <v>1115</v>
      </c>
      <c r="L237" t="s">
        <v>21111</v>
      </c>
      <c r="M237" t="s">
        <v>21112</v>
      </c>
      <c r="N237" t="s">
        <v>639</v>
      </c>
      <c r="O237" t="s">
        <v>678</v>
      </c>
      <c r="P237" t="s">
        <v>23</v>
      </c>
      <c r="Q237" t="s">
        <v>679</v>
      </c>
      <c r="R237" t="s">
        <v>640</v>
      </c>
      <c r="S237" t="s">
        <v>21113</v>
      </c>
      <c r="T237" t="s">
        <v>21112</v>
      </c>
    </row>
    <row r="238" spans="1:20" x14ac:dyDescent="0.25">
      <c r="A238" t="s">
        <v>22</v>
      </c>
      <c r="B238" t="s">
        <v>27</v>
      </c>
      <c r="C238">
        <v>120</v>
      </c>
      <c r="D238">
        <v>2</v>
      </c>
      <c r="E238" t="s">
        <v>21114</v>
      </c>
      <c r="F238">
        <v>200</v>
      </c>
      <c r="G238">
        <v>0</v>
      </c>
      <c r="H238" t="s">
        <v>637</v>
      </c>
      <c r="I238" t="s">
        <v>21115</v>
      </c>
      <c r="J238" t="s">
        <v>664</v>
      </c>
      <c r="K238" t="s">
        <v>639</v>
      </c>
      <c r="L238" t="s">
        <v>640</v>
      </c>
      <c r="M238" t="s">
        <v>21116</v>
      </c>
      <c r="N238" t="s">
        <v>639</v>
      </c>
      <c r="O238" t="s">
        <v>641</v>
      </c>
      <c r="P238" t="s">
        <v>5</v>
      </c>
      <c r="Q238" t="s">
        <v>642</v>
      </c>
      <c r="R238" t="s">
        <v>640</v>
      </c>
      <c r="S238" t="s">
        <v>21117</v>
      </c>
      <c r="T238" t="s">
        <v>21116</v>
      </c>
    </row>
    <row r="239" spans="1:20" x14ac:dyDescent="0.25">
      <c r="A239" t="s">
        <v>239</v>
      </c>
      <c r="B239" t="s">
        <v>245</v>
      </c>
      <c r="C239">
        <v>139</v>
      </c>
      <c r="D239">
        <v>1</v>
      </c>
      <c r="E239" t="s">
        <v>21118</v>
      </c>
      <c r="F239">
        <v>215</v>
      </c>
      <c r="G239">
        <v>0</v>
      </c>
      <c r="H239" t="s">
        <v>751</v>
      </c>
      <c r="I239" t="s">
        <v>21119</v>
      </c>
      <c r="J239" t="s">
        <v>21120</v>
      </c>
      <c r="K239" t="s">
        <v>763</v>
      </c>
      <c r="L239" t="s">
        <v>21121</v>
      </c>
      <c r="M239" t="s">
        <v>21122</v>
      </c>
      <c r="N239" t="s">
        <v>1010</v>
      </c>
      <c r="O239" t="s">
        <v>753</v>
      </c>
      <c r="P239" t="s">
        <v>744</v>
      </c>
      <c r="Q239" t="s">
        <v>745</v>
      </c>
      <c r="R239" t="s">
        <v>640</v>
      </c>
      <c r="S239" t="s">
        <v>21123</v>
      </c>
      <c r="T239" t="s">
        <v>21124</v>
      </c>
    </row>
    <row r="240" spans="1:20" x14ac:dyDescent="0.25">
      <c r="A240" t="s">
        <v>240</v>
      </c>
      <c r="B240" t="s">
        <v>246</v>
      </c>
      <c r="C240">
        <v>139</v>
      </c>
      <c r="D240">
        <v>1</v>
      </c>
      <c r="E240" t="s">
        <v>21118</v>
      </c>
      <c r="F240">
        <v>215</v>
      </c>
      <c r="G240">
        <v>0</v>
      </c>
      <c r="H240" t="s">
        <v>751</v>
      </c>
      <c r="I240" t="s">
        <v>21119</v>
      </c>
      <c r="J240" t="s">
        <v>21120</v>
      </c>
      <c r="K240" t="s">
        <v>763</v>
      </c>
      <c r="L240" t="s">
        <v>21121</v>
      </c>
      <c r="M240" t="s">
        <v>21122</v>
      </c>
      <c r="N240" t="s">
        <v>1010</v>
      </c>
      <c r="O240" t="s">
        <v>753</v>
      </c>
      <c r="P240" t="s">
        <v>744</v>
      </c>
      <c r="Q240" t="s">
        <v>745</v>
      </c>
      <c r="R240" t="s">
        <v>640</v>
      </c>
      <c r="S240" t="s">
        <v>21123</v>
      </c>
      <c r="T240" t="s">
        <v>21124</v>
      </c>
    </row>
    <row r="241" spans="1:20" x14ac:dyDescent="0.25">
      <c r="A241" t="s">
        <v>147</v>
      </c>
      <c r="B241" t="s">
        <v>148</v>
      </c>
      <c r="C241">
        <v>50</v>
      </c>
      <c r="D241">
        <v>6</v>
      </c>
      <c r="E241" t="s">
        <v>21125</v>
      </c>
      <c r="F241">
        <v>200</v>
      </c>
      <c r="G241">
        <v>0</v>
      </c>
      <c r="H241" t="s">
        <v>637</v>
      </c>
      <c r="I241" t="s">
        <v>21126</v>
      </c>
      <c r="J241" t="s">
        <v>664</v>
      </c>
      <c r="K241" t="s">
        <v>639</v>
      </c>
      <c r="L241" t="s">
        <v>640</v>
      </c>
      <c r="M241" t="s">
        <v>21127</v>
      </c>
      <c r="N241" t="s">
        <v>639</v>
      </c>
      <c r="O241" t="s">
        <v>641</v>
      </c>
      <c r="P241" t="s">
        <v>5</v>
      </c>
      <c r="Q241" t="s">
        <v>642</v>
      </c>
      <c r="R241" t="s">
        <v>640</v>
      </c>
      <c r="S241" t="s">
        <v>21128</v>
      </c>
      <c r="T241" t="s">
        <v>21127</v>
      </c>
    </row>
    <row r="242" spans="1:20" x14ac:dyDescent="0.25">
      <c r="A242" t="s">
        <v>12</v>
      </c>
      <c r="B242" t="s">
        <v>13</v>
      </c>
      <c r="C242">
        <v>65</v>
      </c>
      <c r="D242">
        <v>1</v>
      </c>
      <c r="E242" t="s">
        <v>21129</v>
      </c>
      <c r="F242">
        <v>329</v>
      </c>
      <c r="G242">
        <v>0</v>
      </c>
      <c r="H242" t="s">
        <v>751</v>
      </c>
      <c r="I242" t="s">
        <v>21130</v>
      </c>
      <c r="J242" t="s">
        <v>21131</v>
      </c>
      <c r="K242" t="s">
        <v>5112</v>
      </c>
      <c r="L242" t="s">
        <v>21132</v>
      </c>
      <c r="M242" t="s">
        <v>21133</v>
      </c>
      <c r="N242" t="s">
        <v>1010</v>
      </c>
      <c r="O242" t="s">
        <v>753</v>
      </c>
      <c r="P242" t="s">
        <v>744</v>
      </c>
      <c r="Q242" t="s">
        <v>745</v>
      </c>
      <c r="R242" t="s">
        <v>640</v>
      </c>
      <c r="S242" t="s">
        <v>21134</v>
      </c>
      <c r="T242" t="s">
        <v>21135</v>
      </c>
    </row>
    <row r="243" spans="1:20" x14ac:dyDescent="0.25">
      <c r="A243" t="s">
        <v>601</v>
      </c>
      <c r="B243" t="s">
        <v>602</v>
      </c>
      <c r="C243">
        <v>139</v>
      </c>
      <c r="D243">
        <v>1</v>
      </c>
      <c r="E243" t="s">
        <v>21129</v>
      </c>
      <c r="F243">
        <v>329</v>
      </c>
      <c r="G243">
        <v>0</v>
      </c>
      <c r="H243" t="s">
        <v>751</v>
      </c>
      <c r="I243" t="s">
        <v>21130</v>
      </c>
      <c r="J243" t="s">
        <v>21131</v>
      </c>
      <c r="K243" t="s">
        <v>5112</v>
      </c>
      <c r="L243" t="s">
        <v>21132</v>
      </c>
      <c r="M243" t="s">
        <v>21133</v>
      </c>
      <c r="N243" t="s">
        <v>1010</v>
      </c>
      <c r="O243" t="s">
        <v>753</v>
      </c>
      <c r="P243" t="s">
        <v>744</v>
      </c>
      <c r="Q243" t="s">
        <v>745</v>
      </c>
      <c r="R243" t="s">
        <v>640</v>
      </c>
      <c r="S243" t="s">
        <v>21134</v>
      </c>
      <c r="T243" t="s">
        <v>21135</v>
      </c>
    </row>
    <row r="244" spans="1:20" x14ac:dyDescent="0.25">
      <c r="A244" t="s">
        <v>239</v>
      </c>
      <c r="B244" t="s">
        <v>245</v>
      </c>
      <c r="C244">
        <v>139</v>
      </c>
      <c r="D244">
        <v>1</v>
      </c>
      <c r="E244" t="s">
        <v>21129</v>
      </c>
      <c r="F244">
        <v>329</v>
      </c>
      <c r="G244">
        <v>0</v>
      </c>
      <c r="H244" t="s">
        <v>751</v>
      </c>
      <c r="I244" t="s">
        <v>21130</v>
      </c>
      <c r="J244" t="s">
        <v>21131</v>
      </c>
      <c r="K244" t="s">
        <v>5112</v>
      </c>
      <c r="L244" t="s">
        <v>21132</v>
      </c>
      <c r="M244" t="s">
        <v>21133</v>
      </c>
      <c r="N244" t="s">
        <v>1010</v>
      </c>
      <c r="O244" t="s">
        <v>753</v>
      </c>
      <c r="P244" t="s">
        <v>744</v>
      </c>
      <c r="Q244" t="s">
        <v>745</v>
      </c>
      <c r="R244" t="s">
        <v>640</v>
      </c>
      <c r="S244" t="s">
        <v>21134</v>
      </c>
      <c r="T244" t="s">
        <v>21135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3</v>
      </c>
      <c r="E245" t="s">
        <v>21136</v>
      </c>
      <c r="F245">
        <v>100</v>
      </c>
      <c r="G245">
        <v>0</v>
      </c>
      <c r="H245" t="s">
        <v>637</v>
      </c>
      <c r="I245" t="s">
        <v>21137</v>
      </c>
      <c r="J245" t="s">
        <v>21138</v>
      </c>
      <c r="K245" t="s">
        <v>639</v>
      </c>
      <c r="L245" t="s">
        <v>640</v>
      </c>
      <c r="M245" t="s">
        <v>21139</v>
      </c>
      <c r="N245" t="s">
        <v>639</v>
      </c>
      <c r="O245" t="s">
        <v>647</v>
      </c>
      <c r="P245" t="s">
        <v>5</v>
      </c>
      <c r="Q245" t="s">
        <v>648</v>
      </c>
      <c r="R245" t="s">
        <v>21140</v>
      </c>
      <c r="S245" t="s">
        <v>21141</v>
      </c>
      <c r="T245" t="s">
        <v>21139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21142</v>
      </c>
      <c r="F246">
        <v>100</v>
      </c>
      <c r="G246">
        <v>0</v>
      </c>
      <c r="H246" t="s">
        <v>637</v>
      </c>
      <c r="I246" t="s">
        <v>21143</v>
      </c>
      <c r="J246" t="s">
        <v>653</v>
      </c>
      <c r="K246" t="s">
        <v>639</v>
      </c>
      <c r="L246" t="s">
        <v>640</v>
      </c>
      <c r="M246" t="s">
        <v>21139</v>
      </c>
      <c r="N246" t="s">
        <v>639</v>
      </c>
      <c r="O246" t="s">
        <v>641</v>
      </c>
      <c r="P246" t="s">
        <v>5</v>
      </c>
      <c r="Q246" t="s">
        <v>642</v>
      </c>
      <c r="R246" t="s">
        <v>21144</v>
      </c>
      <c r="S246" t="s">
        <v>21145</v>
      </c>
      <c r="T246" t="s">
        <v>21139</v>
      </c>
    </row>
    <row r="247" spans="1:20" x14ac:dyDescent="0.25">
      <c r="A247" t="s">
        <v>239</v>
      </c>
      <c r="B247" t="s">
        <v>245</v>
      </c>
      <c r="C247">
        <v>159</v>
      </c>
      <c r="D247">
        <v>1</v>
      </c>
      <c r="E247" t="s">
        <v>21146</v>
      </c>
      <c r="F247">
        <v>137</v>
      </c>
      <c r="G247">
        <v>38</v>
      </c>
      <c r="H247" t="s">
        <v>637</v>
      </c>
      <c r="I247" t="s">
        <v>21147</v>
      </c>
      <c r="J247" t="s">
        <v>754</v>
      </c>
      <c r="K247" t="s">
        <v>639</v>
      </c>
      <c r="L247" t="s">
        <v>640</v>
      </c>
      <c r="M247" t="s">
        <v>21148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21149</v>
      </c>
      <c r="T247" t="s">
        <v>21148</v>
      </c>
    </row>
    <row r="248" spans="1:20" x14ac:dyDescent="0.25">
      <c r="A248" t="s">
        <v>241</v>
      </c>
      <c r="B248" t="s">
        <v>742</v>
      </c>
      <c r="C248">
        <v>19.89</v>
      </c>
      <c r="D248">
        <v>1</v>
      </c>
      <c r="E248" t="s">
        <v>21150</v>
      </c>
      <c r="F248">
        <v>26.89</v>
      </c>
      <c r="G248">
        <v>7</v>
      </c>
      <c r="H248" t="s">
        <v>677</v>
      </c>
      <c r="I248" t="s">
        <v>21151</v>
      </c>
      <c r="J248" t="s">
        <v>21152</v>
      </c>
      <c r="K248" t="s">
        <v>14118</v>
      </c>
      <c r="L248" t="s">
        <v>21153</v>
      </c>
      <c r="M248" t="s">
        <v>21148</v>
      </c>
      <c r="N248" t="s">
        <v>639</v>
      </c>
      <c r="O248" t="s">
        <v>678</v>
      </c>
      <c r="P248" t="s">
        <v>23</v>
      </c>
      <c r="Q248" t="s">
        <v>679</v>
      </c>
      <c r="R248" t="s">
        <v>640</v>
      </c>
      <c r="S248" t="s">
        <v>21154</v>
      </c>
      <c r="T248" t="s">
        <v>21155</v>
      </c>
    </row>
    <row r="249" spans="1:20" x14ac:dyDescent="0.25">
      <c r="A249" t="s">
        <v>18</v>
      </c>
      <c r="B249" t="s">
        <v>19</v>
      </c>
      <c r="C249">
        <v>66.666666666666671</v>
      </c>
      <c r="D249">
        <v>3</v>
      </c>
      <c r="E249" t="s">
        <v>21156</v>
      </c>
      <c r="F249">
        <v>129</v>
      </c>
      <c r="G249">
        <v>0</v>
      </c>
      <c r="H249" t="s">
        <v>649</v>
      </c>
      <c r="I249" t="s">
        <v>8489</v>
      </c>
      <c r="J249" t="s">
        <v>21157</v>
      </c>
      <c r="K249" t="s">
        <v>952</v>
      </c>
      <c r="L249" t="s">
        <v>786</v>
      </c>
      <c r="M249" t="s">
        <v>21133</v>
      </c>
      <c r="N249" t="s">
        <v>639</v>
      </c>
      <c r="O249" t="s">
        <v>651</v>
      </c>
      <c r="P249" t="s">
        <v>26</v>
      </c>
      <c r="Q249" t="s">
        <v>652</v>
      </c>
      <c r="R249" t="s">
        <v>640</v>
      </c>
      <c r="S249" t="s">
        <v>21158</v>
      </c>
      <c r="T249" t="s">
        <v>21159</v>
      </c>
    </row>
    <row r="250" spans="1:20" x14ac:dyDescent="0.25">
      <c r="A250" t="s">
        <v>22</v>
      </c>
      <c r="B250" t="s">
        <v>27</v>
      </c>
      <c r="C250">
        <v>66.333333333333329</v>
      </c>
      <c r="D250">
        <v>3</v>
      </c>
      <c r="E250" t="s">
        <v>21160</v>
      </c>
      <c r="F250">
        <v>197</v>
      </c>
      <c r="G250">
        <v>0</v>
      </c>
      <c r="H250" t="s">
        <v>637</v>
      </c>
      <c r="I250" t="s">
        <v>21161</v>
      </c>
      <c r="J250" t="s">
        <v>646</v>
      </c>
      <c r="K250" t="s">
        <v>639</v>
      </c>
      <c r="L250" t="s">
        <v>640</v>
      </c>
      <c r="M250" t="s">
        <v>21162</v>
      </c>
      <c r="N250" t="s">
        <v>639</v>
      </c>
      <c r="O250" t="s">
        <v>641</v>
      </c>
      <c r="P250" t="s">
        <v>5</v>
      </c>
      <c r="Q250" t="s">
        <v>642</v>
      </c>
      <c r="R250" t="s">
        <v>640</v>
      </c>
      <c r="S250" t="s">
        <v>21163</v>
      </c>
      <c r="T250" t="s">
        <v>21162</v>
      </c>
    </row>
    <row r="251" spans="1:20" x14ac:dyDescent="0.25">
      <c r="A251" t="s">
        <v>241</v>
      </c>
      <c r="B251" t="s">
        <v>742</v>
      </c>
      <c r="C251">
        <v>92.65</v>
      </c>
      <c r="D251">
        <v>1</v>
      </c>
      <c r="E251" t="s">
        <v>21164</v>
      </c>
      <c r="F251">
        <v>185.3</v>
      </c>
      <c r="G251">
        <v>0</v>
      </c>
      <c r="H251" t="s">
        <v>677</v>
      </c>
      <c r="I251" t="s">
        <v>21165</v>
      </c>
      <c r="J251" t="s">
        <v>21166</v>
      </c>
      <c r="K251" t="s">
        <v>18448</v>
      </c>
      <c r="L251" t="s">
        <v>21167</v>
      </c>
      <c r="M251" t="s">
        <v>21168</v>
      </c>
      <c r="N251" t="s">
        <v>639</v>
      </c>
      <c r="O251" t="s">
        <v>678</v>
      </c>
      <c r="P251" t="s">
        <v>23</v>
      </c>
      <c r="Q251" t="s">
        <v>679</v>
      </c>
      <c r="R251" t="s">
        <v>640</v>
      </c>
      <c r="S251" t="s">
        <v>21169</v>
      </c>
      <c r="T251" t="s">
        <v>21168</v>
      </c>
    </row>
    <row r="252" spans="1:20" x14ac:dyDescent="0.25">
      <c r="A252" t="s">
        <v>601</v>
      </c>
      <c r="B252" t="s">
        <v>742</v>
      </c>
      <c r="C252">
        <v>92.65</v>
      </c>
      <c r="D252">
        <v>1</v>
      </c>
      <c r="E252" t="s">
        <v>21164</v>
      </c>
      <c r="F252">
        <v>185.3</v>
      </c>
      <c r="G252">
        <v>0</v>
      </c>
      <c r="H252" t="s">
        <v>677</v>
      </c>
      <c r="I252" t="s">
        <v>21165</v>
      </c>
      <c r="J252" t="s">
        <v>21166</v>
      </c>
      <c r="K252" t="s">
        <v>18448</v>
      </c>
      <c r="L252" t="s">
        <v>21167</v>
      </c>
      <c r="M252" t="s">
        <v>21168</v>
      </c>
      <c r="N252" t="s">
        <v>639</v>
      </c>
      <c r="O252" t="s">
        <v>678</v>
      </c>
      <c r="P252" t="s">
        <v>23</v>
      </c>
      <c r="Q252" t="s">
        <v>679</v>
      </c>
      <c r="R252" t="s">
        <v>640</v>
      </c>
      <c r="S252" t="s">
        <v>21169</v>
      </c>
      <c r="T252" t="s">
        <v>21168</v>
      </c>
    </row>
    <row r="253" spans="1:20" x14ac:dyDescent="0.25">
      <c r="A253" t="s">
        <v>101</v>
      </c>
      <c r="B253" t="s">
        <v>12585</v>
      </c>
      <c r="C253">
        <v>120</v>
      </c>
      <c r="D253">
        <v>1</v>
      </c>
      <c r="E253" t="s">
        <v>21170</v>
      </c>
      <c r="F253">
        <v>89</v>
      </c>
      <c r="G253">
        <v>0</v>
      </c>
      <c r="H253" t="s">
        <v>637</v>
      </c>
      <c r="I253" t="s">
        <v>6357</v>
      </c>
      <c r="J253" t="s">
        <v>698</v>
      </c>
      <c r="K253" t="s">
        <v>639</v>
      </c>
      <c r="L253" t="s">
        <v>640</v>
      </c>
      <c r="M253" t="s">
        <v>21168</v>
      </c>
      <c r="N253" t="s">
        <v>639</v>
      </c>
      <c r="O253" t="s">
        <v>647</v>
      </c>
      <c r="P253" t="s">
        <v>5</v>
      </c>
      <c r="Q253" t="s">
        <v>648</v>
      </c>
      <c r="R253" t="s">
        <v>640</v>
      </c>
      <c r="S253" t="s">
        <v>21171</v>
      </c>
      <c r="T253" t="s">
        <v>21172</v>
      </c>
    </row>
    <row r="254" spans="1:20" x14ac:dyDescent="0.25">
      <c r="A254" t="s">
        <v>239</v>
      </c>
      <c r="B254" t="s">
        <v>245</v>
      </c>
      <c r="C254">
        <v>159</v>
      </c>
      <c r="D254">
        <v>1</v>
      </c>
      <c r="E254" t="s">
        <v>21173</v>
      </c>
      <c r="F254">
        <v>99</v>
      </c>
      <c r="G254">
        <v>0</v>
      </c>
      <c r="H254" t="s">
        <v>637</v>
      </c>
      <c r="I254" t="s">
        <v>13458</v>
      </c>
      <c r="J254" t="s">
        <v>670</v>
      </c>
      <c r="K254" t="s">
        <v>639</v>
      </c>
      <c r="L254" t="s">
        <v>640</v>
      </c>
      <c r="M254" t="s">
        <v>21174</v>
      </c>
      <c r="N254" t="s">
        <v>639</v>
      </c>
      <c r="O254" t="s">
        <v>641</v>
      </c>
      <c r="P254" t="s">
        <v>5</v>
      </c>
      <c r="Q254" t="s">
        <v>642</v>
      </c>
      <c r="R254" t="s">
        <v>640</v>
      </c>
      <c r="S254" t="s">
        <v>21175</v>
      </c>
      <c r="T254" t="s">
        <v>21174</v>
      </c>
    </row>
    <row r="255" spans="1:20" x14ac:dyDescent="0.25">
      <c r="A255" t="s">
        <v>22</v>
      </c>
      <c r="B255" t="s">
        <v>27</v>
      </c>
      <c r="C255">
        <v>80</v>
      </c>
      <c r="D255">
        <v>1</v>
      </c>
      <c r="E255" t="s">
        <v>21176</v>
      </c>
      <c r="F255">
        <v>80</v>
      </c>
      <c r="G255">
        <v>0</v>
      </c>
      <c r="H255" t="s">
        <v>649</v>
      </c>
      <c r="I255" t="s">
        <v>21177</v>
      </c>
      <c r="J255" t="s">
        <v>21178</v>
      </c>
      <c r="K255" t="s">
        <v>21179</v>
      </c>
      <c r="L255" t="s">
        <v>9343</v>
      </c>
      <c r="M255" t="s">
        <v>21180</v>
      </c>
      <c r="N255" t="s">
        <v>639</v>
      </c>
      <c r="O255" t="s">
        <v>651</v>
      </c>
      <c r="P255" t="s">
        <v>26</v>
      </c>
      <c r="Q255" t="s">
        <v>652</v>
      </c>
      <c r="R255" t="s">
        <v>640</v>
      </c>
      <c r="S255" t="s">
        <v>21181</v>
      </c>
      <c r="T255" t="s">
        <v>21182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21183</v>
      </c>
      <c r="F256">
        <v>200</v>
      </c>
      <c r="G256">
        <v>0</v>
      </c>
      <c r="H256" t="s">
        <v>637</v>
      </c>
      <c r="I256" t="s">
        <v>21184</v>
      </c>
      <c r="J256" t="s">
        <v>727</v>
      </c>
      <c r="K256" t="s">
        <v>639</v>
      </c>
      <c r="L256" t="s">
        <v>640</v>
      </c>
      <c r="M256" t="s">
        <v>21185</v>
      </c>
      <c r="N256" t="s">
        <v>639</v>
      </c>
      <c r="O256" t="s">
        <v>647</v>
      </c>
      <c r="P256" t="s">
        <v>5</v>
      </c>
      <c r="Q256" t="s">
        <v>648</v>
      </c>
      <c r="R256" t="s">
        <v>640</v>
      </c>
      <c r="S256" t="s">
        <v>21186</v>
      </c>
      <c r="T256" t="s">
        <v>21187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21188</v>
      </c>
      <c r="F257">
        <v>200</v>
      </c>
      <c r="G257">
        <v>0</v>
      </c>
      <c r="H257" t="s">
        <v>637</v>
      </c>
      <c r="I257" t="s">
        <v>21189</v>
      </c>
      <c r="J257" t="s">
        <v>670</v>
      </c>
      <c r="K257" t="s">
        <v>639</v>
      </c>
      <c r="L257" t="s">
        <v>640</v>
      </c>
      <c r="M257" t="s">
        <v>21190</v>
      </c>
      <c r="N257" t="s">
        <v>639</v>
      </c>
      <c r="O257" t="s">
        <v>647</v>
      </c>
      <c r="P257" t="s">
        <v>5</v>
      </c>
      <c r="Q257" t="s">
        <v>648</v>
      </c>
      <c r="R257" t="s">
        <v>640</v>
      </c>
      <c r="S257" t="s">
        <v>21191</v>
      </c>
      <c r="T257" t="s">
        <v>21190</v>
      </c>
    </row>
    <row r="258" spans="1:20" x14ac:dyDescent="0.25">
      <c r="A258" t="s">
        <v>22</v>
      </c>
      <c r="B258" t="s">
        <v>27</v>
      </c>
      <c r="C258">
        <v>66.333333333333329</v>
      </c>
      <c r="D258">
        <v>3</v>
      </c>
      <c r="E258" t="s">
        <v>21192</v>
      </c>
      <c r="F258">
        <v>1050</v>
      </c>
      <c r="G258">
        <v>0</v>
      </c>
      <c r="H258" t="s">
        <v>649</v>
      </c>
      <c r="I258" t="s">
        <v>4079</v>
      </c>
      <c r="J258" t="s">
        <v>4080</v>
      </c>
      <c r="K258" t="s">
        <v>4081</v>
      </c>
      <c r="L258" t="s">
        <v>737</v>
      </c>
      <c r="M258" t="s">
        <v>21193</v>
      </c>
      <c r="N258" t="s">
        <v>639</v>
      </c>
      <c r="O258" t="s">
        <v>651</v>
      </c>
      <c r="P258" t="s">
        <v>26</v>
      </c>
      <c r="Q258" t="s">
        <v>652</v>
      </c>
      <c r="R258" t="s">
        <v>640</v>
      </c>
      <c r="S258" t="s">
        <v>21194</v>
      </c>
      <c r="T258" t="s">
        <v>21195</v>
      </c>
    </row>
    <row r="259" spans="1:20" x14ac:dyDescent="0.25">
      <c r="A259" t="s">
        <v>22</v>
      </c>
      <c r="B259" t="s">
        <v>27</v>
      </c>
      <c r="C259">
        <v>69.900000000000006</v>
      </c>
      <c r="D259">
        <v>10</v>
      </c>
      <c r="E259" t="s">
        <v>21192</v>
      </c>
      <c r="F259">
        <v>1050</v>
      </c>
      <c r="G259">
        <v>0</v>
      </c>
      <c r="H259" t="s">
        <v>649</v>
      </c>
      <c r="I259" t="s">
        <v>4079</v>
      </c>
      <c r="J259" t="s">
        <v>4080</v>
      </c>
      <c r="K259" t="s">
        <v>4081</v>
      </c>
      <c r="L259" t="s">
        <v>737</v>
      </c>
      <c r="M259" t="s">
        <v>21193</v>
      </c>
      <c r="N259" t="s">
        <v>639</v>
      </c>
      <c r="O259" t="s">
        <v>651</v>
      </c>
      <c r="P259" t="s">
        <v>26</v>
      </c>
      <c r="Q259" t="s">
        <v>652</v>
      </c>
      <c r="R259" t="s">
        <v>640</v>
      </c>
      <c r="S259" t="s">
        <v>21194</v>
      </c>
      <c r="T259" t="s">
        <v>21195</v>
      </c>
    </row>
    <row r="260" spans="1:20" x14ac:dyDescent="0.25">
      <c r="A260" t="s">
        <v>240</v>
      </c>
      <c r="B260" t="s">
        <v>246</v>
      </c>
      <c r="C260">
        <v>159</v>
      </c>
      <c r="D260">
        <v>1</v>
      </c>
      <c r="E260" t="s">
        <v>21196</v>
      </c>
      <c r="F260">
        <v>99</v>
      </c>
      <c r="G260">
        <v>0</v>
      </c>
      <c r="H260" t="s">
        <v>637</v>
      </c>
      <c r="I260" t="s">
        <v>21197</v>
      </c>
      <c r="J260" t="s">
        <v>719</v>
      </c>
      <c r="K260" t="s">
        <v>639</v>
      </c>
      <c r="L260" t="s">
        <v>640</v>
      </c>
      <c r="M260" t="s">
        <v>21198</v>
      </c>
      <c r="N260" t="s">
        <v>639</v>
      </c>
      <c r="O260" t="s">
        <v>647</v>
      </c>
      <c r="P260" t="s">
        <v>5</v>
      </c>
      <c r="Q260" t="s">
        <v>648</v>
      </c>
      <c r="R260" t="s">
        <v>640</v>
      </c>
      <c r="S260" t="s">
        <v>21199</v>
      </c>
      <c r="T260" t="s">
        <v>21198</v>
      </c>
    </row>
    <row r="261" spans="1:20" x14ac:dyDescent="0.25">
      <c r="A261" t="s">
        <v>77</v>
      </c>
      <c r="B261" t="s">
        <v>78</v>
      </c>
      <c r="C261">
        <v>49</v>
      </c>
      <c r="D261">
        <v>2</v>
      </c>
      <c r="E261" t="s">
        <v>21200</v>
      </c>
      <c r="F261">
        <v>158</v>
      </c>
      <c r="G261">
        <v>60</v>
      </c>
      <c r="H261" t="s">
        <v>649</v>
      </c>
      <c r="I261" t="s">
        <v>21201</v>
      </c>
      <c r="J261" t="s">
        <v>21202</v>
      </c>
      <c r="K261" t="s">
        <v>21203</v>
      </c>
      <c r="L261" t="s">
        <v>4076</v>
      </c>
      <c r="M261" t="s">
        <v>21204</v>
      </c>
      <c r="N261" t="s">
        <v>639</v>
      </c>
      <c r="O261" t="s">
        <v>656</v>
      </c>
      <c r="P261" t="s">
        <v>26</v>
      </c>
      <c r="Q261" t="s">
        <v>652</v>
      </c>
      <c r="R261" t="s">
        <v>640</v>
      </c>
      <c r="S261" t="s">
        <v>21205</v>
      </c>
      <c r="T261" t="s">
        <v>21206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3</v>
      </c>
      <c r="E262" t="s">
        <v>21207</v>
      </c>
      <c r="F262">
        <v>100</v>
      </c>
      <c r="G262">
        <v>0</v>
      </c>
      <c r="H262" t="s">
        <v>637</v>
      </c>
      <c r="I262" t="s">
        <v>21208</v>
      </c>
      <c r="J262" t="s">
        <v>646</v>
      </c>
      <c r="K262" t="s">
        <v>639</v>
      </c>
      <c r="L262" t="s">
        <v>640</v>
      </c>
      <c r="M262" t="s">
        <v>21209</v>
      </c>
      <c r="N262" t="s">
        <v>639</v>
      </c>
      <c r="O262" t="s">
        <v>641</v>
      </c>
      <c r="P262" t="s">
        <v>5</v>
      </c>
      <c r="Q262" t="s">
        <v>642</v>
      </c>
      <c r="R262" t="s">
        <v>640</v>
      </c>
      <c r="S262" t="s">
        <v>21210</v>
      </c>
      <c r="T262" t="s">
        <v>21209</v>
      </c>
    </row>
    <row r="263" spans="1:20" x14ac:dyDescent="0.25">
      <c r="A263" t="s">
        <v>240</v>
      </c>
      <c r="B263" t="s">
        <v>742</v>
      </c>
      <c r="C263">
        <v>79.14</v>
      </c>
      <c r="D263">
        <v>1</v>
      </c>
      <c r="E263" t="s">
        <v>21211</v>
      </c>
      <c r="F263">
        <v>165.27</v>
      </c>
      <c r="G263">
        <v>7</v>
      </c>
      <c r="H263" t="s">
        <v>677</v>
      </c>
      <c r="I263" t="s">
        <v>21212</v>
      </c>
      <c r="J263" t="s">
        <v>21213</v>
      </c>
      <c r="K263" t="s">
        <v>6345</v>
      </c>
      <c r="L263" t="s">
        <v>21214</v>
      </c>
      <c r="M263" t="s">
        <v>21215</v>
      </c>
      <c r="N263" t="s">
        <v>639</v>
      </c>
      <c r="O263" t="s">
        <v>678</v>
      </c>
      <c r="P263" t="s">
        <v>23</v>
      </c>
      <c r="Q263" t="s">
        <v>679</v>
      </c>
      <c r="R263" t="s">
        <v>640</v>
      </c>
      <c r="S263" t="s">
        <v>21216</v>
      </c>
      <c r="T263" t="s">
        <v>21215</v>
      </c>
    </row>
    <row r="264" spans="1:20" x14ac:dyDescent="0.25">
      <c r="A264" t="s">
        <v>239</v>
      </c>
      <c r="B264" t="s">
        <v>742</v>
      </c>
      <c r="C264">
        <v>79.13</v>
      </c>
      <c r="D264">
        <v>1</v>
      </c>
      <c r="E264" t="s">
        <v>21211</v>
      </c>
      <c r="F264">
        <v>165.27</v>
      </c>
      <c r="G264">
        <v>7</v>
      </c>
      <c r="H264" t="s">
        <v>677</v>
      </c>
      <c r="I264" t="s">
        <v>21212</v>
      </c>
      <c r="J264" t="s">
        <v>21213</v>
      </c>
      <c r="K264" t="s">
        <v>6345</v>
      </c>
      <c r="L264" t="s">
        <v>21214</v>
      </c>
      <c r="M264" t="s">
        <v>21215</v>
      </c>
      <c r="N264" t="s">
        <v>639</v>
      </c>
      <c r="O264" t="s">
        <v>678</v>
      </c>
      <c r="P264" t="s">
        <v>23</v>
      </c>
      <c r="Q264" t="s">
        <v>679</v>
      </c>
      <c r="R264" t="s">
        <v>640</v>
      </c>
      <c r="S264" t="s">
        <v>21216</v>
      </c>
      <c r="T264" t="s">
        <v>21215</v>
      </c>
    </row>
    <row r="265" spans="1:20" x14ac:dyDescent="0.25">
      <c r="A265" t="s">
        <v>241</v>
      </c>
      <c r="B265" t="s">
        <v>247</v>
      </c>
      <c r="C265">
        <v>139</v>
      </c>
      <c r="D265">
        <v>1</v>
      </c>
      <c r="E265" t="s">
        <v>21217</v>
      </c>
      <c r="F265">
        <v>215</v>
      </c>
      <c r="G265">
        <v>0</v>
      </c>
      <c r="H265" t="s">
        <v>751</v>
      </c>
      <c r="I265" t="s">
        <v>21218</v>
      </c>
      <c r="J265" t="s">
        <v>21219</v>
      </c>
      <c r="K265" t="s">
        <v>11555</v>
      </c>
      <c r="L265" t="s">
        <v>21220</v>
      </c>
      <c r="M265" t="s">
        <v>21221</v>
      </c>
      <c r="N265" t="s">
        <v>1010</v>
      </c>
      <c r="O265" t="s">
        <v>753</v>
      </c>
      <c r="P265" t="s">
        <v>744</v>
      </c>
      <c r="Q265" t="s">
        <v>745</v>
      </c>
      <c r="R265" t="s">
        <v>640</v>
      </c>
      <c r="S265" t="s">
        <v>21222</v>
      </c>
      <c r="T265" t="s">
        <v>21223</v>
      </c>
    </row>
    <row r="266" spans="1:20" x14ac:dyDescent="0.25">
      <c r="A266" t="s">
        <v>240</v>
      </c>
      <c r="B266" t="s">
        <v>246</v>
      </c>
      <c r="C266">
        <v>139</v>
      </c>
      <c r="D266">
        <v>1</v>
      </c>
      <c r="E266" t="s">
        <v>21217</v>
      </c>
      <c r="F266">
        <v>215</v>
      </c>
      <c r="G266">
        <v>0</v>
      </c>
      <c r="H266" t="s">
        <v>751</v>
      </c>
      <c r="I266" t="s">
        <v>21218</v>
      </c>
      <c r="J266" t="s">
        <v>21219</v>
      </c>
      <c r="K266" t="s">
        <v>11555</v>
      </c>
      <c r="L266" t="s">
        <v>21220</v>
      </c>
      <c r="M266" t="s">
        <v>21221</v>
      </c>
      <c r="N266" t="s">
        <v>1010</v>
      </c>
      <c r="O266" t="s">
        <v>753</v>
      </c>
      <c r="P266" t="s">
        <v>744</v>
      </c>
      <c r="Q266" t="s">
        <v>745</v>
      </c>
      <c r="R266" t="s">
        <v>640</v>
      </c>
      <c r="S266" t="s">
        <v>21222</v>
      </c>
      <c r="T266" t="s">
        <v>21223</v>
      </c>
    </row>
    <row r="267" spans="1:20" x14ac:dyDescent="0.25">
      <c r="A267" t="s">
        <v>239</v>
      </c>
      <c r="B267" t="s">
        <v>245</v>
      </c>
      <c r="C267">
        <v>159</v>
      </c>
      <c r="D267">
        <v>1</v>
      </c>
      <c r="E267" t="s">
        <v>21224</v>
      </c>
      <c r="F267">
        <v>99</v>
      </c>
      <c r="G267">
        <v>0</v>
      </c>
      <c r="H267" t="s">
        <v>637</v>
      </c>
      <c r="I267" t="s">
        <v>21225</v>
      </c>
      <c r="J267" t="s">
        <v>653</v>
      </c>
      <c r="K267" t="s">
        <v>639</v>
      </c>
      <c r="L267" t="s">
        <v>640</v>
      </c>
      <c r="M267" t="s">
        <v>21223</v>
      </c>
      <c r="N267" t="s">
        <v>639</v>
      </c>
      <c r="O267" t="s">
        <v>641</v>
      </c>
      <c r="P267" t="s">
        <v>5</v>
      </c>
      <c r="Q267" t="s">
        <v>642</v>
      </c>
      <c r="R267" t="s">
        <v>640</v>
      </c>
      <c r="S267" t="s">
        <v>21226</v>
      </c>
      <c r="T267" t="s">
        <v>21223</v>
      </c>
    </row>
    <row r="268" spans="1:20" x14ac:dyDescent="0.25">
      <c r="A268" t="s">
        <v>239</v>
      </c>
      <c r="B268" t="s">
        <v>245</v>
      </c>
      <c r="C268">
        <v>159</v>
      </c>
      <c r="D268">
        <v>1</v>
      </c>
      <c r="E268" t="s">
        <v>21227</v>
      </c>
      <c r="F268">
        <v>100</v>
      </c>
      <c r="G268">
        <v>1</v>
      </c>
      <c r="H268" t="s">
        <v>637</v>
      </c>
      <c r="I268" t="s">
        <v>21228</v>
      </c>
      <c r="J268" t="s">
        <v>21229</v>
      </c>
      <c r="K268" t="s">
        <v>639</v>
      </c>
      <c r="L268" t="s">
        <v>640</v>
      </c>
      <c r="M268" t="s">
        <v>21230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21231</v>
      </c>
      <c r="T268" t="s">
        <v>21230</v>
      </c>
    </row>
    <row r="269" spans="1:20" x14ac:dyDescent="0.25">
      <c r="A269" t="s">
        <v>241</v>
      </c>
      <c r="B269" t="s">
        <v>247</v>
      </c>
      <c r="C269">
        <v>139</v>
      </c>
      <c r="D269">
        <v>1</v>
      </c>
      <c r="E269" t="s">
        <v>21232</v>
      </c>
      <c r="F269">
        <v>215</v>
      </c>
      <c r="G269">
        <v>0</v>
      </c>
      <c r="H269" t="s">
        <v>751</v>
      </c>
      <c r="I269" t="s">
        <v>21233</v>
      </c>
      <c r="J269" t="s">
        <v>21234</v>
      </c>
      <c r="K269" t="s">
        <v>1732</v>
      </c>
      <c r="L269" t="s">
        <v>21235</v>
      </c>
      <c r="M269" t="s">
        <v>21230</v>
      </c>
      <c r="N269" t="s">
        <v>1010</v>
      </c>
      <c r="O269" t="s">
        <v>753</v>
      </c>
      <c r="P269" t="s">
        <v>744</v>
      </c>
      <c r="Q269" t="s">
        <v>745</v>
      </c>
      <c r="R269" t="s">
        <v>640</v>
      </c>
      <c r="S269" t="s">
        <v>21236</v>
      </c>
      <c r="T269" t="s">
        <v>21230</v>
      </c>
    </row>
    <row r="270" spans="1:20" x14ac:dyDescent="0.25">
      <c r="A270" t="s">
        <v>239</v>
      </c>
      <c r="B270" t="s">
        <v>245</v>
      </c>
      <c r="C270">
        <v>139</v>
      </c>
      <c r="D270">
        <v>1</v>
      </c>
      <c r="E270" t="s">
        <v>21232</v>
      </c>
      <c r="F270">
        <v>215</v>
      </c>
      <c r="G270">
        <v>0</v>
      </c>
      <c r="H270" t="s">
        <v>751</v>
      </c>
      <c r="I270" t="s">
        <v>21233</v>
      </c>
      <c r="J270" t="s">
        <v>21234</v>
      </c>
      <c r="K270" t="s">
        <v>1732</v>
      </c>
      <c r="L270" t="s">
        <v>21235</v>
      </c>
      <c r="M270" t="s">
        <v>21230</v>
      </c>
      <c r="N270" t="s">
        <v>1010</v>
      </c>
      <c r="O270" t="s">
        <v>753</v>
      </c>
      <c r="P270" t="s">
        <v>744</v>
      </c>
      <c r="Q270" t="s">
        <v>745</v>
      </c>
      <c r="R270" t="s">
        <v>640</v>
      </c>
      <c r="S270" t="s">
        <v>21236</v>
      </c>
      <c r="T270" t="s">
        <v>21230</v>
      </c>
    </row>
    <row r="271" spans="1:20" x14ac:dyDescent="0.25">
      <c r="A271" t="s">
        <v>241</v>
      </c>
      <c r="B271" t="s">
        <v>247</v>
      </c>
      <c r="C271">
        <v>139</v>
      </c>
      <c r="D271">
        <v>1</v>
      </c>
      <c r="E271" t="s">
        <v>21237</v>
      </c>
      <c r="F271">
        <v>215</v>
      </c>
      <c r="G271">
        <v>0</v>
      </c>
      <c r="H271" t="s">
        <v>751</v>
      </c>
      <c r="I271" t="s">
        <v>21238</v>
      </c>
      <c r="J271" t="s">
        <v>21239</v>
      </c>
      <c r="K271" t="s">
        <v>21240</v>
      </c>
      <c r="L271" t="s">
        <v>21241</v>
      </c>
      <c r="M271" t="s">
        <v>21242</v>
      </c>
      <c r="N271" t="s">
        <v>1010</v>
      </c>
      <c r="O271" t="s">
        <v>753</v>
      </c>
      <c r="P271" t="s">
        <v>744</v>
      </c>
      <c r="Q271" t="s">
        <v>745</v>
      </c>
      <c r="R271" t="s">
        <v>640</v>
      </c>
      <c r="S271" t="s">
        <v>21243</v>
      </c>
      <c r="T271" t="s">
        <v>21242</v>
      </c>
    </row>
    <row r="272" spans="1:20" x14ac:dyDescent="0.25">
      <c r="A272" t="s">
        <v>240</v>
      </c>
      <c r="B272" t="s">
        <v>246</v>
      </c>
      <c r="C272">
        <v>139</v>
      </c>
      <c r="D272">
        <v>1</v>
      </c>
      <c r="E272" t="s">
        <v>21237</v>
      </c>
      <c r="F272">
        <v>215</v>
      </c>
      <c r="G272">
        <v>0</v>
      </c>
      <c r="H272" t="s">
        <v>751</v>
      </c>
      <c r="I272" t="s">
        <v>21238</v>
      </c>
      <c r="J272" t="s">
        <v>21239</v>
      </c>
      <c r="K272" t="s">
        <v>21240</v>
      </c>
      <c r="L272" t="s">
        <v>21241</v>
      </c>
      <c r="M272" t="s">
        <v>21242</v>
      </c>
      <c r="N272" t="s">
        <v>1010</v>
      </c>
      <c r="O272" t="s">
        <v>753</v>
      </c>
      <c r="P272" t="s">
        <v>744</v>
      </c>
      <c r="Q272" t="s">
        <v>745</v>
      </c>
      <c r="R272" t="s">
        <v>640</v>
      </c>
      <c r="S272" t="s">
        <v>21243</v>
      </c>
      <c r="T272" t="s">
        <v>21242</v>
      </c>
    </row>
    <row r="273" spans="1:20" x14ac:dyDescent="0.25">
      <c r="A273" t="s">
        <v>601</v>
      </c>
      <c r="B273" t="s">
        <v>602</v>
      </c>
      <c r="C273">
        <v>99.5</v>
      </c>
      <c r="D273">
        <v>1</v>
      </c>
      <c r="E273" t="s">
        <v>21244</v>
      </c>
      <c r="F273">
        <v>199</v>
      </c>
      <c r="G273">
        <v>0</v>
      </c>
      <c r="H273" t="s">
        <v>751</v>
      </c>
      <c r="I273" t="s">
        <v>21245</v>
      </c>
      <c r="J273" t="s">
        <v>21246</v>
      </c>
      <c r="K273" t="s">
        <v>21247</v>
      </c>
      <c r="L273" t="s">
        <v>21248</v>
      </c>
      <c r="M273" t="s">
        <v>21249</v>
      </c>
      <c r="N273" t="s">
        <v>1010</v>
      </c>
      <c r="O273" t="s">
        <v>753</v>
      </c>
      <c r="P273" t="s">
        <v>744</v>
      </c>
      <c r="Q273" t="s">
        <v>745</v>
      </c>
      <c r="R273" t="s">
        <v>640</v>
      </c>
      <c r="S273" t="s">
        <v>21250</v>
      </c>
      <c r="T273" t="s">
        <v>21249</v>
      </c>
    </row>
    <row r="274" spans="1:20" x14ac:dyDescent="0.25">
      <c r="A274" t="s">
        <v>240</v>
      </c>
      <c r="B274" t="s">
        <v>246</v>
      </c>
      <c r="C274">
        <v>99.5</v>
      </c>
      <c r="D274">
        <v>1</v>
      </c>
      <c r="E274" t="s">
        <v>21244</v>
      </c>
      <c r="F274">
        <v>199</v>
      </c>
      <c r="G274">
        <v>0</v>
      </c>
      <c r="H274" t="s">
        <v>751</v>
      </c>
      <c r="I274" t="s">
        <v>21245</v>
      </c>
      <c r="J274" t="s">
        <v>21246</v>
      </c>
      <c r="K274" t="s">
        <v>21247</v>
      </c>
      <c r="L274" t="s">
        <v>21248</v>
      </c>
      <c r="M274" t="s">
        <v>21249</v>
      </c>
      <c r="N274" t="s">
        <v>1010</v>
      </c>
      <c r="O274" t="s">
        <v>753</v>
      </c>
      <c r="P274" t="s">
        <v>744</v>
      </c>
      <c r="Q274" t="s">
        <v>745</v>
      </c>
      <c r="R274" t="s">
        <v>640</v>
      </c>
      <c r="S274" t="s">
        <v>21250</v>
      </c>
      <c r="T274" t="s">
        <v>21249</v>
      </c>
    </row>
    <row r="275" spans="1:20" x14ac:dyDescent="0.25">
      <c r="A275" t="s">
        <v>18</v>
      </c>
      <c r="B275" t="s">
        <v>19</v>
      </c>
      <c r="C275">
        <v>50</v>
      </c>
      <c r="D275">
        <v>10</v>
      </c>
      <c r="E275" t="s">
        <v>21251</v>
      </c>
      <c r="F275">
        <v>399</v>
      </c>
      <c r="G275">
        <v>0</v>
      </c>
      <c r="H275" t="s">
        <v>751</v>
      </c>
      <c r="I275" t="s">
        <v>21252</v>
      </c>
      <c r="J275" t="s">
        <v>21253</v>
      </c>
      <c r="K275" t="s">
        <v>912</v>
      </c>
      <c r="L275" t="s">
        <v>21254</v>
      </c>
      <c r="M275" t="s">
        <v>21255</v>
      </c>
      <c r="N275" t="s">
        <v>1010</v>
      </c>
      <c r="O275" t="s">
        <v>743</v>
      </c>
      <c r="P275" t="s">
        <v>744</v>
      </c>
      <c r="Q275" t="s">
        <v>745</v>
      </c>
      <c r="R275" t="s">
        <v>640</v>
      </c>
      <c r="S275" t="s">
        <v>21256</v>
      </c>
      <c r="T275" t="s">
        <v>21257</v>
      </c>
    </row>
    <row r="276" spans="1:20" x14ac:dyDescent="0.25">
      <c r="A276" t="s">
        <v>18</v>
      </c>
      <c r="B276" t="s">
        <v>19</v>
      </c>
      <c r="C276">
        <v>66.666666666666671</v>
      </c>
      <c r="D276">
        <v>3</v>
      </c>
      <c r="E276" t="s">
        <v>21258</v>
      </c>
      <c r="F276">
        <v>135</v>
      </c>
      <c r="G276">
        <v>0</v>
      </c>
      <c r="H276" t="s">
        <v>637</v>
      </c>
      <c r="I276" t="s">
        <v>12636</v>
      </c>
      <c r="J276" t="s">
        <v>644</v>
      </c>
      <c r="K276" t="s">
        <v>639</v>
      </c>
      <c r="L276" t="s">
        <v>640</v>
      </c>
      <c r="M276" t="s">
        <v>21255</v>
      </c>
      <c r="N276" t="s">
        <v>639</v>
      </c>
      <c r="O276" t="s">
        <v>641</v>
      </c>
      <c r="P276" t="s">
        <v>5</v>
      </c>
      <c r="Q276" t="s">
        <v>642</v>
      </c>
      <c r="R276" t="s">
        <v>21259</v>
      </c>
      <c r="S276" t="s">
        <v>21260</v>
      </c>
      <c r="T276" t="s">
        <v>21255</v>
      </c>
    </row>
    <row r="277" spans="1:20" x14ac:dyDescent="0.25">
      <c r="A277" t="s">
        <v>147</v>
      </c>
      <c r="B277" t="s">
        <v>148</v>
      </c>
      <c r="C277">
        <v>65</v>
      </c>
      <c r="D277">
        <v>1</v>
      </c>
      <c r="E277" t="s">
        <v>21258</v>
      </c>
      <c r="F277">
        <v>135</v>
      </c>
      <c r="G277">
        <v>0</v>
      </c>
      <c r="H277" t="s">
        <v>637</v>
      </c>
      <c r="I277" t="s">
        <v>12636</v>
      </c>
      <c r="J277" t="s">
        <v>644</v>
      </c>
      <c r="K277" t="s">
        <v>639</v>
      </c>
      <c r="L277" t="s">
        <v>640</v>
      </c>
      <c r="M277" t="s">
        <v>21255</v>
      </c>
      <c r="N277" t="s">
        <v>639</v>
      </c>
      <c r="O277" t="s">
        <v>641</v>
      </c>
      <c r="P277" t="s">
        <v>5</v>
      </c>
      <c r="Q277" t="s">
        <v>642</v>
      </c>
      <c r="R277" t="s">
        <v>21259</v>
      </c>
      <c r="S277" t="s">
        <v>21260</v>
      </c>
      <c r="T277" t="s">
        <v>21255</v>
      </c>
    </row>
    <row r="278" spans="1:20" x14ac:dyDescent="0.25">
      <c r="A278" t="s">
        <v>147</v>
      </c>
      <c r="B278" t="s">
        <v>148</v>
      </c>
      <c r="C278">
        <v>50</v>
      </c>
      <c r="D278">
        <v>6</v>
      </c>
      <c r="E278" t="s">
        <v>21261</v>
      </c>
      <c r="F278">
        <v>200</v>
      </c>
      <c r="G278">
        <v>0</v>
      </c>
      <c r="H278" t="s">
        <v>637</v>
      </c>
      <c r="I278" t="s">
        <v>21262</v>
      </c>
      <c r="J278" t="s">
        <v>713</v>
      </c>
      <c r="K278" t="s">
        <v>639</v>
      </c>
      <c r="L278" t="s">
        <v>640</v>
      </c>
      <c r="M278" t="s">
        <v>21263</v>
      </c>
      <c r="N278" t="s">
        <v>639</v>
      </c>
      <c r="O278" t="s">
        <v>641</v>
      </c>
      <c r="P278" t="s">
        <v>5</v>
      </c>
      <c r="Q278" t="s">
        <v>642</v>
      </c>
      <c r="R278" t="s">
        <v>640</v>
      </c>
      <c r="S278" t="s">
        <v>21264</v>
      </c>
      <c r="T278" t="s">
        <v>21263</v>
      </c>
    </row>
    <row r="279" spans="1:20" x14ac:dyDescent="0.25">
      <c r="A279" t="s">
        <v>601</v>
      </c>
      <c r="B279" t="s">
        <v>602</v>
      </c>
      <c r="C279">
        <v>159</v>
      </c>
      <c r="D279">
        <v>1</v>
      </c>
      <c r="E279" t="s">
        <v>21265</v>
      </c>
      <c r="F279">
        <v>106</v>
      </c>
      <c r="G279">
        <v>7</v>
      </c>
      <c r="H279" t="s">
        <v>637</v>
      </c>
      <c r="I279" t="s">
        <v>21266</v>
      </c>
      <c r="J279" t="s">
        <v>663</v>
      </c>
      <c r="K279" t="s">
        <v>639</v>
      </c>
      <c r="L279" t="s">
        <v>640</v>
      </c>
      <c r="M279" t="s">
        <v>21267</v>
      </c>
      <c r="N279" t="s">
        <v>639</v>
      </c>
      <c r="O279" t="s">
        <v>641</v>
      </c>
      <c r="P279" t="s">
        <v>5</v>
      </c>
      <c r="Q279" t="s">
        <v>642</v>
      </c>
      <c r="R279" t="s">
        <v>640</v>
      </c>
      <c r="S279" t="s">
        <v>21268</v>
      </c>
      <c r="T279" t="s">
        <v>21267</v>
      </c>
    </row>
    <row r="280" spans="1:20" x14ac:dyDescent="0.25">
      <c r="A280" t="s">
        <v>77</v>
      </c>
      <c r="B280" t="s">
        <v>78</v>
      </c>
      <c r="C280">
        <v>33.333333333333336</v>
      </c>
      <c r="D280">
        <v>3</v>
      </c>
      <c r="E280" t="s">
        <v>21269</v>
      </c>
      <c r="F280">
        <v>147.99</v>
      </c>
      <c r="G280">
        <v>13</v>
      </c>
      <c r="H280" t="s">
        <v>637</v>
      </c>
      <c r="I280" t="s">
        <v>21270</v>
      </c>
      <c r="J280" t="s">
        <v>658</v>
      </c>
      <c r="K280" t="s">
        <v>639</v>
      </c>
      <c r="L280" t="s">
        <v>640</v>
      </c>
      <c r="M280" t="s">
        <v>21271</v>
      </c>
      <c r="N280" t="s">
        <v>639</v>
      </c>
      <c r="O280" t="s">
        <v>641</v>
      </c>
      <c r="P280" t="s">
        <v>5</v>
      </c>
      <c r="Q280" t="s">
        <v>642</v>
      </c>
      <c r="R280" t="s">
        <v>640</v>
      </c>
      <c r="S280" t="s">
        <v>21272</v>
      </c>
      <c r="T280" t="s">
        <v>21271</v>
      </c>
    </row>
    <row r="281" spans="1:20" x14ac:dyDescent="0.25">
      <c r="A281" t="s">
        <v>601</v>
      </c>
      <c r="B281" t="s">
        <v>602</v>
      </c>
      <c r="C281">
        <v>159</v>
      </c>
      <c r="D281">
        <v>1</v>
      </c>
      <c r="E281" t="s">
        <v>21273</v>
      </c>
      <c r="F281">
        <v>99</v>
      </c>
      <c r="G281">
        <v>0</v>
      </c>
      <c r="H281" t="s">
        <v>637</v>
      </c>
      <c r="I281" t="s">
        <v>21274</v>
      </c>
      <c r="J281" t="s">
        <v>657</v>
      </c>
      <c r="K281" t="s">
        <v>639</v>
      </c>
      <c r="L281" t="s">
        <v>640</v>
      </c>
      <c r="M281" t="s">
        <v>21275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21276</v>
      </c>
      <c r="T281" t="s">
        <v>21275</v>
      </c>
    </row>
    <row r="282" spans="1:20" x14ac:dyDescent="0.25">
      <c r="A282" t="s">
        <v>240</v>
      </c>
      <c r="B282" t="s">
        <v>246</v>
      </c>
      <c r="C282">
        <v>159</v>
      </c>
      <c r="D282">
        <v>1</v>
      </c>
      <c r="E282" t="s">
        <v>21277</v>
      </c>
      <c r="F282">
        <v>198</v>
      </c>
      <c r="G282">
        <v>0</v>
      </c>
      <c r="H282" t="s">
        <v>637</v>
      </c>
      <c r="I282" t="s">
        <v>21278</v>
      </c>
      <c r="J282" t="s">
        <v>722</v>
      </c>
      <c r="K282" t="s">
        <v>639</v>
      </c>
      <c r="L282" t="s">
        <v>640</v>
      </c>
      <c r="M282" t="s">
        <v>21279</v>
      </c>
      <c r="N282" t="s">
        <v>639</v>
      </c>
      <c r="O282" t="s">
        <v>641</v>
      </c>
      <c r="P282" t="s">
        <v>5</v>
      </c>
      <c r="Q282" t="s">
        <v>642</v>
      </c>
      <c r="R282" t="s">
        <v>640</v>
      </c>
      <c r="S282" t="s">
        <v>21280</v>
      </c>
      <c r="T282" t="s">
        <v>21279</v>
      </c>
    </row>
    <row r="283" spans="1:20" x14ac:dyDescent="0.25">
      <c r="A283" t="s">
        <v>239</v>
      </c>
      <c r="B283" t="s">
        <v>245</v>
      </c>
      <c r="C283">
        <v>159</v>
      </c>
      <c r="D283">
        <v>1</v>
      </c>
      <c r="E283" t="s">
        <v>21277</v>
      </c>
      <c r="F283">
        <v>198</v>
      </c>
      <c r="G283">
        <v>0</v>
      </c>
      <c r="H283" t="s">
        <v>637</v>
      </c>
      <c r="I283" t="s">
        <v>21278</v>
      </c>
      <c r="J283" t="s">
        <v>722</v>
      </c>
      <c r="K283" t="s">
        <v>639</v>
      </c>
      <c r="L283" t="s">
        <v>640</v>
      </c>
      <c r="M283" t="s">
        <v>21279</v>
      </c>
      <c r="N283" t="s">
        <v>639</v>
      </c>
      <c r="O283" t="s">
        <v>641</v>
      </c>
      <c r="P283" t="s">
        <v>5</v>
      </c>
      <c r="Q283" t="s">
        <v>642</v>
      </c>
      <c r="R283" t="s">
        <v>640</v>
      </c>
      <c r="S283" t="s">
        <v>21280</v>
      </c>
      <c r="T283" t="s">
        <v>21279</v>
      </c>
    </row>
    <row r="284" spans="1:20" x14ac:dyDescent="0.25">
      <c r="A284" t="s">
        <v>18</v>
      </c>
      <c r="B284" t="s">
        <v>19</v>
      </c>
      <c r="C284">
        <v>58</v>
      </c>
      <c r="D284">
        <v>1</v>
      </c>
      <c r="E284" t="s">
        <v>21281</v>
      </c>
      <c r="F284">
        <v>117</v>
      </c>
      <c r="G284">
        <v>0</v>
      </c>
      <c r="H284" t="s">
        <v>649</v>
      </c>
      <c r="I284" t="s">
        <v>21282</v>
      </c>
      <c r="J284" t="s">
        <v>21283</v>
      </c>
      <c r="K284" t="s">
        <v>888</v>
      </c>
      <c r="L284" t="s">
        <v>5533</v>
      </c>
      <c r="M284" t="s">
        <v>21284</v>
      </c>
      <c r="N284" t="s">
        <v>639</v>
      </c>
      <c r="O284" t="s">
        <v>651</v>
      </c>
      <c r="P284" t="s">
        <v>26</v>
      </c>
      <c r="Q284" t="s">
        <v>652</v>
      </c>
      <c r="R284" t="s">
        <v>640</v>
      </c>
      <c r="S284" t="s">
        <v>21285</v>
      </c>
      <c r="T284" t="s">
        <v>21286</v>
      </c>
    </row>
    <row r="285" spans="1:20" x14ac:dyDescent="0.25">
      <c r="A285" t="s">
        <v>14</v>
      </c>
      <c r="B285" t="s">
        <v>15</v>
      </c>
      <c r="C285">
        <v>59</v>
      </c>
      <c r="D285">
        <v>1</v>
      </c>
      <c r="E285" t="s">
        <v>21281</v>
      </c>
      <c r="F285">
        <v>117</v>
      </c>
      <c r="G285">
        <v>0</v>
      </c>
      <c r="H285" t="s">
        <v>649</v>
      </c>
      <c r="I285" t="s">
        <v>21282</v>
      </c>
      <c r="J285" t="s">
        <v>21283</v>
      </c>
      <c r="K285" t="s">
        <v>888</v>
      </c>
      <c r="L285" t="s">
        <v>5533</v>
      </c>
      <c r="M285" t="s">
        <v>21284</v>
      </c>
      <c r="N285" t="s">
        <v>639</v>
      </c>
      <c r="O285" t="s">
        <v>651</v>
      </c>
      <c r="P285" t="s">
        <v>26</v>
      </c>
      <c r="Q285" t="s">
        <v>652</v>
      </c>
      <c r="R285" t="s">
        <v>640</v>
      </c>
      <c r="S285" t="s">
        <v>21285</v>
      </c>
      <c r="T285" t="s">
        <v>21286</v>
      </c>
    </row>
    <row r="286" spans="1:20" x14ac:dyDescent="0.25">
      <c r="A286" t="s">
        <v>239</v>
      </c>
      <c r="B286" t="s">
        <v>245</v>
      </c>
      <c r="C286">
        <v>159</v>
      </c>
      <c r="D286">
        <v>1</v>
      </c>
      <c r="E286" t="s">
        <v>21287</v>
      </c>
      <c r="F286">
        <v>102</v>
      </c>
      <c r="G286">
        <v>3</v>
      </c>
      <c r="H286" t="s">
        <v>637</v>
      </c>
      <c r="I286" t="s">
        <v>21288</v>
      </c>
      <c r="J286" t="s">
        <v>654</v>
      </c>
      <c r="K286" t="s">
        <v>639</v>
      </c>
      <c r="L286" t="s">
        <v>640</v>
      </c>
      <c r="M286" t="s">
        <v>21289</v>
      </c>
      <c r="N286" t="s">
        <v>639</v>
      </c>
      <c r="O286" t="s">
        <v>641</v>
      </c>
      <c r="P286" t="s">
        <v>5</v>
      </c>
      <c r="Q286" t="s">
        <v>642</v>
      </c>
      <c r="R286" t="s">
        <v>640</v>
      </c>
      <c r="S286" t="s">
        <v>21290</v>
      </c>
      <c r="T286" t="s">
        <v>21289</v>
      </c>
    </row>
    <row r="287" spans="1:20" x14ac:dyDescent="0.25">
      <c r="A287" t="s">
        <v>239</v>
      </c>
      <c r="B287" t="s">
        <v>245</v>
      </c>
      <c r="C287">
        <v>159</v>
      </c>
      <c r="D287">
        <v>1</v>
      </c>
      <c r="E287" t="s">
        <v>21291</v>
      </c>
      <c r="F287">
        <v>99</v>
      </c>
      <c r="G287">
        <v>0</v>
      </c>
      <c r="H287" t="s">
        <v>637</v>
      </c>
      <c r="I287" t="s">
        <v>21292</v>
      </c>
      <c r="J287" t="s">
        <v>657</v>
      </c>
      <c r="K287" t="s">
        <v>639</v>
      </c>
      <c r="L287" t="s">
        <v>640</v>
      </c>
      <c r="M287" t="s">
        <v>21289</v>
      </c>
      <c r="N287" t="s">
        <v>639</v>
      </c>
      <c r="O287" t="s">
        <v>641</v>
      </c>
      <c r="P287" t="s">
        <v>5</v>
      </c>
      <c r="Q287" t="s">
        <v>642</v>
      </c>
      <c r="R287" t="s">
        <v>640</v>
      </c>
      <c r="S287" t="s">
        <v>21293</v>
      </c>
      <c r="T287" t="s">
        <v>21289</v>
      </c>
    </row>
    <row r="288" spans="1:20" x14ac:dyDescent="0.25">
      <c r="A288" t="s">
        <v>241</v>
      </c>
      <c r="B288" t="s">
        <v>247</v>
      </c>
      <c r="C288">
        <v>159</v>
      </c>
      <c r="D288">
        <v>1</v>
      </c>
      <c r="E288" t="s">
        <v>21294</v>
      </c>
      <c r="F288">
        <v>99</v>
      </c>
      <c r="G288">
        <v>0</v>
      </c>
      <c r="H288" t="s">
        <v>637</v>
      </c>
      <c r="I288" t="s">
        <v>21225</v>
      </c>
      <c r="J288" t="s">
        <v>653</v>
      </c>
      <c r="K288" t="s">
        <v>639</v>
      </c>
      <c r="L288" t="s">
        <v>640</v>
      </c>
      <c r="M288" t="s">
        <v>21295</v>
      </c>
      <c r="N288" t="s">
        <v>639</v>
      </c>
      <c r="O288" t="s">
        <v>641</v>
      </c>
      <c r="P288" t="s">
        <v>5</v>
      </c>
      <c r="Q288" t="s">
        <v>642</v>
      </c>
      <c r="R288" t="s">
        <v>640</v>
      </c>
      <c r="S288" t="s">
        <v>21296</v>
      </c>
      <c r="T288" t="s">
        <v>21295</v>
      </c>
    </row>
    <row r="289" spans="1:20" x14ac:dyDescent="0.25">
      <c r="A289" t="s">
        <v>601</v>
      </c>
      <c r="B289" t="s">
        <v>602</v>
      </c>
      <c r="C289">
        <v>159</v>
      </c>
      <c r="D289">
        <v>1</v>
      </c>
      <c r="E289" t="s">
        <v>21297</v>
      </c>
      <c r="F289">
        <v>99</v>
      </c>
      <c r="G289">
        <v>0</v>
      </c>
      <c r="H289" t="s">
        <v>637</v>
      </c>
      <c r="I289" t="s">
        <v>21298</v>
      </c>
      <c r="J289" t="s">
        <v>780</v>
      </c>
      <c r="K289" t="s">
        <v>639</v>
      </c>
      <c r="L289" t="s">
        <v>640</v>
      </c>
      <c r="M289" t="s">
        <v>21295</v>
      </c>
      <c r="N289" t="s">
        <v>639</v>
      </c>
      <c r="O289" t="s">
        <v>647</v>
      </c>
      <c r="P289" t="s">
        <v>5</v>
      </c>
      <c r="Q289" t="s">
        <v>648</v>
      </c>
      <c r="R289" t="s">
        <v>640</v>
      </c>
      <c r="S289" t="s">
        <v>21299</v>
      </c>
      <c r="T289" t="s">
        <v>21300</v>
      </c>
    </row>
    <row r="290" spans="1:20" x14ac:dyDescent="0.25">
      <c r="A290" t="s">
        <v>601</v>
      </c>
      <c r="B290" t="s">
        <v>602</v>
      </c>
      <c r="C290">
        <v>159</v>
      </c>
      <c r="D290">
        <v>1</v>
      </c>
      <c r="E290" t="s">
        <v>21301</v>
      </c>
      <c r="F290">
        <v>99</v>
      </c>
      <c r="G290">
        <v>0</v>
      </c>
      <c r="H290" t="s">
        <v>637</v>
      </c>
      <c r="I290" t="s">
        <v>21302</v>
      </c>
      <c r="J290" t="s">
        <v>689</v>
      </c>
      <c r="K290" t="s">
        <v>639</v>
      </c>
      <c r="L290" t="s">
        <v>640</v>
      </c>
      <c r="M290" t="s">
        <v>21303</v>
      </c>
      <c r="N290" t="s">
        <v>639</v>
      </c>
      <c r="O290" t="s">
        <v>647</v>
      </c>
      <c r="P290" t="s">
        <v>5</v>
      </c>
      <c r="Q290" t="s">
        <v>648</v>
      </c>
      <c r="R290" t="s">
        <v>640</v>
      </c>
      <c r="S290" t="s">
        <v>21304</v>
      </c>
      <c r="T290" t="s">
        <v>21303</v>
      </c>
    </row>
    <row r="291" spans="1:20" x14ac:dyDescent="0.25">
      <c r="A291" t="s">
        <v>241</v>
      </c>
      <c r="B291" t="s">
        <v>247</v>
      </c>
      <c r="C291">
        <v>159</v>
      </c>
      <c r="D291">
        <v>1</v>
      </c>
      <c r="E291" t="s">
        <v>21305</v>
      </c>
      <c r="F291">
        <v>99</v>
      </c>
      <c r="G291">
        <v>0</v>
      </c>
      <c r="H291" t="s">
        <v>637</v>
      </c>
      <c r="I291" t="s">
        <v>21306</v>
      </c>
      <c r="J291" t="s">
        <v>657</v>
      </c>
      <c r="K291" t="s">
        <v>639</v>
      </c>
      <c r="L291" t="s">
        <v>640</v>
      </c>
      <c r="M291" t="s">
        <v>21303</v>
      </c>
      <c r="N291" t="s">
        <v>639</v>
      </c>
      <c r="O291" t="s">
        <v>647</v>
      </c>
      <c r="P291" t="s">
        <v>5</v>
      </c>
      <c r="Q291" t="s">
        <v>648</v>
      </c>
      <c r="R291" t="s">
        <v>640</v>
      </c>
      <c r="S291" t="s">
        <v>21307</v>
      </c>
      <c r="T291" t="s">
        <v>21303</v>
      </c>
    </row>
    <row r="292" spans="1:20" x14ac:dyDescent="0.25">
      <c r="A292" t="s">
        <v>601</v>
      </c>
      <c r="B292" t="s">
        <v>602</v>
      </c>
      <c r="C292">
        <v>159</v>
      </c>
      <c r="D292">
        <v>1</v>
      </c>
      <c r="E292" t="s">
        <v>21308</v>
      </c>
      <c r="F292">
        <v>92</v>
      </c>
      <c r="G292">
        <v>0</v>
      </c>
      <c r="H292" t="s">
        <v>637</v>
      </c>
      <c r="I292" t="s">
        <v>21309</v>
      </c>
      <c r="J292" t="s">
        <v>670</v>
      </c>
      <c r="K292" t="s">
        <v>639</v>
      </c>
      <c r="L292" t="s">
        <v>640</v>
      </c>
      <c r="M292" t="s">
        <v>21310</v>
      </c>
      <c r="N292" t="s">
        <v>639</v>
      </c>
      <c r="O292" t="s">
        <v>647</v>
      </c>
      <c r="P292" t="s">
        <v>5</v>
      </c>
      <c r="Q292" t="s">
        <v>648</v>
      </c>
      <c r="R292" t="s">
        <v>640</v>
      </c>
      <c r="S292" t="s">
        <v>21311</v>
      </c>
      <c r="T292" t="s">
        <v>21310</v>
      </c>
    </row>
    <row r="293" spans="1:20" x14ac:dyDescent="0.25">
      <c r="A293" t="s">
        <v>240</v>
      </c>
      <c r="B293" t="s">
        <v>246</v>
      </c>
      <c r="C293">
        <v>159</v>
      </c>
      <c r="D293">
        <v>1</v>
      </c>
      <c r="E293" t="s">
        <v>21312</v>
      </c>
      <c r="F293">
        <v>99</v>
      </c>
      <c r="G293">
        <v>0</v>
      </c>
      <c r="H293" t="s">
        <v>637</v>
      </c>
      <c r="I293" t="s">
        <v>21313</v>
      </c>
      <c r="J293" t="s">
        <v>659</v>
      </c>
      <c r="K293" t="s">
        <v>639</v>
      </c>
      <c r="L293" t="s">
        <v>640</v>
      </c>
      <c r="M293" t="s">
        <v>21310</v>
      </c>
      <c r="N293" t="s">
        <v>639</v>
      </c>
      <c r="O293" t="s">
        <v>641</v>
      </c>
      <c r="P293" t="s">
        <v>5</v>
      </c>
      <c r="Q293" t="s">
        <v>642</v>
      </c>
      <c r="R293" t="s">
        <v>640</v>
      </c>
      <c r="S293" t="s">
        <v>21314</v>
      </c>
      <c r="T293" t="s">
        <v>21310</v>
      </c>
    </row>
    <row r="294" spans="1:20" x14ac:dyDescent="0.25">
      <c r="A294" t="s">
        <v>601</v>
      </c>
      <c r="B294" t="s">
        <v>602</v>
      </c>
      <c r="C294">
        <v>159</v>
      </c>
      <c r="D294">
        <v>1</v>
      </c>
      <c r="E294" t="s">
        <v>21315</v>
      </c>
      <c r="F294">
        <v>92</v>
      </c>
      <c r="G294">
        <v>0</v>
      </c>
      <c r="H294" t="s">
        <v>637</v>
      </c>
      <c r="I294" t="s">
        <v>21316</v>
      </c>
      <c r="J294" t="s">
        <v>726</v>
      </c>
      <c r="K294" t="s">
        <v>639</v>
      </c>
      <c r="L294" t="s">
        <v>640</v>
      </c>
      <c r="M294" t="s">
        <v>21310</v>
      </c>
      <c r="N294" t="s">
        <v>639</v>
      </c>
      <c r="O294" t="s">
        <v>647</v>
      </c>
      <c r="P294" t="s">
        <v>5</v>
      </c>
      <c r="Q294" t="s">
        <v>648</v>
      </c>
      <c r="R294" t="s">
        <v>640</v>
      </c>
      <c r="S294" t="s">
        <v>21317</v>
      </c>
      <c r="T294" t="s">
        <v>21318</v>
      </c>
    </row>
    <row r="295" spans="1:20" x14ac:dyDescent="0.25">
      <c r="A295" t="s">
        <v>240</v>
      </c>
      <c r="B295" t="s">
        <v>246</v>
      </c>
      <c r="C295">
        <v>159</v>
      </c>
      <c r="D295">
        <v>1</v>
      </c>
      <c r="E295" t="s">
        <v>21319</v>
      </c>
      <c r="F295">
        <v>99</v>
      </c>
      <c r="G295">
        <v>0</v>
      </c>
      <c r="H295" t="s">
        <v>637</v>
      </c>
      <c r="I295" t="s">
        <v>21320</v>
      </c>
      <c r="J295" t="s">
        <v>683</v>
      </c>
      <c r="K295" t="s">
        <v>639</v>
      </c>
      <c r="L295" t="s">
        <v>640</v>
      </c>
      <c r="M295" t="s">
        <v>21321</v>
      </c>
      <c r="N295" t="s">
        <v>639</v>
      </c>
      <c r="O295" t="s">
        <v>641</v>
      </c>
      <c r="P295" t="s">
        <v>5</v>
      </c>
      <c r="Q295" t="s">
        <v>642</v>
      </c>
      <c r="R295" t="s">
        <v>640</v>
      </c>
      <c r="S295" t="s">
        <v>21322</v>
      </c>
      <c r="T295" t="s">
        <v>21323</v>
      </c>
    </row>
    <row r="296" spans="1:20" x14ac:dyDescent="0.25">
      <c r="A296" t="s">
        <v>147</v>
      </c>
      <c r="B296" t="s">
        <v>148</v>
      </c>
      <c r="C296">
        <v>50</v>
      </c>
      <c r="D296">
        <v>6</v>
      </c>
      <c r="E296" t="s">
        <v>21324</v>
      </c>
      <c r="F296">
        <v>200</v>
      </c>
      <c r="G296">
        <v>0</v>
      </c>
      <c r="H296" t="s">
        <v>637</v>
      </c>
      <c r="I296" t="s">
        <v>21325</v>
      </c>
      <c r="J296" t="s">
        <v>670</v>
      </c>
      <c r="K296" t="s">
        <v>639</v>
      </c>
      <c r="L296" t="s">
        <v>640</v>
      </c>
      <c r="M296" t="s">
        <v>21326</v>
      </c>
      <c r="N296" t="s">
        <v>639</v>
      </c>
      <c r="O296" t="s">
        <v>647</v>
      </c>
      <c r="P296" t="s">
        <v>5</v>
      </c>
      <c r="Q296" t="s">
        <v>648</v>
      </c>
      <c r="R296" t="s">
        <v>640</v>
      </c>
      <c r="S296" t="s">
        <v>21327</v>
      </c>
      <c r="T296" t="s">
        <v>21328</v>
      </c>
    </row>
    <row r="297" spans="1:20" x14ac:dyDescent="0.25">
      <c r="A297" t="s">
        <v>22</v>
      </c>
      <c r="B297" t="s">
        <v>27</v>
      </c>
      <c r="C297">
        <v>99</v>
      </c>
      <c r="D297">
        <v>1</v>
      </c>
      <c r="E297" t="s">
        <v>21329</v>
      </c>
      <c r="F297">
        <v>157</v>
      </c>
      <c r="G297">
        <v>0</v>
      </c>
      <c r="H297" t="s">
        <v>649</v>
      </c>
      <c r="I297" t="s">
        <v>5061</v>
      </c>
      <c r="J297" t="s">
        <v>21330</v>
      </c>
      <c r="K297" t="s">
        <v>992</v>
      </c>
      <c r="L297" t="s">
        <v>731</v>
      </c>
      <c r="M297" t="s">
        <v>21331</v>
      </c>
      <c r="N297" t="s">
        <v>639</v>
      </c>
      <c r="O297" t="s">
        <v>651</v>
      </c>
      <c r="P297" t="s">
        <v>26</v>
      </c>
      <c r="Q297" t="s">
        <v>652</v>
      </c>
      <c r="R297" t="s">
        <v>640</v>
      </c>
      <c r="S297" t="s">
        <v>21332</v>
      </c>
      <c r="T297" t="s">
        <v>21333</v>
      </c>
    </row>
    <row r="298" spans="1:20" x14ac:dyDescent="0.25">
      <c r="A298" t="s">
        <v>18</v>
      </c>
      <c r="B298" t="s">
        <v>19</v>
      </c>
      <c r="C298">
        <v>58</v>
      </c>
      <c r="D298">
        <v>1</v>
      </c>
      <c r="E298" t="s">
        <v>21329</v>
      </c>
      <c r="F298">
        <v>157</v>
      </c>
      <c r="G298">
        <v>0</v>
      </c>
      <c r="H298" t="s">
        <v>649</v>
      </c>
      <c r="I298" t="s">
        <v>5061</v>
      </c>
      <c r="J298" t="s">
        <v>21330</v>
      </c>
      <c r="K298" t="s">
        <v>992</v>
      </c>
      <c r="L298" t="s">
        <v>731</v>
      </c>
      <c r="M298" t="s">
        <v>21331</v>
      </c>
      <c r="N298" t="s">
        <v>639</v>
      </c>
      <c r="O298" t="s">
        <v>651</v>
      </c>
      <c r="P298" t="s">
        <v>26</v>
      </c>
      <c r="Q298" t="s">
        <v>652</v>
      </c>
      <c r="R298" t="s">
        <v>640</v>
      </c>
      <c r="S298" t="s">
        <v>21332</v>
      </c>
      <c r="T298" t="s">
        <v>21333</v>
      </c>
    </row>
    <row r="299" spans="1:20" x14ac:dyDescent="0.25">
      <c r="A299" t="s">
        <v>147</v>
      </c>
      <c r="B299" t="s">
        <v>148</v>
      </c>
      <c r="C299">
        <v>50</v>
      </c>
      <c r="D299">
        <v>12</v>
      </c>
      <c r="E299" t="s">
        <v>21334</v>
      </c>
      <c r="F299">
        <v>400</v>
      </c>
      <c r="G299">
        <v>0</v>
      </c>
      <c r="H299" t="s">
        <v>637</v>
      </c>
      <c r="I299" t="s">
        <v>21335</v>
      </c>
      <c r="J299" t="s">
        <v>682</v>
      </c>
      <c r="K299" t="s">
        <v>639</v>
      </c>
      <c r="L299" t="s">
        <v>640</v>
      </c>
      <c r="M299" t="s">
        <v>21336</v>
      </c>
      <c r="N299" t="s">
        <v>639</v>
      </c>
      <c r="O299" t="s">
        <v>641</v>
      </c>
      <c r="P299" t="s">
        <v>5</v>
      </c>
      <c r="Q299" t="s">
        <v>642</v>
      </c>
      <c r="R299" t="s">
        <v>640</v>
      </c>
      <c r="S299" t="s">
        <v>21337</v>
      </c>
      <c r="T299" t="s">
        <v>21338</v>
      </c>
    </row>
    <row r="300" spans="1:20" x14ac:dyDescent="0.25">
      <c r="A300" t="s">
        <v>72</v>
      </c>
      <c r="B300" t="s">
        <v>108</v>
      </c>
      <c r="C300">
        <v>66.333333333333329</v>
      </c>
      <c r="D300">
        <v>9</v>
      </c>
      <c r="E300" t="s">
        <v>21339</v>
      </c>
      <c r="F300">
        <v>747</v>
      </c>
      <c r="G300">
        <v>0</v>
      </c>
      <c r="H300" t="s">
        <v>649</v>
      </c>
      <c r="I300" t="s">
        <v>4079</v>
      </c>
      <c r="J300" t="s">
        <v>17076</v>
      </c>
      <c r="K300" t="s">
        <v>17077</v>
      </c>
      <c r="L300" t="s">
        <v>6510</v>
      </c>
      <c r="M300" t="s">
        <v>21340</v>
      </c>
      <c r="N300" t="s">
        <v>639</v>
      </c>
      <c r="O300" t="s">
        <v>651</v>
      </c>
      <c r="P300" t="s">
        <v>26</v>
      </c>
      <c r="Q300" t="s">
        <v>652</v>
      </c>
      <c r="R300" t="s">
        <v>640</v>
      </c>
      <c r="S300" t="s">
        <v>21341</v>
      </c>
      <c r="T300" t="s">
        <v>21340</v>
      </c>
    </row>
    <row r="301" spans="1:20" x14ac:dyDescent="0.25">
      <c r="A301" t="s">
        <v>14</v>
      </c>
      <c r="B301" t="s">
        <v>15</v>
      </c>
      <c r="C301">
        <v>54.5</v>
      </c>
      <c r="D301">
        <v>2</v>
      </c>
      <c r="E301" t="s">
        <v>21342</v>
      </c>
      <c r="F301">
        <v>26.06</v>
      </c>
      <c r="G301">
        <v>7.5</v>
      </c>
      <c r="H301" t="s">
        <v>677</v>
      </c>
      <c r="I301" t="s">
        <v>14666</v>
      </c>
      <c r="J301" t="s">
        <v>14667</v>
      </c>
      <c r="K301" t="s">
        <v>8704</v>
      </c>
      <c r="L301" t="s">
        <v>14668</v>
      </c>
      <c r="M301" t="s">
        <v>21343</v>
      </c>
      <c r="N301" t="s">
        <v>639</v>
      </c>
      <c r="O301" t="s">
        <v>678</v>
      </c>
      <c r="P301" t="s">
        <v>23</v>
      </c>
      <c r="Q301" t="s">
        <v>679</v>
      </c>
      <c r="R301" t="s">
        <v>640</v>
      </c>
      <c r="S301" t="s">
        <v>21344</v>
      </c>
      <c r="T301" t="s">
        <v>21343</v>
      </c>
    </row>
    <row r="302" spans="1:20" x14ac:dyDescent="0.25">
      <c r="A302" t="s">
        <v>241</v>
      </c>
      <c r="B302" t="s">
        <v>247</v>
      </c>
      <c r="C302">
        <v>159</v>
      </c>
      <c r="D302">
        <v>1</v>
      </c>
      <c r="E302" t="s">
        <v>21345</v>
      </c>
      <c r="F302">
        <v>198</v>
      </c>
      <c r="G302">
        <v>0</v>
      </c>
      <c r="H302" t="s">
        <v>637</v>
      </c>
      <c r="I302" t="s">
        <v>21346</v>
      </c>
      <c r="J302" t="s">
        <v>697</v>
      </c>
      <c r="K302" t="s">
        <v>639</v>
      </c>
      <c r="L302" t="s">
        <v>640</v>
      </c>
      <c r="M302" t="s">
        <v>21347</v>
      </c>
      <c r="N302" t="s">
        <v>639</v>
      </c>
      <c r="O302" t="s">
        <v>641</v>
      </c>
      <c r="P302" t="s">
        <v>5</v>
      </c>
      <c r="Q302" t="s">
        <v>642</v>
      </c>
      <c r="R302" t="s">
        <v>640</v>
      </c>
      <c r="S302" t="s">
        <v>21348</v>
      </c>
      <c r="T302" t="s">
        <v>21347</v>
      </c>
    </row>
    <row r="303" spans="1:20" x14ac:dyDescent="0.25">
      <c r="A303" t="s">
        <v>239</v>
      </c>
      <c r="B303" t="s">
        <v>245</v>
      </c>
      <c r="C303">
        <v>159</v>
      </c>
      <c r="D303">
        <v>1</v>
      </c>
      <c r="E303" t="s">
        <v>21345</v>
      </c>
      <c r="F303">
        <v>198</v>
      </c>
      <c r="G303">
        <v>0</v>
      </c>
      <c r="H303" t="s">
        <v>637</v>
      </c>
      <c r="I303" t="s">
        <v>21346</v>
      </c>
      <c r="J303" t="s">
        <v>697</v>
      </c>
      <c r="K303" t="s">
        <v>639</v>
      </c>
      <c r="L303" t="s">
        <v>640</v>
      </c>
      <c r="M303" t="s">
        <v>21347</v>
      </c>
      <c r="N303" t="s">
        <v>639</v>
      </c>
      <c r="O303" t="s">
        <v>641</v>
      </c>
      <c r="P303" t="s">
        <v>5</v>
      </c>
      <c r="Q303" t="s">
        <v>642</v>
      </c>
      <c r="R303" t="s">
        <v>640</v>
      </c>
      <c r="S303" t="s">
        <v>21348</v>
      </c>
      <c r="T303" t="s">
        <v>21347</v>
      </c>
    </row>
    <row r="304" spans="1:20" x14ac:dyDescent="0.25">
      <c r="A304" t="s">
        <v>601</v>
      </c>
      <c r="B304" t="s">
        <v>602</v>
      </c>
      <c r="C304">
        <v>139</v>
      </c>
      <c r="D304">
        <v>1</v>
      </c>
      <c r="E304" t="s">
        <v>21349</v>
      </c>
      <c r="F304">
        <v>139</v>
      </c>
      <c r="G304">
        <v>0</v>
      </c>
      <c r="H304" t="s">
        <v>649</v>
      </c>
      <c r="I304" t="s">
        <v>927</v>
      </c>
      <c r="J304" t="s">
        <v>21350</v>
      </c>
      <c r="K304" t="s">
        <v>21351</v>
      </c>
      <c r="L304" t="s">
        <v>737</v>
      </c>
      <c r="M304" t="s">
        <v>21352</v>
      </c>
      <c r="N304" t="s">
        <v>639</v>
      </c>
      <c r="O304" t="s">
        <v>651</v>
      </c>
      <c r="P304" t="s">
        <v>26</v>
      </c>
      <c r="Q304" t="s">
        <v>652</v>
      </c>
      <c r="R304" t="s">
        <v>640</v>
      </c>
      <c r="S304" t="s">
        <v>21353</v>
      </c>
      <c r="T304" t="s">
        <v>21354</v>
      </c>
    </row>
    <row r="305" spans="1:20" x14ac:dyDescent="0.25">
      <c r="A305" t="s">
        <v>241</v>
      </c>
      <c r="B305" t="s">
        <v>247</v>
      </c>
      <c r="C305">
        <v>159</v>
      </c>
      <c r="D305">
        <v>2</v>
      </c>
      <c r="E305" t="s">
        <v>21355</v>
      </c>
      <c r="F305">
        <v>198</v>
      </c>
      <c r="G305">
        <v>0</v>
      </c>
      <c r="H305" t="s">
        <v>637</v>
      </c>
      <c r="I305" t="s">
        <v>21356</v>
      </c>
      <c r="J305" t="s">
        <v>654</v>
      </c>
      <c r="K305" t="s">
        <v>639</v>
      </c>
      <c r="L305" t="s">
        <v>640</v>
      </c>
      <c r="M305" t="s">
        <v>21357</v>
      </c>
      <c r="N305" t="s">
        <v>639</v>
      </c>
      <c r="O305" t="s">
        <v>641</v>
      </c>
      <c r="P305" t="s">
        <v>5</v>
      </c>
      <c r="Q305" t="s">
        <v>642</v>
      </c>
      <c r="R305" t="s">
        <v>640</v>
      </c>
      <c r="S305" t="s">
        <v>21358</v>
      </c>
      <c r="T305" t="s">
        <v>21357</v>
      </c>
    </row>
    <row r="306" spans="1:20" x14ac:dyDescent="0.25">
      <c r="A306" t="s">
        <v>77</v>
      </c>
      <c r="B306" t="s">
        <v>78</v>
      </c>
      <c r="C306">
        <v>33.333333333333336</v>
      </c>
      <c r="D306">
        <v>3</v>
      </c>
      <c r="E306" t="s">
        <v>21359</v>
      </c>
      <c r="F306">
        <v>134.99</v>
      </c>
      <c r="G306">
        <v>0</v>
      </c>
      <c r="H306" t="s">
        <v>637</v>
      </c>
      <c r="I306" t="s">
        <v>21360</v>
      </c>
      <c r="J306" t="s">
        <v>715</v>
      </c>
      <c r="K306" t="s">
        <v>639</v>
      </c>
      <c r="L306" t="s">
        <v>640</v>
      </c>
      <c r="M306" t="s">
        <v>21361</v>
      </c>
      <c r="N306" t="s">
        <v>639</v>
      </c>
      <c r="O306" t="s">
        <v>641</v>
      </c>
      <c r="P306" t="s">
        <v>5</v>
      </c>
      <c r="Q306" t="s">
        <v>642</v>
      </c>
      <c r="R306" t="s">
        <v>640</v>
      </c>
      <c r="S306" t="s">
        <v>21362</v>
      </c>
      <c r="T306" t="s">
        <v>21361</v>
      </c>
    </row>
    <row r="307" spans="1:20" x14ac:dyDescent="0.25">
      <c r="A307" t="s">
        <v>147</v>
      </c>
      <c r="B307" t="s">
        <v>148</v>
      </c>
      <c r="C307">
        <v>33.333333333333336</v>
      </c>
      <c r="D307">
        <v>3</v>
      </c>
      <c r="E307" t="s">
        <v>21363</v>
      </c>
      <c r="F307">
        <v>200</v>
      </c>
      <c r="G307">
        <v>0</v>
      </c>
      <c r="H307" t="s">
        <v>637</v>
      </c>
      <c r="I307" t="s">
        <v>21364</v>
      </c>
      <c r="J307" t="s">
        <v>689</v>
      </c>
      <c r="K307" t="s">
        <v>639</v>
      </c>
      <c r="L307" t="s">
        <v>640</v>
      </c>
      <c r="M307" t="s">
        <v>21365</v>
      </c>
      <c r="N307" t="s">
        <v>639</v>
      </c>
      <c r="O307" t="s">
        <v>647</v>
      </c>
      <c r="P307" t="s">
        <v>5</v>
      </c>
      <c r="Q307" t="s">
        <v>648</v>
      </c>
      <c r="R307" t="s">
        <v>640</v>
      </c>
      <c r="S307" t="s">
        <v>21366</v>
      </c>
      <c r="T307" t="s">
        <v>21365</v>
      </c>
    </row>
    <row r="308" spans="1:20" x14ac:dyDescent="0.25">
      <c r="A308" t="s">
        <v>241</v>
      </c>
      <c r="B308" t="s">
        <v>742</v>
      </c>
      <c r="C308">
        <v>80.540000000000006</v>
      </c>
      <c r="D308">
        <v>1</v>
      </c>
      <c r="E308" t="s">
        <v>21367</v>
      </c>
      <c r="F308">
        <v>251.6</v>
      </c>
      <c r="G308">
        <v>10</v>
      </c>
      <c r="H308" t="s">
        <v>677</v>
      </c>
      <c r="I308" t="s">
        <v>10246</v>
      </c>
      <c r="J308" t="s">
        <v>10247</v>
      </c>
      <c r="K308" t="s">
        <v>763</v>
      </c>
      <c r="L308" t="s">
        <v>10248</v>
      </c>
      <c r="M308" t="s">
        <v>21368</v>
      </c>
      <c r="N308" t="s">
        <v>639</v>
      </c>
      <c r="O308" t="s">
        <v>678</v>
      </c>
      <c r="P308" t="s">
        <v>23</v>
      </c>
      <c r="Q308" t="s">
        <v>679</v>
      </c>
      <c r="R308" t="s">
        <v>640</v>
      </c>
      <c r="S308" t="s">
        <v>21369</v>
      </c>
      <c r="T308" t="s">
        <v>21368</v>
      </c>
    </row>
    <row r="309" spans="1:20" x14ac:dyDescent="0.25">
      <c r="A309" t="s">
        <v>241</v>
      </c>
      <c r="B309" t="s">
        <v>742</v>
      </c>
      <c r="C309">
        <v>80.53</v>
      </c>
      <c r="D309">
        <v>1</v>
      </c>
      <c r="E309" t="s">
        <v>21367</v>
      </c>
      <c r="F309">
        <v>251.6</v>
      </c>
      <c r="G309">
        <v>10</v>
      </c>
      <c r="H309" t="s">
        <v>677</v>
      </c>
      <c r="I309" t="s">
        <v>10246</v>
      </c>
      <c r="J309" t="s">
        <v>10247</v>
      </c>
      <c r="K309" t="s">
        <v>763</v>
      </c>
      <c r="L309" t="s">
        <v>10248</v>
      </c>
      <c r="M309" t="s">
        <v>21368</v>
      </c>
      <c r="N309" t="s">
        <v>639</v>
      </c>
      <c r="O309" t="s">
        <v>678</v>
      </c>
      <c r="P309" t="s">
        <v>23</v>
      </c>
      <c r="Q309" t="s">
        <v>679</v>
      </c>
      <c r="R309" t="s">
        <v>640</v>
      </c>
      <c r="S309" t="s">
        <v>21369</v>
      </c>
      <c r="T309" t="s">
        <v>21368</v>
      </c>
    </row>
    <row r="310" spans="1:20" x14ac:dyDescent="0.25">
      <c r="A310" t="s">
        <v>239</v>
      </c>
      <c r="B310" t="s">
        <v>742</v>
      </c>
      <c r="C310">
        <v>80.53</v>
      </c>
      <c r="D310">
        <v>1</v>
      </c>
      <c r="E310" t="s">
        <v>21367</v>
      </c>
      <c r="F310">
        <v>251.6</v>
      </c>
      <c r="G310">
        <v>10</v>
      </c>
      <c r="H310" t="s">
        <v>677</v>
      </c>
      <c r="I310" t="s">
        <v>10246</v>
      </c>
      <c r="J310" t="s">
        <v>10247</v>
      </c>
      <c r="K310" t="s">
        <v>763</v>
      </c>
      <c r="L310" t="s">
        <v>10248</v>
      </c>
      <c r="M310" t="s">
        <v>21368</v>
      </c>
      <c r="N310" t="s">
        <v>639</v>
      </c>
      <c r="O310" t="s">
        <v>678</v>
      </c>
      <c r="P310" t="s">
        <v>23</v>
      </c>
      <c r="Q310" t="s">
        <v>679</v>
      </c>
      <c r="R310" t="s">
        <v>640</v>
      </c>
      <c r="S310" t="s">
        <v>21369</v>
      </c>
      <c r="T310" t="s">
        <v>21368</v>
      </c>
    </row>
    <row r="311" spans="1:20" x14ac:dyDescent="0.25">
      <c r="A311" t="s">
        <v>18</v>
      </c>
      <c r="B311" t="s">
        <v>19</v>
      </c>
      <c r="C311">
        <v>66.666666666666671</v>
      </c>
      <c r="D311">
        <v>3</v>
      </c>
      <c r="E311" t="s">
        <v>21370</v>
      </c>
      <c r="F311">
        <v>129</v>
      </c>
      <c r="G311">
        <v>0</v>
      </c>
      <c r="H311" t="s">
        <v>637</v>
      </c>
      <c r="I311" t="s">
        <v>21371</v>
      </c>
      <c r="J311" t="s">
        <v>646</v>
      </c>
      <c r="K311" t="s">
        <v>639</v>
      </c>
      <c r="L311" t="s">
        <v>640</v>
      </c>
      <c r="M311" t="s">
        <v>21372</v>
      </c>
      <c r="N311" t="s">
        <v>639</v>
      </c>
      <c r="O311" t="s">
        <v>641</v>
      </c>
      <c r="P311" t="s">
        <v>5</v>
      </c>
      <c r="Q311" t="s">
        <v>642</v>
      </c>
      <c r="R311" t="s">
        <v>640</v>
      </c>
      <c r="S311" t="s">
        <v>21373</v>
      </c>
      <c r="T311" t="s">
        <v>21372</v>
      </c>
    </row>
    <row r="312" spans="1:20" x14ac:dyDescent="0.25">
      <c r="A312" t="s">
        <v>239</v>
      </c>
      <c r="B312" t="s">
        <v>245</v>
      </c>
      <c r="C312">
        <v>159</v>
      </c>
      <c r="D312">
        <v>1</v>
      </c>
      <c r="E312" t="s">
        <v>21374</v>
      </c>
      <c r="F312">
        <v>100</v>
      </c>
      <c r="G312">
        <v>1</v>
      </c>
      <c r="H312" t="s">
        <v>637</v>
      </c>
      <c r="I312" t="s">
        <v>21375</v>
      </c>
      <c r="J312" t="s">
        <v>701</v>
      </c>
      <c r="K312" t="s">
        <v>639</v>
      </c>
      <c r="L312" t="s">
        <v>640</v>
      </c>
      <c r="M312" t="s">
        <v>21376</v>
      </c>
      <c r="N312" t="s">
        <v>639</v>
      </c>
      <c r="O312" t="s">
        <v>641</v>
      </c>
      <c r="P312" t="s">
        <v>5</v>
      </c>
      <c r="Q312" t="s">
        <v>642</v>
      </c>
      <c r="R312" t="s">
        <v>640</v>
      </c>
      <c r="S312" t="s">
        <v>21377</v>
      </c>
      <c r="T312" t="s">
        <v>21376</v>
      </c>
    </row>
    <row r="313" spans="1:20" x14ac:dyDescent="0.25">
      <c r="A313" t="s">
        <v>147</v>
      </c>
      <c r="B313" t="s">
        <v>148</v>
      </c>
      <c r="C313">
        <v>50</v>
      </c>
      <c r="D313">
        <v>6</v>
      </c>
      <c r="E313" t="s">
        <v>21378</v>
      </c>
      <c r="F313">
        <v>200</v>
      </c>
      <c r="G313">
        <v>0</v>
      </c>
      <c r="H313" t="s">
        <v>637</v>
      </c>
      <c r="I313" t="s">
        <v>21379</v>
      </c>
      <c r="J313" t="s">
        <v>720</v>
      </c>
      <c r="K313" t="s">
        <v>639</v>
      </c>
      <c r="L313" t="s">
        <v>640</v>
      </c>
      <c r="M313" t="s">
        <v>21380</v>
      </c>
      <c r="N313" t="s">
        <v>639</v>
      </c>
      <c r="O313" t="s">
        <v>641</v>
      </c>
      <c r="P313" t="s">
        <v>5</v>
      </c>
      <c r="Q313" t="s">
        <v>642</v>
      </c>
      <c r="R313" t="s">
        <v>640</v>
      </c>
      <c r="S313" t="s">
        <v>21381</v>
      </c>
      <c r="T313" t="s">
        <v>21380</v>
      </c>
    </row>
    <row r="314" spans="1:20" x14ac:dyDescent="0.25">
      <c r="A314" t="s">
        <v>72</v>
      </c>
      <c r="B314" t="s">
        <v>108</v>
      </c>
      <c r="C314">
        <v>66</v>
      </c>
      <c r="D314">
        <v>1</v>
      </c>
      <c r="E314" t="s">
        <v>21382</v>
      </c>
      <c r="F314">
        <v>858</v>
      </c>
      <c r="G314">
        <v>53</v>
      </c>
      <c r="H314" t="s">
        <v>649</v>
      </c>
      <c r="I314" t="s">
        <v>824</v>
      </c>
      <c r="J314" t="s">
        <v>21383</v>
      </c>
      <c r="K314" t="s">
        <v>21384</v>
      </c>
      <c r="L314" t="s">
        <v>714</v>
      </c>
      <c r="M314" t="s">
        <v>21385</v>
      </c>
      <c r="N314" t="s">
        <v>639</v>
      </c>
      <c r="O314" t="s">
        <v>651</v>
      </c>
      <c r="P314" t="s">
        <v>26</v>
      </c>
      <c r="Q314" t="s">
        <v>652</v>
      </c>
      <c r="R314" t="s">
        <v>640</v>
      </c>
      <c r="S314" t="s">
        <v>21386</v>
      </c>
      <c r="T314" t="s">
        <v>21387</v>
      </c>
    </row>
    <row r="315" spans="1:20" x14ac:dyDescent="0.25">
      <c r="A315" t="s">
        <v>101</v>
      </c>
      <c r="B315" t="s">
        <v>74</v>
      </c>
      <c r="C315">
        <v>66</v>
      </c>
      <c r="D315">
        <v>1</v>
      </c>
      <c r="E315" t="s">
        <v>21382</v>
      </c>
      <c r="F315">
        <v>858</v>
      </c>
      <c r="G315">
        <v>53</v>
      </c>
      <c r="H315" t="s">
        <v>649</v>
      </c>
      <c r="I315" t="s">
        <v>824</v>
      </c>
      <c r="J315" t="s">
        <v>21383</v>
      </c>
      <c r="K315" t="s">
        <v>21384</v>
      </c>
      <c r="L315" t="s">
        <v>714</v>
      </c>
      <c r="M315" t="s">
        <v>21385</v>
      </c>
      <c r="N315" t="s">
        <v>639</v>
      </c>
      <c r="O315" t="s">
        <v>651</v>
      </c>
      <c r="P315" t="s">
        <v>26</v>
      </c>
      <c r="Q315" t="s">
        <v>652</v>
      </c>
      <c r="R315" t="s">
        <v>640</v>
      </c>
      <c r="S315" t="s">
        <v>21386</v>
      </c>
      <c r="T315" t="s">
        <v>21387</v>
      </c>
    </row>
    <row r="316" spans="1:20" x14ac:dyDescent="0.25">
      <c r="A316" t="s">
        <v>22</v>
      </c>
      <c r="B316" t="s">
        <v>27</v>
      </c>
      <c r="C316">
        <v>67</v>
      </c>
      <c r="D316">
        <v>1</v>
      </c>
      <c r="E316" t="s">
        <v>21382</v>
      </c>
      <c r="F316">
        <v>858</v>
      </c>
      <c r="G316">
        <v>53</v>
      </c>
      <c r="H316" t="s">
        <v>649</v>
      </c>
      <c r="I316" t="s">
        <v>824</v>
      </c>
      <c r="J316" t="s">
        <v>21383</v>
      </c>
      <c r="K316" t="s">
        <v>21384</v>
      </c>
      <c r="L316" t="s">
        <v>714</v>
      </c>
      <c r="M316" t="s">
        <v>21385</v>
      </c>
      <c r="N316" t="s">
        <v>639</v>
      </c>
      <c r="O316" t="s">
        <v>651</v>
      </c>
      <c r="P316" t="s">
        <v>26</v>
      </c>
      <c r="Q316" t="s">
        <v>652</v>
      </c>
      <c r="R316" t="s">
        <v>640</v>
      </c>
      <c r="S316" t="s">
        <v>21386</v>
      </c>
      <c r="T316" t="s">
        <v>21387</v>
      </c>
    </row>
    <row r="317" spans="1:20" x14ac:dyDescent="0.25">
      <c r="A317" t="s">
        <v>601</v>
      </c>
      <c r="B317" t="s">
        <v>602</v>
      </c>
      <c r="C317">
        <v>139</v>
      </c>
      <c r="D317">
        <v>2</v>
      </c>
      <c r="E317" t="s">
        <v>21382</v>
      </c>
      <c r="F317">
        <v>858</v>
      </c>
      <c r="G317">
        <v>53</v>
      </c>
      <c r="H317" t="s">
        <v>649</v>
      </c>
      <c r="I317" t="s">
        <v>824</v>
      </c>
      <c r="J317" t="s">
        <v>21383</v>
      </c>
      <c r="K317" t="s">
        <v>21384</v>
      </c>
      <c r="L317" t="s">
        <v>714</v>
      </c>
      <c r="M317" t="s">
        <v>21385</v>
      </c>
      <c r="N317" t="s">
        <v>639</v>
      </c>
      <c r="O317" t="s">
        <v>651</v>
      </c>
      <c r="P317" t="s">
        <v>26</v>
      </c>
      <c r="Q317" t="s">
        <v>652</v>
      </c>
      <c r="R317" t="s">
        <v>640</v>
      </c>
      <c r="S317" t="s">
        <v>21386</v>
      </c>
      <c r="T317" t="s">
        <v>21387</v>
      </c>
    </row>
    <row r="318" spans="1:20" x14ac:dyDescent="0.25">
      <c r="A318" t="s">
        <v>239</v>
      </c>
      <c r="B318" t="s">
        <v>245</v>
      </c>
      <c r="C318">
        <v>139</v>
      </c>
      <c r="D318">
        <v>2</v>
      </c>
      <c r="E318" t="s">
        <v>21382</v>
      </c>
      <c r="F318">
        <v>858</v>
      </c>
      <c r="G318">
        <v>53</v>
      </c>
      <c r="H318" t="s">
        <v>649</v>
      </c>
      <c r="I318" t="s">
        <v>824</v>
      </c>
      <c r="J318" t="s">
        <v>21383</v>
      </c>
      <c r="K318" t="s">
        <v>21384</v>
      </c>
      <c r="L318" t="s">
        <v>714</v>
      </c>
      <c r="M318" t="s">
        <v>21385</v>
      </c>
      <c r="N318" t="s">
        <v>639</v>
      </c>
      <c r="O318" t="s">
        <v>651</v>
      </c>
      <c r="P318" t="s">
        <v>26</v>
      </c>
      <c r="Q318" t="s">
        <v>652</v>
      </c>
      <c r="R318" t="s">
        <v>640</v>
      </c>
      <c r="S318" t="s">
        <v>21386</v>
      </c>
      <c r="T318" t="s">
        <v>21387</v>
      </c>
    </row>
    <row r="319" spans="1:20" x14ac:dyDescent="0.25">
      <c r="A319" t="s">
        <v>239</v>
      </c>
      <c r="B319" t="s">
        <v>245</v>
      </c>
      <c r="C319">
        <v>159</v>
      </c>
      <c r="D319">
        <v>1</v>
      </c>
      <c r="E319" t="s">
        <v>21388</v>
      </c>
      <c r="F319">
        <v>99</v>
      </c>
      <c r="G319">
        <v>0</v>
      </c>
      <c r="H319" t="s">
        <v>637</v>
      </c>
      <c r="I319" t="s">
        <v>21389</v>
      </c>
      <c r="J319" t="s">
        <v>655</v>
      </c>
      <c r="K319" t="s">
        <v>639</v>
      </c>
      <c r="L319" t="s">
        <v>640</v>
      </c>
      <c r="M319" t="s">
        <v>21390</v>
      </c>
      <c r="N319" t="s">
        <v>639</v>
      </c>
      <c r="O319" t="s">
        <v>641</v>
      </c>
      <c r="P319" t="s">
        <v>5</v>
      </c>
      <c r="Q319" t="s">
        <v>642</v>
      </c>
      <c r="R319" t="s">
        <v>640</v>
      </c>
      <c r="S319" t="s">
        <v>21391</v>
      </c>
      <c r="T319" t="s">
        <v>21390</v>
      </c>
    </row>
    <row r="320" spans="1:20" x14ac:dyDescent="0.25">
      <c r="A320" t="s">
        <v>22</v>
      </c>
      <c r="B320" t="s">
        <v>213</v>
      </c>
      <c r="C320">
        <v>72</v>
      </c>
      <c r="D320">
        <v>1</v>
      </c>
      <c r="E320" t="s">
        <v>21392</v>
      </c>
      <c r="F320">
        <v>81.5</v>
      </c>
      <c r="G320">
        <v>9.5</v>
      </c>
      <c r="H320" t="s">
        <v>677</v>
      </c>
      <c r="I320" t="s">
        <v>13822</v>
      </c>
      <c r="J320" t="s">
        <v>21393</v>
      </c>
      <c r="K320" t="s">
        <v>992</v>
      </c>
      <c r="L320" t="s">
        <v>21394</v>
      </c>
      <c r="M320" t="s">
        <v>21395</v>
      </c>
      <c r="N320" t="s">
        <v>639</v>
      </c>
      <c r="O320" t="s">
        <v>678</v>
      </c>
      <c r="P320" t="s">
        <v>23</v>
      </c>
      <c r="Q320" t="s">
        <v>679</v>
      </c>
      <c r="R320" t="s">
        <v>640</v>
      </c>
      <c r="S320" t="s">
        <v>21396</v>
      </c>
      <c r="T320" t="s">
        <v>21395</v>
      </c>
    </row>
    <row r="321" spans="1:20" x14ac:dyDescent="0.25">
      <c r="A321" t="s">
        <v>601</v>
      </c>
      <c r="B321" t="s">
        <v>742</v>
      </c>
      <c r="C321">
        <v>103.55</v>
      </c>
      <c r="D321">
        <v>1</v>
      </c>
      <c r="E321" t="s">
        <v>21397</v>
      </c>
      <c r="F321">
        <v>114.55</v>
      </c>
      <c r="G321">
        <v>11</v>
      </c>
      <c r="H321" t="s">
        <v>677</v>
      </c>
      <c r="I321" t="s">
        <v>21398</v>
      </c>
      <c r="J321" t="s">
        <v>21399</v>
      </c>
      <c r="K321" t="s">
        <v>10922</v>
      </c>
      <c r="L321" t="s">
        <v>21400</v>
      </c>
      <c r="M321" t="s">
        <v>21401</v>
      </c>
      <c r="N321" t="s">
        <v>639</v>
      </c>
      <c r="O321" t="s">
        <v>678</v>
      </c>
      <c r="P321" t="s">
        <v>23</v>
      </c>
      <c r="Q321" t="s">
        <v>679</v>
      </c>
      <c r="R321" t="s">
        <v>640</v>
      </c>
      <c r="S321" t="s">
        <v>21402</v>
      </c>
      <c r="T321" t="s">
        <v>21401</v>
      </c>
    </row>
    <row r="322" spans="1:20" x14ac:dyDescent="0.25">
      <c r="A322" t="s">
        <v>239</v>
      </c>
      <c r="B322" t="s">
        <v>245</v>
      </c>
      <c r="C322">
        <v>159</v>
      </c>
      <c r="D322">
        <v>1</v>
      </c>
      <c r="E322" t="s">
        <v>21403</v>
      </c>
      <c r="F322">
        <v>99</v>
      </c>
      <c r="G322">
        <v>0</v>
      </c>
      <c r="H322" t="s">
        <v>637</v>
      </c>
      <c r="I322" t="s">
        <v>21404</v>
      </c>
      <c r="J322" t="s">
        <v>717</v>
      </c>
      <c r="K322" t="s">
        <v>639</v>
      </c>
      <c r="L322" t="s">
        <v>640</v>
      </c>
      <c r="M322" t="s">
        <v>21405</v>
      </c>
      <c r="N322" t="s">
        <v>639</v>
      </c>
      <c r="O322" t="s">
        <v>641</v>
      </c>
      <c r="P322" t="s">
        <v>5</v>
      </c>
      <c r="Q322" t="s">
        <v>642</v>
      </c>
      <c r="R322" t="s">
        <v>640</v>
      </c>
      <c r="S322" t="s">
        <v>21406</v>
      </c>
      <c r="T322" t="s">
        <v>21405</v>
      </c>
    </row>
    <row r="323" spans="1:20" x14ac:dyDescent="0.25">
      <c r="A323" t="s">
        <v>239</v>
      </c>
      <c r="B323" t="s">
        <v>245</v>
      </c>
      <c r="C323">
        <v>159</v>
      </c>
      <c r="D323">
        <v>1</v>
      </c>
      <c r="E323" t="s">
        <v>21407</v>
      </c>
      <c r="F323">
        <v>99</v>
      </c>
      <c r="G323">
        <v>0</v>
      </c>
      <c r="H323" t="s">
        <v>637</v>
      </c>
      <c r="I323" t="s">
        <v>9254</v>
      </c>
      <c r="J323" t="s">
        <v>778</v>
      </c>
      <c r="K323" t="s">
        <v>639</v>
      </c>
      <c r="L323" t="s">
        <v>640</v>
      </c>
      <c r="M323" t="s">
        <v>21408</v>
      </c>
      <c r="N323" t="s">
        <v>639</v>
      </c>
      <c r="O323" t="s">
        <v>641</v>
      </c>
      <c r="P323" t="s">
        <v>5</v>
      </c>
      <c r="Q323" t="s">
        <v>642</v>
      </c>
      <c r="R323" t="s">
        <v>640</v>
      </c>
      <c r="S323" t="s">
        <v>21409</v>
      </c>
      <c r="T323" t="s">
        <v>21410</v>
      </c>
    </row>
    <row r="324" spans="1:20" x14ac:dyDescent="0.25">
      <c r="A324" t="s">
        <v>22</v>
      </c>
      <c r="B324" t="s">
        <v>27</v>
      </c>
      <c r="C324">
        <v>80</v>
      </c>
      <c r="D324">
        <v>1</v>
      </c>
      <c r="E324" t="s">
        <v>21411</v>
      </c>
      <c r="F324">
        <v>80</v>
      </c>
      <c r="G324">
        <v>0</v>
      </c>
      <c r="H324" t="s">
        <v>649</v>
      </c>
      <c r="I324" t="s">
        <v>21412</v>
      </c>
      <c r="J324" t="s">
        <v>21413</v>
      </c>
      <c r="K324" t="s">
        <v>1099</v>
      </c>
      <c r="L324" t="s">
        <v>5026</v>
      </c>
      <c r="M324" t="s">
        <v>21414</v>
      </c>
      <c r="N324" t="s">
        <v>639</v>
      </c>
      <c r="O324" t="s">
        <v>651</v>
      </c>
      <c r="P324" t="s">
        <v>26</v>
      </c>
      <c r="Q324" t="s">
        <v>652</v>
      </c>
      <c r="R324" t="s">
        <v>640</v>
      </c>
      <c r="S324" t="s">
        <v>21415</v>
      </c>
      <c r="T324" t="s">
        <v>21414</v>
      </c>
    </row>
    <row r="325" spans="1:20" x14ac:dyDescent="0.25">
      <c r="A325" t="s">
        <v>147</v>
      </c>
      <c r="B325" t="s">
        <v>148</v>
      </c>
      <c r="C325">
        <v>50</v>
      </c>
      <c r="D325">
        <v>6</v>
      </c>
      <c r="E325" t="s">
        <v>21416</v>
      </c>
      <c r="F325">
        <v>200</v>
      </c>
      <c r="G325">
        <v>0</v>
      </c>
      <c r="H325" t="s">
        <v>637</v>
      </c>
      <c r="I325" t="s">
        <v>21417</v>
      </c>
      <c r="J325" t="s">
        <v>777</v>
      </c>
      <c r="K325" t="s">
        <v>639</v>
      </c>
      <c r="L325" t="s">
        <v>640</v>
      </c>
      <c r="M325" t="s">
        <v>21418</v>
      </c>
      <c r="N325" t="s">
        <v>639</v>
      </c>
      <c r="O325" t="s">
        <v>647</v>
      </c>
      <c r="P325" t="s">
        <v>5</v>
      </c>
      <c r="Q325" t="s">
        <v>648</v>
      </c>
      <c r="R325" t="s">
        <v>640</v>
      </c>
      <c r="S325" t="s">
        <v>21419</v>
      </c>
      <c r="T325" t="s">
        <v>21420</v>
      </c>
    </row>
    <row r="326" spans="1:20" x14ac:dyDescent="0.25">
      <c r="A326" t="s">
        <v>601</v>
      </c>
      <c r="B326" t="s">
        <v>602</v>
      </c>
      <c r="C326">
        <v>159</v>
      </c>
      <c r="D326">
        <v>1</v>
      </c>
      <c r="E326" t="s">
        <v>21421</v>
      </c>
      <c r="F326">
        <v>99</v>
      </c>
      <c r="G326">
        <v>0</v>
      </c>
      <c r="H326" t="s">
        <v>637</v>
      </c>
      <c r="I326" t="s">
        <v>21422</v>
      </c>
      <c r="J326" t="s">
        <v>653</v>
      </c>
      <c r="K326" t="s">
        <v>639</v>
      </c>
      <c r="L326" t="s">
        <v>640</v>
      </c>
      <c r="M326" t="s">
        <v>21423</v>
      </c>
      <c r="N326" t="s">
        <v>639</v>
      </c>
      <c r="O326" t="s">
        <v>641</v>
      </c>
      <c r="P326" t="s">
        <v>5</v>
      </c>
      <c r="Q326" t="s">
        <v>642</v>
      </c>
      <c r="R326" t="s">
        <v>640</v>
      </c>
      <c r="S326" t="s">
        <v>21424</v>
      </c>
      <c r="T326" t="s">
        <v>21423</v>
      </c>
    </row>
    <row r="327" spans="1:20" x14ac:dyDescent="0.25">
      <c r="A327" t="s">
        <v>147</v>
      </c>
      <c r="B327" t="s">
        <v>148</v>
      </c>
      <c r="C327">
        <v>50</v>
      </c>
      <c r="D327">
        <v>6</v>
      </c>
      <c r="E327" t="s">
        <v>21425</v>
      </c>
      <c r="F327">
        <v>200</v>
      </c>
      <c r="G327">
        <v>0</v>
      </c>
      <c r="H327" t="s">
        <v>637</v>
      </c>
      <c r="I327" t="s">
        <v>21426</v>
      </c>
      <c r="J327" t="s">
        <v>687</v>
      </c>
      <c r="K327" t="s">
        <v>639</v>
      </c>
      <c r="L327" t="s">
        <v>640</v>
      </c>
      <c r="M327" t="s">
        <v>21427</v>
      </c>
      <c r="N327" t="s">
        <v>639</v>
      </c>
      <c r="O327" t="s">
        <v>641</v>
      </c>
      <c r="P327" t="s">
        <v>5</v>
      </c>
      <c r="Q327" t="s">
        <v>642</v>
      </c>
      <c r="R327" t="s">
        <v>640</v>
      </c>
      <c r="S327" t="s">
        <v>21428</v>
      </c>
      <c r="T327" t="s">
        <v>21427</v>
      </c>
    </row>
    <row r="328" spans="1:20" x14ac:dyDescent="0.25">
      <c r="A328" t="s">
        <v>14</v>
      </c>
      <c r="B328" t="s">
        <v>15</v>
      </c>
      <c r="C328">
        <v>54.5</v>
      </c>
      <c r="D328">
        <v>2</v>
      </c>
      <c r="E328" t="s">
        <v>21429</v>
      </c>
      <c r="F328">
        <v>77.849999999999994</v>
      </c>
      <c r="G328">
        <v>7</v>
      </c>
      <c r="H328" t="s">
        <v>677</v>
      </c>
      <c r="I328" t="s">
        <v>21430</v>
      </c>
      <c r="J328" t="s">
        <v>21431</v>
      </c>
      <c r="K328" t="s">
        <v>8167</v>
      </c>
      <c r="L328" t="s">
        <v>21432</v>
      </c>
      <c r="M328" t="s">
        <v>21433</v>
      </c>
      <c r="N328" t="s">
        <v>639</v>
      </c>
      <c r="O328" t="s">
        <v>678</v>
      </c>
      <c r="P328" t="s">
        <v>23</v>
      </c>
      <c r="Q328" t="s">
        <v>679</v>
      </c>
      <c r="R328" t="s">
        <v>640</v>
      </c>
      <c r="S328" t="s">
        <v>21434</v>
      </c>
      <c r="T328" t="s">
        <v>21435</v>
      </c>
    </row>
    <row r="329" spans="1:20" x14ac:dyDescent="0.25">
      <c r="A329" t="s">
        <v>241</v>
      </c>
      <c r="B329" t="s">
        <v>247</v>
      </c>
      <c r="C329">
        <v>159</v>
      </c>
      <c r="D329">
        <v>1</v>
      </c>
      <c r="E329" t="s">
        <v>21436</v>
      </c>
      <c r="F329">
        <v>99</v>
      </c>
      <c r="G329">
        <v>0</v>
      </c>
      <c r="H329" t="s">
        <v>637</v>
      </c>
      <c r="I329" t="s">
        <v>21437</v>
      </c>
      <c r="J329" t="s">
        <v>687</v>
      </c>
      <c r="K329" t="s">
        <v>639</v>
      </c>
      <c r="L329" t="s">
        <v>640</v>
      </c>
      <c r="M329" t="s">
        <v>21438</v>
      </c>
      <c r="N329" t="s">
        <v>639</v>
      </c>
      <c r="O329" t="s">
        <v>641</v>
      </c>
      <c r="P329" t="s">
        <v>5</v>
      </c>
      <c r="Q329" t="s">
        <v>642</v>
      </c>
      <c r="R329" t="s">
        <v>640</v>
      </c>
      <c r="S329" t="s">
        <v>21439</v>
      </c>
      <c r="T329" t="s">
        <v>21440</v>
      </c>
    </row>
    <row r="330" spans="1:20" x14ac:dyDescent="0.25">
      <c r="A330" t="s">
        <v>239</v>
      </c>
      <c r="B330" t="s">
        <v>245</v>
      </c>
      <c r="C330">
        <v>159</v>
      </c>
      <c r="D330">
        <v>1</v>
      </c>
      <c r="E330" t="s">
        <v>21441</v>
      </c>
      <c r="F330">
        <v>99</v>
      </c>
      <c r="G330">
        <v>0</v>
      </c>
      <c r="H330" t="s">
        <v>637</v>
      </c>
      <c r="I330" t="s">
        <v>21442</v>
      </c>
      <c r="J330" t="s">
        <v>653</v>
      </c>
      <c r="K330" t="s">
        <v>639</v>
      </c>
      <c r="L330" t="s">
        <v>640</v>
      </c>
      <c r="M330" t="s">
        <v>21443</v>
      </c>
      <c r="N330" t="s">
        <v>639</v>
      </c>
      <c r="O330" t="s">
        <v>647</v>
      </c>
      <c r="P330" t="s">
        <v>5</v>
      </c>
      <c r="Q330" t="s">
        <v>648</v>
      </c>
      <c r="R330" t="s">
        <v>640</v>
      </c>
      <c r="S330" t="s">
        <v>21444</v>
      </c>
      <c r="T330" t="s">
        <v>21440</v>
      </c>
    </row>
    <row r="331" spans="1:20" x14ac:dyDescent="0.25">
      <c r="A331" t="s">
        <v>239</v>
      </c>
      <c r="B331" t="s">
        <v>245</v>
      </c>
      <c r="C331">
        <v>159</v>
      </c>
      <c r="D331">
        <v>1</v>
      </c>
      <c r="E331" t="s">
        <v>21445</v>
      </c>
      <c r="F331">
        <v>99</v>
      </c>
      <c r="G331">
        <v>0</v>
      </c>
      <c r="H331" t="s">
        <v>637</v>
      </c>
      <c r="I331" t="s">
        <v>21446</v>
      </c>
      <c r="J331" t="s">
        <v>653</v>
      </c>
      <c r="K331" t="s">
        <v>639</v>
      </c>
      <c r="L331" t="s">
        <v>640</v>
      </c>
      <c r="M331" t="s">
        <v>21447</v>
      </c>
      <c r="N331" t="s">
        <v>639</v>
      </c>
      <c r="O331" t="s">
        <v>647</v>
      </c>
      <c r="P331" t="s">
        <v>5</v>
      </c>
      <c r="Q331" t="s">
        <v>648</v>
      </c>
      <c r="R331" t="s">
        <v>640</v>
      </c>
      <c r="S331" t="s">
        <v>21448</v>
      </c>
      <c r="T331" t="s">
        <v>21449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259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232" sqref="U23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72</v>
      </c>
      <c r="B2" t="s">
        <v>108</v>
      </c>
      <c r="C2">
        <v>66</v>
      </c>
      <c r="D2">
        <v>1</v>
      </c>
      <c r="E2" t="s">
        <v>21450</v>
      </c>
      <c r="F2">
        <v>348</v>
      </c>
      <c r="G2">
        <v>0</v>
      </c>
      <c r="H2" t="s">
        <v>649</v>
      </c>
      <c r="I2" t="s">
        <v>21451</v>
      </c>
      <c r="J2" t="s">
        <v>21452</v>
      </c>
      <c r="K2" t="s">
        <v>4320</v>
      </c>
      <c r="L2" t="s">
        <v>1071</v>
      </c>
      <c r="M2" t="s">
        <v>21453</v>
      </c>
      <c r="N2" t="s">
        <v>639</v>
      </c>
      <c r="O2" t="s">
        <v>656</v>
      </c>
      <c r="P2" t="s">
        <v>26</v>
      </c>
      <c r="Q2" t="s">
        <v>652</v>
      </c>
      <c r="R2" t="s">
        <v>640</v>
      </c>
      <c r="S2" t="s">
        <v>21454</v>
      </c>
      <c r="T2" t="s">
        <v>21455</v>
      </c>
      <c r="U2" s="50" t="s">
        <v>147</v>
      </c>
      <c r="V2">
        <v>341</v>
      </c>
    </row>
    <row r="3" spans="1:22" x14ac:dyDescent="0.25">
      <c r="A3" t="s">
        <v>101</v>
      </c>
      <c r="B3" t="s">
        <v>74</v>
      </c>
      <c r="C3">
        <v>66</v>
      </c>
      <c r="D3">
        <v>1</v>
      </c>
      <c r="E3" t="s">
        <v>21450</v>
      </c>
      <c r="F3">
        <v>348</v>
      </c>
      <c r="G3">
        <v>0</v>
      </c>
      <c r="H3" t="s">
        <v>649</v>
      </c>
      <c r="I3" t="s">
        <v>21451</v>
      </c>
      <c r="J3" t="s">
        <v>21452</v>
      </c>
      <c r="K3" t="s">
        <v>4320</v>
      </c>
      <c r="L3" t="s">
        <v>1071</v>
      </c>
      <c r="M3" t="s">
        <v>21453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21454</v>
      </c>
      <c r="T3" t="s">
        <v>21455</v>
      </c>
      <c r="U3" s="51" t="s">
        <v>148</v>
      </c>
      <c r="V3">
        <v>341</v>
      </c>
    </row>
    <row r="4" spans="1:22" x14ac:dyDescent="0.25">
      <c r="A4" t="s">
        <v>22</v>
      </c>
      <c r="B4" t="s">
        <v>27</v>
      </c>
      <c r="C4">
        <v>67</v>
      </c>
      <c r="D4">
        <v>1</v>
      </c>
      <c r="E4" t="s">
        <v>21450</v>
      </c>
      <c r="F4">
        <v>348</v>
      </c>
      <c r="G4">
        <v>0</v>
      </c>
      <c r="H4" t="s">
        <v>649</v>
      </c>
      <c r="I4" t="s">
        <v>21451</v>
      </c>
      <c r="J4" t="s">
        <v>21452</v>
      </c>
      <c r="K4" t="s">
        <v>4320</v>
      </c>
      <c r="L4" t="s">
        <v>1071</v>
      </c>
      <c r="M4" t="s">
        <v>21453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21454</v>
      </c>
      <c r="T4" t="s">
        <v>21455</v>
      </c>
      <c r="U4" s="50" t="s">
        <v>99</v>
      </c>
      <c r="V4">
        <v>90</v>
      </c>
    </row>
    <row r="5" spans="1:22" x14ac:dyDescent="0.25">
      <c r="A5" t="s">
        <v>22</v>
      </c>
      <c r="B5" t="s">
        <v>27</v>
      </c>
      <c r="C5">
        <v>99</v>
      </c>
      <c r="D5">
        <v>1</v>
      </c>
      <c r="E5" t="s">
        <v>21450</v>
      </c>
      <c r="F5">
        <v>348</v>
      </c>
      <c r="G5">
        <v>0</v>
      </c>
      <c r="H5" t="s">
        <v>649</v>
      </c>
      <c r="I5" t="s">
        <v>21451</v>
      </c>
      <c r="J5" t="s">
        <v>21452</v>
      </c>
      <c r="K5" t="s">
        <v>4320</v>
      </c>
      <c r="L5" t="s">
        <v>1071</v>
      </c>
      <c r="M5" t="s">
        <v>21453</v>
      </c>
      <c r="N5" t="s">
        <v>639</v>
      </c>
      <c r="O5" t="s">
        <v>656</v>
      </c>
      <c r="P5" t="s">
        <v>26</v>
      </c>
      <c r="Q5" t="s">
        <v>652</v>
      </c>
      <c r="R5" t="s">
        <v>640</v>
      </c>
      <c r="S5" t="s">
        <v>21454</v>
      </c>
      <c r="T5" t="s">
        <v>21455</v>
      </c>
      <c r="U5" s="51" t="s">
        <v>100</v>
      </c>
      <c r="V5">
        <v>90</v>
      </c>
    </row>
    <row r="6" spans="1:22" x14ac:dyDescent="0.25">
      <c r="A6" t="s">
        <v>241</v>
      </c>
      <c r="B6" t="s">
        <v>247</v>
      </c>
      <c r="C6">
        <v>159</v>
      </c>
      <c r="D6">
        <v>1</v>
      </c>
      <c r="E6" t="s">
        <v>21456</v>
      </c>
      <c r="F6">
        <v>137</v>
      </c>
      <c r="G6">
        <v>38</v>
      </c>
      <c r="H6" t="s">
        <v>637</v>
      </c>
      <c r="I6" t="s">
        <v>21457</v>
      </c>
      <c r="J6" t="s">
        <v>645</v>
      </c>
      <c r="K6" t="s">
        <v>639</v>
      </c>
      <c r="L6" t="s">
        <v>640</v>
      </c>
      <c r="M6" t="s">
        <v>21458</v>
      </c>
      <c r="N6" t="s">
        <v>639</v>
      </c>
      <c r="O6" t="s">
        <v>647</v>
      </c>
      <c r="P6" t="s">
        <v>5</v>
      </c>
      <c r="Q6" t="s">
        <v>648</v>
      </c>
      <c r="R6" t="s">
        <v>640</v>
      </c>
      <c r="S6" t="s">
        <v>21459</v>
      </c>
      <c r="T6" t="s">
        <v>21458</v>
      </c>
      <c r="U6" s="50" t="s">
        <v>22</v>
      </c>
      <c r="V6">
        <v>113</v>
      </c>
    </row>
    <row r="7" spans="1:22" x14ac:dyDescent="0.25">
      <c r="A7" t="s">
        <v>601</v>
      </c>
      <c r="B7" t="s">
        <v>602</v>
      </c>
      <c r="C7">
        <v>159</v>
      </c>
      <c r="D7">
        <v>1</v>
      </c>
      <c r="E7" t="s">
        <v>21460</v>
      </c>
      <c r="F7">
        <v>99</v>
      </c>
      <c r="G7">
        <v>0</v>
      </c>
      <c r="H7" t="s">
        <v>637</v>
      </c>
      <c r="I7" t="s">
        <v>21461</v>
      </c>
      <c r="J7" t="s">
        <v>709</v>
      </c>
      <c r="K7" t="s">
        <v>639</v>
      </c>
      <c r="L7" t="s">
        <v>640</v>
      </c>
      <c r="M7" t="s">
        <v>21462</v>
      </c>
      <c r="N7" t="s">
        <v>639</v>
      </c>
      <c r="O7" t="s">
        <v>641</v>
      </c>
      <c r="P7" t="s">
        <v>5</v>
      </c>
      <c r="Q7" t="s">
        <v>642</v>
      </c>
      <c r="R7" t="s">
        <v>640</v>
      </c>
      <c r="S7" t="s">
        <v>21463</v>
      </c>
      <c r="T7" t="s">
        <v>21464</v>
      </c>
      <c r="U7" s="51" t="s">
        <v>213</v>
      </c>
      <c r="V7">
        <v>2</v>
      </c>
    </row>
    <row r="8" spans="1:22" x14ac:dyDescent="0.25">
      <c r="A8" t="s">
        <v>241</v>
      </c>
      <c r="B8" t="s">
        <v>742</v>
      </c>
      <c r="C8">
        <v>34.36</v>
      </c>
      <c r="D8">
        <v>1</v>
      </c>
      <c r="E8" t="s">
        <v>21465</v>
      </c>
      <c r="F8">
        <v>41.36</v>
      </c>
      <c r="G8">
        <v>7</v>
      </c>
      <c r="H8" t="s">
        <v>677</v>
      </c>
      <c r="I8" t="s">
        <v>21466</v>
      </c>
      <c r="J8" t="s">
        <v>21467</v>
      </c>
      <c r="K8" t="s">
        <v>21468</v>
      </c>
      <c r="L8" t="s">
        <v>21469</v>
      </c>
      <c r="M8" t="s">
        <v>21470</v>
      </c>
      <c r="N8" t="s">
        <v>639</v>
      </c>
      <c r="O8" t="s">
        <v>678</v>
      </c>
      <c r="P8" t="s">
        <v>23</v>
      </c>
      <c r="Q8" t="s">
        <v>679</v>
      </c>
      <c r="R8" t="s">
        <v>640</v>
      </c>
      <c r="S8" t="s">
        <v>21471</v>
      </c>
      <c r="T8" t="s">
        <v>21470</v>
      </c>
      <c r="U8" s="51" t="s">
        <v>27</v>
      </c>
      <c r="V8">
        <v>111</v>
      </c>
    </row>
    <row r="9" spans="1:22" x14ac:dyDescent="0.25">
      <c r="A9" t="s">
        <v>601</v>
      </c>
      <c r="B9" t="s">
        <v>602</v>
      </c>
      <c r="C9">
        <v>159</v>
      </c>
      <c r="D9">
        <v>1</v>
      </c>
      <c r="E9" t="s">
        <v>21472</v>
      </c>
      <c r="F9">
        <v>99</v>
      </c>
      <c r="G9">
        <v>0</v>
      </c>
      <c r="H9" t="s">
        <v>637</v>
      </c>
      <c r="I9" t="s">
        <v>21473</v>
      </c>
      <c r="J9" t="s">
        <v>655</v>
      </c>
      <c r="K9" t="s">
        <v>639</v>
      </c>
      <c r="L9" t="s">
        <v>640</v>
      </c>
      <c r="M9" t="s">
        <v>21474</v>
      </c>
      <c r="N9" t="s">
        <v>639</v>
      </c>
      <c r="O9" t="s">
        <v>647</v>
      </c>
      <c r="P9" t="s">
        <v>5</v>
      </c>
      <c r="Q9" t="s">
        <v>648</v>
      </c>
      <c r="R9" t="s">
        <v>640</v>
      </c>
      <c r="S9" t="s">
        <v>21475</v>
      </c>
      <c r="T9" t="s">
        <v>21476</v>
      </c>
      <c r="U9" s="50" t="s">
        <v>18</v>
      </c>
      <c r="V9">
        <v>71</v>
      </c>
    </row>
    <row r="10" spans="1:22" x14ac:dyDescent="0.25">
      <c r="A10" t="s">
        <v>240</v>
      </c>
      <c r="B10" t="s">
        <v>246</v>
      </c>
      <c r="C10">
        <v>159</v>
      </c>
      <c r="D10">
        <v>1</v>
      </c>
      <c r="E10" t="s">
        <v>21477</v>
      </c>
      <c r="F10">
        <v>99</v>
      </c>
      <c r="G10">
        <v>0</v>
      </c>
      <c r="H10" t="s">
        <v>637</v>
      </c>
      <c r="I10" t="s">
        <v>21478</v>
      </c>
      <c r="J10" t="s">
        <v>653</v>
      </c>
      <c r="K10" t="s">
        <v>639</v>
      </c>
      <c r="L10" t="s">
        <v>640</v>
      </c>
      <c r="M10" t="s">
        <v>21479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21480</v>
      </c>
      <c r="T10" t="s">
        <v>21481</v>
      </c>
      <c r="U10" s="51" t="s">
        <v>19</v>
      </c>
      <c r="V10">
        <v>71</v>
      </c>
    </row>
    <row r="11" spans="1:22" x14ac:dyDescent="0.25">
      <c r="A11" t="s">
        <v>601</v>
      </c>
      <c r="B11" t="s">
        <v>602</v>
      </c>
      <c r="C11">
        <v>159</v>
      </c>
      <c r="D11">
        <v>1</v>
      </c>
      <c r="E11" t="s">
        <v>21482</v>
      </c>
      <c r="F11">
        <v>99</v>
      </c>
      <c r="G11">
        <v>0</v>
      </c>
      <c r="H11" t="s">
        <v>637</v>
      </c>
      <c r="I11" t="s">
        <v>21483</v>
      </c>
      <c r="J11" t="s">
        <v>681</v>
      </c>
      <c r="K11" t="s">
        <v>639</v>
      </c>
      <c r="L11" t="s">
        <v>640</v>
      </c>
      <c r="M11" t="s">
        <v>21484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21485</v>
      </c>
      <c r="T11" t="s">
        <v>21484</v>
      </c>
      <c r="U11" s="50" t="s">
        <v>101</v>
      </c>
      <c r="V11">
        <v>9</v>
      </c>
    </row>
    <row r="12" spans="1:22" x14ac:dyDescent="0.25">
      <c r="A12" t="s">
        <v>601</v>
      </c>
      <c r="B12" t="s">
        <v>602</v>
      </c>
      <c r="C12">
        <v>159</v>
      </c>
      <c r="D12">
        <v>1</v>
      </c>
      <c r="E12" t="s">
        <v>21486</v>
      </c>
      <c r="F12">
        <v>129</v>
      </c>
      <c r="G12">
        <v>0</v>
      </c>
      <c r="H12" t="s">
        <v>637</v>
      </c>
      <c r="I12" t="s">
        <v>21487</v>
      </c>
      <c r="J12" t="s">
        <v>780</v>
      </c>
      <c r="K12" t="s">
        <v>639</v>
      </c>
      <c r="L12" t="s">
        <v>640</v>
      </c>
      <c r="M12" t="s">
        <v>21488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21489</v>
      </c>
      <c r="T12" t="s">
        <v>21488</v>
      </c>
      <c r="U12" s="51" t="s">
        <v>12585</v>
      </c>
      <c r="V12">
        <v>2</v>
      </c>
    </row>
    <row r="13" spans="1:22" x14ac:dyDescent="0.25">
      <c r="A13" t="s">
        <v>77</v>
      </c>
      <c r="B13" t="s">
        <v>78</v>
      </c>
      <c r="C13">
        <v>33.333333333333336</v>
      </c>
      <c r="D13">
        <v>3</v>
      </c>
      <c r="E13" t="s">
        <v>21490</v>
      </c>
      <c r="F13">
        <v>134.99</v>
      </c>
      <c r="G13">
        <v>0</v>
      </c>
      <c r="H13" t="s">
        <v>637</v>
      </c>
      <c r="I13" t="s">
        <v>21491</v>
      </c>
      <c r="J13" t="s">
        <v>685</v>
      </c>
      <c r="K13" t="s">
        <v>639</v>
      </c>
      <c r="L13" t="s">
        <v>640</v>
      </c>
      <c r="M13" t="s">
        <v>21492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21493</v>
      </c>
      <c r="T13" t="s">
        <v>21494</v>
      </c>
      <c r="U13" s="51" t="s">
        <v>74</v>
      </c>
      <c r="V13">
        <v>6</v>
      </c>
    </row>
    <row r="14" spans="1:22" x14ac:dyDescent="0.25">
      <c r="A14" t="s">
        <v>18</v>
      </c>
      <c r="B14" t="s">
        <v>19</v>
      </c>
      <c r="C14">
        <v>33</v>
      </c>
      <c r="D14">
        <v>10</v>
      </c>
      <c r="E14" t="s">
        <v>21495</v>
      </c>
      <c r="F14">
        <v>399</v>
      </c>
      <c r="G14">
        <v>0</v>
      </c>
      <c r="H14" t="s">
        <v>649</v>
      </c>
      <c r="I14" t="s">
        <v>1008</v>
      </c>
      <c r="J14" t="s">
        <v>21496</v>
      </c>
      <c r="K14" t="s">
        <v>843</v>
      </c>
      <c r="L14" t="s">
        <v>4689</v>
      </c>
      <c r="M14" t="s">
        <v>21497</v>
      </c>
      <c r="N14" t="s">
        <v>639</v>
      </c>
      <c r="O14" t="s">
        <v>651</v>
      </c>
      <c r="P14" t="s">
        <v>26</v>
      </c>
      <c r="Q14" t="s">
        <v>652</v>
      </c>
      <c r="R14" t="s">
        <v>640</v>
      </c>
      <c r="S14" t="s">
        <v>21498</v>
      </c>
      <c r="T14" t="s">
        <v>21497</v>
      </c>
      <c r="U14" s="51" t="s">
        <v>8612</v>
      </c>
      <c r="V14">
        <v>1</v>
      </c>
    </row>
    <row r="15" spans="1:22" x14ac:dyDescent="0.25">
      <c r="A15" t="s">
        <v>601</v>
      </c>
      <c r="B15" t="s">
        <v>602</v>
      </c>
      <c r="C15">
        <v>159</v>
      </c>
      <c r="D15">
        <v>1</v>
      </c>
      <c r="E15" t="s">
        <v>21499</v>
      </c>
      <c r="F15">
        <v>134</v>
      </c>
      <c r="G15">
        <v>35</v>
      </c>
      <c r="H15" t="s">
        <v>637</v>
      </c>
      <c r="I15" t="s">
        <v>21500</v>
      </c>
      <c r="J15" t="s">
        <v>653</v>
      </c>
      <c r="K15" t="s">
        <v>639</v>
      </c>
      <c r="L15" t="s">
        <v>640</v>
      </c>
      <c r="M15" t="s">
        <v>21501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21502</v>
      </c>
      <c r="T15" t="s">
        <v>21501</v>
      </c>
      <c r="U15" s="50" t="s">
        <v>72</v>
      </c>
      <c r="V15">
        <v>8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21503</v>
      </c>
      <c r="F16">
        <v>200</v>
      </c>
      <c r="G16">
        <v>0</v>
      </c>
      <c r="H16" t="s">
        <v>637</v>
      </c>
      <c r="I16" t="s">
        <v>21504</v>
      </c>
      <c r="J16" t="s">
        <v>750</v>
      </c>
      <c r="K16" t="s">
        <v>639</v>
      </c>
      <c r="L16" t="s">
        <v>640</v>
      </c>
      <c r="M16" t="s">
        <v>21505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21506</v>
      </c>
      <c r="T16" t="s">
        <v>21505</v>
      </c>
      <c r="U16" s="51" t="s">
        <v>108</v>
      </c>
      <c r="V16">
        <v>6</v>
      </c>
    </row>
    <row r="17" spans="1:22" x14ac:dyDescent="0.25">
      <c r="A17" t="s">
        <v>18</v>
      </c>
      <c r="B17" t="s">
        <v>19</v>
      </c>
      <c r="C17">
        <v>66.666666666666671</v>
      </c>
      <c r="D17">
        <v>3</v>
      </c>
      <c r="E17" t="s">
        <v>21507</v>
      </c>
      <c r="F17">
        <v>132</v>
      </c>
      <c r="G17">
        <v>3</v>
      </c>
      <c r="H17" t="s">
        <v>637</v>
      </c>
      <c r="I17" t="s">
        <v>21508</v>
      </c>
      <c r="J17" t="s">
        <v>732</v>
      </c>
      <c r="K17" t="s">
        <v>639</v>
      </c>
      <c r="L17" t="s">
        <v>640</v>
      </c>
      <c r="M17" t="s">
        <v>21509</v>
      </c>
      <c r="N17" t="s">
        <v>639</v>
      </c>
      <c r="O17" t="s">
        <v>647</v>
      </c>
      <c r="P17" t="s">
        <v>5</v>
      </c>
      <c r="Q17" t="s">
        <v>648</v>
      </c>
      <c r="R17" t="s">
        <v>640</v>
      </c>
      <c r="S17" t="s">
        <v>21510</v>
      </c>
      <c r="T17" t="s">
        <v>21509</v>
      </c>
      <c r="U17" s="51" t="s">
        <v>799</v>
      </c>
      <c r="V17">
        <v>2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21511</v>
      </c>
      <c r="F18">
        <v>229</v>
      </c>
      <c r="G18">
        <v>29</v>
      </c>
      <c r="H18" t="s">
        <v>637</v>
      </c>
      <c r="I18" t="s">
        <v>21512</v>
      </c>
      <c r="J18" t="s">
        <v>670</v>
      </c>
      <c r="K18" t="s">
        <v>639</v>
      </c>
      <c r="L18" t="s">
        <v>640</v>
      </c>
      <c r="M18" t="s">
        <v>21513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21514</v>
      </c>
      <c r="T18" t="s">
        <v>21513</v>
      </c>
      <c r="U18" s="50" t="s">
        <v>114</v>
      </c>
      <c r="V18">
        <v>4</v>
      </c>
    </row>
    <row r="19" spans="1:22" x14ac:dyDescent="0.25">
      <c r="A19" t="s">
        <v>22</v>
      </c>
      <c r="B19" t="s">
        <v>27</v>
      </c>
      <c r="C19">
        <v>69.900000000000006</v>
      </c>
      <c r="D19">
        <v>40</v>
      </c>
      <c r="E19" t="s">
        <v>21515</v>
      </c>
      <c r="F19">
        <v>3200</v>
      </c>
      <c r="G19">
        <v>0</v>
      </c>
      <c r="H19" t="s">
        <v>649</v>
      </c>
      <c r="I19" t="s">
        <v>879</v>
      </c>
      <c r="J19" t="s">
        <v>21516</v>
      </c>
      <c r="K19" t="s">
        <v>11267</v>
      </c>
      <c r="L19" t="s">
        <v>5784</v>
      </c>
      <c r="M19" t="s">
        <v>21517</v>
      </c>
      <c r="N19" t="s">
        <v>639</v>
      </c>
      <c r="O19" t="s">
        <v>651</v>
      </c>
      <c r="P19" t="s">
        <v>26</v>
      </c>
      <c r="Q19" t="s">
        <v>652</v>
      </c>
      <c r="R19" t="s">
        <v>640</v>
      </c>
      <c r="S19" t="s">
        <v>21518</v>
      </c>
      <c r="T19" t="s">
        <v>21519</v>
      </c>
      <c r="U19" s="51" t="s">
        <v>115</v>
      </c>
      <c r="V19">
        <v>4</v>
      </c>
    </row>
    <row r="20" spans="1:22" x14ac:dyDescent="0.25">
      <c r="A20" t="s">
        <v>241</v>
      </c>
      <c r="B20" t="s">
        <v>247</v>
      </c>
      <c r="C20">
        <v>159</v>
      </c>
      <c r="D20">
        <v>1</v>
      </c>
      <c r="E20" t="s">
        <v>21520</v>
      </c>
      <c r="F20">
        <v>99</v>
      </c>
      <c r="G20">
        <v>0</v>
      </c>
      <c r="H20" t="s">
        <v>637</v>
      </c>
      <c r="I20" t="s">
        <v>21521</v>
      </c>
      <c r="J20" t="s">
        <v>722</v>
      </c>
      <c r="K20" t="s">
        <v>639</v>
      </c>
      <c r="L20" t="s">
        <v>640</v>
      </c>
      <c r="M20" t="s">
        <v>21519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21522</v>
      </c>
      <c r="T20" t="s">
        <v>21519</v>
      </c>
      <c r="U20" s="50" t="s">
        <v>12</v>
      </c>
      <c r="V20">
        <v>6</v>
      </c>
    </row>
    <row r="21" spans="1:22" x14ac:dyDescent="0.25">
      <c r="A21" t="s">
        <v>72</v>
      </c>
      <c r="B21" t="s">
        <v>799</v>
      </c>
      <c r="C21">
        <v>150</v>
      </c>
      <c r="D21">
        <v>1</v>
      </c>
      <c r="E21" t="s">
        <v>21523</v>
      </c>
      <c r="F21">
        <v>100</v>
      </c>
      <c r="G21">
        <v>0</v>
      </c>
      <c r="H21" t="s">
        <v>637</v>
      </c>
      <c r="I21" t="s">
        <v>9814</v>
      </c>
      <c r="J21" t="s">
        <v>657</v>
      </c>
      <c r="K21" t="s">
        <v>639</v>
      </c>
      <c r="L21" t="s">
        <v>640</v>
      </c>
      <c r="M21" t="s">
        <v>21524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21525</v>
      </c>
      <c r="T21" t="s">
        <v>21524</v>
      </c>
      <c r="U21" s="51" t="s">
        <v>13</v>
      </c>
      <c r="V21">
        <v>6</v>
      </c>
    </row>
    <row r="22" spans="1:22" x14ac:dyDescent="0.25">
      <c r="A22" t="s">
        <v>601</v>
      </c>
      <c r="B22" t="s">
        <v>602</v>
      </c>
      <c r="C22">
        <v>159</v>
      </c>
      <c r="D22">
        <v>1</v>
      </c>
      <c r="E22" t="s">
        <v>21526</v>
      </c>
      <c r="F22">
        <v>99</v>
      </c>
      <c r="G22">
        <v>0</v>
      </c>
      <c r="H22" t="s">
        <v>637</v>
      </c>
      <c r="I22" t="s">
        <v>21527</v>
      </c>
      <c r="J22" t="s">
        <v>808</v>
      </c>
      <c r="K22" t="s">
        <v>639</v>
      </c>
      <c r="L22" t="s">
        <v>640</v>
      </c>
      <c r="M22" t="s">
        <v>21528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21529</v>
      </c>
      <c r="T22" t="s">
        <v>21528</v>
      </c>
      <c r="U22" s="50" t="s">
        <v>14</v>
      </c>
      <c r="V22">
        <v>8</v>
      </c>
    </row>
    <row r="23" spans="1:22" x14ac:dyDescent="0.25">
      <c r="A23" t="s">
        <v>101</v>
      </c>
      <c r="B23" t="s">
        <v>8612</v>
      </c>
      <c r="C23">
        <v>65</v>
      </c>
      <c r="D23">
        <v>1</v>
      </c>
      <c r="E23" t="s">
        <v>21530</v>
      </c>
      <c r="F23">
        <v>65</v>
      </c>
      <c r="G23">
        <v>0</v>
      </c>
      <c r="H23" t="s">
        <v>677</v>
      </c>
      <c r="I23" t="s">
        <v>21531</v>
      </c>
      <c r="J23" t="s">
        <v>21532</v>
      </c>
      <c r="K23" t="s">
        <v>15744</v>
      </c>
      <c r="L23" t="s">
        <v>21533</v>
      </c>
      <c r="M23" t="s">
        <v>21534</v>
      </c>
      <c r="N23" t="s">
        <v>639</v>
      </c>
      <c r="O23" t="s">
        <v>678</v>
      </c>
      <c r="P23" t="s">
        <v>23</v>
      </c>
      <c r="Q23" t="s">
        <v>679</v>
      </c>
      <c r="R23" t="s">
        <v>640</v>
      </c>
      <c r="S23" t="s">
        <v>21535</v>
      </c>
      <c r="T23" t="s">
        <v>21534</v>
      </c>
      <c r="U23" s="51" t="s">
        <v>15</v>
      </c>
      <c r="V23">
        <v>8</v>
      </c>
    </row>
    <row r="24" spans="1:22" x14ac:dyDescent="0.25">
      <c r="A24" t="s">
        <v>241</v>
      </c>
      <c r="B24" t="s">
        <v>247</v>
      </c>
      <c r="C24">
        <v>159</v>
      </c>
      <c r="D24">
        <v>1</v>
      </c>
      <c r="E24" t="s">
        <v>21536</v>
      </c>
      <c r="F24">
        <v>99</v>
      </c>
      <c r="G24">
        <v>0</v>
      </c>
      <c r="H24" t="s">
        <v>637</v>
      </c>
      <c r="I24" t="s">
        <v>21537</v>
      </c>
      <c r="J24" t="s">
        <v>670</v>
      </c>
      <c r="K24" t="s">
        <v>639</v>
      </c>
      <c r="L24" t="s">
        <v>640</v>
      </c>
      <c r="M24" t="s">
        <v>21538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21539</v>
      </c>
      <c r="T24" t="s">
        <v>21540</v>
      </c>
      <c r="U24" s="50" t="s">
        <v>10</v>
      </c>
      <c r="V24">
        <v>6</v>
      </c>
    </row>
    <row r="25" spans="1:22" x14ac:dyDescent="0.25">
      <c r="A25" t="s">
        <v>14</v>
      </c>
      <c r="B25" t="s">
        <v>15</v>
      </c>
      <c r="C25">
        <v>54.5</v>
      </c>
      <c r="D25">
        <v>2</v>
      </c>
      <c r="E25" t="s">
        <v>21541</v>
      </c>
      <c r="F25">
        <v>77.03</v>
      </c>
      <c r="G25">
        <v>7</v>
      </c>
      <c r="H25" t="s">
        <v>677</v>
      </c>
      <c r="I25" t="s">
        <v>21542</v>
      </c>
      <c r="J25" t="s">
        <v>21543</v>
      </c>
      <c r="K25" t="s">
        <v>4570</v>
      </c>
      <c r="L25" t="s">
        <v>21544</v>
      </c>
      <c r="M25" t="s">
        <v>21545</v>
      </c>
      <c r="N25" t="s">
        <v>639</v>
      </c>
      <c r="O25" t="s">
        <v>678</v>
      </c>
      <c r="P25" t="s">
        <v>23</v>
      </c>
      <c r="Q25" t="s">
        <v>679</v>
      </c>
      <c r="R25" t="s">
        <v>640</v>
      </c>
      <c r="S25" t="s">
        <v>21546</v>
      </c>
      <c r="T25" t="s">
        <v>21545</v>
      </c>
      <c r="U25" s="51" t="s">
        <v>11</v>
      </c>
      <c r="V25">
        <v>6</v>
      </c>
    </row>
    <row r="26" spans="1:22" x14ac:dyDescent="0.25">
      <c r="A26" t="s">
        <v>241</v>
      </c>
      <c r="B26" t="s">
        <v>247</v>
      </c>
      <c r="C26">
        <v>159</v>
      </c>
      <c r="D26">
        <v>1</v>
      </c>
      <c r="E26" t="s">
        <v>21547</v>
      </c>
      <c r="F26">
        <v>99</v>
      </c>
      <c r="G26">
        <v>0</v>
      </c>
      <c r="H26" t="s">
        <v>637</v>
      </c>
      <c r="I26" t="s">
        <v>18815</v>
      </c>
      <c r="J26" t="s">
        <v>655</v>
      </c>
      <c r="K26" t="s">
        <v>639</v>
      </c>
      <c r="L26" t="s">
        <v>640</v>
      </c>
      <c r="M26" t="s">
        <v>21548</v>
      </c>
      <c r="N26" t="s">
        <v>639</v>
      </c>
      <c r="O26" t="s">
        <v>660</v>
      </c>
      <c r="P26" t="s">
        <v>5</v>
      </c>
      <c r="Q26" t="s">
        <v>642</v>
      </c>
      <c r="R26" t="s">
        <v>640</v>
      </c>
      <c r="S26" t="s">
        <v>21549</v>
      </c>
      <c r="T26" t="s">
        <v>21548</v>
      </c>
      <c r="U26" s="50" t="s">
        <v>110</v>
      </c>
      <c r="V26">
        <v>4</v>
      </c>
    </row>
    <row r="27" spans="1:22" x14ac:dyDescent="0.25">
      <c r="A27" t="s">
        <v>18</v>
      </c>
      <c r="B27" t="s">
        <v>19</v>
      </c>
      <c r="C27">
        <v>66.666666666666671</v>
      </c>
      <c r="D27">
        <v>9</v>
      </c>
      <c r="E27" t="s">
        <v>21550</v>
      </c>
      <c r="F27">
        <v>387</v>
      </c>
      <c r="G27">
        <v>0</v>
      </c>
      <c r="H27" t="s">
        <v>649</v>
      </c>
      <c r="I27" t="s">
        <v>21551</v>
      </c>
      <c r="J27" t="s">
        <v>21552</v>
      </c>
      <c r="K27" t="s">
        <v>18903</v>
      </c>
      <c r="L27" t="s">
        <v>1017</v>
      </c>
      <c r="M27" t="s">
        <v>21553</v>
      </c>
      <c r="N27" t="s">
        <v>639</v>
      </c>
      <c r="O27" t="s">
        <v>651</v>
      </c>
      <c r="P27" t="s">
        <v>26</v>
      </c>
      <c r="Q27" t="s">
        <v>652</v>
      </c>
      <c r="R27" t="s">
        <v>640</v>
      </c>
      <c r="S27" t="s">
        <v>21554</v>
      </c>
      <c r="T27" t="s">
        <v>21553</v>
      </c>
      <c r="U27" s="51" t="s">
        <v>111</v>
      </c>
      <c r="V27">
        <v>4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21555</v>
      </c>
      <c r="F28">
        <v>200</v>
      </c>
      <c r="G28">
        <v>0</v>
      </c>
      <c r="H28" t="s">
        <v>637</v>
      </c>
      <c r="I28" t="s">
        <v>21556</v>
      </c>
      <c r="J28" t="s">
        <v>757</v>
      </c>
      <c r="K28" t="s">
        <v>639</v>
      </c>
      <c r="L28" t="s">
        <v>640</v>
      </c>
      <c r="M28" t="s">
        <v>21557</v>
      </c>
      <c r="N28" t="s">
        <v>639</v>
      </c>
      <c r="O28" t="s">
        <v>647</v>
      </c>
      <c r="P28" t="s">
        <v>5</v>
      </c>
      <c r="Q28" t="s">
        <v>648</v>
      </c>
      <c r="R28" t="s">
        <v>640</v>
      </c>
      <c r="S28" t="s">
        <v>21558</v>
      </c>
      <c r="T28" t="s">
        <v>21559</v>
      </c>
      <c r="U28" s="50" t="s">
        <v>239</v>
      </c>
      <c r="V28">
        <v>5</v>
      </c>
    </row>
    <row r="29" spans="1:22" x14ac:dyDescent="0.25">
      <c r="A29" t="s">
        <v>241</v>
      </c>
      <c r="B29" t="s">
        <v>247</v>
      </c>
      <c r="C29">
        <v>159</v>
      </c>
      <c r="D29">
        <v>3</v>
      </c>
      <c r="E29" t="s">
        <v>21560</v>
      </c>
      <c r="F29">
        <v>297</v>
      </c>
      <c r="G29">
        <v>0</v>
      </c>
      <c r="H29" t="s">
        <v>637</v>
      </c>
      <c r="I29" t="s">
        <v>2900</v>
      </c>
      <c r="J29" t="s">
        <v>697</v>
      </c>
      <c r="K29" t="s">
        <v>639</v>
      </c>
      <c r="L29" t="s">
        <v>640</v>
      </c>
      <c r="M29" t="s">
        <v>21561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21562</v>
      </c>
      <c r="T29" t="s">
        <v>21563</v>
      </c>
      <c r="U29" s="51" t="s">
        <v>245</v>
      </c>
      <c r="V29">
        <v>3</v>
      </c>
    </row>
    <row r="30" spans="1:22" x14ac:dyDescent="0.25">
      <c r="A30" t="s">
        <v>601</v>
      </c>
      <c r="B30" t="s">
        <v>602</v>
      </c>
      <c r="C30">
        <v>159</v>
      </c>
      <c r="D30">
        <v>1</v>
      </c>
      <c r="E30" t="s">
        <v>21564</v>
      </c>
      <c r="F30">
        <v>99</v>
      </c>
      <c r="G30">
        <v>0</v>
      </c>
      <c r="H30" t="s">
        <v>637</v>
      </c>
      <c r="I30" t="s">
        <v>21565</v>
      </c>
      <c r="J30" t="s">
        <v>693</v>
      </c>
      <c r="K30" t="s">
        <v>639</v>
      </c>
      <c r="L30" t="s">
        <v>640</v>
      </c>
      <c r="M30" t="s">
        <v>21566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21567</v>
      </c>
      <c r="T30" t="s">
        <v>21566</v>
      </c>
      <c r="U30" s="51" t="s">
        <v>2885</v>
      </c>
      <c r="V30">
        <v>2</v>
      </c>
    </row>
    <row r="31" spans="1:22" x14ac:dyDescent="0.25">
      <c r="A31" t="s">
        <v>99</v>
      </c>
      <c r="B31" t="s">
        <v>100</v>
      </c>
      <c r="C31">
        <v>10</v>
      </c>
      <c r="D31">
        <v>50</v>
      </c>
      <c r="E31" t="s">
        <v>21568</v>
      </c>
      <c r="F31">
        <v>500</v>
      </c>
      <c r="G31">
        <v>0</v>
      </c>
      <c r="H31" t="s">
        <v>649</v>
      </c>
      <c r="I31" t="s">
        <v>21569</v>
      </c>
      <c r="J31" t="s">
        <v>21570</v>
      </c>
      <c r="K31" t="s">
        <v>4661</v>
      </c>
      <c r="L31" t="s">
        <v>773</v>
      </c>
      <c r="M31" t="s">
        <v>21571</v>
      </c>
      <c r="N31" t="s">
        <v>639</v>
      </c>
      <c r="O31" t="s">
        <v>651</v>
      </c>
      <c r="P31" t="s">
        <v>26</v>
      </c>
      <c r="Q31" t="s">
        <v>652</v>
      </c>
      <c r="R31" t="s">
        <v>640</v>
      </c>
      <c r="S31" t="s">
        <v>21572</v>
      </c>
      <c r="T31" t="s">
        <v>21571</v>
      </c>
      <c r="U31" s="50" t="s">
        <v>240</v>
      </c>
      <c r="V31">
        <v>30</v>
      </c>
    </row>
    <row r="32" spans="1:22" x14ac:dyDescent="0.25">
      <c r="A32" t="s">
        <v>240</v>
      </c>
      <c r="B32" t="s">
        <v>246</v>
      </c>
      <c r="C32">
        <v>159</v>
      </c>
      <c r="D32">
        <v>1</v>
      </c>
      <c r="E32" t="s">
        <v>21573</v>
      </c>
      <c r="F32">
        <v>258</v>
      </c>
      <c r="G32">
        <v>0</v>
      </c>
      <c r="H32" t="s">
        <v>637</v>
      </c>
      <c r="I32" t="s">
        <v>18381</v>
      </c>
      <c r="J32" t="s">
        <v>689</v>
      </c>
      <c r="K32" t="s">
        <v>639</v>
      </c>
      <c r="L32" t="s">
        <v>640</v>
      </c>
      <c r="M32" t="s">
        <v>21574</v>
      </c>
      <c r="N32" t="s">
        <v>639</v>
      </c>
      <c r="O32" t="s">
        <v>647</v>
      </c>
      <c r="P32" t="s">
        <v>5</v>
      </c>
      <c r="Q32" t="s">
        <v>648</v>
      </c>
      <c r="R32" t="s">
        <v>640</v>
      </c>
      <c r="S32" t="s">
        <v>21575</v>
      </c>
      <c r="T32" t="s">
        <v>21576</v>
      </c>
      <c r="U32" s="51" t="s">
        <v>246</v>
      </c>
      <c r="V32">
        <v>29</v>
      </c>
    </row>
    <row r="33" spans="1:22" x14ac:dyDescent="0.25">
      <c r="A33" t="s">
        <v>241</v>
      </c>
      <c r="B33" t="s">
        <v>247</v>
      </c>
      <c r="C33">
        <v>159</v>
      </c>
      <c r="D33">
        <v>1</v>
      </c>
      <c r="E33" t="s">
        <v>21573</v>
      </c>
      <c r="F33">
        <v>258</v>
      </c>
      <c r="G33">
        <v>0</v>
      </c>
      <c r="H33" t="s">
        <v>637</v>
      </c>
      <c r="I33" t="s">
        <v>18381</v>
      </c>
      <c r="J33" t="s">
        <v>689</v>
      </c>
      <c r="K33" t="s">
        <v>639</v>
      </c>
      <c r="L33" t="s">
        <v>640</v>
      </c>
      <c r="M33" t="s">
        <v>21574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21575</v>
      </c>
      <c r="T33" t="s">
        <v>21576</v>
      </c>
      <c r="U33" s="51" t="s">
        <v>742</v>
      </c>
      <c r="V33">
        <v>1</v>
      </c>
    </row>
    <row r="34" spans="1:22" x14ac:dyDescent="0.25">
      <c r="A34" t="s">
        <v>241</v>
      </c>
      <c r="B34" t="s">
        <v>247</v>
      </c>
      <c r="C34">
        <v>159</v>
      </c>
      <c r="D34">
        <v>1</v>
      </c>
      <c r="E34" t="s">
        <v>21577</v>
      </c>
      <c r="F34">
        <v>99</v>
      </c>
      <c r="G34">
        <v>0</v>
      </c>
      <c r="H34" t="s">
        <v>637</v>
      </c>
      <c r="I34" t="s">
        <v>21578</v>
      </c>
      <c r="J34" t="s">
        <v>708</v>
      </c>
      <c r="K34" t="s">
        <v>639</v>
      </c>
      <c r="L34" t="s">
        <v>640</v>
      </c>
      <c r="M34" t="s">
        <v>21576</v>
      </c>
      <c r="N34" t="s">
        <v>639</v>
      </c>
      <c r="O34" t="s">
        <v>647</v>
      </c>
      <c r="P34" t="s">
        <v>5</v>
      </c>
      <c r="Q34" t="s">
        <v>648</v>
      </c>
      <c r="R34" t="s">
        <v>640</v>
      </c>
      <c r="S34" t="s">
        <v>21579</v>
      </c>
      <c r="T34" t="s">
        <v>21576</v>
      </c>
      <c r="U34" s="50" t="s">
        <v>241</v>
      </c>
      <c r="V34">
        <v>67</v>
      </c>
    </row>
    <row r="35" spans="1:22" x14ac:dyDescent="0.25">
      <c r="A35" t="s">
        <v>241</v>
      </c>
      <c r="B35" t="s">
        <v>247</v>
      </c>
      <c r="C35">
        <v>159</v>
      </c>
      <c r="D35">
        <v>1</v>
      </c>
      <c r="E35" t="s">
        <v>21580</v>
      </c>
      <c r="F35">
        <v>102</v>
      </c>
      <c r="G35">
        <v>3</v>
      </c>
      <c r="H35" t="s">
        <v>637</v>
      </c>
      <c r="I35" t="s">
        <v>21581</v>
      </c>
      <c r="J35" t="s">
        <v>689</v>
      </c>
      <c r="K35" t="s">
        <v>639</v>
      </c>
      <c r="L35" t="s">
        <v>640</v>
      </c>
      <c r="M35" t="s">
        <v>21582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21583</v>
      </c>
      <c r="T35" t="s">
        <v>21582</v>
      </c>
      <c r="U35" s="51" t="s">
        <v>247</v>
      </c>
      <c r="V35">
        <v>62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21584</v>
      </c>
      <c r="F36">
        <v>200</v>
      </c>
      <c r="G36">
        <v>0</v>
      </c>
      <c r="H36" t="s">
        <v>637</v>
      </c>
      <c r="I36" t="s">
        <v>21585</v>
      </c>
      <c r="J36" t="s">
        <v>798</v>
      </c>
      <c r="K36" t="s">
        <v>639</v>
      </c>
      <c r="L36" t="s">
        <v>640</v>
      </c>
      <c r="M36" t="s">
        <v>21586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21587</v>
      </c>
      <c r="T36" t="s">
        <v>21586</v>
      </c>
      <c r="U36" s="51" t="s">
        <v>2885</v>
      </c>
      <c r="V36">
        <v>2</v>
      </c>
    </row>
    <row r="37" spans="1:22" x14ac:dyDescent="0.25">
      <c r="A37" t="s">
        <v>241</v>
      </c>
      <c r="B37" t="s">
        <v>247</v>
      </c>
      <c r="C37">
        <v>159</v>
      </c>
      <c r="D37">
        <v>1</v>
      </c>
      <c r="E37" t="s">
        <v>21588</v>
      </c>
      <c r="F37">
        <v>99</v>
      </c>
      <c r="G37">
        <v>0</v>
      </c>
      <c r="H37" t="s">
        <v>637</v>
      </c>
      <c r="I37" t="s">
        <v>21589</v>
      </c>
      <c r="J37" t="s">
        <v>722</v>
      </c>
      <c r="K37" t="s">
        <v>639</v>
      </c>
      <c r="L37" t="s">
        <v>640</v>
      </c>
      <c r="M37" t="s">
        <v>21590</v>
      </c>
      <c r="N37" t="s">
        <v>639</v>
      </c>
      <c r="O37" t="s">
        <v>647</v>
      </c>
      <c r="P37" t="s">
        <v>5</v>
      </c>
      <c r="Q37" t="s">
        <v>648</v>
      </c>
      <c r="R37" t="s">
        <v>640</v>
      </c>
      <c r="S37" t="s">
        <v>21591</v>
      </c>
      <c r="T37" t="s">
        <v>21590</v>
      </c>
      <c r="U37" s="51" t="s">
        <v>742</v>
      </c>
      <c r="V37">
        <v>3</v>
      </c>
    </row>
    <row r="38" spans="1:22" x14ac:dyDescent="0.25">
      <c r="A38" t="s">
        <v>241</v>
      </c>
      <c r="B38" t="s">
        <v>742</v>
      </c>
      <c r="C38">
        <v>109</v>
      </c>
      <c r="D38">
        <v>1</v>
      </c>
      <c r="E38" t="s">
        <v>21592</v>
      </c>
      <c r="F38">
        <v>116.5</v>
      </c>
      <c r="G38">
        <v>7.5</v>
      </c>
      <c r="H38" t="s">
        <v>677</v>
      </c>
      <c r="I38" t="s">
        <v>21593</v>
      </c>
      <c r="J38" t="s">
        <v>21594</v>
      </c>
      <c r="K38" t="s">
        <v>21351</v>
      </c>
      <c r="L38" t="s">
        <v>21595</v>
      </c>
      <c r="M38" t="s">
        <v>21596</v>
      </c>
      <c r="N38" t="s">
        <v>639</v>
      </c>
      <c r="O38" t="s">
        <v>678</v>
      </c>
      <c r="P38" t="s">
        <v>23</v>
      </c>
      <c r="Q38" t="s">
        <v>679</v>
      </c>
      <c r="R38" t="s">
        <v>640</v>
      </c>
      <c r="S38" t="s">
        <v>21597</v>
      </c>
      <c r="T38" t="s">
        <v>21596</v>
      </c>
      <c r="U38" s="50" t="s">
        <v>601</v>
      </c>
      <c r="V38">
        <v>35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21598</v>
      </c>
      <c r="F39">
        <v>200</v>
      </c>
      <c r="G39">
        <v>0</v>
      </c>
      <c r="H39" t="s">
        <v>637</v>
      </c>
      <c r="I39" t="s">
        <v>21599</v>
      </c>
      <c r="J39" t="s">
        <v>9513</v>
      </c>
      <c r="K39" t="s">
        <v>639</v>
      </c>
      <c r="L39" t="s">
        <v>640</v>
      </c>
      <c r="M39" t="s">
        <v>21600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21601</v>
      </c>
      <c r="T39" t="s">
        <v>21600</v>
      </c>
      <c r="U39" s="51" t="s">
        <v>602</v>
      </c>
      <c r="V39">
        <v>34</v>
      </c>
    </row>
    <row r="40" spans="1:22" x14ac:dyDescent="0.25">
      <c r="A40" t="s">
        <v>72</v>
      </c>
      <c r="B40" t="s">
        <v>108</v>
      </c>
      <c r="C40">
        <v>66</v>
      </c>
      <c r="D40">
        <v>1</v>
      </c>
      <c r="E40" t="s">
        <v>21602</v>
      </c>
      <c r="F40">
        <v>249</v>
      </c>
      <c r="G40">
        <v>0</v>
      </c>
      <c r="H40" t="s">
        <v>649</v>
      </c>
      <c r="I40" t="s">
        <v>21603</v>
      </c>
      <c r="J40" t="s">
        <v>21604</v>
      </c>
      <c r="K40" t="s">
        <v>21605</v>
      </c>
      <c r="L40" t="s">
        <v>12168</v>
      </c>
      <c r="M40" t="s">
        <v>21606</v>
      </c>
      <c r="N40" t="s">
        <v>639</v>
      </c>
      <c r="O40" t="s">
        <v>651</v>
      </c>
      <c r="P40" t="s">
        <v>26</v>
      </c>
      <c r="Q40" t="s">
        <v>652</v>
      </c>
      <c r="R40" t="s">
        <v>640</v>
      </c>
      <c r="S40" t="s">
        <v>21607</v>
      </c>
      <c r="T40" t="s">
        <v>21608</v>
      </c>
      <c r="U40" s="51" t="s">
        <v>742</v>
      </c>
      <c r="V40">
        <v>1</v>
      </c>
    </row>
    <row r="41" spans="1:22" x14ac:dyDescent="0.25">
      <c r="A41" t="s">
        <v>101</v>
      </c>
      <c r="B41" t="s">
        <v>74</v>
      </c>
      <c r="C41">
        <v>66</v>
      </c>
      <c r="D41">
        <v>1</v>
      </c>
      <c r="E41" t="s">
        <v>21602</v>
      </c>
      <c r="F41">
        <v>249</v>
      </c>
      <c r="G41">
        <v>0</v>
      </c>
      <c r="H41" t="s">
        <v>649</v>
      </c>
      <c r="I41" t="s">
        <v>21603</v>
      </c>
      <c r="J41" t="s">
        <v>21604</v>
      </c>
      <c r="K41" t="s">
        <v>21605</v>
      </c>
      <c r="L41" t="s">
        <v>12168</v>
      </c>
      <c r="M41" t="s">
        <v>21606</v>
      </c>
      <c r="N41" t="s">
        <v>639</v>
      </c>
      <c r="O41" t="s">
        <v>651</v>
      </c>
      <c r="P41" t="s">
        <v>26</v>
      </c>
      <c r="Q41" t="s">
        <v>652</v>
      </c>
      <c r="R41" t="s">
        <v>640</v>
      </c>
      <c r="S41" t="s">
        <v>21607</v>
      </c>
      <c r="T41" t="s">
        <v>21608</v>
      </c>
      <c r="U41" s="50" t="s">
        <v>77</v>
      </c>
      <c r="V41">
        <v>14</v>
      </c>
    </row>
    <row r="42" spans="1:22" x14ac:dyDescent="0.25">
      <c r="A42" t="s">
        <v>22</v>
      </c>
      <c r="B42" t="s">
        <v>27</v>
      </c>
      <c r="C42">
        <v>67</v>
      </c>
      <c r="D42">
        <v>1</v>
      </c>
      <c r="E42" t="s">
        <v>21602</v>
      </c>
      <c r="F42">
        <v>249</v>
      </c>
      <c r="G42">
        <v>0</v>
      </c>
      <c r="H42" t="s">
        <v>649</v>
      </c>
      <c r="I42" t="s">
        <v>21603</v>
      </c>
      <c r="J42" t="s">
        <v>21604</v>
      </c>
      <c r="K42" t="s">
        <v>21605</v>
      </c>
      <c r="L42" t="s">
        <v>12168</v>
      </c>
      <c r="M42" t="s">
        <v>21606</v>
      </c>
      <c r="N42" t="s">
        <v>639</v>
      </c>
      <c r="O42" t="s">
        <v>651</v>
      </c>
      <c r="P42" t="s">
        <v>26</v>
      </c>
      <c r="Q42" t="s">
        <v>652</v>
      </c>
      <c r="R42" t="s">
        <v>640</v>
      </c>
      <c r="S42" t="s">
        <v>21607</v>
      </c>
      <c r="T42" t="s">
        <v>21608</v>
      </c>
      <c r="U42" s="51" t="s">
        <v>78</v>
      </c>
      <c r="V42">
        <v>14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21609</v>
      </c>
      <c r="F43">
        <v>200</v>
      </c>
      <c r="G43">
        <v>0</v>
      </c>
      <c r="H43" t="s">
        <v>637</v>
      </c>
      <c r="I43" t="s">
        <v>21610</v>
      </c>
      <c r="J43" t="s">
        <v>698</v>
      </c>
      <c r="K43" t="s">
        <v>639</v>
      </c>
      <c r="L43" t="s">
        <v>640</v>
      </c>
      <c r="M43" t="s">
        <v>21611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21612</v>
      </c>
      <c r="T43" t="s">
        <v>21611</v>
      </c>
      <c r="U43" s="50" t="s">
        <v>516</v>
      </c>
      <c r="V43">
        <v>3</v>
      </c>
    </row>
    <row r="44" spans="1:22" x14ac:dyDescent="0.25">
      <c r="A44" t="s">
        <v>241</v>
      </c>
      <c r="B44" t="s">
        <v>247</v>
      </c>
      <c r="C44">
        <v>159</v>
      </c>
      <c r="D44">
        <v>1</v>
      </c>
      <c r="E44" t="s">
        <v>21613</v>
      </c>
      <c r="F44">
        <v>99</v>
      </c>
      <c r="G44">
        <v>0</v>
      </c>
      <c r="H44" t="s">
        <v>637</v>
      </c>
      <c r="I44" t="s">
        <v>21614</v>
      </c>
      <c r="J44" t="s">
        <v>654</v>
      </c>
      <c r="K44" t="s">
        <v>639</v>
      </c>
      <c r="L44" t="s">
        <v>640</v>
      </c>
      <c r="M44" t="s">
        <v>21615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21616</v>
      </c>
      <c r="T44" t="s">
        <v>21615</v>
      </c>
      <c r="U44" s="51" t="s">
        <v>120</v>
      </c>
      <c r="V44">
        <v>3</v>
      </c>
    </row>
    <row r="45" spans="1:22" x14ac:dyDescent="0.25">
      <c r="A45" t="s">
        <v>601</v>
      </c>
      <c r="B45" t="s">
        <v>602</v>
      </c>
      <c r="C45">
        <v>159</v>
      </c>
      <c r="D45">
        <v>1</v>
      </c>
      <c r="E45" t="s">
        <v>21617</v>
      </c>
      <c r="F45">
        <v>100</v>
      </c>
      <c r="G45">
        <v>1</v>
      </c>
      <c r="H45" t="s">
        <v>637</v>
      </c>
      <c r="I45" t="s">
        <v>21618</v>
      </c>
      <c r="J45" t="s">
        <v>735</v>
      </c>
      <c r="K45" t="s">
        <v>639</v>
      </c>
      <c r="L45" t="s">
        <v>640</v>
      </c>
      <c r="M45" t="s">
        <v>21619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21620</v>
      </c>
      <c r="T45" t="s">
        <v>21619</v>
      </c>
      <c r="U45" s="50" t="s">
        <v>822</v>
      </c>
      <c r="V45">
        <v>814</v>
      </c>
    </row>
    <row r="46" spans="1:22" x14ac:dyDescent="0.25">
      <c r="A46" t="s">
        <v>601</v>
      </c>
      <c r="B46" t="s">
        <v>742</v>
      </c>
      <c r="C46">
        <v>70.08</v>
      </c>
      <c r="D46">
        <v>1</v>
      </c>
      <c r="E46" t="s">
        <v>21621</v>
      </c>
      <c r="F46">
        <v>70.08</v>
      </c>
      <c r="G46">
        <v>0</v>
      </c>
      <c r="H46" t="s">
        <v>677</v>
      </c>
      <c r="I46" t="s">
        <v>15269</v>
      </c>
      <c r="J46" t="s">
        <v>15270</v>
      </c>
      <c r="K46" t="s">
        <v>971</v>
      </c>
      <c r="L46" t="s">
        <v>15271</v>
      </c>
      <c r="M46" t="s">
        <v>21622</v>
      </c>
      <c r="N46" t="s">
        <v>639</v>
      </c>
      <c r="O46" t="s">
        <v>678</v>
      </c>
      <c r="P46" t="s">
        <v>23</v>
      </c>
      <c r="Q46" t="s">
        <v>679</v>
      </c>
      <c r="R46" t="s">
        <v>640</v>
      </c>
      <c r="S46" t="s">
        <v>21623</v>
      </c>
      <c r="T46" t="s">
        <v>21622</v>
      </c>
    </row>
    <row r="47" spans="1:22" x14ac:dyDescent="0.25">
      <c r="A47" t="s">
        <v>22</v>
      </c>
      <c r="B47" t="s">
        <v>27</v>
      </c>
      <c r="C47">
        <v>66.333333333333329</v>
      </c>
      <c r="D47">
        <v>3</v>
      </c>
      <c r="E47" t="s">
        <v>21624</v>
      </c>
      <c r="F47">
        <v>197</v>
      </c>
      <c r="G47">
        <v>0</v>
      </c>
      <c r="H47" t="s">
        <v>637</v>
      </c>
      <c r="I47" t="s">
        <v>21625</v>
      </c>
      <c r="J47" t="s">
        <v>653</v>
      </c>
      <c r="K47" t="s">
        <v>639</v>
      </c>
      <c r="L47" t="s">
        <v>640</v>
      </c>
      <c r="M47" t="s">
        <v>21626</v>
      </c>
      <c r="N47" t="s">
        <v>639</v>
      </c>
      <c r="O47" t="s">
        <v>647</v>
      </c>
      <c r="P47" t="s">
        <v>5</v>
      </c>
      <c r="Q47" t="s">
        <v>648</v>
      </c>
      <c r="R47" t="s">
        <v>640</v>
      </c>
      <c r="S47" t="s">
        <v>21627</v>
      </c>
      <c r="T47" t="s">
        <v>21626</v>
      </c>
    </row>
    <row r="48" spans="1:22" x14ac:dyDescent="0.25">
      <c r="A48" t="s">
        <v>72</v>
      </c>
      <c r="B48" t="s">
        <v>108</v>
      </c>
      <c r="C48">
        <v>66</v>
      </c>
      <c r="D48">
        <v>1</v>
      </c>
      <c r="E48" t="s">
        <v>21628</v>
      </c>
      <c r="F48">
        <v>249</v>
      </c>
      <c r="G48">
        <v>0</v>
      </c>
      <c r="H48" t="s">
        <v>649</v>
      </c>
      <c r="I48" t="s">
        <v>13710</v>
      </c>
      <c r="J48" t="s">
        <v>21629</v>
      </c>
      <c r="K48" t="s">
        <v>13062</v>
      </c>
      <c r="L48" t="s">
        <v>880</v>
      </c>
      <c r="M48" t="s">
        <v>21630</v>
      </c>
      <c r="N48" t="s">
        <v>639</v>
      </c>
      <c r="O48" t="s">
        <v>651</v>
      </c>
      <c r="P48" t="s">
        <v>26</v>
      </c>
      <c r="Q48" t="s">
        <v>652</v>
      </c>
      <c r="R48" t="s">
        <v>640</v>
      </c>
      <c r="S48" t="s">
        <v>21631</v>
      </c>
      <c r="T48" t="s">
        <v>21630</v>
      </c>
    </row>
    <row r="49" spans="1:20" x14ac:dyDescent="0.25">
      <c r="A49" t="s">
        <v>101</v>
      </c>
      <c r="B49" t="s">
        <v>74</v>
      </c>
      <c r="C49">
        <v>66</v>
      </c>
      <c r="D49">
        <v>1</v>
      </c>
      <c r="E49" t="s">
        <v>21628</v>
      </c>
      <c r="F49">
        <v>249</v>
      </c>
      <c r="G49">
        <v>0</v>
      </c>
      <c r="H49" t="s">
        <v>649</v>
      </c>
      <c r="I49" t="s">
        <v>13710</v>
      </c>
      <c r="J49" t="s">
        <v>21629</v>
      </c>
      <c r="K49" t="s">
        <v>13062</v>
      </c>
      <c r="L49" t="s">
        <v>880</v>
      </c>
      <c r="M49" t="s">
        <v>21630</v>
      </c>
      <c r="N49" t="s">
        <v>639</v>
      </c>
      <c r="O49" t="s">
        <v>651</v>
      </c>
      <c r="P49" t="s">
        <v>26</v>
      </c>
      <c r="Q49" t="s">
        <v>652</v>
      </c>
      <c r="R49" t="s">
        <v>640</v>
      </c>
      <c r="S49" t="s">
        <v>21631</v>
      </c>
      <c r="T49" t="s">
        <v>21630</v>
      </c>
    </row>
    <row r="50" spans="1:20" x14ac:dyDescent="0.25">
      <c r="A50" t="s">
        <v>22</v>
      </c>
      <c r="B50" t="s">
        <v>27</v>
      </c>
      <c r="C50">
        <v>67</v>
      </c>
      <c r="D50">
        <v>1</v>
      </c>
      <c r="E50" t="s">
        <v>21628</v>
      </c>
      <c r="F50">
        <v>249</v>
      </c>
      <c r="G50">
        <v>0</v>
      </c>
      <c r="H50" t="s">
        <v>649</v>
      </c>
      <c r="I50" t="s">
        <v>13710</v>
      </c>
      <c r="J50" t="s">
        <v>21629</v>
      </c>
      <c r="K50" t="s">
        <v>13062</v>
      </c>
      <c r="L50" t="s">
        <v>880</v>
      </c>
      <c r="M50" t="s">
        <v>21630</v>
      </c>
      <c r="N50" t="s">
        <v>639</v>
      </c>
      <c r="O50" t="s">
        <v>651</v>
      </c>
      <c r="P50" t="s">
        <v>26</v>
      </c>
      <c r="Q50" t="s">
        <v>652</v>
      </c>
      <c r="R50" t="s">
        <v>640</v>
      </c>
      <c r="S50" t="s">
        <v>21631</v>
      </c>
      <c r="T50" t="s">
        <v>21630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21632</v>
      </c>
      <c r="F51">
        <v>200</v>
      </c>
      <c r="G51">
        <v>0</v>
      </c>
      <c r="H51" t="s">
        <v>637</v>
      </c>
      <c r="I51" t="s">
        <v>21633</v>
      </c>
      <c r="J51" t="s">
        <v>687</v>
      </c>
      <c r="K51" t="s">
        <v>639</v>
      </c>
      <c r="L51" t="s">
        <v>640</v>
      </c>
      <c r="M51" t="s">
        <v>21634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21635</v>
      </c>
      <c r="T51" t="s">
        <v>21634</v>
      </c>
    </row>
    <row r="52" spans="1:20" x14ac:dyDescent="0.25">
      <c r="A52" t="s">
        <v>77</v>
      </c>
      <c r="B52" t="s">
        <v>78</v>
      </c>
      <c r="C52">
        <v>49</v>
      </c>
      <c r="D52">
        <v>1</v>
      </c>
      <c r="E52" t="s">
        <v>21636</v>
      </c>
      <c r="F52">
        <v>49</v>
      </c>
      <c r="G52">
        <v>0</v>
      </c>
      <c r="H52" t="s">
        <v>649</v>
      </c>
      <c r="I52" t="s">
        <v>17670</v>
      </c>
      <c r="J52" t="s">
        <v>21637</v>
      </c>
      <c r="K52" t="s">
        <v>10662</v>
      </c>
      <c r="L52" t="s">
        <v>714</v>
      </c>
      <c r="M52" t="s">
        <v>21638</v>
      </c>
      <c r="N52" t="s">
        <v>639</v>
      </c>
      <c r="O52" t="s">
        <v>651</v>
      </c>
      <c r="P52" t="s">
        <v>26</v>
      </c>
      <c r="Q52" t="s">
        <v>652</v>
      </c>
      <c r="R52" t="s">
        <v>640</v>
      </c>
      <c r="S52" t="s">
        <v>21639</v>
      </c>
      <c r="T52" t="s">
        <v>21640</v>
      </c>
    </row>
    <row r="53" spans="1:20" x14ac:dyDescent="0.25">
      <c r="A53" t="s">
        <v>241</v>
      </c>
      <c r="B53" t="s">
        <v>247</v>
      </c>
      <c r="C53">
        <v>159</v>
      </c>
      <c r="D53">
        <v>1</v>
      </c>
      <c r="E53" t="s">
        <v>21641</v>
      </c>
      <c r="F53">
        <v>99</v>
      </c>
      <c r="G53">
        <v>0</v>
      </c>
      <c r="H53" t="s">
        <v>637</v>
      </c>
      <c r="I53" t="s">
        <v>21642</v>
      </c>
      <c r="J53" t="s">
        <v>686</v>
      </c>
      <c r="K53" t="s">
        <v>639</v>
      </c>
      <c r="L53" t="s">
        <v>640</v>
      </c>
      <c r="M53" t="s">
        <v>21643</v>
      </c>
      <c r="N53" t="s">
        <v>639</v>
      </c>
      <c r="O53" t="s">
        <v>647</v>
      </c>
      <c r="P53" t="s">
        <v>5</v>
      </c>
      <c r="Q53" t="s">
        <v>648</v>
      </c>
      <c r="R53" t="s">
        <v>640</v>
      </c>
      <c r="S53" t="s">
        <v>21644</v>
      </c>
      <c r="T53" t="s">
        <v>21643</v>
      </c>
    </row>
    <row r="54" spans="1:20" x14ac:dyDescent="0.25">
      <c r="A54" t="s">
        <v>147</v>
      </c>
      <c r="B54" t="s">
        <v>148</v>
      </c>
      <c r="C54">
        <v>50</v>
      </c>
      <c r="D54">
        <v>6</v>
      </c>
      <c r="E54" t="s">
        <v>21645</v>
      </c>
      <c r="F54">
        <v>200</v>
      </c>
      <c r="G54">
        <v>0</v>
      </c>
      <c r="H54" t="s">
        <v>637</v>
      </c>
      <c r="I54" t="s">
        <v>7628</v>
      </c>
      <c r="J54" t="s">
        <v>732</v>
      </c>
      <c r="K54" t="s">
        <v>639</v>
      </c>
      <c r="L54" t="s">
        <v>640</v>
      </c>
      <c r="M54" t="s">
        <v>21646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21647</v>
      </c>
      <c r="T54" t="s">
        <v>21648</v>
      </c>
    </row>
    <row r="55" spans="1:20" x14ac:dyDescent="0.25">
      <c r="A55" t="s">
        <v>22</v>
      </c>
      <c r="B55" t="s">
        <v>27</v>
      </c>
      <c r="C55">
        <v>100</v>
      </c>
      <c r="D55">
        <v>2</v>
      </c>
      <c r="E55" t="s">
        <v>21649</v>
      </c>
      <c r="F55">
        <v>220</v>
      </c>
      <c r="G55">
        <v>20</v>
      </c>
      <c r="H55" t="s">
        <v>649</v>
      </c>
      <c r="I55" t="s">
        <v>21650</v>
      </c>
      <c r="J55" t="s">
        <v>21651</v>
      </c>
      <c r="K55" t="s">
        <v>845</v>
      </c>
      <c r="L55" t="s">
        <v>21652</v>
      </c>
      <c r="M55" t="s">
        <v>21653</v>
      </c>
      <c r="N55" t="s">
        <v>1010</v>
      </c>
      <c r="O55" t="s">
        <v>743</v>
      </c>
      <c r="P55" t="s">
        <v>783</v>
      </c>
      <c r="Q55" t="s">
        <v>745</v>
      </c>
      <c r="R55" t="s">
        <v>21654</v>
      </c>
      <c r="S55" t="s">
        <v>21655</v>
      </c>
      <c r="T55" t="s">
        <v>21656</v>
      </c>
    </row>
    <row r="56" spans="1:20" x14ac:dyDescent="0.25">
      <c r="A56" t="s">
        <v>77</v>
      </c>
      <c r="B56" t="s">
        <v>78</v>
      </c>
      <c r="C56">
        <v>49</v>
      </c>
      <c r="D56">
        <v>1</v>
      </c>
      <c r="E56" t="s">
        <v>21657</v>
      </c>
      <c r="F56">
        <v>49</v>
      </c>
      <c r="G56">
        <v>0</v>
      </c>
      <c r="H56" t="s">
        <v>649</v>
      </c>
      <c r="I56" t="s">
        <v>17519</v>
      </c>
      <c r="J56" t="s">
        <v>17520</v>
      </c>
      <c r="K56" t="s">
        <v>10410</v>
      </c>
      <c r="L56" t="s">
        <v>818</v>
      </c>
      <c r="M56" t="s">
        <v>21658</v>
      </c>
      <c r="N56" t="s">
        <v>639</v>
      </c>
      <c r="O56" t="s">
        <v>651</v>
      </c>
      <c r="P56" t="s">
        <v>26</v>
      </c>
      <c r="Q56" t="s">
        <v>652</v>
      </c>
      <c r="R56" t="s">
        <v>640</v>
      </c>
      <c r="S56" t="s">
        <v>21659</v>
      </c>
      <c r="T56" t="s">
        <v>21660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21661</v>
      </c>
      <c r="F57">
        <v>200</v>
      </c>
      <c r="G57">
        <v>0</v>
      </c>
      <c r="H57" t="s">
        <v>637</v>
      </c>
      <c r="I57" t="s">
        <v>18458</v>
      </c>
      <c r="J57" t="s">
        <v>655</v>
      </c>
      <c r="K57" t="s">
        <v>639</v>
      </c>
      <c r="L57" t="s">
        <v>640</v>
      </c>
      <c r="M57" t="s">
        <v>21662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21663</v>
      </c>
      <c r="T57" t="s">
        <v>21662</v>
      </c>
    </row>
    <row r="58" spans="1:20" x14ac:dyDescent="0.25">
      <c r="A58" t="s">
        <v>601</v>
      </c>
      <c r="B58" t="s">
        <v>602</v>
      </c>
      <c r="C58">
        <v>139</v>
      </c>
      <c r="D58">
        <v>1</v>
      </c>
      <c r="E58" t="s">
        <v>21664</v>
      </c>
      <c r="F58">
        <v>215</v>
      </c>
      <c r="G58">
        <v>0</v>
      </c>
      <c r="H58" t="s">
        <v>751</v>
      </c>
      <c r="I58" t="s">
        <v>21665</v>
      </c>
      <c r="J58" t="s">
        <v>21666</v>
      </c>
      <c r="K58" t="s">
        <v>9733</v>
      </c>
      <c r="L58" t="s">
        <v>21667</v>
      </c>
      <c r="M58" t="s">
        <v>21668</v>
      </c>
      <c r="N58" t="s">
        <v>1010</v>
      </c>
      <c r="O58" t="s">
        <v>753</v>
      </c>
      <c r="P58" t="s">
        <v>744</v>
      </c>
      <c r="Q58" t="s">
        <v>745</v>
      </c>
      <c r="R58" t="s">
        <v>640</v>
      </c>
      <c r="S58" t="s">
        <v>21669</v>
      </c>
      <c r="T58" t="s">
        <v>21668</v>
      </c>
    </row>
    <row r="59" spans="1:20" x14ac:dyDescent="0.25">
      <c r="A59" t="s">
        <v>241</v>
      </c>
      <c r="B59" t="s">
        <v>247</v>
      </c>
      <c r="C59">
        <v>139</v>
      </c>
      <c r="D59">
        <v>1</v>
      </c>
      <c r="E59" t="s">
        <v>21664</v>
      </c>
      <c r="F59">
        <v>215</v>
      </c>
      <c r="G59">
        <v>0</v>
      </c>
      <c r="H59" t="s">
        <v>751</v>
      </c>
      <c r="I59" t="s">
        <v>21665</v>
      </c>
      <c r="J59" t="s">
        <v>21666</v>
      </c>
      <c r="K59" t="s">
        <v>9733</v>
      </c>
      <c r="L59" t="s">
        <v>21667</v>
      </c>
      <c r="M59" t="s">
        <v>21668</v>
      </c>
      <c r="N59" t="s">
        <v>1010</v>
      </c>
      <c r="O59" t="s">
        <v>753</v>
      </c>
      <c r="P59" t="s">
        <v>744</v>
      </c>
      <c r="Q59" t="s">
        <v>745</v>
      </c>
      <c r="R59" t="s">
        <v>640</v>
      </c>
      <c r="S59" t="s">
        <v>21669</v>
      </c>
      <c r="T59" t="s">
        <v>21668</v>
      </c>
    </row>
    <row r="60" spans="1:20" x14ac:dyDescent="0.25">
      <c r="A60" t="s">
        <v>241</v>
      </c>
      <c r="B60" t="s">
        <v>247</v>
      </c>
      <c r="C60">
        <v>139</v>
      </c>
      <c r="D60">
        <v>1</v>
      </c>
      <c r="E60" t="s">
        <v>21670</v>
      </c>
      <c r="F60">
        <v>215</v>
      </c>
      <c r="G60">
        <v>0</v>
      </c>
      <c r="H60" t="s">
        <v>751</v>
      </c>
      <c r="I60" t="s">
        <v>10563</v>
      </c>
      <c r="J60" t="s">
        <v>10564</v>
      </c>
      <c r="K60" t="s">
        <v>8866</v>
      </c>
      <c r="L60" t="s">
        <v>10565</v>
      </c>
      <c r="M60" t="s">
        <v>21671</v>
      </c>
      <c r="N60" t="s">
        <v>1010</v>
      </c>
      <c r="O60" t="s">
        <v>753</v>
      </c>
      <c r="P60" t="s">
        <v>744</v>
      </c>
      <c r="Q60" t="s">
        <v>745</v>
      </c>
      <c r="R60" t="s">
        <v>640</v>
      </c>
      <c r="S60" t="s">
        <v>21672</v>
      </c>
      <c r="T60" t="s">
        <v>21671</v>
      </c>
    </row>
    <row r="61" spans="1:20" x14ac:dyDescent="0.25">
      <c r="A61" t="s">
        <v>601</v>
      </c>
      <c r="B61" t="s">
        <v>602</v>
      </c>
      <c r="C61">
        <v>139</v>
      </c>
      <c r="D61">
        <v>1</v>
      </c>
      <c r="E61" t="s">
        <v>21670</v>
      </c>
      <c r="F61">
        <v>215</v>
      </c>
      <c r="G61">
        <v>0</v>
      </c>
      <c r="H61" t="s">
        <v>751</v>
      </c>
      <c r="I61" t="s">
        <v>10563</v>
      </c>
      <c r="J61" t="s">
        <v>10564</v>
      </c>
      <c r="K61" t="s">
        <v>8866</v>
      </c>
      <c r="L61" t="s">
        <v>10565</v>
      </c>
      <c r="M61" t="s">
        <v>21671</v>
      </c>
      <c r="N61" t="s">
        <v>1010</v>
      </c>
      <c r="O61" t="s">
        <v>753</v>
      </c>
      <c r="P61" t="s">
        <v>744</v>
      </c>
      <c r="Q61" t="s">
        <v>745</v>
      </c>
      <c r="R61" t="s">
        <v>640</v>
      </c>
      <c r="S61" t="s">
        <v>21672</v>
      </c>
      <c r="T61" t="s">
        <v>21671</v>
      </c>
    </row>
    <row r="62" spans="1:20" x14ac:dyDescent="0.25">
      <c r="A62" t="s">
        <v>601</v>
      </c>
      <c r="B62" t="s">
        <v>602</v>
      </c>
      <c r="C62">
        <v>159</v>
      </c>
      <c r="D62">
        <v>1</v>
      </c>
      <c r="E62" t="s">
        <v>21673</v>
      </c>
      <c r="F62">
        <v>99</v>
      </c>
      <c r="G62">
        <v>0</v>
      </c>
      <c r="H62" t="s">
        <v>637</v>
      </c>
      <c r="I62" t="s">
        <v>21674</v>
      </c>
      <c r="J62" t="s">
        <v>653</v>
      </c>
      <c r="K62" t="s">
        <v>639</v>
      </c>
      <c r="L62" t="s">
        <v>640</v>
      </c>
      <c r="M62" t="s">
        <v>21675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21676</v>
      </c>
      <c r="T62" t="s">
        <v>21675</v>
      </c>
    </row>
    <row r="63" spans="1:20" x14ac:dyDescent="0.25">
      <c r="A63" t="s">
        <v>601</v>
      </c>
      <c r="B63" t="s">
        <v>602</v>
      </c>
      <c r="C63">
        <v>139</v>
      </c>
      <c r="D63">
        <v>1</v>
      </c>
      <c r="E63" t="s">
        <v>21677</v>
      </c>
      <c r="F63">
        <v>215</v>
      </c>
      <c r="G63">
        <v>0</v>
      </c>
      <c r="H63" t="s">
        <v>751</v>
      </c>
      <c r="I63" t="s">
        <v>21678</v>
      </c>
      <c r="J63" t="s">
        <v>21679</v>
      </c>
      <c r="K63" t="s">
        <v>809</v>
      </c>
      <c r="L63" t="s">
        <v>21680</v>
      </c>
      <c r="M63" t="s">
        <v>21681</v>
      </c>
      <c r="N63" t="s">
        <v>1010</v>
      </c>
      <c r="O63" t="s">
        <v>743</v>
      </c>
      <c r="P63" t="s">
        <v>744</v>
      </c>
      <c r="Q63" t="s">
        <v>745</v>
      </c>
      <c r="R63" t="s">
        <v>640</v>
      </c>
      <c r="S63" t="s">
        <v>21682</v>
      </c>
      <c r="T63" t="s">
        <v>21683</v>
      </c>
    </row>
    <row r="64" spans="1:20" x14ac:dyDescent="0.25">
      <c r="A64" t="s">
        <v>240</v>
      </c>
      <c r="B64" t="s">
        <v>246</v>
      </c>
      <c r="C64">
        <v>139</v>
      </c>
      <c r="D64">
        <v>1</v>
      </c>
      <c r="E64" t="s">
        <v>21677</v>
      </c>
      <c r="F64">
        <v>215</v>
      </c>
      <c r="G64">
        <v>0</v>
      </c>
      <c r="H64" t="s">
        <v>751</v>
      </c>
      <c r="I64" t="s">
        <v>21678</v>
      </c>
      <c r="J64" t="s">
        <v>21679</v>
      </c>
      <c r="K64" t="s">
        <v>809</v>
      </c>
      <c r="L64" t="s">
        <v>21680</v>
      </c>
      <c r="M64" t="s">
        <v>21681</v>
      </c>
      <c r="N64" t="s">
        <v>1010</v>
      </c>
      <c r="O64" t="s">
        <v>743</v>
      </c>
      <c r="P64" t="s">
        <v>744</v>
      </c>
      <c r="Q64" t="s">
        <v>745</v>
      </c>
      <c r="R64" t="s">
        <v>640</v>
      </c>
      <c r="S64" t="s">
        <v>21682</v>
      </c>
      <c r="T64" t="s">
        <v>21683</v>
      </c>
    </row>
    <row r="65" spans="1:20" x14ac:dyDescent="0.25">
      <c r="A65" t="s">
        <v>240</v>
      </c>
      <c r="B65" t="s">
        <v>742</v>
      </c>
      <c r="C65">
        <v>81.2</v>
      </c>
      <c r="D65">
        <v>1</v>
      </c>
      <c r="E65" t="s">
        <v>21684</v>
      </c>
      <c r="F65">
        <v>90.2</v>
      </c>
      <c r="G65">
        <v>9</v>
      </c>
      <c r="H65" t="s">
        <v>677</v>
      </c>
      <c r="I65" t="s">
        <v>4977</v>
      </c>
      <c r="J65" t="s">
        <v>4978</v>
      </c>
      <c r="K65" t="s">
        <v>4979</v>
      </c>
      <c r="L65" t="s">
        <v>4980</v>
      </c>
      <c r="M65" t="s">
        <v>21685</v>
      </c>
      <c r="N65" t="s">
        <v>639</v>
      </c>
      <c r="O65" t="s">
        <v>678</v>
      </c>
      <c r="P65" t="s">
        <v>23</v>
      </c>
      <c r="Q65" t="s">
        <v>679</v>
      </c>
      <c r="R65" t="s">
        <v>640</v>
      </c>
      <c r="S65" t="s">
        <v>21686</v>
      </c>
      <c r="T65" t="s">
        <v>21685</v>
      </c>
    </row>
    <row r="66" spans="1:20" x14ac:dyDescent="0.25">
      <c r="A66" t="s">
        <v>110</v>
      </c>
      <c r="B66" t="s">
        <v>111</v>
      </c>
      <c r="C66">
        <v>60</v>
      </c>
      <c r="D66">
        <v>4</v>
      </c>
      <c r="E66" t="s">
        <v>21687</v>
      </c>
      <c r="F66">
        <v>1630</v>
      </c>
      <c r="G66">
        <v>0</v>
      </c>
      <c r="H66" t="s">
        <v>751</v>
      </c>
      <c r="I66" t="s">
        <v>21688</v>
      </c>
      <c r="J66" t="s">
        <v>21689</v>
      </c>
      <c r="K66" t="s">
        <v>21690</v>
      </c>
      <c r="L66" t="s">
        <v>21691</v>
      </c>
      <c r="M66" t="s">
        <v>21692</v>
      </c>
      <c r="N66" t="s">
        <v>1010</v>
      </c>
      <c r="O66" t="s">
        <v>743</v>
      </c>
      <c r="P66" t="s">
        <v>744</v>
      </c>
      <c r="Q66" t="s">
        <v>745</v>
      </c>
      <c r="R66" t="s">
        <v>640</v>
      </c>
      <c r="S66" t="s">
        <v>21693</v>
      </c>
      <c r="T66" t="s">
        <v>21694</v>
      </c>
    </row>
    <row r="67" spans="1:20" x14ac:dyDescent="0.25">
      <c r="A67" t="s">
        <v>10</v>
      </c>
      <c r="B67" t="s">
        <v>11</v>
      </c>
      <c r="C67">
        <v>60</v>
      </c>
      <c r="D67">
        <v>4</v>
      </c>
      <c r="E67" t="s">
        <v>21687</v>
      </c>
      <c r="F67">
        <v>1630</v>
      </c>
      <c r="G67">
        <v>0</v>
      </c>
      <c r="H67" t="s">
        <v>751</v>
      </c>
      <c r="I67" t="s">
        <v>21688</v>
      </c>
      <c r="J67" t="s">
        <v>21689</v>
      </c>
      <c r="K67" t="s">
        <v>21690</v>
      </c>
      <c r="L67" t="s">
        <v>21691</v>
      </c>
      <c r="M67" t="s">
        <v>21692</v>
      </c>
      <c r="N67" t="s">
        <v>1010</v>
      </c>
      <c r="O67" t="s">
        <v>743</v>
      </c>
      <c r="P67" t="s">
        <v>744</v>
      </c>
      <c r="Q67" t="s">
        <v>745</v>
      </c>
      <c r="R67" t="s">
        <v>640</v>
      </c>
      <c r="S67" t="s">
        <v>21693</v>
      </c>
      <c r="T67" t="s">
        <v>21694</v>
      </c>
    </row>
    <row r="68" spans="1:20" x14ac:dyDescent="0.25">
      <c r="A68" t="s">
        <v>114</v>
      </c>
      <c r="B68" t="s">
        <v>115</v>
      </c>
      <c r="C68">
        <v>60</v>
      </c>
      <c r="D68">
        <v>4</v>
      </c>
      <c r="E68" t="s">
        <v>21687</v>
      </c>
      <c r="F68">
        <v>1630</v>
      </c>
      <c r="G68">
        <v>0</v>
      </c>
      <c r="H68" t="s">
        <v>751</v>
      </c>
      <c r="I68" t="s">
        <v>21688</v>
      </c>
      <c r="J68" t="s">
        <v>21689</v>
      </c>
      <c r="K68" t="s">
        <v>21690</v>
      </c>
      <c r="L68" t="s">
        <v>21691</v>
      </c>
      <c r="M68" t="s">
        <v>21692</v>
      </c>
      <c r="N68" t="s">
        <v>1010</v>
      </c>
      <c r="O68" t="s">
        <v>743</v>
      </c>
      <c r="P68" t="s">
        <v>744</v>
      </c>
      <c r="Q68" t="s">
        <v>745</v>
      </c>
      <c r="R68" t="s">
        <v>640</v>
      </c>
      <c r="S68" t="s">
        <v>21693</v>
      </c>
      <c r="T68" t="s">
        <v>21694</v>
      </c>
    </row>
    <row r="69" spans="1:20" x14ac:dyDescent="0.25">
      <c r="A69" t="s">
        <v>12</v>
      </c>
      <c r="B69" t="s">
        <v>13</v>
      </c>
      <c r="C69">
        <v>60</v>
      </c>
      <c r="D69">
        <v>4</v>
      </c>
      <c r="E69" t="s">
        <v>21687</v>
      </c>
      <c r="F69">
        <v>1630</v>
      </c>
      <c r="G69">
        <v>0</v>
      </c>
      <c r="H69" t="s">
        <v>751</v>
      </c>
      <c r="I69" t="s">
        <v>21688</v>
      </c>
      <c r="J69" t="s">
        <v>21689</v>
      </c>
      <c r="K69" t="s">
        <v>21690</v>
      </c>
      <c r="L69" t="s">
        <v>21691</v>
      </c>
      <c r="M69" t="s">
        <v>21692</v>
      </c>
      <c r="N69" t="s">
        <v>1010</v>
      </c>
      <c r="O69" t="s">
        <v>743</v>
      </c>
      <c r="P69" t="s">
        <v>744</v>
      </c>
      <c r="Q69" t="s">
        <v>745</v>
      </c>
      <c r="R69" t="s">
        <v>640</v>
      </c>
      <c r="S69" t="s">
        <v>21693</v>
      </c>
      <c r="T69" t="s">
        <v>21694</v>
      </c>
    </row>
    <row r="70" spans="1:20" x14ac:dyDescent="0.25">
      <c r="A70" t="s">
        <v>14</v>
      </c>
      <c r="B70" t="s">
        <v>15</v>
      </c>
      <c r="C70">
        <v>60</v>
      </c>
      <c r="D70">
        <v>4</v>
      </c>
      <c r="E70" t="s">
        <v>21687</v>
      </c>
      <c r="F70">
        <v>1630</v>
      </c>
      <c r="G70">
        <v>0</v>
      </c>
      <c r="H70" t="s">
        <v>751</v>
      </c>
      <c r="I70" t="s">
        <v>21688</v>
      </c>
      <c r="J70" t="s">
        <v>21689</v>
      </c>
      <c r="K70" t="s">
        <v>21690</v>
      </c>
      <c r="L70" t="s">
        <v>21691</v>
      </c>
      <c r="M70" t="s">
        <v>21692</v>
      </c>
      <c r="N70" t="s">
        <v>1010</v>
      </c>
      <c r="O70" t="s">
        <v>743</v>
      </c>
      <c r="P70" t="s">
        <v>744</v>
      </c>
      <c r="Q70" t="s">
        <v>745</v>
      </c>
      <c r="R70" t="s">
        <v>640</v>
      </c>
      <c r="S70" t="s">
        <v>21693</v>
      </c>
      <c r="T70" t="s">
        <v>21694</v>
      </c>
    </row>
    <row r="71" spans="1:20" x14ac:dyDescent="0.25">
      <c r="A71" t="s">
        <v>241</v>
      </c>
      <c r="B71" t="s">
        <v>247</v>
      </c>
      <c r="C71">
        <v>139</v>
      </c>
      <c r="D71">
        <v>2</v>
      </c>
      <c r="E71" t="s">
        <v>21687</v>
      </c>
      <c r="F71">
        <v>1630</v>
      </c>
      <c r="G71">
        <v>0</v>
      </c>
      <c r="H71" t="s">
        <v>751</v>
      </c>
      <c r="I71" t="s">
        <v>21688</v>
      </c>
      <c r="J71" t="s">
        <v>21689</v>
      </c>
      <c r="K71" t="s">
        <v>21690</v>
      </c>
      <c r="L71" t="s">
        <v>21691</v>
      </c>
      <c r="M71" t="s">
        <v>21692</v>
      </c>
      <c r="N71" t="s">
        <v>1010</v>
      </c>
      <c r="O71" t="s">
        <v>743</v>
      </c>
      <c r="P71" t="s">
        <v>744</v>
      </c>
      <c r="Q71" t="s">
        <v>745</v>
      </c>
      <c r="R71" t="s">
        <v>640</v>
      </c>
      <c r="S71" t="s">
        <v>21693</v>
      </c>
      <c r="T71" t="s">
        <v>21694</v>
      </c>
    </row>
    <row r="72" spans="1:20" x14ac:dyDescent="0.25">
      <c r="A72" t="s">
        <v>601</v>
      </c>
      <c r="B72" t="s">
        <v>602</v>
      </c>
      <c r="C72">
        <v>139</v>
      </c>
      <c r="D72">
        <v>2</v>
      </c>
      <c r="E72" t="s">
        <v>21687</v>
      </c>
      <c r="F72">
        <v>1630</v>
      </c>
      <c r="G72">
        <v>0</v>
      </c>
      <c r="H72" t="s">
        <v>751</v>
      </c>
      <c r="I72" t="s">
        <v>21688</v>
      </c>
      <c r="J72" t="s">
        <v>21689</v>
      </c>
      <c r="K72" t="s">
        <v>21690</v>
      </c>
      <c r="L72" t="s">
        <v>21691</v>
      </c>
      <c r="M72" t="s">
        <v>21692</v>
      </c>
      <c r="N72" t="s">
        <v>1010</v>
      </c>
      <c r="O72" t="s">
        <v>743</v>
      </c>
      <c r="P72" t="s">
        <v>744</v>
      </c>
      <c r="Q72" t="s">
        <v>745</v>
      </c>
      <c r="R72" t="s">
        <v>640</v>
      </c>
      <c r="S72" t="s">
        <v>21693</v>
      </c>
      <c r="T72" t="s">
        <v>21694</v>
      </c>
    </row>
    <row r="73" spans="1:20" x14ac:dyDescent="0.25">
      <c r="A73" t="s">
        <v>240</v>
      </c>
      <c r="B73" t="s">
        <v>246</v>
      </c>
      <c r="C73">
        <v>159</v>
      </c>
      <c r="D73">
        <v>1</v>
      </c>
      <c r="E73" t="s">
        <v>21695</v>
      </c>
      <c r="F73">
        <v>99</v>
      </c>
      <c r="G73">
        <v>0</v>
      </c>
      <c r="H73" t="s">
        <v>637</v>
      </c>
      <c r="I73" t="s">
        <v>21696</v>
      </c>
      <c r="J73" t="s">
        <v>697</v>
      </c>
      <c r="K73" t="s">
        <v>639</v>
      </c>
      <c r="L73" t="s">
        <v>640</v>
      </c>
      <c r="M73" t="s">
        <v>21697</v>
      </c>
      <c r="N73" t="s">
        <v>639</v>
      </c>
      <c r="O73" t="s">
        <v>647</v>
      </c>
      <c r="P73" t="s">
        <v>5</v>
      </c>
      <c r="Q73" t="s">
        <v>648</v>
      </c>
      <c r="R73" t="s">
        <v>640</v>
      </c>
      <c r="S73" t="s">
        <v>21698</v>
      </c>
      <c r="T73" t="s">
        <v>21699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21700</v>
      </c>
      <c r="F74">
        <v>100</v>
      </c>
      <c r="G74">
        <v>0</v>
      </c>
      <c r="H74" t="s">
        <v>637</v>
      </c>
      <c r="I74" t="s">
        <v>21701</v>
      </c>
      <c r="J74" t="s">
        <v>653</v>
      </c>
      <c r="K74" t="s">
        <v>639</v>
      </c>
      <c r="L74" t="s">
        <v>640</v>
      </c>
      <c r="M74" t="s">
        <v>21702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21703</v>
      </c>
      <c r="T74" t="s">
        <v>21702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12</v>
      </c>
      <c r="E75" t="s">
        <v>21704</v>
      </c>
      <c r="F75">
        <v>400</v>
      </c>
      <c r="G75">
        <v>0</v>
      </c>
      <c r="H75" t="s">
        <v>637</v>
      </c>
      <c r="I75" t="s">
        <v>13118</v>
      </c>
      <c r="J75" t="s">
        <v>638</v>
      </c>
      <c r="K75" t="s">
        <v>639</v>
      </c>
      <c r="L75" t="s">
        <v>640</v>
      </c>
      <c r="M75" t="s">
        <v>21705</v>
      </c>
      <c r="N75" t="s">
        <v>639</v>
      </c>
      <c r="O75" t="s">
        <v>647</v>
      </c>
      <c r="P75" t="s">
        <v>5</v>
      </c>
      <c r="Q75" t="s">
        <v>648</v>
      </c>
      <c r="R75" t="s">
        <v>640</v>
      </c>
      <c r="S75" t="s">
        <v>21706</v>
      </c>
      <c r="T75" t="s">
        <v>21705</v>
      </c>
    </row>
    <row r="76" spans="1:20" x14ac:dyDescent="0.25">
      <c r="A76" t="s">
        <v>22</v>
      </c>
      <c r="B76" t="s">
        <v>213</v>
      </c>
      <c r="C76">
        <v>64</v>
      </c>
      <c r="D76">
        <v>1</v>
      </c>
      <c r="E76" t="s">
        <v>21707</v>
      </c>
      <c r="F76">
        <v>159.19999999999999</v>
      </c>
      <c r="G76">
        <v>8</v>
      </c>
      <c r="H76" t="s">
        <v>677</v>
      </c>
      <c r="I76" t="s">
        <v>21708</v>
      </c>
      <c r="J76" t="s">
        <v>21709</v>
      </c>
      <c r="K76" t="s">
        <v>20677</v>
      </c>
      <c r="L76" t="s">
        <v>21710</v>
      </c>
      <c r="M76" t="s">
        <v>21711</v>
      </c>
      <c r="N76" t="s">
        <v>639</v>
      </c>
      <c r="O76" t="s">
        <v>678</v>
      </c>
      <c r="P76" t="s">
        <v>23</v>
      </c>
      <c r="Q76" t="s">
        <v>679</v>
      </c>
      <c r="R76" t="s">
        <v>640</v>
      </c>
      <c r="S76" t="s">
        <v>21712</v>
      </c>
      <c r="T76" t="s">
        <v>21711</v>
      </c>
    </row>
    <row r="77" spans="1:20" x14ac:dyDescent="0.25">
      <c r="A77" t="s">
        <v>14</v>
      </c>
      <c r="B77" t="s">
        <v>15</v>
      </c>
      <c r="C77">
        <v>54.5</v>
      </c>
      <c r="D77">
        <v>2</v>
      </c>
      <c r="E77" t="s">
        <v>21707</v>
      </c>
      <c r="F77">
        <v>159.19999999999999</v>
      </c>
      <c r="G77">
        <v>8</v>
      </c>
      <c r="H77" t="s">
        <v>677</v>
      </c>
      <c r="I77" t="s">
        <v>21708</v>
      </c>
      <c r="J77" t="s">
        <v>21709</v>
      </c>
      <c r="K77" t="s">
        <v>20677</v>
      </c>
      <c r="L77" t="s">
        <v>21710</v>
      </c>
      <c r="M77" t="s">
        <v>21711</v>
      </c>
      <c r="N77" t="s">
        <v>639</v>
      </c>
      <c r="O77" t="s">
        <v>678</v>
      </c>
      <c r="P77" t="s">
        <v>23</v>
      </c>
      <c r="Q77" t="s">
        <v>679</v>
      </c>
      <c r="R77" t="s">
        <v>640</v>
      </c>
      <c r="S77" t="s">
        <v>21712</v>
      </c>
      <c r="T77" t="s">
        <v>21711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21713</v>
      </c>
      <c r="F78">
        <v>200</v>
      </c>
      <c r="G78">
        <v>0</v>
      </c>
      <c r="H78" t="s">
        <v>637</v>
      </c>
      <c r="I78" t="s">
        <v>21714</v>
      </c>
      <c r="J78" t="s">
        <v>646</v>
      </c>
      <c r="K78" t="s">
        <v>639</v>
      </c>
      <c r="L78" t="s">
        <v>640</v>
      </c>
      <c r="M78" t="s">
        <v>21711</v>
      </c>
      <c r="N78" t="s">
        <v>639</v>
      </c>
      <c r="O78" t="s">
        <v>647</v>
      </c>
      <c r="P78" t="s">
        <v>5</v>
      </c>
      <c r="Q78" t="s">
        <v>648</v>
      </c>
      <c r="R78" t="s">
        <v>640</v>
      </c>
      <c r="S78" t="s">
        <v>21715</v>
      </c>
      <c r="T78" t="s">
        <v>21716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6</v>
      </c>
      <c r="E79" t="s">
        <v>21717</v>
      </c>
      <c r="F79">
        <v>200</v>
      </c>
      <c r="G79">
        <v>0</v>
      </c>
      <c r="H79" t="s">
        <v>637</v>
      </c>
      <c r="I79" t="s">
        <v>21718</v>
      </c>
      <c r="J79" t="s">
        <v>655</v>
      </c>
      <c r="K79" t="s">
        <v>639</v>
      </c>
      <c r="L79" t="s">
        <v>640</v>
      </c>
      <c r="M79" t="s">
        <v>21719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21720</v>
      </c>
      <c r="T79" t="s">
        <v>21719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21721</v>
      </c>
      <c r="F80">
        <v>200</v>
      </c>
      <c r="G80">
        <v>0</v>
      </c>
      <c r="H80" t="s">
        <v>637</v>
      </c>
      <c r="I80" t="s">
        <v>21722</v>
      </c>
      <c r="J80" t="s">
        <v>654</v>
      </c>
      <c r="K80" t="s">
        <v>639</v>
      </c>
      <c r="L80" t="s">
        <v>640</v>
      </c>
      <c r="M80" t="s">
        <v>21723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21724</v>
      </c>
      <c r="T80" t="s">
        <v>21725</v>
      </c>
    </row>
    <row r="81" spans="1:20" x14ac:dyDescent="0.25">
      <c r="A81" t="s">
        <v>241</v>
      </c>
      <c r="B81" t="s">
        <v>247</v>
      </c>
      <c r="C81">
        <v>159</v>
      </c>
      <c r="D81">
        <v>1</v>
      </c>
      <c r="E81" t="s">
        <v>21726</v>
      </c>
      <c r="F81">
        <v>134</v>
      </c>
      <c r="G81">
        <v>35</v>
      </c>
      <c r="H81" t="s">
        <v>637</v>
      </c>
      <c r="I81" t="s">
        <v>21727</v>
      </c>
      <c r="J81" t="s">
        <v>727</v>
      </c>
      <c r="K81" t="s">
        <v>639</v>
      </c>
      <c r="L81" t="s">
        <v>640</v>
      </c>
      <c r="M81" t="s">
        <v>21728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21729</v>
      </c>
      <c r="T81" t="s">
        <v>21728</v>
      </c>
    </row>
    <row r="82" spans="1:20" x14ac:dyDescent="0.25">
      <c r="A82" t="s">
        <v>147</v>
      </c>
      <c r="B82" t="s">
        <v>148</v>
      </c>
      <c r="C82">
        <v>50</v>
      </c>
      <c r="D82">
        <v>12</v>
      </c>
      <c r="E82" t="s">
        <v>21730</v>
      </c>
      <c r="F82">
        <v>400</v>
      </c>
      <c r="G82">
        <v>0</v>
      </c>
      <c r="H82" t="s">
        <v>637</v>
      </c>
      <c r="I82" t="s">
        <v>897</v>
      </c>
      <c r="J82" t="s">
        <v>682</v>
      </c>
      <c r="K82" t="s">
        <v>639</v>
      </c>
      <c r="L82" t="s">
        <v>640</v>
      </c>
      <c r="M82" t="s">
        <v>21731</v>
      </c>
      <c r="N82" t="s">
        <v>639</v>
      </c>
      <c r="O82" t="s">
        <v>641</v>
      </c>
      <c r="P82" t="s">
        <v>5</v>
      </c>
      <c r="Q82" t="s">
        <v>642</v>
      </c>
      <c r="R82" t="s">
        <v>21732</v>
      </c>
      <c r="S82" t="s">
        <v>21733</v>
      </c>
      <c r="T82" t="s">
        <v>21731</v>
      </c>
    </row>
    <row r="83" spans="1:20" x14ac:dyDescent="0.25">
      <c r="A83" t="s">
        <v>241</v>
      </c>
      <c r="B83" t="s">
        <v>742</v>
      </c>
      <c r="C83">
        <v>70.47</v>
      </c>
      <c r="D83">
        <v>1</v>
      </c>
      <c r="E83" t="s">
        <v>21734</v>
      </c>
      <c r="F83">
        <v>77.47</v>
      </c>
      <c r="G83">
        <v>7</v>
      </c>
      <c r="H83" t="s">
        <v>677</v>
      </c>
      <c r="I83" t="s">
        <v>21212</v>
      </c>
      <c r="J83" t="s">
        <v>21213</v>
      </c>
      <c r="K83" t="s">
        <v>6345</v>
      </c>
      <c r="L83" t="s">
        <v>21214</v>
      </c>
      <c r="M83" t="s">
        <v>21731</v>
      </c>
      <c r="N83" t="s">
        <v>639</v>
      </c>
      <c r="O83" t="s">
        <v>678</v>
      </c>
      <c r="P83" t="s">
        <v>23</v>
      </c>
      <c r="Q83" t="s">
        <v>679</v>
      </c>
      <c r="R83" t="s">
        <v>640</v>
      </c>
      <c r="S83" t="s">
        <v>21735</v>
      </c>
      <c r="T83" t="s">
        <v>21731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21736</v>
      </c>
      <c r="F84">
        <v>200</v>
      </c>
      <c r="G84">
        <v>0</v>
      </c>
      <c r="H84" t="s">
        <v>637</v>
      </c>
      <c r="I84" t="s">
        <v>20644</v>
      </c>
      <c r="J84" t="s">
        <v>727</v>
      </c>
      <c r="K84" t="s">
        <v>639</v>
      </c>
      <c r="L84" t="s">
        <v>640</v>
      </c>
      <c r="M84" t="s">
        <v>21737</v>
      </c>
      <c r="N84" t="s">
        <v>639</v>
      </c>
      <c r="O84" t="s">
        <v>647</v>
      </c>
      <c r="P84" t="s">
        <v>5</v>
      </c>
      <c r="Q84" t="s">
        <v>648</v>
      </c>
      <c r="R84" t="s">
        <v>640</v>
      </c>
      <c r="S84" t="s">
        <v>21738</v>
      </c>
      <c r="T84" t="s">
        <v>21737</v>
      </c>
    </row>
    <row r="85" spans="1:20" x14ac:dyDescent="0.25">
      <c r="A85" t="s">
        <v>18</v>
      </c>
      <c r="B85" t="s">
        <v>19</v>
      </c>
      <c r="C85">
        <v>33</v>
      </c>
      <c r="D85">
        <v>10</v>
      </c>
      <c r="E85" t="s">
        <v>21739</v>
      </c>
      <c r="F85">
        <v>399</v>
      </c>
      <c r="G85">
        <v>0</v>
      </c>
      <c r="H85" t="s">
        <v>637</v>
      </c>
      <c r="I85" t="s">
        <v>7037</v>
      </c>
      <c r="J85" t="s">
        <v>7038</v>
      </c>
      <c r="K85" t="s">
        <v>639</v>
      </c>
      <c r="L85" t="s">
        <v>640</v>
      </c>
      <c r="M85" t="s">
        <v>21740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21741</v>
      </c>
      <c r="T85" t="s">
        <v>21740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21742</v>
      </c>
      <c r="F86">
        <v>200</v>
      </c>
      <c r="G86">
        <v>0</v>
      </c>
      <c r="H86" t="s">
        <v>637</v>
      </c>
      <c r="I86" t="s">
        <v>7037</v>
      </c>
      <c r="J86" t="s">
        <v>7038</v>
      </c>
      <c r="K86" t="s">
        <v>639</v>
      </c>
      <c r="L86" t="s">
        <v>640</v>
      </c>
      <c r="M86" t="s">
        <v>21743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21744</v>
      </c>
      <c r="T86" t="s">
        <v>21743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21745</v>
      </c>
      <c r="F87">
        <v>100</v>
      </c>
      <c r="G87">
        <v>0</v>
      </c>
      <c r="H87" t="s">
        <v>637</v>
      </c>
      <c r="I87" t="s">
        <v>21746</v>
      </c>
      <c r="J87" t="s">
        <v>653</v>
      </c>
      <c r="K87" t="s">
        <v>639</v>
      </c>
      <c r="L87" t="s">
        <v>640</v>
      </c>
      <c r="M87" t="s">
        <v>21747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21748</v>
      </c>
      <c r="T87" t="s">
        <v>21747</v>
      </c>
    </row>
    <row r="88" spans="1:20" x14ac:dyDescent="0.25">
      <c r="A88" t="s">
        <v>147</v>
      </c>
      <c r="B88" t="s">
        <v>148</v>
      </c>
      <c r="C88">
        <v>40</v>
      </c>
      <c r="D88">
        <v>10</v>
      </c>
      <c r="E88" t="s">
        <v>21749</v>
      </c>
      <c r="F88">
        <v>330</v>
      </c>
      <c r="G88">
        <v>0</v>
      </c>
      <c r="H88" t="s">
        <v>637</v>
      </c>
      <c r="I88" t="s">
        <v>21750</v>
      </c>
      <c r="J88" t="s">
        <v>728</v>
      </c>
      <c r="K88" t="s">
        <v>639</v>
      </c>
      <c r="L88" t="s">
        <v>640</v>
      </c>
      <c r="M88" t="s">
        <v>21751</v>
      </c>
      <c r="N88" t="s">
        <v>639</v>
      </c>
      <c r="O88" t="s">
        <v>647</v>
      </c>
      <c r="P88" t="s">
        <v>5</v>
      </c>
      <c r="Q88" t="s">
        <v>648</v>
      </c>
      <c r="R88" t="s">
        <v>640</v>
      </c>
      <c r="S88" t="s">
        <v>21752</v>
      </c>
      <c r="T88" t="s">
        <v>21751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21753</v>
      </c>
      <c r="F89">
        <v>100</v>
      </c>
      <c r="G89">
        <v>0</v>
      </c>
      <c r="H89" t="s">
        <v>637</v>
      </c>
      <c r="I89" t="s">
        <v>21754</v>
      </c>
      <c r="J89" t="s">
        <v>697</v>
      </c>
      <c r="K89" t="s">
        <v>639</v>
      </c>
      <c r="L89" t="s">
        <v>640</v>
      </c>
      <c r="M89" t="s">
        <v>21755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21756</v>
      </c>
      <c r="T89" t="s">
        <v>21755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21757</v>
      </c>
      <c r="F90">
        <v>200</v>
      </c>
      <c r="G90">
        <v>0</v>
      </c>
      <c r="H90" t="s">
        <v>637</v>
      </c>
      <c r="I90" t="s">
        <v>21758</v>
      </c>
      <c r="J90" t="s">
        <v>685</v>
      </c>
      <c r="K90" t="s">
        <v>639</v>
      </c>
      <c r="L90" t="s">
        <v>640</v>
      </c>
      <c r="M90" t="s">
        <v>21755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21759</v>
      </c>
      <c r="T90" t="s">
        <v>21755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21760</v>
      </c>
      <c r="F91">
        <v>189</v>
      </c>
      <c r="G91">
        <v>0</v>
      </c>
      <c r="H91" t="s">
        <v>637</v>
      </c>
      <c r="I91" t="s">
        <v>21761</v>
      </c>
      <c r="J91" t="s">
        <v>780</v>
      </c>
      <c r="K91" t="s">
        <v>639</v>
      </c>
      <c r="L91" t="s">
        <v>640</v>
      </c>
      <c r="M91" t="s">
        <v>21762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21763</v>
      </c>
      <c r="T91" t="s">
        <v>21764</v>
      </c>
    </row>
    <row r="92" spans="1:20" x14ac:dyDescent="0.25">
      <c r="A92" t="s">
        <v>22</v>
      </c>
      <c r="B92" t="s">
        <v>27</v>
      </c>
      <c r="C92">
        <v>120</v>
      </c>
      <c r="D92">
        <v>1</v>
      </c>
      <c r="E92" t="s">
        <v>21760</v>
      </c>
      <c r="F92">
        <v>189</v>
      </c>
      <c r="G92">
        <v>0</v>
      </c>
      <c r="H92" t="s">
        <v>637</v>
      </c>
      <c r="I92" t="s">
        <v>21761</v>
      </c>
      <c r="J92" t="s">
        <v>780</v>
      </c>
      <c r="K92" t="s">
        <v>639</v>
      </c>
      <c r="L92" t="s">
        <v>640</v>
      </c>
      <c r="M92" t="s">
        <v>21762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21763</v>
      </c>
      <c r="T92" t="s">
        <v>21764</v>
      </c>
    </row>
    <row r="93" spans="1:20" x14ac:dyDescent="0.25">
      <c r="A93" t="s">
        <v>147</v>
      </c>
      <c r="B93" t="s">
        <v>148</v>
      </c>
      <c r="C93">
        <v>40</v>
      </c>
      <c r="D93">
        <v>10</v>
      </c>
      <c r="E93" t="s">
        <v>21765</v>
      </c>
      <c r="F93">
        <v>330</v>
      </c>
      <c r="G93">
        <v>0</v>
      </c>
      <c r="H93" t="s">
        <v>637</v>
      </c>
      <c r="I93" t="s">
        <v>21766</v>
      </c>
      <c r="J93" t="s">
        <v>675</v>
      </c>
      <c r="K93" t="s">
        <v>639</v>
      </c>
      <c r="L93" t="s">
        <v>640</v>
      </c>
      <c r="M93" t="s">
        <v>21767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21768</v>
      </c>
      <c r="T93" t="s">
        <v>21767</v>
      </c>
    </row>
    <row r="94" spans="1:20" x14ac:dyDescent="0.25">
      <c r="A94" t="s">
        <v>77</v>
      </c>
      <c r="B94" t="s">
        <v>78</v>
      </c>
      <c r="C94">
        <v>33.333333333333336</v>
      </c>
      <c r="D94">
        <v>3</v>
      </c>
      <c r="E94" t="s">
        <v>21769</v>
      </c>
      <c r="F94">
        <v>182.99</v>
      </c>
      <c r="G94">
        <v>48</v>
      </c>
      <c r="H94" t="s">
        <v>637</v>
      </c>
      <c r="I94" t="s">
        <v>21770</v>
      </c>
      <c r="J94" t="s">
        <v>762</v>
      </c>
      <c r="K94" t="s">
        <v>639</v>
      </c>
      <c r="L94" t="s">
        <v>640</v>
      </c>
      <c r="M94" t="s">
        <v>21771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21772</v>
      </c>
      <c r="T94" t="s">
        <v>21771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21773</v>
      </c>
      <c r="F95">
        <v>100</v>
      </c>
      <c r="G95">
        <v>0</v>
      </c>
      <c r="H95" t="s">
        <v>637</v>
      </c>
      <c r="I95" t="s">
        <v>21774</v>
      </c>
      <c r="J95" t="s">
        <v>4764</v>
      </c>
      <c r="K95" t="s">
        <v>639</v>
      </c>
      <c r="L95" t="s">
        <v>640</v>
      </c>
      <c r="M95" t="s">
        <v>21775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21776</v>
      </c>
      <c r="T95" t="s">
        <v>21775</v>
      </c>
    </row>
    <row r="96" spans="1:20" x14ac:dyDescent="0.25">
      <c r="A96" t="s">
        <v>241</v>
      </c>
      <c r="B96" t="s">
        <v>247</v>
      </c>
      <c r="C96">
        <v>159</v>
      </c>
      <c r="D96">
        <v>1</v>
      </c>
      <c r="E96" t="s">
        <v>21777</v>
      </c>
      <c r="F96">
        <v>99</v>
      </c>
      <c r="G96">
        <v>0</v>
      </c>
      <c r="H96" t="s">
        <v>637</v>
      </c>
      <c r="I96" t="s">
        <v>21778</v>
      </c>
      <c r="J96" t="s">
        <v>669</v>
      </c>
      <c r="K96" t="s">
        <v>639</v>
      </c>
      <c r="L96" t="s">
        <v>640</v>
      </c>
      <c r="M96" t="s">
        <v>21779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21780</v>
      </c>
      <c r="T96" t="s">
        <v>21779</v>
      </c>
    </row>
    <row r="97" spans="1:20" x14ac:dyDescent="0.25">
      <c r="A97" t="s">
        <v>241</v>
      </c>
      <c r="B97" t="s">
        <v>247</v>
      </c>
      <c r="C97">
        <v>159</v>
      </c>
      <c r="D97">
        <v>1</v>
      </c>
      <c r="E97" t="s">
        <v>21781</v>
      </c>
      <c r="F97">
        <v>99</v>
      </c>
      <c r="G97">
        <v>0</v>
      </c>
      <c r="H97" t="s">
        <v>637</v>
      </c>
      <c r="I97" t="s">
        <v>21782</v>
      </c>
      <c r="J97" t="s">
        <v>722</v>
      </c>
      <c r="K97" t="s">
        <v>639</v>
      </c>
      <c r="L97" t="s">
        <v>640</v>
      </c>
      <c r="M97" t="s">
        <v>21783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21784</v>
      </c>
      <c r="T97" t="s">
        <v>21783</v>
      </c>
    </row>
    <row r="98" spans="1:20" x14ac:dyDescent="0.25">
      <c r="A98" t="s">
        <v>241</v>
      </c>
      <c r="B98" t="s">
        <v>247</v>
      </c>
      <c r="C98">
        <v>159</v>
      </c>
      <c r="D98">
        <v>1</v>
      </c>
      <c r="E98" t="s">
        <v>21785</v>
      </c>
      <c r="F98">
        <v>108</v>
      </c>
      <c r="G98">
        <v>9</v>
      </c>
      <c r="H98" t="s">
        <v>637</v>
      </c>
      <c r="I98" t="s">
        <v>21786</v>
      </c>
      <c r="J98" t="s">
        <v>670</v>
      </c>
      <c r="K98" t="s">
        <v>639</v>
      </c>
      <c r="L98" t="s">
        <v>640</v>
      </c>
      <c r="M98" t="s">
        <v>21787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21788</v>
      </c>
      <c r="T98" t="s">
        <v>21787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21789</v>
      </c>
      <c r="F99">
        <v>200</v>
      </c>
      <c r="G99">
        <v>0</v>
      </c>
      <c r="H99" t="s">
        <v>637</v>
      </c>
      <c r="I99" t="s">
        <v>21790</v>
      </c>
      <c r="J99" t="s">
        <v>708</v>
      </c>
      <c r="K99" t="s">
        <v>639</v>
      </c>
      <c r="L99" t="s">
        <v>640</v>
      </c>
      <c r="M99" t="s">
        <v>21791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21792</v>
      </c>
      <c r="T99" t="s">
        <v>21791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21793</v>
      </c>
      <c r="F100">
        <v>200</v>
      </c>
      <c r="G100">
        <v>0</v>
      </c>
      <c r="H100" t="s">
        <v>637</v>
      </c>
      <c r="I100" t="s">
        <v>21794</v>
      </c>
      <c r="J100" t="s">
        <v>704</v>
      </c>
      <c r="K100" t="s">
        <v>639</v>
      </c>
      <c r="L100" t="s">
        <v>640</v>
      </c>
      <c r="M100" t="s">
        <v>21791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21795</v>
      </c>
      <c r="T100" t="s">
        <v>21791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21796</v>
      </c>
      <c r="F101">
        <v>100</v>
      </c>
      <c r="G101">
        <v>0</v>
      </c>
      <c r="H101" t="s">
        <v>637</v>
      </c>
      <c r="I101" t="s">
        <v>21797</v>
      </c>
      <c r="J101" t="s">
        <v>664</v>
      </c>
      <c r="K101" t="s">
        <v>639</v>
      </c>
      <c r="L101" t="s">
        <v>640</v>
      </c>
      <c r="M101" t="s">
        <v>21798</v>
      </c>
      <c r="N101" t="s">
        <v>639</v>
      </c>
      <c r="O101" t="s">
        <v>647</v>
      </c>
      <c r="P101" t="s">
        <v>5</v>
      </c>
      <c r="Q101" t="s">
        <v>648</v>
      </c>
      <c r="R101" t="s">
        <v>640</v>
      </c>
      <c r="S101" t="s">
        <v>21799</v>
      </c>
      <c r="T101" t="s">
        <v>21800</v>
      </c>
    </row>
    <row r="102" spans="1:20" x14ac:dyDescent="0.25">
      <c r="A102" t="s">
        <v>241</v>
      </c>
      <c r="B102" t="s">
        <v>247</v>
      </c>
      <c r="C102">
        <v>159</v>
      </c>
      <c r="D102">
        <v>2</v>
      </c>
      <c r="E102" t="s">
        <v>21801</v>
      </c>
      <c r="F102">
        <v>396</v>
      </c>
      <c r="G102">
        <v>0</v>
      </c>
      <c r="H102" t="s">
        <v>637</v>
      </c>
      <c r="I102" t="s">
        <v>9013</v>
      </c>
      <c r="J102" t="s">
        <v>726</v>
      </c>
      <c r="K102" t="s">
        <v>639</v>
      </c>
      <c r="L102" t="s">
        <v>640</v>
      </c>
      <c r="M102" t="s">
        <v>21802</v>
      </c>
      <c r="N102" t="s">
        <v>639</v>
      </c>
      <c r="O102" t="s">
        <v>647</v>
      </c>
      <c r="P102" t="s">
        <v>5</v>
      </c>
      <c r="Q102" t="s">
        <v>648</v>
      </c>
      <c r="R102" t="s">
        <v>640</v>
      </c>
      <c r="S102" t="s">
        <v>21803</v>
      </c>
      <c r="T102" t="s">
        <v>21804</v>
      </c>
    </row>
    <row r="103" spans="1:20" x14ac:dyDescent="0.25">
      <c r="A103" t="s">
        <v>601</v>
      </c>
      <c r="B103" t="s">
        <v>602</v>
      </c>
      <c r="C103">
        <v>159</v>
      </c>
      <c r="D103">
        <v>2</v>
      </c>
      <c r="E103" t="s">
        <v>21801</v>
      </c>
      <c r="F103">
        <v>396</v>
      </c>
      <c r="G103">
        <v>0</v>
      </c>
      <c r="H103" t="s">
        <v>637</v>
      </c>
      <c r="I103" t="s">
        <v>9013</v>
      </c>
      <c r="J103" t="s">
        <v>726</v>
      </c>
      <c r="K103" t="s">
        <v>639</v>
      </c>
      <c r="L103" t="s">
        <v>640</v>
      </c>
      <c r="M103" t="s">
        <v>21802</v>
      </c>
      <c r="N103" t="s">
        <v>639</v>
      </c>
      <c r="O103" t="s">
        <v>647</v>
      </c>
      <c r="P103" t="s">
        <v>5</v>
      </c>
      <c r="Q103" t="s">
        <v>648</v>
      </c>
      <c r="R103" t="s">
        <v>640</v>
      </c>
      <c r="S103" t="s">
        <v>21803</v>
      </c>
      <c r="T103" t="s">
        <v>21804</v>
      </c>
    </row>
    <row r="104" spans="1:20" x14ac:dyDescent="0.25">
      <c r="A104" t="s">
        <v>241</v>
      </c>
      <c r="B104" t="s">
        <v>247</v>
      </c>
      <c r="C104">
        <v>159</v>
      </c>
      <c r="D104">
        <v>1</v>
      </c>
      <c r="E104" t="s">
        <v>21805</v>
      </c>
      <c r="F104">
        <v>99</v>
      </c>
      <c r="G104">
        <v>0</v>
      </c>
      <c r="H104" t="s">
        <v>637</v>
      </c>
      <c r="I104" t="s">
        <v>21806</v>
      </c>
      <c r="J104" t="s">
        <v>750</v>
      </c>
      <c r="K104" t="s">
        <v>639</v>
      </c>
      <c r="L104" t="s">
        <v>640</v>
      </c>
      <c r="M104" t="s">
        <v>21807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21808</v>
      </c>
      <c r="T104" t="s">
        <v>21807</v>
      </c>
    </row>
    <row r="105" spans="1:20" x14ac:dyDescent="0.25">
      <c r="A105" t="s">
        <v>22</v>
      </c>
      <c r="B105" t="s">
        <v>27</v>
      </c>
      <c r="C105">
        <v>66.333333333333329</v>
      </c>
      <c r="D105">
        <v>6</v>
      </c>
      <c r="E105" t="s">
        <v>21809</v>
      </c>
      <c r="F105">
        <v>394</v>
      </c>
      <c r="G105">
        <v>0</v>
      </c>
      <c r="H105" t="s">
        <v>637</v>
      </c>
      <c r="I105" t="s">
        <v>11351</v>
      </c>
      <c r="J105" t="s">
        <v>726</v>
      </c>
      <c r="K105" t="s">
        <v>639</v>
      </c>
      <c r="L105" t="s">
        <v>640</v>
      </c>
      <c r="M105" t="s">
        <v>21807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21810</v>
      </c>
      <c r="T105" t="s">
        <v>21807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21811</v>
      </c>
      <c r="F106">
        <v>200</v>
      </c>
      <c r="G106">
        <v>0</v>
      </c>
      <c r="H106" t="s">
        <v>637</v>
      </c>
      <c r="I106" t="s">
        <v>8883</v>
      </c>
      <c r="J106" t="s">
        <v>659</v>
      </c>
      <c r="K106" t="s">
        <v>639</v>
      </c>
      <c r="L106" t="s">
        <v>640</v>
      </c>
      <c r="M106" t="s">
        <v>21812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21813</v>
      </c>
      <c r="T106" t="s">
        <v>21807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21814</v>
      </c>
      <c r="F107">
        <v>200</v>
      </c>
      <c r="G107">
        <v>0</v>
      </c>
      <c r="H107" t="s">
        <v>637</v>
      </c>
      <c r="I107" t="s">
        <v>21815</v>
      </c>
      <c r="J107" t="s">
        <v>734</v>
      </c>
      <c r="K107" t="s">
        <v>639</v>
      </c>
      <c r="L107" t="s">
        <v>640</v>
      </c>
      <c r="M107" t="s">
        <v>21812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21816</v>
      </c>
      <c r="T107" t="s">
        <v>21812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21817</v>
      </c>
      <c r="F108">
        <v>100</v>
      </c>
      <c r="G108">
        <v>0</v>
      </c>
      <c r="H108" t="s">
        <v>637</v>
      </c>
      <c r="I108" t="s">
        <v>21818</v>
      </c>
      <c r="J108" t="s">
        <v>693</v>
      </c>
      <c r="K108" t="s">
        <v>639</v>
      </c>
      <c r="L108" t="s">
        <v>640</v>
      </c>
      <c r="M108" t="s">
        <v>21819</v>
      </c>
      <c r="N108" t="s">
        <v>639</v>
      </c>
      <c r="O108" t="s">
        <v>641</v>
      </c>
      <c r="P108" t="s">
        <v>5</v>
      </c>
      <c r="Q108" t="s">
        <v>642</v>
      </c>
      <c r="R108" t="s">
        <v>21820</v>
      </c>
      <c r="S108" t="s">
        <v>21821</v>
      </c>
      <c r="T108" t="s">
        <v>21819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21822</v>
      </c>
      <c r="F109">
        <v>100</v>
      </c>
      <c r="G109">
        <v>0</v>
      </c>
      <c r="H109" t="s">
        <v>637</v>
      </c>
      <c r="I109" t="s">
        <v>21823</v>
      </c>
      <c r="J109" t="s">
        <v>732</v>
      </c>
      <c r="K109" t="s">
        <v>639</v>
      </c>
      <c r="L109" t="s">
        <v>640</v>
      </c>
      <c r="M109" t="s">
        <v>21824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21825</v>
      </c>
      <c r="T109" t="s">
        <v>21824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21826</v>
      </c>
      <c r="F110">
        <v>200</v>
      </c>
      <c r="G110">
        <v>0</v>
      </c>
      <c r="H110" t="s">
        <v>637</v>
      </c>
      <c r="I110" t="s">
        <v>21827</v>
      </c>
      <c r="J110" t="s">
        <v>722</v>
      </c>
      <c r="K110" t="s">
        <v>639</v>
      </c>
      <c r="L110" t="s">
        <v>640</v>
      </c>
      <c r="M110" t="s">
        <v>21824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21828</v>
      </c>
      <c r="T110" t="s">
        <v>21824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21829</v>
      </c>
      <c r="F111">
        <v>200</v>
      </c>
      <c r="G111">
        <v>0</v>
      </c>
      <c r="H111" t="s">
        <v>637</v>
      </c>
      <c r="I111" t="s">
        <v>21830</v>
      </c>
      <c r="J111" t="s">
        <v>709</v>
      </c>
      <c r="K111" t="s">
        <v>639</v>
      </c>
      <c r="L111" t="s">
        <v>640</v>
      </c>
      <c r="M111" t="s">
        <v>21831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21832</v>
      </c>
      <c r="T111" t="s">
        <v>21831</v>
      </c>
    </row>
    <row r="112" spans="1:20" x14ac:dyDescent="0.25">
      <c r="A112" t="s">
        <v>241</v>
      </c>
      <c r="B112" t="s">
        <v>247</v>
      </c>
      <c r="C112">
        <v>159</v>
      </c>
      <c r="D112">
        <v>1</v>
      </c>
      <c r="E112" t="s">
        <v>21833</v>
      </c>
      <c r="F112">
        <v>99</v>
      </c>
      <c r="G112">
        <v>0</v>
      </c>
      <c r="H112" t="s">
        <v>637</v>
      </c>
      <c r="I112" t="s">
        <v>21834</v>
      </c>
      <c r="J112" t="s">
        <v>727</v>
      </c>
      <c r="K112" t="s">
        <v>639</v>
      </c>
      <c r="L112" t="s">
        <v>640</v>
      </c>
      <c r="M112" t="s">
        <v>21835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21836</v>
      </c>
      <c r="T112" t="s">
        <v>21835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21837</v>
      </c>
      <c r="F113">
        <v>200</v>
      </c>
      <c r="G113">
        <v>0</v>
      </c>
      <c r="H113" t="s">
        <v>637</v>
      </c>
      <c r="I113" t="s">
        <v>21838</v>
      </c>
      <c r="J113" t="s">
        <v>747</v>
      </c>
      <c r="K113" t="s">
        <v>639</v>
      </c>
      <c r="L113" t="s">
        <v>640</v>
      </c>
      <c r="M113" t="s">
        <v>21839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21840</v>
      </c>
      <c r="T113" t="s">
        <v>21841</v>
      </c>
    </row>
    <row r="114" spans="1:20" x14ac:dyDescent="0.25">
      <c r="A114" t="s">
        <v>241</v>
      </c>
      <c r="B114" t="s">
        <v>247</v>
      </c>
      <c r="C114">
        <v>159</v>
      </c>
      <c r="D114">
        <v>1</v>
      </c>
      <c r="E114" t="s">
        <v>21842</v>
      </c>
      <c r="F114">
        <v>92</v>
      </c>
      <c r="G114">
        <v>0</v>
      </c>
      <c r="H114" t="s">
        <v>637</v>
      </c>
      <c r="I114" t="s">
        <v>21843</v>
      </c>
      <c r="J114" t="s">
        <v>659</v>
      </c>
      <c r="K114" t="s">
        <v>639</v>
      </c>
      <c r="L114" t="s">
        <v>640</v>
      </c>
      <c r="M114" t="s">
        <v>21839</v>
      </c>
      <c r="N114" t="s">
        <v>639</v>
      </c>
      <c r="O114" t="s">
        <v>647</v>
      </c>
      <c r="P114" t="s">
        <v>5</v>
      </c>
      <c r="Q114" t="s">
        <v>648</v>
      </c>
      <c r="R114" t="s">
        <v>640</v>
      </c>
      <c r="S114" t="s">
        <v>21844</v>
      </c>
      <c r="T114" t="s">
        <v>21841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21845</v>
      </c>
      <c r="F115">
        <v>138</v>
      </c>
      <c r="G115">
        <v>38</v>
      </c>
      <c r="H115" t="s">
        <v>637</v>
      </c>
      <c r="I115" t="s">
        <v>21846</v>
      </c>
      <c r="J115" t="s">
        <v>644</v>
      </c>
      <c r="K115" t="s">
        <v>639</v>
      </c>
      <c r="L115" t="s">
        <v>640</v>
      </c>
      <c r="M115" t="s">
        <v>21847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21848</v>
      </c>
      <c r="T115" t="s">
        <v>21841</v>
      </c>
    </row>
    <row r="116" spans="1:20" x14ac:dyDescent="0.25">
      <c r="A116" t="s">
        <v>22</v>
      </c>
      <c r="B116" t="s">
        <v>27</v>
      </c>
      <c r="C116">
        <v>80</v>
      </c>
      <c r="D116">
        <v>1</v>
      </c>
      <c r="E116" t="s">
        <v>21849</v>
      </c>
      <c r="F116">
        <v>80</v>
      </c>
      <c r="G116">
        <v>0</v>
      </c>
      <c r="H116" t="s">
        <v>649</v>
      </c>
      <c r="I116" t="s">
        <v>983</v>
      </c>
      <c r="J116" t="s">
        <v>21850</v>
      </c>
      <c r="K116" t="s">
        <v>21851</v>
      </c>
      <c r="L116" t="s">
        <v>960</v>
      </c>
      <c r="M116" t="s">
        <v>21852</v>
      </c>
      <c r="N116" t="s">
        <v>639</v>
      </c>
      <c r="O116" t="s">
        <v>651</v>
      </c>
      <c r="P116" t="s">
        <v>26</v>
      </c>
      <c r="Q116" t="s">
        <v>652</v>
      </c>
      <c r="R116" t="s">
        <v>640</v>
      </c>
      <c r="S116" t="s">
        <v>21853</v>
      </c>
      <c r="T116" t="s">
        <v>21854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21855</v>
      </c>
      <c r="F117">
        <v>100</v>
      </c>
      <c r="G117">
        <v>0</v>
      </c>
      <c r="H117" t="s">
        <v>637</v>
      </c>
      <c r="I117" t="s">
        <v>8661</v>
      </c>
      <c r="J117" t="s">
        <v>741</v>
      </c>
      <c r="K117" t="s">
        <v>639</v>
      </c>
      <c r="L117" t="s">
        <v>640</v>
      </c>
      <c r="M117" t="s">
        <v>21856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21857</v>
      </c>
      <c r="T117" t="s">
        <v>21856</v>
      </c>
    </row>
    <row r="118" spans="1:20" x14ac:dyDescent="0.25">
      <c r="A118" t="s">
        <v>77</v>
      </c>
      <c r="B118" t="s">
        <v>78</v>
      </c>
      <c r="C118">
        <v>33.333333333333336</v>
      </c>
      <c r="D118">
        <v>3</v>
      </c>
      <c r="E118" t="s">
        <v>21858</v>
      </c>
      <c r="F118">
        <v>134.99</v>
      </c>
      <c r="G118">
        <v>0</v>
      </c>
      <c r="H118" t="s">
        <v>637</v>
      </c>
      <c r="I118" t="s">
        <v>21859</v>
      </c>
      <c r="J118" t="s">
        <v>664</v>
      </c>
      <c r="K118" t="s">
        <v>639</v>
      </c>
      <c r="L118" t="s">
        <v>640</v>
      </c>
      <c r="M118" t="s">
        <v>21860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21861</v>
      </c>
      <c r="T118" t="s">
        <v>21862</v>
      </c>
    </row>
    <row r="119" spans="1:20" x14ac:dyDescent="0.25">
      <c r="A119" t="s">
        <v>241</v>
      </c>
      <c r="B119" t="s">
        <v>247</v>
      </c>
      <c r="C119">
        <v>159</v>
      </c>
      <c r="D119">
        <v>1</v>
      </c>
      <c r="E119" t="s">
        <v>21863</v>
      </c>
      <c r="F119">
        <v>297</v>
      </c>
      <c r="G119">
        <v>0</v>
      </c>
      <c r="H119" t="s">
        <v>637</v>
      </c>
      <c r="I119" t="s">
        <v>21864</v>
      </c>
      <c r="J119" t="s">
        <v>697</v>
      </c>
      <c r="K119" t="s">
        <v>639</v>
      </c>
      <c r="L119" t="s">
        <v>640</v>
      </c>
      <c r="M119" t="s">
        <v>21860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21865</v>
      </c>
      <c r="T119" t="s">
        <v>21862</v>
      </c>
    </row>
    <row r="120" spans="1:20" x14ac:dyDescent="0.25">
      <c r="A120" t="s">
        <v>601</v>
      </c>
      <c r="B120" t="s">
        <v>602</v>
      </c>
      <c r="C120">
        <v>159</v>
      </c>
      <c r="D120">
        <v>1</v>
      </c>
      <c r="E120" t="s">
        <v>21863</v>
      </c>
      <c r="F120">
        <v>297</v>
      </c>
      <c r="G120">
        <v>0</v>
      </c>
      <c r="H120" t="s">
        <v>637</v>
      </c>
      <c r="I120" t="s">
        <v>21864</v>
      </c>
      <c r="J120" t="s">
        <v>697</v>
      </c>
      <c r="K120" t="s">
        <v>639</v>
      </c>
      <c r="L120" t="s">
        <v>640</v>
      </c>
      <c r="M120" t="s">
        <v>21860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21865</v>
      </c>
      <c r="T120" t="s">
        <v>21862</v>
      </c>
    </row>
    <row r="121" spans="1:20" x14ac:dyDescent="0.25">
      <c r="A121" t="s">
        <v>240</v>
      </c>
      <c r="B121" t="s">
        <v>246</v>
      </c>
      <c r="C121">
        <v>159</v>
      </c>
      <c r="D121">
        <v>1</v>
      </c>
      <c r="E121" t="s">
        <v>21863</v>
      </c>
      <c r="F121">
        <v>297</v>
      </c>
      <c r="G121">
        <v>0</v>
      </c>
      <c r="H121" t="s">
        <v>637</v>
      </c>
      <c r="I121" t="s">
        <v>21864</v>
      </c>
      <c r="J121" t="s">
        <v>697</v>
      </c>
      <c r="K121" t="s">
        <v>639</v>
      </c>
      <c r="L121" t="s">
        <v>640</v>
      </c>
      <c r="M121" t="s">
        <v>21860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21865</v>
      </c>
      <c r="T121" t="s">
        <v>21862</v>
      </c>
    </row>
    <row r="122" spans="1:20" x14ac:dyDescent="0.25">
      <c r="A122" t="s">
        <v>241</v>
      </c>
      <c r="B122" t="s">
        <v>247</v>
      </c>
      <c r="C122">
        <v>159</v>
      </c>
      <c r="D122">
        <v>2</v>
      </c>
      <c r="E122" t="s">
        <v>21866</v>
      </c>
      <c r="F122">
        <v>198</v>
      </c>
      <c r="G122">
        <v>0</v>
      </c>
      <c r="H122" t="s">
        <v>637</v>
      </c>
      <c r="I122" t="s">
        <v>21867</v>
      </c>
      <c r="J122" t="s">
        <v>653</v>
      </c>
      <c r="K122" t="s">
        <v>639</v>
      </c>
      <c r="L122" t="s">
        <v>640</v>
      </c>
      <c r="M122" t="s">
        <v>21868</v>
      </c>
      <c r="N122" t="s">
        <v>639</v>
      </c>
      <c r="O122" t="s">
        <v>647</v>
      </c>
      <c r="P122" t="s">
        <v>5</v>
      </c>
      <c r="Q122" t="s">
        <v>648</v>
      </c>
      <c r="R122" t="s">
        <v>640</v>
      </c>
      <c r="S122" t="s">
        <v>21869</v>
      </c>
      <c r="T122" t="s">
        <v>21868</v>
      </c>
    </row>
    <row r="123" spans="1:20" x14ac:dyDescent="0.25">
      <c r="A123" t="s">
        <v>241</v>
      </c>
      <c r="B123" t="s">
        <v>247</v>
      </c>
      <c r="C123">
        <v>159</v>
      </c>
      <c r="D123">
        <v>1</v>
      </c>
      <c r="E123" t="s">
        <v>21870</v>
      </c>
      <c r="F123">
        <v>99</v>
      </c>
      <c r="G123">
        <v>0</v>
      </c>
      <c r="H123" t="s">
        <v>637</v>
      </c>
      <c r="I123" t="s">
        <v>21871</v>
      </c>
      <c r="J123" t="s">
        <v>646</v>
      </c>
      <c r="K123" t="s">
        <v>639</v>
      </c>
      <c r="L123" t="s">
        <v>640</v>
      </c>
      <c r="M123" t="s">
        <v>21872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21873</v>
      </c>
      <c r="T123" t="s">
        <v>21872</v>
      </c>
    </row>
    <row r="124" spans="1:20" x14ac:dyDescent="0.25">
      <c r="A124" t="s">
        <v>241</v>
      </c>
      <c r="B124" t="s">
        <v>2885</v>
      </c>
      <c r="C124">
        <v>86.4</v>
      </c>
      <c r="D124">
        <v>2</v>
      </c>
      <c r="E124" t="s">
        <v>21874</v>
      </c>
      <c r="F124">
        <v>202.3</v>
      </c>
      <c r="G124">
        <v>29.5</v>
      </c>
      <c r="H124" t="s">
        <v>649</v>
      </c>
      <c r="I124" t="s">
        <v>21875</v>
      </c>
      <c r="J124" t="s">
        <v>21876</v>
      </c>
      <c r="K124" t="s">
        <v>21877</v>
      </c>
      <c r="L124" t="s">
        <v>21878</v>
      </c>
      <c r="M124" t="s">
        <v>21879</v>
      </c>
      <c r="N124" t="s">
        <v>639</v>
      </c>
      <c r="O124" t="s">
        <v>678</v>
      </c>
      <c r="P124" t="s">
        <v>23</v>
      </c>
      <c r="Q124" t="s">
        <v>679</v>
      </c>
      <c r="R124" t="s">
        <v>640</v>
      </c>
      <c r="S124" t="s">
        <v>21880</v>
      </c>
      <c r="T124" t="s">
        <v>21879</v>
      </c>
    </row>
    <row r="125" spans="1:20" x14ac:dyDescent="0.25">
      <c r="A125" t="s">
        <v>99</v>
      </c>
      <c r="B125" t="s">
        <v>100</v>
      </c>
      <c r="C125">
        <v>10</v>
      </c>
      <c r="D125">
        <v>20</v>
      </c>
      <c r="E125" t="s">
        <v>21881</v>
      </c>
      <c r="F125">
        <v>222</v>
      </c>
      <c r="G125">
        <v>0</v>
      </c>
      <c r="H125" t="s">
        <v>649</v>
      </c>
      <c r="I125" t="s">
        <v>9569</v>
      </c>
      <c r="J125" t="s">
        <v>9570</v>
      </c>
      <c r="K125" t="s">
        <v>1004</v>
      </c>
      <c r="L125" t="s">
        <v>940</v>
      </c>
      <c r="M125" t="s">
        <v>21882</v>
      </c>
      <c r="N125" t="s">
        <v>639</v>
      </c>
      <c r="O125" t="s">
        <v>651</v>
      </c>
      <c r="P125" t="s">
        <v>26</v>
      </c>
      <c r="Q125" t="s">
        <v>652</v>
      </c>
      <c r="R125" t="s">
        <v>640</v>
      </c>
      <c r="S125" t="s">
        <v>21883</v>
      </c>
      <c r="T125" t="s">
        <v>21884</v>
      </c>
    </row>
    <row r="126" spans="1:20" x14ac:dyDescent="0.25">
      <c r="A126" t="s">
        <v>241</v>
      </c>
      <c r="B126" t="s">
        <v>247</v>
      </c>
      <c r="C126">
        <v>159</v>
      </c>
      <c r="D126">
        <v>1</v>
      </c>
      <c r="E126" t="s">
        <v>21885</v>
      </c>
      <c r="F126">
        <v>117</v>
      </c>
      <c r="G126">
        <v>18</v>
      </c>
      <c r="H126" t="s">
        <v>637</v>
      </c>
      <c r="I126" t="s">
        <v>21886</v>
      </c>
      <c r="J126" t="s">
        <v>771</v>
      </c>
      <c r="K126" t="s">
        <v>639</v>
      </c>
      <c r="L126" t="s">
        <v>640</v>
      </c>
      <c r="M126" t="s">
        <v>21887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21888</v>
      </c>
      <c r="T126" t="s">
        <v>21887</v>
      </c>
    </row>
    <row r="127" spans="1:20" x14ac:dyDescent="0.25">
      <c r="A127" t="s">
        <v>22</v>
      </c>
      <c r="B127" t="s">
        <v>27</v>
      </c>
      <c r="C127">
        <v>116</v>
      </c>
      <c r="D127">
        <v>1</v>
      </c>
      <c r="E127" t="s">
        <v>21889</v>
      </c>
      <c r="F127">
        <v>269</v>
      </c>
      <c r="G127">
        <v>0</v>
      </c>
      <c r="H127" t="s">
        <v>649</v>
      </c>
      <c r="I127" t="s">
        <v>21890</v>
      </c>
      <c r="J127" t="s">
        <v>21891</v>
      </c>
      <c r="K127" t="s">
        <v>11555</v>
      </c>
      <c r="L127" t="s">
        <v>737</v>
      </c>
      <c r="M127" t="s">
        <v>21892</v>
      </c>
      <c r="N127" t="s">
        <v>639</v>
      </c>
      <c r="O127" t="s">
        <v>651</v>
      </c>
      <c r="P127" t="s">
        <v>26</v>
      </c>
      <c r="Q127" t="s">
        <v>652</v>
      </c>
      <c r="R127" t="s">
        <v>640</v>
      </c>
      <c r="S127" t="s">
        <v>21893</v>
      </c>
      <c r="T127" t="s">
        <v>21892</v>
      </c>
    </row>
    <row r="128" spans="1:20" x14ac:dyDescent="0.25">
      <c r="A128" t="s">
        <v>601</v>
      </c>
      <c r="B128" t="s">
        <v>602</v>
      </c>
      <c r="C128">
        <v>163</v>
      </c>
      <c r="D128">
        <v>1</v>
      </c>
      <c r="E128" t="s">
        <v>21889</v>
      </c>
      <c r="F128">
        <v>269</v>
      </c>
      <c r="G128">
        <v>0</v>
      </c>
      <c r="H128" t="s">
        <v>649</v>
      </c>
      <c r="I128" t="s">
        <v>21890</v>
      </c>
      <c r="J128" t="s">
        <v>21891</v>
      </c>
      <c r="K128" t="s">
        <v>11555</v>
      </c>
      <c r="L128" t="s">
        <v>737</v>
      </c>
      <c r="M128" t="s">
        <v>21892</v>
      </c>
      <c r="N128" t="s">
        <v>639</v>
      </c>
      <c r="O128" t="s">
        <v>651</v>
      </c>
      <c r="P128" t="s">
        <v>26</v>
      </c>
      <c r="Q128" t="s">
        <v>652</v>
      </c>
      <c r="R128" t="s">
        <v>640</v>
      </c>
      <c r="S128" t="s">
        <v>21893</v>
      </c>
      <c r="T128" t="s">
        <v>21892</v>
      </c>
    </row>
    <row r="129" spans="1:20" x14ac:dyDescent="0.25">
      <c r="A129" t="s">
        <v>240</v>
      </c>
      <c r="B129" t="s">
        <v>246</v>
      </c>
      <c r="C129">
        <v>159</v>
      </c>
      <c r="D129">
        <v>1</v>
      </c>
      <c r="E129" t="s">
        <v>21894</v>
      </c>
      <c r="F129">
        <v>99</v>
      </c>
      <c r="G129">
        <v>0</v>
      </c>
      <c r="H129" t="s">
        <v>637</v>
      </c>
      <c r="I129" t="s">
        <v>21895</v>
      </c>
      <c r="J129" t="s">
        <v>722</v>
      </c>
      <c r="K129" t="s">
        <v>639</v>
      </c>
      <c r="L129" t="s">
        <v>640</v>
      </c>
      <c r="M129" t="s">
        <v>21896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21897</v>
      </c>
      <c r="T129" t="s">
        <v>21896</v>
      </c>
    </row>
    <row r="130" spans="1:20" x14ac:dyDescent="0.25">
      <c r="A130" t="s">
        <v>147</v>
      </c>
      <c r="B130" t="s">
        <v>148</v>
      </c>
      <c r="C130">
        <v>50</v>
      </c>
      <c r="D130">
        <v>6</v>
      </c>
      <c r="E130" t="s">
        <v>21898</v>
      </c>
      <c r="F130">
        <v>200</v>
      </c>
      <c r="G130">
        <v>0</v>
      </c>
      <c r="H130" t="s">
        <v>637</v>
      </c>
      <c r="I130" t="s">
        <v>21899</v>
      </c>
      <c r="J130" t="s">
        <v>673</v>
      </c>
      <c r="K130" t="s">
        <v>639</v>
      </c>
      <c r="L130" t="s">
        <v>640</v>
      </c>
      <c r="M130" t="s">
        <v>21900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21901</v>
      </c>
      <c r="T130" t="s">
        <v>21900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12</v>
      </c>
      <c r="E131" t="s">
        <v>21902</v>
      </c>
      <c r="F131">
        <v>516</v>
      </c>
      <c r="G131">
        <v>0</v>
      </c>
      <c r="H131" t="s">
        <v>637</v>
      </c>
      <c r="I131" t="s">
        <v>21903</v>
      </c>
      <c r="J131" t="s">
        <v>719</v>
      </c>
      <c r="K131" t="s">
        <v>639</v>
      </c>
      <c r="L131" t="s">
        <v>640</v>
      </c>
      <c r="M131" t="s">
        <v>21904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21905</v>
      </c>
      <c r="T131" t="s">
        <v>21906</v>
      </c>
    </row>
    <row r="132" spans="1:20" x14ac:dyDescent="0.25">
      <c r="A132" t="s">
        <v>241</v>
      </c>
      <c r="B132" t="s">
        <v>247</v>
      </c>
      <c r="C132">
        <v>159</v>
      </c>
      <c r="D132">
        <v>4</v>
      </c>
      <c r="E132" t="s">
        <v>21907</v>
      </c>
      <c r="F132">
        <v>495</v>
      </c>
      <c r="G132">
        <v>0</v>
      </c>
      <c r="H132" t="s">
        <v>637</v>
      </c>
      <c r="I132" t="s">
        <v>15349</v>
      </c>
      <c r="J132" t="s">
        <v>644</v>
      </c>
      <c r="K132" t="s">
        <v>639</v>
      </c>
      <c r="L132" t="s">
        <v>640</v>
      </c>
      <c r="M132" t="s">
        <v>21908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21909</v>
      </c>
      <c r="T132" t="s">
        <v>21910</v>
      </c>
    </row>
    <row r="133" spans="1:20" x14ac:dyDescent="0.25">
      <c r="A133" t="s">
        <v>601</v>
      </c>
      <c r="B133" t="s">
        <v>602</v>
      </c>
      <c r="C133">
        <v>159</v>
      </c>
      <c r="D133">
        <v>1</v>
      </c>
      <c r="E133" t="s">
        <v>21907</v>
      </c>
      <c r="F133">
        <v>495</v>
      </c>
      <c r="G133">
        <v>0</v>
      </c>
      <c r="H133" t="s">
        <v>637</v>
      </c>
      <c r="I133" t="s">
        <v>15349</v>
      </c>
      <c r="J133" t="s">
        <v>644</v>
      </c>
      <c r="K133" t="s">
        <v>639</v>
      </c>
      <c r="L133" t="s">
        <v>640</v>
      </c>
      <c r="M133" t="s">
        <v>21908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21909</v>
      </c>
      <c r="T133" t="s">
        <v>21910</v>
      </c>
    </row>
    <row r="134" spans="1:20" x14ac:dyDescent="0.25">
      <c r="A134" t="s">
        <v>241</v>
      </c>
      <c r="B134" t="s">
        <v>247</v>
      </c>
      <c r="C134">
        <v>159</v>
      </c>
      <c r="D134">
        <v>1</v>
      </c>
      <c r="E134" t="s">
        <v>21911</v>
      </c>
      <c r="F134">
        <v>99</v>
      </c>
      <c r="G134">
        <v>0</v>
      </c>
      <c r="H134" t="s">
        <v>637</v>
      </c>
      <c r="I134" t="s">
        <v>21912</v>
      </c>
      <c r="J134" t="s">
        <v>692</v>
      </c>
      <c r="K134" t="s">
        <v>639</v>
      </c>
      <c r="L134" t="s">
        <v>640</v>
      </c>
      <c r="M134" t="s">
        <v>21913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21914</v>
      </c>
      <c r="T134" t="s">
        <v>21913</v>
      </c>
    </row>
    <row r="135" spans="1:20" x14ac:dyDescent="0.25">
      <c r="A135" t="s">
        <v>241</v>
      </c>
      <c r="B135" t="s">
        <v>247</v>
      </c>
      <c r="C135">
        <v>159</v>
      </c>
      <c r="D135">
        <v>1</v>
      </c>
      <c r="E135" t="s">
        <v>21915</v>
      </c>
      <c r="F135">
        <v>99</v>
      </c>
      <c r="G135">
        <v>0</v>
      </c>
      <c r="H135" t="s">
        <v>637</v>
      </c>
      <c r="I135" t="s">
        <v>21916</v>
      </c>
      <c r="J135" t="s">
        <v>697</v>
      </c>
      <c r="K135" t="s">
        <v>639</v>
      </c>
      <c r="L135" t="s">
        <v>640</v>
      </c>
      <c r="M135" t="s">
        <v>21917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21918</v>
      </c>
      <c r="T135" t="s">
        <v>21917</v>
      </c>
    </row>
    <row r="136" spans="1:20" x14ac:dyDescent="0.25">
      <c r="A136" t="s">
        <v>601</v>
      </c>
      <c r="B136" t="s">
        <v>602</v>
      </c>
      <c r="C136">
        <v>159</v>
      </c>
      <c r="D136">
        <v>1</v>
      </c>
      <c r="E136" t="s">
        <v>21919</v>
      </c>
      <c r="F136">
        <v>99</v>
      </c>
      <c r="G136">
        <v>0</v>
      </c>
      <c r="H136" t="s">
        <v>637</v>
      </c>
      <c r="I136" t="s">
        <v>21920</v>
      </c>
      <c r="J136" t="s">
        <v>687</v>
      </c>
      <c r="K136" t="s">
        <v>639</v>
      </c>
      <c r="L136" t="s">
        <v>640</v>
      </c>
      <c r="M136" t="s">
        <v>21921</v>
      </c>
      <c r="N136" t="s">
        <v>639</v>
      </c>
      <c r="O136" t="s">
        <v>647</v>
      </c>
      <c r="P136" t="s">
        <v>5</v>
      </c>
      <c r="Q136" t="s">
        <v>648</v>
      </c>
      <c r="R136" t="s">
        <v>640</v>
      </c>
      <c r="S136" t="s">
        <v>21922</v>
      </c>
      <c r="T136" t="s">
        <v>21923</v>
      </c>
    </row>
    <row r="137" spans="1:20" x14ac:dyDescent="0.25">
      <c r="A137" t="s">
        <v>240</v>
      </c>
      <c r="B137" t="s">
        <v>246</v>
      </c>
      <c r="C137">
        <v>159</v>
      </c>
      <c r="D137">
        <v>1</v>
      </c>
      <c r="E137" t="s">
        <v>21924</v>
      </c>
      <c r="F137">
        <v>99</v>
      </c>
      <c r="G137">
        <v>0</v>
      </c>
      <c r="H137" t="s">
        <v>637</v>
      </c>
      <c r="I137" t="s">
        <v>21925</v>
      </c>
      <c r="J137" t="s">
        <v>708</v>
      </c>
      <c r="K137" t="s">
        <v>639</v>
      </c>
      <c r="L137" t="s">
        <v>640</v>
      </c>
      <c r="M137" t="s">
        <v>21926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21927</v>
      </c>
      <c r="T137" t="s">
        <v>21926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21928</v>
      </c>
      <c r="F138">
        <v>200</v>
      </c>
      <c r="G138">
        <v>0</v>
      </c>
      <c r="H138" t="s">
        <v>637</v>
      </c>
      <c r="I138" t="s">
        <v>21929</v>
      </c>
      <c r="J138" t="s">
        <v>673</v>
      </c>
      <c r="K138" t="s">
        <v>639</v>
      </c>
      <c r="L138" t="s">
        <v>640</v>
      </c>
      <c r="M138" t="s">
        <v>21930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21931</v>
      </c>
      <c r="T138" t="s">
        <v>21930</v>
      </c>
    </row>
    <row r="139" spans="1:20" x14ac:dyDescent="0.25">
      <c r="A139" t="s">
        <v>22</v>
      </c>
      <c r="B139" t="s">
        <v>27</v>
      </c>
      <c r="C139">
        <v>66.333333333333329</v>
      </c>
      <c r="D139">
        <v>3</v>
      </c>
      <c r="E139" t="s">
        <v>21932</v>
      </c>
      <c r="F139">
        <v>212</v>
      </c>
      <c r="G139">
        <v>15</v>
      </c>
      <c r="H139" t="s">
        <v>637</v>
      </c>
      <c r="I139" t="s">
        <v>9131</v>
      </c>
      <c r="J139" t="s">
        <v>735</v>
      </c>
      <c r="K139" t="s">
        <v>639</v>
      </c>
      <c r="L139" t="s">
        <v>640</v>
      </c>
      <c r="M139" t="s">
        <v>21933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21934</v>
      </c>
      <c r="T139" t="s">
        <v>21933</v>
      </c>
    </row>
    <row r="140" spans="1:20" x14ac:dyDescent="0.25">
      <c r="A140" t="s">
        <v>22</v>
      </c>
      <c r="B140" t="s">
        <v>27</v>
      </c>
      <c r="C140">
        <v>66.333333333333329</v>
      </c>
      <c r="D140">
        <v>3</v>
      </c>
      <c r="E140" t="s">
        <v>21935</v>
      </c>
      <c r="F140">
        <v>197</v>
      </c>
      <c r="G140">
        <v>0</v>
      </c>
      <c r="H140" t="s">
        <v>637</v>
      </c>
      <c r="I140" t="s">
        <v>21936</v>
      </c>
      <c r="J140" t="s">
        <v>663</v>
      </c>
      <c r="K140" t="s">
        <v>639</v>
      </c>
      <c r="L140" t="s">
        <v>640</v>
      </c>
      <c r="M140" t="s">
        <v>21937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21938</v>
      </c>
      <c r="T140" t="s">
        <v>21937</v>
      </c>
    </row>
    <row r="141" spans="1:20" x14ac:dyDescent="0.25">
      <c r="A141" t="s">
        <v>18</v>
      </c>
      <c r="B141" t="s">
        <v>19</v>
      </c>
      <c r="C141">
        <v>66.666666666666671</v>
      </c>
      <c r="D141">
        <v>3</v>
      </c>
      <c r="E141" t="s">
        <v>21939</v>
      </c>
      <c r="F141">
        <v>137</v>
      </c>
      <c r="G141">
        <v>8</v>
      </c>
      <c r="H141" t="s">
        <v>637</v>
      </c>
      <c r="I141" t="s">
        <v>21940</v>
      </c>
      <c r="J141" t="s">
        <v>726</v>
      </c>
      <c r="K141" t="s">
        <v>639</v>
      </c>
      <c r="L141" t="s">
        <v>640</v>
      </c>
      <c r="M141" t="s">
        <v>21941</v>
      </c>
      <c r="N141" t="s">
        <v>639</v>
      </c>
      <c r="O141" t="s">
        <v>647</v>
      </c>
      <c r="P141" t="s">
        <v>5</v>
      </c>
      <c r="Q141" t="s">
        <v>648</v>
      </c>
      <c r="R141" t="s">
        <v>640</v>
      </c>
      <c r="S141" t="s">
        <v>21942</v>
      </c>
      <c r="T141" t="s">
        <v>21941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21943</v>
      </c>
      <c r="F142">
        <v>100</v>
      </c>
      <c r="G142">
        <v>0</v>
      </c>
      <c r="H142" t="s">
        <v>637</v>
      </c>
      <c r="I142" t="s">
        <v>21944</v>
      </c>
      <c r="J142" t="s">
        <v>653</v>
      </c>
      <c r="K142" t="s">
        <v>639</v>
      </c>
      <c r="L142" t="s">
        <v>640</v>
      </c>
      <c r="M142" t="s">
        <v>21945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21946</v>
      </c>
      <c r="T142" t="s">
        <v>21947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21948</v>
      </c>
      <c r="F143">
        <v>200</v>
      </c>
      <c r="G143">
        <v>0</v>
      </c>
      <c r="H143" t="s">
        <v>637</v>
      </c>
      <c r="I143" t="s">
        <v>21949</v>
      </c>
      <c r="J143" t="s">
        <v>706</v>
      </c>
      <c r="K143" t="s">
        <v>639</v>
      </c>
      <c r="L143" t="s">
        <v>640</v>
      </c>
      <c r="M143" t="s">
        <v>21950</v>
      </c>
      <c r="N143" t="s">
        <v>639</v>
      </c>
      <c r="O143" t="s">
        <v>647</v>
      </c>
      <c r="P143" t="s">
        <v>5</v>
      </c>
      <c r="Q143" t="s">
        <v>648</v>
      </c>
      <c r="R143" t="s">
        <v>640</v>
      </c>
      <c r="S143" t="s">
        <v>21951</v>
      </c>
      <c r="T143" t="s">
        <v>21945</v>
      </c>
    </row>
    <row r="144" spans="1:20" x14ac:dyDescent="0.25">
      <c r="A144" t="s">
        <v>241</v>
      </c>
      <c r="B144" t="s">
        <v>247</v>
      </c>
      <c r="C144">
        <v>159</v>
      </c>
      <c r="D144">
        <v>1</v>
      </c>
      <c r="E144" t="s">
        <v>21952</v>
      </c>
      <c r="F144">
        <v>99</v>
      </c>
      <c r="G144">
        <v>0</v>
      </c>
      <c r="H144" t="s">
        <v>637</v>
      </c>
      <c r="I144" t="s">
        <v>21953</v>
      </c>
      <c r="J144" t="s">
        <v>710</v>
      </c>
      <c r="K144" t="s">
        <v>639</v>
      </c>
      <c r="L144" t="s">
        <v>640</v>
      </c>
      <c r="M144" t="s">
        <v>21954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21955</v>
      </c>
      <c r="T144" t="s">
        <v>21954</v>
      </c>
    </row>
    <row r="145" spans="1:20" x14ac:dyDescent="0.25">
      <c r="A145" t="s">
        <v>241</v>
      </c>
      <c r="B145" t="s">
        <v>247</v>
      </c>
      <c r="C145">
        <v>159</v>
      </c>
      <c r="D145">
        <v>1</v>
      </c>
      <c r="E145" t="s">
        <v>21956</v>
      </c>
      <c r="F145">
        <v>99</v>
      </c>
      <c r="G145">
        <v>0</v>
      </c>
      <c r="H145" t="s">
        <v>637</v>
      </c>
      <c r="I145" t="s">
        <v>18437</v>
      </c>
      <c r="J145" t="s">
        <v>653</v>
      </c>
      <c r="K145" t="s">
        <v>639</v>
      </c>
      <c r="L145" t="s">
        <v>640</v>
      </c>
      <c r="M145" t="s">
        <v>21957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21958</v>
      </c>
      <c r="T145" t="s">
        <v>21959</v>
      </c>
    </row>
    <row r="146" spans="1:20" x14ac:dyDescent="0.25">
      <c r="A146" t="s">
        <v>601</v>
      </c>
      <c r="B146" t="s">
        <v>602</v>
      </c>
      <c r="C146">
        <v>159</v>
      </c>
      <c r="D146">
        <v>1</v>
      </c>
      <c r="E146" t="s">
        <v>21960</v>
      </c>
      <c r="F146">
        <v>99</v>
      </c>
      <c r="G146">
        <v>0</v>
      </c>
      <c r="H146" t="s">
        <v>637</v>
      </c>
      <c r="I146" t="s">
        <v>21961</v>
      </c>
      <c r="J146" t="s">
        <v>735</v>
      </c>
      <c r="K146" t="s">
        <v>639</v>
      </c>
      <c r="L146" t="s">
        <v>640</v>
      </c>
      <c r="M146" t="s">
        <v>21962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21963</v>
      </c>
      <c r="T146" t="s">
        <v>21962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21964</v>
      </c>
      <c r="F147">
        <v>200</v>
      </c>
      <c r="G147">
        <v>0</v>
      </c>
      <c r="H147" t="s">
        <v>637</v>
      </c>
      <c r="I147" t="s">
        <v>21965</v>
      </c>
      <c r="J147" t="s">
        <v>747</v>
      </c>
      <c r="K147" t="s">
        <v>639</v>
      </c>
      <c r="L147" t="s">
        <v>640</v>
      </c>
      <c r="M147" t="s">
        <v>21966</v>
      </c>
      <c r="N147" t="s">
        <v>639</v>
      </c>
      <c r="O147" t="s">
        <v>647</v>
      </c>
      <c r="P147" t="s">
        <v>5</v>
      </c>
      <c r="Q147" t="s">
        <v>648</v>
      </c>
      <c r="R147" t="s">
        <v>640</v>
      </c>
      <c r="S147" t="s">
        <v>21967</v>
      </c>
      <c r="T147" t="s">
        <v>21966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21968</v>
      </c>
      <c r="F148">
        <v>100</v>
      </c>
      <c r="G148">
        <v>0</v>
      </c>
      <c r="H148" t="s">
        <v>637</v>
      </c>
      <c r="I148" t="s">
        <v>21961</v>
      </c>
      <c r="J148" t="s">
        <v>735</v>
      </c>
      <c r="K148" t="s">
        <v>639</v>
      </c>
      <c r="L148" t="s">
        <v>640</v>
      </c>
      <c r="M148" t="s">
        <v>21966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21969</v>
      </c>
      <c r="T148" t="s">
        <v>21966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21970</v>
      </c>
      <c r="F149">
        <v>200</v>
      </c>
      <c r="G149">
        <v>0</v>
      </c>
      <c r="H149" t="s">
        <v>637</v>
      </c>
      <c r="I149" t="s">
        <v>21971</v>
      </c>
      <c r="J149" t="s">
        <v>653</v>
      </c>
      <c r="K149" t="s">
        <v>639</v>
      </c>
      <c r="L149" t="s">
        <v>640</v>
      </c>
      <c r="M149" t="s">
        <v>21972</v>
      </c>
      <c r="N149" t="s">
        <v>639</v>
      </c>
      <c r="O149" t="s">
        <v>647</v>
      </c>
      <c r="P149" t="s">
        <v>5</v>
      </c>
      <c r="Q149" t="s">
        <v>648</v>
      </c>
      <c r="R149" t="s">
        <v>640</v>
      </c>
      <c r="S149" t="s">
        <v>21973</v>
      </c>
      <c r="T149" t="s">
        <v>21974</v>
      </c>
    </row>
    <row r="150" spans="1:20" x14ac:dyDescent="0.25">
      <c r="A150" t="s">
        <v>240</v>
      </c>
      <c r="B150" t="s">
        <v>246</v>
      </c>
      <c r="C150">
        <v>139</v>
      </c>
      <c r="D150">
        <v>1</v>
      </c>
      <c r="E150" t="s">
        <v>21975</v>
      </c>
      <c r="F150">
        <v>139</v>
      </c>
      <c r="G150">
        <v>0</v>
      </c>
      <c r="H150" t="s">
        <v>649</v>
      </c>
      <c r="I150" t="s">
        <v>5730</v>
      </c>
      <c r="J150" t="s">
        <v>21976</v>
      </c>
      <c r="K150" t="s">
        <v>21977</v>
      </c>
      <c r="L150" t="s">
        <v>773</v>
      </c>
      <c r="M150" t="s">
        <v>21974</v>
      </c>
      <c r="N150" t="s">
        <v>639</v>
      </c>
      <c r="O150" t="s">
        <v>651</v>
      </c>
      <c r="P150" t="s">
        <v>26</v>
      </c>
      <c r="Q150" t="s">
        <v>652</v>
      </c>
      <c r="R150" t="s">
        <v>640</v>
      </c>
      <c r="S150" t="s">
        <v>21978</v>
      </c>
      <c r="T150" t="s">
        <v>21974</v>
      </c>
    </row>
    <row r="151" spans="1:20" x14ac:dyDescent="0.25">
      <c r="A151" t="s">
        <v>77</v>
      </c>
      <c r="B151" t="s">
        <v>78</v>
      </c>
      <c r="C151">
        <v>33.333333333333336</v>
      </c>
      <c r="D151">
        <v>3</v>
      </c>
      <c r="E151" t="s">
        <v>21979</v>
      </c>
      <c r="F151">
        <v>134.99</v>
      </c>
      <c r="G151">
        <v>0</v>
      </c>
      <c r="H151" t="s">
        <v>637</v>
      </c>
      <c r="I151" t="s">
        <v>21980</v>
      </c>
      <c r="J151" t="s">
        <v>674</v>
      </c>
      <c r="K151" t="s">
        <v>639</v>
      </c>
      <c r="L151" t="s">
        <v>640</v>
      </c>
      <c r="M151" t="s">
        <v>21981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21982</v>
      </c>
      <c r="T151" t="s">
        <v>21981</v>
      </c>
    </row>
    <row r="152" spans="1:20" x14ac:dyDescent="0.25">
      <c r="A152" t="s">
        <v>241</v>
      </c>
      <c r="B152" t="s">
        <v>247</v>
      </c>
      <c r="C152">
        <v>159</v>
      </c>
      <c r="D152">
        <v>1</v>
      </c>
      <c r="E152" t="s">
        <v>21983</v>
      </c>
      <c r="F152">
        <v>99</v>
      </c>
      <c r="G152">
        <v>0</v>
      </c>
      <c r="H152" t="s">
        <v>637</v>
      </c>
      <c r="I152" t="s">
        <v>21984</v>
      </c>
      <c r="J152" t="s">
        <v>722</v>
      </c>
      <c r="K152" t="s">
        <v>639</v>
      </c>
      <c r="L152" t="s">
        <v>640</v>
      </c>
      <c r="M152" t="s">
        <v>21981</v>
      </c>
      <c r="N152" t="s">
        <v>639</v>
      </c>
      <c r="O152" t="s">
        <v>647</v>
      </c>
      <c r="P152" t="s">
        <v>5</v>
      </c>
      <c r="Q152" t="s">
        <v>648</v>
      </c>
      <c r="R152" t="s">
        <v>640</v>
      </c>
      <c r="S152" t="s">
        <v>21985</v>
      </c>
      <c r="T152" t="s">
        <v>21986</v>
      </c>
    </row>
    <row r="153" spans="1:20" x14ac:dyDescent="0.25">
      <c r="A153" t="s">
        <v>240</v>
      </c>
      <c r="B153" t="s">
        <v>246</v>
      </c>
      <c r="C153">
        <v>159</v>
      </c>
      <c r="D153">
        <v>2</v>
      </c>
      <c r="E153" t="s">
        <v>21987</v>
      </c>
      <c r="F153">
        <v>198</v>
      </c>
      <c r="G153">
        <v>0</v>
      </c>
      <c r="H153" t="s">
        <v>637</v>
      </c>
      <c r="I153" t="s">
        <v>21988</v>
      </c>
      <c r="J153" t="s">
        <v>732</v>
      </c>
      <c r="K153" t="s">
        <v>639</v>
      </c>
      <c r="L153" t="s">
        <v>640</v>
      </c>
      <c r="M153" t="s">
        <v>21989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21990</v>
      </c>
      <c r="T153" t="s">
        <v>21989</v>
      </c>
    </row>
    <row r="154" spans="1:20" x14ac:dyDescent="0.25">
      <c r="A154" t="s">
        <v>241</v>
      </c>
      <c r="B154" t="s">
        <v>247</v>
      </c>
      <c r="C154">
        <v>159</v>
      </c>
      <c r="D154">
        <v>1</v>
      </c>
      <c r="E154" t="s">
        <v>21991</v>
      </c>
      <c r="F154">
        <v>134</v>
      </c>
      <c r="G154">
        <v>35</v>
      </c>
      <c r="H154" t="s">
        <v>637</v>
      </c>
      <c r="I154" t="s">
        <v>18437</v>
      </c>
      <c r="J154" t="s">
        <v>653</v>
      </c>
      <c r="K154" t="s">
        <v>639</v>
      </c>
      <c r="L154" t="s">
        <v>640</v>
      </c>
      <c r="M154" t="s">
        <v>21992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21993</v>
      </c>
      <c r="T154" t="s">
        <v>21992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21994</v>
      </c>
      <c r="F155">
        <v>200</v>
      </c>
      <c r="G155">
        <v>0</v>
      </c>
      <c r="H155" t="s">
        <v>637</v>
      </c>
      <c r="I155" t="s">
        <v>21995</v>
      </c>
      <c r="J155" t="s">
        <v>653</v>
      </c>
      <c r="K155" t="s">
        <v>639</v>
      </c>
      <c r="L155" t="s">
        <v>640</v>
      </c>
      <c r="M155" t="s">
        <v>21992</v>
      </c>
      <c r="N155" t="s">
        <v>639</v>
      </c>
      <c r="O155" t="s">
        <v>647</v>
      </c>
      <c r="P155" t="s">
        <v>5</v>
      </c>
      <c r="Q155" t="s">
        <v>648</v>
      </c>
      <c r="R155" t="s">
        <v>640</v>
      </c>
      <c r="S155" t="s">
        <v>21996</v>
      </c>
      <c r="T155" t="s">
        <v>21997</v>
      </c>
    </row>
    <row r="156" spans="1:20" x14ac:dyDescent="0.25">
      <c r="A156" t="s">
        <v>601</v>
      </c>
      <c r="B156" t="s">
        <v>602</v>
      </c>
      <c r="C156">
        <v>159</v>
      </c>
      <c r="D156">
        <v>1</v>
      </c>
      <c r="E156" t="s">
        <v>21998</v>
      </c>
      <c r="F156">
        <v>198</v>
      </c>
      <c r="G156">
        <v>0</v>
      </c>
      <c r="H156" t="s">
        <v>637</v>
      </c>
      <c r="I156" t="s">
        <v>696</v>
      </c>
      <c r="J156" t="s">
        <v>659</v>
      </c>
      <c r="K156" t="s">
        <v>639</v>
      </c>
      <c r="L156" t="s">
        <v>640</v>
      </c>
      <c r="M156" t="s">
        <v>21999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22000</v>
      </c>
      <c r="T156" t="s">
        <v>21999</v>
      </c>
    </row>
    <row r="157" spans="1:20" x14ac:dyDescent="0.25">
      <c r="A157" t="s">
        <v>240</v>
      </c>
      <c r="B157" t="s">
        <v>246</v>
      </c>
      <c r="C157">
        <v>159</v>
      </c>
      <c r="D157">
        <v>1</v>
      </c>
      <c r="E157" t="s">
        <v>21998</v>
      </c>
      <c r="F157">
        <v>198</v>
      </c>
      <c r="G157">
        <v>0</v>
      </c>
      <c r="H157" t="s">
        <v>637</v>
      </c>
      <c r="I157" t="s">
        <v>696</v>
      </c>
      <c r="J157" t="s">
        <v>659</v>
      </c>
      <c r="K157" t="s">
        <v>639</v>
      </c>
      <c r="L157" t="s">
        <v>640</v>
      </c>
      <c r="M157" t="s">
        <v>21999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22000</v>
      </c>
      <c r="T157" t="s">
        <v>21999</v>
      </c>
    </row>
    <row r="158" spans="1:20" x14ac:dyDescent="0.25">
      <c r="A158" t="s">
        <v>241</v>
      </c>
      <c r="B158" t="s">
        <v>247</v>
      </c>
      <c r="C158">
        <v>159</v>
      </c>
      <c r="D158">
        <v>1</v>
      </c>
      <c r="E158" t="s">
        <v>22001</v>
      </c>
      <c r="F158">
        <v>99</v>
      </c>
      <c r="G158">
        <v>0</v>
      </c>
      <c r="H158" t="s">
        <v>637</v>
      </c>
      <c r="I158" t="s">
        <v>22002</v>
      </c>
      <c r="J158" t="s">
        <v>698</v>
      </c>
      <c r="K158" t="s">
        <v>639</v>
      </c>
      <c r="L158" t="s">
        <v>640</v>
      </c>
      <c r="M158" t="s">
        <v>22003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22004</v>
      </c>
      <c r="T158" t="s">
        <v>22005</v>
      </c>
    </row>
    <row r="159" spans="1:20" x14ac:dyDescent="0.25">
      <c r="A159" t="s">
        <v>241</v>
      </c>
      <c r="B159" t="s">
        <v>247</v>
      </c>
      <c r="C159">
        <v>159</v>
      </c>
      <c r="D159">
        <v>1</v>
      </c>
      <c r="E159" t="s">
        <v>22006</v>
      </c>
      <c r="F159">
        <v>198</v>
      </c>
      <c r="G159">
        <v>0</v>
      </c>
      <c r="H159" t="s">
        <v>637</v>
      </c>
      <c r="I159" t="s">
        <v>22007</v>
      </c>
      <c r="J159" t="s">
        <v>653</v>
      </c>
      <c r="K159" t="s">
        <v>639</v>
      </c>
      <c r="L159" t="s">
        <v>640</v>
      </c>
      <c r="M159" t="s">
        <v>22008</v>
      </c>
      <c r="N159" t="s">
        <v>639</v>
      </c>
      <c r="O159" t="s">
        <v>647</v>
      </c>
      <c r="P159" t="s">
        <v>5</v>
      </c>
      <c r="Q159" t="s">
        <v>648</v>
      </c>
      <c r="R159" t="s">
        <v>640</v>
      </c>
      <c r="S159" t="s">
        <v>22009</v>
      </c>
      <c r="T159" t="s">
        <v>22008</v>
      </c>
    </row>
    <row r="160" spans="1:20" x14ac:dyDescent="0.25">
      <c r="A160" t="s">
        <v>240</v>
      </c>
      <c r="B160" t="s">
        <v>246</v>
      </c>
      <c r="C160">
        <v>159</v>
      </c>
      <c r="D160">
        <v>1</v>
      </c>
      <c r="E160" t="s">
        <v>22006</v>
      </c>
      <c r="F160">
        <v>198</v>
      </c>
      <c r="G160">
        <v>0</v>
      </c>
      <c r="H160" t="s">
        <v>637</v>
      </c>
      <c r="I160" t="s">
        <v>22007</v>
      </c>
      <c r="J160" t="s">
        <v>653</v>
      </c>
      <c r="K160" t="s">
        <v>639</v>
      </c>
      <c r="L160" t="s">
        <v>640</v>
      </c>
      <c r="M160" t="s">
        <v>22008</v>
      </c>
      <c r="N160" t="s">
        <v>639</v>
      </c>
      <c r="O160" t="s">
        <v>647</v>
      </c>
      <c r="P160" t="s">
        <v>5</v>
      </c>
      <c r="Q160" t="s">
        <v>648</v>
      </c>
      <c r="R160" t="s">
        <v>640</v>
      </c>
      <c r="S160" t="s">
        <v>22009</v>
      </c>
      <c r="T160" t="s">
        <v>22008</v>
      </c>
    </row>
    <row r="161" spans="1:20" x14ac:dyDescent="0.25">
      <c r="A161" t="s">
        <v>241</v>
      </c>
      <c r="B161" t="s">
        <v>247</v>
      </c>
      <c r="C161">
        <v>159</v>
      </c>
      <c r="D161">
        <v>1</v>
      </c>
      <c r="E161" t="s">
        <v>22010</v>
      </c>
      <c r="F161">
        <v>99</v>
      </c>
      <c r="G161">
        <v>0</v>
      </c>
      <c r="H161" t="s">
        <v>637</v>
      </c>
      <c r="I161" t="s">
        <v>22011</v>
      </c>
      <c r="J161" t="s">
        <v>709</v>
      </c>
      <c r="K161" t="s">
        <v>639</v>
      </c>
      <c r="L161" t="s">
        <v>640</v>
      </c>
      <c r="M161" t="s">
        <v>22012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22013</v>
      </c>
      <c r="T161" t="s">
        <v>22012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22014</v>
      </c>
      <c r="F162">
        <v>199</v>
      </c>
      <c r="G162">
        <v>0</v>
      </c>
      <c r="H162" t="s">
        <v>637</v>
      </c>
      <c r="I162" t="s">
        <v>22015</v>
      </c>
      <c r="J162" t="s">
        <v>719</v>
      </c>
      <c r="K162" t="s">
        <v>639</v>
      </c>
      <c r="L162" t="s">
        <v>640</v>
      </c>
      <c r="M162" t="s">
        <v>22016</v>
      </c>
      <c r="N162" t="s">
        <v>639</v>
      </c>
      <c r="O162" t="s">
        <v>647</v>
      </c>
      <c r="P162" t="s">
        <v>5</v>
      </c>
      <c r="Q162" t="s">
        <v>648</v>
      </c>
      <c r="R162" t="s">
        <v>640</v>
      </c>
      <c r="S162" t="s">
        <v>22017</v>
      </c>
      <c r="T162" t="s">
        <v>22016</v>
      </c>
    </row>
    <row r="163" spans="1:20" x14ac:dyDescent="0.25">
      <c r="A163" t="s">
        <v>241</v>
      </c>
      <c r="B163" t="s">
        <v>247</v>
      </c>
      <c r="C163">
        <v>159</v>
      </c>
      <c r="D163">
        <v>1</v>
      </c>
      <c r="E163" t="s">
        <v>22014</v>
      </c>
      <c r="F163">
        <v>199</v>
      </c>
      <c r="G163">
        <v>0</v>
      </c>
      <c r="H163" t="s">
        <v>637</v>
      </c>
      <c r="I163" t="s">
        <v>22015</v>
      </c>
      <c r="J163" t="s">
        <v>719</v>
      </c>
      <c r="K163" t="s">
        <v>639</v>
      </c>
      <c r="L163" t="s">
        <v>640</v>
      </c>
      <c r="M163" t="s">
        <v>22016</v>
      </c>
      <c r="N163" t="s">
        <v>639</v>
      </c>
      <c r="O163" t="s">
        <v>647</v>
      </c>
      <c r="P163" t="s">
        <v>5</v>
      </c>
      <c r="Q163" t="s">
        <v>648</v>
      </c>
      <c r="R163" t="s">
        <v>640</v>
      </c>
      <c r="S163" t="s">
        <v>22017</v>
      </c>
      <c r="T163" t="s">
        <v>22016</v>
      </c>
    </row>
    <row r="164" spans="1:20" x14ac:dyDescent="0.25">
      <c r="A164" t="s">
        <v>22</v>
      </c>
      <c r="B164" t="s">
        <v>27</v>
      </c>
      <c r="C164">
        <v>80</v>
      </c>
      <c r="D164">
        <v>1</v>
      </c>
      <c r="E164" t="s">
        <v>22018</v>
      </c>
      <c r="F164">
        <v>80</v>
      </c>
      <c r="G164">
        <v>0</v>
      </c>
      <c r="H164" t="s">
        <v>649</v>
      </c>
      <c r="I164" t="s">
        <v>8798</v>
      </c>
      <c r="J164" t="s">
        <v>8799</v>
      </c>
      <c r="K164" t="s">
        <v>8178</v>
      </c>
      <c r="L164" t="s">
        <v>840</v>
      </c>
      <c r="M164" t="s">
        <v>21999</v>
      </c>
      <c r="N164" t="s">
        <v>639</v>
      </c>
      <c r="O164" t="s">
        <v>651</v>
      </c>
      <c r="P164" t="s">
        <v>26</v>
      </c>
      <c r="Q164" t="s">
        <v>652</v>
      </c>
      <c r="R164" t="s">
        <v>640</v>
      </c>
      <c r="S164" t="s">
        <v>22019</v>
      </c>
      <c r="T164" t="s">
        <v>22020</v>
      </c>
    </row>
    <row r="165" spans="1:20" x14ac:dyDescent="0.25">
      <c r="A165" t="s">
        <v>18</v>
      </c>
      <c r="B165" t="s">
        <v>19</v>
      </c>
      <c r="C165">
        <v>66.666666666666671</v>
      </c>
      <c r="D165">
        <v>3</v>
      </c>
      <c r="E165" t="s">
        <v>22021</v>
      </c>
      <c r="F165">
        <v>129</v>
      </c>
      <c r="G165">
        <v>0</v>
      </c>
      <c r="H165" t="s">
        <v>649</v>
      </c>
      <c r="I165" t="s">
        <v>10653</v>
      </c>
      <c r="J165" t="s">
        <v>22022</v>
      </c>
      <c r="K165" t="s">
        <v>22023</v>
      </c>
      <c r="L165" t="s">
        <v>9366</v>
      </c>
      <c r="M165" t="s">
        <v>22024</v>
      </c>
      <c r="N165" t="s">
        <v>639</v>
      </c>
      <c r="O165" t="s">
        <v>651</v>
      </c>
      <c r="P165" t="s">
        <v>26</v>
      </c>
      <c r="Q165" t="s">
        <v>652</v>
      </c>
      <c r="R165" t="s">
        <v>640</v>
      </c>
      <c r="S165" t="s">
        <v>22025</v>
      </c>
      <c r="T165" t="s">
        <v>22026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22027</v>
      </c>
      <c r="F166">
        <v>100</v>
      </c>
      <c r="G166">
        <v>0</v>
      </c>
      <c r="H166" t="s">
        <v>637</v>
      </c>
      <c r="I166" t="s">
        <v>22028</v>
      </c>
      <c r="J166" t="s">
        <v>657</v>
      </c>
      <c r="K166" t="s">
        <v>639</v>
      </c>
      <c r="L166" t="s">
        <v>640</v>
      </c>
      <c r="M166" t="s">
        <v>22029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22030</v>
      </c>
      <c r="T166" t="s">
        <v>22029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22031</v>
      </c>
      <c r="F167">
        <v>100</v>
      </c>
      <c r="G167">
        <v>0</v>
      </c>
      <c r="H167" t="s">
        <v>637</v>
      </c>
      <c r="I167" t="s">
        <v>22032</v>
      </c>
      <c r="J167" t="s">
        <v>808</v>
      </c>
      <c r="K167" t="s">
        <v>639</v>
      </c>
      <c r="L167" t="s">
        <v>640</v>
      </c>
      <c r="M167" t="s">
        <v>22033</v>
      </c>
      <c r="N167" t="s">
        <v>639</v>
      </c>
      <c r="O167" t="s">
        <v>641</v>
      </c>
      <c r="P167" t="s">
        <v>5</v>
      </c>
      <c r="Q167" t="s">
        <v>642</v>
      </c>
      <c r="R167" t="s">
        <v>22034</v>
      </c>
      <c r="S167" t="s">
        <v>22035</v>
      </c>
      <c r="T167" t="s">
        <v>22033</v>
      </c>
    </row>
    <row r="168" spans="1:20" x14ac:dyDescent="0.25">
      <c r="A168" t="s">
        <v>22</v>
      </c>
      <c r="B168" t="s">
        <v>27</v>
      </c>
      <c r="C168">
        <v>80</v>
      </c>
      <c r="D168">
        <v>1</v>
      </c>
      <c r="E168" t="s">
        <v>22036</v>
      </c>
      <c r="F168">
        <v>80</v>
      </c>
      <c r="G168">
        <v>0</v>
      </c>
      <c r="H168" t="s">
        <v>649</v>
      </c>
      <c r="I168" t="s">
        <v>22037</v>
      </c>
      <c r="J168" t="s">
        <v>22038</v>
      </c>
      <c r="K168" t="s">
        <v>4320</v>
      </c>
      <c r="L168" t="s">
        <v>883</v>
      </c>
      <c r="M168" t="s">
        <v>22033</v>
      </c>
      <c r="N168" t="s">
        <v>639</v>
      </c>
      <c r="O168" t="s">
        <v>651</v>
      </c>
      <c r="P168" t="s">
        <v>26</v>
      </c>
      <c r="Q168" t="s">
        <v>652</v>
      </c>
      <c r="R168" t="s">
        <v>640</v>
      </c>
      <c r="S168" t="s">
        <v>22039</v>
      </c>
      <c r="T168" t="s">
        <v>22040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22041</v>
      </c>
      <c r="F169">
        <v>200</v>
      </c>
      <c r="G169">
        <v>0</v>
      </c>
      <c r="H169" t="s">
        <v>637</v>
      </c>
      <c r="I169" t="s">
        <v>13406</v>
      </c>
      <c r="J169" t="s">
        <v>733</v>
      </c>
      <c r="K169" t="s">
        <v>639</v>
      </c>
      <c r="L169" t="s">
        <v>640</v>
      </c>
      <c r="M169" t="s">
        <v>22042</v>
      </c>
      <c r="N169" t="s">
        <v>639</v>
      </c>
      <c r="O169" t="s">
        <v>647</v>
      </c>
      <c r="P169" t="s">
        <v>5</v>
      </c>
      <c r="Q169" t="s">
        <v>648</v>
      </c>
      <c r="R169" t="s">
        <v>22043</v>
      </c>
      <c r="S169" t="s">
        <v>22044</v>
      </c>
      <c r="T169" t="s">
        <v>22042</v>
      </c>
    </row>
    <row r="170" spans="1:20" x14ac:dyDescent="0.25">
      <c r="A170" t="s">
        <v>22</v>
      </c>
      <c r="B170" t="s">
        <v>27</v>
      </c>
      <c r="C170">
        <v>120</v>
      </c>
      <c r="D170">
        <v>1</v>
      </c>
      <c r="E170" t="s">
        <v>22041</v>
      </c>
      <c r="F170">
        <v>200</v>
      </c>
      <c r="G170">
        <v>0</v>
      </c>
      <c r="H170" t="s">
        <v>637</v>
      </c>
      <c r="I170" t="s">
        <v>13406</v>
      </c>
      <c r="J170" t="s">
        <v>733</v>
      </c>
      <c r="K170" t="s">
        <v>639</v>
      </c>
      <c r="L170" t="s">
        <v>640</v>
      </c>
      <c r="M170" t="s">
        <v>22042</v>
      </c>
      <c r="N170" t="s">
        <v>639</v>
      </c>
      <c r="O170" t="s">
        <v>647</v>
      </c>
      <c r="P170" t="s">
        <v>5</v>
      </c>
      <c r="Q170" t="s">
        <v>648</v>
      </c>
      <c r="R170" t="s">
        <v>22043</v>
      </c>
      <c r="S170" t="s">
        <v>22044</v>
      </c>
      <c r="T170" t="s">
        <v>22042</v>
      </c>
    </row>
    <row r="171" spans="1:20" x14ac:dyDescent="0.25">
      <c r="A171" t="s">
        <v>241</v>
      </c>
      <c r="B171" t="s">
        <v>247</v>
      </c>
      <c r="C171">
        <v>159</v>
      </c>
      <c r="D171">
        <v>1</v>
      </c>
      <c r="E171" t="s">
        <v>22045</v>
      </c>
      <c r="F171">
        <v>99</v>
      </c>
      <c r="G171">
        <v>0</v>
      </c>
      <c r="H171" t="s">
        <v>637</v>
      </c>
      <c r="I171" t="s">
        <v>22046</v>
      </c>
      <c r="J171" t="s">
        <v>675</v>
      </c>
      <c r="K171" t="s">
        <v>639</v>
      </c>
      <c r="L171" t="s">
        <v>640</v>
      </c>
      <c r="M171" t="s">
        <v>22047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22048</v>
      </c>
      <c r="T171" t="s">
        <v>22049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22050</v>
      </c>
      <c r="F172">
        <v>200</v>
      </c>
      <c r="G172">
        <v>0</v>
      </c>
      <c r="H172" t="s">
        <v>637</v>
      </c>
      <c r="I172" t="s">
        <v>22051</v>
      </c>
      <c r="J172" t="s">
        <v>646</v>
      </c>
      <c r="K172" t="s">
        <v>639</v>
      </c>
      <c r="L172" t="s">
        <v>640</v>
      </c>
      <c r="M172" t="s">
        <v>22052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22053</v>
      </c>
      <c r="T172" t="s">
        <v>22052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3</v>
      </c>
      <c r="E173" t="s">
        <v>22054</v>
      </c>
      <c r="F173">
        <v>0</v>
      </c>
      <c r="G173">
        <v>0</v>
      </c>
      <c r="H173" t="s">
        <v>637</v>
      </c>
      <c r="I173" t="s">
        <v>781</v>
      </c>
      <c r="J173" t="s">
        <v>735</v>
      </c>
      <c r="K173" t="s">
        <v>639</v>
      </c>
      <c r="L173" t="s">
        <v>640</v>
      </c>
      <c r="M173" t="s">
        <v>22055</v>
      </c>
      <c r="N173" t="s">
        <v>639</v>
      </c>
      <c r="O173" t="s">
        <v>647</v>
      </c>
      <c r="P173" t="s">
        <v>5</v>
      </c>
      <c r="Q173" t="s">
        <v>648</v>
      </c>
      <c r="R173" t="s">
        <v>640</v>
      </c>
      <c r="S173" t="s">
        <v>22056</v>
      </c>
      <c r="T173" t="s">
        <v>22055</v>
      </c>
    </row>
    <row r="174" spans="1:20" x14ac:dyDescent="0.25">
      <c r="A174" t="s">
        <v>22</v>
      </c>
      <c r="B174" t="s">
        <v>27</v>
      </c>
      <c r="C174">
        <v>120</v>
      </c>
      <c r="D174">
        <v>2</v>
      </c>
      <c r="E174" t="s">
        <v>22057</v>
      </c>
      <c r="F174">
        <v>200</v>
      </c>
      <c r="G174">
        <v>0</v>
      </c>
      <c r="H174" t="s">
        <v>637</v>
      </c>
      <c r="I174" t="s">
        <v>4306</v>
      </c>
      <c r="J174" t="s">
        <v>715</v>
      </c>
      <c r="K174" t="s">
        <v>639</v>
      </c>
      <c r="L174" t="s">
        <v>640</v>
      </c>
      <c r="M174" t="s">
        <v>22058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22059</v>
      </c>
      <c r="T174" t="s">
        <v>22058</v>
      </c>
    </row>
    <row r="175" spans="1:20" x14ac:dyDescent="0.25">
      <c r="A175" t="s">
        <v>516</v>
      </c>
      <c r="B175" t="s">
        <v>120</v>
      </c>
      <c r="C175">
        <v>75</v>
      </c>
      <c r="D175">
        <v>2</v>
      </c>
      <c r="E175" t="s">
        <v>22060</v>
      </c>
      <c r="F175">
        <v>239</v>
      </c>
      <c r="G175">
        <v>89</v>
      </c>
      <c r="H175" t="s">
        <v>649</v>
      </c>
      <c r="I175" t="s">
        <v>22061</v>
      </c>
      <c r="J175" t="s">
        <v>22062</v>
      </c>
      <c r="K175" t="s">
        <v>22063</v>
      </c>
      <c r="L175" t="s">
        <v>4903</v>
      </c>
      <c r="M175" t="s">
        <v>22064</v>
      </c>
      <c r="N175" t="s">
        <v>639</v>
      </c>
      <c r="O175" t="s">
        <v>651</v>
      </c>
      <c r="P175" t="s">
        <v>26</v>
      </c>
      <c r="Q175" t="s">
        <v>652</v>
      </c>
      <c r="R175" t="s">
        <v>640</v>
      </c>
      <c r="S175" t="s">
        <v>22065</v>
      </c>
      <c r="T175" t="s">
        <v>22064</v>
      </c>
    </row>
    <row r="176" spans="1:20" x14ac:dyDescent="0.25">
      <c r="A176" t="s">
        <v>99</v>
      </c>
      <c r="B176" t="s">
        <v>100</v>
      </c>
      <c r="C176">
        <v>10</v>
      </c>
      <c r="D176">
        <v>20</v>
      </c>
      <c r="E176" t="s">
        <v>22066</v>
      </c>
      <c r="F176">
        <v>232</v>
      </c>
      <c r="G176">
        <v>10</v>
      </c>
      <c r="H176" t="s">
        <v>649</v>
      </c>
      <c r="I176" t="s">
        <v>12342</v>
      </c>
      <c r="J176" t="s">
        <v>22067</v>
      </c>
      <c r="K176" t="s">
        <v>5532</v>
      </c>
      <c r="L176" t="s">
        <v>868</v>
      </c>
      <c r="M176" t="s">
        <v>22068</v>
      </c>
      <c r="N176" t="s">
        <v>639</v>
      </c>
      <c r="O176" t="s">
        <v>651</v>
      </c>
      <c r="P176" t="s">
        <v>26</v>
      </c>
      <c r="Q176" t="s">
        <v>652</v>
      </c>
      <c r="R176" t="s">
        <v>640</v>
      </c>
      <c r="S176" t="s">
        <v>22069</v>
      </c>
      <c r="T176" t="s">
        <v>22070</v>
      </c>
    </row>
    <row r="177" spans="1:20" x14ac:dyDescent="0.25">
      <c r="A177" t="s">
        <v>239</v>
      </c>
      <c r="B177" t="s">
        <v>2885</v>
      </c>
      <c r="C177">
        <v>77.39</v>
      </c>
      <c r="D177">
        <v>2</v>
      </c>
      <c r="E177" t="s">
        <v>22071</v>
      </c>
      <c r="F177">
        <v>199.78</v>
      </c>
      <c r="G177">
        <v>45</v>
      </c>
      <c r="H177" t="s">
        <v>649</v>
      </c>
      <c r="I177" t="s">
        <v>22072</v>
      </c>
      <c r="J177" t="s">
        <v>22073</v>
      </c>
      <c r="K177" t="s">
        <v>22074</v>
      </c>
      <c r="L177" t="s">
        <v>22075</v>
      </c>
      <c r="M177" t="s">
        <v>22070</v>
      </c>
      <c r="N177" t="s">
        <v>639</v>
      </c>
      <c r="O177" t="s">
        <v>678</v>
      </c>
      <c r="P177" t="s">
        <v>23</v>
      </c>
      <c r="Q177" t="s">
        <v>679</v>
      </c>
      <c r="R177" t="s">
        <v>640</v>
      </c>
      <c r="S177" t="s">
        <v>22076</v>
      </c>
      <c r="T177" t="s">
        <v>22077</v>
      </c>
    </row>
    <row r="178" spans="1:20" x14ac:dyDescent="0.25">
      <c r="A178" t="s">
        <v>240</v>
      </c>
      <c r="B178" t="s">
        <v>246</v>
      </c>
      <c r="C178">
        <v>159</v>
      </c>
      <c r="D178">
        <v>1</v>
      </c>
      <c r="E178" t="s">
        <v>22078</v>
      </c>
      <c r="F178">
        <v>99</v>
      </c>
      <c r="G178">
        <v>0</v>
      </c>
      <c r="H178" t="s">
        <v>637</v>
      </c>
      <c r="I178" t="s">
        <v>22079</v>
      </c>
      <c r="J178" t="s">
        <v>704</v>
      </c>
      <c r="K178" t="s">
        <v>639</v>
      </c>
      <c r="L178" t="s">
        <v>640</v>
      </c>
      <c r="M178" t="s">
        <v>22080</v>
      </c>
      <c r="N178" t="s">
        <v>639</v>
      </c>
      <c r="O178" t="s">
        <v>641</v>
      </c>
      <c r="P178" t="s">
        <v>5</v>
      </c>
      <c r="Q178" t="s">
        <v>642</v>
      </c>
      <c r="R178" t="s">
        <v>640</v>
      </c>
      <c r="S178" t="s">
        <v>22081</v>
      </c>
      <c r="T178" t="s">
        <v>22080</v>
      </c>
    </row>
    <row r="179" spans="1:20" x14ac:dyDescent="0.25">
      <c r="A179" t="s">
        <v>601</v>
      </c>
      <c r="B179" t="s">
        <v>602</v>
      </c>
      <c r="C179">
        <v>139</v>
      </c>
      <c r="D179">
        <v>2</v>
      </c>
      <c r="E179" t="s">
        <v>22082</v>
      </c>
      <c r="F179">
        <v>215</v>
      </c>
      <c r="G179">
        <v>0</v>
      </c>
      <c r="H179" t="s">
        <v>751</v>
      </c>
      <c r="I179" t="s">
        <v>22083</v>
      </c>
      <c r="J179" t="s">
        <v>22084</v>
      </c>
      <c r="K179" t="s">
        <v>8178</v>
      </c>
      <c r="L179" t="s">
        <v>22085</v>
      </c>
      <c r="M179" t="s">
        <v>22086</v>
      </c>
      <c r="N179" t="s">
        <v>1010</v>
      </c>
      <c r="O179" t="s">
        <v>753</v>
      </c>
      <c r="P179" t="s">
        <v>744</v>
      </c>
      <c r="Q179" t="s">
        <v>745</v>
      </c>
      <c r="R179" t="s">
        <v>640</v>
      </c>
      <c r="S179" t="s">
        <v>22087</v>
      </c>
      <c r="T179" t="s">
        <v>22086</v>
      </c>
    </row>
    <row r="180" spans="1:20" x14ac:dyDescent="0.25">
      <c r="A180" t="s">
        <v>22</v>
      </c>
      <c r="B180" t="s">
        <v>27</v>
      </c>
      <c r="C180">
        <v>69.900000000000006</v>
      </c>
      <c r="D180">
        <v>20</v>
      </c>
      <c r="E180" t="s">
        <v>22088</v>
      </c>
      <c r="F180">
        <v>1600</v>
      </c>
      <c r="G180">
        <v>0</v>
      </c>
      <c r="H180" t="s">
        <v>649</v>
      </c>
      <c r="I180" t="s">
        <v>14764</v>
      </c>
      <c r="J180" t="s">
        <v>22089</v>
      </c>
      <c r="K180" t="s">
        <v>9713</v>
      </c>
      <c r="L180" t="s">
        <v>937</v>
      </c>
      <c r="M180" t="s">
        <v>22090</v>
      </c>
      <c r="N180" t="s">
        <v>639</v>
      </c>
      <c r="O180" t="s">
        <v>651</v>
      </c>
      <c r="P180" t="s">
        <v>26</v>
      </c>
      <c r="Q180" t="s">
        <v>652</v>
      </c>
      <c r="R180" t="s">
        <v>640</v>
      </c>
      <c r="S180" t="s">
        <v>22091</v>
      </c>
      <c r="T180" t="s">
        <v>22090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22092</v>
      </c>
      <c r="F181">
        <v>100</v>
      </c>
      <c r="G181">
        <v>0</v>
      </c>
      <c r="H181" t="s">
        <v>637</v>
      </c>
      <c r="I181" t="s">
        <v>22093</v>
      </c>
      <c r="J181" t="s">
        <v>659</v>
      </c>
      <c r="K181" t="s">
        <v>639</v>
      </c>
      <c r="L181" t="s">
        <v>640</v>
      </c>
      <c r="M181" t="s">
        <v>22094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22095</v>
      </c>
      <c r="T181" t="s">
        <v>22094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22096</v>
      </c>
      <c r="F182">
        <v>200</v>
      </c>
      <c r="G182">
        <v>0</v>
      </c>
      <c r="H182" t="s">
        <v>637</v>
      </c>
      <c r="I182" t="s">
        <v>22097</v>
      </c>
      <c r="J182" t="s">
        <v>697</v>
      </c>
      <c r="K182" t="s">
        <v>639</v>
      </c>
      <c r="L182" t="s">
        <v>640</v>
      </c>
      <c r="M182" t="s">
        <v>22098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22099</v>
      </c>
      <c r="T182" t="s">
        <v>22098</v>
      </c>
    </row>
    <row r="183" spans="1:20" x14ac:dyDescent="0.25">
      <c r="A183" t="s">
        <v>22</v>
      </c>
      <c r="B183" t="s">
        <v>27</v>
      </c>
      <c r="C183">
        <v>66.333333333333329</v>
      </c>
      <c r="D183">
        <v>9</v>
      </c>
      <c r="E183" t="s">
        <v>22100</v>
      </c>
      <c r="F183">
        <v>791</v>
      </c>
      <c r="G183">
        <v>0</v>
      </c>
      <c r="H183" t="s">
        <v>637</v>
      </c>
      <c r="I183" t="s">
        <v>22101</v>
      </c>
      <c r="J183" t="s">
        <v>638</v>
      </c>
      <c r="K183" t="s">
        <v>639</v>
      </c>
      <c r="L183" t="s">
        <v>640</v>
      </c>
      <c r="M183" t="s">
        <v>22098</v>
      </c>
      <c r="N183" t="s">
        <v>639</v>
      </c>
      <c r="O183" t="s">
        <v>647</v>
      </c>
      <c r="P183" t="s">
        <v>5</v>
      </c>
      <c r="Q183" t="s">
        <v>648</v>
      </c>
      <c r="R183" t="s">
        <v>640</v>
      </c>
      <c r="S183" t="s">
        <v>22102</v>
      </c>
      <c r="T183" t="s">
        <v>22103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6</v>
      </c>
      <c r="E184" t="s">
        <v>22100</v>
      </c>
      <c r="F184">
        <v>791</v>
      </c>
      <c r="G184">
        <v>0</v>
      </c>
      <c r="H184" t="s">
        <v>637</v>
      </c>
      <c r="I184" t="s">
        <v>22101</v>
      </c>
      <c r="J184" t="s">
        <v>638</v>
      </c>
      <c r="K184" t="s">
        <v>639</v>
      </c>
      <c r="L184" t="s">
        <v>640</v>
      </c>
      <c r="M184" t="s">
        <v>22098</v>
      </c>
      <c r="N184" t="s">
        <v>639</v>
      </c>
      <c r="O184" t="s">
        <v>647</v>
      </c>
      <c r="P184" t="s">
        <v>5</v>
      </c>
      <c r="Q184" t="s">
        <v>648</v>
      </c>
      <c r="R184" t="s">
        <v>640</v>
      </c>
      <c r="S184" t="s">
        <v>22102</v>
      </c>
      <c r="T184" t="s">
        <v>22103</v>
      </c>
    </row>
    <row r="185" spans="1:20" x14ac:dyDescent="0.25">
      <c r="A185" t="s">
        <v>241</v>
      </c>
      <c r="B185" t="s">
        <v>247</v>
      </c>
      <c r="C185">
        <v>159</v>
      </c>
      <c r="D185">
        <v>1</v>
      </c>
      <c r="E185" t="s">
        <v>22104</v>
      </c>
      <c r="F185">
        <v>133</v>
      </c>
      <c r="G185">
        <v>34</v>
      </c>
      <c r="H185" t="s">
        <v>637</v>
      </c>
      <c r="I185" t="s">
        <v>22105</v>
      </c>
      <c r="J185" t="s">
        <v>732</v>
      </c>
      <c r="K185" t="s">
        <v>639</v>
      </c>
      <c r="L185" t="s">
        <v>640</v>
      </c>
      <c r="M185" t="s">
        <v>22103</v>
      </c>
      <c r="N185" t="s">
        <v>639</v>
      </c>
      <c r="O185" t="s">
        <v>641</v>
      </c>
      <c r="P185" t="s">
        <v>5</v>
      </c>
      <c r="Q185" t="s">
        <v>642</v>
      </c>
      <c r="R185" t="s">
        <v>640</v>
      </c>
      <c r="S185" t="s">
        <v>22106</v>
      </c>
      <c r="T185" t="s">
        <v>22103</v>
      </c>
    </row>
    <row r="186" spans="1:20" x14ac:dyDescent="0.25">
      <c r="A186" t="s">
        <v>601</v>
      </c>
      <c r="B186" t="s">
        <v>602</v>
      </c>
      <c r="C186">
        <v>159</v>
      </c>
      <c r="D186">
        <v>2</v>
      </c>
      <c r="E186" t="s">
        <v>22107</v>
      </c>
      <c r="F186">
        <v>184</v>
      </c>
      <c r="G186">
        <v>0</v>
      </c>
      <c r="H186" t="s">
        <v>637</v>
      </c>
      <c r="I186" t="s">
        <v>22108</v>
      </c>
      <c r="J186" t="s">
        <v>22109</v>
      </c>
      <c r="K186" t="s">
        <v>639</v>
      </c>
      <c r="L186" t="s">
        <v>640</v>
      </c>
      <c r="M186" t="s">
        <v>22110</v>
      </c>
      <c r="N186" t="s">
        <v>639</v>
      </c>
      <c r="O186" t="s">
        <v>647</v>
      </c>
      <c r="P186" t="s">
        <v>5</v>
      </c>
      <c r="Q186" t="s">
        <v>648</v>
      </c>
      <c r="R186" t="s">
        <v>640</v>
      </c>
      <c r="S186" t="s">
        <v>22111</v>
      </c>
      <c r="T186" t="s">
        <v>22110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22112</v>
      </c>
      <c r="F187">
        <v>100</v>
      </c>
      <c r="G187">
        <v>0</v>
      </c>
      <c r="H187" t="s">
        <v>637</v>
      </c>
      <c r="I187" t="s">
        <v>13652</v>
      </c>
      <c r="J187" t="s">
        <v>727</v>
      </c>
      <c r="K187" t="s">
        <v>639</v>
      </c>
      <c r="L187" t="s">
        <v>640</v>
      </c>
      <c r="M187" t="s">
        <v>22110</v>
      </c>
      <c r="N187" t="s">
        <v>639</v>
      </c>
      <c r="O187" t="s">
        <v>641</v>
      </c>
      <c r="P187" t="s">
        <v>5</v>
      </c>
      <c r="Q187" t="s">
        <v>642</v>
      </c>
      <c r="R187" t="s">
        <v>22113</v>
      </c>
      <c r="S187" t="s">
        <v>22114</v>
      </c>
      <c r="T187" t="s">
        <v>22110</v>
      </c>
    </row>
    <row r="188" spans="1:20" x14ac:dyDescent="0.25">
      <c r="A188" t="s">
        <v>101</v>
      </c>
      <c r="B188" t="s">
        <v>74</v>
      </c>
      <c r="C188">
        <v>83.333333333333329</v>
      </c>
      <c r="D188">
        <v>3</v>
      </c>
      <c r="E188" t="s">
        <v>22115</v>
      </c>
      <c r="F188">
        <v>298</v>
      </c>
      <c r="G188">
        <v>48</v>
      </c>
      <c r="H188" t="s">
        <v>649</v>
      </c>
      <c r="I188" t="s">
        <v>22116</v>
      </c>
      <c r="J188" t="s">
        <v>22117</v>
      </c>
      <c r="K188" t="s">
        <v>5665</v>
      </c>
      <c r="L188" t="s">
        <v>5996</v>
      </c>
      <c r="M188" t="s">
        <v>22118</v>
      </c>
      <c r="N188" t="s">
        <v>639</v>
      </c>
      <c r="O188" t="s">
        <v>651</v>
      </c>
      <c r="P188" t="s">
        <v>26</v>
      </c>
      <c r="Q188" t="s">
        <v>652</v>
      </c>
      <c r="R188" t="s">
        <v>640</v>
      </c>
      <c r="S188" t="s">
        <v>22119</v>
      </c>
      <c r="T188" t="s">
        <v>22120</v>
      </c>
    </row>
    <row r="189" spans="1:20" x14ac:dyDescent="0.25">
      <c r="A189" t="s">
        <v>147</v>
      </c>
      <c r="B189" t="s">
        <v>148</v>
      </c>
      <c r="C189">
        <v>65</v>
      </c>
      <c r="D189">
        <v>1</v>
      </c>
      <c r="E189" t="s">
        <v>22121</v>
      </c>
      <c r="F189">
        <v>35</v>
      </c>
      <c r="G189">
        <v>0</v>
      </c>
      <c r="H189" t="s">
        <v>637</v>
      </c>
      <c r="I189" t="s">
        <v>13465</v>
      </c>
      <c r="J189" t="s">
        <v>727</v>
      </c>
      <c r="K189" t="s">
        <v>639</v>
      </c>
      <c r="L189" t="s">
        <v>640</v>
      </c>
      <c r="M189" t="s">
        <v>22122</v>
      </c>
      <c r="N189" t="s">
        <v>639</v>
      </c>
      <c r="O189" t="s">
        <v>641</v>
      </c>
      <c r="P189" t="s">
        <v>5</v>
      </c>
      <c r="Q189" t="s">
        <v>642</v>
      </c>
      <c r="R189" t="s">
        <v>22123</v>
      </c>
      <c r="S189" t="s">
        <v>22124</v>
      </c>
      <c r="T189" t="s">
        <v>22125</v>
      </c>
    </row>
    <row r="190" spans="1:20" x14ac:dyDescent="0.25">
      <c r="A190" t="s">
        <v>101</v>
      </c>
      <c r="B190" t="s">
        <v>12585</v>
      </c>
      <c r="C190">
        <v>120</v>
      </c>
      <c r="D190">
        <v>1</v>
      </c>
      <c r="E190" t="s">
        <v>22126</v>
      </c>
      <c r="F190">
        <v>270</v>
      </c>
      <c r="G190">
        <v>0</v>
      </c>
      <c r="H190" t="s">
        <v>637</v>
      </c>
      <c r="I190" t="s">
        <v>22127</v>
      </c>
      <c r="J190" t="s">
        <v>638</v>
      </c>
      <c r="K190" t="s">
        <v>639</v>
      </c>
      <c r="L190" t="s">
        <v>640</v>
      </c>
      <c r="M190" t="s">
        <v>22125</v>
      </c>
      <c r="N190" t="s">
        <v>639</v>
      </c>
      <c r="O190" t="s">
        <v>647</v>
      </c>
      <c r="P190" t="s">
        <v>5</v>
      </c>
      <c r="Q190" t="s">
        <v>648</v>
      </c>
      <c r="R190" t="s">
        <v>640</v>
      </c>
      <c r="S190" t="s">
        <v>22128</v>
      </c>
      <c r="T190" t="s">
        <v>22122</v>
      </c>
    </row>
    <row r="191" spans="1:20" x14ac:dyDescent="0.25">
      <c r="A191" t="s">
        <v>147</v>
      </c>
      <c r="B191" t="s">
        <v>148</v>
      </c>
      <c r="C191">
        <v>65</v>
      </c>
      <c r="D191">
        <v>2</v>
      </c>
      <c r="E191" t="s">
        <v>22126</v>
      </c>
      <c r="F191">
        <v>270</v>
      </c>
      <c r="G191">
        <v>0</v>
      </c>
      <c r="H191" t="s">
        <v>637</v>
      </c>
      <c r="I191" t="s">
        <v>22127</v>
      </c>
      <c r="J191" t="s">
        <v>638</v>
      </c>
      <c r="K191" t="s">
        <v>639</v>
      </c>
      <c r="L191" t="s">
        <v>640</v>
      </c>
      <c r="M191" t="s">
        <v>22125</v>
      </c>
      <c r="N191" t="s">
        <v>639</v>
      </c>
      <c r="O191" t="s">
        <v>647</v>
      </c>
      <c r="P191" t="s">
        <v>5</v>
      </c>
      <c r="Q191" t="s">
        <v>648</v>
      </c>
      <c r="R191" t="s">
        <v>640</v>
      </c>
      <c r="S191" t="s">
        <v>22128</v>
      </c>
      <c r="T191" t="s">
        <v>22122</v>
      </c>
    </row>
    <row r="192" spans="1:20" x14ac:dyDescent="0.25">
      <c r="A192" t="s">
        <v>72</v>
      </c>
      <c r="B192" t="s">
        <v>799</v>
      </c>
      <c r="C192">
        <v>150</v>
      </c>
      <c r="D192">
        <v>1</v>
      </c>
      <c r="E192" t="s">
        <v>22126</v>
      </c>
      <c r="F192">
        <v>270</v>
      </c>
      <c r="G192">
        <v>0</v>
      </c>
      <c r="H192" t="s">
        <v>637</v>
      </c>
      <c r="I192" t="s">
        <v>22127</v>
      </c>
      <c r="J192" t="s">
        <v>638</v>
      </c>
      <c r="K192" t="s">
        <v>639</v>
      </c>
      <c r="L192" t="s">
        <v>640</v>
      </c>
      <c r="M192" t="s">
        <v>22125</v>
      </c>
      <c r="N192" t="s">
        <v>639</v>
      </c>
      <c r="O192" t="s">
        <v>647</v>
      </c>
      <c r="P192" t="s">
        <v>5</v>
      </c>
      <c r="Q192" t="s">
        <v>648</v>
      </c>
      <c r="R192" t="s">
        <v>640</v>
      </c>
      <c r="S192" t="s">
        <v>22128</v>
      </c>
      <c r="T192" t="s">
        <v>22122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22129</v>
      </c>
      <c r="F193">
        <v>200</v>
      </c>
      <c r="G193">
        <v>0</v>
      </c>
      <c r="H193" t="s">
        <v>637</v>
      </c>
      <c r="I193" t="s">
        <v>760</v>
      </c>
      <c r="J193" t="s">
        <v>663</v>
      </c>
      <c r="K193" t="s">
        <v>639</v>
      </c>
      <c r="L193" t="s">
        <v>640</v>
      </c>
      <c r="M193" t="s">
        <v>22130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22131</v>
      </c>
      <c r="T193" t="s">
        <v>22130</v>
      </c>
    </row>
    <row r="194" spans="1:20" x14ac:dyDescent="0.25">
      <c r="A194" t="s">
        <v>22</v>
      </c>
      <c r="B194" t="s">
        <v>27</v>
      </c>
      <c r="C194">
        <v>66.333333333333329</v>
      </c>
      <c r="D194">
        <v>3</v>
      </c>
      <c r="E194" t="s">
        <v>22132</v>
      </c>
      <c r="F194">
        <v>250</v>
      </c>
      <c r="G194">
        <v>0</v>
      </c>
      <c r="H194" t="s">
        <v>649</v>
      </c>
      <c r="I194" t="s">
        <v>718</v>
      </c>
      <c r="J194" t="s">
        <v>1037</v>
      </c>
      <c r="K194" t="s">
        <v>992</v>
      </c>
      <c r="L194" t="s">
        <v>894</v>
      </c>
      <c r="M194" t="s">
        <v>22133</v>
      </c>
      <c r="N194" t="s">
        <v>639</v>
      </c>
      <c r="O194" t="s">
        <v>651</v>
      </c>
      <c r="P194" t="s">
        <v>26</v>
      </c>
      <c r="Q194" t="s">
        <v>652</v>
      </c>
      <c r="R194" t="s">
        <v>640</v>
      </c>
      <c r="S194" t="s">
        <v>22134</v>
      </c>
      <c r="T194" t="s">
        <v>22133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22135</v>
      </c>
      <c r="F195">
        <v>200</v>
      </c>
      <c r="G195">
        <v>0</v>
      </c>
      <c r="H195" t="s">
        <v>637</v>
      </c>
      <c r="I195" t="s">
        <v>1070</v>
      </c>
      <c r="J195" t="s">
        <v>732</v>
      </c>
      <c r="K195" t="s">
        <v>639</v>
      </c>
      <c r="L195" t="s">
        <v>640</v>
      </c>
      <c r="M195" t="s">
        <v>22136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22137</v>
      </c>
      <c r="T195" t="s">
        <v>22136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22138</v>
      </c>
      <c r="F196">
        <v>218</v>
      </c>
      <c r="G196">
        <v>18</v>
      </c>
      <c r="H196" t="s">
        <v>637</v>
      </c>
      <c r="I196" t="s">
        <v>22139</v>
      </c>
      <c r="J196" t="s">
        <v>658</v>
      </c>
      <c r="K196" t="s">
        <v>639</v>
      </c>
      <c r="L196" t="s">
        <v>640</v>
      </c>
      <c r="M196" t="s">
        <v>22140</v>
      </c>
      <c r="N196" t="s">
        <v>639</v>
      </c>
      <c r="O196" t="s">
        <v>641</v>
      </c>
      <c r="P196" t="s">
        <v>5</v>
      </c>
      <c r="Q196" t="s">
        <v>642</v>
      </c>
      <c r="R196" t="s">
        <v>640</v>
      </c>
      <c r="S196" t="s">
        <v>22141</v>
      </c>
      <c r="T196" t="s">
        <v>22140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22142</v>
      </c>
      <c r="F197">
        <v>200</v>
      </c>
      <c r="G197">
        <v>0</v>
      </c>
      <c r="H197" t="s">
        <v>637</v>
      </c>
      <c r="I197" t="s">
        <v>22143</v>
      </c>
      <c r="J197" t="s">
        <v>653</v>
      </c>
      <c r="K197" t="s">
        <v>639</v>
      </c>
      <c r="L197" t="s">
        <v>640</v>
      </c>
      <c r="M197" t="s">
        <v>22140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22144</v>
      </c>
      <c r="T197" t="s">
        <v>22140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6</v>
      </c>
      <c r="E198" t="s">
        <v>22145</v>
      </c>
      <c r="F198">
        <v>298</v>
      </c>
      <c r="G198">
        <v>0</v>
      </c>
      <c r="H198" t="s">
        <v>649</v>
      </c>
      <c r="I198" t="s">
        <v>6599</v>
      </c>
      <c r="J198" t="s">
        <v>22146</v>
      </c>
      <c r="K198" t="s">
        <v>22147</v>
      </c>
      <c r="L198" t="s">
        <v>9413</v>
      </c>
      <c r="M198" t="s">
        <v>22148</v>
      </c>
      <c r="N198" t="s">
        <v>639</v>
      </c>
      <c r="O198" t="s">
        <v>651</v>
      </c>
      <c r="P198" t="s">
        <v>26</v>
      </c>
      <c r="Q198" t="s">
        <v>652</v>
      </c>
      <c r="R198" t="s">
        <v>640</v>
      </c>
      <c r="S198" t="s">
        <v>22149</v>
      </c>
      <c r="T198" t="s">
        <v>22150</v>
      </c>
    </row>
    <row r="199" spans="1:20" x14ac:dyDescent="0.25">
      <c r="A199" t="s">
        <v>240</v>
      </c>
      <c r="B199" t="s">
        <v>246</v>
      </c>
      <c r="C199">
        <v>159</v>
      </c>
      <c r="D199">
        <v>1</v>
      </c>
      <c r="E199" t="s">
        <v>22151</v>
      </c>
      <c r="F199">
        <v>99</v>
      </c>
      <c r="G199">
        <v>0</v>
      </c>
      <c r="H199" t="s">
        <v>637</v>
      </c>
      <c r="I199" t="s">
        <v>22152</v>
      </c>
      <c r="J199" t="s">
        <v>663</v>
      </c>
      <c r="K199" t="s">
        <v>639</v>
      </c>
      <c r="L199" t="s">
        <v>640</v>
      </c>
      <c r="M199" t="s">
        <v>22153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22154</v>
      </c>
      <c r="T199" t="s">
        <v>22153</v>
      </c>
    </row>
    <row r="200" spans="1:20" x14ac:dyDescent="0.25">
      <c r="A200" t="s">
        <v>22</v>
      </c>
      <c r="B200" t="s">
        <v>27</v>
      </c>
      <c r="C200">
        <v>0</v>
      </c>
      <c r="D200">
        <v>1</v>
      </c>
      <c r="E200" t="s">
        <v>22155</v>
      </c>
      <c r="F200">
        <v>0</v>
      </c>
      <c r="G200">
        <v>0</v>
      </c>
      <c r="H200" t="s">
        <v>637</v>
      </c>
      <c r="I200" t="s">
        <v>22156</v>
      </c>
      <c r="J200" t="s">
        <v>861</v>
      </c>
      <c r="K200" t="s">
        <v>639</v>
      </c>
      <c r="L200" t="s">
        <v>640</v>
      </c>
      <c r="M200" t="s">
        <v>22153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22157</v>
      </c>
      <c r="T200" t="s">
        <v>22153</v>
      </c>
    </row>
    <row r="201" spans="1:20" x14ac:dyDescent="0.25">
      <c r="A201" t="s">
        <v>601</v>
      </c>
      <c r="B201" t="s">
        <v>602</v>
      </c>
      <c r="C201">
        <v>139</v>
      </c>
      <c r="D201">
        <v>1</v>
      </c>
      <c r="E201" t="s">
        <v>22158</v>
      </c>
      <c r="F201">
        <v>215</v>
      </c>
      <c r="G201">
        <v>0</v>
      </c>
      <c r="H201" t="s">
        <v>751</v>
      </c>
      <c r="I201" t="s">
        <v>22159</v>
      </c>
      <c r="J201" t="s">
        <v>22160</v>
      </c>
      <c r="K201" t="s">
        <v>8866</v>
      </c>
      <c r="L201" t="s">
        <v>22161</v>
      </c>
      <c r="M201" t="s">
        <v>22162</v>
      </c>
      <c r="N201" t="s">
        <v>1010</v>
      </c>
      <c r="O201" t="s">
        <v>743</v>
      </c>
      <c r="P201" t="s">
        <v>744</v>
      </c>
      <c r="Q201" t="s">
        <v>745</v>
      </c>
      <c r="R201" t="s">
        <v>640</v>
      </c>
      <c r="S201" t="s">
        <v>22163</v>
      </c>
      <c r="T201" t="s">
        <v>22164</v>
      </c>
    </row>
    <row r="202" spans="1:20" x14ac:dyDescent="0.25">
      <c r="A202" t="s">
        <v>239</v>
      </c>
      <c r="B202" t="s">
        <v>245</v>
      </c>
      <c r="C202">
        <v>139</v>
      </c>
      <c r="D202">
        <v>1</v>
      </c>
      <c r="E202" t="s">
        <v>22158</v>
      </c>
      <c r="F202">
        <v>215</v>
      </c>
      <c r="G202">
        <v>0</v>
      </c>
      <c r="H202" t="s">
        <v>751</v>
      </c>
      <c r="I202" t="s">
        <v>22159</v>
      </c>
      <c r="J202" t="s">
        <v>22160</v>
      </c>
      <c r="K202" t="s">
        <v>8866</v>
      </c>
      <c r="L202" t="s">
        <v>22161</v>
      </c>
      <c r="M202" t="s">
        <v>22162</v>
      </c>
      <c r="N202" t="s">
        <v>1010</v>
      </c>
      <c r="O202" t="s">
        <v>743</v>
      </c>
      <c r="P202" t="s">
        <v>744</v>
      </c>
      <c r="Q202" t="s">
        <v>745</v>
      </c>
      <c r="R202" t="s">
        <v>640</v>
      </c>
      <c r="S202" t="s">
        <v>22163</v>
      </c>
      <c r="T202" t="s">
        <v>22164</v>
      </c>
    </row>
    <row r="203" spans="1:20" x14ac:dyDescent="0.25">
      <c r="A203" t="s">
        <v>101</v>
      </c>
      <c r="B203" t="s">
        <v>12585</v>
      </c>
      <c r="C203">
        <v>120</v>
      </c>
      <c r="D203">
        <v>1</v>
      </c>
      <c r="E203" t="s">
        <v>22165</v>
      </c>
      <c r="F203">
        <v>138</v>
      </c>
      <c r="G203">
        <v>38</v>
      </c>
      <c r="H203" t="s">
        <v>637</v>
      </c>
      <c r="I203" t="s">
        <v>22166</v>
      </c>
      <c r="J203" t="s">
        <v>698</v>
      </c>
      <c r="K203" t="s">
        <v>639</v>
      </c>
      <c r="L203" t="s">
        <v>640</v>
      </c>
      <c r="M203" t="s">
        <v>22167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22168</v>
      </c>
      <c r="T203" t="s">
        <v>22167</v>
      </c>
    </row>
    <row r="204" spans="1:20" x14ac:dyDescent="0.25">
      <c r="A204" t="s">
        <v>240</v>
      </c>
      <c r="B204" t="s">
        <v>246</v>
      </c>
      <c r="C204">
        <v>159</v>
      </c>
      <c r="D204">
        <v>1</v>
      </c>
      <c r="E204" t="s">
        <v>22169</v>
      </c>
      <c r="F204">
        <v>99</v>
      </c>
      <c r="G204">
        <v>0</v>
      </c>
      <c r="H204" t="s">
        <v>637</v>
      </c>
      <c r="I204" t="s">
        <v>22170</v>
      </c>
      <c r="J204" t="s">
        <v>653</v>
      </c>
      <c r="K204" t="s">
        <v>639</v>
      </c>
      <c r="L204" t="s">
        <v>640</v>
      </c>
      <c r="M204" t="s">
        <v>22171</v>
      </c>
      <c r="N204" t="s">
        <v>639</v>
      </c>
      <c r="O204" t="s">
        <v>641</v>
      </c>
      <c r="P204" t="s">
        <v>5</v>
      </c>
      <c r="Q204" t="s">
        <v>642</v>
      </c>
      <c r="R204" t="s">
        <v>640</v>
      </c>
      <c r="S204" t="s">
        <v>22172</v>
      </c>
      <c r="T204" t="s">
        <v>22171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22173</v>
      </c>
      <c r="F205">
        <v>0</v>
      </c>
      <c r="G205">
        <v>0</v>
      </c>
      <c r="H205" t="s">
        <v>637</v>
      </c>
      <c r="I205" t="s">
        <v>22174</v>
      </c>
      <c r="J205" t="s">
        <v>698</v>
      </c>
      <c r="K205" t="s">
        <v>639</v>
      </c>
      <c r="L205" t="s">
        <v>640</v>
      </c>
      <c r="M205" t="s">
        <v>22171</v>
      </c>
      <c r="N205" t="s">
        <v>639</v>
      </c>
      <c r="O205" t="s">
        <v>647</v>
      </c>
      <c r="P205" t="s">
        <v>5</v>
      </c>
      <c r="Q205" t="s">
        <v>648</v>
      </c>
      <c r="R205" t="s">
        <v>640</v>
      </c>
      <c r="S205" t="s">
        <v>22175</v>
      </c>
      <c r="T205" t="s">
        <v>22171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22173</v>
      </c>
      <c r="F206">
        <v>0</v>
      </c>
      <c r="G206">
        <v>0</v>
      </c>
      <c r="H206" t="s">
        <v>637</v>
      </c>
      <c r="I206" t="s">
        <v>22174</v>
      </c>
      <c r="J206" t="s">
        <v>698</v>
      </c>
      <c r="K206" t="s">
        <v>639</v>
      </c>
      <c r="L206" t="s">
        <v>640</v>
      </c>
      <c r="M206" t="s">
        <v>22171</v>
      </c>
      <c r="N206" t="s">
        <v>639</v>
      </c>
      <c r="O206" t="s">
        <v>647</v>
      </c>
      <c r="P206" t="s">
        <v>5</v>
      </c>
      <c r="Q206" t="s">
        <v>648</v>
      </c>
      <c r="R206" t="s">
        <v>640</v>
      </c>
      <c r="S206" t="s">
        <v>22175</v>
      </c>
      <c r="T206" t="s">
        <v>22171</v>
      </c>
    </row>
    <row r="207" spans="1:20" x14ac:dyDescent="0.25">
      <c r="A207" t="s">
        <v>72</v>
      </c>
      <c r="B207" t="s">
        <v>108</v>
      </c>
      <c r="C207">
        <v>66.333333333333329</v>
      </c>
      <c r="D207">
        <v>3</v>
      </c>
      <c r="E207" t="s">
        <v>22176</v>
      </c>
      <c r="F207">
        <v>249</v>
      </c>
      <c r="G207">
        <v>0</v>
      </c>
      <c r="H207" t="s">
        <v>649</v>
      </c>
      <c r="I207" t="s">
        <v>5788</v>
      </c>
      <c r="J207" t="s">
        <v>22177</v>
      </c>
      <c r="K207" t="s">
        <v>22178</v>
      </c>
      <c r="L207" t="s">
        <v>4865</v>
      </c>
      <c r="M207" t="s">
        <v>22171</v>
      </c>
      <c r="N207" t="s">
        <v>639</v>
      </c>
      <c r="O207" t="s">
        <v>651</v>
      </c>
      <c r="P207" t="s">
        <v>26</v>
      </c>
      <c r="Q207" t="s">
        <v>652</v>
      </c>
      <c r="R207" t="s">
        <v>640</v>
      </c>
      <c r="S207" t="s">
        <v>22179</v>
      </c>
      <c r="T207" t="s">
        <v>22180</v>
      </c>
    </row>
    <row r="208" spans="1:20" x14ac:dyDescent="0.25">
      <c r="A208" t="s">
        <v>241</v>
      </c>
      <c r="B208" t="s">
        <v>247</v>
      </c>
      <c r="C208">
        <v>159</v>
      </c>
      <c r="D208">
        <v>1</v>
      </c>
      <c r="E208" t="s">
        <v>22181</v>
      </c>
      <c r="F208">
        <v>99</v>
      </c>
      <c r="G208">
        <v>0</v>
      </c>
      <c r="H208" t="s">
        <v>637</v>
      </c>
      <c r="I208" t="s">
        <v>22182</v>
      </c>
      <c r="J208" t="s">
        <v>757</v>
      </c>
      <c r="K208" t="s">
        <v>639</v>
      </c>
      <c r="L208" t="s">
        <v>640</v>
      </c>
      <c r="M208" t="s">
        <v>22183</v>
      </c>
      <c r="N208" t="s">
        <v>639</v>
      </c>
      <c r="O208" t="s">
        <v>647</v>
      </c>
      <c r="P208" t="s">
        <v>5</v>
      </c>
      <c r="Q208" t="s">
        <v>648</v>
      </c>
      <c r="R208" t="s">
        <v>640</v>
      </c>
      <c r="S208" t="s">
        <v>22184</v>
      </c>
      <c r="T208" t="s">
        <v>22183</v>
      </c>
    </row>
    <row r="209" spans="1:20" x14ac:dyDescent="0.25">
      <c r="A209" t="s">
        <v>241</v>
      </c>
      <c r="B209" t="s">
        <v>247</v>
      </c>
      <c r="C209">
        <v>159</v>
      </c>
      <c r="D209">
        <v>2</v>
      </c>
      <c r="E209" t="s">
        <v>22185</v>
      </c>
      <c r="F209">
        <v>198</v>
      </c>
      <c r="G209">
        <v>0</v>
      </c>
      <c r="H209" t="s">
        <v>637</v>
      </c>
      <c r="I209" t="s">
        <v>22186</v>
      </c>
      <c r="J209" t="s">
        <v>646</v>
      </c>
      <c r="K209" t="s">
        <v>639</v>
      </c>
      <c r="L209" t="s">
        <v>640</v>
      </c>
      <c r="M209" t="s">
        <v>22187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22188</v>
      </c>
      <c r="T209" t="s">
        <v>22189</v>
      </c>
    </row>
    <row r="210" spans="1:20" x14ac:dyDescent="0.25">
      <c r="A210" t="s">
        <v>240</v>
      </c>
      <c r="B210" t="s">
        <v>246</v>
      </c>
      <c r="C210">
        <v>159</v>
      </c>
      <c r="D210">
        <v>1</v>
      </c>
      <c r="E210" t="s">
        <v>22190</v>
      </c>
      <c r="F210">
        <v>99</v>
      </c>
      <c r="G210">
        <v>0</v>
      </c>
      <c r="H210" t="s">
        <v>637</v>
      </c>
      <c r="I210" t="s">
        <v>20003</v>
      </c>
      <c r="J210" t="s">
        <v>655</v>
      </c>
      <c r="K210" t="s">
        <v>639</v>
      </c>
      <c r="L210" t="s">
        <v>640</v>
      </c>
      <c r="M210" t="s">
        <v>22191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22192</v>
      </c>
      <c r="T210" t="s">
        <v>22191</v>
      </c>
    </row>
    <row r="211" spans="1:20" x14ac:dyDescent="0.25">
      <c r="A211" t="s">
        <v>241</v>
      </c>
      <c r="B211" t="s">
        <v>247</v>
      </c>
      <c r="C211">
        <v>159</v>
      </c>
      <c r="D211">
        <v>1</v>
      </c>
      <c r="E211" t="s">
        <v>22193</v>
      </c>
      <c r="F211">
        <v>99</v>
      </c>
      <c r="G211">
        <v>0</v>
      </c>
      <c r="H211" t="s">
        <v>637</v>
      </c>
      <c r="I211" t="s">
        <v>22194</v>
      </c>
      <c r="J211" t="s">
        <v>735</v>
      </c>
      <c r="K211" t="s">
        <v>639</v>
      </c>
      <c r="L211" t="s">
        <v>640</v>
      </c>
      <c r="M211" t="s">
        <v>22195</v>
      </c>
      <c r="N211" t="s">
        <v>639</v>
      </c>
      <c r="O211" t="s">
        <v>647</v>
      </c>
      <c r="P211" t="s">
        <v>5</v>
      </c>
      <c r="Q211" t="s">
        <v>648</v>
      </c>
      <c r="R211" t="s">
        <v>640</v>
      </c>
      <c r="S211" t="s">
        <v>22196</v>
      </c>
      <c r="T211" t="s">
        <v>22195</v>
      </c>
    </row>
    <row r="212" spans="1:20" x14ac:dyDescent="0.25">
      <c r="A212" t="s">
        <v>22</v>
      </c>
      <c r="B212" t="s">
        <v>213</v>
      </c>
      <c r="C212">
        <v>72</v>
      </c>
      <c r="D212">
        <v>1</v>
      </c>
      <c r="E212" t="s">
        <v>22197</v>
      </c>
      <c r="F212">
        <v>72</v>
      </c>
      <c r="G212">
        <v>0</v>
      </c>
      <c r="H212" t="s">
        <v>677</v>
      </c>
      <c r="I212" t="s">
        <v>22198</v>
      </c>
      <c r="J212" t="s">
        <v>22199</v>
      </c>
      <c r="K212" t="s">
        <v>15503</v>
      </c>
      <c r="L212" t="s">
        <v>22200</v>
      </c>
      <c r="M212" t="s">
        <v>22201</v>
      </c>
      <c r="N212" t="s">
        <v>639</v>
      </c>
      <c r="O212" t="s">
        <v>678</v>
      </c>
      <c r="P212" t="s">
        <v>23</v>
      </c>
      <c r="Q212" t="s">
        <v>679</v>
      </c>
      <c r="R212" t="s">
        <v>640</v>
      </c>
      <c r="S212" t="s">
        <v>22202</v>
      </c>
      <c r="T212" t="s">
        <v>22201</v>
      </c>
    </row>
    <row r="213" spans="1:20" x14ac:dyDescent="0.25">
      <c r="A213" t="s">
        <v>240</v>
      </c>
      <c r="B213" t="s">
        <v>246</v>
      </c>
      <c r="C213">
        <v>159</v>
      </c>
      <c r="D213">
        <v>1</v>
      </c>
      <c r="E213" t="s">
        <v>22203</v>
      </c>
      <c r="F213">
        <v>99</v>
      </c>
      <c r="G213">
        <v>0</v>
      </c>
      <c r="H213" t="s">
        <v>637</v>
      </c>
      <c r="I213" t="s">
        <v>22204</v>
      </c>
      <c r="J213" t="s">
        <v>722</v>
      </c>
      <c r="K213" t="s">
        <v>639</v>
      </c>
      <c r="L213" t="s">
        <v>640</v>
      </c>
      <c r="M213" t="s">
        <v>22205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22206</v>
      </c>
      <c r="T213" t="s">
        <v>22205</v>
      </c>
    </row>
    <row r="214" spans="1:20" x14ac:dyDescent="0.25">
      <c r="A214" t="s">
        <v>241</v>
      </c>
      <c r="B214" t="s">
        <v>247</v>
      </c>
      <c r="C214">
        <v>159</v>
      </c>
      <c r="D214">
        <v>1</v>
      </c>
      <c r="E214" t="s">
        <v>22207</v>
      </c>
      <c r="F214">
        <v>99</v>
      </c>
      <c r="G214">
        <v>0</v>
      </c>
      <c r="H214" t="s">
        <v>637</v>
      </c>
      <c r="I214" t="s">
        <v>22208</v>
      </c>
      <c r="J214" t="s">
        <v>655</v>
      </c>
      <c r="K214" t="s">
        <v>639</v>
      </c>
      <c r="L214" t="s">
        <v>640</v>
      </c>
      <c r="M214" t="s">
        <v>22209</v>
      </c>
      <c r="N214" t="s">
        <v>639</v>
      </c>
      <c r="O214" t="s">
        <v>647</v>
      </c>
      <c r="P214" t="s">
        <v>5</v>
      </c>
      <c r="Q214" t="s">
        <v>648</v>
      </c>
      <c r="R214" t="s">
        <v>640</v>
      </c>
      <c r="S214" t="s">
        <v>22210</v>
      </c>
      <c r="T214" t="s">
        <v>22211</v>
      </c>
    </row>
    <row r="215" spans="1:20" x14ac:dyDescent="0.25">
      <c r="A215" t="s">
        <v>240</v>
      </c>
      <c r="B215" t="s">
        <v>246</v>
      </c>
      <c r="C215">
        <v>159</v>
      </c>
      <c r="D215">
        <v>1</v>
      </c>
      <c r="E215" t="s">
        <v>22212</v>
      </c>
      <c r="F215">
        <v>99</v>
      </c>
      <c r="G215">
        <v>0</v>
      </c>
      <c r="H215" t="s">
        <v>637</v>
      </c>
      <c r="I215" t="s">
        <v>22213</v>
      </c>
      <c r="J215" t="s">
        <v>702</v>
      </c>
      <c r="K215" t="s">
        <v>639</v>
      </c>
      <c r="L215" t="s">
        <v>640</v>
      </c>
      <c r="M215" t="s">
        <v>22214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22215</v>
      </c>
      <c r="T215" t="s">
        <v>22214</v>
      </c>
    </row>
    <row r="216" spans="1:20" x14ac:dyDescent="0.25">
      <c r="A216" t="s">
        <v>22</v>
      </c>
      <c r="B216" t="s">
        <v>27</v>
      </c>
      <c r="C216">
        <v>66.333333333333329</v>
      </c>
      <c r="D216">
        <v>3</v>
      </c>
      <c r="E216" t="s">
        <v>22216</v>
      </c>
      <c r="F216">
        <v>229.5</v>
      </c>
      <c r="G216">
        <v>12</v>
      </c>
      <c r="H216" t="s">
        <v>677</v>
      </c>
      <c r="I216" t="s">
        <v>22217</v>
      </c>
      <c r="J216" t="s">
        <v>22218</v>
      </c>
      <c r="K216" t="s">
        <v>10466</v>
      </c>
      <c r="L216" t="s">
        <v>22219</v>
      </c>
      <c r="M216" t="s">
        <v>22220</v>
      </c>
      <c r="N216" t="s">
        <v>639</v>
      </c>
      <c r="O216" t="s">
        <v>678</v>
      </c>
      <c r="P216" t="s">
        <v>23</v>
      </c>
      <c r="Q216" t="s">
        <v>679</v>
      </c>
      <c r="R216" t="s">
        <v>640</v>
      </c>
      <c r="S216" t="s">
        <v>22221</v>
      </c>
      <c r="T216" t="s">
        <v>22220</v>
      </c>
    </row>
    <row r="217" spans="1:20" x14ac:dyDescent="0.25">
      <c r="A217" t="s">
        <v>240</v>
      </c>
      <c r="B217" t="s">
        <v>246</v>
      </c>
      <c r="C217">
        <v>159</v>
      </c>
      <c r="D217">
        <v>1</v>
      </c>
      <c r="E217" t="s">
        <v>22222</v>
      </c>
      <c r="F217">
        <v>99</v>
      </c>
      <c r="G217">
        <v>0</v>
      </c>
      <c r="H217" t="s">
        <v>637</v>
      </c>
      <c r="I217" t="s">
        <v>22223</v>
      </c>
      <c r="J217" t="s">
        <v>687</v>
      </c>
      <c r="K217" t="s">
        <v>639</v>
      </c>
      <c r="L217" t="s">
        <v>640</v>
      </c>
      <c r="M217" t="s">
        <v>22224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22225</v>
      </c>
      <c r="T217" t="s">
        <v>22224</v>
      </c>
    </row>
    <row r="218" spans="1:20" x14ac:dyDescent="0.25">
      <c r="A218" t="s">
        <v>147</v>
      </c>
      <c r="B218" t="s">
        <v>148</v>
      </c>
      <c r="C218">
        <v>50</v>
      </c>
      <c r="D218">
        <v>12</v>
      </c>
      <c r="E218" t="s">
        <v>22226</v>
      </c>
      <c r="F218">
        <v>400</v>
      </c>
      <c r="G218">
        <v>0</v>
      </c>
      <c r="H218" t="s">
        <v>637</v>
      </c>
      <c r="I218" t="s">
        <v>22227</v>
      </c>
      <c r="J218" t="s">
        <v>659</v>
      </c>
      <c r="K218" t="s">
        <v>639</v>
      </c>
      <c r="L218" t="s">
        <v>640</v>
      </c>
      <c r="M218" t="s">
        <v>22228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22229</v>
      </c>
      <c r="T218" t="s">
        <v>22228</v>
      </c>
    </row>
    <row r="219" spans="1:20" x14ac:dyDescent="0.25">
      <c r="A219" t="s">
        <v>22</v>
      </c>
      <c r="B219" t="s">
        <v>27</v>
      </c>
      <c r="C219">
        <v>80</v>
      </c>
      <c r="D219">
        <v>3</v>
      </c>
      <c r="E219" t="s">
        <v>22230</v>
      </c>
      <c r="F219">
        <v>240</v>
      </c>
      <c r="G219">
        <v>0</v>
      </c>
      <c r="H219" t="s">
        <v>649</v>
      </c>
      <c r="I219" t="s">
        <v>22231</v>
      </c>
      <c r="J219" t="s">
        <v>22232</v>
      </c>
      <c r="K219" t="s">
        <v>21851</v>
      </c>
      <c r="L219" t="s">
        <v>791</v>
      </c>
      <c r="M219" t="s">
        <v>22233</v>
      </c>
      <c r="N219" t="s">
        <v>639</v>
      </c>
      <c r="O219" t="s">
        <v>651</v>
      </c>
      <c r="P219" t="s">
        <v>26</v>
      </c>
      <c r="Q219" t="s">
        <v>652</v>
      </c>
      <c r="R219" t="s">
        <v>640</v>
      </c>
      <c r="S219" t="s">
        <v>22234</v>
      </c>
      <c r="T219" t="s">
        <v>22235</v>
      </c>
    </row>
    <row r="220" spans="1:20" x14ac:dyDescent="0.25">
      <c r="A220" t="s">
        <v>22</v>
      </c>
      <c r="B220" t="s">
        <v>27</v>
      </c>
      <c r="C220">
        <v>120</v>
      </c>
      <c r="D220">
        <v>1</v>
      </c>
      <c r="E220" t="s">
        <v>22236</v>
      </c>
      <c r="F220">
        <v>100</v>
      </c>
      <c r="G220">
        <v>0</v>
      </c>
      <c r="H220" t="s">
        <v>637</v>
      </c>
      <c r="I220" t="s">
        <v>22237</v>
      </c>
      <c r="J220" t="s">
        <v>723</v>
      </c>
      <c r="K220" t="s">
        <v>639</v>
      </c>
      <c r="L220" t="s">
        <v>640</v>
      </c>
      <c r="M220" t="s">
        <v>22238</v>
      </c>
      <c r="N220" t="s">
        <v>639</v>
      </c>
      <c r="O220" t="s">
        <v>641</v>
      </c>
      <c r="P220" t="s">
        <v>5</v>
      </c>
      <c r="Q220" t="s">
        <v>642</v>
      </c>
      <c r="R220" t="s">
        <v>640</v>
      </c>
      <c r="S220" t="s">
        <v>22239</v>
      </c>
      <c r="T220" t="s">
        <v>22238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6</v>
      </c>
      <c r="E221" t="s">
        <v>22240</v>
      </c>
      <c r="F221">
        <v>367</v>
      </c>
      <c r="G221">
        <v>10</v>
      </c>
      <c r="H221" t="s">
        <v>649</v>
      </c>
      <c r="I221" t="s">
        <v>7697</v>
      </c>
      <c r="J221" t="s">
        <v>22241</v>
      </c>
      <c r="K221" t="s">
        <v>22242</v>
      </c>
      <c r="L221" t="s">
        <v>842</v>
      </c>
      <c r="M221" t="s">
        <v>22243</v>
      </c>
      <c r="N221" t="s">
        <v>639</v>
      </c>
      <c r="O221" t="s">
        <v>651</v>
      </c>
      <c r="P221" t="s">
        <v>26</v>
      </c>
      <c r="Q221" t="s">
        <v>652</v>
      </c>
      <c r="R221" t="s">
        <v>640</v>
      </c>
      <c r="S221" t="s">
        <v>22244</v>
      </c>
      <c r="T221" t="s">
        <v>22243</v>
      </c>
    </row>
    <row r="222" spans="1:20" x14ac:dyDescent="0.25">
      <c r="A222" t="s">
        <v>241</v>
      </c>
      <c r="B222" t="s">
        <v>247</v>
      </c>
      <c r="C222">
        <v>159</v>
      </c>
      <c r="D222">
        <v>1</v>
      </c>
      <c r="E222" t="s">
        <v>22240</v>
      </c>
      <c r="F222">
        <v>99</v>
      </c>
      <c r="G222">
        <v>0</v>
      </c>
      <c r="H222" t="s">
        <v>637</v>
      </c>
      <c r="I222" t="s">
        <v>20104</v>
      </c>
      <c r="J222" t="s">
        <v>681</v>
      </c>
      <c r="K222" t="s">
        <v>639</v>
      </c>
      <c r="L222" t="s">
        <v>640</v>
      </c>
      <c r="M222" t="s">
        <v>22245</v>
      </c>
      <c r="N222" t="s">
        <v>639</v>
      </c>
      <c r="O222" t="s">
        <v>641</v>
      </c>
      <c r="P222" t="s">
        <v>5</v>
      </c>
      <c r="Q222" t="s">
        <v>642</v>
      </c>
      <c r="R222" t="s">
        <v>640</v>
      </c>
      <c r="S222" t="s">
        <v>22246</v>
      </c>
      <c r="T222" t="s">
        <v>22243</v>
      </c>
    </row>
    <row r="223" spans="1:20" x14ac:dyDescent="0.25">
      <c r="A223" t="s">
        <v>22</v>
      </c>
      <c r="B223" t="s">
        <v>27</v>
      </c>
      <c r="C223">
        <v>99</v>
      </c>
      <c r="D223">
        <v>1</v>
      </c>
      <c r="E223" t="s">
        <v>22240</v>
      </c>
      <c r="F223">
        <v>367</v>
      </c>
      <c r="G223">
        <v>10</v>
      </c>
      <c r="H223" t="s">
        <v>649</v>
      </c>
      <c r="I223" t="s">
        <v>7697</v>
      </c>
      <c r="J223" t="s">
        <v>22241</v>
      </c>
      <c r="K223" t="s">
        <v>22242</v>
      </c>
      <c r="L223" t="s">
        <v>842</v>
      </c>
      <c r="M223" t="s">
        <v>22243</v>
      </c>
      <c r="N223" t="s">
        <v>639</v>
      </c>
      <c r="O223" t="s">
        <v>651</v>
      </c>
      <c r="P223" t="s">
        <v>26</v>
      </c>
      <c r="Q223" t="s">
        <v>652</v>
      </c>
      <c r="R223" t="s">
        <v>640</v>
      </c>
      <c r="S223" t="s">
        <v>22244</v>
      </c>
      <c r="T223" t="s">
        <v>22243</v>
      </c>
    </row>
    <row r="224" spans="1:20" x14ac:dyDescent="0.25">
      <c r="A224" t="s">
        <v>239</v>
      </c>
      <c r="B224" t="s">
        <v>245</v>
      </c>
      <c r="C224">
        <v>159</v>
      </c>
      <c r="D224">
        <v>1</v>
      </c>
      <c r="E224" t="s">
        <v>22247</v>
      </c>
      <c r="F224">
        <v>99</v>
      </c>
      <c r="G224">
        <v>0</v>
      </c>
      <c r="H224" t="s">
        <v>637</v>
      </c>
      <c r="I224" t="s">
        <v>22248</v>
      </c>
      <c r="J224" t="s">
        <v>683</v>
      </c>
      <c r="K224" t="s">
        <v>639</v>
      </c>
      <c r="L224" t="s">
        <v>640</v>
      </c>
      <c r="M224" t="s">
        <v>22249</v>
      </c>
      <c r="N224" t="s">
        <v>639</v>
      </c>
      <c r="O224" t="s">
        <v>647</v>
      </c>
      <c r="P224" t="s">
        <v>5</v>
      </c>
      <c r="Q224" t="s">
        <v>648</v>
      </c>
      <c r="R224" t="s">
        <v>640</v>
      </c>
      <c r="S224" t="s">
        <v>22250</v>
      </c>
      <c r="T224" t="s">
        <v>22251</v>
      </c>
    </row>
    <row r="225" spans="1:20" x14ac:dyDescent="0.25">
      <c r="A225" t="s">
        <v>239</v>
      </c>
      <c r="B225" t="s">
        <v>245</v>
      </c>
      <c r="C225">
        <v>159</v>
      </c>
      <c r="D225">
        <v>1</v>
      </c>
      <c r="E225" t="s">
        <v>22252</v>
      </c>
      <c r="F225">
        <v>99</v>
      </c>
      <c r="G225">
        <v>0</v>
      </c>
      <c r="H225" t="s">
        <v>637</v>
      </c>
      <c r="I225" t="s">
        <v>4515</v>
      </c>
      <c r="J225" t="s">
        <v>653</v>
      </c>
      <c r="K225" t="s">
        <v>639</v>
      </c>
      <c r="L225" t="s">
        <v>640</v>
      </c>
      <c r="M225" t="s">
        <v>22253</v>
      </c>
      <c r="N225" t="s">
        <v>639</v>
      </c>
      <c r="O225" t="s">
        <v>641</v>
      </c>
      <c r="P225" t="s">
        <v>5</v>
      </c>
      <c r="Q225" t="s">
        <v>642</v>
      </c>
      <c r="R225" t="s">
        <v>640</v>
      </c>
      <c r="S225" t="s">
        <v>22254</v>
      </c>
      <c r="T225" t="s">
        <v>22255</v>
      </c>
    </row>
    <row r="226" spans="1:20" x14ac:dyDescent="0.25">
      <c r="A226" t="s">
        <v>18</v>
      </c>
      <c r="B226" t="s">
        <v>19</v>
      </c>
      <c r="C226">
        <v>66.666666666666671</v>
      </c>
      <c r="D226">
        <v>3</v>
      </c>
      <c r="E226" t="s">
        <v>22256</v>
      </c>
      <c r="F226">
        <v>228</v>
      </c>
      <c r="G226">
        <v>0</v>
      </c>
      <c r="H226" t="s">
        <v>649</v>
      </c>
      <c r="I226" t="s">
        <v>22257</v>
      </c>
      <c r="J226" t="s">
        <v>22258</v>
      </c>
      <c r="K226" t="s">
        <v>22259</v>
      </c>
      <c r="L226" t="s">
        <v>714</v>
      </c>
      <c r="M226" t="s">
        <v>22260</v>
      </c>
      <c r="N226" t="s">
        <v>639</v>
      </c>
      <c r="O226" t="s">
        <v>651</v>
      </c>
      <c r="P226" t="s">
        <v>26</v>
      </c>
      <c r="Q226" t="s">
        <v>652</v>
      </c>
      <c r="R226" t="s">
        <v>640</v>
      </c>
      <c r="S226" t="s">
        <v>22261</v>
      </c>
      <c r="T226" t="s">
        <v>22260</v>
      </c>
    </row>
    <row r="227" spans="1:20" x14ac:dyDescent="0.25">
      <c r="A227" t="s">
        <v>22</v>
      </c>
      <c r="B227" t="s">
        <v>27</v>
      </c>
      <c r="C227">
        <v>99</v>
      </c>
      <c r="D227">
        <v>1</v>
      </c>
      <c r="E227" t="s">
        <v>22256</v>
      </c>
      <c r="F227">
        <v>228</v>
      </c>
      <c r="G227">
        <v>0</v>
      </c>
      <c r="H227" t="s">
        <v>649</v>
      </c>
      <c r="I227" t="s">
        <v>22257</v>
      </c>
      <c r="J227" t="s">
        <v>22258</v>
      </c>
      <c r="K227" t="s">
        <v>22259</v>
      </c>
      <c r="L227" t="s">
        <v>714</v>
      </c>
      <c r="M227" t="s">
        <v>22260</v>
      </c>
      <c r="N227" t="s">
        <v>639</v>
      </c>
      <c r="O227" t="s">
        <v>651</v>
      </c>
      <c r="P227" t="s">
        <v>26</v>
      </c>
      <c r="Q227" t="s">
        <v>652</v>
      </c>
      <c r="R227" t="s">
        <v>640</v>
      </c>
      <c r="S227" t="s">
        <v>22261</v>
      </c>
      <c r="T227" t="s">
        <v>22260</v>
      </c>
    </row>
    <row r="228" spans="1:20" x14ac:dyDescent="0.25">
      <c r="A228" t="s">
        <v>241</v>
      </c>
      <c r="B228" t="s">
        <v>247</v>
      </c>
      <c r="C228">
        <v>159</v>
      </c>
      <c r="D228">
        <v>1</v>
      </c>
      <c r="E228" t="s">
        <v>22262</v>
      </c>
      <c r="F228">
        <v>99</v>
      </c>
      <c r="G228">
        <v>0</v>
      </c>
      <c r="H228" t="s">
        <v>637</v>
      </c>
      <c r="I228" t="s">
        <v>22263</v>
      </c>
      <c r="J228" t="s">
        <v>735</v>
      </c>
      <c r="K228" t="s">
        <v>639</v>
      </c>
      <c r="L228" t="s">
        <v>640</v>
      </c>
      <c r="M228" t="s">
        <v>22260</v>
      </c>
      <c r="N228" t="s">
        <v>639</v>
      </c>
      <c r="O228" t="s">
        <v>641</v>
      </c>
      <c r="P228" t="s">
        <v>5</v>
      </c>
      <c r="Q228" t="s">
        <v>642</v>
      </c>
      <c r="R228" t="s">
        <v>640</v>
      </c>
      <c r="S228" t="s">
        <v>22264</v>
      </c>
      <c r="T228" t="s">
        <v>22260</v>
      </c>
    </row>
    <row r="229" spans="1:20" x14ac:dyDescent="0.25">
      <c r="A229" t="s">
        <v>241</v>
      </c>
      <c r="B229" t="s">
        <v>247</v>
      </c>
      <c r="C229">
        <v>159</v>
      </c>
      <c r="D229">
        <v>1</v>
      </c>
      <c r="E229" t="s">
        <v>22265</v>
      </c>
      <c r="F229">
        <v>198</v>
      </c>
      <c r="G229">
        <v>0</v>
      </c>
      <c r="H229" t="s">
        <v>637</v>
      </c>
      <c r="I229" t="s">
        <v>22266</v>
      </c>
      <c r="J229" t="s">
        <v>646</v>
      </c>
      <c r="K229" t="s">
        <v>639</v>
      </c>
      <c r="L229" t="s">
        <v>640</v>
      </c>
      <c r="M229" t="s">
        <v>22267</v>
      </c>
      <c r="N229" t="s">
        <v>639</v>
      </c>
      <c r="O229" t="s">
        <v>641</v>
      </c>
      <c r="P229" t="s">
        <v>5</v>
      </c>
      <c r="Q229" t="s">
        <v>642</v>
      </c>
      <c r="R229" t="s">
        <v>640</v>
      </c>
      <c r="S229" t="s">
        <v>22268</v>
      </c>
      <c r="T229" t="s">
        <v>22267</v>
      </c>
    </row>
    <row r="230" spans="1:20" x14ac:dyDescent="0.25">
      <c r="A230" t="s">
        <v>240</v>
      </c>
      <c r="B230" t="s">
        <v>246</v>
      </c>
      <c r="C230">
        <v>159</v>
      </c>
      <c r="D230">
        <v>1</v>
      </c>
      <c r="E230" t="s">
        <v>22265</v>
      </c>
      <c r="F230">
        <v>198</v>
      </c>
      <c r="G230">
        <v>0</v>
      </c>
      <c r="H230" t="s">
        <v>637</v>
      </c>
      <c r="I230" t="s">
        <v>22266</v>
      </c>
      <c r="J230" t="s">
        <v>646</v>
      </c>
      <c r="K230" t="s">
        <v>639</v>
      </c>
      <c r="L230" t="s">
        <v>640</v>
      </c>
      <c r="M230" t="s">
        <v>22267</v>
      </c>
      <c r="N230" t="s">
        <v>639</v>
      </c>
      <c r="O230" t="s">
        <v>641</v>
      </c>
      <c r="P230" t="s">
        <v>5</v>
      </c>
      <c r="Q230" t="s">
        <v>642</v>
      </c>
      <c r="R230" t="s">
        <v>640</v>
      </c>
      <c r="S230" t="s">
        <v>22268</v>
      </c>
      <c r="T230" t="s">
        <v>22267</v>
      </c>
    </row>
    <row r="231" spans="1:20" x14ac:dyDescent="0.25">
      <c r="A231" t="s">
        <v>241</v>
      </c>
      <c r="B231" t="s">
        <v>247</v>
      </c>
      <c r="C231">
        <v>159</v>
      </c>
      <c r="D231">
        <v>1</v>
      </c>
      <c r="E231" t="s">
        <v>22269</v>
      </c>
      <c r="F231">
        <v>99</v>
      </c>
      <c r="G231">
        <v>0</v>
      </c>
      <c r="H231" t="s">
        <v>637</v>
      </c>
      <c r="I231" t="s">
        <v>22270</v>
      </c>
      <c r="J231" t="s">
        <v>653</v>
      </c>
      <c r="K231" t="s">
        <v>639</v>
      </c>
      <c r="L231" t="s">
        <v>640</v>
      </c>
      <c r="M231" t="s">
        <v>22271</v>
      </c>
      <c r="N231" t="s">
        <v>639</v>
      </c>
      <c r="O231" t="s">
        <v>641</v>
      </c>
      <c r="P231" t="s">
        <v>5</v>
      </c>
      <c r="Q231" t="s">
        <v>642</v>
      </c>
      <c r="R231" t="s">
        <v>640</v>
      </c>
      <c r="S231" t="s">
        <v>22272</v>
      </c>
      <c r="T231" t="s">
        <v>22271</v>
      </c>
    </row>
    <row r="232" spans="1:20" x14ac:dyDescent="0.25">
      <c r="A232" t="s">
        <v>601</v>
      </c>
      <c r="B232" t="s">
        <v>602</v>
      </c>
      <c r="C232">
        <v>159</v>
      </c>
      <c r="D232">
        <v>1</v>
      </c>
      <c r="E232" t="s">
        <v>22273</v>
      </c>
      <c r="F232">
        <v>99</v>
      </c>
      <c r="G232">
        <v>0</v>
      </c>
      <c r="H232" t="s">
        <v>637</v>
      </c>
      <c r="I232" t="s">
        <v>22274</v>
      </c>
      <c r="J232" t="s">
        <v>707</v>
      </c>
      <c r="K232" t="s">
        <v>639</v>
      </c>
      <c r="L232" t="s">
        <v>640</v>
      </c>
      <c r="M232" t="s">
        <v>22271</v>
      </c>
      <c r="N232" t="s">
        <v>639</v>
      </c>
      <c r="O232" t="s">
        <v>641</v>
      </c>
      <c r="P232" t="s">
        <v>5</v>
      </c>
      <c r="Q232" t="s">
        <v>642</v>
      </c>
      <c r="R232" t="s">
        <v>640</v>
      </c>
      <c r="S232" t="s">
        <v>22275</v>
      </c>
      <c r="T232" t="s">
        <v>22271</v>
      </c>
    </row>
    <row r="233" spans="1:20" x14ac:dyDescent="0.25">
      <c r="A233" t="s">
        <v>241</v>
      </c>
      <c r="B233" t="s">
        <v>247</v>
      </c>
      <c r="C233">
        <v>159</v>
      </c>
      <c r="D233">
        <v>1</v>
      </c>
      <c r="E233" t="s">
        <v>22276</v>
      </c>
      <c r="F233">
        <v>99</v>
      </c>
      <c r="G233">
        <v>0</v>
      </c>
      <c r="H233" t="s">
        <v>637</v>
      </c>
      <c r="I233" t="s">
        <v>22277</v>
      </c>
      <c r="J233" t="s">
        <v>709</v>
      </c>
      <c r="K233" t="s">
        <v>639</v>
      </c>
      <c r="L233" t="s">
        <v>640</v>
      </c>
      <c r="M233" t="s">
        <v>22278</v>
      </c>
      <c r="N233" t="s">
        <v>639</v>
      </c>
      <c r="O233" t="s">
        <v>641</v>
      </c>
      <c r="P233" t="s">
        <v>5</v>
      </c>
      <c r="Q233" t="s">
        <v>642</v>
      </c>
      <c r="R233" t="s">
        <v>640</v>
      </c>
      <c r="S233" t="s">
        <v>22279</v>
      </c>
      <c r="T233" t="s">
        <v>22280</v>
      </c>
    </row>
    <row r="234" spans="1:20" x14ac:dyDescent="0.25">
      <c r="A234" t="s">
        <v>241</v>
      </c>
      <c r="B234" t="s">
        <v>247</v>
      </c>
      <c r="C234">
        <v>159</v>
      </c>
      <c r="D234">
        <v>1</v>
      </c>
      <c r="E234" t="s">
        <v>22281</v>
      </c>
      <c r="F234">
        <v>227</v>
      </c>
      <c r="G234">
        <v>29</v>
      </c>
      <c r="H234" t="s">
        <v>637</v>
      </c>
      <c r="I234" t="s">
        <v>22282</v>
      </c>
      <c r="J234" t="s">
        <v>664</v>
      </c>
      <c r="K234" t="s">
        <v>639</v>
      </c>
      <c r="L234" t="s">
        <v>640</v>
      </c>
      <c r="M234" t="s">
        <v>22283</v>
      </c>
      <c r="N234" t="s">
        <v>639</v>
      </c>
      <c r="O234" t="s">
        <v>647</v>
      </c>
      <c r="P234" t="s">
        <v>5</v>
      </c>
      <c r="Q234" t="s">
        <v>648</v>
      </c>
      <c r="R234" t="s">
        <v>640</v>
      </c>
      <c r="S234" t="s">
        <v>22284</v>
      </c>
      <c r="T234" t="s">
        <v>22280</v>
      </c>
    </row>
    <row r="235" spans="1:20" x14ac:dyDescent="0.25">
      <c r="A235" t="s">
        <v>240</v>
      </c>
      <c r="B235" t="s">
        <v>246</v>
      </c>
      <c r="C235">
        <v>159</v>
      </c>
      <c r="D235">
        <v>1</v>
      </c>
      <c r="E235" t="s">
        <v>22281</v>
      </c>
      <c r="F235">
        <v>227</v>
      </c>
      <c r="G235">
        <v>29</v>
      </c>
      <c r="H235" t="s">
        <v>637</v>
      </c>
      <c r="I235" t="s">
        <v>22282</v>
      </c>
      <c r="J235" t="s">
        <v>664</v>
      </c>
      <c r="K235" t="s">
        <v>639</v>
      </c>
      <c r="L235" t="s">
        <v>640</v>
      </c>
      <c r="M235" t="s">
        <v>22283</v>
      </c>
      <c r="N235" t="s">
        <v>639</v>
      </c>
      <c r="O235" t="s">
        <v>647</v>
      </c>
      <c r="P235" t="s">
        <v>5</v>
      </c>
      <c r="Q235" t="s">
        <v>648</v>
      </c>
      <c r="R235" t="s">
        <v>640</v>
      </c>
      <c r="S235" t="s">
        <v>22284</v>
      </c>
      <c r="T235" t="s">
        <v>22280</v>
      </c>
    </row>
    <row r="236" spans="1:20" x14ac:dyDescent="0.25">
      <c r="A236" t="s">
        <v>18</v>
      </c>
      <c r="B236" t="s">
        <v>19</v>
      </c>
      <c r="C236">
        <v>66.666666666666671</v>
      </c>
      <c r="D236">
        <v>3</v>
      </c>
      <c r="E236" t="s">
        <v>22285</v>
      </c>
      <c r="F236">
        <v>129</v>
      </c>
      <c r="G236">
        <v>0</v>
      </c>
      <c r="H236" t="s">
        <v>649</v>
      </c>
      <c r="I236" t="s">
        <v>954</v>
      </c>
      <c r="J236" t="s">
        <v>2939</v>
      </c>
      <c r="K236" t="s">
        <v>902</v>
      </c>
      <c r="L236" t="s">
        <v>896</v>
      </c>
      <c r="M236" t="s">
        <v>22286</v>
      </c>
      <c r="N236" t="s">
        <v>639</v>
      </c>
      <c r="O236" t="s">
        <v>651</v>
      </c>
      <c r="P236" t="s">
        <v>26</v>
      </c>
      <c r="Q236" t="s">
        <v>652</v>
      </c>
      <c r="R236" t="s">
        <v>640</v>
      </c>
      <c r="S236" t="s">
        <v>22287</v>
      </c>
      <c r="T236" t="s">
        <v>22288</v>
      </c>
    </row>
    <row r="237" spans="1:20" x14ac:dyDescent="0.25">
      <c r="A237" t="s">
        <v>241</v>
      </c>
      <c r="B237" t="s">
        <v>247</v>
      </c>
      <c r="C237">
        <v>159</v>
      </c>
      <c r="D237">
        <v>2</v>
      </c>
      <c r="E237" t="s">
        <v>22289</v>
      </c>
      <c r="F237">
        <v>258</v>
      </c>
      <c r="G237">
        <v>0</v>
      </c>
      <c r="H237" t="s">
        <v>637</v>
      </c>
      <c r="I237" t="s">
        <v>17353</v>
      </c>
      <c r="J237" t="s">
        <v>732</v>
      </c>
      <c r="K237" t="s">
        <v>639</v>
      </c>
      <c r="L237" t="s">
        <v>640</v>
      </c>
      <c r="M237" t="s">
        <v>22290</v>
      </c>
      <c r="N237" t="s">
        <v>639</v>
      </c>
      <c r="O237" t="s">
        <v>641</v>
      </c>
      <c r="P237" t="s">
        <v>5</v>
      </c>
      <c r="Q237" t="s">
        <v>642</v>
      </c>
      <c r="R237" t="s">
        <v>640</v>
      </c>
      <c r="S237" t="s">
        <v>22291</v>
      </c>
      <c r="T237" t="s">
        <v>22290</v>
      </c>
    </row>
    <row r="238" spans="1:20" x14ac:dyDescent="0.25">
      <c r="A238" t="s">
        <v>241</v>
      </c>
      <c r="B238" t="s">
        <v>247</v>
      </c>
      <c r="C238">
        <v>159</v>
      </c>
      <c r="D238">
        <v>1</v>
      </c>
      <c r="E238" t="s">
        <v>22292</v>
      </c>
      <c r="F238">
        <v>99</v>
      </c>
      <c r="G238">
        <v>0</v>
      </c>
      <c r="H238" t="s">
        <v>637</v>
      </c>
      <c r="I238" t="s">
        <v>12557</v>
      </c>
      <c r="J238" t="s">
        <v>654</v>
      </c>
      <c r="K238" t="s">
        <v>639</v>
      </c>
      <c r="L238" t="s">
        <v>640</v>
      </c>
      <c r="M238" t="s">
        <v>22293</v>
      </c>
      <c r="N238" t="s">
        <v>639</v>
      </c>
      <c r="O238" t="s">
        <v>641</v>
      </c>
      <c r="P238" t="s">
        <v>5</v>
      </c>
      <c r="Q238" t="s">
        <v>642</v>
      </c>
      <c r="R238" t="s">
        <v>640</v>
      </c>
      <c r="S238" t="s">
        <v>22294</v>
      </c>
      <c r="T238" t="s">
        <v>22293</v>
      </c>
    </row>
    <row r="239" spans="1:20" x14ac:dyDescent="0.25">
      <c r="A239" t="s">
        <v>240</v>
      </c>
      <c r="B239" t="s">
        <v>246</v>
      </c>
      <c r="C239">
        <v>159</v>
      </c>
      <c r="D239">
        <v>1</v>
      </c>
      <c r="E239" t="s">
        <v>22295</v>
      </c>
      <c r="F239">
        <v>99</v>
      </c>
      <c r="G239">
        <v>0</v>
      </c>
      <c r="H239" t="s">
        <v>637</v>
      </c>
      <c r="I239" t="s">
        <v>22296</v>
      </c>
      <c r="J239" t="s">
        <v>4993</v>
      </c>
      <c r="K239" t="s">
        <v>639</v>
      </c>
      <c r="L239" t="s">
        <v>640</v>
      </c>
      <c r="M239" t="s">
        <v>22297</v>
      </c>
      <c r="N239" t="s">
        <v>639</v>
      </c>
      <c r="O239" t="s">
        <v>641</v>
      </c>
      <c r="P239" t="s">
        <v>5</v>
      </c>
      <c r="Q239" t="s">
        <v>642</v>
      </c>
      <c r="R239" t="s">
        <v>640</v>
      </c>
      <c r="S239" t="s">
        <v>22298</v>
      </c>
      <c r="T239" t="s">
        <v>22299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22300</v>
      </c>
      <c r="F240">
        <v>200</v>
      </c>
      <c r="G240">
        <v>0</v>
      </c>
      <c r="H240" t="s">
        <v>637</v>
      </c>
      <c r="I240" t="s">
        <v>4167</v>
      </c>
      <c r="J240" t="s">
        <v>757</v>
      </c>
      <c r="K240" t="s">
        <v>639</v>
      </c>
      <c r="L240" t="s">
        <v>640</v>
      </c>
      <c r="M240" t="s">
        <v>22301</v>
      </c>
      <c r="N240" t="s">
        <v>639</v>
      </c>
      <c r="O240" t="s">
        <v>641</v>
      </c>
      <c r="P240" t="s">
        <v>5</v>
      </c>
      <c r="Q240" t="s">
        <v>642</v>
      </c>
      <c r="R240" t="s">
        <v>640</v>
      </c>
      <c r="S240" t="s">
        <v>22302</v>
      </c>
      <c r="T240" t="s">
        <v>22301</v>
      </c>
    </row>
    <row r="241" spans="1:20" x14ac:dyDescent="0.25">
      <c r="A241" t="s">
        <v>601</v>
      </c>
      <c r="B241" t="s">
        <v>602</v>
      </c>
      <c r="C241">
        <v>159</v>
      </c>
      <c r="D241">
        <v>1</v>
      </c>
      <c r="E241" t="s">
        <v>22303</v>
      </c>
      <c r="F241">
        <v>99</v>
      </c>
      <c r="G241">
        <v>0</v>
      </c>
      <c r="H241" t="s">
        <v>637</v>
      </c>
      <c r="I241" t="s">
        <v>22304</v>
      </c>
      <c r="J241" t="s">
        <v>713</v>
      </c>
      <c r="K241" t="s">
        <v>639</v>
      </c>
      <c r="L241" t="s">
        <v>640</v>
      </c>
      <c r="M241" t="s">
        <v>22305</v>
      </c>
      <c r="N241" t="s">
        <v>639</v>
      </c>
      <c r="O241" t="s">
        <v>641</v>
      </c>
      <c r="P241" t="s">
        <v>5</v>
      </c>
      <c r="Q241" t="s">
        <v>642</v>
      </c>
      <c r="R241" t="s">
        <v>640</v>
      </c>
      <c r="S241" t="s">
        <v>22306</v>
      </c>
      <c r="T241" t="s">
        <v>22307</v>
      </c>
    </row>
    <row r="242" spans="1:20" x14ac:dyDescent="0.25">
      <c r="A242" t="s">
        <v>240</v>
      </c>
      <c r="B242" t="s">
        <v>246</v>
      </c>
      <c r="C242">
        <v>159</v>
      </c>
      <c r="D242">
        <v>2</v>
      </c>
      <c r="E242" t="s">
        <v>22308</v>
      </c>
      <c r="F242">
        <v>198</v>
      </c>
      <c r="G242">
        <v>0</v>
      </c>
      <c r="H242" t="s">
        <v>637</v>
      </c>
      <c r="I242" t="s">
        <v>22309</v>
      </c>
      <c r="J242" t="s">
        <v>11491</v>
      </c>
      <c r="K242" t="s">
        <v>639</v>
      </c>
      <c r="L242" t="s">
        <v>640</v>
      </c>
      <c r="M242" t="s">
        <v>22310</v>
      </c>
      <c r="N242" t="s">
        <v>639</v>
      </c>
      <c r="O242" t="s">
        <v>641</v>
      </c>
      <c r="P242" t="s">
        <v>5</v>
      </c>
      <c r="Q242" t="s">
        <v>642</v>
      </c>
      <c r="R242" t="s">
        <v>640</v>
      </c>
      <c r="S242" t="s">
        <v>22311</v>
      </c>
      <c r="T242" t="s">
        <v>22305</v>
      </c>
    </row>
    <row r="243" spans="1:20" x14ac:dyDescent="0.25">
      <c r="A243" t="s">
        <v>601</v>
      </c>
      <c r="B243" t="s">
        <v>602</v>
      </c>
      <c r="C243">
        <v>159</v>
      </c>
      <c r="D243">
        <v>1</v>
      </c>
      <c r="E243" t="s">
        <v>22312</v>
      </c>
      <c r="F243">
        <v>108</v>
      </c>
      <c r="G243">
        <v>9</v>
      </c>
      <c r="H243" t="s">
        <v>637</v>
      </c>
      <c r="I243" t="s">
        <v>22313</v>
      </c>
      <c r="J243" t="s">
        <v>712</v>
      </c>
      <c r="K243" t="s">
        <v>639</v>
      </c>
      <c r="L243" t="s">
        <v>640</v>
      </c>
      <c r="M243" t="s">
        <v>22314</v>
      </c>
      <c r="N243" t="s">
        <v>639</v>
      </c>
      <c r="O243" t="s">
        <v>641</v>
      </c>
      <c r="P243" t="s">
        <v>5</v>
      </c>
      <c r="Q243" t="s">
        <v>642</v>
      </c>
      <c r="R243" t="s">
        <v>640</v>
      </c>
      <c r="S243" t="s">
        <v>22315</v>
      </c>
      <c r="T243" t="s">
        <v>22314</v>
      </c>
    </row>
    <row r="244" spans="1:20" x14ac:dyDescent="0.25">
      <c r="A244" t="s">
        <v>601</v>
      </c>
      <c r="B244" t="s">
        <v>602</v>
      </c>
      <c r="C244">
        <v>159</v>
      </c>
      <c r="D244">
        <v>1</v>
      </c>
      <c r="E244" t="s">
        <v>22316</v>
      </c>
      <c r="F244">
        <v>99</v>
      </c>
      <c r="G244">
        <v>0</v>
      </c>
      <c r="H244" t="s">
        <v>637</v>
      </c>
      <c r="I244" t="s">
        <v>22317</v>
      </c>
      <c r="J244" t="s">
        <v>722</v>
      </c>
      <c r="K244" t="s">
        <v>639</v>
      </c>
      <c r="L244" t="s">
        <v>640</v>
      </c>
      <c r="M244" t="s">
        <v>22318</v>
      </c>
      <c r="N244" t="s">
        <v>639</v>
      </c>
      <c r="O244" t="s">
        <v>641</v>
      </c>
      <c r="P244" t="s">
        <v>5</v>
      </c>
      <c r="Q244" t="s">
        <v>642</v>
      </c>
      <c r="R244" t="s">
        <v>640</v>
      </c>
      <c r="S244" t="s">
        <v>22319</v>
      </c>
      <c r="T244" t="s">
        <v>22318</v>
      </c>
    </row>
    <row r="245" spans="1:20" x14ac:dyDescent="0.25">
      <c r="A245" t="s">
        <v>240</v>
      </c>
      <c r="B245" t="s">
        <v>246</v>
      </c>
      <c r="C245">
        <v>159</v>
      </c>
      <c r="D245">
        <v>1</v>
      </c>
      <c r="E245" t="s">
        <v>22320</v>
      </c>
      <c r="F245">
        <v>129</v>
      </c>
      <c r="G245">
        <v>0</v>
      </c>
      <c r="H245" t="s">
        <v>637</v>
      </c>
      <c r="I245" t="s">
        <v>22321</v>
      </c>
      <c r="J245" t="s">
        <v>733</v>
      </c>
      <c r="K245" t="s">
        <v>639</v>
      </c>
      <c r="L245" t="s">
        <v>640</v>
      </c>
      <c r="M245" t="s">
        <v>22322</v>
      </c>
      <c r="N245" t="s">
        <v>639</v>
      </c>
      <c r="O245" t="s">
        <v>641</v>
      </c>
      <c r="P245" t="s">
        <v>5</v>
      </c>
      <c r="Q245" t="s">
        <v>642</v>
      </c>
      <c r="R245" t="s">
        <v>640</v>
      </c>
      <c r="S245" t="s">
        <v>22323</v>
      </c>
      <c r="T245" t="s">
        <v>22322</v>
      </c>
    </row>
    <row r="246" spans="1:20" x14ac:dyDescent="0.25">
      <c r="A246" t="s">
        <v>240</v>
      </c>
      <c r="B246" t="s">
        <v>246</v>
      </c>
      <c r="C246">
        <v>159</v>
      </c>
      <c r="D246">
        <v>2</v>
      </c>
      <c r="E246" t="s">
        <v>22324</v>
      </c>
      <c r="F246">
        <v>206</v>
      </c>
      <c r="G246">
        <v>8</v>
      </c>
      <c r="H246" t="s">
        <v>637</v>
      </c>
      <c r="I246" t="s">
        <v>15086</v>
      </c>
      <c r="J246" t="s">
        <v>788</v>
      </c>
      <c r="K246" t="s">
        <v>639</v>
      </c>
      <c r="L246" t="s">
        <v>640</v>
      </c>
      <c r="M246" t="s">
        <v>22325</v>
      </c>
      <c r="N246" t="s">
        <v>639</v>
      </c>
      <c r="O246" t="s">
        <v>647</v>
      </c>
      <c r="P246" t="s">
        <v>5</v>
      </c>
      <c r="Q246" t="s">
        <v>648</v>
      </c>
      <c r="R246" t="s">
        <v>640</v>
      </c>
      <c r="S246" t="s">
        <v>22326</v>
      </c>
      <c r="T246" t="s">
        <v>22325</v>
      </c>
    </row>
    <row r="247" spans="1:20" x14ac:dyDescent="0.25">
      <c r="A247" t="s">
        <v>147</v>
      </c>
      <c r="B247" t="s">
        <v>148</v>
      </c>
      <c r="C247">
        <v>50</v>
      </c>
      <c r="D247">
        <v>6</v>
      </c>
      <c r="E247" t="s">
        <v>22327</v>
      </c>
      <c r="F247">
        <v>200</v>
      </c>
      <c r="G247">
        <v>0</v>
      </c>
      <c r="H247" t="s">
        <v>637</v>
      </c>
      <c r="I247" t="s">
        <v>22328</v>
      </c>
      <c r="J247" t="s">
        <v>686</v>
      </c>
      <c r="K247" t="s">
        <v>639</v>
      </c>
      <c r="L247" t="s">
        <v>640</v>
      </c>
      <c r="M247" t="s">
        <v>22329</v>
      </c>
      <c r="N247" t="s">
        <v>639</v>
      </c>
      <c r="O247" t="s">
        <v>641</v>
      </c>
      <c r="P247" t="s">
        <v>5</v>
      </c>
      <c r="Q247" t="s">
        <v>642</v>
      </c>
      <c r="R247" t="s">
        <v>640</v>
      </c>
      <c r="S247" t="s">
        <v>22330</v>
      </c>
      <c r="T247" t="s">
        <v>22329</v>
      </c>
    </row>
    <row r="248" spans="1:20" x14ac:dyDescent="0.25">
      <c r="A248" t="s">
        <v>601</v>
      </c>
      <c r="B248" t="s">
        <v>602</v>
      </c>
      <c r="C248">
        <v>159</v>
      </c>
      <c r="D248">
        <v>1</v>
      </c>
      <c r="E248" t="s">
        <v>22331</v>
      </c>
      <c r="F248">
        <v>137</v>
      </c>
      <c r="G248">
        <v>38</v>
      </c>
      <c r="H248" t="s">
        <v>637</v>
      </c>
      <c r="I248" t="s">
        <v>4856</v>
      </c>
      <c r="J248" t="s">
        <v>726</v>
      </c>
      <c r="K248" t="s">
        <v>639</v>
      </c>
      <c r="L248" t="s">
        <v>640</v>
      </c>
      <c r="M248" t="s">
        <v>22332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22333</v>
      </c>
      <c r="T248" t="s">
        <v>22334</v>
      </c>
    </row>
    <row r="249" spans="1:20" x14ac:dyDescent="0.25">
      <c r="A249" t="s">
        <v>601</v>
      </c>
      <c r="B249" t="s">
        <v>602</v>
      </c>
      <c r="C249">
        <v>159</v>
      </c>
      <c r="D249">
        <v>1</v>
      </c>
      <c r="E249" t="s">
        <v>22335</v>
      </c>
      <c r="F249">
        <v>117</v>
      </c>
      <c r="G249">
        <v>18</v>
      </c>
      <c r="H249" t="s">
        <v>637</v>
      </c>
      <c r="I249" t="s">
        <v>22336</v>
      </c>
      <c r="J249" t="s">
        <v>687</v>
      </c>
      <c r="K249" t="s">
        <v>639</v>
      </c>
      <c r="L249" t="s">
        <v>640</v>
      </c>
      <c r="M249" t="s">
        <v>22337</v>
      </c>
      <c r="N249" t="s">
        <v>639</v>
      </c>
      <c r="O249" t="s">
        <v>641</v>
      </c>
      <c r="P249" t="s">
        <v>5</v>
      </c>
      <c r="Q249" t="s">
        <v>642</v>
      </c>
      <c r="R249" t="s">
        <v>640</v>
      </c>
      <c r="S249" t="s">
        <v>22338</v>
      </c>
      <c r="T249" t="s">
        <v>22334</v>
      </c>
    </row>
    <row r="250" spans="1:20" x14ac:dyDescent="0.25">
      <c r="A250" t="s">
        <v>240</v>
      </c>
      <c r="B250" t="s">
        <v>246</v>
      </c>
      <c r="C250">
        <v>159</v>
      </c>
      <c r="D250">
        <v>1</v>
      </c>
      <c r="E250" t="s">
        <v>22339</v>
      </c>
      <c r="F250">
        <v>137</v>
      </c>
      <c r="G250">
        <v>38</v>
      </c>
      <c r="H250" t="s">
        <v>637</v>
      </c>
      <c r="I250" t="s">
        <v>22340</v>
      </c>
      <c r="J250" t="s">
        <v>638</v>
      </c>
      <c r="K250" t="s">
        <v>639</v>
      </c>
      <c r="L250" t="s">
        <v>640</v>
      </c>
      <c r="M250" t="s">
        <v>22341</v>
      </c>
      <c r="N250" t="s">
        <v>639</v>
      </c>
      <c r="O250" t="s">
        <v>641</v>
      </c>
      <c r="P250" t="s">
        <v>5</v>
      </c>
      <c r="Q250" t="s">
        <v>642</v>
      </c>
      <c r="R250" t="s">
        <v>640</v>
      </c>
      <c r="S250" t="s">
        <v>22342</v>
      </c>
      <c r="T250" t="s">
        <v>22343</v>
      </c>
    </row>
    <row r="251" spans="1:20" x14ac:dyDescent="0.25">
      <c r="A251" t="s">
        <v>240</v>
      </c>
      <c r="B251" t="s">
        <v>246</v>
      </c>
      <c r="C251">
        <v>159</v>
      </c>
      <c r="D251">
        <v>1</v>
      </c>
      <c r="E251" t="s">
        <v>22344</v>
      </c>
      <c r="F251">
        <v>99</v>
      </c>
      <c r="G251">
        <v>0</v>
      </c>
      <c r="H251" t="s">
        <v>637</v>
      </c>
      <c r="I251" t="s">
        <v>22328</v>
      </c>
      <c r="J251" t="s">
        <v>686</v>
      </c>
      <c r="K251" t="s">
        <v>639</v>
      </c>
      <c r="L251" t="s">
        <v>640</v>
      </c>
      <c r="M251" t="s">
        <v>22341</v>
      </c>
      <c r="N251" t="s">
        <v>639</v>
      </c>
      <c r="O251" t="s">
        <v>641</v>
      </c>
      <c r="P251" t="s">
        <v>5</v>
      </c>
      <c r="Q251" t="s">
        <v>642</v>
      </c>
      <c r="R251" t="s">
        <v>640</v>
      </c>
      <c r="S251" t="s">
        <v>22345</v>
      </c>
      <c r="T251" t="s">
        <v>22343</v>
      </c>
    </row>
    <row r="252" spans="1:20" x14ac:dyDescent="0.25">
      <c r="A252" t="s">
        <v>241</v>
      </c>
      <c r="B252" t="s">
        <v>247</v>
      </c>
      <c r="C252">
        <v>159</v>
      </c>
      <c r="D252">
        <v>1</v>
      </c>
      <c r="E252" t="s">
        <v>22346</v>
      </c>
      <c r="F252">
        <v>99</v>
      </c>
      <c r="G252">
        <v>0</v>
      </c>
      <c r="H252" t="s">
        <v>637</v>
      </c>
      <c r="I252" t="s">
        <v>22347</v>
      </c>
      <c r="J252" t="s">
        <v>788</v>
      </c>
      <c r="K252" t="s">
        <v>639</v>
      </c>
      <c r="L252" t="s">
        <v>640</v>
      </c>
      <c r="M252" t="s">
        <v>22348</v>
      </c>
      <c r="N252" t="s">
        <v>639</v>
      </c>
      <c r="O252" t="s">
        <v>641</v>
      </c>
      <c r="P252" t="s">
        <v>5</v>
      </c>
      <c r="Q252" t="s">
        <v>642</v>
      </c>
      <c r="R252" t="s">
        <v>640</v>
      </c>
      <c r="S252" t="s">
        <v>22349</v>
      </c>
      <c r="T252" t="s">
        <v>22350</v>
      </c>
    </row>
    <row r="253" spans="1:20" x14ac:dyDescent="0.25">
      <c r="A253" t="s">
        <v>10</v>
      </c>
      <c r="B253" t="s">
        <v>11</v>
      </c>
      <c r="C253">
        <v>54</v>
      </c>
      <c r="D253">
        <v>1</v>
      </c>
      <c r="E253" t="s">
        <v>22351</v>
      </c>
      <c r="F253">
        <v>331.11</v>
      </c>
      <c r="G253">
        <v>29</v>
      </c>
      <c r="H253" t="s">
        <v>649</v>
      </c>
      <c r="I253" t="s">
        <v>22352</v>
      </c>
      <c r="J253" t="s">
        <v>22353</v>
      </c>
      <c r="K253" t="s">
        <v>22354</v>
      </c>
      <c r="L253" t="s">
        <v>22355</v>
      </c>
      <c r="M253" t="s">
        <v>22348</v>
      </c>
      <c r="N253" t="s">
        <v>639</v>
      </c>
      <c r="O253" t="s">
        <v>678</v>
      </c>
      <c r="P253" t="s">
        <v>23</v>
      </c>
      <c r="Q253" t="s">
        <v>679</v>
      </c>
      <c r="R253" t="s">
        <v>640</v>
      </c>
      <c r="S253" t="s">
        <v>22356</v>
      </c>
      <c r="T253" t="s">
        <v>22357</v>
      </c>
    </row>
    <row r="254" spans="1:20" x14ac:dyDescent="0.25">
      <c r="A254" t="s">
        <v>12</v>
      </c>
      <c r="B254" t="s">
        <v>13</v>
      </c>
      <c r="C254">
        <v>55</v>
      </c>
      <c r="D254">
        <v>1</v>
      </c>
      <c r="E254" t="s">
        <v>22351</v>
      </c>
      <c r="F254">
        <v>331.11</v>
      </c>
      <c r="G254">
        <v>29</v>
      </c>
      <c r="H254" t="s">
        <v>649</v>
      </c>
      <c r="I254" t="s">
        <v>22352</v>
      </c>
      <c r="J254" t="s">
        <v>22353</v>
      </c>
      <c r="K254" t="s">
        <v>22354</v>
      </c>
      <c r="L254" t="s">
        <v>22355</v>
      </c>
      <c r="M254" t="s">
        <v>22348</v>
      </c>
      <c r="N254" t="s">
        <v>639</v>
      </c>
      <c r="O254" t="s">
        <v>678</v>
      </c>
      <c r="P254" t="s">
        <v>23</v>
      </c>
      <c r="Q254" t="s">
        <v>679</v>
      </c>
      <c r="R254" t="s">
        <v>640</v>
      </c>
      <c r="S254" t="s">
        <v>22356</v>
      </c>
      <c r="T254" t="s">
        <v>22357</v>
      </c>
    </row>
    <row r="255" spans="1:20" x14ac:dyDescent="0.25">
      <c r="A255" t="s">
        <v>10</v>
      </c>
      <c r="B255" t="s">
        <v>11</v>
      </c>
      <c r="C255">
        <v>54</v>
      </c>
      <c r="D255">
        <v>1</v>
      </c>
      <c r="E255" t="s">
        <v>22351</v>
      </c>
      <c r="F255">
        <v>331.11</v>
      </c>
      <c r="G255">
        <v>29</v>
      </c>
      <c r="H255" t="s">
        <v>649</v>
      </c>
      <c r="I255" t="s">
        <v>22352</v>
      </c>
      <c r="J255" t="s">
        <v>22353</v>
      </c>
      <c r="K255" t="s">
        <v>22354</v>
      </c>
      <c r="L255" t="s">
        <v>22355</v>
      </c>
      <c r="M255" t="s">
        <v>22348</v>
      </c>
      <c r="N255" t="s">
        <v>639</v>
      </c>
      <c r="O255" t="s">
        <v>678</v>
      </c>
      <c r="P255" t="s">
        <v>23</v>
      </c>
      <c r="Q255" t="s">
        <v>679</v>
      </c>
      <c r="R255" t="s">
        <v>640</v>
      </c>
      <c r="S255" t="s">
        <v>22356</v>
      </c>
      <c r="T255" t="s">
        <v>22357</v>
      </c>
    </row>
    <row r="256" spans="1:20" x14ac:dyDescent="0.25">
      <c r="A256" t="s">
        <v>12</v>
      </c>
      <c r="B256" t="s">
        <v>13</v>
      </c>
      <c r="C256">
        <v>55</v>
      </c>
      <c r="D256">
        <v>1</v>
      </c>
      <c r="E256" t="s">
        <v>22351</v>
      </c>
      <c r="F256">
        <v>331.11</v>
      </c>
      <c r="G256">
        <v>29</v>
      </c>
      <c r="H256" t="s">
        <v>649</v>
      </c>
      <c r="I256" t="s">
        <v>22352</v>
      </c>
      <c r="J256" t="s">
        <v>22353</v>
      </c>
      <c r="K256" t="s">
        <v>22354</v>
      </c>
      <c r="L256" t="s">
        <v>22355</v>
      </c>
      <c r="M256" t="s">
        <v>22348</v>
      </c>
      <c r="N256" t="s">
        <v>639</v>
      </c>
      <c r="O256" t="s">
        <v>678</v>
      </c>
      <c r="P256" t="s">
        <v>23</v>
      </c>
      <c r="Q256" t="s">
        <v>679</v>
      </c>
      <c r="R256" t="s">
        <v>640</v>
      </c>
      <c r="S256" t="s">
        <v>22356</v>
      </c>
      <c r="T256" t="s">
        <v>22357</v>
      </c>
    </row>
    <row r="257" spans="1:20" x14ac:dyDescent="0.25">
      <c r="A257" t="s">
        <v>18</v>
      </c>
      <c r="B257" t="s">
        <v>19</v>
      </c>
      <c r="C257">
        <v>66.666666666666671</v>
      </c>
      <c r="D257">
        <v>3</v>
      </c>
      <c r="E257" t="s">
        <v>22351</v>
      </c>
      <c r="F257">
        <v>331.11</v>
      </c>
      <c r="G257">
        <v>29</v>
      </c>
      <c r="H257" t="s">
        <v>649</v>
      </c>
      <c r="I257" t="s">
        <v>22352</v>
      </c>
      <c r="J257" t="s">
        <v>22353</v>
      </c>
      <c r="K257" t="s">
        <v>22354</v>
      </c>
      <c r="L257" t="s">
        <v>22355</v>
      </c>
      <c r="M257" t="s">
        <v>22348</v>
      </c>
      <c r="N257" t="s">
        <v>639</v>
      </c>
      <c r="O257" t="s">
        <v>678</v>
      </c>
      <c r="P257" t="s">
        <v>23</v>
      </c>
      <c r="Q257" t="s">
        <v>679</v>
      </c>
      <c r="R257" t="s">
        <v>640</v>
      </c>
      <c r="S257" t="s">
        <v>22356</v>
      </c>
      <c r="T257" t="s">
        <v>22348</v>
      </c>
    </row>
    <row r="258" spans="1:20" x14ac:dyDescent="0.25">
      <c r="A258" t="s">
        <v>601</v>
      </c>
      <c r="B258" t="s">
        <v>602</v>
      </c>
      <c r="C258">
        <v>159</v>
      </c>
      <c r="D258">
        <v>1</v>
      </c>
      <c r="E258" t="s">
        <v>22358</v>
      </c>
      <c r="F258">
        <v>105</v>
      </c>
      <c r="G258">
        <v>6</v>
      </c>
      <c r="H258" t="s">
        <v>637</v>
      </c>
      <c r="I258" t="s">
        <v>22359</v>
      </c>
      <c r="J258" t="s">
        <v>699</v>
      </c>
      <c r="K258" t="s">
        <v>639</v>
      </c>
      <c r="L258" t="s">
        <v>640</v>
      </c>
      <c r="M258" t="s">
        <v>22360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22361</v>
      </c>
      <c r="T258" t="s">
        <v>22362</v>
      </c>
    </row>
    <row r="259" spans="1:20" x14ac:dyDescent="0.25">
      <c r="A259" t="s">
        <v>516</v>
      </c>
      <c r="B259" t="s">
        <v>120</v>
      </c>
      <c r="C259">
        <v>75</v>
      </c>
      <c r="D259">
        <v>1</v>
      </c>
      <c r="E259" t="s">
        <v>22363</v>
      </c>
      <c r="F259">
        <v>112</v>
      </c>
      <c r="G259">
        <v>37</v>
      </c>
      <c r="H259" t="s">
        <v>649</v>
      </c>
      <c r="I259" t="s">
        <v>4055</v>
      </c>
      <c r="J259" t="s">
        <v>4056</v>
      </c>
      <c r="K259" t="s">
        <v>787</v>
      </c>
      <c r="L259" t="s">
        <v>937</v>
      </c>
      <c r="M259" t="s">
        <v>22364</v>
      </c>
      <c r="N259" t="s">
        <v>639</v>
      </c>
      <c r="O259" t="s">
        <v>651</v>
      </c>
      <c r="P259" t="s">
        <v>26</v>
      </c>
      <c r="Q259" t="s">
        <v>652</v>
      </c>
      <c r="R259" t="s">
        <v>640</v>
      </c>
      <c r="S259" t="s">
        <v>22365</v>
      </c>
      <c r="T259" t="s">
        <v>22366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220"/>
  <sheetViews>
    <sheetView zoomScale="70" zoomScaleNormal="70" workbookViewId="0">
      <pane xSplit="2" ySplit="1" topLeftCell="T181" activePane="bottomRight" state="frozen"/>
      <selection sqref="A1:XFD1048576"/>
      <selection pane="topRight" sqref="A1:XFD1048576"/>
      <selection pane="bottomLeft" sqref="A1:XFD1048576"/>
      <selection pane="bottomRight" activeCell="U191" sqref="U191"/>
    </sheetView>
  </sheetViews>
  <sheetFormatPr defaultRowHeight="15" x14ac:dyDescent="0.25"/>
  <cols>
    <col min="2" max="2" width="103.1796875" bestFit="1" customWidth="1"/>
    <col min="20" max="20" width="15.6328125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240</v>
      </c>
      <c r="B2" t="s">
        <v>246</v>
      </c>
      <c r="C2">
        <v>159</v>
      </c>
      <c r="D2">
        <v>1</v>
      </c>
      <c r="E2" t="s">
        <v>22367</v>
      </c>
      <c r="F2">
        <v>99</v>
      </c>
      <c r="G2">
        <v>0</v>
      </c>
      <c r="H2" t="s">
        <v>637</v>
      </c>
      <c r="I2" t="s">
        <v>20385</v>
      </c>
      <c r="J2" t="s">
        <v>653</v>
      </c>
      <c r="K2" t="s">
        <v>639</v>
      </c>
      <c r="L2" t="s">
        <v>640</v>
      </c>
      <c r="M2" t="s">
        <v>22368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22369</v>
      </c>
      <c r="T2" t="s">
        <v>22368</v>
      </c>
      <c r="U2" s="50" t="s">
        <v>147</v>
      </c>
      <c r="V2">
        <v>328</v>
      </c>
    </row>
    <row r="3" spans="1:22" x14ac:dyDescent="0.25">
      <c r="A3" t="s">
        <v>22</v>
      </c>
      <c r="B3" t="s">
        <v>27</v>
      </c>
      <c r="C3">
        <v>66.333333333333329</v>
      </c>
      <c r="D3">
        <v>3</v>
      </c>
      <c r="E3" t="s">
        <v>22370</v>
      </c>
      <c r="F3">
        <v>197</v>
      </c>
      <c r="G3">
        <v>0</v>
      </c>
      <c r="H3" t="s">
        <v>637</v>
      </c>
      <c r="I3" t="s">
        <v>22371</v>
      </c>
      <c r="J3" t="s">
        <v>673</v>
      </c>
      <c r="K3" t="s">
        <v>639</v>
      </c>
      <c r="L3" t="s">
        <v>640</v>
      </c>
      <c r="M3" t="s">
        <v>22372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22373</v>
      </c>
      <c r="T3" t="s">
        <v>22372</v>
      </c>
      <c r="U3" s="51" t="s">
        <v>148</v>
      </c>
      <c r="V3">
        <v>328</v>
      </c>
    </row>
    <row r="4" spans="1:22" x14ac:dyDescent="0.25">
      <c r="A4" t="s">
        <v>22</v>
      </c>
      <c r="B4" t="s">
        <v>27</v>
      </c>
      <c r="C4">
        <v>66.333333333333329</v>
      </c>
      <c r="D4">
        <v>3</v>
      </c>
      <c r="E4" t="s">
        <v>22374</v>
      </c>
      <c r="F4">
        <v>197</v>
      </c>
      <c r="G4">
        <v>0</v>
      </c>
      <c r="H4" t="s">
        <v>637</v>
      </c>
      <c r="I4" t="s">
        <v>22375</v>
      </c>
      <c r="J4" t="s">
        <v>653</v>
      </c>
      <c r="K4" t="s">
        <v>639</v>
      </c>
      <c r="L4" t="s">
        <v>640</v>
      </c>
      <c r="M4" t="s">
        <v>22376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22377</v>
      </c>
      <c r="T4" t="s">
        <v>22376</v>
      </c>
      <c r="U4" s="50" t="s">
        <v>99</v>
      </c>
      <c r="V4">
        <v>160</v>
      </c>
    </row>
    <row r="5" spans="1:22" x14ac:dyDescent="0.25">
      <c r="A5" t="s">
        <v>601</v>
      </c>
      <c r="B5" t="s">
        <v>602</v>
      </c>
      <c r="C5">
        <v>159</v>
      </c>
      <c r="D5">
        <v>1</v>
      </c>
      <c r="E5" t="s">
        <v>22378</v>
      </c>
      <c r="F5">
        <v>99</v>
      </c>
      <c r="G5">
        <v>0</v>
      </c>
      <c r="H5" t="s">
        <v>637</v>
      </c>
      <c r="I5" t="s">
        <v>22379</v>
      </c>
      <c r="J5" t="s">
        <v>638</v>
      </c>
      <c r="K5" t="s">
        <v>639</v>
      </c>
      <c r="L5" t="s">
        <v>640</v>
      </c>
      <c r="M5" t="s">
        <v>22380</v>
      </c>
      <c r="N5" t="s">
        <v>639</v>
      </c>
      <c r="O5" t="s">
        <v>641</v>
      </c>
      <c r="P5" t="s">
        <v>5</v>
      </c>
      <c r="Q5" t="s">
        <v>642</v>
      </c>
      <c r="R5" t="s">
        <v>640</v>
      </c>
      <c r="S5" t="s">
        <v>22381</v>
      </c>
      <c r="T5" t="s">
        <v>22380</v>
      </c>
      <c r="U5" s="51" t="s">
        <v>100</v>
      </c>
      <c r="V5">
        <v>160</v>
      </c>
    </row>
    <row r="6" spans="1:22" x14ac:dyDescent="0.25">
      <c r="A6" t="s">
        <v>601</v>
      </c>
      <c r="B6" t="s">
        <v>602</v>
      </c>
      <c r="C6">
        <v>159</v>
      </c>
      <c r="D6">
        <v>2</v>
      </c>
      <c r="E6" t="s">
        <v>22382</v>
      </c>
      <c r="F6">
        <v>258</v>
      </c>
      <c r="G6">
        <v>0</v>
      </c>
      <c r="H6" t="s">
        <v>637</v>
      </c>
      <c r="I6" t="s">
        <v>17180</v>
      </c>
      <c r="J6" t="s">
        <v>653</v>
      </c>
      <c r="K6" t="s">
        <v>639</v>
      </c>
      <c r="L6" t="s">
        <v>640</v>
      </c>
      <c r="M6" t="s">
        <v>22383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22384</v>
      </c>
      <c r="T6" t="s">
        <v>22383</v>
      </c>
      <c r="U6" s="50" t="s">
        <v>22</v>
      </c>
      <c r="V6">
        <v>66</v>
      </c>
    </row>
    <row r="7" spans="1:22" x14ac:dyDescent="0.25">
      <c r="A7" t="s">
        <v>601</v>
      </c>
      <c r="B7" t="s">
        <v>742</v>
      </c>
      <c r="C7">
        <v>80.91</v>
      </c>
      <c r="D7">
        <v>1</v>
      </c>
      <c r="E7" t="s">
        <v>22385</v>
      </c>
      <c r="F7">
        <v>87.91</v>
      </c>
      <c r="G7">
        <v>7</v>
      </c>
      <c r="H7" t="s">
        <v>677</v>
      </c>
      <c r="I7" t="s">
        <v>22386</v>
      </c>
      <c r="J7" t="s">
        <v>22387</v>
      </c>
      <c r="K7" t="s">
        <v>859</v>
      </c>
      <c r="L7" t="s">
        <v>22388</v>
      </c>
      <c r="M7" t="s">
        <v>22389</v>
      </c>
      <c r="N7" t="s">
        <v>639</v>
      </c>
      <c r="O7" t="s">
        <v>678</v>
      </c>
      <c r="P7" t="s">
        <v>23</v>
      </c>
      <c r="Q7" t="s">
        <v>679</v>
      </c>
      <c r="R7" t="s">
        <v>640</v>
      </c>
      <c r="S7" t="s">
        <v>22390</v>
      </c>
      <c r="T7" t="s">
        <v>22389</v>
      </c>
      <c r="U7" s="51" t="s">
        <v>213</v>
      </c>
      <c r="V7">
        <v>2</v>
      </c>
    </row>
    <row r="8" spans="1:22" x14ac:dyDescent="0.25">
      <c r="A8" t="s">
        <v>240</v>
      </c>
      <c r="B8" t="s">
        <v>742</v>
      </c>
      <c r="C8">
        <v>0</v>
      </c>
      <c r="D8">
        <v>1</v>
      </c>
      <c r="E8" t="s">
        <v>22391</v>
      </c>
      <c r="F8">
        <v>7</v>
      </c>
      <c r="G8">
        <v>7</v>
      </c>
      <c r="H8" t="s">
        <v>677</v>
      </c>
      <c r="I8" t="s">
        <v>22392</v>
      </c>
      <c r="J8" t="s">
        <v>22393</v>
      </c>
      <c r="K8" t="s">
        <v>1033</v>
      </c>
      <c r="L8" t="s">
        <v>22394</v>
      </c>
      <c r="M8" t="s">
        <v>22395</v>
      </c>
      <c r="N8" t="s">
        <v>639</v>
      </c>
      <c r="O8" t="s">
        <v>678</v>
      </c>
      <c r="P8" t="s">
        <v>23</v>
      </c>
      <c r="Q8" t="s">
        <v>679</v>
      </c>
      <c r="R8" t="s">
        <v>640</v>
      </c>
      <c r="S8" t="s">
        <v>22396</v>
      </c>
      <c r="T8" t="s">
        <v>22395</v>
      </c>
      <c r="U8" s="51" t="s">
        <v>27</v>
      </c>
      <c r="V8">
        <v>64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22397</v>
      </c>
      <c r="F9">
        <v>200</v>
      </c>
      <c r="G9">
        <v>0</v>
      </c>
      <c r="H9" t="s">
        <v>637</v>
      </c>
      <c r="I9" t="s">
        <v>22398</v>
      </c>
      <c r="J9" t="s">
        <v>697</v>
      </c>
      <c r="K9" t="s">
        <v>639</v>
      </c>
      <c r="L9" t="s">
        <v>640</v>
      </c>
      <c r="M9" t="s">
        <v>22399</v>
      </c>
      <c r="N9" t="s">
        <v>639</v>
      </c>
      <c r="O9" t="s">
        <v>647</v>
      </c>
      <c r="P9" t="s">
        <v>5</v>
      </c>
      <c r="Q9" t="s">
        <v>648</v>
      </c>
      <c r="R9" t="s">
        <v>640</v>
      </c>
      <c r="S9" t="s">
        <v>22400</v>
      </c>
      <c r="T9" t="s">
        <v>22399</v>
      </c>
      <c r="U9" s="50" t="s">
        <v>18</v>
      </c>
      <c r="V9">
        <v>52</v>
      </c>
    </row>
    <row r="10" spans="1:22" x14ac:dyDescent="0.25">
      <c r="A10" t="s">
        <v>601</v>
      </c>
      <c r="B10" t="s">
        <v>602</v>
      </c>
      <c r="C10">
        <v>159</v>
      </c>
      <c r="D10">
        <v>2</v>
      </c>
      <c r="E10" t="s">
        <v>22401</v>
      </c>
      <c r="F10">
        <v>297</v>
      </c>
      <c r="G10">
        <v>0</v>
      </c>
      <c r="H10" t="s">
        <v>637</v>
      </c>
      <c r="I10" t="s">
        <v>18385</v>
      </c>
      <c r="J10" t="s">
        <v>681</v>
      </c>
      <c r="K10" t="s">
        <v>639</v>
      </c>
      <c r="L10" t="s">
        <v>640</v>
      </c>
      <c r="M10" t="s">
        <v>22402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22403</v>
      </c>
      <c r="T10" t="s">
        <v>22402</v>
      </c>
      <c r="U10" s="51" t="s">
        <v>19</v>
      </c>
      <c r="V10">
        <v>52</v>
      </c>
    </row>
    <row r="11" spans="1:22" x14ac:dyDescent="0.25">
      <c r="A11" t="s">
        <v>240</v>
      </c>
      <c r="B11" t="s">
        <v>246</v>
      </c>
      <c r="C11">
        <v>159</v>
      </c>
      <c r="D11">
        <v>1</v>
      </c>
      <c r="E11" t="s">
        <v>22401</v>
      </c>
      <c r="F11">
        <v>297</v>
      </c>
      <c r="G11">
        <v>0</v>
      </c>
      <c r="H11" t="s">
        <v>637</v>
      </c>
      <c r="I11" t="s">
        <v>18385</v>
      </c>
      <c r="J11" t="s">
        <v>681</v>
      </c>
      <c r="K11" t="s">
        <v>639</v>
      </c>
      <c r="L11" t="s">
        <v>640</v>
      </c>
      <c r="M11" t="s">
        <v>22402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22403</v>
      </c>
      <c r="T11" t="s">
        <v>22402</v>
      </c>
      <c r="U11" s="50" t="s">
        <v>101</v>
      </c>
      <c r="V11">
        <v>1</v>
      </c>
    </row>
    <row r="12" spans="1:22" x14ac:dyDescent="0.25">
      <c r="A12" t="s">
        <v>22</v>
      </c>
      <c r="B12" t="s">
        <v>27</v>
      </c>
      <c r="C12">
        <v>66.333333333333329</v>
      </c>
      <c r="D12">
        <v>3</v>
      </c>
      <c r="E12" t="s">
        <v>22404</v>
      </c>
      <c r="F12">
        <v>297</v>
      </c>
      <c r="G12">
        <v>0</v>
      </c>
      <c r="H12" t="s">
        <v>637</v>
      </c>
      <c r="I12" t="s">
        <v>22405</v>
      </c>
      <c r="J12" t="s">
        <v>663</v>
      </c>
      <c r="K12" t="s">
        <v>639</v>
      </c>
      <c r="L12" t="s">
        <v>640</v>
      </c>
      <c r="M12" t="s">
        <v>22406</v>
      </c>
      <c r="N12" t="s">
        <v>639</v>
      </c>
      <c r="O12" t="s">
        <v>647</v>
      </c>
      <c r="P12" t="s">
        <v>5</v>
      </c>
      <c r="Q12" t="s">
        <v>648</v>
      </c>
      <c r="R12" t="s">
        <v>640</v>
      </c>
      <c r="S12" t="s">
        <v>22407</v>
      </c>
      <c r="T12" t="s">
        <v>22408</v>
      </c>
      <c r="U12" s="51" t="s">
        <v>74</v>
      </c>
      <c r="V12">
        <v>1</v>
      </c>
    </row>
    <row r="13" spans="1:22" x14ac:dyDescent="0.25">
      <c r="A13" t="s">
        <v>22</v>
      </c>
      <c r="B13" t="s">
        <v>27</v>
      </c>
      <c r="C13">
        <v>120</v>
      </c>
      <c r="D13">
        <v>1</v>
      </c>
      <c r="E13" t="s">
        <v>22404</v>
      </c>
      <c r="F13">
        <v>297</v>
      </c>
      <c r="G13">
        <v>0</v>
      </c>
      <c r="H13" t="s">
        <v>637</v>
      </c>
      <c r="I13" t="s">
        <v>22405</v>
      </c>
      <c r="J13" t="s">
        <v>663</v>
      </c>
      <c r="K13" t="s">
        <v>639</v>
      </c>
      <c r="L13" t="s">
        <v>640</v>
      </c>
      <c r="M13" t="s">
        <v>22406</v>
      </c>
      <c r="N13" t="s">
        <v>639</v>
      </c>
      <c r="O13" t="s">
        <v>647</v>
      </c>
      <c r="P13" t="s">
        <v>5</v>
      </c>
      <c r="Q13" t="s">
        <v>648</v>
      </c>
      <c r="R13" t="s">
        <v>640</v>
      </c>
      <c r="S13" t="s">
        <v>22407</v>
      </c>
      <c r="T13" t="s">
        <v>22408</v>
      </c>
      <c r="U13" s="50" t="s">
        <v>72</v>
      </c>
      <c r="V13">
        <v>5</v>
      </c>
    </row>
    <row r="14" spans="1:22" x14ac:dyDescent="0.25">
      <c r="A14" t="s">
        <v>240</v>
      </c>
      <c r="B14" t="s">
        <v>246</v>
      </c>
      <c r="C14">
        <v>159</v>
      </c>
      <c r="D14">
        <v>1</v>
      </c>
      <c r="E14" t="s">
        <v>22409</v>
      </c>
      <c r="F14">
        <v>99</v>
      </c>
      <c r="G14">
        <v>0</v>
      </c>
      <c r="H14" t="s">
        <v>637</v>
      </c>
      <c r="I14" t="s">
        <v>22410</v>
      </c>
      <c r="J14" t="s">
        <v>709</v>
      </c>
      <c r="K14" t="s">
        <v>639</v>
      </c>
      <c r="L14" t="s">
        <v>640</v>
      </c>
      <c r="M14" t="s">
        <v>22411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22412</v>
      </c>
      <c r="T14" t="s">
        <v>22411</v>
      </c>
      <c r="U14" s="51" t="s">
        <v>108</v>
      </c>
      <c r="V14">
        <v>4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22413</v>
      </c>
      <c r="F15">
        <v>200</v>
      </c>
      <c r="G15">
        <v>0</v>
      </c>
      <c r="H15" t="s">
        <v>637</v>
      </c>
      <c r="I15" t="s">
        <v>4266</v>
      </c>
      <c r="J15" t="s">
        <v>653</v>
      </c>
      <c r="K15" t="s">
        <v>639</v>
      </c>
      <c r="L15" t="s">
        <v>640</v>
      </c>
      <c r="M15" t="s">
        <v>22414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22415</v>
      </c>
      <c r="T15" t="s">
        <v>22414</v>
      </c>
      <c r="U15" s="51" t="s">
        <v>799</v>
      </c>
      <c r="V15">
        <v>1</v>
      </c>
    </row>
    <row r="16" spans="1:22" x14ac:dyDescent="0.25">
      <c r="A16" t="s">
        <v>601</v>
      </c>
      <c r="B16" t="s">
        <v>602</v>
      </c>
      <c r="C16">
        <v>159</v>
      </c>
      <c r="D16">
        <v>1</v>
      </c>
      <c r="E16" t="s">
        <v>22416</v>
      </c>
      <c r="F16">
        <v>99</v>
      </c>
      <c r="G16">
        <v>0</v>
      </c>
      <c r="H16" t="s">
        <v>637</v>
      </c>
      <c r="I16" t="s">
        <v>22417</v>
      </c>
      <c r="J16" t="s">
        <v>727</v>
      </c>
      <c r="K16" t="s">
        <v>639</v>
      </c>
      <c r="L16" t="s">
        <v>640</v>
      </c>
      <c r="M16" t="s">
        <v>22418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22419</v>
      </c>
      <c r="T16" t="s">
        <v>22418</v>
      </c>
      <c r="U16" s="50" t="s">
        <v>114</v>
      </c>
      <c r="V16">
        <v>6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22420</v>
      </c>
      <c r="F17">
        <v>200</v>
      </c>
      <c r="G17">
        <v>0</v>
      </c>
      <c r="H17" t="s">
        <v>637</v>
      </c>
      <c r="I17" t="s">
        <v>963</v>
      </c>
      <c r="J17" t="s">
        <v>756</v>
      </c>
      <c r="K17" t="s">
        <v>639</v>
      </c>
      <c r="L17" t="s">
        <v>640</v>
      </c>
      <c r="M17" t="s">
        <v>22421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22422</v>
      </c>
      <c r="T17" t="s">
        <v>22421</v>
      </c>
      <c r="U17" s="51" t="s">
        <v>115</v>
      </c>
      <c r="V17">
        <v>6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22423</v>
      </c>
      <c r="F18">
        <v>200</v>
      </c>
      <c r="G18">
        <v>0</v>
      </c>
      <c r="H18" t="s">
        <v>637</v>
      </c>
      <c r="I18" t="s">
        <v>22424</v>
      </c>
      <c r="J18" t="s">
        <v>655</v>
      </c>
      <c r="K18" t="s">
        <v>639</v>
      </c>
      <c r="L18" t="s">
        <v>640</v>
      </c>
      <c r="M18" t="s">
        <v>22425</v>
      </c>
      <c r="N18" t="s">
        <v>639</v>
      </c>
      <c r="O18" t="s">
        <v>647</v>
      </c>
      <c r="P18" t="s">
        <v>5</v>
      </c>
      <c r="Q18" t="s">
        <v>648</v>
      </c>
      <c r="R18" t="s">
        <v>640</v>
      </c>
      <c r="S18" t="s">
        <v>22426</v>
      </c>
      <c r="T18" t="s">
        <v>22425</v>
      </c>
      <c r="U18" s="50" t="s">
        <v>112</v>
      </c>
      <c r="V18">
        <v>1</v>
      </c>
    </row>
    <row r="19" spans="1:22" x14ac:dyDescent="0.25">
      <c r="A19" t="s">
        <v>601</v>
      </c>
      <c r="B19" t="s">
        <v>742</v>
      </c>
      <c r="C19">
        <v>87.2</v>
      </c>
      <c r="D19">
        <v>1</v>
      </c>
      <c r="E19" t="s">
        <v>22427</v>
      </c>
      <c r="F19">
        <v>87.2</v>
      </c>
      <c r="G19">
        <v>0</v>
      </c>
      <c r="H19" t="s">
        <v>677</v>
      </c>
      <c r="I19" t="s">
        <v>22428</v>
      </c>
      <c r="J19" t="s">
        <v>22429</v>
      </c>
      <c r="K19" t="s">
        <v>22430</v>
      </c>
      <c r="L19" t="s">
        <v>22431</v>
      </c>
      <c r="M19" t="s">
        <v>22432</v>
      </c>
      <c r="N19" t="s">
        <v>639</v>
      </c>
      <c r="O19" t="s">
        <v>678</v>
      </c>
      <c r="P19" t="s">
        <v>23</v>
      </c>
      <c r="Q19" t="s">
        <v>679</v>
      </c>
      <c r="R19" t="s">
        <v>640</v>
      </c>
      <c r="S19" t="s">
        <v>22433</v>
      </c>
      <c r="T19" t="s">
        <v>22432</v>
      </c>
      <c r="U19" s="51" t="s">
        <v>113</v>
      </c>
      <c r="V19">
        <v>1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22434</v>
      </c>
      <c r="F20">
        <v>100</v>
      </c>
      <c r="G20">
        <v>0</v>
      </c>
      <c r="H20" t="s">
        <v>637</v>
      </c>
      <c r="I20" t="s">
        <v>6328</v>
      </c>
      <c r="J20" t="s">
        <v>670</v>
      </c>
      <c r="K20" t="s">
        <v>639</v>
      </c>
      <c r="L20" t="s">
        <v>640</v>
      </c>
      <c r="M20" t="s">
        <v>22435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22436</v>
      </c>
      <c r="T20" t="s">
        <v>22432</v>
      </c>
      <c r="U20" s="50" t="s">
        <v>12</v>
      </c>
      <c r="V20">
        <v>1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22437</v>
      </c>
      <c r="F21">
        <v>200</v>
      </c>
      <c r="G21">
        <v>0</v>
      </c>
      <c r="H21" t="s">
        <v>637</v>
      </c>
      <c r="I21" t="s">
        <v>22438</v>
      </c>
      <c r="J21" t="s">
        <v>653</v>
      </c>
      <c r="K21" t="s">
        <v>639</v>
      </c>
      <c r="L21" t="s">
        <v>640</v>
      </c>
      <c r="M21" t="s">
        <v>22439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22440</v>
      </c>
      <c r="T21" t="s">
        <v>22439</v>
      </c>
      <c r="U21" s="51" t="s">
        <v>13</v>
      </c>
      <c r="V21">
        <v>1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22441</v>
      </c>
      <c r="F22">
        <v>200</v>
      </c>
      <c r="G22">
        <v>0</v>
      </c>
      <c r="H22" t="s">
        <v>637</v>
      </c>
      <c r="I22" t="s">
        <v>22442</v>
      </c>
      <c r="J22" t="s">
        <v>767</v>
      </c>
      <c r="K22" t="s">
        <v>639</v>
      </c>
      <c r="L22" t="s">
        <v>640</v>
      </c>
      <c r="M22" t="s">
        <v>22443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22444</v>
      </c>
      <c r="T22" t="s">
        <v>22443</v>
      </c>
      <c r="U22" s="50" t="s">
        <v>240</v>
      </c>
      <c r="V22">
        <v>35</v>
      </c>
    </row>
    <row r="23" spans="1:22" x14ac:dyDescent="0.25">
      <c r="A23" t="s">
        <v>601</v>
      </c>
      <c r="B23" t="s">
        <v>602</v>
      </c>
      <c r="C23">
        <v>159</v>
      </c>
      <c r="D23">
        <v>1</v>
      </c>
      <c r="E23" t="s">
        <v>22445</v>
      </c>
      <c r="F23">
        <v>198</v>
      </c>
      <c r="G23">
        <v>0</v>
      </c>
      <c r="H23" t="s">
        <v>637</v>
      </c>
      <c r="I23" t="s">
        <v>22446</v>
      </c>
      <c r="J23" t="s">
        <v>754</v>
      </c>
      <c r="K23" t="s">
        <v>639</v>
      </c>
      <c r="L23" t="s">
        <v>640</v>
      </c>
      <c r="M23" t="s">
        <v>22447</v>
      </c>
      <c r="N23" t="s">
        <v>639</v>
      </c>
      <c r="O23" t="s">
        <v>647</v>
      </c>
      <c r="P23" t="s">
        <v>5</v>
      </c>
      <c r="Q23" t="s">
        <v>648</v>
      </c>
      <c r="R23" t="s">
        <v>640</v>
      </c>
      <c r="S23" t="s">
        <v>22448</v>
      </c>
      <c r="T23" t="s">
        <v>22449</v>
      </c>
      <c r="U23" s="51" t="s">
        <v>246</v>
      </c>
      <c r="V23">
        <v>30</v>
      </c>
    </row>
    <row r="24" spans="1:22" x14ac:dyDescent="0.25">
      <c r="A24" t="s">
        <v>240</v>
      </c>
      <c r="B24" t="s">
        <v>246</v>
      </c>
      <c r="C24">
        <v>159</v>
      </c>
      <c r="D24">
        <v>1</v>
      </c>
      <c r="E24" t="s">
        <v>22445</v>
      </c>
      <c r="F24">
        <v>198</v>
      </c>
      <c r="G24">
        <v>0</v>
      </c>
      <c r="H24" t="s">
        <v>637</v>
      </c>
      <c r="I24" t="s">
        <v>22446</v>
      </c>
      <c r="J24" t="s">
        <v>754</v>
      </c>
      <c r="K24" t="s">
        <v>639</v>
      </c>
      <c r="L24" t="s">
        <v>640</v>
      </c>
      <c r="M24" t="s">
        <v>22447</v>
      </c>
      <c r="N24" t="s">
        <v>639</v>
      </c>
      <c r="O24" t="s">
        <v>647</v>
      </c>
      <c r="P24" t="s">
        <v>5</v>
      </c>
      <c r="Q24" t="s">
        <v>648</v>
      </c>
      <c r="R24" t="s">
        <v>640</v>
      </c>
      <c r="S24" t="s">
        <v>22448</v>
      </c>
      <c r="T24" t="s">
        <v>22449</v>
      </c>
      <c r="U24" s="51" t="s">
        <v>742</v>
      </c>
      <c r="V24">
        <v>5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22450</v>
      </c>
      <c r="F25">
        <v>200</v>
      </c>
      <c r="G25">
        <v>0</v>
      </c>
      <c r="H25" t="s">
        <v>637</v>
      </c>
      <c r="I25" t="s">
        <v>22451</v>
      </c>
      <c r="J25" t="s">
        <v>670</v>
      </c>
      <c r="K25" t="s">
        <v>639</v>
      </c>
      <c r="L25" t="s">
        <v>640</v>
      </c>
      <c r="M25" t="s">
        <v>22452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22453</v>
      </c>
      <c r="T25" t="s">
        <v>22452</v>
      </c>
      <c r="U25" s="50" t="s">
        <v>241</v>
      </c>
      <c r="V25">
        <v>25</v>
      </c>
    </row>
    <row r="26" spans="1:22" x14ac:dyDescent="0.25">
      <c r="A26" t="s">
        <v>22</v>
      </c>
      <c r="B26" t="s">
        <v>27</v>
      </c>
      <c r="C26">
        <v>80</v>
      </c>
      <c r="D26">
        <v>1</v>
      </c>
      <c r="E26" t="s">
        <v>22454</v>
      </c>
      <c r="F26">
        <v>80</v>
      </c>
      <c r="G26">
        <v>0</v>
      </c>
      <c r="H26" t="s">
        <v>649</v>
      </c>
      <c r="I26" t="s">
        <v>738</v>
      </c>
      <c r="J26" t="s">
        <v>22455</v>
      </c>
      <c r="K26" t="s">
        <v>846</v>
      </c>
      <c r="L26" t="s">
        <v>10138</v>
      </c>
      <c r="M26" t="s">
        <v>22456</v>
      </c>
      <c r="N26" t="s">
        <v>639</v>
      </c>
      <c r="O26" t="s">
        <v>651</v>
      </c>
      <c r="P26" t="s">
        <v>26</v>
      </c>
      <c r="Q26" t="s">
        <v>652</v>
      </c>
      <c r="R26" t="s">
        <v>640</v>
      </c>
      <c r="S26" t="s">
        <v>22457</v>
      </c>
      <c r="T26" t="s">
        <v>22456</v>
      </c>
      <c r="U26" s="51" t="s">
        <v>247</v>
      </c>
      <c r="V26">
        <v>25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22458</v>
      </c>
      <c r="F27">
        <v>200</v>
      </c>
      <c r="G27">
        <v>0</v>
      </c>
      <c r="H27" t="s">
        <v>637</v>
      </c>
      <c r="I27" t="s">
        <v>22459</v>
      </c>
      <c r="J27" t="s">
        <v>728</v>
      </c>
      <c r="K27" t="s">
        <v>639</v>
      </c>
      <c r="L27" t="s">
        <v>640</v>
      </c>
      <c r="M27" t="s">
        <v>22460</v>
      </c>
      <c r="N27" t="s">
        <v>639</v>
      </c>
      <c r="O27" t="s">
        <v>647</v>
      </c>
      <c r="P27" t="s">
        <v>5</v>
      </c>
      <c r="Q27" t="s">
        <v>648</v>
      </c>
      <c r="R27" t="s">
        <v>640</v>
      </c>
      <c r="S27" t="s">
        <v>22461</v>
      </c>
      <c r="T27" t="s">
        <v>22460</v>
      </c>
      <c r="U27" s="50" t="s">
        <v>601</v>
      </c>
      <c r="V27">
        <v>46</v>
      </c>
    </row>
    <row r="28" spans="1:22" x14ac:dyDescent="0.25">
      <c r="A28" t="s">
        <v>601</v>
      </c>
      <c r="B28" t="s">
        <v>742</v>
      </c>
      <c r="C28">
        <v>99.19</v>
      </c>
      <c r="D28">
        <v>1</v>
      </c>
      <c r="E28" t="s">
        <v>22462</v>
      </c>
      <c r="F28">
        <v>227.38</v>
      </c>
      <c r="G28">
        <v>29</v>
      </c>
      <c r="H28" t="s">
        <v>677</v>
      </c>
      <c r="I28" t="s">
        <v>22463</v>
      </c>
      <c r="J28" t="s">
        <v>22464</v>
      </c>
      <c r="K28" t="s">
        <v>6153</v>
      </c>
      <c r="L28" t="s">
        <v>22465</v>
      </c>
      <c r="M28" t="s">
        <v>22466</v>
      </c>
      <c r="N28" t="s">
        <v>639</v>
      </c>
      <c r="O28" t="s">
        <v>678</v>
      </c>
      <c r="P28" t="s">
        <v>23</v>
      </c>
      <c r="Q28" t="s">
        <v>679</v>
      </c>
      <c r="R28" t="s">
        <v>640</v>
      </c>
      <c r="S28" t="s">
        <v>22467</v>
      </c>
      <c r="T28" t="s">
        <v>22466</v>
      </c>
      <c r="U28" s="51" t="s">
        <v>602</v>
      </c>
      <c r="V28">
        <v>43</v>
      </c>
    </row>
    <row r="29" spans="1:22" x14ac:dyDescent="0.25">
      <c r="A29" t="s">
        <v>240</v>
      </c>
      <c r="B29" t="s">
        <v>742</v>
      </c>
      <c r="C29">
        <v>99.19</v>
      </c>
      <c r="D29">
        <v>1</v>
      </c>
      <c r="E29" t="s">
        <v>22462</v>
      </c>
      <c r="F29">
        <v>227.38</v>
      </c>
      <c r="G29">
        <v>29</v>
      </c>
      <c r="H29" t="s">
        <v>677</v>
      </c>
      <c r="I29" t="s">
        <v>22463</v>
      </c>
      <c r="J29" t="s">
        <v>22464</v>
      </c>
      <c r="K29" t="s">
        <v>6153</v>
      </c>
      <c r="L29" t="s">
        <v>22465</v>
      </c>
      <c r="M29" t="s">
        <v>22466</v>
      </c>
      <c r="N29" t="s">
        <v>639</v>
      </c>
      <c r="O29" t="s">
        <v>678</v>
      </c>
      <c r="P29" t="s">
        <v>23</v>
      </c>
      <c r="Q29" t="s">
        <v>679</v>
      </c>
      <c r="R29" t="s">
        <v>640</v>
      </c>
      <c r="S29" t="s">
        <v>22467</v>
      </c>
      <c r="T29" t="s">
        <v>22466</v>
      </c>
      <c r="U29" s="51" t="s">
        <v>742</v>
      </c>
      <c r="V29">
        <v>3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22468</v>
      </c>
      <c r="F30">
        <v>100</v>
      </c>
      <c r="G30">
        <v>0</v>
      </c>
      <c r="H30" t="s">
        <v>637</v>
      </c>
      <c r="I30" t="s">
        <v>22469</v>
      </c>
      <c r="J30" t="s">
        <v>722</v>
      </c>
      <c r="K30" t="s">
        <v>639</v>
      </c>
      <c r="L30" t="s">
        <v>640</v>
      </c>
      <c r="M30" t="s">
        <v>22470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22471</v>
      </c>
      <c r="T30" t="s">
        <v>22472</v>
      </c>
      <c r="U30" s="50" t="s">
        <v>77</v>
      </c>
      <c r="V30">
        <v>7</v>
      </c>
    </row>
    <row r="31" spans="1:22" x14ac:dyDescent="0.25">
      <c r="A31" t="s">
        <v>601</v>
      </c>
      <c r="B31" t="s">
        <v>602</v>
      </c>
      <c r="C31">
        <v>159</v>
      </c>
      <c r="D31">
        <v>1</v>
      </c>
      <c r="E31" t="s">
        <v>22473</v>
      </c>
      <c r="F31">
        <v>99</v>
      </c>
      <c r="G31">
        <v>0</v>
      </c>
      <c r="H31" t="s">
        <v>637</v>
      </c>
      <c r="I31" t="s">
        <v>22474</v>
      </c>
      <c r="J31" t="s">
        <v>747</v>
      </c>
      <c r="K31" t="s">
        <v>639</v>
      </c>
      <c r="L31" t="s">
        <v>640</v>
      </c>
      <c r="M31" t="s">
        <v>22475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22476</v>
      </c>
      <c r="T31" t="s">
        <v>22475</v>
      </c>
      <c r="U31" s="51" t="s">
        <v>78</v>
      </c>
      <c r="V31">
        <v>7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22477</v>
      </c>
      <c r="F32">
        <v>200</v>
      </c>
      <c r="G32">
        <v>0</v>
      </c>
      <c r="H32" t="s">
        <v>637</v>
      </c>
      <c r="I32" t="s">
        <v>22478</v>
      </c>
      <c r="J32" t="s">
        <v>659</v>
      </c>
      <c r="K32" t="s">
        <v>639</v>
      </c>
      <c r="L32" t="s">
        <v>640</v>
      </c>
      <c r="M32" t="s">
        <v>22479</v>
      </c>
      <c r="N32" t="s">
        <v>639</v>
      </c>
      <c r="O32" t="s">
        <v>660</v>
      </c>
      <c r="P32" t="s">
        <v>5</v>
      </c>
      <c r="Q32" t="s">
        <v>642</v>
      </c>
      <c r="R32" t="s">
        <v>640</v>
      </c>
      <c r="S32" t="s">
        <v>22480</v>
      </c>
      <c r="T32" t="s">
        <v>22479</v>
      </c>
      <c r="U32" s="50" t="s">
        <v>116</v>
      </c>
      <c r="V32">
        <v>60</v>
      </c>
    </row>
    <row r="33" spans="1:22" x14ac:dyDescent="0.25">
      <c r="A33" t="s">
        <v>22</v>
      </c>
      <c r="B33" t="s">
        <v>27</v>
      </c>
      <c r="C33">
        <v>80</v>
      </c>
      <c r="D33">
        <v>1</v>
      </c>
      <c r="E33" t="s">
        <v>22481</v>
      </c>
      <c r="F33">
        <v>80</v>
      </c>
      <c r="G33">
        <v>0</v>
      </c>
      <c r="H33" t="s">
        <v>649</v>
      </c>
      <c r="I33" t="s">
        <v>22482</v>
      </c>
      <c r="J33" t="s">
        <v>22483</v>
      </c>
      <c r="K33" t="s">
        <v>800</v>
      </c>
      <c r="L33" t="s">
        <v>9413</v>
      </c>
      <c r="M33" t="s">
        <v>22484</v>
      </c>
      <c r="N33" t="s">
        <v>639</v>
      </c>
      <c r="O33" t="s">
        <v>651</v>
      </c>
      <c r="P33" t="s">
        <v>26</v>
      </c>
      <c r="Q33" t="s">
        <v>652</v>
      </c>
      <c r="R33" t="s">
        <v>640</v>
      </c>
      <c r="S33" t="s">
        <v>22485</v>
      </c>
      <c r="T33" t="s">
        <v>22486</v>
      </c>
      <c r="U33" s="51" t="s">
        <v>117</v>
      </c>
      <c r="V33">
        <v>60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22487</v>
      </c>
      <c r="F34">
        <v>100</v>
      </c>
      <c r="G34">
        <v>0</v>
      </c>
      <c r="H34" t="s">
        <v>637</v>
      </c>
      <c r="I34" t="s">
        <v>22488</v>
      </c>
      <c r="J34" t="s">
        <v>732</v>
      </c>
      <c r="K34" t="s">
        <v>639</v>
      </c>
      <c r="L34" t="s">
        <v>640</v>
      </c>
      <c r="M34" t="s">
        <v>22489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22490</v>
      </c>
      <c r="T34" t="s">
        <v>22489</v>
      </c>
      <c r="U34" s="50" t="s">
        <v>516</v>
      </c>
      <c r="V34">
        <v>4</v>
      </c>
    </row>
    <row r="35" spans="1:22" x14ac:dyDescent="0.25">
      <c r="A35" t="s">
        <v>116</v>
      </c>
      <c r="B35" t="s">
        <v>117</v>
      </c>
      <c r="C35">
        <v>12</v>
      </c>
      <c r="D35">
        <v>10</v>
      </c>
      <c r="E35" t="s">
        <v>22491</v>
      </c>
      <c r="F35">
        <v>140</v>
      </c>
      <c r="G35">
        <v>0</v>
      </c>
      <c r="H35" t="s">
        <v>649</v>
      </c>
      <c r="I35" t="s">
        <v>22492</v>
      </c>
      <c r="J35" t="s">
        <v>22493</v>
      </c>
      <c r="K35" t="s">
        <v>22494</v>
      </c>
      <c r="L35" t="s">
        <v>4844</v>
      </c>
      <c r="M35" t="s">
        <v>22495</v>
      </c>
      <c r="N35" t="s">
        <v>639</v>
      </c>
      <c r="O35" t="s">
        <v>651</v>
      </c>
      <c r="P35" t="s">
        <v>26</v>
      </c>
      <c r="Q35" t="s">
        <v>652</v>
      </c>
      <c r="R35" t="s">
        <v>640</v>
      </c>
      <c r="S35" t="s">
        <v>22496</v>
      </c>
      <c r="T35" t="s">
        <v>22497</v>
      </c>
      <c r="U35" s="51" t="s">
        <v>1095</v>
      </c>
      <c r="V35">
        <v>1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22498</v>
      </c>
      <c r="F36">
        <v>200</v>
      </c>
      <c r="G36">
        <v>0</v>
      </c>
      <c r="H36" t="s">
        <v>637</v>
      </c>
      <c r="I36" t="s">
        <v>4872</v>
      </c>
      <c r="J36" t="s">
        <v>733</v>
      </c>
      <c r="K36" t="s">
        <v>639</v>
      </c>
      <c r="L36" t="s">
        <v>640</v>
      </c>
      <c r="M36" t="s">
        <v>22499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22500</v>
      </c>
      <c r="T36" t="s">
        <v>22499</v>
      </c>
      <c r="U36" s="51" t="s">
        <v>120</v>
      </c>
      <c r="V36">
        <v>3</v>
      </c>
    </row>
    <row r="37" spans="1:22" x14ac:dyDescent="0.25">
      <c r="A37" t="s">
        <v>601</v>
      </c>
      <c r="B37" t="s">
        <v>602</v>
      </c>
      <c r="C37">
        <v>159</v>
      </c>
      <c r="D37">
        <v>1</v>
      </c>
      <c r="E37" t="s">
        <v>22501</v>
      </c>
      <c r="F37">
        <v>99</v>
      </c>
      <c r="G37">
        <v>0</v>
      </c>
      <c r="H37" t="s">
        <v>637</v>
      </c>
      <c r="I37" t="s">
        <v>20764</v>
      </c>
      <c r="J37" t="s">
        <v>653</v>
      </c>
      <c r="K37" t="s">
        <v>639</v>
      </c>
      <c r="L37" t="s">
        <v>640</v>
      </c>
      <c r="M37" t="s">
        <v>22502</v>
      </c>
      <c r="N37" t="s">
        <v>639</v>
      </c>
      <c r="O37" t="s">
        <v>647</v>
      </c>
      <c r="P37" t="s">
        <v>5</v>
      </c>
      <c r="Q37" t="s">
        <v>648</v>
      </c>
      <c r="R37" t="s">
        <v>640</v>
      </c>
      <c r="S37" t="s">
        <v>22503</v>
      </c>
      <c r="T37" t="s">
        <v>22504</v>
      </c>
      <c r="U37" s="50" t="s">
        <v>822</v>
      </c>
      <c r="V37">
        <v>797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22505</v>
      </c>
      <c r="F38">
        <v>200</v>
      </c>
      <c r="G38">
        <v>0</v>
      </c>
      <c r="H38" t="s">
        <v>637</v>
      </c>
      <c r="I38" t="s">
        <v>5794</v>
      </c>
      <c r="J38" t="s">
        <v>646</v>
      </c>
      <c r="K38" t="s">
        <v>639</v>
      </c>
      <c r="L38" t="s">
        <v>640</v>
      </c>
      <c r="M38" t="s">
        <v>22506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22507</v>
      </c>
      <c r="T38" t="s">
        <v>22506</v>
      </c>
    </row>
    <row r="39" spans="1:22" x14ac:dyDescent="0.25">
      <c r="A39" t="s">
        <v>601</v>
      </c>
      <c r="B39" t="s">
        <v>602</v>
      </c>
      <c r="C39">
        <v>159</v>
      </c>
      <c r="D39">
        <v>1</v>
      </c>
      <c r="E39" t="s">
        <v>22508</v>
      </c>
      <c r="F39">
        <v>99</v>
      </c>
      <c r="G39">
        <v>0</v>
      </c>
      <c r="H39" t="s">
        <v>637</v>
      </c>
      <c r="I39" t="s">
        <v>20352</v>
      </c>
      <c r="J39" t="s">
        <v>720</v>
      </c>
      <c r="K39" t="s">
        <v>639</v>
      </c>
      <c r="L39" t="s">
        <v>640</v>
      </c>
      <c r="M39" t="s">
        <v>22509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22510</v>
      </c>
      <c r="T39" t="s">
        <v>22509</v>
      </c>
    </row>
    <row r="40" spans="1:22" x14ac:dyDescent="0.25">
      <c r="A40" t="s">
        <v>72</v>
      </c>
      <c r="B40" t="s">
        <v>799</v>
      </c>
      <c r="C40">
        <v>150</v>
      </c>
      <c r="D40">
        <v>1</v>
      </c>
      <c r="E40" t="s">
        <v>22511</v>
      </c>
      <c r="F40">
        <v>100</v>
      </c>
      <c r="G40">
        <v>0</v>
      </c>
      <c r="H40" t="s">
        <v>637</v>
      </c>
      <c r="I40" t="s">
        <v>22512</v>
      </c>
      <c r="J40" t="s">
        <v>653</v>
      </c>
      <c r="K40" t="s">
        <v>639</v>
      </c>
      <c r="L40" t="s">
        <v>640</v>
      </c>
      <c r="M40" t="s">
        <v>22513</v>
      </c>
      <c r="N40" t="s">
        <v>639</v>
      </c>
      <c r="O40" t="s">
        <v>647</v>
      </c>
      <c r="P40" t="s">
        <v>5</v>
      </c>
      <c r="Q40" t="s">
        <v>648</v>
      </c>
      <c r="R40" t="s">
        <v>640</v>
      </c>
      <c r="S40" t="s">
        <v>22514</v>
      </c>
      <c r="T40" t="s">
        <v>22513</v>
      </c>
    </row>
    <row r="41" spans="1:22" x14ac:dyDescent="0.25">
      <c r="A41" t="s">
        <v>516</v>
      </c>
      <c r="B41" t="s">
        <v>120</v>
      </c>
      <c r="C41">
        <v>75</v>
      </c>
      <c r="D41">
        <v>1</v>
      </c>
      <c r="E41" t="s">
        <v>22515</v>
      </c>
      <c r="F41">
        <v>135</v>
      </c>
      <c r="G41">
        <v>60</v>
      </c>
      <c r="H41" t="s">
        <v>649</v>
      </c>
      <c r="I41" t="s">
        <v>22516</v>
      </c>
      <c r="J41" t="s">
        <v>22517</v>
      </c>
      <c r="K41" t="s">
        <v>888</v>
      </c>
      <c r="L41" t="s">
        <v>8054</v>
      </c>
      <c r="M41" t="s">
        <v>22518</v>
      </c>
      <c r="N41" t="s">
        <v>639</v>
      </c>
      <c r="O41" t="s">
        <v>651</v>
      </c>
      <c r="P41" t="s">
        <v>26</v>
      </c>
      <c r="Q41" t="s">
        <v>652</v>
      </c>
      <c r="R41" t="s">
        <v>640</v>
      </c>
      <c r="S41" t="s">
        <v>22519</v>
      </c>
      <c r="T41" t="s">
        <v>22518</v>
      </c>
    </row>
    <row r="42" spans="1:22" x14ac:dyDescent="0.25">
      <c r="A42" t="s">
        <v>22</v>
      </c>
      <c r="B42" t="s">
        <v>27</v>
      </c>
      <c r="C42">
        <v>80</v>
      </c>
      <c r="D42">
        <v>2</v>
      </c>
      <c r="E42" t="s">
        <v>22520</v>
      </c>
      <c r="F42">
        <v>160</v>
      </c>
      <c r="G42">
        <v>0</v>
      </c>
      <c r="H42" t="s">
        <v>649</v>
      </c>
      <c r="I42" t="s">
        <v>22521</v>
      </c>
      <c r="J42" t="s">
        <v>22522</v>
      </c>
      <c r="K42" t="s">
        <v>22523</v>
      </c>
      <c r="L42" t="s">
        <v>818</v>
      </c>
      <c r="M42" t="s">
        <v>22524</v>
      </c>
      <c r="N42" t="s">
        <v>639</v>
      </c>
      <c r="O42" t="s">
        <v>651</v>
      </c>
      <c r="P42" t="s">
        <v>26</v>
      </c>
      <c r="Q42" t="s">
        <v>652</v>
      </c>
      <c r="R42" t="s">
        <v>640</v>
      </c>
      <c r="S42" t="s">
        <v>22525</v>
      </c>
      <c r="T42" t="s">
        <v>22524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22526</v>
      </c>
      <c r="F43">
        <v>200</v>
      </c>
      <c r="G43">
        <v>0</v>
      </c>
      <c r="H43" t="s">
        <v>637</v>
      </c>
      <c r="I43" t="s">
        <v>22527</v>
      </c>
      <c r="J43" t="s">
        <v>726</v>
      </c>
      <c r="K43" t="s">
        <v>639</v>
      </c>
      <c r="L43" t="s">
        <v>640</v>
      </c>
      <c r="M43" t="s">
        <v>22528</v>
      </c>
      <c r="N43" t="s">
        <v>639</v>
      </c>
      <c r="O43" t="s">
        <v>647</v>
      </c>
      <c r="P43" t="s">
        <v>5</v>
      </c>
      <c r="Q43" t="s">
        <v>648</v>
      </c>
      <c r="R43" t="s">
        <v>640</v>
      </c>
      <c r="S43" t="s">
        <v>22529</v>
      </c>
      <c r="T43" t="s">
        <v>22528</v>
      </c>
    </row>
    <row r="44" spans="1:22" x14ac:dyDescent="0.25">
      <c r="A44" t="s">
        <v>99</v>
      </c>
      <c r="B44" t="s">
        <v>100</v>
      </c>
      <c r="C44">
        <v>10</v>
      </c>
      <c r="D44">
        <v>150</v>
      </c>
      <c r="E44" t="s">
        <v>22530</v>
      </c>
      <c r="F44">
        <v>1500</v>
      </c>
      <c r="G44">
        <v>0</v>
      </c>
      <c r="H44" t="s">
        <v>649</v>
      </c>
      <c r="I44" t="s">
        <v>1019</v>
      </c>
      <c r="J44" t="s">
        <v>22531</v>
      </c>
      <c r="K44" t="s">
        <v>22532</v>
      </c>
      <c r="L44" t="s">
        <v>901</v>
      </c>
      <c r="M44" t="s">
        <v>22533</v>
      </c>
      <c r="N44" t="s">
        <v>639</v>
      </c>
      <c r="O44" t="s">
        <v>651</v>
      </c>
      <c r="P44" t="s">
        <v>26</v>
      </c>
      <c r="Q44" t="s">
        <v>652</v>
      </c>
      <c r="R44" t="s">
        <v>640</v>
      </c>
      <c r="S44" t="s">
        <v>22534</v>
      </c>
      <c r="T44" t="s">
        <v>22535</v>
      </c>
    </row>
    <row r="45" spans="1:22" x14ac:dyDescent="0.25">
      <c r="A45" t="s">
        <v>601</v>
      </c>
      <c r="B45" t="s">
        <v>602</v>
      </c>
      <c r="C45">
        <v>159</v>
      </c>
      <c r="D45">
        <v>1</v>
      </c>
      <c r="E45" t="s">
        <v>22536</v>
      </c>
      <c r="F45">
        <v>99</v>
      </c>
      <c r="G45">
        <v>0</v>
      </c>
      <c r="H45" t="s">
        <v>637</v>
      </c>
      <c r="I45" t="s">
        <v>994</v>
      </c>
      <c r="J45" t="s">
        <v>653</v>
      </c>
      <c r="K45" t="s">
        <v>639</v>
      </c>
      <c r="L45" t="s">
        <v>640</v>
      </c>
      <c r="M45" t="s">
        <v>22537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22538</v>
      </c>
      <c r="T45" t="s">
        <v>22537</v>
      </c>
    </row>
    <row r="46" spans="1:22" x14ac:dyDescent="0.25">
      <c r="A46" t="s">
        <v>240</v>
      </c>
      <c r="B46" t="s">
        <v>246</v>
      </c>
      <c r="C46">
        <v>139</v>
      </c>
      <c r="D46">
        <v>1</v>
      </c>
      <c r="E46" t="s">
        <v>22539</v>
      </c>
      <c r="F46">
        <v>139</v>
      </c>
      <c r="G46">
        <v>0</v>
      </c>
      <c r="H46" t="s">
        <v>649</v>
      </c>
      <c r="I46" t="s">
        <v>22540</v>
      </c>
      <c r="J46" t="s">
        <v>22541</v>
      </c>
      <c r="K46" t="s">
        <v>790</v>
      </c>
      <c r="L46" t="s">
        <v>842</v>
      </c>
      <c r="M46" t="s">
        <v>22542</v>
      </c>
      <c r="N46" t="s">
        <v>639</v>
      </c>
      <c r="O46" t="s">
        <v>651</v>
      </c>
      <c r="P46" t="s">
        <v>26</v>
      </c>
      <c r="Q46" t="s">
        <v>652</v>
      </c>
      <c r="R46" t="s">
        <v>640</v>
      </c>
      <c r="S46" t="s">
        <v>22543</v>
      </c>
      <c r="T46" t="s">
        <v>22544</v>
      </c>
    </row>
    <row r="47" spans="1:22" x14ac:dyDescent="0.25">
      <c r="A47" t="s">
        <v>240</v>
      </c>
      <c r="B47" t="s">
        <v>742</v>
      </c>
      <c r="C47">
        <v>109</v>
      </c>
      <c r="D47">
        <v>1</v>
      </c>
      <c r="E47" t="s">
        <v>22545</v>
      </c>
      <c r="F47">
        <v>109</v>
      </c>
      <c r="G47">
        <v>0</v>
      </c>
      <c r="H47" t="s">
        <v>677</v>
      </c>
      <c r="I47" t="s">
        <v>22546</v>
      </c>
      <c r="J47" t="s">
        <v>22547</v>
      </c>
      <c r="K47" t="s">
        <v>5877</v>
      </c>
      <c r="L47" t="s">
        <v>22548</v>
      </c>
      <c r="M47" t="s">
        <v>22549</v>
      </c>
      <c r="N47" t="s">
        <v>639</v>
      </c>
      <c r="O47" t="s">
        <v>678</v>
      </c>
      <c r="P47" t="s">
        <v>23</v>
      </c>
      <c r="Q47" t="s">
        <v>679</v>
      </c>
      <c r="R47" t="s">
        <v>640</v>
      </c>
      <c r="S47" t="s">
        <v>22550</v>
      </c>
      <c r="T47" t="s">
        <v>22549</v>
      </c>
    </row>
    <row r="48" spans="1:22" x14ac:dyDescent="0.25">
      <c r="A48" t="s">
        <v>77</v>
      </c>
      <c r="B48" t="s">
        <v>78</v>
      </c>
      <c r="C48">
        <v>49</v>
      </c>
      <c r="D48">
        <v>1</v>
      </c>
      <c r="E48" t="s">
        <v>22551</v>
      </c>
      <c r="F48">
        <v>49</v>
      </c>
      <c r="G48">
        <v>0</v>
      </c>
      <c r="H48" t="s">
        <v>649</v>
      </c>
      <c r="I48" t="s">
        <v>22552</v>
      </c>
      <c r="J48" t="s">
        <v>22553</v>
      </c>
      <c r="K48" t="s">
        <v>22554</v>
      </c>
      <c r="L48" t="s">
        <v>1151</v>
      </c>
      <c r="M48" t="s">
        <v>22555</v>
      </c>
      <c r="N48" t="s">
        <v>639</v>
      </c>
      <c r="O48" t="s">
        <v>651</v>
      </c>
      <c r="P48" t="s">
        <v>26</v>
      </c>
      <c r="Q48" t="s">
        <v>652</v>
      </c>
      <c r="R48" t="s">
        <v>640</v>
      </c>
      <c r="S48" t="s">
        <v>22556</v>
      </c>
      <c r="T48" t="s">
        <v>22557</v>
      </c>
    </row>
    <row r="49" spans="1:20" x14ac:dyDescent="0.25">
      <c r="A49" t="s">
        <v>22</v>
      </c>
      <c r="B49" t="s">
        <v>27</v>
      </c>
      <c r="C49">
        <v>120</v>
      </c>
      <c r="D49">
        <v>1</v>
      </c>
      <c r="E49" t="s">
        <v>22558</v>
      </c>
      <c r="F49">
        <v>100</v>
      </c>
      <c r="G49">
        <v>0</v>
      </c>
      <c r="H49" t="s">
        <v>637</v>
      </c>
      <c r="I49" t="s">
        <v>9150</v>
      </c>
      <c r="J49" t="s">
        <v>726</v>
      </c>
      <c r="K49" t="s">
        <v>639</v>
      </c>
      <c r="L49" t="s">
        <v>640</v>
      </c>
      <c r="M49" t="s">
        <v>22559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22560</v>
      </c>
      <c r="T49" t="s">
        <v>22559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22561</v>
      </c>
      <c r="F50">
        <v>100</v>
      </c>
      <c r="G50">
        <v>0</v>
      </c>
      <c r="H50" t="s">
        <v>637</v>
      </c>
      <c r="I50" t="s">
        <v>22562</v>
      </c>
      <c r="J50" t="s">
        <v>792</v>
      </c>
      <c r="K50" t="s">
        <v>639</v>
      </c>
      <c r="L50" t="s">
        <v>640</v>
      </c>
      <c r="M50" t="s">
        <v>22563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22564</v>
      </c>
      <c r="T50" t="s">
        <v>22563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22565</v>
      </c>
      <c r="F51">
        <v>100</v>
      </c>
      <c r="G51">
        <v>0</v>
      </c>
      <c r="H51" t="s">
        <v>637</v>
      </c>
      <c r="I51" t="s">
        <v>22566</v>
      </c>
      <c r="J51" t="s">
        <v>735</v>
      </c>
      <c r="K51" t="s">
        <v>639</v>
      </c>
      <c r="L51" t="s">
        <v>640</v>
      </c>
      <c r="M51" t="s">
        <v>22567</v>
      </c>
      <c r="N51" t="s">
        <v>639</v>
      </c>
      <c r="O51" t="s">
        <v>641</v>
      </c>
      <c r="P51" t="s">
        <v>5</v>
      </c>
      <c r="Q51" t="s">
        <v>642</v>
      </c>
      <c r="R51" t="s">
        <v>22568</v>
      </c>
      <c r="S51" t="s">
        <v>22569</v>
      </c>
      <c r="T51" t="s">
        <v>22567</v>
      </c>
    </row>
    <row r="52" spans="1:20" x14ac:dyDescent="0.25">
      <c r="A52" t="s">
        <v>601</v>
      </c>
      <c r="B52" t="s">
        <v>602</v>
      </c>
      <c r="C52">
        <v>139</v>
      </c>
      <c r="D52">
        <v>1</v>
      </c>
      <c r="E52" t="s">
        <v>22570</v>
      </c>
      <c r="F52">
        <v>215</v>
      </c>
      <c r="G52">
        <v>0</v>
      </c>
      <c r="H52" t="s">
        <v>751</v>
      </c>
      <c r="I52" t="s">
        <v>22571</v>
      </c>
      <c r="J52" t="s">
        <v>22572</v>
      </c>
      <c r="K52" t="s">
        <v>809</v>
      </c>
      <c r="L52" t="s">
        <v>22573</v>
      </c>
      <c r="M52" t="s">
        <v>22567</v>
      </c>
      <c r="N52" t="s">
        <v>1010</v>
      </c>
      <c r="O52" t="s">
        <v>753</v>
      </c>
      <c r="P52" t="s">
        <v>744</v>
      </c>
      <c r="Q52" t="s">
        <v>745</v>
      </c>
      <c r="R52" t="s">
        <v>640</v>
      </c>
      <c r="S52" t="s">
        <v>22574</v>
      </c>
      <c r="T52" t="s">
        <v>22575</v>
      </c>
    </row>
    <row r="53" spans="1:20" x14ac:dyDescent="0.25">
      <c r="A53" t="s">
        <v>240</v>
      </c>
      <c r="B53" t="s">
        <v>246</v>
      </c>
      <c r="C53">
        <v>139</v>
      </c>
      <c r="D53">
        <v>1</v>
      </c>
      <c r="E53" t="s">
        <v>22570</v>
      </c>
      <c r="F53">
        <v>215</v>
      </c>
      <c r="G53">
        <v>0</v>
      </c>
      <c r="H53" t="s">
        <v>751</v>
      </c>
      <c r="I53" t="s">
        <v>22571</v>
      </c>
      <c r="J53" t="s">
        <v>22572</v>
      </c>
      <c r="K53" t="s">
        <v>809</v>
      </c>
      <c r="L53" t="s">
        <v>22573</v>
      </c>
      <c r="M53" t="s">
        <v>22567</v>
      </c>
      <c r="N53" t="s">
        <v>1010</v>
      </c>
      <c r="O53" t="s">
        <v>753</v>
      </c>
      <c r="P53" t="s">
        <v>744</v>
      </c>
      <c r="Q53" t="s">
        <v>745</v>
      </c>
      <c r="R53" t="s">
        <v>640</v>
      </c>
      <c r="S53" t="s">
        <v>22574</v>
      </c>
      <c r="T53" t="s">
        <v>22575</v>
      </c>
    </row>
    <row r="54" spans="1:20" x14ac:dyDescent="0.25">
      <c r="A54" t="s">
        <v>72</v>
      </c>
      <c r="B54" t="s">
        <v>108</v>
      </c>
      <c r="C54">
        <v>66</v>
      </c>
      <c r="D54">
        <v>1</v>
      </c>
      <c r="E54" t="s">
        <v>22576</v>
      </c>
      <c r="F54">
        <v>199.2</v>
      </c>
      <c r="G54">
        <v>0</v>
      </c>
      <c r="H54" t="s">
        <v>694</v>
      </c>
      <c r="I54" t="s">
        <v>22577</v>
      </c>
      <c r="J54" t="s">
        <v>22578</v>
      </c>
      <c r="K54" t="s">
        <v>812</v>
      </c>
      <c r="L54" t="s">
        <v>22579</v>
      </c>
      <c r="M54" t="s">
        <v>22580</v>
      </c>
      <c r="N54" t="s">
        <v>639</v>
      </c>
      <c r="O54" t="s">
        <v>678</v>
      </c>
      <c r="P54" t="s">
        <v>23</v>
      </c>
      <c r="Q54" t="s">
        <v>679</v>
      </c>
      <c r="R54" t="s">
        <v>640</v>
      </c>
      <c r="S54" t="s">
        <v>22581</v>
      </c>
      <c r="T54" t="s">
        <v>22580</v>
      </c>
    </row>
    <row r="55" spans="1:20" x14ac:dyDescent="0.25">
      <c r="A55" t="s">
        <v>101</v>
      </c>
      <c r="B55" t="s">
        <v>74</v>
      </c>
      <c r="C55">
        <v>66</v>
      </c>
      <c r="D55">
        <v>1</v>
      </c>
      <c r="E55" t="s">
        <v>22576</v>
      </c>
      <c r="F55">
        <v>199.2</v>
      </c>
      <c r="G55">
        <v>0</v>
      </c>
      <c r="H55" t="s">
        <v>694</v>
      </c>
      <c r="I55" t="s">
        <v>22577</v>
      </c>
      <c r="J55" t="s">
        <v>22578</v>
      </c>
      <c r="K55" t="s">
        <v>812</v>
      </c>
      <c r="L55" t="s">
        <v>22579</v>
      </c>
      <c r="M55" t="s">
        <v>22580</v>
      </c>
      <c r="N55" t="s">
        <v>639</v>
      </c>
      <c r="O55" t="s">
        <v>678</v>
      </c>
      <c r="P55" t="s">
        <v>23</v>
      </c>
      <c r="Q55" t="s">
        <v>679</v>
      </c>
      <c r="R55" t="s">
        <v>640</v>
      </c>
      <c r="S55" t="s">
        <v>22581</v>
      </c>
      <c r="T55" t="s">
        <v>22580</v>
      </c>
    </row>
    <row r="56" spans="1:20" x14ac:dyDescent="0.25">
      <c r="A56" t="s">
        <v>22</v>
      </c>
      <c r="B56" t="s">
        <v>27</v>
      </c>
      <c r="C56">
        <v>67</v>
      </c>
      <c r="D56">
        <v>1</v>
      </c>
      <c r="E56" t="s">
        <v>22576</v>
      </c>
      <c r="F56">
        <v>199.2</v>
      </c>
      <c r="G56">
        <v>0</v>
      </c>
      <c r="H56" t="s">
        <v>694</v>
      </c>
      <c r="I56" t="s">
        <v>22577</v>
      </c>
      <c r="J56" t="s">
        <v>22578</v>
      </c>
      <c r="K56" t="s">
        <v>812</v>
      </c>
      <c r="L56" t="s">
        <v>22579</v>
      </c>
      <c r="M56" t="s">
        <v>22580</v>
      </c>
      <c r="N56" t="s">
        <v>639</v>
      </c>
      <c r="O56" t="s">
        <v>678</v>
      </c>
      <c r="P56" t="s">
        <v>23</v>
      </c>
      <c r="Q56" t="s">
        <v>679</v>
      </c>
      <c r="R56" t="s">
        <v>640</v>
      </c>
      <c r="S56" t="s">
        <v>22581</v>
      </c>
      <c r="T56" t="s">
        <v>22580</v>
      </c>
    </row>
    <row r="57" spans="1:20" x14ac:dyDescent="0.25">
      <c r="A57" t="s">
        <v>601</v>
      </c>
      <c r="B57" t="s">
        <v>602</v>
      </c>
      <c r="C57">
        <v>159</v>
      </c>
      <c r="D57">
        <v>1</v>
      </c>
      <c r="E57" t="s">
        <v>22582</v>
      </c>
      <c r="F57">
        <v>105</v>
      </c>
      <c r="G57">
        <v>6</v>
      </c>
      <c r="H57" t="s">
        <v>637</v>
      </c>
      <c r="I57" t="s">
        <v>22583</v>
      </c>
      <c r="J57" t="s">
        <v>720</v>
      </c>
      <c r="K57" t="s">
        <v>639</v>
      </c>
      <c r="L57" t="s">
        <v>640</v>
      </c>
      <c r="M57" t="s">
        <v>22584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22585</v>
      </c>
      <c r="T57" t="s">
        <v>22584</v>
      </c>
    </row>
    <row r="58" spans="1:20" x14ac:dyDescent="0.25">
      <c r="A58" t="s">
        <v>18</v>
      </c>
      <c r="B58" t="s">
        <v>19</v>
      </c>
      <c r="C58">
        <v>66.666666666666671</v>
      </c>
      <c r="D58">
        <v>3</v>
      </c>
      <c r="E58" t="s">
        <v>22586</v>
      </c>
      <c r="F58">
        <v>199</v>
      </c>
      <c r="G58">
        <v>0</v>
      </c>
      <c r="H58" t="s">
        <v>637</v>
      </c>
      <c r="I58" t="s">
        <v>10935</v>
      </c>
      <c r="J58" t="s">
        <v>663</v>
      </c>
      <c r="K58" t="s">
        <v>639</v>
      </c>
      <c r="L58" t="s">
        <v>640</v>
      </c>
      <c r="M58" t="s">
        <v>22587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22588</v>
      </c>
      <c r="T58" t="s">
        <v>22587</v>
      </c>
    </row>
    <row r="59" spans="1:20" x14ac:dyDescent="0.25">
      <c r="A59" t="s">
        <v>601</v>
      </c>
      <c r="B59" t="s">
        <v>602</v>
      </c>
      <c r="C59">
        <v>159</v>
      </c>
      <c r="D59">
        <v>1</v>
      </c>
      <c r="E59" t="s">
        <v>22586</v>
      </c>
      <c r="F59">
        <v>199</v>
      </c>
      <c r="G59">
        <v>0</v>
      </c>
      <c r="H59" t="s">
        <v>637</v>
      </c>
      <c r="I59" t="s">
        <v>10935</v>
      </c>
      <c r="J59" t="s">
        <v>663</v>
      </c>
      <c r="K59" t="s">
        <v>639</v>
      </c>
      <c r="L59" t="s">
        <v>640</v>
      </c>
      <c r="M59" t="s">
        <v>22587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22588</v>
      </c>
      <c r="T59" t="s">
        <v>22587</v>
      </c>
    </row>
    <row r="60" spans="1:20" x14ac:dyDescent="0.25">
      <c r="A60" t="s">
        <v>147</v>
      </c>
      <c r="B60" t="s">
        <v>148</v>
      </c>
      <c r="C60">
        <v>50</v>
      </c>
      <c r="D60">
        <v>18</v>
      </c>
      <c r="E60" t="s">
        <v>22589</v>
      </c>
      <c r="F60">
        <v>600</v>
      </c>
      <c r="G60">
        <v>0</v>
      </c>
      <c r="H60" t="s">
        <v>637</v>
      </c>
      <c r="I60" t="s">
        <v>10220</v>
      </c>
      <c r="J60" t="s">
        <v>8974</v>
      </c>
      <c r="K60" t="s">
        <v>639</v>
      </c>
      <c r="L60" t="s">
        <v>640</v>
      </c>
      <c r="M60" t="s">
        <v>22590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22591</v>
      </c>
      <c r="T60" t="s">
        <v>22590</v>
      </c>
    </row>
    <row r="61" spans="1:20" x14ac:dyDescent="0.25">
      <c r="A61" t="s">
        <v>240</v>
      </c>
      <c r="B61" t="s">
        <v>246</v>
      </c>
      <c r="C61">
        <v>159</v>
      </c>
      <c r="D61">
        <v>1</v>
      </c>
      <c r="E61" t="s">
        <v>22592</v>
      </c>
      <c r="F61">
        <v>89</v>
      </c>
      <c r="G61">
        <v>0</v>
      </c>
      <c r="H61" t="s">
        <v>637</v>
      </c>
      <c r="I61" t="s">
        <v>22593</v>
      </c>
      <c r="J61" t="s">
        <v>722</v>
      </c>
      <c r="K61" t="s">
        <v>639</v>
      </c>
      <c r="L61" t="s">
        <v>640</v>
      </c>
      <c r="M61" t="s">
        <v>22594</v>
      </c>
      <c r="N61" t="s">
        <v>639</v>
      </c>
      <c r="O61" t="s">
        <v>647</v>
      </c>
      <c r="P61" t="s">
        <v>5</v>
      </c>
      <c r="Q61" t="s">
        <v>648</v>
      </c>
      <c r="R61" t="s">
        <v>640</v>
      </c>
      <c r="S61" t="s">
        <v>22595</v>
      </c>
      <c r="T61" t="s">
        <v>22594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22596</v>
      </c>
      <c r="F62">
        <v>200</v>
      </c>
      <c r="G62">
        <v>0</v>
      </c>
      <c r="H62" t="s">
        <v>637</v>
      </c>
      <c r="I62" t="s">
        <v>22597</v>
      </c>
      <c r="J62" t="s">
        <v>663</v>
      </c>
      <c r="K62" t="s">
        <v>639</v>
      </c>
      <c r="L62" t="s">
        <v>640</v>
      </c>
      <c r="M62" t="s">
        <v>22598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22599</v>
      </c>
      <c r="T62" t="s">
        <v>22598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22600</v>
      </c>
      <c r="F63">
        <v>200</v>
      </c>
      <c r="G63">
        <v>0</v>
      </c>
      <c r="H63" t="s">
        <v>637</v>
      </c>
      <c r="I63" t="s">
        <v>20007</v>
      </c>
      <c r="J63" t="s">
        <v>655</v>
      </c>
      <c r="K63" t="s">
        <v>639</v>
      </c>
      <c r="L63" t="s">
        <v>640</v>
      </c>
      <c r="M63" t="s">
        <v>22601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22602</v>
      </c>
      <c r="T63" t="s">
        <v>22601</v>
      </c>
    </row>
    <row r="64" spans="1:20" x14ac:dyDescent="0.25">
      <c r="A64" t="s">
        <v>241</v>
      </c>
      <c r="B64" t="s">
        <v>247</v>
      </c>
      <c r="C64">
        <v>159</v>
      </c>
      <c r="D64">
        <v>1</v>
      </c>
      <c r="E64" t="s">
        <v>22603</v>
      </c>
      <c r="F64">
        <v>198</v>
      </c>
      <c r="G64">
        <v>0</v>
      </c>
      <c r="H64" t="s">
        <v>637</v>
      </c>
      <c r="I64" t="s">
        <v>22604</v>
      </c>
      <c r="J64" t="s">
        <v>689</v>
      </c>
      <c r="K64" t="s">
        <v>639</v>
      </c>
      <c r="L64" t="s">
        <v>640</v>
      </c>
      <c r="M64" t="s">
        <v>22605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639</v>
      </c>
      <c r="T64" t="s">
        <v>22605</v>
      </c>
    </row>
    <row r="65" spans="1:20" x14ac:dyDescent="0.25">
      <c r="A65" t="s">
        <v>240</v>
      </c>
      <c r="B65" t="s">
        <v>246</v>
      </c>
      <c r="C65">
        <v>159</v>
      </c>
      <c r="D65">
        <v>1</v>
      </c>
      <c r="E65" t="s">
        <v>22603</v>
      </c>
      <c r="F65">
        <v>198</v>
      </c>
      <c r="G65">
        <v>0</v>
      </c>
      <c r="H65" t="s">
        <v>637</v>
      </c>
      <c r="I65" t="s">
        <v>22604</v>
      </c>
      <c r="J65" t="s">
        <v>689</v>
      </c>
      <c r="K65" t="s">
        <v>639</v>
      </c>
      <c r="L65" t="s">
        <v>640</v>
      </c>
      <c r="M65" t="s">
        <v>22605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639</v>
      </c>
      <c r="T65" t="s">
        <v>22605</v>
      </c>
    </row>
    <row r="66" spans="1:20" x14ac:dyDescent="0.25">
      <c r="A66" t="s">
        <v>18</v>
      </c>
      <c r="B66" t="s">
        <v>19</v>
      </c>
      <c r="C66">
        <v>66.666666666666671</v>
      </c>
      <c r="D66">
        <v>3</v>
      </c>
      <c r="E66" t="s">
        <v>22606</v>
      </c>
      <c r="F66">
        <v>100</v>
      </c>
      <c r="G66">
        <v>0</v>
      </c>
      <c r="H66" t="s">
        <v>637</v>
      </c>
      <c r="I66" t="s">
        <v>22607</v>
      </c>
      <c r="J66" t="s">
        <v>653</v>
      </c>
      <c r="K66" t="s">
        <v>639</v>
      </c>
      <c r="L66" t="s">
        <v>640</v>
      </c>
      <c r="M66" t="s">
        <v>22608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22609</v>
      </c>
      <c r="T66" t="s">
        <v>22608</v>
      </c>
    </row>
    <row r="67" spans="1:20" x14ac:dyDescent="0.25">
      <c r="A67" t="s">
        <v>18</v>
      </c>
      <c r="B67" t="s">
        <v>19</v>
      </c>
      <c r="C67">
        <v>66.666666666666671</v>
      </c>
      <c r="D67">
        <v>3</v>
      </c>
      <c r="E67" t="s">
        <v>22610</v>
      </c>
      <c r="F67">
        <v>399</v>
      </c>
      <c r="G67">
        <v>0</v>
      </c>
      <c r="H67" t="s">
        <v>637</v>
      </c>
      <c r="I67" t="s">
        <v>22611</v>
      </c>
      <c r="J67" t="s">
        <v>735</v>
      </c>
      <c r="K67" t="s">
        <v>639</v>
      </c>
      <c r="L67" t="s">
        <v>640</v>
      </c>
      <c r="M67" t="s">
        <v>22612</v>
      </c>
      <c r="N67" t="s">
        <v>639</v>
      </c>
      <c r="O67" t="s">
        <v>647</v>
      </c>
      <c r="P67" t="s">
        <v>5</v>
      </c>
      <c r="Q67" t="s">
        <v>648</v>
      </c>
      <c r="R67" t="s">
        <v>640</v>
      </c>
      <c r="S67" t="s">
        <v>22613</v>
      </c>
      <c r="T67" t="s">
        <v>22614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22610</v>
      </c>
      <c r="F68">
        <v>399</v>
      </c>
      <c r="G68">
        <v>0</v>
      </c>
      <c r="H68" t="s">
        <v>637</v>
      </c>
      <c r="I68" t="s">
        <v>22611</v>
      </c>
      <c r="J68" t="s">
        <v>735</v>
      </c>
      <c r="K68" t="s">
        <v>639</v>
      </c>
      <c r="L68" t="s">
        <v>640</v>
      </c>
      <c r="M68" t="s">
        <v>22612</v>
      </c>
      <c r="N68" t="s">
        <v>639</v>
      </c>
      <c r="O68" t="s">
        <v>647</v>
      </c>
      <c r="P68" t="s">
        <v>5</v>
      </c>
      <c r="Q68" t="s">
        <v>648</v>
      </c>
      <c r="R68" t="s">
        <v>640</v>
      </c>
      <c r="S68" t="s">
        <v>22613</v>
      </c>
      <c r="T68" t="s">
        <v>22614</v>
      </c>
    </row>
    <row r="69" spans="1:20" x14ac:dyDescent="0.25">
      <c r="A69" t="s">
        <v>240</v>
      </c>
      <c r="B69" t="s">
        <v>246</v>
      </c>
      <c r="C69">
        <v>159</v>
      </c>
      <c r="D69">
        <v>1</v>
      </c>
      <c r="E69" t="s">
        <v>22610</v>
      </c>
      <c r="F69">
        <v>399</v>
      </c>
      <c r="G69">
        <v>0</v>
      </c>
      <c r="H69" t="s">
        <v>637</v>
      </c>
      <c r="I69" t="s">
        <v>22611</v>
      </c>
      <c r="J69" t="s">
        <v>735</v>
      </c>
      <c r="K69" t="s">
        <v>639</v>
      </c>
      <c r="L69" t="s">
        <v>640</v>
      </c>
      <c r="M69" t="s">
        <v>22612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22613</v>
      </c>
      <c r="T69" t="s">
        <v>22614</v>
      </c>
    </row>
    <row r="70" spans="1:20" x14ac:dyDescent="0.25">
      <c r="A70" t="s">
        <v>22</v>
      </c>
      <c r="B70" t="s">
        <v>27</v>
      </c>
      <c r="C70">
        <v>120</v>
      </c>
      <c r="D70">
        <v>1</v>
      </c>
      <c r="E70" t="s">
        <v>22610</v>
      </c>
      <c r="F70">
        <v>399</v>
      </c>
      <c r="G70">
        <v>0</v>
      </c>
      <c r="H70" t="s">
        <v>637</v>
      </c>
      <c r="I70" t="s">
        <v>22611</v>
      </c>
      <c r="J70" t="s">
        <v>735</v>
      </c>
      <c r="K70" t="s">
        <v>639</v>
      </c>
      <c r="L70" t="s">
        <v>640</v>
      </c>
      <c r="M70" t="s">
        <v>22612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22613</v>
      </c>
      <c r="T70" t="s">
        <v>22614</v>
      </c>
    </row>
    <row r="71" spans="1:20" x14ac:dyDescent="0.25">
      <c r="A71" t="s">
        <v>240</v>
      </c>
      <c r="B71" t="s">
        <v>246</v>
      </c>
      <c r="C71">
        <v>159</v>
      </c>
      <c r="D71">
        <v>1</v>
      </c>
      <c r="E71" t="s">
        <v>22615</v>
      </c>
      <c r="F71">
        <v>99</v>
      </c>
      <c r="G71">
        <v>0</v>
      </c>
      <c r="H71" t="s">
        <v>637</v>
      </c>
      <c r="I71" t="s">
        <v>12557</v>
      </c>
      <c r="J71" t="s">
        <v>727</v>
      </c>
      <c r="K71" t="s">
        <v>639</v>
      </c>
      <c r="L71" t="s">
        <v>640</v>
      </c>
      <c r="M71" t="s">
        <v>22616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22617</v>
      </c>
      <c r="T71" t="s">
        <v>22616</v>
      </c>
    </row>
    <row r="72" spans="1:20" x14ac:dyDescent="0.25">
      <c r="A72" t="s">
        <v>77</v>
      </c>
      <c r="B72" t="s">
        <v>78</v>
      </c>
      <c r="C72">
        <v>33.333333333333336</v>
      </c>
      <c r="D72">
        <v>3</v>
      </c>
      <c r="E72" t="s">
        <v>22618</v>
      </c>
      <c r="F72">
        <v>134.99</v>
      </c>
      <c r="G72">
        <v>0</v>
      </c>
      <c r="H72" t="s">
        <v>637</v>
      </c>
      <c r="I72" t="s">
        <v>22619</v>
      </c>
      <c r="J72" t="s">
        <v>706</v>
      </c>
      <c r="K72" t="s">
        <v>639</v>
      </c>
      <c r="L72" t="s">
        <v>640</v>
      </c>
      <c r="M72" t="s">
        <v>22620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22621</v>
      </c>
      <c r="T72" t="s">
        <v>22620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22622</v>
      </c>
      <c r="F73">
        <v>199</v>
      </c>
      <c r="G73">
        <v>0</v>
      </c>
      <c r="H73" t="s">
        <v>637</v>
      </c>
      <c r="I73" t="s">
        <v>22623</v>
      </c>
      <c r="J73" t="s">
        <v>655</v>
      </c>
      <c r="K73" t="s">
        <v>639</v>
      </c>
      <c r="L73" t="s">
        <v>640</v>
      </c>
      <c r="M73" t="s">
        <v>22624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22625</v>
      </c>
      <c r="T73" t="s">
        <v>22624</v>
      </c>
    </row>
    <row r="74" spans="1:20" x14ac:dyDescent="0.25">
      <c r="A74" t="s">
        <v>601</v>
      </c>
      <c r="B74" t="s">
        <v>602</v>
      </c>
      <c r="C74">
        <v>159</v>
      </c>
      <c r="D74">
        <v>1</v>
      </c>
      <c r="E74" t="s">
        <v>22622</v>
      </c>
      <c r="F74">
        <v>199</v>
      </c>
      <c r="G74">
        <v>0</v>
      </c>
      <c r="H74" t="s">
        <v>637</v>
      </c>
      <c r="I74" t="s">
        <v>22623</v>
      </c>
      <c r="J74" t="s">
        <v>655</v>
      </c>
      <c r="K74" t="s">
        <v>639</v>
      </c>
      <c r="L74" t="s">
        <v>640</v>
      </c>
      <c r="M74" t="s">
        <v>22624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22625</v>
      </c>
      <c r="T74" t="s">
        <v>22624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22626</v>
      </c>
      <c r="F75">
        <v>200</v>
      </c>
      <c r="G75">
        <v>0</v>
      </c>
      <c r="H75" t="s">
        <v>637</v>
      </c>
      <c r="I75" t="s">
        <v>22627</v>
      </c>
      <c r="J75" t="s">
        <v>789</v>
      </c>
      <c r="K75" t="s">
        <v>639</v>
      </c>
      <c r="L75" t="s">
        <v>640</v>
      </c>
      <c r="M75" t="s">
        <v>22628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22629</v>
      </c>
      <c r="T75" t="s">
        <v>22628</v>
      </c>
    </row>
    <row r="76" spans="1:20" x14ac:dyDescent="0.25">
      <c r="A76" t="s">
        <v>22</v>
      </c>
      <c r="B76" t="s">
        <v>27</v>
      </c>
      <c r="C76">
        <v>66.333333333333329</v>
      </c>
      <c r="D76">
        <v>3</v>
      </c>
      <c r="E76" t="s">
        <v>22630</v>
      </c>
      <c r="F76">
        <v>197</v>
      </c>
      <c r="G76">
        <v>0</v>
      </c>
      <c r="H76" t="s">
        <v>637</v>
      </c>
      <c r="I76" t="s">
        <v>11927</v>
      </c>
      <c r="J76" t="s">
        <v>780</v>
      </c>
      <c r="K76" t="s">
        <v>639</v>
      </c>
      <c r="L76" t="s">
        <v>640</v>
      </c>
      <c r="M76" t="s">
        <v>22631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22632</v>
      </c>
      <c r="T76" t="s">
        <v>22631</v>
      </c>
    </row>
    <row r="77" spans="1:20" x14ac:dyDescent="0.25">
      <c r="A77" t="s">
        <v>601</v>
      </c>
      <c r="B77" t="s">
        <v>602</v>
      </c>
      <c r="C77">
        <v>159</v>
      </c>
      <c r="D77">
        <v>1</v>
      </c>
      <c r="E77" t="s">
        <v>22633</v>
      </c>
      <c r="F77">
        <v>99</v>
      </c>
      <c r="G77">
        <v>0</v>
      </c>
      <c r="H77" t="s">
        <v>637</v>
      </c>
      <c r="I77" t="s">
        <v>22634</v>
      </c>
      <c r="J77" t="s">
        <v>702</v>
      </c>
      <c r="K77" t="s">
        <v>639</v>
      </c>
      <c r="L77" t="s">
        <v>640</v>
      </c>
      <c r="M77" t="s">
        <v>22635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22636</v>
      </c>
      <c r="T77" t="s">
        <v>22637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22638</v>
      </c>
      <c r="F78">
        <v>200</v>
      </c>
      <c r="G78">
        <v>0</v>
      </c>
      <c r="H78" t="s">
        <v>637</v>
      </c>
      <c r="I78" t="s">
        <v>22639</v>
      </c>
      <c r="J78" t="s">
        <v>654</v>
      </c>
      <c r="K78" t="s">
        <v>639</v>
      </c>
      <c r="L78" t="s">
        <v>640</v>
      </c>
      <c r="M78" t="s">
        <v>22640</v>
      </c>
      <c r="N78" t="s">
        <v>639</v>
      </c>
      <c r="O78" t="s">
        <v>647</v>
      </c>
      <c r="P78" t="s">
        <v>5</v>
      </c>
      <c r="Q78" t="s">
        <v>648</v>
      </c>
      <c r="R78" t="s">
        <v>640</v>
      </c>
      <c r="S78" t="s">
        <v>22641</v>
      </c>
      <c r="T78" t="s">
        <v>22640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22642</v>
      </c>
      <c r="F79">
        <v>100</v>
      </c>
      <c r="G79">
        <v>0</v>
      </c>
      <c r="H79" t="s">
        <v>637</v>
      </c>
      <c r="I79" t="s">
        <v>22643</v>
      </c>
      <c r="J79" t="s">
        <v>655</v>
      </c>
      <c r="K79" t="s">
        <v>639</v>
      </c>
      <c r="L79" t="s">
        <v>640</v>
      </c>
      <c r="M79" t="s">
        <v>22644</v>
      </c>
      <c r="N79" t="s">
        <v>639</v>
      </c>
      <c r="O79" t="s">
        <v>660</v>
      </c>
      <c r="P79" t="s">
        <v>5</v>
      </c>
      <c r="Q79" t="s">
        <v>642</v>
      </c>
      <c r="R79" t="s">
        <v>22645</v>
      </c>
      <c r="S79" t="s">
        <v>22646</v>
      </c>
      <c r="T79" t="s">
        <v>22644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22647</v>
      </c>
      <c r="F80">
        <v>200</v>
      </c>
      <c r="G80">
        <v>0</v>
      </c>
      <c r="H80" t="s">
        <v>637</v>
      </c>
      <c r="I80" t="s">
        <v>22648</v>
      </c>
      <c r="J80" t="s">
        <v>683</v>
      </c>
      <c r="K80" t="s">
        <v>639</v>
      </c>
      <c r="L80" t="s">
        <v>640</v>
      </c>
      <c r="M80" t="s">
        <v>22649</v>
      </c>
      <c r="N80" t="s">
        <v>639</v>
      </c>
      <c r="O80" t="s">
        <v>647</v>
      </c>
      <c r="P80" t="s">
        <v>5</v>
      </c>
      <c r="Q80" t="s">
        <v>648</v>
      </c>
      <c r="R80" t="s">
        <v>640</v>
      </c>
      <c r="S80" t="s">
        <v>22650</v>
      </c>
      <c r="T80" t="s">
        <v>22649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22651</v>
      </c>
      <c r="F81">
        <v>100</v>
      </c>
      <c r="G81">
        <v>0</v>
      </c>
      <c r="H81" t="s">
        <v>637</v>
      </c>
      <c r="I81" t="s">
        <v>22652</v>
      </c>
      <c r="J81" t="s">
        <v>774</v>
      </c>
      <c r="K81" t="s">
        <v>639</v>
      </c>
      <c r="L81" t="s">
        <v>640</v>
      </c>
      <c r="M81" t="s">
        <v>22649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22653</v>
      </c>
      <c r="T81" t="s">
        <v>22649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22654</v>
      </c>
      <c r="F82">
        <v>100</v>
      </c>
      <c r="G82">
        <v>0</v>
      </c>
      <c r="H82" t="s">
        <v>637</v>
      </c>
      <c r="I82" t="s">
        <v>22655</v>
      </c>
      <c r="J82" t="s">
        <v>653</v>
      </c>
      <c r="K82" t="s">
        <v>639</v>
      </c>
      <c r="L82" t="s">
        <v>640</v>
      </c>
      <c r="M82" t="s">
        <v>22649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22656</v>
      </c>
      <c r="T82" t="s">
        <v>22649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22657</v>
      </c>
      <c r="F83">
        <v>100</v>
      </c>
      <c r="G83">
        <v>0</v>
      </c>
      <c r="H83" t="s">
        <v>637</v>
      </c>
      <c r="I83" t="s">
        <v>22658</v>
      </c>
      <c r="J83" t="s">
        <v>663</v>
      </c>
      <c r="K83" t="s">
        <v>639</v>
      </c>
      <c r="L83" t="s">
        <v>640</v>
      </c>
      <c r="M83" t="s">
        <v>22649</v>
      </c>
      <c r="N83" t="s">
        <v>639</v>
      </c>
      <c r="O83" t="s">
        <v>662</v>
      </c>
      <c r="P83" t="s">
        <v>5</v>
      </c>
      <c r="Q83" t="s">
        <v>648</v>
      </c>
      <c r="R83" t="s">
        <v>640</v>
      </c>
      <c r="S83" t="s">
        <v>22659</v>
      </c>
      <c r="T83" t="s">
        <v>22649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22660</v>
      </c>
      <c r="F84">
        <v>100</v>
      </c>
      <c r="G84">
        <v>0</v>
      </c>
      <c r="H84" t="s">
        <v>637</v>
      </c>
      <c r="I84" t="s">
        <v>22661</v>
      </c>
      <c r="J84" t="s">
        <v>11881</v>
      </c>
      <c r="K84" t="s">
        <v>639</v>
      </c>
      <c r="L84" t="s">
        <v>640</v>
      </c>
      <c r="M84" t="s">
        <v>22662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22663</v>
      </c>
      <c r="T84" t="s">
        <v>22662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22664</v>
      </c>
      <c r="F85">
        <v>129</v>
      </c>
      <c r="G85">
        <v>29</v>
      </c>
      <c r="H85" t="s">
        <v>637</v>
      </c>
      <c r="I85" t="s">
        <v>22665</v>
      </c>
      <c r="J85" t="s">
        <v>670</v>
      </c>
      <c r="K85" t="s">
        <v>639</v>
      </c>
      <c r="L85" t="s">
        <v>640</v>
      </c>
      <c r="M85" t="s">
        <v>22662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22666</v>
      </c>
      <c r="T85" t="s">
        <v>22662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22667</v>
      </c>
      <c r="F86">
        <v>100</v>
      </c>
      <c r="G86">
        <v>0</v>
      </c>
      <c r="H86" t="s">
        <v>637</v>
      </c>
      <c r="I86" t="s">
        <v>22668</v>
      </c>
      <c r="J86" t="s">
        <v>697</v>
      </c>
      <c r="K86" t="s">
        <v>639</v>
      </c>
      <c r="L86" t="s">
        <v>640</v>
      </c>
      <c r="M86" t="s">
        <v>22669</v>
      </c>
      <c r="N86" t="s">
        <v>639</v>
      </c>
      <c r="O86" t="s">
        <v>641</v>
      </c>
      <c r="P86" t="s">
        <v>5</v>
      </c>
      <c r="Q86" t="s">
        <v>642</v>
      </c>
      <c r="R86" t="s">
        <v>22670</v>
      </c>
      <c r="S86" t="s">
        <v>22671</v>
      </c>
      <c r="T86" t="s">
        <v>22669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22672</v>
      </c>
      <c r="F87">
        <v>100</v>
      </c>
      <c r="G87">
        <v>0</v>
      </c>
      <c r="H87" t="s">
        <v>637</v>
      </c>
      <c r="I87" t="s">
        <v>22673</v>
      </c>
      <c r="J87" t="s">
        <v>664</v>
      </c>
      <c r="K87" t="s">
        <v>639</v>
      </c>
      <c r="L87" t="s">
        <v>640</v>
      </c>
      <c r="M87" t="s">
        <v>22674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22675</v>
      </c>
      <c r="T87" t="s">
        <v>22674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22676</v>
      </c>
      <c r="F88">
        <v>101</v>
      </c>
      <c r="G88">
        <v>1</v>
      </c>
      <c r="H88" t="s">
        <v>637</v>
      </c>
      <c r="I88" t="s">
        <v>892</v>
      </c>
      <c r="J88" t="s">
        <v>670</v>
      </c>
      <c r="K88" t="s">
        <v>639</v>
      </c>
      <c r="L88" t="s">
        <v>640</v>
      </c>
      <c r="M88" t="s">
        <v>22677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22678</v>
      </c>
      <c r="T88" t="s">
        <v>22677</v>
      </c>
    </row>
    <row r="89" spans="1:20" x14ac:dyDescent="0.25">
      <c r="A89" t="s">
        <v>601</v>
      </c>
      <c r="B89" t="s">
        <v>602</v>
      </c>
      <c r="C89">
        <v>159</v>
      </c>
      <c r="D89">
        <v>1</v>
      </c>
      <c r="E89" t="s">
        <v>22679</v>
      </c>
      <c r="F89">
        <v>99</v>
      </c>
      <c r="G89">
        <v>0</v>
      </c>
      <c r="H89" t="s">
        <v>637</v>
      </c>
      <c r="I89" t="s">
        <v>22680</v>
      </c>
      <c r="J89" t="s">
        <v>698</v>
      </c>
      <c r="K89" t="s">
        <v>639</v>
      </c>
      <c r="L89" t="s">
        <v>640</v>
      </c>
      <c r="M89" t="s">
        <v>22681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22682</v>
      </c>
      <c r="T89" t="s">
        <v>22683</v>
      </c>
    </row>
    <row r="90" spans="1:20" x14ac:dyDescent="0.25">
      <c r="A90" t="s">
        <v>240</v>
      </c>
      <c r="B90" t="s">
        <v>246</v>
      </c>
      <c r="C90">
        <v>139</v>
      </c>
      <c r="D90">
        <v>2</v>
      </c>
      <c r="E90" t="s">
        <v>22684</v>
      </c>
      <c r="F90">
        <v>215</v>
      </c>
      <c r="G90">
        <v>0</v>
      </c>
      <c r="H90" t="s">
        <v>751</v>
      </c>
      <c r="I90" t="s">
        <v>2401</v>
      </c>
      <c r="J90" t="s">
        <v>2402</v>
      </c>
      <c r="K90" t="s">
        <v>863</v>
      </c>
      <c r="L90" t="s">
        <v>2403</v>
      </c>
      <c r="M90" t="s">
        <v>22685</v>
      </c>
      <c r="N90" t="s">
        <v>1010</v>
      </c>
      <c r="O90" t="s">
        <v>753</v>
      </c>
      <c r="P90" t="s">
        <v>744</v>
      </c>
      <c r="Q90" t="s">
        <v>745</v>
      </c>
      <c r="R90" t="s">
        <v>640</v>
      </c>
      <c r="S90" t="s">
        <v>22686</v>
      </c>
      <c r="T90" t="s">
        <v>22685</v>
      </c>
    </row>
    <row r="91" spans="1:20" x14ac:dyDescent="0.25">
      <c r="A91" t="s">
        <v>18</v>
      </c>
      <c r="B91" t="s">
        <v>19</v>
      </c>
      <c r="C91">
        <v>33</v>
      </c>
      <c r="D91">
        <v>10</v>
      </c>
      <c r="E91" t="s">
        <v>22687</v>
      </c>
      <c r="F91">
        <v>330</v>
      </c>
      <c r="G91">
        <v>0</v>
      </c>
      <c r="H91" t="s">
        <v>637</v>
      </c>
      <c r="I91" t="s">
        <v>22688</v>
      </c>
      <c r="J91" t="s">
        <v>788</v>
      </c>
      <c r="K91" t="s">
        <v>639</v>
      </c>
      <c r="L91" t="s">
        <v>640</v>
      </c>
      <c r="M91" t="s">
        <v>22689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22690</v>
      </c>
      <c r="T91" t="s">
        <v>22689</v>
      </c>
    </row>
    <row r="92" spans="1:20" x14ac:dyDescent="0.25">
      <c r="A92" t="s">
        <v>601</v>
      </c>
      <c r="B92" t="s">
        <v>602</v>
      </c>
      <c r="C92">
        <v>159</v>
      </c>
      <c r="D92">
        <v>1</v>
      </c>
      <c r="E92" t="s">
        <v>22691</v>
      </c>
      <c r="F92">
        <v>155</v>
      </c>
      <c r="G92">
        <v>26</v>
      </c>
      <c r="H92" t="s">
        <v>637</v>
      </c>
      <c r="I92" t="s">
        <v>22692</v>
      </c>
      <c r="J92" t="s">
        <v>664</v>
      </c>
      <c r="K92" t="s">
        <v>639</v>
      </c>
      <c r="L92" t="s">
        <v>640</v>
      </c>
      <c r="M92" t="s">
        <v>22689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22693</v>
      </c>
      <c r="T92" t="s">
        <v>22689</v>
      </c>
    </row>
    <row r="93" spans="1:20" x14ac:dyDescent="0.25">
      <c r="A93" t="s">
        <v>22</v>
      </c>
      <c r="B93" t="s">
        <v>27</v>
      </c>
      <c r="C93">
        <v>66.333333333333329</v>
      </c>
      <c r="D93">
        <v>6</v>
      </c>
      <c r="E93" t="s">
        <v>22694</v>
      </c>
      <c r="F93">
        <v>394</v>
      </c>
      <c r="G93">
        <v>0</v>
      </c>
      <c r="H93" t="s">
        <v>637</v>
      </c>
      <c r="I93" t="s">
        <v>22695</v>
      </c>
      <c r="J93" t="s">
        <v>653</v>
      </c>
      <c r="K93" t="s">
        <v>639</v>
      </c>
      <c r="L93" t="s">
        <v>640</v>
      </c>
      <c r="M93" t="s">
        <v>22696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22697</v>
      </c>
      <c r="T93" t="s">
        <v>22696</v>
      </c>
    </row>
    <row r="94" spans="1:20" x14ac:dyDescent="0.25">
      <c r="A94" t="s">
        <v>18</v>
      </c>
      <c r="B94" t="s">
        <v>19</v>
      </c>
      <c r="C94">
        <v>66.666666666666671</v>
      </c>
      <c r="D94">
        <v>3</v>
      </c>
      <c r="E94" t="s">
        <v>22698</v>
      </c>
      <c r="F94">
        <v>100</v>
      </c>
      <c r="G94">
        <v>0</v>
      </c>
      <c r="H94" t="s">
        <v>637</v>
      </c>
      <c r="I94" t="s">
        <v>22699</v>
      </c>
      <c r="J94" t="s">
        <v>653</v>
      </c>
      <c r="K94" t="s">
        <v>639</v>
      </c>
      <c r="L94" t="s">
        <v>640</v>
      </c>
      <c r="M94" t="s">
        <v>22696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22700</v>
      </c>
      <c r="T94" t="s">
        <v>22696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22701</v>
      </c>
      <c r="F95">
        <v>100</v>
      </c>
      <c r="G95">
        <v>0</v>
      </c>
      <c r="H95" t="s">
        <v>637</v>
      </c>
      <c r="I95" t="s">
        <v>22702</v>
      </c>
      <c r="J95" t="s">
        <v>732</v>
      </c>
      <c r="K95" t="s">
        <v>639</v>
      </c>
      <c r="L95" t="s">
        <v>640</v>
      </c>
      <c r="M95" t="s">
        <v>22703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22704</v>
      </c>
      <c r="T95" t="s">
        <v>22705</v>
      </c>
    </row>
    <row r="96" spans="1:20" x14ac:dyDescent="0.25">
      <c r="A96" t="s">
        <v>601</v>
      </c>
      <c r="B96" t="s">
        <v>602</v>
      </c>
      <c r="C96">
        <v>139</v>
      </c>
      <c r="D96">
        <v>1</v>
      </c>
      <c r="E96" t="s">
        <v>22706</v>
      </c>
      <c r="F96">
        <v>215</v>
      </c>
      <c r="G96">
        <v>0</v>
      </c>
      <c r="H96" t="s">
        <v>751</v>
      </c>
      <c r="I96" t="s">
        <v>22707</v>
      </c>
      <c r="J96" t="s">
        <v>22708</v>
      </c>
      <c r="K96" t="s">
        <v>888</v>
      </c>
      <c r="L96" t="s">
        <v>22709</v>
      </c>
      <c r="M96" t="s">
        <v>22705</v>
      </c>
      <c r="N96" t="s">
        <v>1010</v>
      </c>
      <c r="O96" t="s">
        <v>753</v>
      </c>
      <c r="P96" t="s">
        <v>744</v>
      </c>
      <c r="Q96" t="s">
        <v>745</v>
      </c>
      <c r="R96" t="s">
        <v>640</v>
      </c>
      <c r="S96" t="s">
        <v>22710</v>
      </c>
      <c r="T96" t="s">
        <v>22711</v>
      </c>
    </row>
    <row r="97" spans="1:20" x14ac:dyDescent="0.25">
      <c r="A97" t="s">
        <v>240</v>
      </c>
      <c r="B97" t="s">
        <v>246</v>
      </c>
      <c r="C97">
        <v>139</v>
      </c>
      <c r="D97">
        <v>1</v>
      </c>
      <c r="E97" t="s">
        <v>22706</v>
      </c>
      <c r="F97">
        <v>215</v>
      </c>
      <c r="G97">
        <v>0</v>
      </c>
      <c r="H97" t="s">
        <v>751</v>
      </c>
      <c r="I97" t="s">
        <v>22707</v>
      </c>
      <c r="J97" t="s">
        <v>22708</v>
      </c>
      <c r="K97" t="s">
        <v>888</v>
      </c>
      <c r="L97" t="s">
        <v>22709</v>
      </c>
      <c r="M97" t="s">
        <v>22705</v>
      </c>
      <c r="N97" t="s">
        <v>1010</v>
      </c>
      <c r="O97" t="s">
        <v>753</v>
      </c>
      <c r="P97" t="s">
        <v>744</v>
      </c>
      <c r="Q97" t="s">
        <v>745</v>
      </c>
      <c r="R97" t="s">
        <v>640</v>
      </c>
      <c r="S97" t="s">
        <v>22710</v>
      </c>
      <c r="T97" t="s">
        <v>22711</v>
      </c>
    </row>
    <row r="98" spans="1:20" x14ac:dyDescent="0.25">
      <c r="A98" t="s">
        <v>18</v>
      </c>
      <c r="B98" t="s">
        <v>19</v>
      </c>
      <c r="C98">
        <v>66.666666666666671</v>
      </c>
      <c r="D98">
        <v>3</v>
      </c>
      <c r="E98" t="s">
        <v>22712</v>
      </c>
      <c r="F98">
        <v>100</v>
      </c>
      <c r="G98">
        <v>0</v>
      </c>
      <c r="H98" t="s">
        <v>637</v>
      </c>
      <c r="I98" t="s">
        <v>22713</v>
      </c>
      <c r="J98" t="s">
        <v>685</v>
      </c>
      <c r="K98" t="s">
        <v>639</v>
      </c>
      <c r="L98" t="s">
        <v>640</v>
      </c>
      <c r="M98" t="s">
        <v>22711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22714</v>
      </c>
      <c r="T98" t="s">
        <v>22711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22715</v>
      </c>
      <c r="F99">
        <v>200</v>
      </c>
      <c r="G99">
        <v>0</v>
      </c>
      <c r="H99" t="s">
        <v>637</v>
      </c>
      <c r="I99" t="s">
        <v>22716</v>
      </c>
      <c r="J99" t="s">
        <v>712</v>
      </c>
      <c r="K99" t="s">
        <v>639</v>
      </c>
      <c r="L99" t="s">
        <v>640</v>
      </c>
      <c r="M99" t="s">
        <v>22717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22718</v>
      </c>
      <c r="T99" t="s">
        <v>22717</v>
      </c>
    </row>
    <row r="100" spans="1:20" x14ac:dyDescent="0.25">
      <c r="A100" t="s">
        <v>240</v>
      </c>
      <c r="B100" t="s">
        <v>246</v>
      </c>
      <c r="C100">
        <v>159</v>
      </c>
      <c r="D100">
        <v>1</v>
      </c>
      <c r="E100" t="s">
        <v>22719</v>
      </c>
      <c r="F100">
        <v>89</v>
      </c>
      <c r="G100">
        <v>0</v>
      </c>
      <c r="H100" t="s">
        <v>637</v>
      </c>
      <c r="I100" t="s">
        <v>22720</v>
      </c>
      <c r="J100" t="s">
        <v>708</v>
      </c>
      <c r="K100" t="s">
        <v>639</v>
      </c>
      <c r="L100" t="s">
        <v>640</v>
      </c>
      <c r="M100" t="s">
        <v>22721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22722</v>
      </c>
      <c r="T100" t="s">
        <v>22721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22723</v>
      </c>
      <c r="F101">
        <v>99</v>
      </c>
      <c r="G101">
        <v>0</v>
      </c>
      <c r="H101" t="s">
        <v>637</v>
      </c>
      <c r="I101" t="s">
        <v>22724</v>
      </c>
      <c r="J101" t="s">
        <v>653</v>
      </c>
      <c r="K101" t="s">
        <v>639</v>
      </c>
      <c r="L101" t="s">
        <v>640</v>
      </c>
      <c r="M101" t="s">
        <v>22721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22725</v>
      </c>
      <c r="T101" t="s">
        <v>22721</v>
      </c>
    </row>
    <row r="102" spans="1:20" x14ac:dyDescent="0.25">
      <c r="A102" t="s">
        <v>241</v>
      </c>
      <c r="B102" t="s">
        <v>247</v>
      </c>
      <c r="C102">
        <v>159</v>
      </c>
      <c r="D102">
        <v>1</v>
      </c>
      <c r="E102" t="s">
        <v>22726</v>
      </c>
      <c r="F102">
        <v>99</v>
      </c>
      <c r="G102">
        <v>0</v>
      </c>
      <c r="H102" t="s">
        <v>637</v>
      </c>
      <c r="I102" t="s">
        <v>22727</v>
      </c>
      <c r="J102" t="s">
        <v>655</v>
      </c>
      <c r="K102" t="s">
        <v>639</v>
      </c>
      <c r="L102" t="s">
        <v>640</v>
      </c>
      <c r="M102" t="s">
        <v>22728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22729</v>
      </c>
      <c r="T102" t="s">
        <v>22728</v>
      </c>
    </row>
    <row r="103" spans="1:20" x14ac:dyDescent="0.25">
      <c r="A103" t="s">
        <v>240</v>
      </c>
      <c r="B103" t="s">
        <v>246</v>
      </c>
      <c r="C103">
        <v>159</v>
      </c>
      <c r="D103">
        <v>1</v>
      </c>
      <c r="E103" t="s">
        <v>22730</v>
      </c>
      <c r="F103">
        <v>89</v>
      </c>
      <c r="G103">
        <v>0</v>
      </c>
      <c r="H103" t="s">
        <v>637</v>
      </c>
      <c r="I103" t="s">
        <v>20003</v>
      </c>
      <c r="J103" t="s">
        <v>655</v>
      </c>
      <c r="K103" t="s">
        <v>639</v>
      </c>
      <c r="L103" t="s">
        <v>640</v>
      </c>
      <c r="M103" t="s">
        <v>22731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22732</v>
      </c>
      <c r="T103" t="s">
        <v>22731</v>
      </c>
    </row>
    <row r="104" spans="1:20" x14ac:dyDescent="0.25">
      <c r="A104" t="s">
        <v>601</v>
      </c>
      <c r="B104" t="s">
        <v>602</v>
      </c>
      <c r="C104">
        <v>139</v>
      </c>
      <c r="D104">
        <v>1</v>
      </c>
      <c r="E104" t="s">
        <v>22733</v>
      </c>
      <c r="F104">
        <v>139</v>
      </c>
      <c r="G104">
        <v>0</v>
      </c>
      <c r="H104" t="s">
        <v>649</v>
      </c>
      <c r="I104" t="s">
        <v>9372</v>
      </c>
      <c r="J104" t="s">
        <v>22734</v>
      </c>
      <c r="K104" t="s">
        <v>877</v>
      </c>
      <c r="L104" t="s">
        <v>725</v>
      </c>
      <c r="M104" t="s">
        <v>22735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22736</v>
      </c>
      <c r="T104" t="s">
        <v>22735</v>
      </c>
    </row>
    <row r="105" spans="1:20" x14ac:dyDescent="0.25">
      <c r="A105" t="s">
        <v>72</v>
      </c>
      <c r="B105" t="s">
        <v>108</v>
      </c>
      <c r="C105">
        <v>66.333333333333329</v>
      </c>
      <c r="D105">
        <v>3</v>
      </c>
      <c r="E105" t="s">
        <v>22737</v>
      </c>
      <c r="F105">
        <v>489</v>
      </c>
      <c r="G105">
        <v>0</v>
      </c>
      <c r="H105" t="s">
        <v>751</v>
      </c>
      <c r="I105" t="s">
        <v>16047</v>
      </c>
      <c r="J105" t="s">
        <v>16048</v>
      </c>
      <c r="K105" t="s">
        <v>4320</v>
      </c>
      <c r="L105" t="s">
        <v>16049</v>
      </c>
      <c r="M105" t="s">
        <v>22738</v>
      </c>
      <c r="N105" t="s">
        <v>639</v>
      </c>
      <c r="O105" t="s">
        <v>678</v>
      </c>
      <c r="P105" t="s">
        <v>23</v>
      </c>
      <c r="Q105" t="s">
        <v>679</v>
      </c>
      <c r="R105" t="s">
        <v>640</v>
      </c>
      <c r="S105" t="s">
        <v>22739</v>
      </c>
      <c r="T105" t="s">
        <v>22738</v>
      </c>
    </row>
    <row r="106" spans="1:20" x14ac:dyDescent="0.25">
      <c r="A106" t="s">
        <v>22</v>
      </c>
      <c r="B106" t="s">
        <v>27</v>
      </c>
      <c r="C106">
        <v>66.333333333333329</v>
      </c>
      <c r="D106">
        <v>3</v>
      </c>
      <c r="E106" t="s">
        <v>22737</v>
      </c>
      <c r="F106">
        <v>489</v>
      </c>
      <c r="G106">
        <v>0</v>
      </c>
      <c r="H106" t="s">
        <v>751</v>
      </c>
      <c r="I106" t="s">
        <v>16047</v>
      </c>
      <c r="J106" t="s">
        <v>16048</v>
      </c>
      <c r="K106" t="s">
        <v>4320</v>
      </c>
      <c r="L106" t="s">
        <v>16049</v>
      </c>
      <c r="M106" t="s">
        <v>22738</v>
      </c>
      <c r="N106" t="s">
        <v>639</v>
      </c>
      <c r="O106" t="s">
        <v>678</v>
      </c>
      <c r="P106" t="s">
        <v>23</v>
      </c>
      <c r="Q106" t="s">
        <v>679</v>
      </c>
      <c r="R106" t="s">
        <v>640</v>
      </c>
      <c r="S106" t="s">
        <v>22739</v>
      </c>
      <c r="T106" t="s">
        <v>22738</v>
      </c>
    </row>
    <row r="107" spans="1:20" x14ac:dyDescent="0.25">
      <c r="A107" t="s">
        <v>516</v>
      </c>
      <c r="B107" t="s">
        <v>1095</v>
      </c>
      <c r="C107">
        <v>66.8</v>
      </c>
      <c r="D107">
        <v>1</v>
      </c>
      <c r="E107" t="s">
        <v>22737</v>
      </c>
      <c r="F107">
        <v>489</v>
      </c>
      <c r="G107">
        <v>0</v>
      </c>
      <c r="H107" t="s">
        <v>751</v>
      </c>
      <c r="I107" t="s">
        <v>16047</v>
      </c>
      <c r="J107" t="s">
        <v>16048</v>
      </c>
      <c r="K107" t="s">
        <v>4320</v>
      </c>
      <c r="L107" t="s">
        <v>16049</v>
      </c>
      <c r="M107" t="s">
        <v>22738</v>
      </c>
      <c r="N107" t="s">
        <v>639</v>
      </c>
      <c r="O107" t="s">
        <v>678</v>
      </c>
      <c r="P107" t="s">
        <v>23</v>
      </c>
      <c r="Q107" t="s">
        <v>679</v>
      </c>
      <c r="R107" t="s">
        <v>640</v>
      </c>
      <c r="S107" t="s">
        <v>22739</v>
      </c>
      <c r="T107" t="s">
        <v>22738</v>
      </c>
    </row>
    <row r="108" spans="1:20" x14ac:dyDescent="0.25">
      <c r="A108" t="s">
        <v>241</v>
      </c>
      <c r="B108" t="s">
        <v>247</v>
      </c>
      <c r="C108">
        <v>159</v>
      </c>
      <c r="D108">
        <v>1</v>
      </c>
      <c r="E108" t="s">
        <v>22740</v>
      </c>
      <c r="F108">
        <v>99</v>
      </c>
      <c r="G108">
        <v>0</v>
      </c>
      <c r="H108" t="s">
        <v>637</v>
      </c>
      <c r="I108" t="s">
        <v>7530</v>
      </c>
      <c r="J108" t="s">
        <v>655</v>
      </c>
      <c r="K108" t="s">
        <v>639</v>
      </c>
      <c r="L108" t="s">
        <v>640</v>
      </c>
      <c r="M108" t="s">
        <v>22741</v>
      </c>
      <c r="N108" t="s">
        <v>639</v>
      </c>
      <c r="O108" t="s">
        <v>641</v>
      </c>
      <c r="P108" t="s">
        <v>5</v>
      </c>
      <c r="Q108" t="s">
        <v>642</v>
      </c>
      <c r="R108" t="s">
        <v>640</v>
      </c>
      <c r="S108" t="s">
        <v>22742</v>
      </c>
      <c r="T108" t="s">
        <v>22743</v>
      </c>
    </row>
    <row r="109" spans="1:20" x14ac:dyDescent="0.25">
      <c r="A109" t="s">
        <v>240</v>
      </c>
      <c r="B109" t="s">
        <v>246</v>
      </c>
      <c r="C109">
        <v>159</v>
      </c>
      <c r="D109">
        <v>1</v>
      </c>
      <c r="E109" t="s">
        <v>22744</v>
      </c>
      <c r="F109">
        <v>99</v>
      </c>
      <c r="G109">
        <v>0</v>
      </c>
      <c r="H109" t="s">
        <v>637</v>
      </c>
      <c r="I109" t="s">
        <v>22745</v>
      </c>
      <c r="J109" t="s">
        <v>754</v>
      </c>
      <c r="K109" t="s">
        <v>639</v>
      </c>
      <c r="L109" t="s">
        <v>640</v>
      </c>
      <c r="M109" t="s">
        <v>22746</v>
      </c>
      <c r="N109" t="s">
        <v>639</v>
      </c>
      <c r="O109" t="s">
        <v>641</v>
      </c>
      <c r="P109" t="s">
        <v>5</v>
      </c>
      <c r="Q109" t="s">
        <v>642</v>
      </c>
      <c r="R109" t="s">
        <v>640</v>
      </c>
      <c r="S109" t="s">
        <v>22747</v>
      </c>
      <c r="T109" t="s">
        <v>22746</v>
      </c>
    </row>
    <row r="110" spans="1:20" x14ac:dyDescent="0.25">
      <c r="A110" t="s">
        <v>240</v>
      </c>
      <c r="B110" t="s">
        <v>246</v>
      </c>
      <c r="C110">
        <v>159</v>
      </c>
      <c r="D110">
        <v>1</v>
      </c>
      <c r="E110" t="s">
        <v>22748</v>
      </c>
      <c r="F110">
        <v>115</v>
      </c>
      <c r="G110">
        <v>16</v>
      </c>
      <c r="H110" t="s">
        <v>637</v>
      </c>
      <c r="I110" t="s">
        <v>22749</v>
      </c>
      <c r="J110" t="s">
        <v>657</v>
      </c>
      <c r="K110" t="s">
        <v>639</v>
      </c>
      <c r="L110" t="s">
        <v>640</v>
      </c>
      <c r="M110" t="s">
        <v>22746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22750</v>
      </c>
      <c r="T110" t="s">
        <v>22746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22751</v>
      </c>
      <c r="F111">
        <v>360</v>
      </c>
      <c r="G111">
        <v>0</v>
      </c>
      <c r="H111" t="s">
        <v>649</v>
      </c>
      <c r="I111" t="s">
        <v>839</v>
      </c>
      <c r="J111" t="s">
        <v>22752</v>
      </c>
      <c r="K111" t="s">
        <v>11555</v>
      </c>
      <c r="L111" t="s">
        <v>5666</v>
      </c>
      <c r="M111" t="s">
        <v>22721</v>
      </c>
      <c r="N111" t="s">
        <v>639</v>
      </c>
      <c r="O111" t="s">
        <v>656</v>
      </c>
      <c r="P111" t="s">
        <v>26</v>
      </c>
      <c r="Q111" t="s">
        <v>652</v>
      </c>
      <c r="R111" t="s">
        <v>640</v>
      </c>
      <c r="S111" t="s">
        <v>22753</v>
      </c>
      <c r="T111" t="s">
        <v>22754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22755</v>
      </c>
      <c r="F112">
        <v>208</v>
      </c>
      <c r="G112">
        <v>8</v>
      </c>
      <c r="H112" t="s">
        <v>637</v>
      </c>
      <c r="I112" t="s">
        <v>22756</v>
      </c>
      <c r="J112" t="s">
        <v>884</v>
      </c>
      <c r="K112" t="s">
        <v>639</v>
      </c>
      <c r="L112" t="s">
        <v>640</v>
      </c>
      <c r="M112" t="s">
        <v>22757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22758</v>
      </c>
      <c r="T112" t="s">
        <v>22757</v>
      </c>
    </row>
    <row r="113" spans="1:20" x14ac:dyDescent="0.25">
      <c r="A113" t="s">
        <v>147</v>
      </c>
      <c r="B113" t="s">
        <v>148</v>
      </c>
      <c r="C113">
        <v>65</v>
      </c>
      <c r="D113">
        <v>1</v>
      </c>
      <c r="E113" t="s">
        <v>22759</v>
      </c>
      <c r="F113">
        <v>50</v>
      </c>
      <c r="G113">
        <v>0</v>
      </c>
      <c r="H113" t="s">
        <v>661</v>
      </c>
      <c r="I113" t="s">
        <v>17324</v>
      </c>
      <c r="J113" t="s">
        <v>644</v>
      </c>
      <c r="K113" t="s">
        <v>639</v>
      </c>
      <c r="L113" t="s">
        <v>640</v>
      </c>
      <c r="M113" t="s">
        <v>22760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22761</v>
      </c>
      <c r="T113" t="s">
        <v>22760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22762</v>
      </c>
      <c r="F114">
        <v>200</v>
      </c>
      <c r="G114">
        <v>0</v>
      </c>
      <c r="H114" t="s">
        <v>637</v>
      </c>
      <c r="I114" t="s">
        <v>22763</v>
      </c>
      <c r="J114" t="s">
        <v>704</v>
      </c>
      <c r="K114" t="s">
        <v>639</v>
      </c>
      <c r="L114" t="s">
        <v>640</v>
      </c>
      <c r="M114" t="s">
        <v>22764</v>
      </c>
      <c r="N114" t="s">
        <v>639</v>
      </c>
      <c r="O114" t="s">
        <v>647</v>
      </c>
      <c r="P114" t="s">
        <v>5</v>
      </c>
      <c r="Q114" t="s">
        <v>648</v>
      </c>
      <c r="R114" t="s">
        <v>640</v>
      </c>
      <c r="S114" t="s">
        <v>22765</v>
      </c>
      <c r="T114" t="s">
        <v>22764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22766</v>
      </c>
      <c r="F115">
        <v>200</v>
      </c>
      <c r="G115">
        <v>0</v>
      </c>
      <c r="H115" t="s">
        <v>637</v>
      </c>
      <c r="I115" t="s">
        <v>22767</v>
      </c>
      <c r="J115" t="s">
        <v>710</v>
      </c>
      <c r="K115" t="s">
        <v>639</v>
      </c>
      <c r="L115" t="s">
        <v>640</v>
      </c>
      <c r="M115" t="s">
        <v>22768</v>
      </c>
      <c r="N115" t="s">
        <v>639</v>
      </c>
      <c r="O115" t="s">
        <v>662</v>
      </c>
      <c r="P115" t="s">
        <v>5</v>
      </c>
      <c r="Q115" t="s">
        <v>648</v>
      </c>
      <c r="R115" t="s">
        <v>640</v>
      </c>
      <c r="S115" t="s">
        <v>22769</v>
      </c>
      <c r="T115" t="s">
        <v>22770</v>
      </c>
    </row>
    <row r="116" spans="1:20" x14ac:dyDescent="0.25">
      <c r="A116" t="s">
        <v>22</v>
      </c>
      <c r="B116" t="s">
        <v>27</v>
      </c>
      <c r="C116">
        <v>80</v>
      </c>
      <c r="D116">
        <v>1</v>
      </c>
      <c r="E116" t="s">
        <v>22771</v>
      </c>
      <c r="F116">
        <v>80</v>
      </c>
      <c r="G116">
        <v>0</v>
      </c>
      <c r="H116" t="s">
        <v>649</v>
      </c>
      <c r="I116" t="s">
        <v>18141</v>
      </c>
      <c r="J116" t="s">
        <v>20031</v>
      </c>
      <c r="K116" t="s">
        <v>20032</v>
      </c>
      <c r="L116" t="s">
        <v>967</v>
      </c>
      <c r="M116" t="s">
        <v>22746</v>
      </c>
      <c r="N116" t="s">
        <v>639</v>
      </c>
      <c r="O116" t="s">
        <v>651</v>
      </c>
      <c r="P116" t="s">
        <v>26</v>
      </c>
      <c r="Q116" t="s">
        <v>652</v>
      </c>
      <c r="R116" t="s">
        <v>640</v>
      </c>
      <c r="S116" t="s">
        <v>22772</v>
      </c>
      <c r="T116" t="s">
        <v>22773</v>
      </c>
    </row>
    <row r="117" spans="1:20" x14ac:dyDescent="0.25">
      <c r="A117" t="s">
        <v>241</v>
      </c>
      <c r="B117" t="s">
        <v>247</v>
      </c>
      <c r="C117">
        <v>159</v>
      </c>
      <c r="D117">
        <v>1</v>
      </c>
      <c r="E117" t="s">
        <v>22774</v>
      </c>
      <c r="F117">
        <v>99</v>
      </c>
      <c r="G117">
        <v>0</v>
      </c>
      <c r="H117" t="s">
        <v>637</v>
      </c>
      <c r="I117" t="s">
        <v>22775</v>
      </c>
      <c r="J117" t="s">
        <v>22776</v>
      </c>
      <c r="K117" t="s">
        <v>639</v>
      </c>
      <c r="L117" t="s">
        <v>640</v>
      </c>
      <c r="M117" t="s">
        <v>22777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639</v>
      </c>
      <c r="T117" t="s">
        <v>22777</v>
      </c>
    </row>
    <row r="118" spans="1:20" x14ac:dyDescent="0.25">
      <c r="A118" t="s">
        <v>241</v>
      </c>
      <c r="B118" t="s">
        <v>247</v>
      </c>
      <c r="C118">
        <v>159</v>
      </c>
      <c r="D118">
        <v>1</v>
      </c>
      <c r="E118" t="s">
        <v>22778</v>
      </c>
      <c r="F118">
        <v>99</v>
      </c>
      <c r="G118">
        <v>0</v>
      </c>
      <c r="H118" t="s">
        <v>637</v>
      </c>
      <c r="I118" t="s">
        <v>22779</v>
      </c>
      <c r="J118" t="s">
        <v>657</v>
      </c>
      <c r="K118" t="s">
        <v>639</v>
      </c>
      <c r="L118" t="s">
        <v>640</v>
      </c>
      <c r="M118" t="s">
        <v>22780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22781</v>
      </c>
      <c r="T118" t="s">
        <v>22782</v>
      </c>
    </row>
    <row r="119" spans="1:20" x14ac:dyDescent="0.25">
      <c r="A119" t="s">
        <v>147</v>
      </c>
      <c r="B119" t="s">
        <v>148</v>
      </c>
      <c r="C119">
        <v>65</v>
      </c>
      <c r="D119">
        <v>2</v>
      </c>
      <c r="E119" t="s">
        <v>22783</v>
      </c>
      <c r="F119">
        <v>117.98</v>
      </c>
      <c r="G119">
        <v>0</v>
      </c>
      <c r="H119" t="s">
        <v>637</v>
      </c>
      <c r="I119" t="s">
        <v>20003</v>
      </c>
      <c r="J119" t="s">
        <v>655</v>
      </c>
      <c r="K119" t="s">
        <v>639</v>
      </c>
      <c r="L119" t="s">
        <v>640</v>
      </c>
      <c r="M119" t="s">
        <v>22784</v>
      </c>
      <c r="N119" t="s">
        <v>639</v>
      </c>
      <c r="O119" t="s">
        <v>641</v>
      </c>
      <c r="P119" t="s">
        <v>5</v>
      </c>
      <c r="Q119" t="s">
        <v>642</v>
      </c>
      <c r="R119" t="s">
        <v>22785</v>
      </c>
      <c r="S119" t="s">
        <v>22786</v>
      </c>
      <c r="T119" t="s">
        <v>22784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22787</v>
      </c>
      <c r="F120">
        <v>200</v>
      </c>
      <c r="G120">
        <v>0</v>
      </c>
      <c r="H120" t="s">
        <v>637</v>
      </c>
      <c r="I120" t="s">
        <v>22788</v>
      </c>
      <c r="J120" t="s">
        <v>705</v>
      </c>
      <c r="K120" t="s">
        <v>639</v>
      </c>
      <c r="L120" t="s">
        <v>640</v>
      </c>
      <c r="M120" t="s">
        <v>22789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22790</v>
      </c>
      <c r="T120" t="s">
        <v>22789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22791</v>
      </c>
      <c r="F121">
        <v>200</v>
      </c>
      <c r="G121">
        <v>0</v>
      </c>
      <c r="H121" t="s">
        <v>637</v>
      </c>
      <c r="I121" t="s">
        <v>22792</v>
      </c>
      <c r="J121" t="s">
        <v>663</v>
      </c>
      <c r="K121" t="s">
        <v>639</v>
      </c>
      <c r="L121" t="s">
        <v>640</v>
      </c>
      <c r="M121" t="s">
        <v>22793</v>
      </c>
      <c r="N121" t="s">
        <v>639</v>
      </c>
      <c r="O121" t="s">
        <v>662</v>
      </c>
      <c r="P121" t="s">
        <v>5</v>
      </c>
      <c r="Q121" t="s">
        <v>648</v>
      </c>
      <c r="R121" t="s">
        <v>640</v>
      </c>
      <c r="S121" t="s">
        <v>22794</v>
      </c>
      <c r="T121" t="s">
        <v>22795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3</v>
      </c>
      <c r="E122" t="s">
        <v>22796</v>
      </c>
      <c r="F122">
        <v>129</v>
      </c>
      <c r="G122">
        <v>0</v>
      </c>
      <c r="H122" t="s">
        <v>637</v>
      </c>
      <c r="I122" t="s">
        <v>22797</v>
      </c>
      <c r="J122" t="s">
        <v>653</v>
      </c>
      <c r="K122" t="s">
        <v>639</v>
      </c>
      <c r="L122" t="s">
        <v>640</v>
      </c>
      <c r="M122" t="s">
        <v>22798</v>
      </c>
      <c r="N122" t="s">
        <v>639</v>
      </c>
      <c r="O122" t="s">
        <v>647</v>
      </c>
      <c r="P122" t="s">
        <v>5</v>
      </c>
      <c r="Q122" t="s">
        <v>648</v>
      </c>
      <c r="R122" t="s">
        <v>640</v>
      </c>
      <c r="S122" t="s">
        <v>22799</v>
      </c>
      <c r="T122" t="s">
        <v>22798</v>
      </c>
    </row>
    <row r="123" spans="1:20" x14ac:dyDescent="0.25">
      <c r="A123" t="s">
        <v>241</v>
      </c>
      <c r="B123" t="s">
        <v>247</v>
      </c>
      <c r="C123">
        <v>159</v>
      </c>
      <c r="D123">
        <v>1</v>
      </c>
      <c r="E123" t="s">
        <v>22800</v>
      </c>
      <c r="F123">
        <v>198</v>
      </c>
      <c r="G123">
        <v>0</v>
      </c>
      <c r="H123" t="s">
        <v>637</v>
      </c>
      <c r="I123" t="s">
        <v>22801</v>
      </c>
      <c r="J123" t="s">
        <v>646</v>
      </c>
      <c r="K123" t="s">
        <v>639</v>
      </c>
      <c r="L123" t="s">
        <v>640</v>
      </c>
      <c r="M123" t="s">
        <v>22802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22803</v>
      </c>
      <c r="T123" t="s">
        <v>22804</v>
      </c>
    </row>
    <row r="124" spans="1:20" x14ac:dyDescent="0.25">
      <c r="A124" t="s">
        <v>601</v>
      </c>
      <c r="B124" t="s">
        <v>602</v>
      </c>
      <c r="C124">
        <v>159</v>
      </c>
      <c r="D124">
        <v>1</v>
      </c>
      <c r="E124" t="s">
        <v>22800</v>
      </c>
      <c r="F124">
        <v>198</v>
      </c>
      <c r="G124">
        <v>0</v>
      </c>
      <c r="H124" t="s">
        <v>637</v>
      </c>
      <c r="I124" t="s">
        <v>22801</v>
      </c>
      <c r="J124" t="s">
        <v>646</v>
      </c>
      <c r="K124" t="s">
        <v>639</v>
      </c>
      <c r="L124" t="s">
        <v>640</v>
      </c>
      <c r="M124" t="s">
        <v>22802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22803</v>
      </c>
      <c r="T124" t="s">
        <v>22804</v>
      </c>
    </row>
    <row r="125" spans="1:20" x14ac:dyDescent="0.25">
      <c r="A125" t="s">
        <v>22</v>
      </c>
      <c r="B125" t="s">
        <v>27</v>
      </c>
      <c r="C125">
        <v>66.333333333333329</v>
      </c>
      <c r="D125">
        <v>3</v>
      </c>
      <c r="E125" t="s">
        <v>22805</v>
      </c>
      <c r="F125">
        <v>197</v>
      </c>
      <c r="G125">
        <v>0</v>
      </c>
      <c r="H125" t="s">
        <v>637</v>
      </c>
      <c r="I125" t="s">
        <v>22806</v>
      </c>
      <c r="J125" t="s">
        <v>653</v>
      </c>
      <c r="K125" t="s">
        <v>639</v>
      </c>
      <c r="L125" t="s">
        <v>640</v>
      </c>
      <c r="M125" t="s">
        <v>22807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22808</v>
      </c>
      <c r="T125" t="s">
        <v>22807</v>
      </c>
    </row>
    <row r="126" spans="1:20" x14ac:dyDescent="0.25">
      <c r="A126" t="s">
        <v>240</v>
      </c>
      <c r="B126" t="s">
        <v>742</v>
      </c>
      <c r="C126">
        <v>80.599999999999994</v>
      </c>
      <c r="D126">
        <v>2</v>
      </c>
      <c r="E126" t="s">
        <v>22809</v>
      </c>
      <c r="F126">
        <v>161.19999999999999</v>
      </c>
      <c r="G126">
        <v>0</v>
      </c>
      <c r="H126" t="s">
        <v>677</v>
      </c>
      <c r="I126" t="s">
        <v>2165</v>
      </c>
      <c r="J126" t="s">
        <v>2166</v>
      </c>
      <c r="K126" t="s">
        <v>898</v>
      </c>
      <c r="L126" t="s">
        <v>2167</v>
      </c>
      <c r="M126" t="s">
        <v>22810</v>
      </c>
      <c r="N126" t="s">
        <v>639</v>
      </c>
      <c r="O126" t="s">
        <v>678</v>
      </c>
      <c r="P126" t="s">
        <v>23</v>
      </c>
      <c r="Q126" t="s">
        <v>679</v>
      </c>
      <c r="R126" t="s">
        <v>640</v>
      </c>
      <c r="S126" t="s">
        <v>22811</v>
      </c>
      <c r="T126" t="s">
        <v>22810</v>
      </c>
    </row>
    <row r="127" spans="1:20" x14ac:dyDescent="0.25">
      <c r="A127" t="s">
        <v>241</v>
      </c>
      <c r="B127" t="s">
        <v>247</v>
      </c>
      <c r="C127">
        <v>159</v>
      </c>
      <c r="D127">
        <v>1</v>
      </c>
      <c r="E127" t="s">
        <v>22812</v>
      </c>
      <c r="F127">
        <v>99</v>
      </c>
      <c r="G127">
        <v>0</v>
      </c>
      <c r="H127" t="s">
        <v>637</v>
      </c>
      <c r="I127" t="s">
        <v>22813</v>
      </c>
      <c r="J127" t="s">
        <v>653</v>
      </c>
      <c r="K127" t="s">
        <v>639</v>
      </c>
      <c r="L127" t="s">
        <v>640</v>
      </c>
      <c r="M127" t="s">
        <v>22814</v>
      </c>
      <c r="N127" t="s">
        <v>639</v>
      </c>
      <c r="O127" t="s">
        <v>641</v>
      </c>
      <c r="P127" t="s">
        <v>5</v>
      </c>
      <c r="Q127" t="s">
        <v>642</v>
      </c>
      <c r="R127" t="s">
        <v>640</v>
      </c>
      <c r="S127" t="s">
        <v>22815</v>
      </c>
      <c r="T127" t="s">
        <v>22814</v>
      </c>
    </row>
    <row r="128" spans="1:20" x14ac:dyDescent="0.25">
      <c r="A128" t="s">
        <v>601</v>
      </c>
      <c r="B128" t="s">
        <v>602</v>
      </c>
      <c r="C128">
        <v>159</v>
      </c>
      <c r="D128">
        <v>1</v>
      </c>
      <c r="E128" t="s">
        <v>22816</v>
      </c>
      <c r="F128">
        <v>99</v>
      </c>
      <c r="G128">
        <v>0</v>
      </c>
      <c r="H128" t="s">
        <v>637</v>
      </c>
      <c r="I128" t="s">
        <v>22817</v>
      </c>
      <c r="J128" t="s">
        <v>653</v>
      </c>
      <c r="K128" t="s">
        <v>639</v>
      </c>
      <c r="L128" t="s">
        <v>640</v>
      </c>
      <c r="M128" t="s">
        <v>22818</v>
      </c>
      <c r="N128" t="s">
        <v>639</v>
      </c>
      <c r="O128" t="s">
        <v>641</v>
      </c>
      <c r="P128" t="s">
        <v>5</v>
      </c>
      <c r="Q128" t="s">
        <v>642</v>
      </c>
      <c r="R128" t="s">
        <v>640</v>
      </c>
      <c r="S128" t="s">
        <v>22819</v>
      </c>
      <c r="T128" t="s">
        <v>22818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22820</v>
      </c>
      <c r="F129">
        <v>200</v>
      </c>
      <c r="G129">
        <v>0</v>
      </c>
      <c r="H129" t="s">
        <v>637</v>
      </c>
      <c r="I129" t="s">
        <v>22821</v>
      </c>
      <c r="J129" t="s">
        <v>755</v>
      </c>
      <c r="K129" t="s">
        <v>639</v>
      </c>
      <c r="L129" t="s">
        <v>640</v>
      </c>
      <c r="M129" t="s">
        <v>22818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22822</v>
      </c>
      <c r="T129" t="s">
        <v>22818</v>
      </c>
    </row>
    <row r="130" spans="1:20" x14ac:dyDescent="0.25">
      <c r="A130" t="s">
        <v>22</v>
      </c>
      <c r="B130" t="s">
        <v>27</v>
      </c>
      <c r="C130">
        <v>69.900000000000006</v>
      </c>
      <c r="D130">
        <v>10</v>
      </c>
      <c r="E130" t="s">
        <v>22823</v>
      </c>
      <c r="F130">
        <v>877</v>
      </c>
      <c r="G130">
        <v>77</v>
      </c>
      <c r="H130" t="s">
        <v>649</v>
      </c>
      <c r="I130" t="s">
        <v>4458</v>
      </c>
      <c r="J130" t="s">
        <v>4459</v>
      </c>
      <c r="K130" t="s">
        <v>4460</v>
      </c>
      <c r="L130" t="s">
        <v>939</v>
      </c>
      <c r="M130" t="s">
        <v>22824</v>
      </c>
      <c r="N130" t="s">
        <v>639</v>
      </c>
      <c r="O130" t="s">
        <v>651</v>
      </c>
      <c r="P130" t="s">
        <v>26</v>
      </c>
      <c r="Q130" t="s">
        <v>652</v>
      </c>
      <c r="R130" t="s">
        <v>640</v>
      </c>
      <c r="S130" t="s">
        <v>22825</v>
      </c>
      <c r="T130" t="s">
        <v>22826</v>
      </c>
    </row>
    <row r="131" spans="1:20" x14ac:dyDescent="0.25">
      <c r="A131" t="s">
        <v>601</v>
      </c>
      <c r="B131" t="s">
        <v>602</v>
      </c>
      <c r="C131">
        <v>139</v>
      </c>
      <c r="D131">
        <v>2</v>
      </c>
      <c r="E131" t="s">
        <v>22827</v>
      </c>
      <c r="F131">
        <v>556</v>
      </c>
      <c r="G131">
        <v>0</v>
      </c>
      <c r="H131" t="s">
        <v>649</v>
      </c>
      <c r="I131" t="s">
        <v>22828</v>
      </c>
      <c r="J131" t="s">
        <v>22829</v>
      </c>
      <c r="K131" t="s">
        <v>838</v>
      </c>
      <c r="L131" t="s">
        <v>672</v>
      </c>
      <c r="M131" t="s">
        <v>22830</v>
      </c>
      <c r="N131" t="s">
        <v>639</v>
      </c>
      <c r="O131" t="s">
        <v>651</v>
      </c>
      <c r="P131" t="s">
        <v>26</v>
      </c>
      <c r="Q131" t="s">
        <v>652</v>
      </c>
      <c r="R131" t="s">
        <v>640</v>
      </c>
      <c r="S131" t="s">
        <v>22831</v>
      </c>
      <c r="T131" t="s">
        <v>22830</v>
      </c>
    </row>
    <row r="132" spans="1:20" x14ac:dyDescent="0.25">
      <c r="A132" t="s">
        <v>240</v>
      </c>
      <c r="B132" t="s">
        <v>246</v>
      </c>
      <c r="C132">
        <v>139</v>
      </c>
      <c r="D132">
        <v>2</v>
      </c>
      <c r="E132" t="s">
        <v>22827</v>
      </c>
      <c r="F132">
        <v>556</v>
      </c>
      <c r="G132">
        <v>0</v>
      </c>
      <c r="H132" t="s">
        <v>649</v>
      </c>
      <c r="I132" t="s">
        <v>22828</v>
      </c>
      <c r="J132" t="s">
        <v>22829</v>
      </c>
      <c r="K132" t="s">
        <v>838</v>
      </c>
      <c r="L132" t="s">
        <v>672</v>
      </c>
      <c r="M132" t="s">
        <v>22830</v>
      </c>
      <c r="N132" t="s">
        <v>639</v>
      </c>
      <c r="O132" t="s">
        <v>651</v>
      </c>
      <c r="P132" t="s">
        <v>26</v>
      </c>
      <c r="Q132" t="s">
        <v>652</v>
      </c>
      <c r="R132" t="s">
        <v>640</v>
      </c>
      <c r="S132" t="s">
        <v>22831</v>
      </c>
      <c r="T132" t="s">
        <v>22830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22832</v>
      </c>
      <c r="F133">
        <v>101</v>
      </c>
      <c r="G133">
        <v>1</v>
      </c>
      <c r="H133" t="s">
        <v>637</v>
      </c>
      <c r="I133" t="s">
        <v>22833</v>
      </c>
      <c r="J133" t="s">
        <v>670</v>
      </c>
      <c r="K133" t="s">
        <v>639</v>
      </c>
      <c r="L133" t="s">
        <v>640</v>
      </c>
      <c r="M133" t="s">
        <v>22834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22835</v>
      </c>
      <c r="T133" t="s">
        <v>22834</v>
      </c>
    </row>
    <row r="134" spans="1:20" x14ac:dyDescent="0.25">
      <c r="A134" t="s">
        <v>241</v>
      </c>
      <c r="B134" t="s">
        <v>247</v>
      </c>
      <c r="C134">
        <v>159</v>
      </c>
      <c r="D134">
        <v>1</v>
      </c>
      <c r="E134" t="s">
        <v>22836</v>
      </c>
      <c r="F134">
        <v>99</v>
      </c>
      <c r="G134">
        <v>0</v>
      </c>
      <c r="H134" t="s">
        <v>637</v>
      </c>
      <c r="I134" t="s">
        <v>22837</v>
      </c>
      <c r="J134" t="s">
        <v>705</v>
      </c>
      <c r="K134" t="s">
        <v>639</v>
      </c>
      <c r="L134" t="s">
        <v>640</v>
      </c>
      <c r="M134" t="s">
        <v>22838</v>
      </c>
      <c r="N134" t="s">
        <v>639</v>
      </c>
      <c r="O134" t="s">
        <v>647</v>
      </c>
      <c r="P134" t="s">
        <v>5</v>
      </c>
      <c r="Q134" t="s">
        <v>648</v>
      </c>
      <c r="R134" t="s">
        <v>640</v>
      </c>
      <c r="S134" t="s">
        <v>22839</v>
      </c>
      <c r="T134" t="s">
        <v>22840</v>
      </c>
    </row>
    <row r="135" spans="1:20" x14ac:dyDescent="0.25">
      <c r="A135" t="s">
        <v>147</v>
      </c>
      <c r="B135" t="s">
        <v>148</v>
      </c>
      <c r="C135">
        <v>50</v>
      </c>
      <c r="D135">
        <v>12</v>
      </c>
      <c r="E135" t="s">
        <v>22841</v>
      </c>
      <c r="F135">
        <v>400</v>
      </c>
      <c r="G135">
        <v>0</v>
      </c>
      <c r="H135" t="s">
        <v>637</v>
      </c>
      <c r="I135" t="s">
        <v>11927</v>
      </c>
      <c r="J135" t="s">
        <v>780</v>
      </c>
      <c r="K135" t="s">
        <v>639</v>
      </c>
      <c r="L135" t="s">
        <v>640</v>
      </c>
      <c r="M135" t="s">
        <v>22842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22843</v>
      </c>
      <c r="T135" t="s">
        <v>22842</v>
      </c>
    </row>
    <row r="136" spans="1:20" x14ac:dyDescent="0.25">
      <c r="A136" t="s">
        <v>241</v>
      </c>
      <c r="B136" t="s">
        <v>247</v>
      </c>
      <c r="C136">
        <v>159</v>
      </c>
      <c r="D136">
        <v>1</v>
      </c>
      <c r="E136" t="s">
        <v>22844</v>
      </c>
      <c r="F136">
        <v>198</v>
      </c>
      <c r="G136">
        <v>0</v>
      </c>
      <c r="H136" t="s">
        <v>637</v>
      </c>
      <c r="I136" t="s">
        <v>22845</v>
      </c>
      <c r="J136" t="s">
        <v>659</v>
      </c>
      <c r="K136" t="s">
        <v>639</v>
      </c>
      <c r="L136" t="s">
        <v>640</v>
      </c>
      <c r="M136" t="s">
        <v>22846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22847</v>
      </c>
      <c r="T136" t="s">
        <v>22846</v>
      </c>
    </row>
    <row r="137" spans="1:20" x14ac:dyDescent="0.25">
      <c r="A137" t="s">
        <v>240</v>
      </c>
      <c r="B137" t="s">
        <v>246</v>
      </c>
      <c r="C137">
        <v>159</v>
      </c>
      <c r="D137">
        <v>1</v>
      </c>
      <c r="E137" t="s">
        <v>22844</v>
      </c>
      <c r="F137">
        <v>198</v>
      </c>
      <c r="G137">
        <v>0</v>
      </c>
      <c r="H137" t="s">
        <v>637</v>
      </c>
      <c r="I137" t="s">
        <v>22845</v>
      </c>
      <c r="J137" t="s">
        <v>659</v>
      </c>
      <c r="K137" t="s">
        <v>639</v>
      </c>
      <c r="L137" t="s">
        <v>640</v>
      </c>
      <c r="M137" t="s">
        <v>22846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22847</v>
      </c>
      <c r="T137" t="s">
        <v>22846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22848</v>
      </c>
      <c r="F138">
        <v>200</v>
      </c>
      <c r="G138">
        <v>0</v>
      </c>
      <c r="H138" t="s">
        <v>637</v>
      </c>
      <c r="I138" t="s">
        <v>22849</v>
      </c>
      <c r="J138" t="s">
        <v>747</v>
      </c>
      <c r="K138" t="s">
        <v>639</v>
      </c>
      <c r="L138" t="s">
        <v>640</v>
      </c>
      <c r="M138" t="s">
        <v>22850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22851</v>
      </c>
      <c r="T138" t="s">
        <v>22850</v>
      </c>
    </row>
    <row r="139" spans="1:20" x14ac:dyDescent="0.25">
      <c r="A139" t="s">
        <v>601</v>
      </c>
      <c r="B139" t="s">
        <v>602</v>
      </c>
      <c r="C139">
        <v>159</v>
      </c>
      <c r="D139">
        <v>1</v>
      </c>
      <c r="E139" t="s">
        <v>22852</v>
      </c>
      <c r="F139">
        <v>89</v>
      </c>
      <c r="G139">
        <v>0</v>
      </c>
      <c r="H139" t="s">
        <v>637</v>
      </c>
      <c r="I139" t="s">
        <v>4314</v>
      </c>
      <c r="J139" t="s">
        <v>780</v>
      </c>
      <c r="K139" t="s">
        <v>639</v>
      </c>
      <c r="L139" t="s">
        <v>640</v>
      </c>
      <c r="M139" t="s">
        <v>22853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22854</v>
      </c>
      <c r="T139" t="s">
        <v>22853</v>
      </c>
    </row>
    <row r="140" spans="1:20" x14ac:dyDescent="0.25">
      <c r="A140" t="s">
        <v>601</v>
      </c>
      <c r="B140" t="s">
        <v>602</v>
      </c>
      <c r="C140">
        <v>159</v>
      </c>
      <c r="D140">
        <v>1</v>
      </c>
      <c r="E140" t="s">
        <v>22855</v>
      </c>
      <c r="F140">
        <v>89</v>
      </c>
      <c r="G140">
        <v>0</v>
      </c>
      <c r="H140" t="s">
        <v>637</v>
      </c>
      <c r="I140" t="s">
        <v>22856</v>
      </c>
      <c r="J140" t="s">
        <v>653</v>
      </c>
      <c r="K140" t="s">
        <v>639</v>
      </c>
      <c r="L140" t="s">
        <v>640</v>
      </c>
      <c r="M140" t="s">
        <v>22857</v>
      </c>
      <c r="N140" t="s">
        <v>639</v>
      </c>
      <c r="O140" t="s">
        <v>647</v>
      </c>
      <c r="P140" t="s">
        <v>5</v>
      </c>
      <c r="Q140" t="s">
        <v>648</v>
      </c>
      <c r="R140" t="s">
        <v>640</v>
      </c>
      <c r="S140" t="s">
        <v>22858</v>
      </c>
      <c r="T140" t="s">
        <v>22857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22859</v>
      </c>
      <c r="F141">
        <v>200</v>
      </c>
      <c r="G141">
        <v>0</v>
      </c>
      <c r="H141" t="s">
        <v>637</v>
      </c>
      <c r="I141" t="s">
        <v>18050</v>
      </c>
      <c r="J141" t="s">
        <v>713</v>
      </c>
      <c r="K141" t="s">
        <v>639</v>
      </c>
      <c r="L141" t="s">
        <v>640</v>
      </c>
      <c r="M141" t="s">
        <v>22860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22861</v>
      </c>
      <c r="T141" t="s">
        <v>22860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22862</v>
      </c>
      <c r="F142">
        <v>100</v>
      </c>
      <c r="G142">
        <v>0</v>
      </c>
      <c r="H142" t="s">
        <v>637</v>
      </c>
      <c r="I142" t="s">
        <v>15515</v>
      </c>
      <c r="J142" t="s">
        <v>685</v>
      </c>
      <c r="K142" t="s">
        <v>639</v>
      </c>
      <c r="L142" t="s">
        <v>640</v>
      </c>
      <c r="M142" t="s">
        <v>22863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22864</v>
      </c>
      <c r="T142" t="s">
        <v>22863</v>
      </c>
    </row>
    <row r="143" spans="1:20" x14ac:dyDescent="0.25">
      <c r="A143" t="s">
        <v>99</v>
      </c>
      <c r="B143" t="s">
        <v>100</v>
      </c>
      <c r="C143">
        <v>10</v>
      </c>
      <c r="D143">
        <v>10</v>
      </c>
      <c r="E143" t="s">
        <v>22865</v>
      </c>
      <c r="F143">
        <v>150</v>
      </c>
      <c r="G143">
        <v>0</v>
      </c>
      <c r="H143" t="s">
        <v>649</v>
      </c>
      <c r="I143" t="s">
        <v>22866</v>
      </c>
      <c r="J143" t="s">
        <v>4074</v>
      </c>
      <c r="K143" t="s">
        <v>4075</v>
      </c>
      <c r="L143" t="s">
        <v>818</v>
      </c>
      <c r="M143" t="s">
        <v>22867</v>
      </c>
      <c r="N143" t="s">
        <v>639</v>
      </c>
      <c r="O143" t="s">
        <v>651</v>
      </c>
      <c r="P143" t="s">
        <v>26</v>
      </c>
      <c r="Q143" t="s">
        <v>652</v>
      </c>
      <c r="R143" t="s">
        <v>640</v>
      </c>
      <c r="S143" t="s">
        <v>22868</v>
      </c>
      <c r="T143" t="s">
        <v>22869</v>
      </c>
    </row>
    <row r="144" spans="1:20" x14ac:dyDescent="0.25">
      <c r="A144" t="s">
        <v>18</v>
      </c>
      <c r="B144" t="s">
        <v>19</v>
      </c>
      <c r="C144">
        <v>66.666666666666671</v>
      </c>
      <c r="D144">
        <v>6</v>
      </c>
      <c r="E144" t="s">
        <v>22870</v>
      </c>
      <c r="F144">
        <v>200</v>
      </c>
      <c r="G144">
        <v>0</v>
      </c>
      <c r="H144" t="s">
        <v>637</v>
      </c>
      <c r="I144" t="s">
        <v>22871</v>
      </c>
      <c r="J144" t="s">
        <v>727</v>
      </c>
      <c r="K144" t="s">
        <v>639</v>
      </c>
      <c r="L144" t="s">
        <v>640</v>
      </c>
      <c r="M144" t="s">
        <v>22872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22873</v>
      </c>
      <c r="T144" t="s">
        <v>22872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22874</v>
      </c>
      <c r="F145">
        <v>200</v>
      </c>
      <c r="G145">
        <v>0</v>
      </c>
      <c r="H145" t="s">
        <v>637</v>
      </c>
      <c r="I145" t="s">
        <v>22875</v>
      </c>
      <c r="J145" t="s">
        <v>720</v>
      </c>
      <c r="K145" t="s">
        <v>639</v>
      </c>
      <c r="L145" t="s">
        <v>640</v>
      </c>
      <c r="M145" t="s">
        <v>22876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22877</v>
      </c>
      <c r="T145" t="s">
        <v>22876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22878</v>
      </c>
      <c r="F146">
        <v>100</v>
      </c>
      <c r="G146">
        <v>0</v>
      </c>
      <c r="H146" t="s">
        <v>637</v>
      </c>
      <c r="I146" t="s">
        <v>22879</v>
      </c>
      <c r="J146" t="s">
        <v>740</v>
      </c>
      <c r="K146" t="s">
        <v>639</v>
      </c>
      <c r="L146" t="s">
        <v>640</v>
      </c>
      <c r="M146" t="s">
        <v>22880</v>
      </c>
      <c r="N146" t="s">
        <v>639</v>
      </c>
      <c r="O146" t="s">
        <v>647</v>
      </c>
      <c r="P146" t="s">
        <v>5</v>
      </c>
      <c r="Q146" t="s">
        <v>648</v>
      </c>
      <c r="R146" t="s">
        <v>640</v>
      </c>
      <c r="S146" t="s">
        <v>22881</v>
      </c>
      <c r="T146" t="s">
        <v>22880</v>
      </c>
    </row>
    <row r="147" spans="1:20" x14ac:dyDescent="0.25">
      <c r="A147" t="s">
        <v>22</v>
      </c>
      <c r="B147" t="s">
        <v>27</v>
      </c>
      <c r="C147">
        <v>66.333333333333329</v>
      </c>
      <c r="D147">
        <v>3</v>
      </c>
      <c r="E147" t="s">
        <v>22882</v>
      </c>
      <c r="F147">
        <v>250</v>
      </c>
      <c r="G147">
        <v>0</v>
      </c>
      <c r="H147" t="s">
        <v>649</v>
      </c>
      <c r="I147" t="s">
        <v>999</v>
      </c>
      <c r="J147" t="s">
        <v>22883</v>
      </c>
      <c r="K147" t="s">
        <v>1000</v>
      </c>
      <c r="L147" t="s">
        <v>915</v>
      </c>
      <c r="M147" t="s">
        <v>22842</v>
      </c>
      <c r="N147" t="s">
        <v>639</v>
      </c>
      <c r="O147" t="s">
        <v>651</v>
      </c>
      <c r="P147" t="s">
        <v>26</v>
      </c>
      <c r="Q147" t="s">
        <v>652</v>
      </c>
      <c r="R147" t="s">
        <v>640</v>
      </c>
      <c r="S147" t="s">
        <v>22884</v>
      </c>
      <c r="T147" t="s">
        <v>22885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22886</v>
      </c>
      <c r="F148">
        <v>360</v>
      </c>
      <c r="G148">
        <v>0</v>
      </c>
      <c r="H148" t="s">
        <v>649</v>
      </c>
      <c r="I148" t="s">
        <v>1051</v>
      </c>
      <c r="J148" t="s">
        <v>22887</v>
      </c>
      <c r="K148" t="s">
        <v>763</v>
      </c>
      <c r="L148" t="s">
        <v>10184</v>
      </c>
      <c r="M148" t="s">
        <v>22888</v>
      </c>
      <c r="N148" t="s">
        <v>639</v>
      </c>
      <c r="O148" t="s">
        <v>651</v>
      </c>
      <c r="P148" t="s">
        <v>26</v>
      </c>
      <c r="Q148" t="s">
        <v>652</v>
      </c>
      <c r="R148" t="s">
        <v>640</v>
      </c>
      <c r="S148" t="s">
        <v>22889</v>
      </c>
      <c r="T148" t="s">
        <v>22890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22891</v>
      </c>
      <c r="F149">
        <v>100</v>
      </c>
      <c r="G149">
        <v>0</v>
      </c>
      <c r="H149" t="s">
        <v>637</v>
      </c>
      <c r="I149" t="s">
        <v>22892</v>
      </c>
      <c r="J149" t="s">
        <v>692</v>
      </c>
      <c r="K149" t="s">
        <v>639</v>
      </c>
      <c r="L149" t="s">
        <v>640</v>
      </c>
      <c r="M149" t="s">
        <v>22893</v>
      </c>
      <c r="N149" t="s">
        <v>639</v>
      </c>
      <c r="O149" t="s">
        <v>647</v>
      </c>
      <c r="P149" t="s">
        <v>5</v>
      </c>
      <c r="Q149" t="s">
        <v>648</v>
      </c>
      <c r="R149" t="s">
        <v>640</v>
      </c>
      <c r="S149" t="s">
        <v>22894</v>
      </c>
      <c r="T149" t="s">
        <v>22893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22895</v>
      </c>
      <c r="F150">
        <v>100</v>
      </c>
      <c r="G150">
        <v>0</v>
      </c>
      <c r="H150" t="s">
        <v>637</v>
      </c>
      <c r="I150" t="s">
        <v>22896</v>
      </c>
      <c r="J150" t="s">
        <v>727</v>
      </c>
      <c r="K150" t="s">
        <v>639</v>
      </c>
      <c r="L150" t="s">
        <v>640</v>
      </c>
      <c r="M150" t="s">
        <v>22897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22898</v>
      </c>
      <c r="T150" t="s">
        <v>22897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22899</v>
      </c>
      <c r="F151">
        <v>200</v>
      </c>
      <c r="G151">
        <v>0</v>
      </c>
      <c r="H151" t="s">
        <v>637</v>
      </c>
      <c r="I151" t="s">
        <v>22900</v>
      </c>
      <c r="J151" t="s">
        <v>659</v>
      </c>
      <c r="K151" t="s">
        <v>639</v>
      </c>
      <c r="L151" t="s">
        <v>640</v>
      </c>
      <c r="M151" t="s">
        <v>22901</v>
      </c>
      <c r="N151" t="s">
        <v>639</v>
      </c>
      <c r="O151" t="s">
        <v>647</v>
      </c>
      <c r="P151" t="s">
        <v>5</v>
      </c>
      <c r="Q151" t="s">
        <v>648</v>
      </c>
      <c r="R151" t="s">
        <v>640</v>
      </c>
      <c r="S151" t="s">
        <v>22902</v>
      </c>
      <c r="T151" t="s">
        <v>22901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22903</v>
      </c>
      <c r="F152">
        <v>200</v>
      </c>
      <c r="G152">
        <v>0</v>
      </c>
      <c r="H152" t="s">
        <v>637</v>
      </c>
      <c r="I152" t="s">
        <v>22904</v>
      </c>
      <c r="J152" t="s">
        <v>852</v>
      </c>
      <c r="K152" t="s">
        <v>639</v>
      </c>
      <c r="L152" t="s">
        <v>640</v>
      </c>
      <c r="M152" t="s">
        <v>22905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22906</v>
      </c>
      <c r="T152" t="s">
        <v>22905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22907</v>
      </c>
      <c r="F153">
        <v>238</v>
      </c>
      <c r="G153">
        <v>38</v>
      </c>
      <c r="H153" t="s">
        <v>637</v>
      </c>
      <c r="I153" t="s">
        <v>22908</v>
      </c>
      <c r="J153" t="s">
        <v>697</v>
      </c>
      <c r="K153" t="s">
        <v>639</v>
      </c>
      <c r="L153" t="s">
        <v>640</v>
      </c>
      <c r="M153" t="s">
        <v>22909</v>
      </c>
      <c r="N153" t="s">
        <v>639</v>
      </c>
      <c r="O153" t="s">
        <v>647</v>
      </c>
      <c r="P153" t="s">
        <v>5</v>
      </c>
      <c r="Q153" t="s">
        <v>648</v>
      </c>
      <c r="R153" t="s">
        <v>640</v>
      </c>
      <c r="S153" t="s">
        <v>22910</v>
      </c>
      <c r="T153" t="s">
        <v>22911</v>
      </c>
    </row>
    <row r="154" spans="1:20" x14ac:dyDescent="0.25">
      <c r="A154" t="s">
        <v>601</v>
      </c>
      <c r="B154" t="s">
        <v>602</v>
      </c>
      <c r="C154">
        <v>159</v>
      </c>
      <c r="D154">
        <v>1</v>
      </c>
      <c r="E154" t="s">
        <v>22912</v>
      </c>
      <c r="F154">
        <v>99</v>
      </c>
      <c r="G154">
        <v>0</v>
      </c>
      <c r="H154" t="s">
        <v>637</v>
      </c>
      <c r="I154" t="s">
        <v>22913</v>
      </c>
      <c r="J154" t="s">
        <v>700</v>
      </c>
      <c r="K154" t="s">
        <v>639</v>
      </c>
      <c r="L154" t="s">
        <v>640</v>
      </c>
      <c r="M154" t="s">
        <v>22914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22915</v>
      </c>
      <c r="T154" t="s">
        <v>22914</v>
      </c>
    </row>
    <row r="155" spans="1:20" x14ac:dyDescent="0.25">
      <c r="A155" t="s">
        <v>241</v>
      </c>
      <c r="B155" t="s">
        <v>247</v>
      </c>
      <c r="C155">
        <v>159</v>
      </c>
      <c r="D155">
        <v>1</v>
      </c>
      <c r="E155" t="s">
        <v>22916</v>
      </c>
      <c r="F155">
        <v>297</v>
      </c>
      <c r="G155">
        <v>0</v>
      </c>
      <c r="H155" t="s">
        <v>637</v>
      </c>
      <c r="I155" t="s">
        <v>22917</v>
      </c>
      <c r="J155" t="s">
        <v>654</v>
      </c>
      <c r="K155" t="s">
        <v>639</v>
      </c>
      <c r="L155" t="s">
        <v>640</v>
      </c>
      <c r="M155" t="s">
        <v>22914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22918</v>
      </c>
      <c r="T155" t="s">
        <v>22914</v>
      </c>
    </row>
    <row r="156" spans="1:20" x14ac:dyDescent="0.25">
      <c r="A156" t="s">
        <v>601</v>
      </c>
      <c r="B156" t="s">
        <v>602</v>
      </c>
      <c r="C156">
        <v>159</v>
      </c>
      <c r="D156">
        <v>1</v>
      </c>
      <c r="E156" t="s">
        <v>22916</v>
      </c>
      <c r="F156">
        <v>297</v>
      </c>
      <c r="G156">
        <v>0</v>
      </c>
      <c r="H156" t="s">
        <v>637</v>
      </c>
      <c r="I156" t="s">
        <v>22917</v>
      </c>
      <c r="J156" t="s">
        <v>654</v>
      </c>
      <c r="K156" t="s">
        <v>639</v>
      </c>
      <c r="L156" t="s">
        <v>640</v>
      </c>
      <c r="M156" t="s">
        <v>22914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22918</v>
      </c>
      <c r="T156" t="s">
        <v>22914</v>
      </c>
    </row>
    <row r="157" spans="1:20" x14ac:dyDescent="0.25">
      <c r="A157" t="s">
        <v>240</v>
      </c>
      <c r="B157" t="s">
        <v>246</v>
      </c>
      <c r="C157">
        <v>159</v>
      </c>
      <c r="D157">
        <v>1</v>
      </c>
      <c r="E157" t="s">
        <v>22916</v>
      </c>
      <c r="F157">
        <v>297</v>
      </c>
      <c r="G157">
        <v>0</v>
      </c>
      <c r="H157" t="s">
        <v>637</v>
      </c>
      <c r="I157" t="s">
        <v>22917</v>
      </c>
      <c r="J157" t="s">
        <v>654</v>
      </c>
      <c r="K157" t="s">
        <v>639</v>
      </c>
      <c r="L157" t="s">
        <v>640</v>
      </c>
      <c r="M157" t="s">
        <v>22914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22918</v>
      </c>
      <c r="T157" t="s">
        <v>22914</v>
      </c>
    </row>
    <row r="158" spans="1:20" x14ac:dyDescent="0.25">
      <c r="A158" t="s">
        <v>516</v>
      </c>
      <c r="B158" t="s">
        <v>120</v>
      </c>
      <c r="C158">
        <v>75</v>
      </c>
      <c r="D158">
        <v>1</v>
      </c>
      <c r="E158" t="s">
        <v>22919</v>
      </c>
      <c r="F158">
        <v>111</v>
      </c>
      <c r="G158">
        <v>36</v>
      </c>
      <c r="H158" t="s">
        <v>649</v>
      </c>
      <c r="I158" t="s">
        <v>6729</v>
      </c>
      <c r="J158" t="s">
        <v>6730</v>
      </c>
      <c r="K158" t="s">
        <v>6731</v>
      </c>
      <c r="L158" t="s">
        <v>818</v>
      </c>
      <c r="M158" t="s">
        <v>22920</v>
      </c>
      <c r="N158" t="s">
        <v>639</v>
      </c>
      <c r="O158" t="s">
        <v>651</v>
      </c>
      <c r="P158" t="s">
        <v>26</v>
      </c>
      <c r="Q158" t="s">
        <v>652</v>
      </c>
      <c r="R158" t="s">
        <v>640</v>
      </c>
      <c r="S158" t="s">
        <v>22921</v>
      </c>
      <c r="T158" t="s">
        <v>22922</v>
      </c>
    </row>
    <row r="159" spans="1:20" x14ac:dyDescent="0.25">
      <c r="A159" t="s">
        <v>22</v>
      </c>
      <c r="B159" t="s">
        <v>213</v>
      </c>
      <c r="C159">
        <v>28.47</v>
      </c>
      <c r="D159">
        <v>2</v>
      </c>
      <c r="E159" t="s">
        <v>22923</v>
      </c>
      <c r="F159">
        <v>63.94</v>
      </c>
      <c r="G159">
        <v>7</v>
      </c>
      <c r="H159" t="s">
        <v>677</v>
      </c>
      <c r="I159" t="s">
        <v>22924</v>
      </c>
      <c r="J159" t="s">
        <v>22925</v>
      </c>
      <c r="K159" t="s">
        <v>785</v>
      </c>
      <c r="L159" t="s">
        <v>22926</v>
      </c>
      <c r="M159" t="s">
        <v>22922</v>
      </c>
      <c r="N159" t="s">
        <v>639</v>
      </c>
      <c r="O159" t="s">
        <v>678</v>
      </c>
      <c r="P159" t="s">
        <v>23</v>
      </c>
      <c r="Q159" t="s">
        <v>679</v>
      </c>
      <c r="R159" t="s">
        <v>640</v>
      </c>
      <c r="S159" t="s">
        <v>22927</v>
      </c>
      <c r="T159" t="s">
        <v>22922</v>
      </c>
    </row>
    <row r="160" spans="1:20" x14ac:dyDescent="0.25">
      <c r="A160" t="s">
        <v>241</v>
      </c>
      <c r="B160" t="s">
        <v>247</v>
      </c>
      <c r="C160">
        <v>159</v>
      </c>
      <c r="D160">
        <v>1</v>
      </c>
      <c r="E160" t="s">
        <v>22928</v>
      </c>
      <c r="F160">
        <v>198</v>
      </c>
      <c r="G160">
        <v>0</v>
      </c>
      <c r="H160" t="s">
        <v>637</v>
      </c>
      <c r="I160" t="s">
        <v>21988</v>
      </c>
      <c r="J160" t="s">
        <v>732</v>
      </c>
      <c r="K160" t="s">
        <v>639</v>
      </c>
      <c r="L160" t="s">
        <v>640</v>
      </c>
      <c r="M160" t="s">
        <v>22929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22930</v>
      </c>
      <c r="T160" t="s">
        <v>22929</v>
      </c>
    </row>
    <row r="161" spans="1:20" x14ac:dyDescent="0.25">
      <c r="A161" t="s">
        <v>601</v>
      </c>
      <c r="B161" t="s">
        <v>602</v>
      </c>
      <c r="C161">
        <v>159</v>
      </c>
      <c r="D161">
        <v>1</v>
      </c>
      <c r="E161" t="s">
        <v>22928</v>
      </c>
      <c r="F161">
        <v>198</v>
      </c>
      <c r="G161">
        <v>0</v>
      </c>
      <c r="H161" t="s">
        <v>637</v>
      </c>
      <c r="I161" t="s">
        <v>21988</v>
      </c>
      <c r="J161" t="s">
        <v>732</v>
      </c>
      <c r="K161" t="s">
        <v>639</v>
      </c>
      <c r="L161" t="s">
        <v>640</v>
      </c>
      <c r="M161" t="s">
        <v>22929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22930</v>
      </c>
      <c r="T161" t="s">
        <v>22929</v>
      </c>
    </row>
    <row r="162" spans="1:20" x14ac:dyDescent="0.25">
      <c r="A162" t="s">
        <v>240</v>
      </c>
      <c r="B162" t="s">
        <v>246</v>
      </c>
      <c r="C162">
        <v>139</v>
      </c>
      <c r="D162">
        <v>2</v>
      </c>
      <c r="E162" t="s">
        <v>22931</v>
      </c>
      <c r="F162">
        <v>215</v>
      </c>
      <c r="G162">
        <v>0</v>
      </c>
      <c r="H162" t="s">
        <v>751</v>
      </c>
      <c r="I162" t="s">
        <v>9229</v>
      </c>
      <c r="J162" t="s">
        <v>9230</v>
      </c>
      <c r="K162" t="s">
        <v>9231</v>
      </c>
      <c r="L162" t="s">
        <v>9232</v>
      </c>
      <c r="M162" t="s">
        <v>22932</v>
      </c>
      <c r="N162" t="s">
        <v>1010</v>
      </c>
      <c r="O162" t="s">
        <v>743</v>
      </c>
      <c r="P162" t="s">
        <v>744</v>
      </c>
      <c r="Q162" t="s">
        <v>745</v>
      </c>
      <c r="R162" t="s">
        <v>640</v>
      </c>
      <c r="S162" t="s">
        <v>22933</v>
      </c>
      <c r="T162" t="s">
        <v>22934</v>
      </c>
    </row>
    <row r="163" spans="1:20" x14ac:dyDescent="0.25">
      <c r="A163" t="s">
        <v>241</v>
      </c>
      <c r="B163" t="s">
        <v>247</v>
      </c>
      <c r="C163">
        <v>159</v>
      </c>
      <c r="D163">
        <v>1</v>
      </c>
      <c r="E163" t="s">
        <v>22935</v>
      </c>
      <c r="F163">
        <v>99</v>
      </c>
      <c r="G163">
        <v>0</v>
      </c>
      <c r="H163" t="s">
        <v>637</v>
      </c>
      <c r="I163" t="s">
        <v>22936</v>
      </c>
      <c r="J163" t="s">
        <v>676</v>
      </c>
      <c r="K163" t="s">
        <v>639</v>
      </c>
      <c r="L163" t="s">
        <v>640</v>
      </c>
      <c r="M163" t="s">
        <v>22934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22937</v>
      </c>
      <c r="T163" t="s">
        <v>22934</v>
      </c>
    </row>
    <row r="164" spans="1:20" x14ac:dyDescent="0.25">
      <c r="A164" t="s">
        <v>241</v>
      </c>
      <c r="B164" t="s">
        <v>247</v>
      </c>
      <c r="C164">
        <v>159</v>
      </c>
      <c r="D164">
        <v>1</v>
      </c>
      <c r="E164" t="s">
        <v>22938</v>
      </c>
      <c r="F164">
        <v>297</v>
      </c>
      <c r="G164">
        <v>0</v>
      </c>
      <c r="H164" t="s">
        <v>637</v>
      </c>
      <c r="I164" t="s">
        <v>784</v>
      </c>
      <c r="J164" t="s">
        <v>735</v>
      </c>
      <c r="K164" t="s">
        <v>639</v>
      </c>
      <c r="L164" t="s">
        <v>640</v>
      </c>
      <c r="M164" t="s">
        <v>22932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22939</v>
      </c>
      <c r="T164" t="s">
        <v>22940</v>
      </c>
    </row>
    <row r="165" spans="1:20" x14ac:dyDescent="0.25">
      <c r="A165" t="s">
        <v>601</v>
      </c>
      <c r="B165" t="s">
        <v>602</v>
      </c>
      <c r="C165">
        <v>159</v>
      </c>
      <c r="D165">
        <v>1</v>
      </c>
      <c r="E165" t="s">
        <v>22938</v>
      </c>
      <c r="F165">
        <v>297</v>
      </c>
      <c r="G165">
        <v>0</v>
      </c>
      <c r="H165" t="s">
        <v>637</v>
      </c>
      <c r="I165" t="s">
        <v>784</v>
      </c>
      <c r="J165" t="s">
        <v>735</v>
      </c>
      <c r="K165" t="s">
        <v>639</v>
      </c>
      <c r="L165" t="s">
        <v>640</v>
      </c>
      <c r="M165" t="s">
        <v>22932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22939</v>
      </c>
      <c r="T165" t="s">
        <v>22940</v>
      </c>
    </row>
    <row r="166" spans="1:20" x14ac:dyDescent="0.25">
      <c r="A166" t="s">
        <v>240</v>
      </c>
      <c r="B166" t="s">
        <v>246</v>
      </c>
      <c r="C166">
        <v>159</v>
      </c>
      <c r="D166">
        <v>1</v>
      </c>
      <c r="E166" t="s">
        <v>22938</v>
      </c>
      <c r="F166">
        <v>297</v>
      </c>
      <c r="G166">
        <v>0</v>
      </c>
      <c r="H166" t="s">
        <v>637</v>
      </c>
      <c r="I166" t="s">
        <v>784</v>
      </c>
      <c r="J166" t="s">
        <v>735</v>
      </c>
      <c r="K166" t="s">
        <v>639</v>
      </c>
      <c r="L166" t="s">
        <v>640</v>
      </c>
      <c r="M166" t="s">
        <v>22932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22939</v>
      </c>
      <c r="T166" t="s">
        <v>22940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22941</v>
      </c>
      <c r="F167">
        <v>100</v>
      </c>
      <c r="G167">
        <v>0</v>
      </c>
      <c r="H167" t="s">
        <v>637</v>
      </c>
      <c r="I167" t="s">
        <v>8987</v>
      </c>
      <c r="J167" t="s">
        <v>663</v>
      </c>
      <c r="K167" t="s">
        <v>639</v>
      </c>
      <c r="L167" t="s">
        <v>640</v>
      </c>
      <c r="M167" t="s">
        <v>22942</v>
      </c>
      <c r="N167" t="s">
        <v>639</v>
      </c>
      <c r="O167" t="s">
        <v>641</v>
      </c>
      <c r="P167" t="s">
        <v>5</v>
      </c>
      <c r="Q167" t="s">
        <v>642</v>
      </c>
      <c r="R167" t="s">
        <v>22943</v>
      </c>
      <c r="S167" t="s">
        <v>22944</v>
      </c>
      <c r="T167" t="s">
        <v>22942</v>
      </c>
    </row>
    <row r="168" spans="1:20" x14ac:dyDescent="0.25">
      <c r="A168" t="s">
        <v>601</v>
      </c>
      <c r="B168" t="s">
        <v>602</v>
      </c>
      <c r="C168">
        <v>159</v>
      </c>
      <c r="D168">
        <v>1</v>
      </c>
      <c r="E168" t="s">
        <v>22945</v>
      </c>
      <c r="F168">
        <v>99</v>
      </c>
      <c r="G168">
        <v>0</v>
      </c>
      <c r="H168" t="s">
        <v>637</v>
      </c>
      <c r="I168" t="s">
        <v>20764</v>
      </c>
      <c r="J168" t="s">
        <v>653</v>
      </c>
      <c r="K168" t="s">
        <v>639</v>
      </c>
      <c r="L168" t="s">
        <v>640</v>
      </c>
      <c r="M168" t="s">
        <v>22946</v>
      </c>
      <c r="N168" t="s">
        <v>639</v>
      </c>
      <c r="O168" t="s">
        <v>647</v>
      </c>
      <c r="P168" t="s">
        <v>5</v>
      </c>
      <c r="Q168" t="s">
        <v>648</v>
      </c>
      <c r="R168" t="s">
        <v>640</v>
      </c>
      <c r="S168" t="s">
        <v>22947</v>
      </c>
      <c r="T168" t="s">
        <v>22948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22949</v>
      </c>
      <c r="F169">
        <v>100</v>
      </c>
      <c r="G169">
        <v>0</v>
      </c>
      <c r="H169" t="s">
        <v>637</v>
      </c>
      <c r="I169" t="s">
        <v>1168</v>
      </c>
      <c r="J169" t="s">
        <v>674</v>
      </c>
      <c r="K169" t="s">
        <v>639</v>
      </c>
      <c r="L169" t="s">
        <v>640</v>
      </c>
      <c r="M169" t="s">
        <v>22950</v>
      </c>
      <c r="N169" t="s">
        <v>639</v>
      </c>
      <c r="O169" t="s">
        <v>647</v>
      </c>
      <c r="P169" t="s">
        <v>5</v>
      </c>
      <c r="Q169" t="s">
        <v>648</v>
      </c>
      <c r="R169" t="s">
        <v>22951</v>
      </c>
      <c r="S169" t="s">
        <v>22952</v>
      </c>
      <c r="T169" t="s">
        <v>22953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22954</v>
      </c>
      <c r="F170">
        <v>100</v>
      </c>
      <c r="G170">
        <v>0</v>
      </c>
      <c r="H170" t="s">
        <v>637</v>
      </c>
      <c r="I170" t="s">
        <v>9013</v>
      </c>
      <c r="J170" t="s">
        <v>659</v>
      </c>
      <c r="K170" t="s">
        <v>639</v>
      </c>
      <c r="L170" t="s">
        <v>640</v>
      </c>
      <c r="M170" t="s">
        <v>22955</v>
      </c>
      <c r="N170" t="s">
        <v>639</v>
      </c>
      <c r="O170" t="s">
        <v>647</v>
      </c>
      <c r="P170" t="s">
        <v>5</v>
      </c>
      <c r="Q170" t="s">
        <v>648</v>
      </c>
      <c r="R170" t="s">
        <v>640</v>
      </c>
      <c r="S170" t="s">
        <v>22956</v>
      </c>
      <c r="T170" t="s">
        <v>22955</v>
      </c>
    </row>
    <row r="171" spans="1:20" x14ac:dyDescent="0.25">
      <c r="A171" t="s">
        <v>77</v>
      </c>
      <c r="B171" t="s">
        <v>78</v>
      </c>
      <c r="C171">
        <v>33.333333333333336</v>
      </c>
      <c r="D171">
        <v>3</v>
      </c>
      <c r="E171" t="s">
        <v>22957</v>
      </c>
      <c r="F171">
        <v>134.99</v>
      </c>
      <c r="G171">
        <v>0</v>
      </c>
      <c r="H171" t="s">
        <v>637</v>
      </c>
      <c r="I171" t="s">
        <v>15615</v>
      </c>
      <c r="J171" t="s">
        <v>755</v>
      </c>
      <c r="K171" t="s">
        <v>639</v>
      </c>
      <c r="L171" t="s">
        <v>640</v>
      </c>
      <c r="M171" t="s">
        <v>22958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22959</v>
      </c>
      <c r="T171" t="s">
        <v>22958</v>
      </c>
    </row>
    <row r="172" spans="1:20" x14ac:dyDescent="0.25">
      <c r="A172" t="s">
        <v>22</v>
      </c>
      <c r="B172" t="s">
        <v>27</v>
      </c>
      <c r="C172">
        <v>120</v>
      </c>
      <c r="D172">
        <v>1</v>
      </c>
      <c r="E172" t="s">
        <v>22960</v>
      </c>
      <c r="F172">
        <v>100</v>
      </c>
      <c r="G172">
        <v>0</v>
      </c>
      <c r="H172" t="s">
        <v>637</v>
      </c>
      <c r="I172" t="s">
        <v>18082</v>
      </c>
      <c r="J172" t="s">
        <v>653</v>
      </c>
      <c r="K172" t="s">
        <v>639</v>
      </c>
      <c r="L172" t="s">
        <v>640</v>
      </c>
      <c r="M172" t="s">
        <v>22958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22961</v>
      </c>
      <c r="T172" t="s">
        <v>22958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3</v>
      </c>
      <c r="E173" t="s">
        <v>22962</v>
      </c>
      <c r="F173">
        <v>200</v>
      </c>
      <c r="G173">
        <v>0</v>
      </c>
      <c r="H173" t="s">
        <v>637</v>
      </c>
      <c r="I173" t="s">
        <v>14620</v>
      </c>
      <c r="J173" t="s">
        <v>693</v>
      </c>
      <c r="K173" t="s">
        <v>639</v>
      </c>
      <c r="L173" t="s">
        <v>640</v>
      </c>
      <c r="M173" t="s">
        <v>22963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22964</v>
      </c>
      <c r="T173" t="s">
        <v>22963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22962</v>
      </c>
      <c r="F174">
        <v>200</v>
      </c>
      <c r="G174">
        <v>0</v>
      </c>
      <c r="H174" t="s">
        <v>637</v>
      </c>
      <c r="I174" t="s">
        <v>14620</v>
      </c>
      <c r="J174" t="s">
        <v>693</v>
      </c>
      <c r="K174" t="s">
        <v>639</v>
      </c>
      <c r="L174" t="s">
        <v>640</v>
      </c>
      <c r="M174" t="s">
        <v>22963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22964</v>
      </c>
      <c r="T174" t="s">
        <v>22963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22965</v>
      </c>
      <c r="F175">
        <v>200</v>
      </c>
      <c r="G175">
        <v>0</v>
      </c>
      <c r="H175" t="s">
        <v>637</v>
      </c>
      <c r="I175" t="s">
        <v>22966</v>
      </c>
      <c r="J175" t="s">
        <v>771</v>
      </c>
      <c r="K175" t="s">
        <v>639</v>
      </c>
      <c r="L175" t="s">
        <v>640</v>
      </c>
      <c r="M175" t="s">
        <v>22963</v>
      </c>
      <c r="N175" t="s">
        <v>639</v>
      </c>
      <c r="O175" t="s">
        <v>647</v>
      </c>
      <c r="P175" t="s">
        <v>5</v>
      </c>
      <c r="Q175" t="s">
        <v>648</v>
      </c>
      <c r="R175" t="s">
        <v>640</v>
      </c>
      <c r="S175" t="s">
        <v>22967</v>
      </c>
      <c r="T175" t="s">
        <v>22963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22968</v>
      </c>
      <c r="F176">
        <v>100</v>
      </c>
      <c r="G176">
        <v>0</v>
      </c>
      <c r="H176" t="s">
        <v>637</v>
      </c>
      <c r="I176" t="s">
        <v>17885</v>
      </c>
      <c r="J176" t="s">
        <v>653</v>
      </c>
      <c r="K176" t="s">
        <v>639</v>
      </c>
      <c r="L176" t="s">
        <v>640</v>
      </c>
      <c r="M176" t="s">
        <v>22969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22970</v>
      </c>
      <c r="T176" t="s">
        <v>22969</v>
      </c>
    </row>
    <row r="177" spans="1:20" x14ac:dyDescent="0.25">
      <c r="A177" t="s">
        <v>241</v>
      </c>
      <c r="B177" t="s">
        <v>247</v>
      </c>
      <c r="C177">
        <v>159</v>
      </c>
      <c r="D177">
        <v>1</v>
      </c>
      <c r="E177" t="s">
        <v>22971</v>
      </c>
      <c r="F177">
        <v>99</v>
      </c>
      <c r="G177">
        <v>0</v>
      </c>
      <c r="H177" t="s">
        <v>637</v>
      </c>
      <c r="I177" t="s">
        <v>22972</v>
      </c>
      <c r="J177" t="s">
        <v>673</v>
      </c>
      <c r="K177" t="s">
        <v>639</v>
      </c>
      <c r="L177" t="s">
        <v>640</v>
      </c>
      <c r="M177" t="s">
        <v>22973</v>
      </c>
      <c r="N177" t="s">
        <v>639</v>
      </c>
      <c r="O177" t="s">
        <v>641</v>
      </c>
      <c r="P177" t="s">
        <v>5</v>
      </c>
      <c r="Q177" t="s">
        <v>642</v>
      </c>
      <c r="R177" t="s">
        <v>640</v>
      </c>
      <c r="S177" t="s">
        <v>22974</v>
      </c>
      <c r="T177" t="s">
        <v>22973</v>
      </c>
    </row>
    <row r="178" spans="1:20" x14ac:dyDescent="0.25">
      <c r="A178" t="s">
        <v>601</v>
      </c>
      <c r="B178" t="s">
        <v>602</v>
      </c>
      <c r="C178">
        <v>159</v>
      </c>
      <c r="D178">
        <v>1</v>
      </c>
      <c r="E178" t="s">
        <v>22975</v>
      </c>
      <c r="F178">
        <v>92</v>
      </c>
      <c r="G178">
        <v>0</v>
      </c>
      <c r="H178" t="s">
        <v>637</v>
      </c>
      <c r="I178" t="s">
        <v>22976</v>
      </c>
      <c r="J178" t="s">
        <v>646</v>
      </c>
      <c r="K178" t="s">
        <v>639</v>
      </c>
      <c r="L178" t="s">
        <v>640</v>
      </c>
      <c r="M178" t="s">
        <v>22977</v>
      </c>
      <c r="N178" t="s">
        <v>639</v>
      </c>
      <c r="O178" t="s">
        <v>647</v>
      </c>
      <c r="P178" t="s">
        <v>5</v>
      </c>
      <c r="Q178" t="s">
        <v>648</v>
      </c>
      <c r="R178" t="s">
        <v>640</v>
      </c>
      <c r="S178" t="s">
        <v>22978</v>
      </c>
      <c r="T178" t="s">
        <v>22979</v>
      </c>
    </row>
    <row r="179" spans="1:20" x14ac:dyDescent="0.25">
      <c r="A179" t="s">
        <v>240</v>
      </c>
      <c r="B179" t="s">
        <v>246</v>
      </c>
      <c r="C179">
        <v>139</v>
      </c>
      <c r="D179">
        <v>3</v>
      </c>
      <c r="E179" t="s">
        <v>22980</v>
      </c>
      <c r="F179">
        <v>377</v>
      </c>
      <c r="G179">
        <v>0</v>
      </c>
      <c r="H179" t="s">
        <v>751</v>
      </c>
      <c r="I179" t="s">
        <v>22981</v>
      </c>
      <c r="J179" t="s">
        <v>22982</v>
      </c>
      <c r="K179" t="s">
        <v>6420</v>
      </c>
      <c r="L179" t="s">
        <v>22983</v>
      </c>
      <c r="M179" t="s">
        <v>22984</v>
      </c>
      <c r="N179" t="s">
        <v>1010</v>
      </c>
      <c r="O179" t="s">
        <v>753</v>
      </c>
      <c r="P179" t="s">
        <v>744</v>
      </c>
      <c r="Q179" t="s">
        <v>745</v>
      </c>
      <c r="R179" t="s">
        <v>640</v>
      </c>
      <c r="S179" t="s">
        <v>22985</v>
      </c>
      <c r="T179" t="s">
        <v>22986</v>
      </c>
    </row>
    <row r="180" spans="1:20" x14ac:dyDescent="0.25">
      <c r="A180" t="s">
        <v>601</v>
      </c>
      <c r="B180" t="s">
        <v>602</v>
      </c>
      <c r="C180">
        <v>159</v>
      </c>
      <c r="D180">
        <v>1</v>
      </c>
      <c r="E180" t="s">
        <v>22987</v>
      </c>
      <c r="F180">
        <v>92</v>
      </c>
      <c r="G180">
        <v>0</v>
      </c>
      <c r="H180" t="s">
        <v>637</v>
      </c>
      <c r="I180" t="s">
        <v>22988</v>
      </c>
      <c r="J180" t="s">
        <v>741</v>
      </c>
      <c r="K180" t="s">
        <v>639</v>
      </c>
      <c r="L180" t="s">
        <v>640</v>
      </c>
      <c r="M180" t="s">
        <v>22989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22990</v>
      </c>
      <c r="T180" t="s">
        <v>22989</v>
      </c>
    </row>
    <row r="181" spans="1:20" x14ac:dyDescent="0.25">
      <c r="A181" t="s">
        <v>241</v>
      </c>
      <c r="B181" t="s">
        <v>247</v>
      </c>
      <c r="C181">
        <v>139</v>
      </c>
      <c r="D181">
        <v>1</v>
      </c>
      <c r="E181" t="s">
        <v>22991</v>
      </c>
      <c r="F181">
        <v>215</v>
      </c>
      <c r="G181">
        <v>0</v>
      </c>
      <c r="H181" t="s">
        <v>751</v>
      </c>
      <c r="I181" t="s">
        <v>22992</v>
      </c>
      <c r="J181" t="s">
        <v>22993</v>
      </c>
      <c r="K181" t="s">
        <v>5281</v>
      </c>
      <c r="L181" t="s">
        <v>22994</v>
      </c>
      <c r="M181" t="s">
        <v>22953</v>
      </c>
      <c r="N181" t="s">
        <v>1010</v>
      </c>
      <c r="O181" t="s">
        <v>743</v>
      </c>
      <c r="P181" t="s">
        <v>744</v>
      </c>
      <c r="Q181" t="s">
        <v>745</v>
      </c>
      <c r="R181" t="s">
        <v>640</v>
      </c>
      <c r="S181" t="s">
        <v>22995</v>
      </c>
      <c r="T181" t="s">
        <v>22989</v>
      </c>
    </row>
    <row r="182" spans="1:20" x14ac:dyDescent="0.25">
      <c r="A182" t="s">
        <v>601</v>
      </c>
      <c r="B182" t="s">
        <v>602</v>
      </c>
      <c r="C182">
        <v>139</v>
      </c>
      <c r="D182">
        <v>1</v>
      </c>
      <c r="E182" t="s">
        <v>22991</v>
      </c>
      <c r="F182">
        <v>215</v>
      </c>
      <c r="G182">
        <v>0</v>
      </c>
      <c r="H182" t="s">
        <v>751</v>
      </c>
      <c r="I182" t="s">
        <v>22992</v>
      </c>
      <c r="J182" t="s">
        <v>22993</v>
      </c>
      <c r="K182" t="s">
        <v>5281</v>
      </c>
      <c r="L182" t="s">
        <v>22994</v>
      </c>
      <c r="M182" t="s">
        <v>22953</v>
      </c>
      <c r="N182" t="s">
        <v>1010</v>
      </c>
      <c r="O182" t="s">
        <v>743</v>
      </c>
      <c r="P182" t="s">
        <v>744</v>
      </c>
      <c r="Q182" t="s">
        <v>745</v>
      </c>
      <c r="R182" t="s">
        <v>640</v>
      </c>
      <c r="S182" t="s">
        <v>22995</v>
      </c>
      <c r="T182" t="s">
        <v>22989</v>
      </c>
    </row>
    <row r="183" spans="1:20" x14ac:dyDescent="0.25">
      <c r="A183" t="s">
        <v>147</v>
      </c>
      <c r="B183" t="s">
        <v>148</v>
      </c>
      <c r="C183">
        <v>65</v>
      </c>
      <c r="D183">
        <v>1</v>
      </c>
      <c r="E183" t="s">
        <v>22996</v>
      </c>
      <c r="F183">
        <v>35</v>
      </c>
      <c r="G183">
        <v>0</v>
      </c>
      <c r="H183" t="s">
        <v>637</v>
      </c>
      <c r="I183" t="s">
        <v>22997</v>
      </c>
      <c r="J183" t="s">
        <v>692</v>
      </c>
      <c r="K183" t="s">
        <v>639</v>
      </c>
      <c r="L183" t="s">
        <v>640</v>
      </c>
      <c r="M183" t="s">
        <v>22998</v>
      </c>
      <c r="N183" t="s">
        <v>639</v>
      </c>
      <c r="O183" t="s">
        <v>647</v>
      </c>
      <c r="P183" t="s">
        <v>5</v>
      </c>
      <c r="Q183" t="s">
        <v>648</v>
      </c>
      <c r="R183" t="s">
        <v>640</v>
      </c>
      <c r="S183" t="s">
        <v>22999</v>
      </c>
      <c r="T183" t="s">
        <v>22998</v>
      </c>
    </row>
    <row r="184" spans="1:20" x14ac:dyDescent="0.25">
      <c r="A184" t="s">
        <v>601</v>
      </c>
      <c r="B184" t="s">
        <v>602</v>
      </c>
      <c r="C184">
        <v>139</v>
      </c>
      <c r="D184">
        <v>1</v>
      </c>
      <c r="E184" t="s">
        <v>23000</v>
      </c>
      <c r="F184">
        <v>215</v>
      </c>
      <c r="G184">
        <v>0</v>
      </c>
      <c r="H184" t="s">
        <v>751</v>
      </c>
      <c r="I184" t="s">
        <v>23001</v>
      </c>
      <c r="J184" t="s">
        <v>23002</v>
      </c>
      <c r="K184" t="s">
        <v>17967</v>
      </c>
      <c r="L184" t="s">
        <v>23003</v>
      </c>
      <c r="M184" t="s">
        <v>23004</v>
      </c>
      <c r="N184" t="s">
        <v>1010</v>
      </c>
      <c r="O184" t="s">
        <v>753</v>
      </c>
      <c r="P184" t="s">
        <v>744</v>
      </c>
      <c r="Q184" t="s">
        <v>745</v>
      </c>
      <c r="R184" t="s">
        <v>640</v>
      </c>
      <c r="S184" t="s">
        <v>23005</v>
      </c>
      <c r="T184" t="s">
        <v>23006</v>
      </c>
    </row>
    <row r="185" spans="1:20" x14ac:dyDescent="0.25">
      <c r="A185" t="s">
        <v>241</v>
      </c>
      <c r="B185" t="s">
        <v>247</v>
      </c>
      <c r="C185">
        <v>139</v>
      </c>
      <c r="D185">
        <v>1</v>
      </c>
      <c r="E185" t="s">
        <v>23000</v>
      </c>
      <c r="F185">
        <v>215</v>
      </c>
      <c r="G185">
        <v>0</v>
      </c>
      <c r="H185" t="s">
        <v>751</v>
      </c>
      <c r="I185" t="s">
        <v>23001</v>
      </c>
      <c r="J185" t="s">
        <v>23002</v>
      </c>
      <c r="K185" t="s">
        <v>17967</v>
      </c>
      <c r="L185" t="s">
        <v>23003</v>
      </c>
      <c r="M185" t="s">
        <v>23004</v>
      </c>
      <c r="N185" t="s">
        <v>1010</v>
      </c>
      <c r="O185" t="s">
        <v>753</v>
      </c>
      <c r="P185" t="s">
        <v>744</v>
      </c>
      <c r="Q185" t="s">
        <v>745</v>
      </c>
      <c r="R185" t="s">
        <v>640</v>
      </c>
      <c r="S185" t="s">
        <v>23005</v>
      </c>
      <c r="T185" t="s">
        <v>23006</v>
      </c>
    </row>
    <row r="186" spans="1:20" x14ac:dyDescent="0.25">
      <c r="A186" t="s">
        <v>601</v>
      </c>
      <c r="B186" t="s">
        <v>602</v>
      </c>
      <c r="C186">
        <v>139</v>
      </c>
      <c r="D186">
        <v>1</v>
      </c>
      <c r="E186" t="s">
        <v>23007</v>
      </c>
      <c r="F186">
        <v>215</v>
      </c>
      <c r="G186">
        <v>0</v>
      </c>
      <c r="H186" t="s">
        <v>751</v>
      </c>
      <c r="I186" t="s">
        <v>23008</v>
      </c>
      <c r="J186" t="s">
        <v>23009</v>
      </c>
      <c r="K186" t="s">
        <v>1025</v>
      </c>
      <c r="L186" t="s">
        <v>23010</v>
      </c>
      <c r="M186" t="s">
        <v>23011</v>
      </c>
      <c r="N186" t="s">
        <v>1010</v>
      </c>
      <c r="O186" t="s">
        <v>753</v>
      </c>
      <c r="P186" t="s">
        <v>744</v>
      </c>
      <c r="Q186" t="s">
        <v>745</v>
      </c>
      <c r="R186" t="s">
        <v>640</v>
      </c>
      <c r="S186" t="s">
        <v>23012</v>
      </c>
      <c r="T186" t="s">
        <v>23013</v>
      </c>
    </row>
    <row r="187" spans="1:20" x14ac:dyDescent="0.25">
      <c r="A187" t="s">
        <v>241</v>
      </c>
      <c r="B187" t="s">
        <v>247</v>
      </c>
      <c r="C187">
        <v>139</v>
      </c>
      <c r="D187">
        <v>1</v>
      </c>
      <c r="E187" t="s">
        <v>23007</v>
      </c>
      <c r="F187">
        <v>215</v>
      </c>
      <c r="G187">
        <v>0</v>
      </c>
      <c r="H187" t="s">
        <v>751</v>
      </c>
      <c r="I187" t="s">
        <v>23008</v>
      </c>
      <c r="J187" t="s">
        <v>23009</v>
      </c>
      <c r="K187" t="s">
        <v>1025</v>
      </c>
      <c r="L187" t="s">
        <v>23010</v>
      </c>
      <c r="M187" t="s">
        <v>23011</v>
      </c>
      <c r="N187" t="s">
        <v>1010</v>
      </c>
      <c r="O187" t="s">
        <v>753</v>
      </c>
      <c r="P187" t="s">
        <v>744</v>
      </c>
      <c r="Q187" t="s">
        <v>745</v>
      </c>
      <c r="R187" t="s">
        <v>640</v>
      </c>
      <c r="S187" t="s">
        <v>23012</v>
      </c>
      <c r="T187" t="s">
        <v>23013</v>
      </c>
    </row>
    <row r="188" spans="1:20" x14ac:dyDescent="0.25">
      <c r="A188" t="s">
        <v>22</v>
      </c>
      <c r="B188" t="s">
        <v>27</v>
      </c>
      <c r="C188">
        <v>80</v>
      </c>
      <c r="D188">
        <v>1</v>
      </c>
      <c r="E188" t="s">
        <v>23014</v>
      </c>
      <c r="F188">
        <v>80</v>
      </c>
      <c r="G188">
        <v>0</v>
      </c>
      <c r="H188" t="s">
        <v>649</v>
      </c>
      <c r="I188" t="s">
        <v>972</v>
      </c>
      <c r="J188" t="s">
        <v>23015</v>
      </c>
      <c r="K188" t="s">
        <v>4718</v>
      </c>
      <c r="L188" t="s">
        <v>848</v>
      </c>
      <c r="M188" t="s">
        <v>23016</v>
      </c>
      <c r="N188" t="s">
        <v>639</v>
      </c>
      <c r="O188" t="s">
        <v>651</v>
      </c>
      <c r="P188" t="s">
        <v>26</v>
      </c>
      <c r="Q188" t="s">
        <v>652</v>
      </c>
      <c r="R188" t="s">
        <v>640</v>
      </c>
      <c r="S188" t="s">
        <v>23017</v>
      </c>
      <c r="T188" t="s">
        <v>23016</v>
      </c>
    </row>
    <row r="189" spans="1:20" x14ac:dyDescent="0.25">
      <c r="A189" t="s">
        <v>12</v>
      </c>
      <c r="B189" t="s">
        <v>13</v>
      </c>
      <c r="C189">
        <v>65</v>
      </c>
      <c r="D189">
        <v>1</v>
      </c>
      <c r="E189" t="s">
        <v>23018</v>
      </c>
      <c r="F189">
        <v>459</v>
      </c>
      <c r="G189">
        <v>0</v>
      </c>
      <c r="H189" t="s">
        <v>751</v>
      </c>
      <c r="I189" t="s">
        <v>23019</v>
      </c>
      <c r="J189" t="s">
        <v>23020</v>
      </c>
      <c r="K189" t="s">
        <v>18448</v>
      </c>
      <c r="L189" t="s">
        <v>23021</v>
      </c>
      <c r="M189" t="s">
        <v>23022</v>
      </c>
      <c r="N189" t="s">
        <v>1010</v>
      </c>
      <c r="O189" t="s">
        <v>743</v>
      </c>
      <c r="P189" t="s">
        <v>744</v>
      </c>
      <c r="Q189" t="s">
        <v>745</v>
      </c>
      <c r="R189" t="s">
        <v>640</v>
      </c>
      <c r="S189" t="s">
        <v>23023</v>
      </c>
      <c r="T189" t="s">
        <v>23024</v>
      </c>
    </row>
    <row r="190" spans="1:20" x14ac:dyDescent="0.25">
      <c r="A190" t="s">
        <v>114</v>
      </c>
      <c r="B190" t="s">
        <v>115</v>
      </c>
      <c r="C190">
        <v>65</v>
      </c>
      <c r="D190">
        <v>1</v>
      </c>
      <c r="E190" t="s">
        <v>23018</v>
      </c>
      <c r="F190">
        <v>459</v>
      </c>
      <c r="G190">
        <v>0</v>
      </c>
      <c r="H190" t="s">
        <v>751</v>
      </c>
      <c r="I190" t="s">
        <v>23019</v>
      </c>
      <c r="J190" t="s">
        <v>23020</v>
      </c>
      <c r="K190" t="s">
        <v>18448</v>
      </c>
      <c r="L190" t="s">
        <v>23021</v>
      </c>
      <c r="M190" t="s">
        <v>23022</v>
      </c>
      <c r="N190" t="s">
        <v>1010</v>
      </c>
      <c r="O190" t="s">
        <v>743</v>
      </c>
      <c r="P190" t="s">
        <v>744</v>
      </c>
      <c r="Q190" t="s">
        <v>745</v>
      </c>
      <c r="R190" t="s">
        <v>640</v>
      </c>
      <c r="S190" t="s">
        <v>23023</v>
      </c>
      <c r="T190" t="s">
        <v>23024</v>
      </c>
    </row>
    <row r="191" spans="1:20" x14ac:dyDescent="0.25">
      <c r="A191" t="s">
        <v>112</v>
      </c>
      <c r="B191" t="s">
        <v>113</v>
      </c>
      <c r="C191">
        <v>65</v>
      </c>
      <c r="D191">
        <v>1</v>
      </c>
      <c r="E191" t="s">
        <v>23018</v>
      </c>
      <c r="F191">
        <v>459</v>
      </c>
      <c r="G191">
        <v>0</v>
      </c>
      <c r="H191" t="s">
        <v>751</v>
      </c>
      <c r="I191" t="s">
        <v>23019</v>
      </c>
      <c r="J191" t="s">
        <v>23020</v>
      </c>
      <c r="K191" t="s">
        <v>18448</v>
      </c>
      <c r="L191" t="s">
        <v>23021</v>
      </c>
      <c r="M191" t="s">
        <v>23022</v>
      </c>
      <c r="N191" t="s">
        <v>1010</v>
      </c>
      <c r="O191" t="s">
        <v>743</v>
      </c>
      <c r="P191" t="s">
        <v>744</v>
      </c>
      <c r="Q191" t="s">
        <v>745</v>
      </c>
      <c r="R191" t="s">
        <v>640</v>
      </c>
      <c r="S191" t="s">
        <v>23023</v>
      </c>
      <c r="T191" t="s">
        <v>23024</v>
      </c>
    </row>
    <row r="192" spans="1:20" x14ac:dyDescent="0.25">
      <c r="A192" t="s">
        <v>241</v>
      </c>
      <c r="B192" t="s">
        <v>247</v>
      </c>
      <c r="C192">
        <v>139</v>
      </c>
      <c r="D192">
        <v>1</v>
      </c>
      <c r="E192" t="s">
        <v>23018</v>
      </c>
      <c r="F192">
        <v>459</v>
      </c>
      <c r="G192">
        <v>0</v>
      </c>
      <c r="H192" t="s">
        <v>751</v>
      </c>
      <c r="I192" t="s">
        <v>23019</v>
      </c>
      <c r="J192" t="s">
        <v>23020</v>
      </c>
      <c r="K192" t="s">
        <v>18448</v>
      </c>
      <c r="L192" t="s">
        <v>23021</v>
      </c>
      <c r="M192" t="s">
        <v>23022</v>
      </c>
      <c r="N192" t="s">
        <v>1010</v>
      </c>
      <c r="O192" t="s">
        <v>743</v>
      </c>
      <c r="P192" t="s">
        <v>744</v>
      </c>
      <c r="Q192" t="s">
        <v>745</v>
      </c>
      <c r="R192" t="s">
        <v>640</v>
      </c>
      <c r="S192" t="s">
        <v>23023</v>
      </c>
      <c r="T192" t="s">
        <v>23024</v>
      </c>
    </row>
    <row r="193" spans="1:20" x14ac:dyDescent="0.25">
      <c r="A193" t="s">
        <v>601</v>
      </c>
      <c r="B193" t="s">
        <v>602</v>
      </c>
      <c r="C193">
        <v>139</v>
      </c>
      <c r="D193">
        <v>1</v>
      </c>
      <c r="E193" t="s">
        <v>23018</v>
      </c>
      <c r="F193">
        <v>459</v>
      </c>
      <c r="G193">
        <v>0</v>
      </c>
      <c r="H193" t="s">
        <v>751</v>
      </c>
      <c r="I193" t="s">
        <v>23019</v>
      </c>
      <c r="J193" t="s">
        <v>23020</v>
      </c>
      <c r="K193" t="s">
        <v>18448</v>
      </c>
      <c r="L193" t="s">
        <v>23021</v>
      </c>
      <c r="M193" t="s">
        <v>23022</v>
      </c>
      <c r="N193" t="s">
        <v>1010</v>
      </c>
      <c r="O193" t="s">
        <v>743</v>
      </c>
      <c r="P193" t="s">
        <v>744</v>
      </c>
      <c r="Q193" t="s">
        <v>745</v>
      </c>
      <c r="R193" t="s">
        <v>640</v>
      </c>
      <c r="S193" t="s">
        <v>23023</v>
      </c>
      <c r="T193" t="s">
        <v>23024</v>
      </c>
    </row>
    <row r="194" spans="1:20" x14ac:dyDescent="0.25">
      <c r="A194" t="s">
        <v>116</v>
      </c>
      <c r="B194" t="s">
        <v>117</v>
      </c>
      <c r="C194">
        <v>12</v>
      </c>
      <c r="D194">
        <v>50</v>
      </c>
      <c r="E194" t="s">
        <v>23025</v>
      </c>
      <c r="F194">
        <v>1500</v>
      </c>
      <c r="G194">
        <v>0</v>
      </c>
      <c r="H194" t="s">
        <v>649</v>
      </c>
      <c r="I194" t="s">
        <v>879</v>
      </c>
      <c r="J194" t="s">
        <v>21516</v>
      </c>
      <c r="K194" t="s">
        <v>11267</v>
      </c>
      <c r="L194" t="s">
        <v>5784</v>
      </c>
      <c r="M194" t="s">
        <v>23026</v>
      </c>
      <c r="N194" t="s">
        <v>639</v>
      </c>
      <c r="O194" t="s">
        <v>651</v>
      </c>
      <c r="P194" t="s">
        <v>26</v>
      </c>
      <c r="Q194" t="s">
        <v>652</v>
      </c>
      <c r="R194" t="s">
        <v>640</v>
      </c>
      <c r="S194" t="s">
        <v>23027</v>
      </c>
      <c r="T194" t="s">
        <v>23026</v>
      </c>
    </row>
    <row r="195" spans="1:20" x14ac:dyDescent="0.25">
      <c r="A195" t="s">
        <v>22</v>
      </c>
      <c r="B195" t="s">
        <v>27</v>
      </c>
      <c r="C195">
        <v>69.900000000000006</v>
      </c>
      <c r="D195">
        <v>10</v>
      </c>
      <c r="E195" t="s">
        <v>23025</v>
      </c>
      <c r="F195">
        <v>1500</v>
      </c>
      <c r="G195">
        <v>0</v>
      </c>
      <c r="H195" t="s">
        <v>649</v>
      </c>
      <c r="I195" t="s">
        <v>879</v>
      </c>
      <c r="J195" t="s">
        <v>21516</v>
      </c>
      <c r="K195" t="s">
        <v>11267</v>
      </c>
      <c r="L195" t="s">
        <v>5784</v>
      </c>
      <c r="M195" t="s">
        <v>23026</v>
      </c>
      <c r="N195" t="s">
        <v>639</v>
      </c>
      <c r="O195" t="s">
        <v>651</v>
      </c>
      <c r="P195" t="s">
        <v>26</v>
      </c>
      <c r="Q195" t="s">
        <v>652</v>
      </c>
      <c r="R195" t="s">
        <v>640</v>
      </c>
      <c r="S195" t="s">
        <v>23027</v>
      </c>
      <c r="T195" t="s">
        <v>23026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23028</v>
      </c>
      <c r="F196">
        <v>200</v>
      </c>
      <c r="G196">
        <v>0</v>
      </c>
      <c r="H196" t="s">
        <v>637</v>
      </c>
      <c r="I196" t="s">
        <v>23029</v>
      </c>
      <c r="J196" t="s">
        <v>681</v>
      </c>
      <c r="K196" t="s">
        <v>639</v>
      </c>
      <c r="L196" t="s">
        <v>640</v>
      </c>
      <c r="M196" t="s">
        <v>23030</v>
      </c>
      <c r="N196" t="s">
        <v>639</v>
      </c>
      <c r="O196" t="s">
        <v>647</v>
      </c>
      <c r="P196" t="s">
        <v>5</v>
      </c>
      <c r="Q196" t="s">
        <v>648</v>
      </c>
      <c r="R196" t="s">
        <v>640</v>
      </c>
      <c r="S196" t="s">
        <v>23031</v>
      </c>
      <c r="T196" t="s">
        <v>23030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23032</v>
      </c>
      <c r="F197">
        <v>129</v>
      </c>
      <c r="G197">
        <v>0</v>
      </c>
      <c r="H197" t="s">
        <v>649</v>
      </c>
      <c r="I197" t="s">
        <v>13710</v>
      </c>
      <c r="J197" t="s">
        <v>23033</v>
      </c>
      <c r="K197" t="s">
        <v>21247</v>
      </c>
      <c r="L197" t="s">
        <v>5996</v>
      </c>
      <c r="M197" t="s">
        <v>23034</v>
      </c>
      <c r="N197" t="s">
        <v>639</v>
      </c>
      <c r="O197" t="s">
        <v>651</v>
      </c>
      <c r="P197" t="s">
        <v>26</v>
      </c>
      <c r="Q197" t="s">
        <v>652</v>
      </c>
      <c r="R197" t="s">
        <v>640</v>
      </c>
      <c r="S197" t="s">
        <v>23035</v>
      </c>
      <c r="T197" t="s">
        <v>23036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23037</v>
      </c>
      <c r="F198">
        <v>200</v>
      </c>
      <c r="G198">
        <v>0</v>
      </c>
      <c r="H198" t="s">
        <v>637</v>
      </c>
      <c r="I198" t="s">
        <v>955</v>
      </c>
      <c r="J198" t="s">
        <v>755</v>
      </c>
      <c r="K198" t="s">
        <v>639</v>
      </c>
      <c r="L198" t="s">
        <v>640</v>
      </c>
      <c r="M198" t="s">
        <v>23038</v>
      </c>
      <c r="N198" t="s">
        <v>639</v>
      </c>
      <c r="O198" t="s">
        <v>647</v>
      </c>
      <c r="P198" t="s">
        <v>5</v>
      </c>
      <c r="Q198" t="s">
        <v>648</v>
      </c>
      <c r="R198" t="s">
        <v>640</v>
      </c>
      <c r="S198" t="s">
        <v>23039</v>
      </c>
      <c r="T198" t="s">
        <v>23038</v>
      </c>
    </row>
    <row r="199" spans="1:20" x14ac:dyDescent="0.25">
      <c r="A199" t="s">
        <v>22</v>
      </c>
      <c r="B199" t="s">
        <v>27</v>
      </c>
      <c r="C199">
        <v>66.333333333333329</v>
      </c>
      <c r="D199">
        <v>6</v>
      </c>
      <c r="E199" t="s">
        <v>23040</v>
      </c>
      <c r="F199">
        <v>394</v>
      </c>
      <c r="G199">
        <v>0</v>
      </c>
      <c r="H199" t="s">
        <v>637</v>
      </c>
      <c r="I199" t="s">
        <v>23041</v>
      </c>
      <c r="J199" t="s">
        <v>735</v>
      </c>
      <c r="K199" t="s">
        <v>639</v>
      </c>
      <c r="L199" t="s">
        <v>640</v>
      </c>
      <c r="M199" t="s">
        <v>23042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23043</v>
      </c>
      <c r="T199" t="s">
        <v>23042</v>
      </c>
    </row>
    <row r="200" spans="1:20" x14ac:dyDescent="0.25">
      <c r="A200" t="s">
        <v>18</v>
      </c>
      <c r="B200" t="s">
        <v>19</v>
      </c>
      <c r="C200">
        <v>66.666666666666671</v>
      </c>
      <c r="D200">
        <v>3</v>
      </c>
      <c r="E200" t="s">
        <v>23044</v>
      </c>
      <c r="F200">
        <v>129</v>
      </c>
      <c r="G200">
        <v>0</v>
      </c>
      <c r="H200" t="s">
        <v>637</v>
      </c>
      <c r="I200" t="s">
        <v>23041</v>
      </c>
      <c r="J200" t="s">
        <v>762</v>
      </c>
      <c r="K200" t="s">
        <v>639</v>
      </c>
      <c r="L200" t="s">
        <v>640</v>
      </c>
      <c r="M200" t="s">
        <v>23045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23046</v>
      </c>
      <c r="T200" t="s">
        <v>23045</v>
      </c>
    </row>
    <row r="201" spans="1:20" x14ac:dyDescent="0.25">
      <c r="A201" t="s">
        <v>241</v>
      </c>
      <c r="B201" t="s">
        <v>247</v>
      </c>
      <c r="C201">
        <v>159</v>
      </c>
      <c r="D201">
        <v>1</v>
      </c>
      <c r="E201" t="s">
        <v>23047</v>
      </c>
      <c r="F201">
        <v>99</v>
      </c>
      <c r="G201">
        <v>0</v>
      </c>
      <c r="H201" t="s">
        <v>637</v>
      </c>
      <c r="I201" t="s">
        <v>23048</v>
      </c>
      <c r="J201" t="s">
        <v>727</v>
      </c>
      <c r="K201" t="s">
        <v>639</v>
      </c>
      <c r="L201" t="s">
        <v>640</v>
      </c>
      <c r="M201" t="s">
        <v>23049</v>
      </c>
      <c r="N201" t="s">
        <v>639</v>
      </c>
      <c r="O201" t="s">
        <v>647</v>
      </c>
      <c r="P201" t="s">
        <v>5</v>
      </c>
      <c r="Q201" t="s">
        <v>648</v>
      </c>
      <c r="R201" t="s">
        <v>640</v>
      </c>
      <c r="S201" t="s">
        <v>23050</v>
      </c>
      <c r="T201" t="s">
        <v>23049</v>
      </c>
    </row>
    <row r="202" spans="1:20" x14ac:dyDescent="0.25">
      <c r="A202" t="s">
        <v>516</v>
      </c>
      <c r="B202" t="s">
        <v>120</v>
      </c>
      <c r="C202">
        <v>75</v>
      </c>
      <c r="D202">
        <v>1</v>
      </c>
      <c r="E202" t="s">
        <v>23051</v>
      </c>
      <c r="F202">
        <v>112</v>
      </c>
      <c r="G202">
        <v>37</v>
      </c>
      <c r="H202" t="s">
        <v>649</v>
      </c>
      <c r="I202" t="s">
        <v>1130</v>
      </c>
      <c r="J202" t="s">
        <v>6383</v>
      </c>
      <c r="K202" t="s">
        <v>1131</v>
      </c>
      <c r="L202" t="s">
        <v>5026</v>
      </c>
      <c r="M202" t="s">
        <v>23052</v>
      </c>
      <c r="N202" t="s">
        <v>639</v>
      </c>
      <c r="O202" t="s">
        <v>651</v>
      </c>
      <c r="P202" t="s">
        <v>26</v>
      </c>
      <c r="Q202" t="s">
        <v>652</v>
      </c>
      <c r="R202" t="s">
        <v>640</v>
      </c>
      <c r="S202" t="s">
        <v>23053</v>
      </c>
      <c r="T202" t="s">
        <v>23054</v>
      </c>
    </row>
    <row r="203" spans="1:20" x14ac:dyDescent="0.25">
      <c r="A203" t="s">
        <v>114</v>
      </c>
      <c r="B203" t="s">
        <v>115</v>
      </c>
      <c r="C203">
        <v>50</v>
      </c>
      <c r="D203">
        <v>5</v>
      </c>
      <c r="E203" t="s">
        <v>23055</v>
      </c>
      <c r="F203">
        <v>245</v>
      </c>
      <c r="G203">
        <v>0</v>
      </c>
      <c r="H203" t="s">
        <v>649</v>
      </c>
      <c r="I203" t="s">
        <v>18950</v>
      </c>
      <c r="J203" t="s">
        <v>18951</v>
      </c>
      <c r="K203" t="s">
        <v>18952</v>
      </c>
      <c r="L203" t="s">
        <v>891</v>
      </c>
      <c r="M203" t="s">
        <v>23056</v>
      </c>
      <c r="N203" t="s">
        <v>639</v>
      </c>
      <c r="O203" t="s">
        <v>651</v>
      </c>
      <c r="P203" t="s">
        <v>26</v>
      </c>
      <c r="Q203" t="s">
        <v>652</v>
      </c>
      <c r="R203" t="s">
        <v>640</v>
      </c>
      <c r="S203" t="s">
        <v>23057</v>
      </c>
      <c r="T203" t="s">
        <v>23058</v>
      </c>
    </row>
    <row r="204" spans="1:20" x14ac:dyDescent="0.25">
      <c r="A204" t="s">
        <v>240</v>
      </c>
      <c r="B204" t="s">
        <v>246</v>
      </c>
      <c r="C204">
        <v>159</v>
      </c>
      <c r="D204">
        <v>1</v>
      </c>
      <c r="E204" t="s">
        <v>23059</v>
      </c>
      <c r="F204">
        <v>99</v>
      </c>
      <c r="G204">
        <v>0</v>
      </c>
      <c r="H204" t="s">
        <v>637</v>
      </c>
      <c r="I204" t="s">
        <v>23060</v>
      </c>
      <c r="J204" t="s">
        <v>23061</v>
      </c>
      <c r="K204" t="s">
        <v>639</v>
      </c>
      <c r="L204" t="s">
        <v>640</v>
      </c>
      <c r="M204" t="s">
        <v>23062</v>
      </c>
      <c r="N204" t="s">
        <v>639</v>
      </c>
      <c r="O204" t="s">
        <v>647</v>
      </c>
      <c r="P204" t="s">
        <v>5</v>
      </c>
      <c r="Q204" t="s">
        <v>648</v>
      </c>
      <c r="R204" t="s">
        <v>640</v>
      </c>
      <c r="S204" t="s">
        <v>23063</v>
      </c>
      <c r="T204" t="s">
        <v>23058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23064</v>
      </c>
      <c r="F205">
        <v>200</v>
      </c>
      <c r="G205">
        <v>0</v>
      </c>
      <c r="H205" t="s">
        <v>637</v>
      </c>
      <c r="I205" t="s">
        <v>23065</v>
      </c>
      <c r="J205" t="s">
        <v>691</v>
      </c>
      <c r="K205" t="s">
        <v>639</v>
      </c>
      <c r="L205" t="s">
        <v>640</v>
      </c>
      <c r="M205" t="s">
        <v>23066</v>
      </c>
      <c r="N205" t="s">
        <v>639</v>
      </c>
      <c r="O205" t="s">
        <v>647</v>
      </c>
      <c r="P205" t="s">
        <v>5</v>
      </c>
      <c r="Q205" t="s">
        <v>648</v>
      </c>
      <c r="R205" t="s">
        <v>640</v>
      </c>
      <c r="S205" t="s">
        <v>23067</v>
      </c>
      <c r="T205" t="s">
        <v>23066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23068</v>
      </c>
      <c r="F206">
        <v>200</v>
      </c>
      <c r="G206">
        <v>0</v>
      </c>
      <c r="H206" t="s">
        <v>637</v>
      </c>
      <c r="I206" t="s">
        <v>23069</v>
      </c>
      <c r="J206" t="s">
        <v>701</v>
      </c>
      <c r="K206" t="s">
        <v>639</v>
      </c>
      <c r="L206" t="s">
        <v>640</v>
      </c>
      <c r="M206" t="s">
        <v>23070</v>
      </c>
      <c r="N206" t="s">
        <v>639</v>
      </c>
      <c r="O206" t="s">
        <v>641</v>
      </c>
      <c r="P206" t="s">
        <v>5</v>
      </c>
      <c r="Q206" t="s">
        <v>642</v>
      </c>
      <c r="R206" t="s">
        <v>640</v>
      </c>
      <c r="S206" t="s">
        <v>23071</v>
      </c>
      <c r="T206" t="s">
        <v>23072</v>
      </c>
    </row>
    <row r="207" spans="1:20" x14ac:dyDescent="0.25">
      <c r="A207" t="s">
        <v>601</v>
      </c>
      <c r="B207" t="s">
        <v>602</v>
      </c>
      <c r="C207">
        <v>159</v>
      </c>
      <c r="D207">
        <v>1</v>
      </c>
      <c r="E207" t="s">
        <v>23073</v>
      </c>
      <c r="F207">
        <v>99</v>
      </c>
      <c r="G207">
        <v>0</v>
      </c>
      <c r="H207" t="s">
        <v>637</v>
      </c>
      <c r="I207" t="s">
        <v>23074</v>
      </c>
      <c r="J207" t="s">
        <v>726</v>
      </c>
      <c r="K207" t="s">
        <v>639</v>
      </c>
      <c r="L207" t="s">
        <v>640</v>
      </c>
      <c r="M207" t="s">
        <v>23075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23076</v>
      </c>
      <c r="T207" t="s">
        <v>23075</v>
      </c>
    </row>
    <row r="208" spans="1:20" x14ac:dyDescent="0.25">
      <c r="A208" t="s">
        <v>241</v>
      </c>
      <c r="B208" t="s">
        <v>247</v>
      </c>
      <c r="C208">
        <v>159</v>
      </c>
      <c r="D208">
        <v>1</v>
      </c>
      <c r="E208" t="s">
        <v>23077</v>
      </c>
      <c r="F208">
        <v>99</v>
      </c>
      <c r="G208">
        <v>0</v>
      </c>
      <c r="H208" t="s">
        <v>637</v>
      </c>
      <c r="I208" t="s">
        <v>23078</v>
      </c>
      <c r="J208" t="s">
        <v>653</v>
      </c>
      <c r="K208" t="s">
        <v>639</v>
      </c>
      <c r="L208" t="s">
        <v>640</v>
      </c>
      <c r="M208" t="s">
        <v>23079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23080</v>
      </c>
      <c r="T208" t="s">
        <v>23079</v>
      </c>
    </row>
    <row r="209" spans="1:20" x14ac:dyDescent="0.25">
      <c r="A209" t="s">
        <v>601</v>
      </c>
      <c r="B209" t="s">
        <v>602</v>
      </c>
      <c r="C209">
        <v>159</v>
      </c>
      <c r="D209">
        <v>1</v>
      </c>
      <c r="E209" t="s">
        <v>23081</v>
      </c>
      <c r="F209">
        <v>99</v>
      </c>
      <c r="G209">
        <v>0</v>
      </c>
      <c r="H209" t="s">
        <v>637</v>
      </c>
      <c r="I209" t="s">
        <v>23078</v>
      </c>
      <c r="J209" t="s">
        <v>653</v>
      </c>
      <c r="K209" t="s">
        <v>639</v>
      </c>
      <c r="L209" t="s">
        <v>640</v>
      </c>
      <c r="M209" t="s">
        <v>23079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23082</v>
      </c>
      <c r="T209" t="s">
        <v>23079</v>
      </c>
    </row>
    <row r="210" spans="1:20" x14ac:dyDescent="0.25">
      <c r="A210" t="s">
        <v>240</v>
      </c>
      <c r="B210" t="s">
        <v>246</v>
      </c>
      <c r="C210">
        <v>159</v>
      </c>
      <c r="D210">
        <v>1</v>
      </c>
      <c r="E210" t="s">
        <v>23083</v>
      </c>
      <c r="F210">
        <v>99</v>
      </c>
      <c r="G210">
        <v>0</v>
      </c>
      <c r="H210" t="s">
        <v>637</v>
      </c>
      <c r="I210" t="s">
        <v>23078</v>
      </c>
      <c r="J210" t="s">
        <v>653</v>
      </c>
      <c r="K210" t="s">
        <v>639</v>
      </c>
      <c r="L210" t="s">
        <v>640</v>
      </c>
      <c r="M210" t="s">
        <v>23084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23085</v>
      </c>
      <c r="T210" t="s">
        <v>23084</v>
      </c>
    </row>
    <row r="211" spans="1:20" x14ac:dyDescent="0.25">
      <c r="A211" t="s">
        <v>241</v>
      </c>
      <c r="B211" t="s">
        <v>247</v>
      </c>
      <c r="C211">
        <v>159</v>
      </c>
      <c r="D211">
        <v>1</v>
      </c>
      <c r="E211" t="s">
        <v>23086</v>
      </c>
      <c r="F211">
        <v>99</v>
      </c>
      <c r="G211">
        <v>0</v>
      </c>
      <c r="H211" t="s">
        <v>637</v>
      </c>
      <c r="I211" t="s">
        <v>23087</v>
      </c>
      <c r="J211" t="s">
        <v>653</v>
      </c>
      <c r="K211" t="s">
        <v>639</v>
      </c>
      <c r="L211" t="s">
        <v>640</v>
      </c>
      <c r="M211" t="s">
        <v>23088</v>
      </c>
      <c r="N211" t="s">
        <v>639</v>
      </c>
      <c r="O211" t="s">
        <v>641</v>
      </c>
      <c r="P211" t="s">
        <v>5</v>
      </c>
      <c r="Q211" t="s">
        <v>642</v>
      </c>
      <c r="R211" t="s">
        <v>640</v>
      </c>
      <c r="S211" t="s">
        <v>23089</v>
      </c>
      <c r="T211" t="s">
        <v>23088</v>
      </c>
    </row>
    <row r="212" spans="1:20" x14ac:dyDescent="0.25">
      <c r="A212" t="s">
        <v>241</v>
      </c>
      <c r="B212" t="s">
        <v>247</v>
      </c>
      <c r="C212">
        <v>159</v>
      </c>
      <c r="D212">
        <v>1</v>
      </c>
      <c r="E212" t="s">
        <v>23090</v>
      </c>
      <c r="F212">
        <v>108</v>
      </c>
      <c r="G212">
        <v>9</v>
      </c>
      <c r="H212" t="s">
        <v>637</v>
      </c>
      <c r="I212" t="s">
        <v>18349</v>
      </c>
      <c r="J212" t="s">
        <v>701</v>
      </c>
      <c r="K212" t="s">
        <v>639</v>
      </c>
      <c r="L212" t="s">
        <v>640</v>
      </c>
      <c r="M212" t="s">
        <v>23091</v>
      </c>
      <c r="N212" t="s">
        <v>639</v>
      </c>
      <c r="O212" t="s">
        <v>641</v>
      </c>
      <c r="P212" t="s">
        <v>5</v>
      </c>
      <c r="Q212" t="s">
        <v>642</v>
      </c>
      <c r="R212" t="s">
        <v>640</v>
      </c>
      <c r="S212" t="s">
        <v>23092</v>
      </c>
      <c r="T212" t="s">
        <v>23091</v>
      </c>
    </row>
    <row r="213" spans="1:20" x14ac:dyDescent="0.25">
      <c r="A213" t="s">
        <v>601</v>
      </c>
      <c r="B213" t="s">
        <v>602</v>
      </c>
      <c r="C213">
        <v>159</v>
      </c>
      <c r="D213">
        <v>1</v>
      </c>
      <c r="E213" t="s">
        <v>23093</v>
      </c>
      <c r="F213">
        <v>198</v>
      </c>
      <c r="G213">
        <v>0</v>
      </c>
      <c r="H213" t="s">
        <v>637</v>
      </c>
      <c r="I213" t="s">
        <v>23094</v>
      </c>
      <c r="J213" t="s">
        <v>675</v>
      </c>
      <c r="K213" t="s">
        <v>639</v>
      </c>
      <c r="L213" t="s">
        <v>640</v>
      </c>
      <c r="M213" t="s">
        <v>23095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23096</v>
      </c>
      <c r="T213" t="s">
        <v>23095</v>
      </c>
    </row>
    <row r="214" spans="1:20" x14ac:dyDescent="0.25">
      <c r="A214" t="s">
        <v>241</v>
      </c>
      <c r="B214" t="s">
        <v>247</v>
      </c>
      <c r="C214">
        <v>159</v>
      </c>
      <c r="D214">
        <v>1</v>
      </c>
      <c r="E214" t="s">
        <v>23093</v>
      </c>
      <c r="F214">
        <v>198</v>
      </c>
      <c r="G214">
        <v>0</v>
      </c>
      <c r="H214" t="s">
        <v>637</v>
      </c>
      <c r="I214" t="s">
        <v>23094</v>
      </c>
      <c r="J214" t="s">
        <v>675</v>
      </c>
      <c r="K214" t="s">
        <v>639</v>
      </c>
      <c r="L214" t="s">
        <v>640</v>
      </c>
      <c r="M214" t="s">
        <v>23095</v>
      </c>
      <c r="N214" t="s">
        <v>639</v>
      </c>
      <c r="O214" t="s">
        <v>641</v>
      </c>
      <c r="P214" t="s">
        <v>5</v>
      </c>
      <c r="Q214" t="s">
        <v>642</v>
      </c>
      <c r="R214" t="s">
        <v>640</v>
      </c>
      <c r="S214" t="s">
        <v>23096</v>
      </c>
      <c r="T214" t="s">
        <v>23095</v>
      </c>
    </row>
    <row r="215" spans="1:20" x14ac:dyDescent="0.25">
      <c r="A215" t="s">
        <v>240</v>
      </c>
      <c r="B215" t="s">
        <v>246</v>
      </c>
      <c r="C215">
        <v>159</v>
      </c>
      <c r="D215">
        <v>1</v>
      </c>
      <c r="E215" t="s">
        <v>23097</v>
      </c>
      <c r="F215">
        <v>99</v>
      </c>
      <c r="G215">
        <v>0</v>
      </c>
      <c r="H215" t="s">
        <v>637</v>
      </c>
      <c r="I215" t="s">
        <v>23098</v>
      </c>
      <c r="J215" t="s">
        <v>654</v>
      </c>
      <c r="K215" t="s">
        <v>639</v>
      </c>
      <c r="L215" t="s">
        <v>640</v>
      </c>
      <c r="M215" t="s">
        <v>23099</v>
      </c>
      <c r="N215" t="s">
        <v>639</v>
      </c>
      <c r="O215" t="s">
        <v>647</v>
      </c>
      <c r="P215" t="s">
        <v>5</v>
      </c>
      <c r="Q215" t="s">
        <v>648</v>
      </c>
      <c r="R215" t="s">
        <v>640</v>
      </c>
      <c r="S215" t="s">
        <v>23100</v>
      </c>
      <c r="T215" t="s">
        <v>23099</v>
      </c>
    </row>
    <row r="216" spans="1:20" x14ac:dyDescent="0.25">
      <c r="A216" t="s">
        <v>601</v>
      </c>
      <c r="B216" t="s">
        <v>602</v>
      </c>
      <c r="C216">
        <v>159</v>
      </c>
      <c r="D216">
        <v>1</v>
      </c>
      <c r="E216" t="s">
        <v>23101</v>
      </c>
      <c r="F216">
        <v>102</v>
      </c>
      <c r="G216">
        <v>3</v>
      </c>
      <c r="H216" t="s">
        <v>637</v>
      </c>
      <c r="I216" t="s">
        <v>23102</v>
      </c>
      <c r="J216" t="s">
        <v>697</v>
      </c>
      <c r="K216" t="s">
        <v>639</v>
      </c>
      <c r="L216" t="s">
        <v>640</v>
      </c>
      <c r="M216" t="s">
        <v>23103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23104</v>
      </c>
      <c r="T216" t="s">
        <v>23099</v>
      </c>
    </row>
    <row r="217" spans="1:20" x14ac:dyDescent="0.25">
      <c r="A217" t="s">
        <v>601</v>
      </c>
      <c r="B217" t="s">
        <v>602</v>
      </c>
      <c r="C217">
        <v>159</v>
      </c>
      <c r="D217">
        <v>1</v>
      </c>
      <c r="E217" t="s">
        <v>23105</v>
      </c>
      <c r="F217">
        <v>99</v>
      </c>
      <c r="G217">
        <v>0</v>
      </c>
      <c r="H217" t="s">
        <v>637</v>
      </c>
      <c r="I217" t="s">
        <v>23102</v>
      </c>
      <c r="J217" t="s">
        <v>697</v>
      </c>
      <c r="K217" t="s">
        <v>639</v>
      </c>
      <c r="L217" t="s">
        <v>640</v>
      </c>
      <c r="M217" t="s">
        <v>23106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23107</v>
      </c>
      <c r="T217" t="s">
        <v>23106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23108</v>
      </c>
      <c r="F218">
        <v>200</v>
      </c>
      <c r="G218">
        <v>0</v>
      </c>
      <c r="H218" t="s">
        <v>637</v>
      </c>
      <c r="I218" t="s">
        <v>12207</v>
      </c>
      <c r="J218" t="s">
        <v>739</v>
      </c>
      <c r="K218" t="s">
        <v>639</v>
      </c>
      <c r="L218" t="s">
        <v>640</v>
      </c>
      <c r="M218" t="s">
        <v>23109</v>
      </c>
      <c r="N218" t="s">
        <v>639</v>
      </c>
      <c r="O218" t="s">
        <v>641</v>
      </c>
      <c r="P218" t="s">
        <v>5</v>
      </c>
      <c r="Q218" t="s">
        <v>642</v>
      </c>
      <c r="R218" t="s">
        <v>640</v>
      </c>
      <c r="S218" t="s">
        <v>23110</v>
      </c>
      <c r="T218" t="s">
        <v>23111</v>
      </c>
    </row>
    <row r="219" spans="1:20" x14ac:dyDescent="0.25">
      <c r="A219" t="s">
        <v>601</v>
      </c>
      <c r="B219" t="s">
        <v>602</v>
      </c>
      <c r="C219">
        <v>159</v>
      </c>
      <c r="D219">
        <v>1</v>
      </c>
      <c r="E219" t="s">
        <v>23112</v>
      </c>
      <c r="F219">
        <v>99</v>
      </c>
      <c r="G219">
        <v>0</v>
      </c>
      <c r="H219" t="s">
        <v>637</v>
      </c>
      <c r="I219" t="s">
        <v>23113</v>
      </c>
      <c r="J219" t="s">
        <v>681</v>
      </c>
      <c r="K219" t="s">
        <v>639</v>
      </c>
      <c r="L219" t="s">
        <v>640</v>
      </c>
      <c r="M219" t="s">
        <v>23114</v>
      </c>
      <c r="N219" t="s">
        <v>639</v>
      </c>
      <c r="O219" t="s">
        <v>647</v>
      </c>
      <c r="P219" t="s">
        <v>5</v>
      </c>
      <c r="Q219" t="s">
        <v>648</v>
      </c>
      <c r="R219" t="s">
        <v>640</v>
      </c>
      <c r="S219" t="s">
        <v>23115</v>
      </c>
      <c r="T219" t="s">
        <v>23114</v>
      </c>
    </row>
    <row r="220" spans="1:20" x14ac:dyDescent="0.25">
      <c r="A220" t="s">
        <v>241</v>
      </c>
      <c r="B220" t="s">
        <v>247</v>
      </c>
      <c r="C220">
        <v>159</v>
      </c>
      <c r="D220">
        <v>1</v>
      </c>
      <c r="E220" t="s">
        <v>23116</v>
      </c>
      <c r="F220">
        <v>99</v>
      </c>
      <c r="G220">
        <v>0</v>
      </c>
      <c r="H220" t="s">
        <v>637</v>
      </c>
      <c r="I220" t="s">
        <v>23117</v>
      </c>
      <c r="J220" t="s">
        <v>663</v>
      </c>
      <c r="K220" t="s">
        <v>639</v>
      </c>
      <c r="L220" t="s">
        <v>640</v>
      </c>
      <c r="M220" t="s">
        <v>23118</v>
      </c>
      <c r="N220" t="s">
        <v>639</v>
      </c>
      <c r="O220" t="s">
        <v>647</v>
      </c>
      <c r="P220" t="s">
        <v>5</v>
      </c>
      <c r="Q220" t="s">
        <v>648</v>
      </c>
      <c r="R220" t="s">
        <v>640</v>
      </c>
      <c r="S220" t="s">
        <v>23119</v>
      </c>
      <c r="T220" t="s">
        <v>23120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175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B37" sqref="B3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22</v>
      </c>
      <c r="B2" t="s">
        <v>213</v>
      </c>
      <c r="C2">
        <v>10</v>
      </c>
      <c r="D2">
        <v>1</v>
      </c>
      <c r="E2" t="s">
        <v>23121</v>
      </c>
      <c r="F2">
        <v>10</v>
      </c>
      <c r="G2">
        <v>0</v>
      </c>
      <c r="H2" t="s">
        <v>677</v>
      </c>
      <c r="I2" t="s">
        <v>23122</v>
      </c>
      <c r="J2" t="s">
        <v>23123</v>
      </c>
      <c r="K2" t="s">
        <v>790</v>
      </c>
      <c r="L2" t="s">
        <v>23124</v>
      </c>
      <c r="M2" t="s">
        <v>23125</v>
      </c>
      <c r="N2" t="s">
        <v>639</v>
      </c>
      <c r="O2" t="s">
        <v>678</v>
      </c>
      <c r="P2" t="s">
        <v>23</v>
      </c>
      <c r="Q2" t="s">
        <v>679</v>
      </c>
      <c r="R2" t="s">
        <v>640</v>
      </c>
      <c r="S2" t="s">
        <v>639</v>
      </c>
      <c r="T2" t="s">
        <v>23125</v>
      </c>
      <c r="U2" s="50" t="s">
        <v>147</v>
      </c>
      <c r="V2">
        <v>310</v>
      </c>
    </row>
    <row r="3" spans="1:22" x14ac:dyDescent="0.25">
      <c r="A3" t="s">
        <v>240</v>
      </c>
      <c r="B3" t="s">
        <v>246</v>
      </c>
      <c r="C3">
        <v>159</v>
      </c>
      <c r="D3">
        <v>1</v>
      </c>
      <c r="E3" t="s">
        <v>23126</v>
      </c>
      <c r="F3">
        <v>139</v>
      </c>
      <c r="G3">
        <v>10</v>
      </c>
      <c r="H3" t="s">
        <v>637</v>
      </c>
      <c r="I3" t="s">
        <v>23127</v>
      </c>
      <c r="J3" t="s">
        <v>756</v>
      </c>
      <c r="K3" t="s">
        <v>639</v>
      </c>
      <c r="L3" t="s">
        <v>640</v>
      </c>
      <c r="M3" t="s">
        <v>23128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639</v>
      </c>
      <c r="T3" t="s">
        <v>23128</v>
      </c>
      <c r="U3" s="51" t="s">
        <v>148</v>
      </c>
      <c r="V3">
        <v>310</v>
      </c>
    </row>
    <row r="4" spans="1:22" x14ac:dyDescent="0.25">
      <c r="A4" t="s">
        <v>99</v>
      </c>
      <c r="B4" t="s">
        <v>100</v>
      </c>
      <c r="C4">
        <v>10</v>
      </c>
      <c r="D4">
        <v>20</v>
      </c>
      <c r="E4" t="s">
        <v>23129</v>
      </c>
      <c r="F4">
        <v>300</v>
      </c>
      <c r="G4">
        <v>0</v>
      </c>
      <c r="H4" t="s">
        <v>649</v>
      </c>
      <c r="I4" t="s">
        <v>4086</v>
      </c>
      <c r="J4" t="s">
        <v>5674</v>
      </c>
      <c r="K4" t="s">
        <v>902</v>
      </c>
      <c r="L4" t="s">
        <v>1151</v>
      </c>
      <c r="M4" t="s">
        <v>23130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639</v>
      </c>
      <c r="T4" t="s">
        <v>23131</v>
      </c>
      <c r="U4" s="50" t="s">
        <v>99</v>
      </c>
      <c r="V4">
        <v>42</v>
      </c>
    </row>
    <row r="5" spans="1:22" x14ac:dyDescent="0.25">
      <c r="A5" t="s">
        <v>77</v>
      </c>
      <c r="B5" t="s">
        <v>78</v>
      </c>
      <c r="C5">
        <v>49</v>
      </c>
      <c r="D5">
        <v>3</v>
      </c>
      <c r="E5" t="s">
        <v>23132</v>
      </c>
      <c r="F5">
        <v>157</v>
      </c>
      <c r="G5">
        <v>10</v>
      </c>
      <c r="H5" t="s">
        <v>649</v>
      </c>
      <c r="I5" t="s">
        <v>23133</v>
      </c>
      <c r="J5" t="s">
        <v>23134</v>
      </c>
      <c r="K5" t="s">
        <v>12854</v>
      </c>
      <c r="L5" t="s">
        <v>9413</v>
      </c>
      <c r="M5" t="s">
        <v>23135</v>
      </c>
      <c r="N5" t="s">
        <v>639</v>
      </c>
      <c r="O5" t="s">
        <v>656</v>
      </c>
      <c r="P5" t="s">
        <v>26</v>
      </c>
      <c r="Q5" t="s">
        <v>652</v>
      </c>
      <c r="R5" t="s">
        <v>640</v>
      </c>
      <c r="S5" t="s">
        <v>639</v>
      </c>
      <c r="T5" t="s">
        <v>23136</v>
      </c>
      <c r="U5" s="51" t="s">
        <v>100</v>
      </c>
      <c r="V5">
        <v>42</v>
      </c>
    </row>
    <row r="6" spans="1:22" x14ac:dyDescent="0.25">
      <c r="A6" t="s">
        <v>18</v>
      </c>
      <c r="B6" t="s">
        <v>19</v>
      </c>
      <c r="C6">
        <v>33</v>
      </c>
      <c r="D6">
        <v>10</v>
      </c>
      <c r="E6" t="s">
        <v>23137</v>
      </c>
      <c r="F6">
        <v>399</v>
      </c>
      <c r="G6">
        <v>0</v>
      </c>
      <c r="H6" t="s">
        <v>649</v>
      </c>
      <c r="I6" t="s">
        <v>20011</v>
      </c>
      <c r="J6" t="s">
        <v>23138</v>
      </c>
      <c r="K6" t="s">
        <v>23139</v>
      </c>
      <c r="L6" t="s">
        <v>960</v>
      </c>
      <c r="M6" t="s">
        <v>639</v>
      </c>
      <c r="N6" t="s">
        <v>639</v>
      </c>
      <c r="O6" t="s">
        <v>640</v>
      </c>
      <c r="P6" t="s">
        <v>26</v>
      </c>
      <c r="Q6" t="s">
        <v>639</v>
      </c>
      <c r="R6" t="s">
        <v>640</v>
      </c>
      <c r="S6" t="s">
        <v>639</v>
      </c>
      <c r="T6" t="s">
        <v>23140</v>
      </c>
      <c r="U6" s="50" t="s">
        <v>22</v>
      </c>
      <c r="V6">
        <v>82</v>
      </c>
    </row>
    <row r="7" spans="1:22" x14ac:dyDescent="0.25">
      <c r="A7" t="s">
        <v>22</v>
      </c>
      <c r="B7" t="s">
        <v>213</v>
      </c>
      <c r="C7">
        <v>70.92</v>
      </c>
      <c r="D7">
        <v>1</v>
      </c>
      <c r="E7" t="s">
        <v>23141</v>
      </c>
      <c r="F7">
        <v>158.19999999999999</v>
      </c>
      <c r="G7">
        <v>7</v>
      </c>
      <c r="H7" t="s">
        <v>677</v>
      </c>
      <c r="I7" t="s">
        <v>23142</v>
      </c>
      <c r="J7" t="s">
        <v>23143</v>
      </c>
      <c r="K7" t="s">
        <v>4320</v>
      </c>
      <c r="L7" t="s">
        <v>23144</v>
      </c>
      <c r="M7" t="s">
        <v>23145</v>
      </c>
      <c r="N7" t="s">
        <v>639</v>
      </c>
      <c r="O7" t="s">
        <v>678</v>
      </c>
      <c r="P7" t="s">
        <v>23</v>
      </c>
      <c r="Q7" t="s">
        <v>679</v>
      </c>
      <c r="R7" t="s">
        <v>640</v>
      </c>
      <c r="S7" t="s">
        <v>639</v>
      </c>
      <c r="T7" t="s">
        <v>23145</v>
      </c>
      <c r="U7" s="51" t="s">
        <v>23387</v>
      </c>
      <c r="V7">
        <v>2</v>
      </c>
    </row>
    <row r="8" spans="1:22" x14ac:dyDescent="0.25">
      <c r="A8" t="s">
        <v>601</v>
      </c>
      <c r="B8" t="s">
        <v>742</v>
      </c>
      <c r="C8">
        <v>80.28</v>
      </c>
      <c r="D8">
        <v>1</v>
      </c>
      <c r="E8" t="s">
        <v>23141</v>
      </c>
      <c r="F8">
        <v>158.19999999999999</v>
      </c>
      <c r="G8">
        <v>7</v>
      </c>
      <c r="H8" t="s">
        <v>677</v>
      </c>
      <c r="I8" t="s">
        <v>23142</v>
      </c>
      <c r="J8" t="s">
        <v>23143</v>
      </c>
      <c r="K8" t="s">
        <v>4320</v>
      </c>
      <c r="L8" t="s">
        <v>23144</v>
      </c>
      <c r="M8" t="s">
        <v>23145</v>
      </c>
      <c r="N8" t="s">
        <v>639</v>
      </c>
      <c r="O8" t="s">
        <v>678</v>
      </c>
      <c r="P8" t="s">
        <v>23</v>
      </c>
      <c r="Q8" t="s">
        <v>679</v>
      </c>
      <c r="R8" t="s">
        <v>640</v>
      </c>
      <c r="S8" t="s">
        <v>639</v>
      </c>
      <c r="T8" t="s">
        <v>23145</v>
      </c>
      <c r="U8" s="51" t="s">
        <v>213</v>
      </c>
      <c r="V8">
        <v>4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23146</v>
      </c>
      <c r="F9">
        <v>200</v>
      </c>
      <c r="G9">
        <v>0</v>
      </c>
      <c r="H9" t="s">
        <v>637</v>
      </c>
      <c r="I9" t="s">
        <v>6197</v>
      </c>
      <c r="J9" t="s">
        <v>653</v>
      </c>
      <c r="K9" t="s">
        <v>639</v>
      </c>
      <c r="L9" t="s">
        <v>640</v>
      </c>
      <c r="M9" t="s">
        <v>23147</v>
      </c>
      <c r="N9" t="s">
        <v>639</v>
      </c>
      <c r="O9" t="s">
        <v>641</v>
      </c>
      <c r="P9" t="s">
        <v>5</v>
      </c>
      <c r="Q9" t="s">
        <v>642</v>
      </c>
      <c r="R9" t="s">
        <v>23148</v>
      </c>
      <c r="S9" t="s">
        <v>639</v>
      </c>
      <c r="T9" t="s">
        <v>23147</v>
      </c>
      <c r="U9" s="51" t="s">
        <v>27</v>
      </c>
      <c r="V9">
        <v>76</v>
      </c>
    </row>
    <row r="10" spans="1:22" x14ac:dyDescent="0.25">
      <c r="A10" t="s">
        <v>72</v>
      </c>
      <c r="B10" t="s">
        <v>799</v>
      </c>
      <c r="C10">
        <v>93</v>
      </c>
      <c r="D10">
        <v>1</v>
      </c>
      <c r="E10" t="s">
        <v>23149</v>
      </c>
      <c r="F10">
        <v>93</v>
      </c>
      <c r="G10">
        <v>0</v>
      </c>
      <c r="H10" t="s">
        <v>649</v>
      </c>
      <c r="I10" t="s">
        <v>23150</v>
      </c>
      <c r="J10" t="s">
        <v>23151</v>
      </c>
      <c r="K10" t="s">
        <v>23152</v>
      </c>
      <c r="L10" t="s">
        <v>825</v>
      </c>
      <c r="M10" t="s">
        <v>23153</v>
      </c>
      <c r="N10" t="s">
        <v>639</v>
      </c>
      <c r="O10" t="s">
        <v>651</v>
      </c>
      <c r="P10" t="s">
        <v>26</v>
      </c>
      <c r="Q10" t="s">
        <v>652</v>
      </c>
      <c r="R10" t="s">
        <v>640</v>
      </c>
      <c r="S10" t="s">
        <v>639</v>
      </c>
      <c r="T10" t="s">
        <v>23153</v>
      </c>
      <c r="U10" s="50" t="s">
        <v>18</v>
      </c>
      <c r="V10">
        <v>51</v>
      </c>
    </row>
    <row r="11" spans="1:22" x14ac:dyDescent="0.25">
      <c r="A11" t="s">
        <v>240</v>
      </c>
      <c r="B11" t="s">
        <v>246</v>
      </c>
      <c r="C11">
        <v>159</v>
      </c>
      <c r="D11">
        <v>1</v>
      </c>
      <c r="E11" t="s">
        <v>23154</v>
      </c>
      <c r="F11">
        <v>129</v>
      </c>
      <c r="G11">
        <v>0</v>
      </c>
      <c r="H11" t="s">
        <v>637</v>
      </c>
      <c r="I11" t="s">
        <v>23155</v>
      </c>
      <c r="J11" t="s">
        <v>692</v>
      </c>
      <c r="K11" t="s">
        <v>639</v>
      </c>
      <c r="L11" t="s">
        <v>640</v>
      </c>
      <c r="M11" t="s">
        <v>23156</v>
      </c>
      <c r="N11" t="s">
        <v>639</v>
      </c>
      <c r="O11" t="s">
        <v>647</v>
      </c>
      <c r="P11" t="s">
        <v>5</v>
      </c>
      <c r="Q11" t="s">
        <v>648</v>
      </c>
      <c r="R11" t="s">
        <v>640</v>
      </c>
      <c r="S11" t="s">
        <v>639</v>
      </c>
      <c r="T11" t="s">
        <v>23156</v>
      </c>
      <c r="U11" s="51" t="s">
        <v>19</v>
      </c>
      <c r="V11">
        <v>51</v>
      </c>
    </row>
    <row r="12" spans="1:22" x14ac:dyDescent="0.25">
      <c r="A12" t="s">
        <v>601</v>
      </c>
      <c r="B12" t="s">
        <v>742</v>
      </c>
      <c r="C12">
        <v>87.2</v>
      </c>
      <c r="D12">
        <v>1</v>
      </c>
      <c r="E12" t="s">
        <v>23157</v>
      </c>
      <c r="F12">
        <v>87.2</v>
      </c>
      <c r="G12">
        <v>0</v>
      </c>
      <c r="H12" t="s">
        <v>677</v>
      </c>
      <c r="I12" t="s">
        <v>23158</v>
      </c>
      <c r="J12" t="s">
        <v>23159</v>
      </c>
      <c r="K12" t="s">
        <v>980</v>
      </c>
      <c r="L12" t="s">
        <v>23160</v>
      </c>
      <c r="M12" t="s">
        <v>23161</v>
      </c>
      <c r="N12" t="s">
        <v>639</v>
      </c>
      <c r="O12" t="s">
        <v>678</v>
      </c>
      <c r="P12" t="s">
        <v>23</v>
      </c>
      <c r="Q12" t="s">
        <v>679</v>
      </c>
      <c r="R12" t="s">
        <v>640</v>
      </c>
      <c r="S12" t="s">
        <v>639</v>
      </c>
      <c r="T12" t="s">
        <v>23161</v>
      </c>
      <c r="U12" s="50" t="s">
        <v>101</v>
      </c>
      <c r="V12">
        <v>13</v>
      </c>
    </row>
    <row r="13" spans="1:22" x14ac:dyDescent="0.25">
      <c r="A13" t="s">
        <v>99</v>
      </c>
      <c r="B13" t="s">
        <v>100</v>
      </c>
      <c r="C13">
        <v>10</v>
      </c>
      <c r="D13">
        <v>20</v>
      </c>
      <c r="E13" t="s">
        <v>23162</v>
      </c>
      <c r="F13">
        <v>199.99</v>
      </c>
      <c r="G13">
        <v>0</v>
      </c>
      <c r="H13" t="s">
        <v>637</v>
      </c>
      <c r="I13" t="s">
        <v>23163</v>
      </c>
      <c r="J13" t="s">
        <v>675</v>
      </c>
      <c r="K13" t="s">
        <v>639</v>
      </c>
      <c r="L13" t="s">
        <v>640</v>
      </c>
      <c r="M13" t="s">
        <v>23164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639</v>
      </c>
      <c r="T13" t="s">
        <v>23164</v>
      </c>
      <c r="U13" s="51" t="s">
        <v>74</v>
      </c>
      <c r="V13">
        <v>13</v>
      </c>
    </row>
    <row r="14" spans="1:22" x14ac:dyDescent="0.25">
      <c r="A14" t="s">
        <v>240</v>
      </c>
      <c r="B14" t="s">
        <v>246</v>
      </c>
      <c r="C14">
        <v>159</v>
      </c>
      <c r="D14">
        <v>1</v>
      </c>
      <c r="E14" t="s">
        <v>23165</v>
      </c>
      <c r="F14">
        <v>129</v>
      </c>
      <c r="G14">
        <v>0</v>
      </c>
      <c r="H14" t="s">
        <v>637</v>
      </c>
      <c r="I14" t="s">
        <v>23166</v>
      </c>
      <c r="J14" t="s">
        <v>747</v>
      </c>
      <c r="K14" t="s">
        <v>639</v>
      </c>
      <c r="L14" t="s">
        <v>640</v>
      </c>
      <c r="M14" t="s">
        <v>23167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639</v>
      </c>
      <c r="T14" t="s">
        <v>23167</v>
      </c>
      <c r="U14" s="50" t="s">
        <v>72</v>
      </c>
      <c r="V14">
        <v>4</v>
      </c>
    </row>
    <row r="15" spans="1:22" x14ac:dyDescent="0.25">
      <c r="A15" t="s">
        <v>77</v>
      </c>
      <c r="B15" t="s">
        <v>78</v>
      </c>
      <c r="C15">
        <v>33.333333333333336</v>
      </c>
      <c r="D15">
        <v>3</v>
      </c>
      <c r="E15" t="s">
        <v>23168</v>
      </c>
      <c r="F15">
        <v>154.99</v>
      </c>
      <c r="G15">
        <v>20</v>
      </c>
      <c r="H15" t="s">
        <v>637</v>
      </c>
      <c r="I15" t="s">
        <v>23169</v>
      </c>
      <c r="J15" t="s">
        <v>638</v>
      </c>
      <c r="K15" t="s">
        <v>639</v>
      </c>
      <c r="L15" t="s">
        <v>640</v>
      </c>
      <c r="M15" t="s">
        <v>23170</v>
      </c>
      <c r="N15" t="s">
        <v>639</v>
      </c>
      <c r="O15" t="s">
        <v>647</v>
      </c>
      <c r="P15" t="s">
        <v>5</v>
      </c>
      <c r="Q15" t="s">
        <v>648</v>
      </c>
      <c r="R15" t="s">
        <v>640</v>
      </c>
      <c r="S15" t="s">
        <v>639</v>
      </c>
      <c r="T15" t="s">
        <v>23170</v>
      </c>
      <c r="U15" s="51" t="s">
        <v>108</v>
      </c>
      <c r="V15">
        <v>1</v>
      </c>
    </row>
    <row r="16" spans="1:22" x14ac:dyDescent="0.25">
      <c r="A16" t="s">
        <v>14</v>
      </c>
      <c r="B16" t="s">
        <v>15</v>
      </c>
      <c r="C16">
        <v>54.5</v>
      </c>
      <c r="D16">
        <v>2</v>
      </c>
      <c r="E16" t="s">
        <v>23171</v>
      </c>
      <c r="F16">
        <v>94.2</v>
      </c>
      <c r="G16">
        <v>7</v>
      </c>
      <c r="H16" t="s">
        <v>677</v>
      </c>
      <c r="I16" t="s">
        <v>23172</v>
      </c>
      <c r="J16" t="s">
        <v>23173</v>
      </c>
      <c r="K16" t="s">
        <v>23174</v>
      </c>
      <c r="L16" t="s">
        <v>23175</v>
      </c>
      <c r="M16" t="s">
        <v>23176</v>
      </c>
      <c r="N16" t="s">
        <v>639</v>
      </c>
      <c r="O16" t="s">
        <v>678</v>
      </c>
      <c r="P16" t="s">
        <v>23</v>
      </c>
      <c r="Q16" t="s">
        <v>679</v>
      </c>
      <c r="R16" t="s">
        <v>640</v>
      </c>
      <c r="S16" t="s">
        <v>639</v>
      </c>
      <c r="T16" t="s">
        <v>23177</v>
      </c>
      <c r="U16" s="51" t="s">
        <v>799</v>
      </c>
      <c r="V16">
        <v>3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23178</v>
      </c>
      <c r="F17">
        <v>200</v>
      </c>
      <c r="G17">
        <v>0</v>
      </c>
      <c r="H17" t="s">
        <v>637</v>
      </c>
      <c r="I17" t="s">
        <v>23179</v>
      </c>
      <c r="J17" t="s">
        <v>777</v>
      </c>
      <c r="K17" t="s">
        <v>639</v>
      </c>
      <c r="L17" t="s">
        <v>640</v>
      </c>
      <c r="M17" t="s">
        <v>23180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639</v>
      </c>
      <c r="T17" t="s">
        <v>23180</v>
      </c>
      <c r="U17" s="50" t="s">
        <v>12</v>
      </c>
      <c r="V17">
        <v>5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23181</v>
      </c>
      <c r="F18">
        <v>200</v>
      </c>
      <c r="G18">
        <v>0</v>
      </c>
      <c r="H18" t="s">
        <v>637</v>
      </c>
      <c r="I18" t="s">
        <v>23182</v>
      </c>
      <c r="J18" t="s">
        <v>706</v>
      </c>
      <c r="K18" t="s">
        <v>639</v>
      </c>
      <c r="L18" t="s">
        <v>640</v>
      </c>
      <c r="M18" t="s">
        <v>23183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639</v>
      </c>
      <c r="T18" t="s">
        <v>23183</v>
      </c>
      <c r="U18" s="51" t="s">
        <v>13</v>
      </c>
      <c r="V18">
        <v>5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23184</v>
      </c>
      <c r="F19">
        <v>200</v>
      </c>
      <c r="G19">
        <v>0</v>
      </c>
      <c r="H19" t="s">
        <v>637</v>
      </c>
      <c r="I19" t="s">
        <v>814</v>
      </c>
      <c r="J19" t="s">
        <v>653</v>
      </c>
      <c r="K19" t="s">
        <v>639</v>
      </c>
      <c r="L19" t="s">
        <v>640</v>
      </c>
      <c r="M19" t="s">
        <v>23185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639</v>
      </c>
      <c r="T19" t="s">
        <v>23185</v>
      </c>
      <c r="U19" s="50" t="s">
        <v>14</v>
      </c>
      <c r="V19">
        <v>7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23186</v>
      </c>
      <c r="F20">
        <v>200</v>
      </c>
      <c r="G20">
        <v>0</v>
      </c>
      <c r="H20" t="s">
        <v>637</v>
      </c>
      <c r="I20" t="s">
        <v>23187</v>
      </c>
      <c r="J20" t="s">
        <v>755</v>
      </c>
      <c r="K20" t="s">
        <v>639</v>
      </c>
      <c r="L20" t="s">
        <v>640</v>
      </c>
      <c r="M20" t="s">
        <v>23188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639</v>
      </c>
      <c r="T20" t="s">
        <v>23188</v>
      </c>
      <c r="U20" s="51" t="s">
        <v>15</v>
      </c>
      <c r="V20">
        <v>7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23189</v>
      </c>
      <c r="F21">
        <v>200</v>
      </c>
      <c r="G21">
        <v>0</v>
      </c>
      <c r="H21" t="s">
        <v>637</v>
      </c>
      <c r="I21" t="s">
        <v>5828</v>
      </c>
      <c r="J21" t="s">
        <v>653</v>
      </c>
      <c r="K21" t="s">
        <v>639</v>
      </c>
      <c r="L21" t="s">
        <v>640</v>
      </c>
      <c r="M21" t="s">
        <v>23190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639</v>
      </c>
      <c r="T21" t="s">
        <v>23190</v>
      </c>
      <c r="U21" s="50" t="s">
        <v>10</v>
      </c>
      <c r="V21">
        <v>5</v>
      </c>
    </row>
    <row r="22" spans="1:22" x14ac:dyDescent="0.25">
      <c r="A22" t="s">
        <v>22</v>
      </c>
      <c r="B22" t="s">
        <v>27</v>
      </c>
      <c r="C22">
        <v>66.333333333333329</v>
      </c>
      <c r="D22">
        <v>3</v>
      </c>
      <c r="E22" t="s">
        <v>23191</v>
      </c>
      <c r="F22">
        <v>197</v>
      </c>
      <c r="G22">
        <v>0</v>
      </c>
      <c r="H22" t="s">
        <v>637</v>
      </c>
      <c r="I22" t="s">
        <v>12587</v>
      </c>
      <c r="J22" t="s">
        <v>638</v>
      </c>
      <c r="K22" t="s">
        <v>639</v>
      </c>
      <c r="L22" t="s">
        <v>640</v>
      </c>
      <c r="M22" t="s">
        <v>23192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639</v>
      </c>
      <c r="T22" t="s">
        <v>23192</v>
      </c>
      <c r="U22" s="51" t="s">
        <v>11</v>
      </c>
      <c r="V22">
        <v>5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23193</v>
      </c>
      <c r="F23">
        <v>200</v>
      </c>
      <c r="G23">
        <v>0</v>
      </c>
      <c r="H23" t="s">
        <v>637</v>
      </c>
      <c r="I23" t="s">
        <v>23194</v>
      </c>
      <c r="J23" t="s">
        <v>695</v>
      </c>
      <c r="K23" t="s">
        <v>639</v>
      </c>
      <c r="L23" t="s">
        <v>640</v>
      </c>
      <c r="M23" t="s">
        <v>23195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639</v>
      </c>
      <c r="T23" t="s">
        <v>23195</v>
      </c>
      <c r="U23" s="50" t="s">
        <v>240</v>
      </c>
      <c r="V23">
        <v>17</v>
      </c>
    </row>
    <row r="24" spans="1:22" x14ac:dyDescent="0.25">
      <c r="A24" t="s">
        <v>22</v>
      </c>
      <c r="B24" t="s">
        <v>27</v>
      </c>
      <c r="C24">
        <v>66.333333333333329</v>
      </c>
      <c r="D24">
        <v>3</v>
      </c>
      <c r="E24" t="s">
        <v>23196</v>
      </c>
      <c r="F24">
        <v>250</v>
      </c>
      <c r="G24">
        <v>0</v>
      </c>
      <c r="H24" t="s">
        <v>649</v>
      </c>
      <c r="I24" t="s">
        <v>6752</v>
      </c>
      <c r="J24" t="s">
        <v>23197</v>
      </c>
      <c r="K24" t="s">
        <v>21007</v>
      </c>
      <c r="L24" t="s">
        <v>786</v>
      </c>
      <c r="M24" t="s">
        <v>23198</v>
      </c>
      <c r="N24" t="s">
        <v>639</v>
      </c>
      <c r="O24" t="s">
        <v>651</v>
      </c>
      <c r="P24" t="s">
        <v>26</v>
      </c>
      <c r="Q24" t="s">
        <v>652</v>
      </c>
      <c r="R24" t="s">
        <v>640</v>
      </c>
      <c r="S24" t="s">
        <v>639</v>
      </c>
      <c r="T24" t="s">
        <v>23198</v>
      </c>
      <c r="U24" s="51" t="s">
        <v>246</v>
      </c>
      <c r="V24">
        <v>16</v>
      </c>
    </row>
    <row r="25" spans="1:22" x14ac:dyDescent="0.25">
      <c r="A25" t="s">
        <v>22</v>
      </c>
      <c r="B25" t="s">
        <v>27</v>
      </c>
      <c r="C25">
        <v>66.333333333333329</v>
      </c>
      <c r="D25">
        <v>3</v>
      </c>
      <c r="E25" t="s">
        <v>23199</v>
      </c>
      <c r="F25">
        <v>250</v>
      </c>
      <c r="G25">
        <v>0</v>
      </c>
      <c r="H25" t="s">
        <v>637</v>
      </c>
      <c r="I25" t="s">
        <v>1123</v>
      </c>
      <c r="J25" t="s">
        <v>808</v>
      </c>
      <c r="K25" t="s">
        <v>639</v>
      </c>
      <c r="L25" t="s">
        <v>640</v>
      </c>
      <c r="M25" t="s">
        <v>23198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639</v>
      </c>
      <c r="T25" t="s">
        <v>23198</v>
      </c>
      <c r="U25" s="51" t="s">
        <v>742</v>
      </c>
      <c r="V25">
        <v>1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23200</v>
      </c>
      <c r="F26">
        <v>329</v>
      </c>
      <c r="G26">
        <v>0</v>
      </c>
      <c r="H26" t="s">
        <v>637</v>
      </c>
      <c r="I26" t="s">
        <v>23201</v>
      </c>
      <c r="J26" t="s">
        <v>704</v>
      </c>
      <c r="K26" t="s">
        <v>639</v>
      </c>
      <c r="L26" t="s">
        <v>640</v>
      </c>
      <c r="M26" t="s">
        <v>23202</v>
      </c>
      <c r="N26" t="s">
        <v>639</v>
      </c>
      <c r="O26" t="s">
        <v>647</v>
      </c>
      <c r="P26" t="s">
        <v>5</v>
      </c>
      <c r="Q26" t="s">
        <v>648</v>
      </c>
      <c r="R26" t="s">
        <v>640</v>
      </c>
      <c r="S26" t="s">
        <v>639</v>
      </c>
      <c r="T26" t="s">
        <v>23202</v>
      </c>
      <c r="U26" s="50" t="s">
        <v>241</v>
      </c>
      <c r="V26">
        <v>5</v>
      </c>
    </row>
    <row r="27" spans="1:22" x14ac:dyDescent="0.25">
      <c r="A27" t="s">
        <v>18</v>
      </c>
      <c r="B27" t="s">
        <v>19</v>
      </c>
      <c r="C27">
        <v>66.666666666666671</v>
      </c>
      <c r="D27">
        <v>3</v>
      </c>
      <c r="E27" t="s">
        <v>23200</v>
      </c>
      <c r="F27">
        <v>329</v>
      </c>
      <c r="G27">
        <v>0</v>
      </c>
      <c r="H27" t="s">
        <v>637</v>
      </c>
      <c r="I27" t="s">
        <v>23201</v>
      </c>
      <c r="J27" t="s">
        <v>704</v>
      </c>
      <c r="K27" t="s">
        <v>639</v>
      </c>
      <c r="L27" t="s">
        <v>640</v>
      </c>
      <c r="M27" t="s">
        <v>23202</v>
      </c>
      <c r="N27" t="s">
        <v>639</v>
      </c>
      <c r="O27" t="s">
        <v>647</v>
      </c>
      <c r="P27" t="s">
        <v>5</v>
      </c>
      <c r="Q27" t="s">
        <v>648</v>
      </c>
      <c r="R27" t="s">
        <v>640</v>
      </c>
      <c r="S27" t="s">
        <v>639</v>
      </c>
      <c r="T27" t="s">
        <v>23202</v>
      </c>
      <c r="U27" s="51" t="s">
        <v>247</v>
      </c>
      <c r="V27">
        <v>5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23203</v>
      </c>
      <c r="F28">
        <v>200</v>
      </c>
      <c r="G28">
        <v>0</v>
      </c>
      <c r="H28" t="s">
        <v>637</v>
      </c>
      <c r="I28" t="s">
        <v>23204</v>
      </c>
      <c r="J28" t="s">
        <v>864</v>
      </c>
      <c r="K28" t="s">
        <v>639</v>
      </c>
      <c r="L28" t="s">
        <v>640</v>
      </c>
      <c r="M28" t="s">
        <v>23205</v>
      </c>
      <c r="N28" t="s">
        <v>639</v>
      </c>
      <c r="O28" t="s">
        <v>647</v>
      </c>
      <c r="P28" t="s">
        <v>5</v>
      </c>
      <c r="Q28" t="s">
        <v>648</v>
      </c>
      <c r="R28" t="s">
        <v>640</v>
      </c>
      <c r="S28" t="s">
        <v>639</v>
      </c>
      <c r="T28" t="s">
        <v>23206</v>
      </c>
      <c r="U28" s="50" t="s">
        <v>601</v>
      </c>
      <c r="V28">
        <v>29</v>
      </c>
    </row>
    <row r="29" spans="1:22" x14ac:dyDescent="0.25">
      <c r="A29" t="s">
        <v>601</v>
      </c>
      <c r="B29" t="s">
        <v>742</v>
      </c>
      <c r="C29">
        <v>59.26</v>
      </c>
      <c r="D29">
        <v>1</v>
      </c>
      <c r="E29" t="s">
        <v>23207</v>
      </c>
      <c r="F29">
        <v>66.260000000000005</v>
      </c>
      <c r="G29">
        <v>7</v>
      </c>
      <c r="H29" t="s">
        <v>677</v>
      </c>
      <c r="I29" t="s">
        <v>23208</v>
      </c>
      <c r="J29" t="s">
        <v>23209</v>
      </c>
      <c r="K29" t="s">
        <v>813</v>
      </c>
      <c r="L29" t="s">
        <v>23210</v>
      </c>
      <c r="M29" t="s">
        <v>23211</v>
      </c>
      <c r="N29" t="s">
        <v>639</v>
      </c>
      <c r="O29" t="s">
        <v>678</v>
      </c>
      <c r="P29" t="s">
        <v>23</v>
      </c>
      <c r="Q29" t="s">
        <v>679</v>
      </c>
      <c r="R29" t="s">
        <v>640</v>
      </c>
      <c r="S29" t="s">
        <v>639</v>
      </c>
      <c r="T29" t="s">
        <v>23211</v>
      </c>
      <c r="U29" s="51" t="s">
        <v>602</v>
      </c>
      <c r="V29">
        <v>26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23212</v>
      </c>
      <c r="F30">
        <v>200</v>
      </c>
      <c r="G30">
        <v>0</v>
      </c>
      <c r="H30" t="s">
        <v>637</v>
      </c>
      <c r="I30" t="s">
        <v>23213</v>
      </c>
      <c r="J30" t="s">
        <v>720</v>
      </c>
      <c r="K30" t="s">
        <v>639</v>
      </c>
      <c r="L30" t="s">
        <v>640</v>
      </c>
      <c r="M30" t="s">
        <v>23214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639</v>
      </c>
      <c r="T30" t="s">
        <v>23214</v>
      </c>
      <c r="U30" s="51" t="s">
        <v>742</v>
      </c>
      <c r="V30">
        <v>3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23215</v>
      </c>
      <c r="F31">
        <v>100</v>
      </c>
      <c r="G31">
        <v>0</v>
      </c>
      <c r="H31" t="s">
        <v>661</v>
      </c>
      <c r="I31" t="s">
        <v>23216</v>
      </c>
      <c r="J31" t="s">
        <v>692</v>
      </c>
      <c r="K31" t="s">
        <v>639</v>
      </c>
      <c r="L31" t="s">
        <v>640</v>
      </c>
      <c r="M31" t="s">
        <v>23217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639</v>
      </c>
      <c r="T31" t="s">
        <v>23217</v>
      </c>
      <c r="U31" s="50" t="s">
        <v>77</v>
      </c>
      <c r="V31">
        <v>32</v>
      </c>
    </row>
    <row r="32" spans="1:22" x14ac:dyDescent="0.25">
      <c r="A32" t="s">
        <v>601</v>
      </c>
      <c r="B32" t="s">
        <v>602</v>
      </c>
      <c r="C32">
        <v>159</v>
      </c>
      <c r="D32">
        <v>1</v>
      </c>
      <c r="E32" t="s">
        <v>23218</v>
      </c>
      <c r="F32">
        <v>129</v>
      </c>
      <c r="G32">
        <v>0</v>
      </c>
      <c r="H32" t="s">
        <v>637</v>
      </c>
      <c r="I32" t="s">
        <v>23219</v>
      </c>
      <c r="J32" t="s">
        <v>653</v>
      </c>
      <c r="K32" t="s">
        <v>639</v>
      </c>
      <c r="L32" t="s">
        <v>640</v>
      </c>
      <c r="M32" t="s">
        <v>23220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639</v>
      </c>
      <c r="T32" t="s">
        <v>23221</v>
      </c>
      <c r="U32" s="51" t="s">
        <v>78</v>
      </c>
      <c r="V32">
        <v>32</v>
      </c>
    </row>
    <row r="33" spans="1:22" x14ac:dyDescent="0.25">
      <c r="A33" t="s">
        <v>99</v>
      </c>
      <c r="B33" t="s">
        <v>100</v>
      </c>
      <c r="C33">
        <v>0</v>
      </c>
      <c r="D33">
        <v>2</v>
      </c>
      <c r="E33" t="s">
        <v>23222</v>
      </c>
      <c r="F33">
        <v>800</v>
      </c>
      <c r="G33">
        <v>0</v>
      </c>
      <c r="H33" t="s">
        <v>649</v>
      </c>
      <c r="I33" t="s">
        <v>23223</v>
      </c>
      <c r="J33" t="s">
        <v>23224</v>
      </c>
      <c r="K33" t="s">
        <v>23225</v>
      </c>
      <c r="L33" t="s">
        <v>818</v>
      </c>
      <c r="M33" t="s">
        <v>23226</v>
      </c>
      <c r="N33" t="s">
        <v>639</v>
      </c>
      <c r="O33" t="s">
        <v>651</v>
      </c>
      <c r="P33" t="s">
        <v>26</v>
      </c>
      <c r="Q33" t="s">
        <v>652</v>
      </c>
      <c r="R33" t="s">
        <v>640</v>
      </c>
      <c r="S33" t="s">
        <v>639</v>
      </c>
      <c r="T33" t="s">
        <v>23227</v>
      </c>
      <c r="U33" s="50" t="s">
        <v>516</v>
      </c>
      <c r="V33">
        <v>1</v>
      </c>
    </row>
    <row r="34" spans="1:22" x14ac:dyDescent="0.25">
      <c r="A34" t="s">
        <v>22</v>
      </c>
      <c r="B34" t="s">
        <v>27</v>
      </c>
      <c r="C34">
        <v>69.900000000000006</v>
      </c>
      <c r="D34">
        <v>10</v>
      </c>
      <c r="E34" t="s">
        <v>23222</v>
      </c>
      <c r="F34">
        <v>800</v>
      </c>
      <c r="G34">
        <v>0</v>
      </c>
      <c r="H34" t="s">
        <v>649</v>
      </c>
      <c r="I34" t="s">
        <v>23223</v>
      </c>
      <c r="J34" t="s">
        <v>23224</v>
      </c>
      <c r="K34" t="s">
        <v>23225</v>
      </c>
      <c r="L34" t="s">
        <v>818</v>
      </c>
      <c r="M34" t="s">
        <v>23226</v>
      </c>
      <c r="N34" t="s">
        <v>639</v>
      </c>
      <c r="O34" t="s">
        <v>651</v>
      </c>
      <c r="P34" t="s">
        <v>26</v>
      </c>
      <c r="Q34" t="s">
        <v>652</v>
      </c>
      <c r="R34" t="s">
        <v>640</v>
      </c>
      <c r="S34" t="s">
        <v>639</v>
      </c>
      <c r="T34" t="s">
        <v>23226</v>
      </c>
      <c r="U34" s="51" t="s">
        <v>120</v>
      </c>
      <c r="V34">
        <v>1</v>
      </c>
    </row>
    <row r="35" spans="1:22" x14ac:dyDescent="0.25">
      <c r="A35" t="s">
        <v>77</v>
      </c>
      <c r="B35" t="s">
        <v>78</v>
      </c>
      <c r="C35">
        <v>33.333333333333336</v>
      </c>
      <c r="D35">
        <v>3</v>
      </c>
      <c r="E35" t="s">
        <v>23228</v>
      </c>
      <c r="F35">
        <v>135</v>
      </c>
      <c r="G35">
        <v>0</v>
      </c>
      <c r="H35" t="s">
        <v>637</v>
      </c>
      <c r="I35" t="s">
        <v>23229</v>
      </c>
      <c r="J35" t="s">
        <v>689</v>
      </c>
      <c r="K35" t="s">
        <v>639</v>
      </c>
      <c r="L35" t="s">
        <v>640</v>
      </c>
      <c r="M35" t="s">
        <v>23230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639</v>
      </c>
      <c r="T35" t="s">
        <v>23231</v>
      </c>
      <c r="U35" s="50" t="s">
        <v>822</v>
      </c>
      <c r="V35">
        <v>603</v>
      </c>
    </row>
    <row r="36" spans="1:22" x14ac:dyDescent="0.25">
      <c r="A36" t="s">
        <v>601</v>
      </c>
      <c r="B36" t="s">
        <v>602</v>
      </c>
      <c r="C36">
        <v>139</v>
      </c>
      <c r="D36">
        <v>1</v>
      </c>
      <c r="E36" t="s">
        <v>23232</v>
      </c>
      <c r="F36">
        <v>139</v>
      </c>
      <c r="G36">
        <v>0</v>
      </c>
      <c r="H36" t="s">
        <v>649</v>
      </c>
      <c r="I36" t="s">
        <v>12274</v>
      </c>
      <c r="J36" t="s">
        <v>23233</v>
      </c>
      <c r="K36" t="s">
        <v>4372</v>
      </c>
      <c r="L36" t="s">
        <v>668</v>
      </c>
      <c r="M36" t="s">
        <v>23234</v>
      </c>
      <c r="N36" t="s">
        <v>639</v>
      </c>
      <c r="O36" t="s">
        <v>651</v>
      </c>
      <c r="P36" t="s">
        <v>26</v>
      </c>
      <c r="Q36" t="s">
        <v>652</v>
      </c>
      <c r="R36" t="s">
        <v>640</v>
      </c>
      <c r="S36" t="s">
        <v>639</v>
      </c>
      <c r="T36" t="s">
        <v>23234</v>
      </c>
    </row>
    <row r="37" spans="1:22" x14ac:dyDescent="0.25">
      <c r="A37" t="s">
        <v>18</v>
      </c>
      <c r="B37" t="s">
        <v>19</v>
      </c>
      <c r="C37">
        <v>66.666666666666671</v>
      </c>
      <c r="D37">
        <v>3</v>
      </c>
      <c r="E37" t="s">
        <v>23235</v>
      </c>
      <c r="F37">
        <v>100</v>
      </c>
      <c r="G37">
        <v>0</v>
      </c>
      <c r="H37" t="s">
        <v>637</v>
      </c>
      <c r="I37" t="s">
        <v>23236</v>
      </c>
      <c r="J37" t="s">
        <v>653</v>
      </c>
      <c r="K37" t="s">
        <v>639</v>
      </c>
      <c r="L37" t="s">
        <v>640</v>
      </c>
      <c r="M37" t="s">
        <v>23234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639</v>
      </c>
      <c r="T37" t="s">
        <v>23234</v>
      </c>
    </row>
    <row r="38" spans="1:22" x14ac:dyDescent="0.25">
      <c r="A38" t="s">
        <v>147</v>
      </c>
      <c r="B38" t="s">
        <v>148</v>
      </c>
      <c r="C38">
        <v>50</v>
      </c>
      <c r="D38">
        <v>12</v>
      </c>
      <c r="E38" t="s">
        <v>23237</v>
      </c>
      <c r="F38">
        <v>400</v>
      </c>
      <c r="G38">
        <v>0</v>
      </c>
      <c r="H38" t="s">
        <v>637</v>
      </c>
      <c r="I38" t="s">
        <v>23238</v>
      </c>
      <c r="J38" t="s">
        <v>741</v>
      </c>
      <c r="K38" t="s">
        <v>639</v>
      </c>
      <c r="L38" t="s">
        <v>640</v>
      </c>
      <c r="M38" t="s">
        <v>23239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639</v>
      </c>
      <c r="T38" t="s">
        <v>23239</v>
      </c>
    </row>
    <row r="39" spans="1:22" x14ac:dyDescent="0.25">
      <c r="A39" t="s">
        <v>22</v>
      </c>
      <c r="B39" t="s">
        <v>27</v>
      </c>
      <c r="C39">
        <v>100</v>
      </c>
      <c r="D39">
        <v>12</v>
      </c>
      <c r="E39" t="s">
        <v>23240</v>
      </c>
      <c r="F39">
        <v>2450</v>
      </c>
      <c r="G39">
        <v>50</v>
      </c>
      <c r="H39" t="s">
        <v>649</v>
      </c>
      <c r="I39" t="s">
        <v>16142</v>
      </c>
      <c r="J39" t="s">
        <v>23241</v>
      </c>
      <c r="K39" t="s">
        <v>16144</v>
      </c>
      <c r="L39" t="s">
        <v>16145</v>
      </c>
      <c r="M39" t="s">
        <v>23242</v>
      </c>
      <c r="N39" t="s">
        <v>1010</v>
      </c>
      <c r="O39" t="s">
        <v>743</v>
      </c>
      <c r="P39" t="s">
        <v>783</v>
      </c>
      <c r="Q39" t="s">
        <v>745</v>
      </c>
      <c r="R39" t="s">
        <v>21654</v>
      </c>
      <c r="S39" t="s">
        <v>639</v>
      </c>
      <c r="T39" t="s">
        <v>23243</v>
      </c>
    </row>
    <row r="40" spans="1:22" x14ac:dyDescent="0.25">
      <c r="A40" t="s">
        <v>101</v>
      </c>
      <c r="B40" t="s">
        <v>74</v>
      </c>
      <c r="C40">
        <v>100</v>
      </c>
      <c r="D40">
        <v>12</v>
      </c>
      <c r="E40" t="s">
        <v>23240</v>
      </c>
      <c r="F40">
        <v>2450</v>
      </c>
      <c r="G40">
        <v>50</v>
      </c>
      <c r="H40" t="s">
        <v>649</v>
      </c>
      <c r="I40" t="s">
        <v>16142</v>
      </c>
      <c r="J40" t="s">
        <v>23241</v>
      </c>
      <c r="K40" t="s">
        <v>16144</v>
      </c>
      <c r="L40" t="s">
        <v>16145</v>
      </c>
      <c r="M40" t="s">
        <v>23242</v>
      </c>
      <c r="N40" t="s">
        <v>1010</v>
      </c>
      <c r="O40" t="s">
        <v>743</v>
      </c>
      <c r="P40" t="s">
        <v>783</v>
      </c>
      <c r="Q40" t="s">
        <v>745</v>
      </c>
      <c r="R40" t="s">
        <v>21654</v>
      </c>
      <c r="S40" t="s">
        <v>639</v>
      </c>
      <c r="T40" t="s">
        <v>23243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23244</v>
      </c>
      <c r="F41">
        <v>200</v>
      </c>
      <c r="G41">
        <v>0</v>
      </c>
      <c r="H41" t="s">
        <v>637</v>
      </c>
      <c r="I41" t="s">
        <v>23245</v>
      </c>
      <c r="J41" t="s">
        <v>704</v>
      </c>
      <c r="K41" t="s">
        <v>639</v>
      </c>
      <c r="L41" t="s">
        <v>640</v>
      </c>
      <c r="M41" t="s">
        <v>23243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639</v>
      </c>
      <c r="T41" t="s">
        <v>23243</v>
      </c>
    </row>
    <row r="42" spans="1:22" x14ac:dyDescent="0.25">
      <c r="A42" t="s">
        <v>601</v>
      </c>
      <c r="B42" t="s">
        <v>602</v>
      </c>
      <c r="C42">
        <v>139</v>
      </c>
      <c r="D42">
        <v>2</v>
      </c>
      <c r="E42" t="s">
        <v>23246</v>
      </c>
      <c r="F42">
        <v>215</v>
      </c>
      <c r="G42">
        <v>0</v>
      </c>
      <c r="H42" t="s">
        <v>751</v>
      </c>
      <c r="I42" t="s">
        <v>23247</v>
      </c>
      <c r="J42" t="s">
        <v>23248</v>
      </c>
      <c r="K42" t="s">
        <v>11555</v>
      </c>
      <c r="L42" t="s">
        <v>23249</v>
      </c>
      <c r="M42" t="s">
        <v>23250</v>
      </c>
      <c r="N42" t="s">
        <v>1010</v>
      </c>
      <c r="O42" t="s">
        <v>753</v>
      </c>
      <c r="P42" t="s">
        <v>744</v>
      </c>
      <c r="Q42" t="s">
        <v>745</v>
      </c>
      <c r="R42" t="s">
        <v>640</v>
      </c>
      <c r="S42" t="s">
        <v>639</v>
      </c>
      <c r="T42" t="s">
        <v>23250</v>
      </c>
    </row>
    <row r="43" spans="1:22" x14ac:dyDescent="0.25">
      <c r="A43" t="s">
        <v>601</v>
      </c>
      <c r="B43" t="s">
        <v>602</v>
      </c>
      <c r="C43">
        <v>139</v>
      </c>
      <c r="D43">
        <v>1</v>
      </c>
      <c r="E43" t="s">
        <v>23251</v>
      </c>
      <c r="F43">
        <v>215</v>
      </c>
      <c r="G43">
        <v>0</v>
      </c>
      <c r="H43" t="s">
        <v>751</v>
      </c>
      <c r="I43" t="s">
        <v>23252</v>
      </c>
      <c r="J43" t="s">
        <v>23253</v>
      </c>
      <c r="K43" t="s">
        <v>5979</v>
      </c>
      <c r="L43" t="s">
        <v>23254</v>
      </c>
      <c r="M43" t="s">
        <v>23255</v>
      </c>
      <c r="N43" t="s">
        <v>1010</v>
      </c>
      <c r="O43" t="s">
        <v>753</v>
      </c>
      <c r="P43" t="s">
        <v>744</v>
      </c>
      <c r="Q43" t="s">
        <v>745</v>
      </c>
      <c r="R43" t="s">
        <v>640</v>
      </c>
      <c r="S43" t="s">
        <v>639</v>
      </c>
      <c r="T43" t="s">
        <v>23255</v>
      </c>
    </row>
    <row r="44" spans="1:22" x14ac:dyDescent="0.25">
      <c r="A44" t="s">
        <v>240</v>
      </c>
      <c r="B44" t="s">
        <v>246</v>
      </c>
      <c r="C44">
        <v>139</v>
      </c>
      <c r="D44">
        <v>1</v>
      </c>
      <c r="E44" t="s">
        <v>23251</v>
      </c>
      <c r="F44">
        <v>215</v>
      </c>
      <c r="G44">
        <v>0</v>
      </c>
      <c r="H44" t="s">
        <v>751</v>
      </c>
      <c r="I44" t="s">
        <v>23252</v>
      </c>
      <c r="J44" t="s">
        <v>23253</v>
      </c>
      <c r="K44" t="s">
        <v>5979</v>
      </c>
      <c r="L44" t="s">
        <v>23254</v>
      </c>
      <c r="M44" t="s">
        <v>23255</v>
      </c>
      <c r="N44" t="s">
        <v>1010</v>
      </c>
      <c r="O44" t="s">
        <v>753</v>
      </c>
      <c r="P44" t="s">
        <v>744</v>
      </c>
      <c r="Q44" t="s">
        <v>745</v>
      </c>
      <c r="R44" t="s">
        <v>640</v>
      </c>
      <c r="S44" t="s">
        <v>639</v>
      </c>
      <c r="T44" t="s">
        <v>23255</v>
      </c>
    </row>
    <row r="45" spans="1:22" x14ac:dyDescent="0.25">
      <c r="A45" t="s">
        <v>601</v>
      </c>
      <c r="B45" t="s">
        <v>602</v>
      </c>
      <c r="C45">
        <v>139</v>
      </c>
      <c r="D45">
        <v>2</v>
      </c>
      <c r="E45" t="s">
        <v>23256</v>
      </c>
      <c r="F45">
        <v>215</v>
      </c>
      <c r="G45">
        <v>0</v>
      </c>
      <c r="H45" t="s">
        <v>751</v>
      </c>
      <c r="I45" t="s">
        <v>23257</v>
      </c>
      <c r="J45" t="s">
        <v>23258</v>
      </c>
      <c r="K45" t="s">
        <v>23259</v>
      </c>
      <c r="L45" t="s">
        <v>23260</v>
      </c>
      <c r="M45" t="s">
        <v>23261</v>
      </c>
      <c r="N45" t="s">
        <v>1010</v>
      </c>
      <c r="O45" t="s">
        <v>753</v>
      </c>
      <c r="P45" t="s">
        <v>744</v>
      </c>
      <c r="Q45" t="s">
        <v>745</v>
      </c>
      <c r="R45" t="s">
        <v>640</v>
      </c>
      <c r="S45" t="s">
        <v>639</v>
      </c>
      <c r="T45" t="s">
        <v>23261</v>
      </c>
    </row>
    <row r="46" spans="1:22" x14ac:dyDescent="0.25">
      <c r="A46" t="s">
        <v>601</v>
      </c>
      <c r="B46" t="s">
        <v>602</v>
      </c>
      <c r="C46">
        <v>139</v>
      </c>
      <c r="D46">
        <v>1</v>
      </c>
      <c r="E46" t="s">
        <v>23262</v>
      </c>
      <c r="F46">
        <v>215</v>
      </c>
      <c r="G46">
        <v>0</v>
      </c>
      <c r="H46" t="s">
        <v>751</v>
      </c>
      <c r="I46" t="s">
        <v>23263</v>
      </c>
      <c r="J46" t="s">
        <v>23264</v>
      </c>
      <c r="K46" t="s">
        <v>19357</v>
      </c>
      <c r="L46" t="s">
        <v>23265</v>
      </c>
      <c r="M46" t="s">
        <v>23266</v>
      </c>
      <c r="N46" t="s">
        <v>1010</v>
      </c>
      <c r="O46" t="s">
        <v>743</v>
      </c>
      <c r="P46" t="s">
        <v>744</v>
      </c>
      <c r="Q46" t="s">
        <v>745</v>
      </c>
      <c r="R46" t="s">
        <v>640</v>
      </c>
      <c r="S46" t="s">
        <v>639</v>
      </c>
      <c r="T46" t="s">
        <v>23242</v>
      </c>
    </row>
    <row r="47" spans="1:22" x14ac:dyDescent="0.25">
      <c r="A47" t="s">
        <v>240</v>
      </c>
      <c r="B47" t="s">
        <v>246</v>
      </c>
      <c r="C47">
        <v>139</v>
      </c>
      <c r="D47">
        <v>1</v>
      </c>
      <c r="E47" t="s">
        <v>23262</v>
      </c>
      <c r="F47">
        <v>215</v>
      </c>
      <c r="G47">
        <v>0</v>
      </c>
      <c r="H47" t="s">
        <v>751</v>
      </c>
      <c r="I47" t="s">
        <v>23263</v>
      </c>
      <c r="J47" t="s">
        <v>23264</v>
      </c>
      <c r="K47" t="s">
        <v>19357</v>
      </c>
      <c r="L47" t="s">
        <v>23265</v>
      </c>
      <c r="M47" t="s">
        <v>23266</v>
      </c>
      <c r="N47" t="s">
        <v>1010</v>
      </c>
      <c r="O47" t="s">
        <v>743</v>
      </c>
      <c r="P47" t="s">
        <v>744</v>
      </c>
      <c r="Q47" t="s">
        <v>745</v>
      </c>
      <c r="R47" t="s">
        <v>640</v>
      </c>
      <c r="S47" t="s">
        <v>639</v>
      </c>
      <c r="T47" t="s">
        <v>23242</v>
      </c>
    </row>
    <row r="48" spans="1:22" x14ac:dyDescent="0.25">
      <c r="A48" t="s">
        <v>601</v>
      </c>
      <c r="B48" t="s">
        <v>602</v>
      </c>
      <c r="C48">
        <v>159</v>
      </c>
      <c r="D48">
        <v>1</v>
      </c>
      <c r="E48" t="s">
        <v>23267</v>
      </c>
      <c r="F48">
        <v>99</v>
      </c>
      <c r="G48">
        <v>0</v>
      </c>
      <c r="H48" t="s">
        <v>637</v>
      </c>
      <c r="I48" t="s">
        <v>17215</v>
      </c>
      <c r="J48" t="s">
        <v>659</v>
      </c>
      <c r="K48" t="s">
        <v>639</v>
      </c>
      <c r="L48" t="s">
        <v>640</v>
      </c>
      <c r="M48" t="s">
        <v>23268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639</v>
      </c>
      <c r="T48" t="s">
        <v>23268</v>
      </c>
    </row>
    <row r="49" spans="1:20" x14ac:dyDescent="0.25">
      <c r="A49" t="s">
        <v>18</v>
      </c>
      <c r="B49" t="s">
        <v>19</v>
      </c>
      <c r="C49">
        <v>66.666666666666671</v>
      </c>
      <c r="D49">
        <v>6</v>
      </c>
      <c r="E49" t="s">
        <v>23269</v>
      </c>
      <c r="F49">
        <v>200</v>
      </c>
      <c r="G49">
        <v>0</v>
      </c>
      <c r="H49" t="s">
        <v>637</v>
      </c>
      <c r="I49" t="s">
        <v>814</v>
      </c>
      <c r="J49" t="s">
        <v>653</v>
      </c>
      <c r="K49" t="s">
        <v>639</v>
      </c>
      <c r="L49" t="s">
        <v>640</v>
      </c>
      <c r="M49" t="s">
        <v>23268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639</v>
      </c>
      <c r="T49" t="s">
        <v>23268</v>
      </c>
    </row>
    <row r="50" spans="1:20" x14ac:dyDescent="0.25">
      <c r="A50" t="s">
        <v>18</v>
      </c>
      <c r="B50" t="s">
        <v>19</v>
      </c>
      <c r="C50">
        <v>66.666666666666671</v>
      </c>
      <c r="D50">
        <v>3</v>
      </c>
      <c r="E50" t="s">
        <v>23270</v>
      </c>
      <c r="F50">
        <v>100</v>
      </c>
      <c r="G50">
        <v>0</v>
      </c>
      <c r="H50" t="s">
        <v>637</v>
      </c>
      <c r="I50" t="s">
        <v>17215</v>
      </c>
      <c r="J50" t="s">
        <v>659</v>
      </c>
      <c r="K50" t="s">
        <v>639</v>
      </c>
      <c r="L50" t="s">
        <v>640</v>
      </c>
      <c r="M50" t="s">
        <v>23271</v>
      </c>
      <c r="N50" t="s">
        <v>639</v>
      </c>
      <c r="O50" t="s">
        <v>647</v>
      </c>
      <c r="P50" t="s">
        <v>5</v>
      </c>
      <c r="Q50" t="s">
        <v>648</v>
      </c>
      <c r="R50" t="s">
        <v>640</v>
      </c>
      <c r="S50" t="s">
        <v>639</v>
      </c>
      <c r="T50" t="s">
        <v>23271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23272</v>
      </c>
      <c r="F51">
        <v>100</v>
      </c>
      <c r="G51">
        <v>0</v>
      </c>
      <c r="H51" t="s">
        <v>637</v>
      </c>
      <c r="I51" t="s">
        <v>3367</v>
      </c>
      <c r="J51" t="s">
        <v>638</v>
      </c>
      <c r="K51" t="s">
        <v>639</v>
      </c>
      <c r="L51" t="s">
        <v>640</v>
      </c>
      <c r="M51" t="s">
        <v>23273</v>
      </c>
      <c r="N51" t="s">
        <v>639</v>
      </c>
      <c r="O51" t="s">
        <v>647</v>
      </c>
      <c r="P51" t="s">
        <v>5</v>
      </c>
      <c r="Q51" t="s">
        <v>648</v>
      </c>
      <c r="R51" t="s">
        <v>640</v>
      </c>
      <c r="S51" t="s">
        <v>639</v>
      </c>
      <c r="T51" t="s">
        <v>23273</v>
      </c>
    </row>
    <row r="52" spans="1:20" x14ac:dyDescent="0.25">
      <c r="A52" t="s">
        <v>14</v>
      </c>
      <c r="B52" t="s">
        <v>15</v>
      </c>
      <c r="C52">
        <v>65</v>
      </c>
      <c r="D52">
        <v>1</v>
      </c>
      <c r="E52" t="s">
        <v>23274</v>
      </c>
      <c r="F52">
        <v>114.5</v>
      </c>
      <c r="G52">
        <v>15.5</v>
      </c>
      <c r="H52" t="s">
        <v>649</v>
      </c>
      <c r="I52" t="s">
        <v>23275</v>
      </c>
      <c r="J52" t="s">
        <v>23276</v>
      </c>
      <c r="K52" t="s">
        <v>23277</v>
      </c>
      <c r="L52" t="s">
        <v>23278</v>
      </c>
      <c r="M52" t="s">
        <v>23279</v>
      </c>
      <c r="N52" t="s">
        <v>639</v>
      </c>
      <c r="O52" t="s">
        <v>678</v>
      </c>
      <c r="P52" t="s">
        <v>23</v>
      </c>
      <c r="Q52" t="s">
        <v>679</v>
      </c>
      <c r="R52" t="s">
        <v>640</v>
      </c>
      <c r="S52" t="s">
        <v>639</v>
      </c>
      <c r="T52" t="s">
        <v>23280</v>
      </c>
    </row>
    <row r="53" spans="1:20" x14ac:dyDescent="0.25">
      <c r="A53" t="s">
        <v>12</v>
      </c>
      <c r="B53" t="s">
        <v>13</v>
      </c>
      <c r="C53">
        <v>65</v>
      </c>
      <c r="D53">
        <v>1</v>
      </c>
      <c r="E53" t="s">
        <v>23274</v>
      </c>
      <c r="F53">
        <v>114.5</v>
      </c>
      <c r="G53">
        <v>15.5</v>
      </c>
      <c r="H53" t="s">
        <v>649</v>
      </c>
      <c r="I53" t="s">
        <v>23275</v>
      </c>
      <c r="J53" t="s">
        <v>23276</v>
      </c>
      <c r="K53" t="s">
        <v>23277</v>
      </c>
      <c r="L53" t="s">
        <v>23278</v>
      </c>
      <c r="M53" t="s">
        <v>23279</v>
      </c>
      <c r="N53" t="s">
        <v>639</v>
      </c>
      <c r="O53" t="s">
        <v>678</v>
      </c>
      <c r="P53" t="s">
        <v>23</v>
      </c>
      <c r="Q53" t="s">
        <v>679</v>
      </c>
      <c r="R53" t="s">
        <v>640</v>
      </c>
      <c r="S53" t="s">
        <v>639</v>
      </c>
      <c r="T53" t="s">
        <v>23280</v>
      </c>
    </row>
    <row r="54" spans="1:20" x14ac:dyDescent="0.25">
      <c r="A54" t="s">
        <v>147</v>
      </c>
      <c r="B54" t="s">
        <v>148</v>
      </c>
      <c r="C54">
        <v>65</v>
      </c>
      <c r="D54">
        <v>12</v>
      </c>
      <c r="E54" t="s">
        <v>23281</v>
      </c>
      <c r="F54">
        <v>400</v>
      </c>
      <c r="G54">
        <v>0</v>
      </c>
      <c r="H54" t="s">
        <v>637</v>
      </c>
      <c r="I54" t="s">
        <v>23282</v>
      </c>
      <c r="J54" t="s">
        <v>653</v>
      </c>
      <c r="K54" t="s">
        <v>639</v>
      </c>
      <c r="L54" t="s">
        <v>640</v>
      </c>
      <c r="M54" t="s">
        <v>23283</v>
      </c>
      <c r="N54" t="s">
        <v>639</v>
      </c>
      <c r="O54" t="s">
        <v>647</v>
      </c>
      <c r="P54" t="s">
        <v>5</v>
      </c>
      <c r="Q54" t="s">
        <v>648</v>
      </c>
      <c r="R54" t="s">
        <v>640</v>
      </c>
      <c r="S54" t="s">
        <v>639</v>
      </c>
      <c r="T54" t="s">
        <v>23284</v>
      </c>
    </row>
    <row r="55" spans="1:20" x14ac:dyDescent="0.25">
      <c r="A55" t="s">
        <v>22</v>
      </c>
      <c r="B55" t="s">
        <v>27</v>
      </c>
      <c r="C55">
        <v>69.900000000000006</v>
      </c>
      <c r="D55">
        <v>10</v>
      </c>
      <c r="E55" t="s">
        <v>23285</v>
      </c>
      <c r="F55">
        <v>800</v>
      </c>
      <c r="G55">
        <v>0</v>
      </c>
      <c r="H55" t="s">
        <v>649</v>
      </c>
      <c r="I55" t="s">
        <v>23286</v>
      </c>
      <c r="J55" t="s">
        <v>23287</v>
      </c>
      <c r="K55" t="s">
        <v>10426</v>
      </c>
      <c r="L55" t="s">
        <v>10916</v>
      </c>
      <c r="M55" t="s">
        <v>23288</v>
      </c>
      <c r="N55" t="s">
        <v>639</v>
      </c>
      <c r="O55" t="s">
        <v>651</v>
      </c>
      <c r="P55" t="s">
        <v>26</v>
      </c>
      <c r="Q55" t="s">
        <v>652</v>
      </c>
      <c r="R55" t="s">
        <v>640</v>
      </c>
      <c r="S55" t="s">
        <v>639</v>
      </c>
      <c r="T55" t="s">
        <v>23289</v>
      </c>
    </row>
    <row r="56" spans="1:20" x14ac:dyDescent="0.25">
      <c r="A56" t="s">
        <v>22</v>
      </c>
      <c r="B56" t="s">
        <v>27</v>
      </c>
      <c r="C56">
        <v>90</v>
      </c>
      <c r="D56">
        <v>2</v>
      </c>
      <c r="E56" t="s">
        <v>23290</v>
      </c>
      <c r="F56">
        <v>191.5</v>
      </c>
      <c r="G56">
        <v>11.5</v>
      </c>
      <c r="H56" t="s">
        <v>677</v>
      </c>
      <c r="I56" t="s">
        <v>996</v>
      </c>
      <c r="J56" t="s">
        <v>997</v>
      </c>
      <c r="K56" t="s">
        <v>748</v>
      </c>
      <c r="L56" t="s">
        <v>998</v>
      </c>
      <c r="M56" t="s">
        <v>23291</v>
      </c>
      <c r="N56" t="s">
        <v>639</v>
      </c>
      <c r="O56" t="s">
        <v>678</v>
      </c>
      <c r="P56" t="s">
        <v>23</v>
      </c>
      <c r="Q56" t="s">
        <v>679</v>
      </c>
      <c r="R56" t="s">
        <v>640</v>
      </c>
      <c r="S56" t="s">
        <v>639</v>
      </c>
      <c r="T56" t="s">
        <v>23291</v>
      </c>
    </row>
    <row r="57" spans="1:20" x14ac:dyDescent="0.25">
      <c r="A57" t="s">
        <v>241</v>
      </c>
      <c r="B57" t="s">
        <v>247</v>
      </c>
      <c r="C57">
        <v>159</v>
      </c>
      <c r="D57">
        <v>1</v>
      </c>
      <c r="E57" t="s">
        <v>23292</v>
      </c>
      <c r="F57">
        <v>99</v>
      </c>
      <c r="G57">
        <v>0</v>
      </c>
      <c r="H57" t="s">
        <v>637</v>
      </c>
      <c r="I57" t="s">
        <v>4310</v>
      </c>
      <c r="J57" t="s">
        <v>646</v>
      </c>
      <c r="K57" t="s">
        <v>639</v>
      </c>
      <c r="L57" t="s">
        <v>640</v>
      </c>
      <c r="M57" t="s">
        <v>23293</v>
      </c>
      <c r="N57" t="s">
        <v>639</v>
      </c>
      <c r="O57" t="s">
        <v>647</v>
      </c>
      <c r="P57" t="s">
        <v>5</v>
      </c>
      <c r="Q57" t="s">
        <v>648</v>
      </c>
      <c r="R57" t="s">
        <v>640</v>
      </c>
      <c r="S57" t="s">
        <v>639</v>
      </c>
      <c r="T57" t="s">
        <v>23294</v>
      </c>
    </row>
    <row r="58" spans="1:20" x14ac:dyDescent="0.25">
      <c r="A58" t="s">
        <v>147</v>
      </c>
      <c r="B58" t="s">
        <v>148</v>
      </c>
      <c r="C58">
        <v>40</v>
      </c>
      <c r="D58">
        <v>10</v>
      </c>
      <c r="E58" t="s">
        <v>23295</v>
      </c>
      <c r="F58">
        <v>330</v>
      </c>
      <c r="G58">
        <v>0</v>
      </c>
      <c r="H58" t="s">
        <v>637</v>
      </c>
      <c r="I58" t="s">
        <v>805</v>
      </c>
      <c r="J58" t="s">
        <v>653</v>
      </c>
      <c r="K58" t="s">
        <v>639</v>
      </c>
      <c r="L58" t="s">
        <v>640</v>
      </c>
      <c r="M58" t="s">
        <v>23296</v>
      </c>
      <c r="N58" t="s">
        <v>639</v>
      </c>
      <c r="O58" t="s">
        <v>647</v>
      </c>
      <c r="P58" t="s">
        <v>5</v>
      </c>
      <c r="Q58" t="s">
        <v>648</v>
      </c>
      <c r="R58" t="s">
        <v>640</v>
      </c>
      <c r="S58" t="s">
        <v>639</v>
      </c>
      <c r="T58" t="s">
        <v>23296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23297</v>
      </c>
      <c r="F59">
        <v>200</v>
      </c>
      <c r="G59">
        <v>0</v>
      </c>
      <c r="H59" t="s">
        <v>637</v>
      </c>
      <c r="I59" t="s">
        <v>23298</v>
      </c>
      <c r="J59" t="s">
        <v>646</v>
      </c>
      <c r="K59" t="s">
        <v>639</v>
      </c>
      <c r="L59" t="s">
        <v>640</v>
      </c>
      <c r="M59" t="s">
        <v>23299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639</v>
      </c>
      <c r="T59" t="s">
        <v>23299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23300</v>
      </c>
      <c r="F60">
        <v>100</v>
      </c>
      <c r="G60">
        <v>0</v>
      </c>
      <c r="H60" t="s">
        <v>637</v>
      </c>
      <c r="I60" t="s">
        <v>23301</v>
      </c>
      <c r="J60" t="s">
        <v>728</v>
      </c>
      <c r="K60" t="s">
        <v>639</v>
      </c>
      <c r="L60" t="s">
        <v>640</v>
      </c>
      <c r="M60" t="s">
        <v>23302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639</v>
      </c>
      <c r="T60" t="s">
        <v>23303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23304</v>
      </c>
      <c r="F61">
        <v>100</v>
      </c>
      <c r="G61">
        <v>0</v>
      </c>
      <c r="H61" t="s">
        <v>637</v>
      </c>
      <c r="I61" t="s">
        <v>23305</v>
      </c>
      <c r="J61" t="s">
        <v>697</v>
      </c>
      <c r="K61" t="s">
        <v>639</v>
      </c>
      <c r="L61" t="s">
        <v>640</v>
      </c>
      <c r="M61" t="s">
        <v>23306</v>
      </c>
      <c r="N61" t="s">
        <v>639</v>
      </c>
      <c r="O61" t="s">
        <v>647</v>
      </c>
      <c r="P61" t="s">
        <v>5</v>
      </c>
      <c r="Q61" t="s">
        <v>648</v>
      </c>
      <c r="R61" t="s">
        <v>23307</v>
      </c>
      <c r="S61" t="s">
        <v>639</v>
      </c>
      <c r="T61" t="s">
        <v>23308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23309</v>
      </c>
      <c r="F62">
        <v>200</v>
      </c>
      <c r="G62">
        <v>0</v>
      </c>
      <c r="H62" t="s">
        <v>637</v>
      </c>
      <c r="I62" t="s">
        <v>23310</v>
      </c>
      <c r="J62" t="s">
        <v>675</v>
      </c>
      <c r="K62" t="s">
        <v>639</v>
      </c>
      <c r="L62" t="s">
        <v>640</v>
      </c>
      <c r="M62" t="s">
        <v>23311</v>
      </c>
      <c r="N62" t="s">
        <v>639</v>
      </c>
      <c r="O62" t="s">
        <v>641</v>
      </c>
      <c r="P62" t="s">
        <v>5</v>
      </c>
      <c r="Q62" t="s">
        <v>642</v>
      </c>
      <c r="R62" t="s">
        <v>23312</v>
      </c>
      <c r="S62" t="s">
        <v>639</v>
      </c>
      <c r="T62" t="s">
        <v>23313</v>
      </c>
    </row>
    <row r="63" spans="1:20" x14ac:dyDescent="0.25">
      <c r="A63" t="s">
        <v>77</v>
      </c>
      <c r="B63" t="s">
        <v>78</v>
      </c>
      <c r="C63">
        <v>49</v>
      </c>
      <c r="D63">
        <v>1</v>
      </c>
      <c r="E63" t="s">
        <v>23314</v>
      </c>
      <c r="F63">
        <v>49</v>
      </c>
      <c r="G63">
        <v>0</v>
      </c>
      <c r="H63" t="s">
        <v>649</v>
      </c>
      <c r="I63" t="s">
        <v>23315</v>
      </c>
      <c r="J63" t="s">
        <v>23316</v>
      </c>
      <c r="K63" t="s">
        <v>23317</v>
      </c>
      <c r="L63" t="s">
        <v>5533</v>
      </c>
      <c r="M63" t="s">
        <v>23318</v>
      </c>
      <c r="N63" t="s">
        <v>639</v>
      </c>
      <c r="O63" t="s">
        <v>651</v>
      </c>
      <c r="P63" t="s">
        <v>26</v>
      </c>
      <c r="Q63" t="s">
        <v>652</v>
      </c>
      <c r="R63" t="s">
        <v>640</v>
      </c>
      <c r="S63" t="s">
        <v>639</v>
      </c>
      <c r="T63" t="s">
        <v>23311</v>
      </c>
    </row>
    <row r="64" spans="1:20" x14ac:dyDescent="0.25">
      <c r="A64" t="s">
        <v>72</v>
      </c>
      <c r="B64" t="s">
        <v>799</v>
      </c>
      <c r="C64">
        <v>93</v>
      </c>
      <c r="D64">
        <v>1</v>
      </c>
      <c r="E64" t="s">
        <v>23319</v>
      </c>
      <c r="F64">
        <v>93</v>
      </c>
      <c r="G64">
        <v>0</v>
      </c>
      <c r="H64" t="s">
        <v>649</v>
      </c>
      <c r="I64" t="s">
        <v>8996</v>
      </c>
      <c r="J64" t="s">
        <v>8997</v>
      </c>
      <c r="K64" t="s">
        <v>8998</v>
      </c>
      <c r="L64" t="s">
        <v>915</v>
      </c>
      <c r="M64" t="s">
        <v>23320</v>
      </c>
      <c r="N64" t="s">
        <v>639</v>
      </c>
      <c r="O64" t="s">
        <v>651</v>
      </c>
      <c r="P64" t="s">
        <v>26</v>
      </c>
      <c r="Q64" t="s">
        <v>652</v>
      </c>
      <c r="R64" t="s">
        <v>640</v>
      </c>
      <c r="S64" t="s">
        <v>639</v>
      </c>
      <c r="T64" t="s">
        <v>23321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23322</v>
      </c>
      <c r="F65">
        <v>200</v>
      </c>
      <c r="G65">
        <v>0</v>
      </c>
      <c r="H65" t="s">
        <v>637</v>
      </c>
      <c r="I65" t="s">
        <v>23323</v>
      </c>
      <c r="J65" t="s">
        <v>707</v>
      </c>
      <c r="K65" t="s">
        <v>639</v>
      </c>
      <c r="L65" t="s">
        <v>640</v>
      </c>
      <c r="M65" t="s">
        <v>23311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639</v>
      </c>
      <c r="T65" t="s">
        <v>23321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23324</v>
      </c>
      <c r="F66">
        <v>200</v>
      </c>
      <c r="G66">
        <v>0</v>
      </c>
      <c r="H66" t="s">
        <v>637</v>
      </c>
      <c r="I66" t="s">
        <v>23325</v>
      </c>
      <c r="J66" t="s">
        <v>687</v>
      </c>
      <c r="K66" t="s">
        <v>639</v>
      </c>
      <c r="L66" t="s">
        <v>640</v>
      </c>
      <c r="M66" t="s">
        <v>23321</v>
      </c>
      <c r="N66" t="s">
        <v>639</v>
      </c>
      <c r="O66" t="s">
        <v>647</v>
      </c>
      <c r="P66" t="s">
        <v>5</v>
      </c>
      <c r="Q66" t="s">
        <v>648</v>
      </c>
      <c r="R66" t="s">
        <v>640</v>
      </c>
      <c r="S66" t="s">
        <v>639</v>
      </c>
      <c r="T66" t="s">
        <v>23326</v>
      </c>
    </row>
    <row r="67" spans="1:20" x14ac:dyDescent="0.25">
      <c r="A67" t="s">
        <v>22</v>
      </c>
      <c r="B67" t="s">
        <v>213</v>
      </c>
      <c r="C67">
        <v>64</v>
      </c>
      <c r="D67">
        <v>2</v>
      </c>
      <c r="E67" t="s">
        <v>23327</v>
      </c>
      <c r="F67">
        <v>135</v>
      </c>
      <c r="G67">
        <v>7</v>
      </c>
      <c r="H67" t="s">
        <v>677</v>
      </c>
      <c r="I67" t="s">
        <v>23328</v>
      </c>
      <c r="J67" t="s">
        <v>23329</v>
      </c>
      <c r="K67" t="s">
        <v>16527</v>
      </c>
      <c r="L67" t="s">
        <v>23330</v>
      </c>
      <c r="M67" t="s">
        <v>23326</v>
      </c>
      <c r="N67" t="s">
        <v>639</v>
      </c>
      <c r="O67" t="s">
        <v>678</v>
      </c>
      <c r="P67" t="s">
        <v>23</v>
      </c>
      <c r="Q67" t="s">
        <v>679</v>
      </c>
      <c r="R67" t="s">
        <v>640</v>
      </c>
      <c r="S67" t="s">
        <v>639</v>
      </c>
      <c r="T67" t="s">
        <v>23326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23331</v>
      </c>
      <c r="F68">
        <v>200</v>
      </c>
      <c r="G68">
        <v>0</v>
      </c>
      <c r="H68" t="s">
        <v>637</v>
      </c>
      <c r="I68" t="s">
        <v>23332</v>
      </c>
      <c r="J68" t="s">
        <v>655</v>
      </c>
      <c r="K68" t="s">
        <v>639</v>
      </c>
      <c r="L68" t="s">
        <v>640</v>
      </c>
      <c r="M68" t="s">
        <v>23333</v>
      </c>
      <c r="N68" t="s">
        <v>639</v>
      </c>
      <c r="O68" t="s">
        <v>641</v>
      </c>
      <c r="P68" t="s">
        <v>5</v>
      </c>
      <c r="Q68" t="s">
        <v>642</v>
      </c>
      <c r="R68" t="s">
        <v>640</v>
      </c>
      <c r="S68" t="s">
        <v>639</v>
      </c>
      <c r="T68" t="s">
        <v>23333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6</v>
      </c>
      <c r="E69" t="s">
        <v>23334</v>
      </c>
      <c r="F69">
        <v>200</v>
      </c>
      <c r="G69">
        <v>0</v>
      </c>
      <c r="H69" t="s">
        <v>637</v>
      </c>
      <c r="I69" t="s">
        <v>23335</v>
      </c>
      <c r="J69" t="s">
        <v>732</v>
      </c>
      <c r="K69" t="s">
        <v>639</v>
      </c>
      <c r="L69" t="s">
        <v>640</v>
      </c>
      <c r="M69" t="s">
        <v>23336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639</v>
      </c>
      <c r="T69" t="s">
        <v>23337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6</v>
      </c>
      <c r="E70" t="s">
        <v>23338</v>
      </c>
      <c r="F70">
        <v>200</v>
      </c>
      <c r="G70">
        <v>0</v>
      </c>
      <c r="H70" t="s">
        <v>637</v>
      </c>
      <c r="I70" t="s">
        <v>23339</v>
      </c>
      <c r="J70" t="s">
        <v>683</v>
      </c>
      <c r="K70" t="s">
        <v>639</v>
      </c>
      <c r="L70" t="s">
        <v>640</v>
      </c>
      <c r="M70" t="s">
        <v>23340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639</v>
      </c>
      <c r="T70" t="s">
        <v>23341</v>
      </c>
    </row>
    <row r="71" spans="1:20" x14ac:dyDescent="0.25">
      <c r="A71" t="s">
        <v>240</v>
      </c>
      <c r="B71" t="s">
        <v>246</v>
      </c>
      <c r="C71">
        <v>159</v>
      </c>
      <c r="D71">
        <v>1</v>
      </c>
      <c r="E71" t="s">
        <v>23342</v>
      </c>
      <c r="F71">
        <v>99</v>
      </c>
      <c r="G71">
        <v>0</v>
      </c>
      <c r="H71" t="s">
        <v>637</v>
      </c>
      <c r="I71" t="s">
        <v>23343</v>
      </c>
      <c r="J71" t="s">
        <v>646</v>
      </c>
      <c r="K71" t="s">
        <v>639</v>
      </c>
      <c r="L71" t="s">
        <v>640</v>
      </c>
      <c r="M71" t="s">
        <v>23344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639</v>
      </c>
      <c r="T71" t="s">
        <v>23344</v>
      </c>
    </row>
    <row r="72" spans="1:20" x14ac:dyDescent="0.25">
      <c r="A72" t="s">
        <v>77</v>
      </c>
      <c r="B72" t="s">
        <v>78</v>
      </c>
      <c r="C72">
        <v>49</v>
      </c>
      <c r="D72">
        <v>1</v>
      </c>
      <c r="E72" t="s">
        <v>23345</v>
      </c>
      <c r="F72">
        <v>49</v>
      </c>
      <c r="G72">
        <v>0</v>
      </c>
      <c r="H72" t="s">
        <v>649</v>
      </c>
      <c r="I72" t="s">
        <v>23346</v>
      </c>
      <c r="J72" t="s">
        <v>23347</v>
      </c>
      <c r="K72" t="s">
        <v>1131</v>
      </c>
      <c r="L72" t="s">
        <v>848</v>
      </c>
      <c r="M72" t="s">
        <v>23348</v>
      </c>
      <c r="N72" t="s">
        <v>639</v>
      </c>
      <c r="O72" t="s">
        <v>651</v>
      </c>
      <c r="P72" t="s">
        <v>26</v>
      </c>
      <c r="Q72" t="s">
        <v>652</v>
      </c>
      <c r="R72" t="s">
        <v>640</v>
      </c>
      <c r="S72" t="s">
        <v>639</v>
      </c>
      <c r="T72" t="s">
        <v>23349</v>
      </c>
    </row>
    <row r="73" spans="1:20" x14ac:dyDescent="0.25">
      <c r="A73" t="s">
        <v>72</v>
      </c>
      <c r="B73" t="s">
        <v>799</v>
      </c>
      <c r="C73">
        <v>150</v>
      </c>
      <c r="D73">
        <v>1</v>
      </c>
      <c r="E73" t="s">
        <v>23350</v>
      </c>
      <c r="F73">
        <v>100</v>
      </c>
      <c r="G73">
        <v>0</v>
      </c>
      <c r="H73" t="s">
        <v>637</v>
      </c>
      <c r="I73" t="s">
        <v>23351</v>
      </c>
      <c r="J73" t="s">
        <v>663</v>
      </c>
      <c r="K73" t="s">
        <v>639</v>
      </c>
      <c r="L73" t="s">
        <v>640</v>
      </c>
      <c r="M73" t="s">
        <v>23352</v>
      </c>
      <c r="N73" t="s">
        <v>639</v>
      </c>
      <c r="O73" t="s">
        <v>660</v>
      </c>
      <c r="P73" t="s">
        <v>5</v>
      </c>
      <c r="Q73" t="s">
        <v>642</v>
      </c>
      <c r="R73" t="s">
        <v>640</v>
      </c>
      <c r="S73" t="s">
        <v>639</v>
      </c>
      <c r="T73" t="s">
        <v>23352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23353</v>
      </c>
      <c r="F74">
        <v>200</v>
      </c>
      <c r="G74">
        <v>0</v>
      </c>
      <c r="H74" t="s">
        <v>637</v>
      </c>
      <c r="I74" t="s">
        <v>23354</v>
      </c>
      <c r="J74" t="s">
        <v>674</v>
      </c>
      <c r="K74" t="s">
        <v>639</v>
      </c>
      <c r="L74" t="s">
        <v>640</v>
      </c>
      <c r="M74" t="s">
        <v>23355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639</v>
      </c>
      <c r="T74" t="s">
        <v>23355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23356</v>
      </c>
      <c r="F75">
        <v>200</v>
      </c>
      <c r="G75">
        <v>0</v>
      </c>
      <c r="H75" t="s">
        <v>637</v>
      </c>
      <c r="I75" t="s">
        <v>23357</v>
      </c>
      <c r="J75" t="s">
        <v>663</v>
      </c>
      <c r="K75" t="s">
        <v>639</v>
      </c>
      <c r="L75" t="s">
        <v>640</v>
      </c>
      <c r="M75" t="s">
        <v>23358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639</v>
      </c>
      <c r="T75" t="s">
        <v>23358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23359</v>
      </c>
      <c r="F76">
        <v>199</v>
      </c>
      <c r="G76">
        <v>0</v>
      </c>
      <c r="H76" t="s">
        <v>637</v>
      </c>
      <c r="I76" t="s">
        <v>23360</v>
      </c>
      <c r="J76" t="s">
        <v>689</v>
      </c>
      <c r="K76" t="s">
        <v>639</v>
      </c>
      <c r="L76" t="s">
        <v>640</v>
      </c>
      <c r="M76" t="s">
        <v>23361</v>
      </c>
      <c r="N76" t="s">
        <v>639</v>
      </c>
      <c r="O76" t="s">
        <v>647</v>
      </c>
      <c r="P76" t="s">
        <v>5</v>
      </c>
      <c r="Q76" t="s">
        <v>648</v>
      </c>
      <c r="R76" t="s">
        <v>640</v>
      </c>
      <c r="S76" t="s">
        <v>639</v>
      </c>
      <c r="T76" t="s">
        <v>23362</v>
      </c>
    </row>
    <row r="77" spans="1:20" x14ac:dyDescent="0.25">
      <c r="A77" t="s">
        <v>601</v>
      </c>
      <c r="B77" t="s">
        <v>602</v>
      </c>
      <c r="C77">
        <v>159</v>
      </c>
      <c r="D77">
        <v>1</v>
      </c>
      <c r="E77" t="s">
        <v>23359</v>
      </c>
      <c r="F77">
        <v>199</v>
      </c>
      <c r="G77">
        <v>0</v>
      </c>
      <c r="H77" t="s">
        <v>637</v>
      </c>
      <c r="I77" t="s">
        <v>23360</v>
      </c>
      <c r="J77" t="s">
        <v>689</v>
      </c>
      <c r="K77" t="s">
        <v>639</v>
      </c>
      <c r="L77" t="s">
        <v>640</v>
      </c>
      <c r="M77" t="s">
        <v>23361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639</v>
      </c>
      <c r="T77" t="s">
        <v>23362</v>
      </c>
    </row>
    <row r="78" spans="1:20" x14ac:dyDescent="0.25">
      <c r="A78" t="s">
        <v>22</v>
      </c>
      <c r="B78" t="s">
        <v>27</v>
      </c>
      <c r="C78">
        <v>116</v>
      </c>
      <c r="D78">
        <v>1</v>
      </c>
      <c r="E78" t="s">
        <v>23363</v>
      </c>
      <c r="F78">
        <v>557</v>
      </c>
      <c r="G78">
        <v>0</v>
      </c>
      <c r="H78" t="s">
        <v>649</v>
      </c>
      <c r="I78" t="s">
        <v>23364</v>
      </c>
      <c r="J78" t="s">
        <v>23365</v>
      </c>
      <c r="K78" t="s">
        <v>1114</v>
      </c>
      <c r="L78" t="s">
        <v>9774</v>
      </c>
      <c r="M78" t="s">
        <v>23366</v>
      </c>
      <c r="N78" t="s">
        <v>639</v>
      </c>
      <c r="O78" t="s">
        <v>651</v>
      </c>
      <c r="P78" t="s">
        <v>26</v>
      </c>
      <c r="Q78" t="s">
        <v>652</v>
      </c>
      <c r="R78" t="s">
        <v>640</v>
      </c>
      <c r="S78" t="s">
        <v>639</v>
      </c>
      <c r="T78" t="s">
        <v>23366</v>
      </c>
    </row>
    <row r="79" spans="1:20" x14ac:dyDescent="0.25">
      <c r="A79" t="s">
        <v>240</v>
      </c>
      <c r="B79" t="s">
        <v>246</v>
      </c>
      <c r="C79">
        <v>163</v>
      </c>
      <c r="D79">
        <v>1</v>
      </c>
      <c r="E79" t="s">
        <v>23363</v>
      </c>
      <c r="F79">
        <v>557</v>
      </c>
      <c r="G79">
        <v>0</v>
      </c>
      <c r="H79" t="s">
        <v>649</v>
      </c>
      <c r="I79" t="s">
        <v>23364</v>
      </c>
      <c r="J79" t="s">
        <v>23365</v>
      </c>
      <c r="K79" t="s">
        <v>1114</v>
      </c>
      <c r="L79" t="s">
        <v>9774</v>
      </c>
      <c r="M79" t="s">
        <v>23366</v>
      </c>
      <c r="N79" t="s">
        <v>639</v>
      </c>
      <c r="O79" t="s">
        <v>651</v>
      </c>
      <c r="P79" t="s">
        <v>26</v>
      </c>
      <c r="Q79" t="s">
        <v>652</v>
      </c>
      <c r="R79" t="s">
        <v>640</v>
      </c>
      <c r="S79" t="s">
        <v>639</v>
      </c>
      <c r="T79" t="s">
        <v>23366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23363</v>
      </c>
      <c r="F80">
        <v>557</v>
      </c>
      <c r="G80">
        <v>0</v>
      </c>
      <c r="H80" t="s">
        <v>649</v>
      </c>
      <c r="I80" t="s">
        <v>23364</v>
      </c>
      <c r="J80" t="s">
        <v>23365</v>
      </c>
      <c r="K80" t="s">
        <v>1114</v>
      </c>
      <c r="L80" t="s">
        <v>9774</v>
      </c>
      <c r="M80" t="s">
        <v>23366</v>
      </c>
      <c r="N80" t="s">
        <v>639</v>
      </c>
      <c r="O80" t="s">
        <v>651</v>
      </c>
      <c r="P80" t="s">
        <v>26</v>
      </c>
      <c r="Q80" t="s">
        <v>652</v>
      </c>
      <c r="R80" t="s">
        <v>640</v>
      </c>
      <c r="S80" t="s">
        <v>639</v>
      </c>
      <c r="T80" t="s">
        <v>23366</v>
      </c>
    </row>
    <row r="81" spans="1:20" x14ac:dyDescent="0.25">
      <c r="A81" t="s">
        <v>240</v>
      </c>
      <c r="B81" t="s">
        <v>246</v>
      </c>
      <c r="C81">
        <v>139</v>
      </c>
      <c r="D81">
        <v>1</v>
      </c>
      <c r="E81" t="s">
        <v>23363</v>
      </c>
      <c r="F81">
        <v>557</v>
      </c>
      <c r="G81">
        <v>0</v>
      </c>
      <c r="H81" t="s">
        <v>649</v>
      </c>
      <c r="I81" t="s">
        <v>23364</v>
      </c>
      <c r="J81" t="s">
        <v>23365</v>
      </c>
      <c r="K81" t="s">
        <v>1114</v>
      </c>
      <c r="L81" t="s">
        <v>9774</v>
      </c>
      <c r="M81" t="s">
        <v>23366</v>
      </c>
      <c r="N81" t="s">
        <v>639</v>
      </c>
      <c r="O81" t="s">
        <v>651</v>
      </c>
      <c r="P81" t="s">
        <v>26</v>
      </c>
      <c r="Q81" t="s">
        <v>652</v>
      </c>
      <c r="R81" t="s">
        <v>640</v>
      </c>
      <c r="S81" t="s">
        <v>639</v>
      </c>
      <c r="T81" t="s">
        <v>23366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23367</v>
      </c>
      <c r="F82">
        <v>100</v>
      </c>
      <c r="G82">
        <v>0</v>
      </c>
      <c r="H82" t="s">
        <v>637</v>
      </c>
      <c r="I82" t="s">
        <v>640</v>
      </c>
      <c r="J82" t="s">
        <v>640</v>
      </c>
      <c r="K82" t="s">
        <v>639</v>
      </c>
      <c r="L82" t="s">
        <v>640</v>
      </c>
      <c r="M82" t="s">
        <v>639</v>
      </c>
      <c r="N82" t="s">
        <v>639</v>
      </c>
      <c r="O82" t="s">
        <v>9005</v>
      </c>
      <c r="P82" t="s">
        <v>5</v>
      </c>
      <c r="Q82" t="s">
        <v>639</v>
      </c>
      <c r="R82" t="s">
        <v>23368</v>
      </c>
      <c r="S82" t="s">
        <v>639</v>
      </c>
      <c r="T82" t="s">
        <v>23369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23370</v>
      </c>
      <c r="F83">
        <v>100</v>
      </c>
      <c r="G83">
        <v>0</v>
      </c>
      <c r="H83" t="s">
        <v>637</v>
      </c>
      <c r="I83" t="s">
        <v>23371</v>
      </c>
      <c r="J83" t="s">
        <v>713</v>
      </c>
      <c r="K83" t="s">
        <v>639</v>
      </c>
      <c r="L83" t="s">
        <v>640</v>
      </c>
      <c r="M83" t="s">
        <v>23372</v>
      </c>
      <c r="N83" t="s">
        <v>639</v>
      </c>
      <c r="O83" t="s">
        <v>647</v>
      </c>
      <c r="P83" t="s">
        <v>5</v>
      </c>
      <c r="Q83" t="s">
        <v>648</v>
      </c>
      <c r="R83" t="s">
        <v>23373</v>
      </c>
      <c r="S83" t="s">
        <v>639</v>
      </c>
      <c r="T83" t="s">
        <v>23369</v>
      </c>
    </row>
    <row r="84" spans="1:20" x14ac:dyDescent="0.25">
      <c r="A84" t="s">
        <v>601</v>
      </c>
      <c r="B84" t="s">
        <v>602</v>
      </c>
      <c r="C84">
        <v>0</v>
      </c>
      <c r="D84">
        <v>1</v>
      </c>
      <c r="E84" t="s">
        <v>23374</v>
      </c>
      <c r="F84">
        <v>0</v>
      </c>
      <c r="G84">
        <v>0</v>
      </c>
      <c r="H84" t="s">
        <v>637</v>
      </c>
      <c r="I84" t="s">
        <v>23375</v>
      </c>
      <c r="J84" t="s">
        <v>687</v>
      </c>
      <c r="K84" t="s">
        <v>639</v>
      </c>
      <c r="L84" t="s">
        <v>640</v>
      </c>
      <c r="M84" t="s">
        <v>23376</v>
      </c>
      <c r="N84" t="s">
        <v>639</v>
      </c>
      <c r="O84" t="s">
        <v>647</v>
      </c>
      <c r="P84" t="s">
        <v>5</v>
      </c>
      <c r="Q84" t="s">
        <v>648</v>
      </c>
      <c r="R84" t="s">
        <v>640</v>
      </c>
      <c r="S84" t="s">
        <v>639</v>
      </c>
      <c r="T84" t="s">
        <v>23377</v>
      </c>
    </row>
    <row r="85" spans="1:20" x14ac:dyDescent="0.25">
      <c r="A85" t="s">
        <v>18</v>
      </c>
      <c r="B85" t="s">
        <v>19</v>
      </c>
      <c r="C85">
        <v>66.666666666666671</v>
      </c>
      <c r="D85">
        <v>3</v>
      </c>
      <c r="E85" t="s">
        <v>23378</v>
      </c>
      <c r="F85">
        <v>100</v>
      </c>
      <c r="G85">
        <v>0</v>
      </c>
      <c r="H85" t="s">
        <v>637</v>
      </c>
      <c r="I85" t="s">
        <v>23379</v>
      </c>
      <c r="J85" t="s">
        <v>685</v>
      </c>
      <c r="K85" t="s">
        <v>639</v>
      </c>
      <c r="L85" t="s">
        <v>640</v>
      </c>
      <c r="M85" t="s">
        <v>23380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639</v>
      </c>
      <c r="T85" t="s">
        <v>23377</v>
      </c>
    </row>
    <row r="86" spans="1:20" x14ac:dyDescent="0.25">
      <c r="A86" t="s">
        <v>18</v>
      </c>
      <c r="B86" t="s">
        <v>19</v>
      </c>
      <c r="C86">
        <v>66.666666666666671</v>
      </c>
      <c r="D86">
        <v>3</v>
      </c>
      <c r="E86" t="s">
        <v>23381</v>
      </c>
      <c r="F86">
        <v>129</v>
      </c>
      <c r="G86">
        <v>0</v>
      </c>
      <c r="H86" t="s">
        <v>637</v>
      </c>
      <c r="I86" t="s">
        <v>5263</v>
      </c>
      <c r="J86" t="s">
        <v>654</v>
      </c>
      <c r="K86" t="s">
        <v>639</v>
      </c>
      <c r="L86" t="s">
        <v>640</v>
      </c>
      <c r="M86" t="s">
        <v>23382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639</v>
      </c>
      <c r="T86" t="s">
        <v>23383</v>
      </c>
    </row>
    <row r="87" spans="1:20" x14ac:dyDescent="0.25">
      <c r="A87" t="s">
        <v>18</v>
      </c>
      <c r="B87" t="s">
        <v>19</v>
      </c>
      <c r="C87">
        <v>66.666666666666671</v>
      </c>
      <c r="D87">
        <v>3</v>
      </c>
      <c r="E87" t="s">
        <v>23384</v>
      </c>
      <c r="F87">
        <v>0</v>
      </c>
      <c r="G87">
        <v>0</v>
      </c>
      <c r="H87" t="s">
        <v>637</v>
      </c>
      <c r="I87" t="s">
        <v>23385</v>
      </c>
      <c r="J87" t="s">
        <v>664</v>
      </c>
      <c r="K87" t="s">
        <v>639</v>
      </c>
      <c r="L87" t="s">
        <v>640</v>
      </c>
      <c r="M87" t="s">
        <v>23386</v>
      </c>
      <c r="N87" t="s">
        <v>639</v>
      </c>
      <c r="O87" t="s">
        <v>647</v>
      </c>
      <c r="P87" t="s">
        <v>5</v>
      </c>
      <c r="Q87" t="s">
        <v>648</v>
      </c>
      <c r="R87" t="s">
        <v>640</v>
      </c>
      <c r="S87" t="s">
        <v>639</v>
      </c>
      <c r="T87" t="s">
        <v>23386</v>
      </c>
    </row>
    <row r="88" spans="1:20" x14ac:dyDescent="0.25">
      <c r="A88" t="s">
        <v>22</v>
      </c>
      <c r="B88" t="s">
        <v>23387</v>
      </c>
      <c r="C88">
        <v>59.98</v>
      </c>
      <c r="D88">
        <v>1</v>
      </c>
      <c r="E88" t="s">
        <v>23388</v>
      </c>
      <c r="F88">
        <v>208.67</v>
      </c>
      <c r="G88">
        <v>7</v>
      </c>
      <c r="H88" t="s">
        <v>677</v>
      </c>
      <c r="I88" t="s">
        <v>23389</v>
      </c>
      <c r="J88" t="s">
        <v>23390</v>
      </c>
      <c r="K88" t="s">
        <v>976</v>
      </c>
      <c r="L88" t="s">
        <v>23391</v>
      </c>
      <c r="M88" t="s">
        <v>23392</v>
      </c>
      <c r="N88" t="s">
        <v>639</v>
      </c>
      <c r="O88" t="s">
        <v>678</v>
      </c>
      <c r="P88" t="s">
        <v>23</v>
      </c>
      <c r="Q88" t="s">
        <v>679</v>
      </c>
      <c r="R88" t="s">
        <v>640</v>
      </c>
      <c r="S88" t="s">
        <v>639</v>
      </c>
      <c r="T88" t="s">
        <v>23392</v>
      </c>
    </row>
    <row r="89" spans="1:20" x14ac:dyDescent="0.25">
      <c r="A89" t="s">
        <v>22</v>
      </c>
      <c r="B89" t="s">
        <v>23387</v>
      </c>
      <c r="C89">
        <v>59.97</v>
      </c>
      <c r="D89">
        <v>1</v>
      </c>
      <c r="E89" t="s">
        <v>23388</v>
      </c>
      <c r="F89">
        <v>208.67</v>
      </c>
      <c r="G89">
        <v>7</v>
      </c>
      <c r="H89" t="s">
        <v>677</v>
      </c>
      <c r="I89" t="s">
        <v>23389</v>
      </c>
      <c r="J89" t="s">
        <v>23390</v>
      </c>
      <c r="K89" t="s">
        <v>976</v>
      </c>
      <c r="L89" t="s">
        <v>23391</v>
      </c>
      <c r="M89" t="s">
        <v>23392</v>
      </c>
      <c r="N89" t="s">
        <v>639</v>
      </c>
      <c r="O89" t="s">
        <v>678</v>
      </c>
      <c r="P89" t="s">
        <v>23</v>
      </c>
      <c r="Q89" t="s">
        <v>679</v>
      </c>
      <c r="R89" t="s">
        <v>640</v>
      </c>
      <c r="S89" t="s">
        <v>639</v>
      </c>
      <c r="T89" t="s">
        <v>23392</v>
      </c>
    </row>
    <row r="90" spans="1:20" x14ac:dyDescent="0.25">
      <c r="A90" t="s">
        <v>14</v>
      </c>
      <c r="B90" t="s">
        <v>15</v>
      </c>
      <c r="C90">
        <v>54.5</v>
      </c>
      <c r="D90">
        <v>2</v>
      </c>
      <c r="E90" t="s">
        <v>23388</v>
      </c>
      <c r="F90">
        <v>208.67</v>
      </c>
      <c r="G90">
        <v>7</v>
      </c>
      <c r="H90" t="s">
        <v>677</v>
      </c>
      <c r="I90" t="s">
        <v>23389</v>
      </c>
      <c r="J90" t="s">
        <v>23390</v>
      </c>
      <c r="K90" t="s">
        <v>976</v>
      </c>
      <c r="L90" t="s">
        <v>23391</v>
      </c>
      <c r="M90" t="s">
        <v>23392</v>
      </c>
      <c r="N90" t="s">
        <v>639</v>
      </c>
      <c r="O90" t="s">
        <v>678</v>
      </c>
      <c r="P90" t="s">
        <v>23</v>
      </c>
      <c r="Q90" t="s">
        <v>679</v>
      </c>
      <c r="R90" t="s">
        <v>640</v>
      </c>
      <c r="S90" t="s">
        <v>639</v>
      </c>
      <c r="T90" t="s">
        <v>23392</v>
      </c>
    </row>
    <row r="91" spans="1:20" x14ac:dyDescent="0.25">
      <c r="A91" t="s">
        <v>22</v>
      </c>
      <c r="B91" t="s">
        <v>27</v>
      </c>
      <c r="C91">
        <v>66.333333333333329</v>
      </c>
      <c r="D91">
        <v>3</v>
      </c>
      <c r="E91" t="s">
        <v>23393</v>
      </c>
      <c r="F91">
        <v>197</v>
      </c>
      <c r="G91">
        <v>0</v>
      </c>
      <c r="H91" t="s">
        <v>637</v>
      </c>
      <c r="I91" t="s">
        <v>23394</v>
      </c>
      <c r="J91" t="s">
        <v>674</v>
      </c>
      <c r="K91" t="s">
        <v>639</v>
      </c>
      <c r="L91" t="s">
        <v>640</v>
      </c>
      <c r="M91" t="s">
        <v>23395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639</v>
      </c>
      <c r="T91" t="s">
        <v>23395</v>
      </c>
    </row>
    <row r="92" spans="1:20" x14ac:dyDescent="0.25">
      <c r="A92" t="s">
        <v>77</v>
      </c>
      <c r="B92" t="s">
        <v>78</v>
      </c>
      <c r="C92">
        <v>27.5</v>
      </c>
      <c r="D92">
        <v>4</v>
      </c>
      <c r="E92" t="s">
        <v>23396</v>
      </c>
      <c r="F92">
        <v>165</v>
      </c>
      <c r="G92">
        <v>0</v>
      </c>
      <c r="H92" t="s">
        <v>649</v>
      </c>
      <c r="I92" t="s">
        <v>665</v>
      </c>
      <c r="J92" t="s">
        <v>666</v>
      </c>
      <c r="K92" t="s">
        <v>667</v>
      </c>
      <c r="L92" t="s">
        <v>668</v>
      </c>
      <c r="M92" t="s">
        <v>23397</v>
      </c>
      <c r="N92" t="s">
        <v>639</v>
      </c>
      <c r="O92" t="s">
        <v>656</v>
      </c>
      <c r="P92" t="s">
        <v>26</v>
      </c>
      <c r="Q92" t="s">
        <v>652</v>
      </c>
      <c r="R92" t="s">
        <v>640</v>
      </c>
      <c r="S92" t="s">
        <v>639</v>
      </c>
      <c r="T92" t="s">
        <v>23398</v>
      </c>
    </row>
    <row r="93" spans="1:20" x14ac:dyDescent="0.25">
      <c r="A93" t="s">
        <v>77</v>
      </c>
      <c r="B93" t="s">
        <v>78</v>
      </c>
      <c r="C93">
        <v>27.5</v>
      </c>
      <c r="D93">
        <v>4</v>
      </c>
      <c r="E93" t="s">
        <v>23399</v>
      </c>
      <c r="F93">
        <v>165</v>
      </c>
      <c r="G93">
        <v>0</v>
      </c>
      <c r="H93" t="s">
        <v>649</v>
      </c>
      <c r="I93" t="s">
        <v>1042</v>
      </c>
      <c r="J93" t="s">
        <v>1043</v>
      </c>
      <c r="K93" t="s">
        <v>667</v>
      </c>
      <c r="L93" t="s">
        <v>668</v>
      </c>
      <c r="M93" t="s">
        <v>23397</v>
      </c>
      <c r="N93" t="s">
        <v>639</v>
      </c>
      <c r="O93" t="s">
        <v>656</v>
      </c>
      <c r="P93" t="s">
        <v>26</v>
      </c>
      <c r="Q93" t="s">
        <v>652</v>
      </c>
      <c r="R93" t="s">
        <v>640</v>
      </c>
      <c r="S93" t="s">
        <v>639</v>
      </c>
      <c r="T93" t="s">
        <v>23400</v>
      </c>
    </row>
    <row r="94" spans="1:20" x14ac:dyDescent="0.25">
      <c r="A94" t="s">
        <v>601</v>
      </c>
      <c r="B94" t="s">
        <v>602</v>
      </c>
      <c r="C94">
        <v>159</v>
      </c>
      <c r="D94">
        <v>1</v>
      </c>
      <c r="E94" t="s">
        <v>23401</v>
      </c>
      <c r="F94">
        <v>129</v>
      </c>
      <c r="G94">
        <v>0</v>
      </c>
      <c r="H94" t="s">
        <v>637</v>
      </c>
      <c r="I94" t="s">
        <v>23402</v>
      </c>
      <c r="J94" t="s">
        <v>6193</v>
      </c>
      <c r="K94" t="s">
        <v>639</v>
      </c>
      <c r="L94" t="s">
        <v>640</v>
      </c>
      <c r="M94" t="s">
        <v>23403</v>
      </c>
      <c r="N94" t="s">
        <v>639</v>
      </c>
      <c r="O94" t="s">
        <v>647</v>
      </c>
      <c r="P94" t="s">
        <v>5</v>
      </c>
      <c r="Q94" t="s">
        <v>648</v>
      </c>
      <c r="R94" t="s">
        <v>640</v>
      </c>
      <c r="S94" t="s">
        <v>639</v>
      </c>
      <c r="T94" t="s">
        <v>23404</v>
      </c>
    </row>
    <row r="95" spans="1:20" x14ac:dyDescent="0.25">
      <c r="A95" t="s">
        <v>22</v>
      </c>
      <c r="B95" t="s">
        <v>27</v>
      </c>
      <c r="C95">
        <v>66.333333333333329</v>
      </c>
      <c r="D95">
        <v>3</v>
      </c>
      <c r="E95" t="s">
        <v>23405</v>
      </c>
      <c r="F95">
        <v>197</v>
      </c>
      <c r="G95">
        <v>0</v>
      </c>
      <c r="H95" t="s">
        <v>637</v>
      </c>
      <c r="I95" t="s">
        <v>4314</v>
      </c>
      <c r="J95" t="s">
        <v>653</v>
      </c>
      <c r="K95" t="s">
        <v>639</v>
      </c>
      <c r="L95" t="s">
        <v>640</v>
      </c>
      <c r="M95" t="s">
        <v>23406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639</v>
      </c>
      <c r="T95" t="s">
        <v>23406</v>
      </c>
    </row>
    <row r="96" spans="1:20" x14ac:dyDescent="0.25">
      <c r="A96" t="s">
        <v>77</v>
      </c>
      <c r="B96" t="s">
        <v>78</v>
      </c>
      <c r="C96">
        <v>33.333333333333336</v>
      </c>
      <c r="D96">
        <v>3</v>
      </c>
      <c r="E96" t="s">
        <v>23407</v>
      </c>
      <c r="F96">
        <v>134.99</v>
      </c>
      <c r="G96">
        <v>0</v>
      </c>
      <c r="H96" t="s">
        <v>637</v>
      </c>
      <c r="I96" t="s">
        <v>23408</v>
      </c>
      <c r="J96" t="s">
        <v>713</v>
      </c>
      <c r="K96" t="s">
        <v>639</v>
      </c>
      <c r="L96" t="s">
        <v>640</v>
      </c>
      <c r="M96" t="s">
        <v>23409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639</v>
      </c>
      <c r="T96" t="s">
        <v>23409</v>
      </c>
    </row>
    <row r="97" spans="1:20" x14ac:dyDescent="0.25">
      <c r="A97" t="s">
        <v>240</v>
      </c>
      <c r="B97" t="s">
        <v>246</v>
      </c>
      <c r="C97">
        <v>139</v>
      </c>
      <c r="D97">
        <v>2</v>
      </c>
      <c r="E97" t="s">
        <v>23410</v>
      </c>
      <c r="F97">
        <v>394</v>
      </c>
      <c r="G97">
        <v>0</v>
      </c>
      <c r="H97" t="s">
        <v>649</v>
      </c>
      <c r="I97" t="s">
        <v>947</v>
      </c>
      <c r="J97" t="s">
        <v>23411</v>
      </c>
      <c r="K97" t="s">
        <v>23412</v>
      </c>
      <c r="L97" t="s">
        <v>825</v>
      </c>
      <c r="M97" t="s">
        <v>23413</v>
      </c>
      <c r="N97" t="s">
        <v>639</v>
      </c>
      <c r="O97" t="s">
        <v>656</v>
      </c>
      <c r="P97" t="s">
        <v>26</v>
      </c>
      <c r="Q97" t="s">
        <v>652</v>
      </c>
      <c r="R97" t="s">
        <v>640</v>
      </c>
      <c r="S97" t="s">
        <v>639</v>
      </c>
      <c r="T97" t="s">
        <v>23413</v>
      </c>
    </row>
    <row r="98" spans="1:20" x14ac:dyDescent="0.25">
      <c r="A98" t="s">
        <v>18</v>
      </c>
      <c r="B98" t="s">
        <v>19</v>
      </c>
      <c r="C98">
        <v>58</v>
      </c>
      <c r="D98">
        <v>2</v>
      </c>
      <c r="E98" t="s">
        <v>23410</v>
      </c>
      <c r="F98">
        <v>394</v>
      </c>
      <c r="G98">
        <v>0</v>
      </c>
      <c r="H98" t="s">
        <v>649</v>
      </c>
      <c r="I98" t="s">
        <v>947</v>
      </c>
      <c r="J98" t="s">
        <v>23411</v>
      </c>
      <c r="K98" t="s">
        <v>23412</v>
      </c>
      <c r="L98" t="s">
        <v>825</v>
      </c>
      <c r="M98" t="s">
        <v>23413</v>
      </c>
      <c r="N98" t="s">
        <v>639</v>
      </c>
      <c r="O98" t="s">
        <v>656</v>
      </c>
      <c r="P98" t="s">
        <v>26</v>
      </c>
      <c r="Q98" t="s">
        <v>652</v>
      </c>
      <c r="R98" t="s">
        <v>640</v>
      </c>
      <c r="S98" t="s">
        <v>639</v>
      </c>
      <c r="T98" t="s">
        <v>23413</v>
      </c>
    </row>
    <row r="99" spans="1:20" x14ac:dyDescent="0.25">
      <c r="A99" t="s">
        <v>601</v>
      </c>
      <c r="B99" t="s">
        <v>602</v>
      </c>
      <c r="C99">
        <v>159</v>
      </c>
      <c r="D99">
        <v>1</v>
      </c>
      <c r="E99" t="s">
        <v>23414</v>
      </c>
      <c r="F99">
        <v>99</v>
      </c>
      <c r="G99">
        <v>0</v>
      </c>
      <c r="H99" t="s">
        <v>637</v>
      </c>
      <c r="I99" t="s">
        <v>23415</v>
      </c>
      <c r="J99" t="s">
        <v>697</v>
      </c>
      <c r="K99" t="s">
        <v>639</v>
      </c>
      <c r="L99" t="s">
        <v>640</v>
      </c>
      <c r="M99" t="s">
        <v>23416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639</v>
      </c>
      <c r="T99" t="s">
        <v>23416</v>
      </c>
    </row>
    <row r="100" spans="1:20" x14ac:dyDescent="0.25">
      <c r="A100" t="s">
        <v>147</v>
      </c>
      <c r="B100" t="s">
        <v>148</v>
      </c>
      <c r="C100">
        <v>40</v>
      </c>
      <c r="D100">
        <v>10</v>
      </c>
      <c r="E100" t="s">
        <v>23417</v>
      </c>
      <c r="F100">
        <v>600</v>
      </c>
      <c r="G100">
        <v>0</v>
      </c>
      <c r="H100" t="s">
        <v>637</v>
      </c>
      <c r="I100" t="s">
        <v>23418</v>
      </c>
      <c r="J100" t="s">
        <v>657</v>
      </c>
      <c r="K100" t="s">
        <v>639</v>
      </c>
      <c r="L100" t="s">
        <v>640</v>
      </c>
      <c r="M100" t="s">
        <v>23419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23420</v>
      </c>
      <c r="T100" t="s">
        <v>23419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23421</v>
      </c>
      <c r="F101">
        <v>99</v>
      </c>
      <c r="G101">
        <v>0</v>
      </c>
      <c r="H101" t="s">
        <v>637</v>
      </c>
      <c r="I101" t="s">
        <v>6928</v>
      </c>
      <c r="J101" t="s">
        <v>659</v>
      </c>
      <c r="K101" t="s">
        <v>639</v>
      </c>
      <c r="L101" t="s">
        <v>640</v>
      </c>
      <c r="M101" t="s">
        <v>23422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23423</v>
      </c>
      <c r="T101" t="s">
        <v>23422</v>
      </c>
    </row>
    <row r="102" spans="1:20" x14ac:dyDescent="0.25">
      <c r="A102" t="s">
        <v>240</v>
      </c>
      <c r="B102" t="s">
        <v>246</v>
      </c>
      <c r="C102">
        <v>159</v>
      </c>
      <c r="D102">
        <v>1</v>
      </c>
      <c r="E102" t="s">
        <v>23424</v>
      </c>
      <c r="F102">
        <v>99</v>
      </c>
      <c r="G102">
        <v>0</v>
      </c>
      <c r="H102" t="s">
        <v>637</v>
      </c>
      <c r="I102" t="s">
        <v>20336</v>
      </c>
      <c r="J102" t="s">
        <v>653</v>
      </c>
      <c r="K102" t="s">
        <v>639</v>
      </c>
      <c r="L102" t="s">
        <v>640</v>
      </c>
      <c r="M102" t="s">
        <v>23425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23426</v>
      </c>
      <c r="T102" t="s">
        <v>23425</v>
      </c>
    </row>
    <row r="103" spans="1:20" x14ac:dyDescent="0.25">
      <c r="A103" t="s">
        <v>77</v>
      </c>
      <c r="B103" t="s">
        <v>78</v>
      </c>
      <c r="C103">
        <v>49</v>
      </c>
      <c r="D103">
        <v>2</v>
      </c>
      <c r="E103" t="s">
        <v>23427</v>
      </c>
      <c r="F103">
        <v>98</v>
      </c>
      <c r="G103">
        <v>0</v>
      </c>
      <c r="H103" t="s">
        <v>649</v>
      </c>
      <c r="I103" t="s">
        <v>8935</v>
      </c>
      <c r="J103" t="s">
        <v>23428</v>
      </c>
      <c r="K103" t="s">
        <v>9401</v>
      </c>
      <c r="L103" t="s">
        <v>5666</v>
      </c>
      <c r="M103" t="s">
        <v>23425</v>
      </c>
      <c r="N103" t="s">
        <v>639</v>
      </c>
      <c r="O103" t="s">
        <v>651</v>
      </c>
      <c r="P103" t="s">
        <v>26</v>
      </c>
      <c r="Q103" t="s">
        <v>652</v>
      </c>
      <c r="R103" t="s">
        <v>640</v>
      </c>
      <c r="S103" t="s">
        <v>639</v>
      </c>
      <c r="T103" t="s">
        <v>23425</v>
      </c>
    </row>
    <row r="104" spans="1:20" x14ac:dyDescent="0.25">
      <c r="A104" t="s">
        <v>77</v>
      </c>
      <c r="B104" t="s">
        <v>78</v>
      </c>
      <c r="C104">
        <v>49</v>
      </c>
      <c r="D104">
        <v>1</v>
      </c>
      <c r="E104" t="s">
        <v>23429</v>
      </c>
      <c r="F104">
        <v>49</v>
      </c>
      <c r="G104">
        <v>0</v>
      </c>
      <c r="H104" t="s">
        <v>649</v>
      </c>
      <c r="I104" t="s">
        <v>22552</v>
      </c>
      <c r="J104" t="s">
        <v>22553</v>
      </c>
      <c r="K104" t="s">
        <v>22554</v>
      </c>
      <c r="L104" t="s">
        <v>1151</v>
      </c>
      <c r="M104" t="s">
        <v>23430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639</v>
      </c>
      <c r="T104" t="s">
        <v>23431</v>
      </c>
    </row>
    <row r="105" spans="1:20" x14ac:dyDescent="0.25">
      <c r="A105" t="s">
        <v>18</v>
      </c>
      <c r="B105" t="s">
        <v>19</v>
      </c>
      <c r="C105">
        <v>66.666666666666671</v>
      </c>
      <c r="D105">
        <v>3</v>
      </c>
      <c r="E105" t="s">
        <v>23432</v>
      </c>
      <c r="F105">
        <v>100</v>
      </c>
      <c r="G105">
        <v>0</v>
      </c>
      <c r="H105" t="s">
        <v>637</v>
      </c>
      <c r="I105" t="s">
        <v>23433</v>
      </c>
      <c r="J105" t="s">
        <v>659</v>
      </c>
      <c r="K105" t="s">
        <v>639</v>
      </c>
      <c r="L105" t="s">
        <v>640</v>
      </c>
      <c r="M105" t="s">
        <v>23431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23434</v>
      </c>
      <c r="T105" t="s">
        <v>23431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23435</v>
      </c>
      <c r="F106">
        <v>100</v>
      </c>
      <c r="G106">
        <v>0</v>
      </c>
      <c r="H106" t="s">
        <v>637</v>
      </c>
      <c r="I106" t="s">
        <v>23436</v>
      </c>
      <c r="J106" t="s">
        <v>757</v>
      </c>
      <c r="K106" t="s">
        <v>639</v>
      </c>
      <c r="L106" t="s">
        <v>640</v>
      </c>
      <c r="M106" t="s">
        <v>23437</v>
      </c>
      <c r="N106" t="s">
        <v>639</v>
      </c>
      <c r="O106" t="s">
        <v>641</v>
      </c>
      <c r="P106" t="s">
        <v>5</v>
      </c>
      <c r="Q106" t="s">
        <v>642</v>
      </c>
      <c r="R106" t="s">
        <v>23438</v>
      </c>
      <c r="S106" t="s">
        <v>23439</v>
      </c>
      <c r="T106" t="s">
        <v>23437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23440</v>
      </c>
      <c r="F107">
        <v>100</v>
      </c>
      <c r="G107">
        <v>0</v>
      </c>
      <c r="H107" t="s">
        <v>637</v>
      </c>
      <c r="I107" t="s">
        <v>23441</v>
      </c>
      <c r="J107" t="s">
        <v>740</v>
      </c>
      <c r="K107" t="s">
        <v>639</v>
      </c>
      <c r="L107" t="s">
        <v>640</v>
      </c>
      <c r="M107" t="s">
        <v>23442</v>
      </c>
      <c r="N107" t="s">
        <v>639</v>
      </c>
      <c r="O107" t="s">
        <v>641</v>
      </c>
      <c r="P107" t="s">
        <v>5</v>
      </c>
      <c r="Q107" t="s">
        <v>642</v>
      </c>
      <c r="R107" t="s">
        <v>23443</v>
      </c>
      <c r="S107" t="s">
        <v>23444</v>
      </c>
      <c r="T107" t="s">
        <v>23442</v>
      </c>
    </row>
    <row r="108" spans="1:20" x14ac:dyDescent="0.25">
      <c r="A108" t="s">
        <v>22</v>
      </c>
      <c r="B108" t="s">
        <v>27</v>
      </c>
      <c r="C108">
        <v>66.333333333333329</v>
      </c>
      <c r="D108">
        <v>3</v>
      </c>
      <c r="E108" t="s">
        <v>23445</v>
      </c>
      <c r="F108">
        <v>197</v>
      </c>
      <c r="G108">
        <v>0</v>
      </c>
      <c r="H108" t="s">
        <v>637</v>
      </c>
      <c r="I108" t="s">
        <v>23446</v>
      </c>
      <c r="J108" t="s">
        <v>721</v>
      </c>
      <c r="K108" t="s">
        <v>639</v>
      </c>
      <c r="L108" t="s">
        <v>640</v>
      </c>
      <c r="M108" t="s">
        <v>23447</v>
      </c>
      <c r="N108" t="s">
        <v>639</v>
      </c>
      <c r="O108" t="s">
        <v>647</v>
      </c>
      <c r="P108" t="s">
        <v>5</v>
      </c>
      <c r="Q108" t="s">
        <v>648</v>
      </c>
      <c r="R108" t="s">
        <v>640</v>
      </c>
      <c r="S108" t="s">
        <v>23448</v>
      </c>
      <c r="T108" t="s">
        <v>23447</v>
      </c>
    </row>
    <row r="109" spans="1:20" x14ac:dyDescent="0.25">
      <c r="A109" t="s">
        <v>22</v>
      </c>
      <c r="B109" t="s">
        <v>27</v>
      </c>
      <c r="C109">
        <v>66.333333333333329</v>
      </c>
      <c r="D109">
        <v>3</v>
      </c>
      <c r="E109" t="s">
        <v>23449</v>
      </c>
      <c r="F109">
        <v>197</v>
      </c>
      <c r="G109">
        <v>0</v>
      </c>
      <c r="H109" t="s">
        <v>637</v>
      </c>
      <c r="I109" t="s">
        <v>23450</v>
      </c>
      <c r="J109" t="s">
        <v>655</v>
      </c>
      <c r="K109" t="s">
        <v>639</v>
      </c>
      <c r="L109" t="s">
        <v>640</v>
      </c>
      <c r="M109" t="s">
        <v>23451</v>
      </c>
      <c r="N109" t="s">
        <v>639</v>
      </c>
      <c r="O109" t="s">
        <v>647</v>
      </c>
      <c r="P109" t="s">
        <v>5</v>
      </c>
      <c r="Q109" t="s">
        <v>648</v>
      </c>
      <c r="R109" t="s">
        <v>640</v>
      </c>
      <c r="S109" t="s">
        <v>23452</v>
      </c>
      <c r="T109" t="s">
        <v>23266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23453</v>
      </c>
      <c r="F110">
        <v>100</v>
      </c>
      <c r="G110">
        <v>0</v>
      </c>
      <c r="H110" t="s">
        <v>637</v>
      </c>
      <c r="I110" t="s">
        <v>19687</v>
      </c>
      <c r="J110" t="s">
        <v>653</v>
      </c>
      <c r="K110" t="s">
        <v>639</v>
      </c>
      <c r="L110" t="s">
        <v>640</v>
      </c>
      <c r="M110" t="s">
        <v>23454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23455</v>
      </c>
      <c r="T110" t="s">
        <v>23454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23456</v>
      </c>
      <c r="F111">
        <v>100</v>
      </c>
      <c r="G111">
        <v>0</v>
      </c>
      <c r="H111" t="s">
        <v>637</v>
      </c>
      <c r="I111" t="s">
        <v>23457</v>
      </c>
      <c r="J111" t="s">
        <v>645</v>
      </c>
      <c r="K111" t="s">
        <v>639</v>
      </c>
      <c r="L111" t="s">
        <v>640</v>
      </c>
      <c r="M111" t="s">
        <v>23458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23459</v>
      </c>
      <c r="T111" t="s">
        <v>23458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23460</v>
      </c>
      <c r="F112">
        <v>100</v>
      </c>
      <c r="G112">
        <v>0</v>
      </c>
      <c r="H112" t="s">
        <v>637</v>
      </c>
      <c r="I112" t="s">
        <v>23461</v>
      </c>
      <c r="J112" t="s">
        <v>659</v>
      </c>
      <c r="K112" t="s">
        <v>639</v>
      </c>
      <c r="L112" t="s">
        <v>640</v>
      </c>
      <c r="M112" t="s">
        <v>23462</v>
      </c>
      <c r="N112" t="s">
        <v>639</v>
      </c>
      <c r="O112" t="s">
        <v>647</v>
      </c>
      <c r="P112" t="s">
        <v>5</v>
      </c>
      <c r="Q112" t="s">
        <v>648</v>
      </c>
      <c r="R112" t="s">
        <v>640</v>
      </c>
      <c r="S112" t="s">
        <v>23463</v>
      </c>
      <c r="T112" t="s">
        <v>23462</v>
      </c>
    </row>
    <row r="113" spans="1:20" x14ac:dyDescent="0.25">
      <c r="A113" t="s">
        <v>601</v>
      </c>
      <c r="B113" t="s">
        <v>602</v>
      </c>
      <c r="C113">
        <v>159</v>
      </c>
      <c r="D113">
        <v>1</v>
      </c>
      <c r="E113" t="s">
        <v>23464</v>
      </c>
      <c r="F113">
        <v>99</v>
      </c>
      <c r="G113">
        <v>0</v>
      </c>
      <c r="H113" t="s">
        <v>637</v>
      </c>
      <c r="I113" t="s">
        <v>23465</v>
      </c>
      <c r="J113" t="s">
        <v>767</v>
      </c>
      <c r="K113" t="s">
        <v>639</v>
      </c>
      <c r="L113" t="s">
        <v>640</v>
      </c>
      <c r="M113" t="s">
        <v>23466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23467</v>
      </c>
      <c r="T113" t="s">
        <v>23468</v>
      </c>
    </row>
    <row r="114" spans="1:20" x14ac:dyDescent="0.25">
      <c r="A114" t="s">
        <v>241</v>
      </c>
      <c r="B114" t="s">
        <v>247</v>
      </c>
      <c r="C114">
        <v>159</v>
      </c>
      <c r="D114">
        <v>1</v>
      </c>
      <c r="E114" t="s">
        <v>23469</v>
      </c>
      <c r="F114">
        <v>99</v>
      </c>
      <c r="G114">
        <v>0</v>
      </c>
      <c r="H114" t="s">
        <v>637</v>
      </c>
      <c r="I114" t="s">
        <v>5409</v>
      </c>
      <c r="J114" t="s">
        <v>762</v>
      </c>
      <c r="K114" t="s">
        <v>639</v>
      </c>
      <c r="L114" t="s">
        <v>640</v>
      </c>
      <c r="M114" t="s">
        <v>23470</v>
      </c>
      <c r="N114" t="s">
        <v>639</v>
      </c>
      <c r="O114" t="s">
        <v>647</v>
      </c>
      <c r="P114" t="s">
        <v>5</v>
      </c>
      <c r="Q114" t="s">
        <v>648</v>
      </c>
      <c r="R114" t="s">
        <v>640</v>
      </c>
      <c r="S114" t="s">
        <v>23471</v>
      </c>
      <c r="T114" t="s">
        <v>23472</v>
      </c>
    </row>
    <row r="115" spans="1:20" x14ac:dyDescent="0.25">
      <c r="A115" t="s">
        <v>22</v>
      </c>
      <c r="B115" t="s">
        <v>27</v>
      </c>
      <c r="C115">
        <v>120</v>
      </c>
      <c r="D115">
        <v>5</v>
      </c>
      <c r="E115" t="s">
        <v>23473</v>
      </c>
      <c r="F115">
        <v>500</v>
      </c>
      <c r="G115">
        <v>0</v>
      </c>
      <c r="H115" t="s">
        <v>637</v>
      </c>
      <c r="I115" t="s">
        <v>2109</v>
      </c>
      <c r="J115" t="s">
        <v>727</v>
      </c>
      <c r="K115" t="s">
        <v>639</v>
      </c>
      <c r="L115" t="s">
        <v>640</v>
      </c>
      <c r="M115" t="s">
        <v>23474</v>
      </c>
      <c r="N115" t="s">
        <v>639</v>
      </c>
      <c r="O115" t="s">
        <v>647</v>
      </c>
      <c r="P115" t="s">
        <v>5</v>
      </c>
      <c r="Q115" t="s">
        <v>648</v>
      </c>
      <c r="R115" t="s">
        <v>640</v>
      </c>
      <c r="S115" t="s">
        <v>23475</v>
      </c>
      <c r="T115" t="s">
        <v>23474</v>
      </c>
    </row>
    <row r="116" spans="1:20" x14ac:dyDescent="0.25">
      <c r="A116" t="s">
        <v>241</v>
      </c>
      <c r="B116" t="s">
        <v>247</v>
      </c>
      <c r="C116">
        <v>159</v>
      </c>
      <c r="D116">
        <v>1</v>
      </c>
      <c r="E116" t="s">
        <v>23476</v>
      </c>
      <c r="F116">
        <v>92</v>
      </c>
      <c r="G116">
        <v>0</v>
      </c>
      <c r="H116" t="s">
        <v>637</v>
      </c>
      <c r="I116" t="s">
        <v>23477</v>
      </c>
      <c r="J116" t="s">
        <v>712</v>
      </c>
      <c r="K116" t="s">
        <v>639</v>
      </c>
      <c r="L116" t="s">
        <v>640</v>
      </c>
      <c r="M116" t="s">
        <v>23478</v>
      </c>
      <c r="N116" t="s">
        <v>639</v>
      </c>
      <c r="O116" t="s">
        <v>647</v>
      </c>
      <c r="P116" t="s">
        <v>5</v>
      </c>
      <c r="Q116" t="s">
        <v>648</v>
      </c>
      <c r="R116" t="s">
        <v>640</v>
      </c>
      <c r="S116" t="s">
        <v>639</v>
      </c>
      <c r="T116" t="s">
        <v>23479</v>
      </c>
    </row>
    <row r="117" spans="1:20" x14ac:dyDescent="0.25">
      <c r="A117" t="s">
        <v>22</v>
      </c>
      <c r="B117" t="s">
        <v>27</v>
      </c>
      <c r="C117">
        <v>120</v>
      </c>
      <c r="D117">
        <v>1</v>
      </c>
      <c r="E117" t="s">
        <v>23480</v>
      </c>
      <c r="F117">
        <v>89</v>
      </c>
      <c r="G117">
        <v>0</v>
      </c>
      <c r="H117" t="s">
        <v>637</v>
      </c>
      <c r="I117" t="s">
        <v>23481</v>
      </c>
      <c r="J117" t="s">
        <v>653</v>
      </c>
      <c r="K117" t="s">
        <v>639</v>
      </c>
      <c r="L117" t="s">
        <v>640</v>
      </c>
      <c r="M117" t="s">
        <v>23482</v>
      </c>
      <c r="N117" t="s">
        <v>639</v>
      </c>
      <c r="O117" t="s">
        <v>647</v>
      </c>
      <c r="P117" t="s">
        <v>5</v>
      </c>
      <c r="Q117" t="s">
        <v>648</v>
      </c>
      <c r="R117" t="s">
        <v>640</v>
      </c>
      <c r="S117" t="s">
        <v>23483</v>
      </c>
      <c r="T117" t="s">
        <v>23484</v>
      </c>
    </row>
    <row r="118" spans="1:20" x14ac:dyDescent="0.25">
      <c r="A118" t="s">
        <v>22</v>
      </c>
      <c r="B118" t="s">
        <v>27</v>
      </c>
      <c r="C118">
        <v>120</v>
      </c>
      <c r="D118">
        <v>1</v>
      </c>
      <c r="E118" t="s">
        <v>23485</v>
      </c>
      <c r="F118">
        <v>89</v>
      </c>
      <c r="G118">
        <v>0</v>
      </c>
      <c r="H118" t="s">
        <v>637</v>
      </c>
      <c r="I118" t="s">
        <v>23486</v>
      </c>
      <c r="J118" t="s">
        <v>670</v>
      </c>
      <c r="K118" t="s">
        <v>639</v>
      </c>
      <c r="L118" t="s">
        <v>640</v>
      </c>
      <c r="M118" t="s">
        <v>23487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23488</v>
      </c>
      <c r="T118" t="s">
        <v>23487</v>
      </c>
    </row>
    <row r="119" spans="1:20" x14ac:dyDescent="0.25">
      <c r="A119" t="s">
        <v>77</v>
      </c>
      <c r="B119" t="s">
        <v>78</v>
      </c>
      <c r="C119">
        <v>33.333333333333336</v>
      </c>
      <c r="D119">
        <v>3</v>
      </c>
      <c r="E119" t="s">
        <v>23489</v>
      </c>
      <c r="F119">
        <v>134.99</v>
      </c>
      <c r="G119">
        <v>0</v>
      </c>
      <c r="H119" t="s">
        <v>637</v>
      </c>
      <c r="I119" t="s">
        <v>12203</v>
      </c>
      <c r="J119" t="s">
        <v>704</v>
      </c>
      <c r="K119" t="s">
        <v>639</v>
      </c>
      <c r="L119" t="s">
        <v>640</v>
      </c>
      <c r="M119" t="s">
        <v>23490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23491</v>
      </c>
      <c r="T119" t="s">
        <v>23490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23492</v>
      </c>
      <c r="F120">
        <v>200</v>
      </c>
      <c r="G120">
        <v>0</v>
      </c>
      <c r="H120" t="s">
        <v>637</v>
      </c>
      <c r="I120" t="s">
        <v>23493</v>
      </c>
      <c r="J120" t="s">
        <v>659</v>
      </c>
      <c r="K120" t="s">
        <v>639</v>
      </c>
      <c r="L120" t="s">
        <v>640</v>
      </c>
      <c r="M120" t="s">
        <v>23490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23494</v>
      </c>
      <c r="T120" t="s">
        <v>23490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23495</v>
      </c>
      <c r="F121">
        <v>200</v>
      </c>
      <c r="G121">
        <v>0</v>
      </c>
      <c r="H121" t="s">
        <v>637</v>
      </c>
      <c r="I121" t="s">
        <v>23496</v>
      </c>
      <c r="J121" t="s">
        <v>704</v>
      </c>
      <c r="K121" t="s">
        <v>639</v>
      </c>
      <c r="L121" t="s">
        <v>640</v>
      </c>
      <c r="M121" t="s">
        <v>23497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23498</v>
      </c>
      <c r="T121" t="s">
        <v>23497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23499</v>
      </c>
      <c r="F122">
        <v>200</v>
      </c>
      <c r="G122">
        <v>0</v>
      </c>
      <c r="H122" t="s">
        <v>637</v>
      </c>
      <c r="I122" t="s">
        <v>4515</v>
      </c>
      <c r="J122" t="s">
        <v>663</v>
      </c>
      <c r="K122" t="s">
        <v>639</v>
      </c>
      <c r="L122" t="s">
        <v>640</v>
      </c>
      <c r="M122" t="s">
        <v>23500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23501</v>
      </c>
      <c r="T122" t="s">
        <v>23500</v>
      </c>
    </row>
    <row r="123" spans="1:20" x14ac:dyDescent="0.25">
      <c r="A123" t="s">
        <v>147</v>
      </c>
      <c r="B123" t="s">
        <v>148</v>
      </c>
      <c r="C123">
        <v>65</v>
      </c>
      <c r="D123">
        <v>1</v>
      </c>
      <c r="E123" t="s">
        <v>23502</v>
      </c>
      <c r="F123">
        <v>35</v>
      </c>
      <c r="G123">
        <v>0</v>
      </c>
      <c r="H123" t="s">
        <v>637</v>
      </c>
      <c r="I123" t="s">
        <v>13687</v>
      </c>
      <c r="J123" t="s">
        <v>726</v>
      </c>
      <c r="K123" t="s">
        <v>639</v>
      </c>
      <c r="L123" t="s">
        <v>640</v>
      </c>
      <c r="M123" t="s">
        <v>23503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23504</v>
      </c>
      <c r="T123" t="s">
        <v>23503</v>
      </c>
    </row>
    <row r="124" spans="1:20" x14ac:dyDescent="0.25">
      <c r="A124" t="s">
        <v>601</v>
      </c>
      <c r="B124" t="s">
        <v>602</v>
      </c>
      <c r="C124">
        <v>159</v>
      </c>
      <c r="D124">
        <v>1</v>
      </c>
      <c r="E124" t="s">
        <v>23505</v>
      </c>
      <c r="F124">
        <v>109</v>
      </c>
      <c r="G124">
        <v>10</v>
      </c>
      <c r="H124" t="s">
        <v>637</v>
      </c>
      <c r="I124" t="s">
        <v>23506</v>
      </c>
      <c r="J124" t="s">
        <v>697</v>
      </c>
      <c r="K124" t="s">
        <v>639</v>
      </c>
      <c r="L124" t="s">
        <v>640</v>
      </c>
      <c r="M124" t="s">
        <v>23507</v>
      </c>
      <c r="N124" t="s">
        <v>639</v>
      </c>
      <c r="O124" t="s">
        <v>647</v>
      </c>
      <c r="P124" t="s">
        <v>5</v>
      </c>
      <c r="Q124" t="s">
        <v>648</v>
      </c>
      <c r="R124" t="s">
        <v>640</v>
      </c>
      <c r="S124" t="s">
        <v>23508</v>
      </c>
      <c r="T124" t="s">
        <v>23507</v>
      </c>
    </row>
    <row r="125" spans="1:20" x14ac:dyDescent="0.25">
      <c r="A125" t="s">
        <v>601</v>
      </c>
      <c r="B125" t="s">
        <v>602</v>
      </c>
      <c r="C125">
        <v>139</v>
      </c>
      <c r="D125">
        <v>1</v>
      </c>
      <c r="E125" t="s">
        <v>23509</v>
      </c>
      <c r="F125">
        <v>215</v>
      </c>
      <c r="G125">
        <v>0</v>
      </c>
      <c r="H125" t="s">
        <v>751</v>
      </c>
      <c r="I125" t="s">
        <v>23510</v>
      </c>
      <c r="J125" t="s">
        <v>23511</v>
      </c>
      <c r="K125" t="s">
        <v>1114</v>
      </c>
      <c r="L125" t="s">
        <v>23512</v>
      </c>
      <c r="M125" t="s">
        <v>23513</v>
      </c>
      <c r="N125" t="s">
        <v>1010</v>
      </c>
      <c r="O125" t="s">
        <v>753</v>
      </c>
      <c r="P125" t="s">
        <v>744</v>
      </c>
      <c r="Q125" t="s">
        <v>745</v>
      </c>
      <c r="R125" t="s">
        <v>640</v>
      </c>
      <c r="S125" t="s">
        <v>639</v>
      </c>
      <c r="T125" t="s">
        <v>23514</v>
      </c>
    </row>
    <row r="126" spans="1:20" x14ac:dyDescent="0.25">
      <c r="A126" t="s">
        <v>240</v>
      </c>
      <c r="B126" t="s">
        <v>246</v>
      </c>
      <c r="C126">
        <v>139</v>
      </c>
      <c r="D126">
        <v>1</v>
      </c>
      <c r="E126" t="s">
        <v>23509</v>
      </c>
      <c r="F126">
        <v>215</v>
      </c>
      <c r="G126">
        <v>0</v>
      </c>
      <c r="H126" t="s">
        <v>751</v>
      </c>
      <c r="I126" t="s">
        <v>23510</v>
      </c>
      <c r="J126" t="s">
        <v>23511</v>
      </c>
      <c r="K126" t="s">
        <v>1114</v>
      </c>
      <c r="L126" t="s">
        <v>23512</v>
      </c>
      <c r="M126" t="s">
        <v>23513</v>
      </c>
      <c r="N126" t="s">
        <v>1010</v>
      </c>
      <c r="O126" t="s">
        <v>753</v>
      </c>
      <c r="P126" t="s">
        <v>744</v>
      </c>
      <c r="Q126" t="s">
        <v>745</v>
      </c>
      <c r="R126" t="s">
        <v>640</v>
      </c>
      <c r="S126" t="s">
        <v>639</v>
      </c>
      <c r="T126" t="s">
        <v>23514</v>
      </c>
    </row>
    <row r="127" spans="1:20" x14ac:dyDescent="0.25">
      <c r="A127" t="s">
        <v>601</v>
      </c>
      <c r="B127" t="s">
        <v>602</v>
      </c>
      <c r="C127">
        <v>139</v>
      </c>
      <c r="D127">
        <v>1</v>
      </c>
      <c r="E127" t="s">
        <v>23515</v>
      </c>
      <c r="F127">
        <v>215</v>
      </c>
      <c r="G127">
        <v>0</v>
      </c>
      <c r="H127" t="s">
        <v>751</v>
      </c>
      <c r="I127" t="s">
        <v>23516</v>
      </c>
      <c r="J127" t="s">
        <v>23517</v>
      </c>
      <c r="K127" t="s">
        <v>790</v>
      </c>
      <c r="L127" t="s">
        <v>23518</v>
      </c>
      <c r="M127" t="s">
        <v>23519</v>
      </c>
      <c r="N127" t="s">
        <v>1010</v>
      </c>
      <c r="O127" t="s">
        <v>753</v>
      </c>
      <c r="P127" t="s">
        <v>744</v>
      </c>
      <c r="Q127" t="s">
        <v>745</v>
      </c>
      <c r="R127" t="s">
        <v>640</v>
      </c>
      <c r="S127" t="s">
        <v>639</v>
      </c>
      <c r="T127" t="s">
        <v>23519</v>
      </c>
    </row>
    <row r="128" spans="1:20" x14ac:dyDescent="0.25">
      <c r="A128" t="s">
        <v>240</v>
      </c>
      <c r="B128" t="s">
        <v>246</v>
      </c>
      <c r="C128">
        <v>139</v>
      </c>
      <c r="D128">
        <v>1</v>
      </c>
      <c r="E128" t="s">
        <v>23515</v>
      </c>
      <c r="F128">
        <v>215</v>
      </c>
      <c r="G128">
        <v>0</v>
      </c>
      <c r="H128" t="s">
        <v>751</v>
      </c>
      <c r="I128" t="s">
        <v>23516</v>
      </c>
      <c r="J128" t="s">
        <v>23517</v>
      </c>
      <c r="K128" t="s">
        <v>790</v>
      </c>
      <c r="L128" t="s">
        <v>23518</v>
      </c>
      <c r="M128" t="s">
        <v>23519</v>
      </c>
      <c r="N128" t="s">
        <v>1010</v>
      </c>
      <c r="O128" t="s">
        <v>753</v>
      </c>
      <c r="P128" t="s">
        <v>744</v>
      </c>
      <c r="Q128" t="s">
        <v>745</v>
      </c>
      <c r="R128" t="s">
        <v>640</v>
      </c>
      <c r="S128" t="s">
        <v>639</v>
      </c>
      <c r="T128" t="s">
        <v>23519</v>
      </c>
    </row>
    <row r="129" spans="1:20" x14ac:dyDescent="0.25">
      <c r="A129" t="s">
        <v>601</v>
      </c>
      <c r="B129" t="s">
        <v>602</v>
      </c>
      <c r="C129">
        <v>159</v>
      </c>
      <c r="D129">
        <v>2</v>
      </c>
      <c r="E129" t="s">
        <v>23520</v>
      </c>
      <c r="F129">
        <v>198</v>
      </c>
      <c r="G129">
        <v>0</v>
      </c>
      <c r="H129" t="s">
        <v>637</v>
      </c>
      <c r="I129" t="s">
        <v>23521</v>
      </c>
      <c r="J129" t="s">
        <v>721</v>
      </c>
      <c r="K129" t="s">
        <v>639</v>
      </c>
      <c r="L129" t="s">
        <v>640</v>
      </c>
      <c r="M129" t="s">
        <v>23522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23523</v>
      </c>
      <c r="T129" t="s">
        <v>23522</v>
      </c>
    </row>
    <row r="130" spans="1:20" x14ac:dyDescent="0.25">
      <c r="A130" t="s">
        <v>22</v>
      </c>
      <c r="B130" t="s">
        <v>27</v>
      </c>
      <c r="C130">
        <v>120</v>
      </c>
      <c r="D130">
        <v>1</v>
      </c>
      <c r="E130" t="s">
        <v>23524</v>
      </c>
      <c r="F130">
        <v>89</v>
      </c>
      <c r="G130">
        <v>0</v>
      </c>
      <c r="H130" t="s">
        <v>637</v>
      </c>
      <c r="I130" t="s">
        <v>23525</v>
      </c>
      <c r="J130" t="s">
        <v>702</v>
      </c>
      <c r="K130" t="s">
        <v>639</v>
      </c>
      <c r="L130" t="s">
        <v>640</v>
      </c>
      <c r="M130" t="s">
        <v>23526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23527</v>
      </c>
      <c r="T130" t="s">
        <v>23526</v>
      </c>
    </row>
    <row r="131" spans="1:20" x14ac:dyDescent="0.25">
      <c r="A131" t="s">
        <v>77</v>
      </c>
      <c r="B131" t="s">
        <v>78</v>
      </c>
      <c r="C131">
        <v>49</v>
      </c>
      <c r="D131">
        <v>1</v>
      </c>
      <c r="E131" t="s">
        <v>23528</v>
      </c>
      <c r="F131">
        <v>49</v>
      </c>
      <c r="G131">
        <v>0</v>
      </c>
      <c r="H131" t="s">
        <v>649</v>
      </c>
      <c r="I131" t="s">
        <v>23529</v>
      </c>
      <c r="J131" t="s">
        <v>23530</v>
      </c>
      <c r="K131" t="s">
        <v>13412</v>
      </c>
      <c r="L131" t="s">
        <v>9413</v>
      </c>
      <c r="M131" t="s">
        <v>23531</v>
      </c>
      <c r="N131" t="s">
        <v>639</v>
      </c>
      <c r="O131" t="s">
        <v>651</v>
      </c>
      <c r="P131" t="s">
        <v>26</v>
      </c>
      <c r="Q131" t="s">
        <v>652</v>
      </c>
      <c r="R131" t="s">
        <v>640</v>
      </c>
      <c r="S131" t="s">
        <v>639</v>
      </c>
      <c r="T131" t="s">
        <v>23532</v>
      </c>
    </row>
    <row r="132" spans="1:20" x14ac:dyDescent="0.25">
      <c r="A132" t="s">
        <v>147</v>
      </c>
      <c r="B132" t="s">
        <v>148</v>
      </c>
      <c r="C132">
        <v>65</v>
      </c>
      <c r="D132">
        <v>1</v>
      </c>
      <c r="E132" t="s">
        <v>23533</v>
      </c>
      <c r="F132">
        <v>36</v>
      </c>
      <c r="G132">
        <v>1</v>
      </c>
      <c r="H132" t="s">
        <v>637</v>
      </c>
      <c r="I132" t="s">
        <v>16820</v>
      </c>
      <c r="J132" t="s">
        <v>722</v>
      </c>
      <c r="K132" t="s">
        <v>639</v>
      </c>
      <c r="L132" t="s">
        <v>640</v>
      </c>
      <c r="M132" t="s">
        <v>23534</v>
      </c>
      <c r="N132" t="s">
        <v>639</v>
      </c>
      <c r="O132" t="s">
        <v>647</v>
      </c>
      <c r="P132" t="s">
        <v>5</v>
      </c>
      <c r="Q132" t="s">
        <v>648</v>
      </c>
      <c r="R132" t="s">
        <v>23535</v>
      </c>
      <c r="S132" t="s">
        <v>23536</v>
      </c>
      <c r="T132" t="s">
        <v>23534</v>
      </c>
    </row>
    <row r="133" spans="1:20" x14ac:dyDescent="0.25">
      <c r="A133" t="s">
        <v>77</v>
      </c>
      <c r="B133" t="s">
        <v>78</v>
      </c>
      <c r="C133">
        <v>49</v>
      </c>
      <c r="D133">
        <v>2</v>
      </c>
      <c r="E133" t="s">
        <v>23537</v>
      </c>
      <c r="F133">
        <v>108</v>
      </c>
      <c r="G133">
        <v>10</v>
      </c>
      <c r="H133" t="s">
        <v>649</v>
      </c>
      <c r="I133" t="s">
        <v>23538</v>
      </c>
      <c r="J133" t="s">
        <v>23539</v>
      </c>
      <c r="K133" t="s">
        <v>17077</v>
      </c>
      <c r="L133" t="s">
        <v>10738</v>
      </c>
      <c r="M133" t="s">
        <v>23500</v>
      </c>
      <c r="N133" t="s">
        <v>639</v>
      </c>
      <c r="O133" t="s">
        <v>651</v>
      </c>
      <c r="P133" t="s">
        <v>26</v>
      </c>
      <c r="Q133" t="s">
        <v>652</v>
      </c>
      <c r="R133" t="s">
        <v>640</v>
      </c>
      <c r="S133" t="s">
        <v>639</v>
      </c>
      <c r="T133" t="s">
        <v>23540</v>
      </c>
    </row>
    <row r="134" spans="1:20" x14ac:dyDescent="0.25">
      <c r="A134" t="s">
        <v>77</v>
      </c>
      <c r="B134" t="s">
        <v>78</v>
      </c>
      <c r="C134">
        <v>49</v>
      </c>
      <c r="D134">
        <v>1</v>
      </c>
      <c r="E134" t="s">
        <v>23541</v>
      </c>
      <c r="F134">
        <v>49</v>
      </c>
      <c r="G134">
        <v>0</v>
      </c>
      <c r="H134" t="s">
        <v>649</v>
      </c>
      <c r="I134" t="s">
        <v>7591</v>
      </c>
      <c r="J134" t="s">
        <v>23542</v>
      </c>
      <c r="K134" t="s">
        <v>10102</v>
      </c>
      <c r="L134" t="s">
        <v>5533</v>
      </c>
      <c r="M134" t="s">
        <v>23540</v>
      </c>
      <c r="N134" t="s">
        <v>639</v>
      </c>
      <c r="O134" t="s">
        <v>651</v>
      </c>
      <c r="P134" t="s">
        <v>26</v>
      </c>
      <c r="Q134" t="s">
        <v>652</v>
      </c>
      <c r="R134" t="s">
        <v>640</v>
      </c>
      <c r="S134" t="s">
        <v>639</v>
      </c>
      <c r="T134" t="s">
        <v>23540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23543</v>
      </c>
      <c r="F135">
        <v>200</v>
      </c>
      <c r="G135">
        <v>0</v>
      </c>
      <c r="H135" t="s">
        <v>637</v>
      </c>
      <c r="I135" t="s">
        <v>23544</v>
      </c>
      <c r="J135" t="s">
        <v>774</v>
      </c>
      <c r="K135" t="s">
        <v>639</v>
      </c>
      <c r="L135" t="s">
        <v>640</v>
      </c>
      <c r="M135" t="s">
        <v>23545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23546</v>
      </c>
      <c r="T135" t="s">
        <v>23545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23547</v>
      </c>
      <c r="F136">
        <v>200</v>
      </c>
      <c r="G136">
        <v>0</v>
      </c>
      <c r="H136" t="s">
        <v>637</v>
      </c>
      <c r="I136" t="s">
        <v>23548</v>
      </c>
      <c r="J136" t="s">
        <v>653</v>
      </c>
      <c r="K136" t="s">
        <v>639</v>
      </c>
      <c r="L136" t="s">
        <v>640</v>
      </c>
      <c r="M136" t="s">
        <v>23549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23550</v>
      </c>
      <c r="T136" t="s">
        <v>23549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23551</v>
      </c>
      <c r="F137">
        <v>200</v>
      </c>
      <c r="G137">
        <v>0</v>
      </c>
      <c r="H137" t="s">
        <v>637</v>
      </c>
      <c r="I137" t="s">
        <v>23552</v>
      </c>
      <c r="J137" t="s">
        <v>646</v>
      </c>
      <c r="K137" t="s">
        <v>639</v>
      </c>
      <c r="L137" t="s">
        <v>640</v>
      </c>
      <c r="M137" t="s">
        <v>23553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23554</v>
      </c>
      <c r="T137" t="s">
        <v>23553</v>
      </c>
    </row>
    <row r="138" spans="1:20" x14ac:dyDescent="0.25">
      <c r="A138" t="s">
        <v>601</v>
      </c>
      <c r="B138" t="s">
        <v>602</v>
      </c>
      <c r="C138">
        <v>159</v>
      </c>
      <c r="D138">
        <v>1</v>
      </c>
      <c r="E138" t="s">
        <v>23555</v>
      </c>
      <c r="F138">
        <v>184</v>
      </c>
      <c r="G138">
        <v>0</v>
      </c>
      <c r="H138" t="s">
        <v>637</v>
      </c>
      <c r="I138" t="s">
        <v>23556</v>
      </c>
      <c r="J138" t="s">
        <v>681</v>
      </c>
      <c r="K138" t="s">
        <v>639</v>
      </c>
      <c r="L138" t="s">
        <v>640</v>
      </c>
      <c r="M138" t="s">
        <v>23557</v>
      </c>
      <c r="N138" t="s">
        <v>639</v>
      </c>
      <c r="O138" t="s">
        <v>647</v>
      </c>
      <c r="P138" t="s">
        <v>5</v>
      </c>
      <c r="Q138" t="s">
        <v>648</v>
      </c>
      <c r="R138" t="s">
        <v>640</v>
      </c>
      <c r="S138" t="s">
        <v>23558</v>
      </c>
      <c r="T138" t="s">
        <v>23559</v>
      </c>
    </row>
    <row r="139" spans="1:20" x14ac:dyDescent="0.25">
      <c r="A139" t="s">
        <v>240</v>
      </c>
      <c r="B139" t="s">
        <v>246</v>
      </c>
      <c r="C139">
        <v>159</v>
      </c>
      <c r="D139">
        <v>1</v>
      </c>
      <c r="E139" t="s">
        <v>23555</v>
      </c>
      <c r="F139">
        <v>184</v>
      </c>
      <c r="G139">
        <v>0</v>
      </c>
      <c r="H139" t="s">
        <v>637</v>
      </c>
      <c r="I139" t="s">
        <v>23556</v>
      </c>
      <c r="J139" t="s">
        <v>681</v>
      </c>
      <c r="K139" t="s">
        <v>639</v>
      </c>
      <c r="L139" t="s">
        <v>640</v>
      </c>
      <c r="M139" t="s">
        <v>23557</v>
      </c>
      <c r="N139" t="s">
        <v>639</v>
      </c>
      <c r="O139" t="s">
        <v>647</v>
      </c>
      <c r="P139" t="s">
        <v>5</v>
      </c>
      <c r="Q139" t="s">
        <v>648</v>
      </c>
      <c r="R139" t="s">
        <v>640</v>
      </c>
      <c r="S139" t="s">
        <v>23558</v>
      </c>
      <c r="T139" t="s">
        <v>23559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3</v>
      </c>
      <c r="E140" t="s">
        <v>23560</v>
      </c>
      <c r="F140">
        <v>100</v>
      </c>
      <c r="G140">
        <v>0</v>
      </c>
      <c r="H140" t="s">
        <v>637</v>
      </c>
      <c r="I140" t="s">
        <v>23561</v>
      </c>
      <c r="J140" t="s">
        <v>659</v>
      </c>
      <c r="K140" t="s">
        <v>639</v>
      </c>
      <c r="L140" t="s">
        <v>640</v>
      </c>
      <c r="M140" t="s">
        <v>23562</v>
      </c>
      <c r="N140" t="s">
        <v>639</v>
      </c>
      <c r="O140" t="s">
        <v>647</v>
      </c>
      <c r="P140" t="s">
        <v>5</v>
      </c>
      <c r="Q140" t="s">
        <v>648</v>
      </c>
      <c r="R140" t="s">
        <v>640</v>
      </c>
      <c r="S140" t="s">
        <v>23563</v>
      </c>
      <c r="T140" t="s">
        <v>23562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23564</v>
      </c>
      <c r="F141">
        <v>200</v>
      </c>
      <c r="G141">
        <v>0</v>
      </c>
      <c r="H141" t="s">
        <v>637</v>
      </c>
      <c r="I141" t="s">
        <v>23565</v>
      </c>
      <c r="J141" t="s">
        <v>792</v>
      </c>
      <c r="K141" t="s">
        <v>639</v>
      </c>
      <c r="L141" t="s">
        <v>640</v>
      </c>
      <c r="M141" t="s">
        <v>23566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23567</v>
      </c>
      <c r="T141" t="s">
        <v>23566</v>
      </c>
    </row>
    <row r="142" spans="1:20" x14ac:dyDescent="0.25">
      <c r="A142" t="s">
        <v>601</v>
      </c>
      <c r="B142" t="s">
        <v>602</v>
      </c>
      <c r="C142">
        <v>159</v>
      </c>
      <c r="D142">
        <v>2</v>
      </c>
      <c r="E142" t="s">
        <v>23568</v>
      </c>
      <c r="F142">
        <v>198</v>
      </c>
      <c r="G142">
        <v>0</v>
      </c>
      <c r="H142" t="s">
        <v>637</v>
      </c>
      <c r="I142" t="s">
        <v>23569</v>
      </c>
      <c r="J142" t="s">
        <v>713</v>
      </c>
      <c r="K142" t="s">
        <v>639</v>
      </c>
      <c r="L142" t="s">
        <v>640</v>
      </c>
      <c r="M142" t="s">
        <v>23570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23571</v>
      </c>
      <c r="T142" t="s">
        <v>23570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23572</v>
      </c>
      <c r="F143">
        <v>200</v>
      </c>
      <c r="G143">
        <v>0</v>
      </c>
      <c r="H143" t="s">
        <v>637</v>
      </c>
      <c r="I143" t="s">
        <v>23573</v>
      </c>
      <c r="J143" t="s">
        <v>659</v>
      </c>
      <c r="K143" t="s">
        <v>639</v>
      </c>
      <c r="L143" t="s">
        <v>640</v>
      </c>
      <c r="M143" t="s">
        <v>23574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23575</v>
      </c>
      <c r="T143" t="s">
        <v>23574</v>
      </c>
    </row>
    <row r="144" spans="1:20" x14ac:dyDescent="0.25">
      <c r="A144" t="s">
        <v>240</v>
      </c>
      <c r="B144" t="s">
        <v>246</v>
      </c>
      <c r="C144">
        <v>159</v>
      </c>
      <c r="D144">
        <v>1</v>
      </c>
      <c r="E144" t="s">
        <v>23576</v>
      </c>
      <c r="F144">
        <v>108</v>
      </c>
      <c r="G144">
        <v>9</v>
      </c>
      <c r="H144" t="s">
        <v>637</v>
      </c>
      <c r="I144" t="s">
        <v>23577</v>
      </c>
      <c r="J144" t="s">
        <v>735</v>
      </c>
      <c r="K144" t="s">
        <v>639</v>
      </c>
      <c r="L144" t="s">
        <v>640</v>
      </c>
      <c r="M144" t="s">
        <v>23578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23579</v>
      </c>
      <c r="T144" t="s">
        <v>23578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23580</v>
      </c>
      <c r="F145">
        <v>200</v>
      </c>
      <c r="G145">
        <v>0</v>
      </c>
      <c r="H145" t="s">
        <v>637</v>
      </c>
      <c r="I145" t="s">
        <v>23581</v>
      </c>
      <c r="J145" t="s">
        <v>719</v>
      </c>
      <c r="K145" t="s">
        <v>639</v>
      </c>
      <c r="L145" t="s">
        <v>640</v>
      </c>
      <c r="M145" t="s">
        <v>23582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23583</v>
      </c>
      <c r="T145" t="s">
        <v>23582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23584</v>
      </c>
      <c r="F146">
        <v>200</v>
      </c>
      <c r="G146">
        <v>0</v>
      </c>
      <c r="H146" t="s">
        <v>637</v>
      </c>
      <c r="I146" t="s">
        <v>23585</v>
      </c>
      <c r="J146" t="s">
        <v>653</v>
      </c>
      <c r="K146" t="s">
        <v>639</v>
      </c>
      <c r="L146" t="s">
        <v>640</v>
      </c>
      <c r="M146" t="s">
        <v>23586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23587</v>
      </c>
      <c r="T146" t="s">
        <v>23586</v>
      </c>
    </row>
    <row r="147" spans="1:20" x14ac:dyDescent="0.25">
      <c r="A147" t="s">
        <v>22</v>
      </c>
      <c r="B147" t="s">
        <v>27</v>
      </c>
      <c r="C147">
        <v>66.333333333333329</v>
      </c>
      <c r="D147">
        <v>3</v>
      </c>
      <c r="E147" t="s">
        <v>23588</v>
      </c>
      <c r="F147">
        <v>163.34</v>
      </c>
      <c r="G147">
        <v>0</v>
      </c>
      <c r="H147" t="s">
        <v>677</v>
      </c>
      <c r="I147" t="s">
        <v>23589</v>
      </c>
      <c r="J147" t="s">
        <v>23590</v>
      </c>
      <c r="K147" t="s">
        <v>9401</v>
      </c>
      <c r="L147" t="s">
        <v>23591</v>
      </c>
      <c r="M147" t="s">
        <v>23592</v>
      </c>
      <c r="N147" t="s">
        <v>639</v>
      </c>
      <c r="O147" t="s">
        <v>678</v>
      </c>
      <c r="P147" t="s">
        <v>23</v>
      </c>
      <c r="Q147" t="s">
        <v>679</v>
      </c>
      <c r="R147" t="s">
        <v>640</v>
      </c>
      <c r="S147" t="s">
        <v>639</v>
      </c>
      <c r="T147" t="s">
        <v>23592</v>
      </c>
    </row>
    <row r="148" spans="1:20" x14ac:dyDescent="0.25">
      <c r="A148" t="s">
        <v>22</v>
      </c>
      <c r="B148" t="s">
        <v>27</v>
      </c>
      <c r="C148">
        <v>90</v>
      </c>
      <c r="D148">
        <v>2</v>
      </c>
      <c r="E148" t="s">
        <v>23593</v>
      </c>
      <c r="F148">
        <v>263.2</v>
      </c>
      <c r="G148">
        <v>26</v>
      </c>
      <c r="H148" t="s">
        <v>677</v>
      </c>
      <c r="I148" t="s">
        <v>23594</v>
      </c>
      <c r="J148" t="s">
        <v>23595</v>
      </c>
      <c r="K148" t="s">
        <v>23596</v>
      </c>
      <c r="L148" t="s">
        <v>23597</v>
      </c>
      <c r="M148" t="s">
        <v>23598</v>
      </c>
      <c r="N148" t="s">
        <v>639</v>
      </c>
      <c r="O148" t="s">
        <v>678</v>
      </c>
      <c r="P148" t="s">
        <v>23</v>
      </c>
      <c r="Q148" t="s">
        <v>679</v>
      </c>
      <c r="R148" t="s">
        <v>640</v>
      </c>
      <c r="S148" t="s">
        <v>639</v>
      </c>
      <c r="T148" t="s">
        <v>23598</v>
      </c>
    </row>
    <row r="149" spans="1:20" x14ac:dyDescent="0.25">
      <c r="A149" t="s">
        <v>12</v>
      </c>
      <c r="B149" t="s">
        <v>13</v>
      </c>
      <c r="C149">
        <v>54.5</v>
      </c>
      <c r="D149">
        <v>2</v>
      </c>
      <c r="E149" t="s">
        <v>23593</v>
      </c>
      <c r="F149">
        <v>263.2</v>
      </c>
      <c r="G149">
        <v>26</v>
      </c>
      <c r="H149" t="s">
        <v>677</v>
      </c>
      <c r="I149" t="s">
        <v>23594</v>
      </c>
      <c r="J149" t="s">
        <v>23595</v>
      </c>
      <c r="K149" t="s">
        <v>23596</v>
      </c>
      <c r="L149" t="s">
        <v>23597</v>
      </c>
      <c r="M149" t="s">
        <v>23598</v>
      </c>
      <c r="N149" t="s">
        <v>639</v>
      </c>
      <c r="O149" t="s">
        <v>678</v>
      </c>
      <c r="P149" t="s">
        <v>23</v>
      </c>
      <c r="Q149" t="s">
        <v>679</v>
      </c>
      <c r="R149" t="s">
        <v>640</v>
      </c>
      <c r="S149" t="s">
        <v>639</v>
      </c>
      <c r="T149" t="s">
        <v>23598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23599</v>
      </c>
      <c r="F150">
        <v>139</v>
      </c>
      <c r="G150">
        <v>10</v>
      </c>
      <c r="H150" t="s">
        <v>637</v>
      </c>
      <c r="I150" t="s">
        <v>23600</v>
      </c>
      <c r="J150" t="s">
        <v>674</v>
      </c>
      <c r="K150" t="s">
        <v>639</v>
      </c>
      <c r="L150" t="s">
        <v>640</v>
      </c>
      <c r="M150" t="s">
        <v>23601</v>
      </c>
      <c r="N150" t="s">
        <v>639</v>
      </c>
      <c r="O150" t="s">
        <v>647</v>
      </c>
      <c r="P150" t="s">
        <v>5</v>
      </c>
      <c r="Q150" t="s">
        <v>648</v>
      </c>
      <c r="R150" t="s">
        <v>640</v>
      </c>
      <c r="S150" t="s">
        <v>23602</v>
      </c>
      <c r="T150" t="s">
        <v>23601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23603</v>
      </c>
      <c r="F151">
        <v>200</v>
      </c>
      <c r="G151">
        <v>0</v>
      </c>
      <c r="H151" t="s">
        <v>637</v>
      </c>
      <c r="I151" t="s">
        <v>6936</v>
      </c>
      <c r="J151" t="s">
        <v>675</v>
      </c>
      <c r="K151" t="s">
        <v>639</v>
      </c>
      <c r="L151" t="s">
        <v>640</v>
      </c>
      <c r="M151" t="s">
        <v>23604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23605</v>
      </c>
      <c r="T151" t="s">
        <v>23606</v>
      </c>
    </row>
    <row r="152" spans="1:20" x14ac:dyDescent="0.25">
      <c r="A152" t="s">
        <v>601</v>
      </c>
      <c r="B152" t="s">
        <v>602</v>
      </c>
      <c r="C152">
        <v>159</v>
      </c>
      <c r="D152">
        <v>1</v>
      </c>
      <c r="E152" t="s">
        <v>23607</v>
      </c>
      <c r="F152">
        <v>99</v>
      </c>
      <c r="G152">
        <v>0</v>
      </c>
      <c r="H152" t="s">
        <v>637</v>
      </c>
      <c r="I152" t="s">
        <v>23608</v>
      </c>
      <c r="J152" t="s">
        <v>653</v>
      </c>
      <c r="K152" t="s">
        <v>639</v>
      </c>
      <c r="L152" t="s">
        <v>640</v>
      </c>
      <c r="M152" t="s">
        <v>23609</v>
      </c>
      <c r="N152" t="s">
        <v>639</v>
      </c>
      <c r="O152" t="s">
        <v>647</v>
      </c>
      <c r="P152" t="s">
        <v>5</v>
      </c>
      <c r="Q152" t="s">
        <v>648</v>
      </c>
      <c r="R152" t="s">
        <v>640</v>
      </c>
      <c r="S152" t="s">
        <v>23610</v>
      </c>
      <c r="T152" t="s">
        <v>23609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23611</v>
      </c>
      <c r="F153">
        <v>200</v>
      </c>
      <c r="G153">
        <v>0</v>
      </c>
      <c r="H153" t="s">
        <v>637</v>
      </c>
      <c r="I153" t="s">
        <v>23612</v>
      </c>
      <c r="J153" t="s">
        <v>653</v>
      </c>
      <c r="K153" t="s">
        <v>639</v>
      </c>
      <c r="L153" t="s">
        <v>640</v>
      </c>
      <c r="M153" t="s">
        <v>23613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23614</v>
      </c>
      <c r="T153" t="s">
        <v>23615</v>
      </c>
    </row>
    <row r="154" spans="1:20" x14ac:dyDescent="0.25">
      <c r="A154" t="s">
        <v>241</v>
      </c>
      <c r="B154" t="s">
        <v>247</v>
      </c>
      <c r="C154">
        <v>159</v>
      </c>
      <c r="D154">
        <v>1</v>
      </c>
      <c r="E154" t="s">
        <v>23616</v>
      </c>
      <c r="F154">
        <v>99</v>
      </c>
      <c r="G154">
        <v>0</v>
      </c>
      <c r="H154" t="s">
        <v>637</v>
      </c>
      <c r="I154" t="s">
        <v>17989</v>
      </c>
      <c r="J154" t="s">
        <v>697</v>
      </c>
      <c r="K154" t="s">
        <v>639</v>
      </c>
      <c r="L154" t="s">
        <v>640</v>
      </c>
      <c r="M154" t="s">
        <v>23617</v>
      </c>
      <c r="N154" t="s">
        <v>639</v>
      </c>
      <c r="O154" t="s">
        <v>647</v>
      </c>
      <c r="P154" t="s">
        <v>5</v>
      </c>
      <c r="Q154" t="s">
        <v>648</v>
      </c>
      <c r="R154" t="s">
        <v>640</v>
      </c>
      <c r="S154" t="s">
        <v>23618</v>
      </c>
      <c r="T154" t="s">
        <v>23617</v>
      </c>
    </row>
    <row r="155" spans="1:20" x14ac:dyDescent="0.25">
      <c r="A155" t="s">
        <v>22</v>
      </c>
      <c r="B155" t="s">
        <v>27</v>
      </c>
      <c r="C155">
        <v>66.333333333333329</v>
      </c>
      <c r="D155">
        <v>3</v>
      </c>
      <c r="E155" t="s">
        <v>23619</v>
      </c>
      <c r="F155">
        <v>197</v>
      </c>
      <c r="G155">
        <v>0</v>
      </c>
      <c r="H155" t="s">
        <v>637</v>
      </c>
      <c r="I155" t="s">
        <v>6958</v>
      </c>
      <c r="J155" t="s">
        <v>727</v>
      </c>
      <c r="K155" t="s">
        <v>639</v>
      </c>
      <c r="L155" t="s">
        <v>640</v>
      </c>
      <c r="M155" t="s">
        <v>23620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23621</v>
      </c>
      <c r="T155" t="s">
        <v>23620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23622</v>
      </c>
      <c r="F156">
        <v>200</v>
      </c>
      <c r="G156">
        <v>0</v>
      </c>
      <c r="H156" t="s">
        <v>637</v>
      </c>
      <c r="I156" t="s">
        <v>4856</v>
      </c>
      <c r="J156" t="s">
        <v>645</v>
      </c>
      <c r="K156" t="s">
        <v>639</v>
      </c>
      <c r="L156" t="s">
        <v>640</v>
      </c>
      <c r="M156" t="s">
        <v>23623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23624</v>
      </c>
      <c r="T156" t="s">
        <v>23623</v>
      </c>
    </row>
    <row r="157" spans="1:20" x14ac:dyDescent="0.25">
      <c r="A157" t="s">
        <v>22</v>
      </c>
      <c r="B157" t="s">
        <v>27</v>
      </c>
      <c r="C157">
        <v>66.333333333333329</v>
      </c>
      <c r="D157">
        <v>3</v>
      </c>
      <c r="E157" t="s">
        <v>23625</v>
      </c>
      <c r="F157">
        <v>197</v>
      </c>
      <c r="G157">
        <v>0</v>
      </c>
      <c r="H157" t="s">
        <v>637</v>
      </c>
      <c r="I157" t="s">
        <v>15826</v>
      </c>
      <c r="J157" t="s">
        <v>792</v>
      </c>
      <c r="K157" t="s">
        <v>639</v>
      </c>
      <c r="L157" t="s">
        <v>640</v>
      </c>
      <c r="M157" t="s">
        <v>23626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23627</v>
      </c>
      <c r="T157" t="s">
        <v>23626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23628</v>
      </c>
      <c r="F158">
        <v>229</v>
      </c>
      <c r="G158">
        <v>29</v>
      </c>
      <c r="H158" t="s">
        <v>637</v>
      </c>
      <c r="I158" t="s">
        <v>23629</v>
      </c>
      <c r="J158" t="s">
        <v>664</v>
      </c>
      <c r="K158" t="s">
        <v>639</v>
      </c>
      <c r="L158" t="s">
        <v>640</v>
      </c>
      <c r="M158" t="s">
        <v>23630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23631</v>
      </c>
      <c r="T158" t="s">
        <v>23630</v>
      </c>
    </row>
    <row r="159" spans="1:20" x14ac:dyDescent="0.25">
      <c r="A159" t="s">
        <v>240</v>
      </c>
      <c r="B159" t="s">
        <v>742</v>
      </c>
      <c r="C159">
        <v>103.55</v>
      </c>
      <c r="D159">
        <v>1</v>
      </c>
      <c r="E159" t="s">
        <v>23632</v>
      </c>
      <c r="F159">
        <v>319.64999999999998</v>
      </c>
      <c r="G159">
        <v>9</v>
      </c>
      <c r="H159" t="s">
        <v>677</v>
      </c>
      <c r="I159" t="s">
        <v>23633</v>
      </c>
      <c r="J159" t="s">
        <v>23634</v>
      </c>
      <c r="K159" t="s">
        <v>1033</v>
      </c>
      <c r="L159" t="s">
        <v>23635</v>
      </c>
      <c r="M159" t="s">
        <v>23636</v>
      </c>
      <c r="N159" t="s">
        <v>639</v>
      </c>
      <c r="O159" t="s">
        <v>678</v>
      </c>
      <c r="P159" t="s">
        <v>23</v>
      </c>
      <c r="Q159" t="s">
        <v>679</v>
      </c>
      <c r="R159" t="s">
        <v>640</v>
      </c>
      <c r="S159" t="s">
        <v>23637</v>
      </c>
      <c r="T159" t="s">
        <v>23638</v>
      </c>
    </row>
    <row r="160" spans="1:20" x14ac:dyDescent="0.25">
      <c r="A160" t="s">
        <v>12</v>
      </c>
      <c r="B160" t="s">
        <v>13</v>
      </c>
      <c r="C160">
        <v>54.5</v>
      </c>
      <c r="D160">
        <v>2</v>
      </c>
      <c r="E160" t="s">
        <v>23632</v>
      </c>
      <c r="F160">
        <v>319.64999999999998</v>
      </c>
      <c r="G160">
        <v>9</v>
      </c>
      <c r="H160" t="s">
        <v>677</v>
      </c>
      <c r="I160" t="s">
        <v>23633</v>
      </c>
      <c r="J160" t="s">
        <v>23634</v>
      </c>
      <c r="K160" t="s">
        <v>1033</v>
      </c>
      <c r="L160" t="s">
        <v>23635</v>
      </c>
      <c r="M160" t="s">
        <v>23636</v>
      </c>
      <c r="N160" t="s">
        <v>639</v>
      </c>
      <c r="O160" t="s">
        <v>678</v>
      </c>
      <c r="P160" t="s">
        <v>23</v>
      </c>
      <c r="Q160" t="s">
        <v>679</v>
      </c>
      <c r="R160" t="s">
        <v>640</v>
      </c>
      <c r="S160" t="s">
        <v>23637</v>
      </c>
      <c r="T160" t="s">
        <v>23638</v>
      </c>
    </row>
    <row r="161" spans="1:20" x14ac:dyDescent="0.25">
      <c r="A161" t="s">
        <v>14</v>
      </c>
      <c r="B161" t="s">
        <v>15</v>
      </c>
      <c r="C161">
        <v>54.5</v>
      </c>
      <c r="D161">
        <v>2</v>
      </c>
      <c r="E161" t="s">
        <v>23632</v>
      </c>
      <c r="F161">
        <v>319.64999999999998</v>
      </c>
      <c r="G161">
        <v>9</v>
      </c>
      <c r="H161" t="s">
        <v>677</v>
      </c>
      <c r="I161" t="s">
        <v>23633</v>
      </c>
      <c r="J161" t="s">
        <v>23634</v>
      </c>
      <c r="K161" t="s">
        <v>1033</v>
      </c>
      <c r="L161" t="s">
        <v>23635</v>
      </c>
      <c r="M161" t="s">
        <v>23636</v>
      </c>
      <c r="N161" t="s">
        <v>639</v>
      </c>
      <c r="O161" t="s">
        <v>678</v>
      </c>
      <c r="P161" t="s">
        <v>23</v>
      </c>
      <c r="Q161" t="s">
        <v>679</v>
      </c>
      <c r="R161" t="s">
        <v>640</v>
      </c>
      <c r="S161" t="s">
        <v>23637</v>
      </c>
      <c r="T161" t="s">
        <v>23638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23639</v>
      </c>
      <c r="F162">
        <v>200</v>
      </c>
      <c r="G162">
        <v>0</v>
      </c>
      <c r="H162" t="s">
        <v>637</v>
      </c>
      <c r="I162" t="s">
        <v>23640</v>
      </c>
      <c r="J162" t="s">
        <v>653</v>
      </c>
      <c r="K162" t="s">
        <v>639</v>
      </c>
      <c r="L162" t="s">
        <v>640</v>
      </c>
      <c r="M162" t="s">
        <v>23641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23642</v>
      </c>
      <c r="T162" t="s">
        <v>23641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23643</v>
      </c>
      <c r="F163">
        <v>200</v>
      </c>
      <c r="G163">
        <v>0</v>
      </c>
      <c r="H163" t="s">
        <v>637</v>
      </c>
      <c r="I163" t="s">
        <v>12540</v>
      </c>
      <c r="J163" t="s">
        <v>653</v>
      </c>
      <c r="K163" t="s">
        <v>639</v>
      </c>
      <c r="L163" t="s">
        <v>640</v>
      </c>
      <c r="M163" t="s">
        <v>23644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23645</v>
      </c>
      <c r="T163" t="s">
        <v>23646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23647</v>
      </c>
      <c r="F164">
        <v>200</v>
      </c>
      <c r="G164">
        <v>0</v>
      </c>
      <c r="H164" t="s">
        <v>637</v>
      </c>
      <c r="I164" t="s">
        <v>23648</v>
      </c>
      <c r="J164" t="s">
        <v>653</v>
      </c>
      <c r="K164" t="s">
        <v>639</v>
      </c>
      <c r="L164" t="s">
        <v>640</v>
      </c>
      <c r="M164" t="s">
        <v>23649</v>
      </c>
      <c r="N164" t="s">
        <v>639</v>
      </c>
      <c r="O164" t="s">
        <v>647</v>
      </c>
      <c r="P164" t="s">
        <v>5</v>
      </c>
      <c r="Q164" t="s">
        <v>648</v>
      </c>
      <c r="R164" t="s">
        <v>640</v>
      </c>
      <c r="S164" t="s">
        <v>23650</v>
      </c>
      <c r="T164" t="s">
        <v>23649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23651</v>
      </c>
      <c r="F165">
        <v>200</v>
      </c>
      <c r="G165">
        <v>0</v>
      </c>
      <c r="H165" t="s">
        <v>637</v>
      </c>
      <c r="I165" t="s">
        <v>23652</v>
      </c>
      <c r="J165" t="s">
        <v>750</v>
      </c>
      <c r="K165" t="s">
        <v>639</v>
      </c>
      <c r="L165" t="s">
        <v>640</v>
      </c>
      <c r="M165" t="s">
        <v>23653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23654</v>
      </c>
      <c r="T165" t="s">
        <v>23653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23655</v>
      </c>
      <c r="F166">
        <v>200</v>
      </c>
      <c r="G166">
        <v>0</v>
      </c>
      <c r="H166" t="s">
        <v>637</v>
      </c>
      <c r="I166" t="s">
        <v>23656</v>
      </c>
      <c r="J166" t="s">
        <v>681</v>
      </c>
      <c r="K166" t="s">
        <v>639</v>
      </c>
      <c r="L166" t="s">
        <v>640</v>
      </c>
      <c r="M166" t="s">
        <v>23657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23658</v>
      </c>
      <c r="T166" t="s">
        <v>23659</v>
      </c>
    </row>
    <row r="167" spans="1:20" x14ac:dyDescent="0.25">
      <c r="A167" t="s">
        <v>516</v>
      </c>
      <c r="B167" t="s">
        <v>120</v>
      </c>
      <c r="C167">
        <v>75</v>
      </c>
      <c r="D167">
        <v>1</v>
      </c>
      <c r="E167" t="s">
        <v>23660</v>
      </c>
      <c r="F167">
        <v>112</v>
      </c>
      <c r="G167">
        <v>37</v>
      </c>
      <c r="H167" t="s">
        <v>649</v>
      </c>
      <c r="I167" t="s">
        <v>2092</v>
      </c>
      <c r="J167" t="s">
        <v>2093</v>
      </c>
      <c r="K167" t="s">
        <v>2094</v>
      </c>
      <c r="L167" t="s">
        <v>840</v>
      </c>
      <c r="M167" t="s">
        <v>23661</v>
      </c>
      <c r="N167" t="s">
        <v>639</v>
      </c>
      <c r="O167" t="s">
        <v>651</v>
      </c>
      <c r="P167" t="s">
        <v>26</v>
      </c>
      <c r="Q167" t="s">
        <v>652</v>
      </c>
      <c r="R167" t="s">
        <v>640</v>
      </c>
      <c r="S167" t="s">
        <v>23662</v>
      </c>
      <c r="T167" t="s">
        <v>23661</v>
      </c>
    </row>
    <row r="168" spans="1:20" x14ac:dyDescent="0.25">
      <c r="A168" t="s">
        <v>72</v>
      </c>
      <c r="B168" t="s">
        <v>108</v>
      </c>
      <c r="C168">
        <v>66</v>
      </c>
      <c r="D168">
        <v>1</v>
      </c>
      <c r="E168" t="s">
        <v>23663</v>
      </c>
      <c r="F168">
        <v>249</v>
      </c>
      <c r="G168">
        <v>0</v>
      </c>
      <c r="H168" t="s">
        <v>649</v>
      </c>
      <c r="I168" t="s">
        <v>4773</v>
      </c>
      <c r="J168" t="s">
        <v>23664</v>
      </c>
      <c r="K168" t="s">
        <v>846</v>
      </c>
      <c r="L168" t="s">
        <v>4442</v>
      </c>
      <c r="M168" t="s">
        <v>23665</v>
      </c>
      <c r="N168" t="s">
        <v>639</v>
      </c>
      <c r="O168" t="s">
        <v>651</v>
      </c>
      <c r="P168" t="s">
        <v>26</v>
      </c>
      <c r="Q168" t="s">
        <v>652</v>
      </c>
      <c r="R168" t="s">
        <v>640</v>
      </c>
      <c r="S168" t="s">
        <v>23666</v>
      </c>
      <c r="T168" t="s">
        <v>23667</v>
      </c>
    </row>
    <row r="169" spans="1:20" x14ac:dyDescent="0.25">
      <c r="A169" t="s">
        <v>101</v>
      </c>
      <c r="B169" t="s">
        <v>74</v>
      </c>
      <c r="C169">
        <v>66</v>
      </c>
      <c r="D169">
        <v>1</v>
      </c>
      <c r="E169" t="s">
        <v>23663</v>
      </c>
      <c r="F169">
        <v>249</v>
      </c>
      <c r="G169">
        <v>0</v>
      </c>
      <c r="H169" t="s">
        <v>649</v>
      </c>
      <c r="I169" t="s">
        <v>4773</v>
      </c>
      <c r="J169" t="s">
        <v>23664</v>
      </c>
      <c r="K169" t="s">
        <v>846</v>
      </c>
      <c r="L169" t="s">
        <v>4442</v>
      </c>
      <c r="M169" t="s">
        <v>23665</v>
      </c>
      <c r="N169" t="s">
        <v>639</v>
      </c>
      <c r="O169" t="s">
        <v>651</v>
      </c>
      <c r="P169" t="s">
        <v>26</v>
      </c>
      <c r="Q169" t="s">
        <v>652</v>
      </c>
      <c r="R169" t="s">
        <v>640</v>
      </c>
      <c r="S169" t="s">
        <v>23666</v>
      </c>
      <c r="T169" t="s">
        <v>23667</v>
      </c>
    </row>
    <row r="170" spans="1:20" x14ac:dyDescent="0.25">
      <c r="A170" t="s">
        <v>22</v>
      </c>
      <c r="B170" t="s">
        <v>27</v>
      </c>
      <c r="C170">
        <v>67</v>
      </c>
      <c r="D170">
        <v>1</v>
      </c>
      <c r="E170" t="s">
        <v>23663</v>
      </c>
      <c r="F170">
        <v>249</v>
      </c>
      <c r="G170">
        <v>0</v>
      </c>
      <c r="H170" t="s">
        <v>649</v>
      </c>
      <c r="I170" t="s">
        <v>4773</v>
      </c>
      <c r="J170" t="s">
        <v>23664</v>
      </c>
      <c r="K170" t="s">
        <v>846</v>
      </c>
      <c r="L170" t="s">
        <v>4442</v>
      </c>
      <c r="M170" t="s">
        <v>23665</v>
      </c>
      <c r="N170" t="s">
        <v>639</v>
      </c>
      <c r="O170" t="s">
        <v>651</v>
      </c>
      <c r="P170" t="s">
        <v>26</v>
      </c>
      <c r="Q170" t="s">
        <v>652</v>
      </c>
      <c r="R170" t="s">
        <v>640</v>
      </c>
      <c r="S170" t="s">
        <v>23666</v>
      </c>
      <c r="T170" t="s">
        <v>23667</v>
      </c>
    </row>
    <row r="171" spans="1:20" x14ac:dyDescent="0.25">
      <c r="A171" t="s">
        <v>10</v>
      </c>
      <c r="B171" t="s">
        <v>11</v>
      </c>
      <c r="C171">
        <v>50</v>
      </c>
      <c r="D171">
        <v>5</v>
      </c>
      <c r="E171" t="s">
        <v>23668</v>
      </c>
      <c r="F171">
        <v>245</v>
      </c>
      <c r="G171">
        <v>0</v>
      </c>
      <c r="H171" t="s">
        <v>649</v>
      </c>
      <c r="I171" t="s">
        <v>981</v>
      </c>
      <c r="J171" t="s">
        <v>1124</v>
      </c>
      <c r="K171" t="s">
        <v>984</v>
      </c>
      <c r="L171" t="s">
        <v>825</v>
      </c>
      <c r="M171" t="s">
        <v>23669</v>
      </c>
      <c r="N171" t="s">
        <v>639</v>
      </c>
      <c r="O171" t="s">
        <v>651</v>
      </c>
      <c r="P171" t="s">
        <v>26</v>
      </c>
      <c r="Q171" t="s">
        <v>652</v>
      </c>
      <c r="R171" t="s">
        <v>640</v>
      </c>
      <c r="S171" t="s">
        <v>23670</v>
      </c>
      <c r="T171" t="s">
        <v>23671</v>
      </c>
    </row>
    <row r="172" spans="1:20" x14ac:dyDescent="0.25">
      <c r="A172" t="s">
        <v>601</v>
      </c>
      <c r="B172" t="s">
        <v>602</v>
      </c>
      <c r="C172">
        <v>159</v>
      </c>
      <c r="D172">
        <v>1</v>
      </c>
      <c r="E172" t="s">
        <v>23672</v>
      </c>
      <c r="F172">
        <v>99</v>
      </c>
      <c r="G172">
        <v>0</v>
      </c>
      <c r="H172" t="s">
        <v>637</v>
      </c>
      <c r="I172" t="s">
        <v>22936</v>
      </c>
      <c r="J172" t="s">
        <v>676</v>
      </c>
      <c r="K172" t="s">
        <v>639</v>
      </c>
      <c r="L172" t="s">
        <v>640</v>
      </c>
      <c r="M172" t="s">
        <v>23673</v>
      </c>
      <c r="N172" t="s">
        <v>639</v>
      </c>
      <c r="O172" t="s">
        <v>641</v>
      </c>
      <c r="P172" t="s">
        <v>5</v>
      </c>
      <c r="Q172" t="s">
        <v>642</v>
      </c>
      <c r="R172" t="s">
        <v>640</v>
      </c>
      <c r="S172" t="s">
        <v>23674</v>
      </c>
      <c r="T172" t="s">
        <v>23673</v>
      </c>
    </row>
    <row r="173" spans="1:20" x14ac:dyDescent="0.25">
      <c r="A173" t="s">
        <v>601</v>
      </c>
      <c r="B173" t="s">
        <v>602</v>
      </c>
      <c r="C173">
        <v>159</v>
      </c>
      <c r="D173">
        <v>1</v>
      </c>
      <c r="E173" t="s">
        <v>23675</v>
      </c>
      <c r="F173">
        <v>99</v>
      </c>
      <c r="G173">
        <v>0</v>
      </c>
      <c r="H173" t="s">
        <v>637</v>
      </c>
      <c r="I173" t="s">
        <v>22833</v>
      </c>
      <c r="J173" t="s">
        <v>638</v>
      </c>
      <c r="K173" t="s">
        <v>639</v>
      </c>
      <c r="L173" t="s">
        <v>640</v>
      </c>
      <c r="M173" t="s">
        <v>23676</v>
      </c>
      <c r="N173" t="s">
        <v>639</v>
      </c>
      <c r="O173" t="s">
        <v>641</v>
      </c>
      <c r="P173" t="s">
        <v>5</v>
      </c>
      <c r="Q173" t="s">
        <v>642</v>
      </c>
      <c r="R173" t="s">
        <v>640</v>
      </c>
      <c r="S173" t="s">
        <v>23677</v>
      </c>
      <c r="T173" t="s">
        <v>23678</v>
      </c>
    </row>
    <row r="174" spans="1:20" x14ac:dyDescent="0.25">
      <c r="A174" t="s">
        <v>601</v>
      </c>
      <c r="B174" t="s">
        <v>602</v>
      </c>
      <c r="C174">
        <v>159</v>
      </c>
      <c r="D174">
        <v>1</v>
      </c>
      <c r="E174" t="s">
        <v>23679</v>
      </c>
      <c r="F174">
        <v>99</v>
      </c>
      <c r="G174">
        <v>0</v>
      </c>
      <c r="H174" t="s">
        <v>637</v>
      </c>
      <c r="I174" t="s">
        <v>22833</v>
      </c>
      <c r="J174" t="s">
        <v>638</v>
      </c>
      <c r="K174" t="s">
        <v>639</v>
      </c>
      <c r="L174" t="s">
        <v>640</v>
      </c>
      <c r="M174" t="s">
        <v>23680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23681</v>
      </c>
      <c r="T174" t="s">
        <v>23678</v>
      </c>
    </row>
    <row r="175" spans="1:20" x14ac:dyDescent="0.25">
      <c r="A175" t="s">
        <v>240</v>
      </c>
      <c r="B175" t="s">
        <v>246</v>
      </c>
      <c r="C175">
        <v>159</v>
      </c>
      <c r="D175">
        <v>1</v>
      </c>
      <c r="E175" t="s">
        <v>23682</v>
      </c>
      <c r="F175">
        <v>133</v>
      </c>
      <c r="G175">
        <v>34</v>
      </c>
      <c r="H175" t="s">
        <v>637</v>
      </c>
      <c r="I175" t="s">
        <v>23683</v>
      </c>
      <c r="J175" t="s">
        <v>726</v>
      </c>
      <c r="K175" t="s">
        <v>639</v>
      </c>
      <c r="L175" t="s">
        <v>640</v>
      </c>
      <c r="M175" t="s">
        <v>23684</v>
      </c>
      <c r="N175" t="s">
        <v>639</v>
      </c>
      <c r="O175" t="s">
        <v>647</v>
      </c>
      <c r="P175" t="s">
        <v>5</v>
      </c>
      <c r="Q175" t="s">
        <v>648</v>
      </c>
      <c r="R175" t="s">
        <v>640</v>
      </c>
      <c r="S175" t="s">
        <v>23685</v>
      </c>
      <c r="T175" t="s">
        <v>23678</v>
      </c>
    </row>
  </sheetData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158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W121" sqref="W1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23686</v>
      </c>
      <c r="F2">
        <v>201</v>
      </c>
      <c r="G2">
        <v>1</v>
      </c>
      <c r="H2" t="s">
        <v>637</v>
      </c>
      <c r="I2" t="s">
        <v>23687</v>
      </c>
      <c r="J2" t="s">
        <v>789</v>
      </c>
      <c r="K2" t="s">
        <v>639</v>
      </c>
      <c r="L2" t="s">
        <v>640</v>
      </c>
      <c r="M2" t="s">
        <v>23688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23689</v>
      </c>
      <c r="T2" t="s">
        <v>23688</v>
      </c>
      <c r="U2" s="50" t="s">
        <v>147</v>
      </c>
      <c r="V2">
        <v>194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23690</v>
      </c>
      <c r="F3">
        <v>200</v>
      </c>
      <c r="G3">
        <v>0</v>
      </c>
      <c r="H3" t="s">
        <v>637</v>
      </c>
      <c r="I3" t="s">
        <v>23691</v>
      </c>
      <c r="J3" t="s">
        <v>713</v>
      </c>
      <c r="K3" t="s">
        <v>639</v>
      </c>
      <c r="L3" t="s">
        <v>640</v>
      </c>
      <c r="M3" t="s">
        <v>23692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23693</v>
      </c>
      <c r="T3" t="s">
        <v>23692</v>
      </c>
      <c r="U3" s="51" t="s">
        <v>148</v>
      </c>
      <c r="V3">
        <v>194</v>
      </c>
    </row>
    <row r="4" spans="1:22" x14ac:dyDescent="0.25">
      <c r="A4" t="s">
        <v>18</v>
      </c>
      <c r="B4" t="s">
        <v>19</v>
      </c>
      <c r="C4">
        <v>66.666666666666671</v>
      </c>
      <c r="D4">
        <v>3</v>
      </c>
      <c r="E4" t="s">
        <v>23694</v>
      </c>
      <c r="F4">
        <v>129</v>
      </c>
      <c r="G4">
        <v>0</v>
      </c>
      <c r="H4" t="s">
        <v>649</v>
      </c>
      <c r="I4" t="s">
        <v>23695</v>
      </c>
      <c r="J4" t="s">
        <v>23696</v>
      </c>
      <c r="K4" t="s">
        <v>10410</v>
      </c>
      <c r="L4" t="s">
        <v>896</v>
      </c>
      <c r="M4" t="s">
        <v>23697</v>
      </c>
      <c r="N4" t="s">
        <v>639</v>
      </c>
      <c r="O4" t="s">
        <v>651</v>
      </c>
      <c r="P4" t="s">
        <v>26</v>
      </c>
      <c r="Q4" t="s">
        <v>652</v>
      </c>
      <c r="R4" t="s">
        <v>640</v>
      </c>
      <c r="S4" t="s">
        <v>23698</v>
      </c>
      <c r="T4" t="s">
        <v>23699</v>
      </c>
      <c r="U4" s="50" t="s">
        <v>22</v>
      </c>
      <c r="V4">
        <v>104</v>
      </c>
    </row>
    <row r="5" spans="1:22" x14ac:dyDescent="0.25">
      <c r="A5" t="s">
        <v>77</v>
      </c>
      <c r="B5" t="s">
        <v>78</v>
      </c>
      <c r="C5">
        <v>48</v>
      </c>
      <c r="D5">
        <v>2</v>
      </c>
      <c r="E5" t="s">
        <v>23700</v>
      </c>
      <c r="F5">
        <v>106</v>
      </c>
      <c r="G5">
        <v>10</v>
      </c>
      <c r="H5" t="s">
        <v>649</v>
      </c>
      <c r="I5" t="s">
        <v>999</v>
      </c>
      <c r="J5" t="s">
        <v>23701</v>
      </c>
      <c r="K5" t="s">
        <v>23702</v>
      </c>
      <c r="L5" t="s">
        <v>12168</v>
      </c>
      <c r="M5" t="s">
        <v>23703</v>
      </c>
      <c r="N5" t="s">
        <v>639</v>
      </c>
      <c r="O5" t="s">
        <v>651</v>
      </c>
      <c r="P5" t="s">
        <v>26</v>
      </c>
      <c r="Q5" t="s">
        <v>652</v>
      </c>
      <c r="R5" t="s">
        <v>640</v>
      </c>
      <c r="S5" t="s">
        <v>23704</v>
      </c>
      <c r="T5" t="s">
        <v>23705</v>
      </c>
      <c r="U5" s="51" t="s">
        <v>213</v>
      </c>
      <c r="V5">
        <v>4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23706</v>
      </c>
      <c r="F6">
        <v>149</v>
      </c>
      <c r="G6">
        <v>0</v>
      </c>
      <c r="H6" t="s">
        <v>649</v>
      </c>
      <c r="I6" t="s">
        <v>23707</v>
      </c>
      <c r="J6" t="s">
        <v>23708</v>
      </c>
      <c r="K6" t="s">
        <v>6090</v>
      </c>
      <c r="L6" t="s">
        <v>9413</v>
      </c>
      <c r="M6" t="s">
        <v>23709</v>
      </c>
      <c r="N6" t="s">
        <v>639</v>
      </c>
      <c r="O6" t="s">
        <v>651</v>
      </c>
      <c r="P6" t="s">
        <v>26</v>
      </c>
      <c r="Q6" t="s">
        <v>652</v>
      </c>
      <c r="R6" t="s">
        <v>640</v>
      </c>
      <c r="S6" t="s">
        <v>23710</v>
      </c>
      <c r="T6" t="s">
        <v>23711</v>
      </c>
      <c r="U6" s="51" t="s">
        <v>27</v>
      </c>
      <c r="V6">
        <v>100</v>
      </c>
    </row>
    <row r="7" spans="1:22" x14ac:dyDescent="0.25">
      <c r="A7" t="s">
        <v>18</v>
      </c>
      <c r="B7" t="s">
        <v>19</v>
      </c>
      <c r="C7">
        <v>66.666666666666671</v>
      </c>
      <c r="D7">
        <v>3</v>
      </c>
      <c r="E7" t="s">
        <v>23712</v>
      </c>
      <c r="F7">
        <v>129</v>
      </c>
      <c r="G7">
        <v>0</v>
      </c>
      <c r="H7" t="s">
        <v>649</v>
      </c>
      <c r="I7" t="s">
        <v>23713</v>
      </c>
      <c r="J7" t="s">
        <v>23714</v>
      </c>
      <c r="K7" t="s">
        <v>763</v>
      </c>
      <c r="L7" t="s">
        <v>23715</v>
      </c>
      <c r="M7" t="s">
        <v>23716</v>
      </c>
      <c r="N7" t="s">
        <v>639</v>
      </c>
      <c r="O7" t="s">
        <v>651</v>
      </c>
      <c r="P7" t="s">
        <v>26</v>
      </c>
      <c r="Q7" t="s">
        <v>652</v>
      </c>
      <c r="R7" t="s">
        <v>640</v>
      </c>
      <c r="S7" t="s">
        <v>23717</v>
      </c>
      <c r="T7" t="s">
        <v>23718</v>
      </c>
      <c r="U7" s="50" t="s">
        <v>18</v>
      </c>
      <c r="V7">
        <v>83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23719</v>
      </c>
      <c r="F8">
        <v>189</v>
      </c>
      <c r="G8">
        <v>60</v>
      </c>
      <c r="H8" t="s">
        <v>637</v>
      </c>
      <c r="I8" t="s">
        <v>7639</v>
      </c>
      <c r="J8" t="s">
        <v>884</v>
      </c>
      <c r="K8" t="s">
        <v>639</v>
      </c>
      <c r="L8" t="s">
        <v>640</v>
      </c>
      <c r="M8" t="s">
        <v>23720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23721</v>
      </c>
      <c r="T8" t="s">
        <v>23720</v>
      </c>
      <c r="U8" s="51" t="s">
        <v>19</v>
      </c>
      <c r="V8">
        <v>83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23722</v>
      </c>
      <c r="F9">
        <v>208</v>
      </c>
      <c r="G9">
        <v>8</v>
      </c>
      <c r="H9" t="s">
        <v>637</v>
      </c>
      <c r="I9" t="s">
        <v>7639</v>
      </c>
      <c r="J9" t="s">
        <v>884</v>
      </c>
      <c r="K9" t="s">
        <v>639</v>
      </c>
      <c r="L9" t="s">
        <v>640</v>
      </c>
      <c r="M9" t="s">
        <v>23723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23724</v>
      </c>
      <c r="T9" t="s">
        <v>23723</v>
      </c>
      <c r="U9" s="50" t="s">
        <v>101</v>
      </c>
      <c r="V9">
        <v>11</v>
      </c>
    </row>
    <row r="10" spans="1:22" x14ac:dyDescent="0.25">
      <c r="A10" t="s">
        <v>601</v>
      </c>
      <c r="B10" t="s">
        <v>602</v>
      </c>
      <c r="C10">
        <v>159</v>
      </c>
      <c r="D10">
        <v>1</v>
      </c>
      <c r="E10" t="s">
        <v>23725</v>
      </c>
      <c r="F10">
        <v>129</v>
      </c>
      <c r="G10">
        <v>0</v>
      </c>
      <c r="H10" t="s">
        <v>637</v>
      </c>
      <c r="I10" t="s">
        <v>23726</v>
      </c>
      <c r="J10" t="s">
        <v>663</v>
      </c>
      <c r="K10" t="s">
        <v>639</v>
      </c>
      <c r="L10" t="s">
        <v>640</v>
      </c>
      <c r="M10" t="s">
        <v>23727</v>
      </c>
      <c r="N10" t="s">
        <v>639</v>
      </c>
      <c r="O10" t="s">
        <v>660</v>
      </c>
      <c r="P10" t="s">
        <v>5</v>
      </c>
      <c r="Q10" t="s">
        <v>642</v>
      </c>
      <c r="R10" t="s">
        <v>640</v>
      </c>
      <c r="S10" t="s">
        <v>23728</v>
      </c>
      <c r="T10" t="s">
        <v>23727</v>
      </c>
      <c r="U10" s="51" t="s">
        <v>12585</v>
      </c>
      <c r="V10">
        <v>1</v>
      </c>
    </row>
    <row r="11" spans="1:22" x14ac:dyDescent="0.25">
      <c r="A11" t="s">
        <v>22</v>
      </c>
      <c r="B11" t="s">
        <v>27</v>
      </c>
      <c r="C11">
        <v>66.333333333333329</v>
      </c>
      <c r="D11">
        <v>6</v>
      </c>
      <c r="E11" t="s">
        <v>23729</v>
      </c>
      <c r="F11">
        <v>740</v>
      </c>
      <c r="G11">
        <v>0</v>
      </c>
      <c r="H11" t="s">
        <v>649</v>
      </c>
      <c r="I11" t="s">
        <v>23730</v>
      </c>
      <c r="J11" t="s">
        <v>23731</v>
      </c>
      <c r="K11" t="s">
        <v>5691</v>
      </c>
      <c r="L11" t="s">
        <v>737</v>
      </c>
      <c r="M11" t="s">
        <v>23732</v>
      </c>
      <c r="N11" t="s">
        <v>639</v>
      </c>
      <c r="O11" t="s">
        <v>651</v>
      </c>
      <c r="P11" t="s">
        <v>26</v>
      </c>
      <c r="Q11" t="s">
        <v>652</v>
      </c>
      <c r="R11" t="s">
        <v>640</v>
      </c>
      <c r="S11" t="s">
        <v>23733</v>
      </c>
      <c r="T11" t="s">
        <v>23734</v>
      </c>
      <c r="U11" s="51" t="s">
        <v>74</v>
      </c>
      <c r="V11">
        <v>10</v>
      </c>
    </row>
    <row r="12" spans="1:22" x14ac:dyDescent="0.25">
      <c r="A12" t="s">
        <v>22</v>
      </c>
      <c r="B12" t="s">
        <v>27</v>
      </c>
      <c r="C12">
        <v>80</v>
      </c>
      <c r="D12">
        <v>3</v>
      </c>
      <c r="E12" t="s">
        <v>23729</v>
      </c>
      <c r="F12">
        <v>740</v>
      </c>
      <c r="G12">
        <v>0</v>
      </c>
      <c r="H12" t="s">
        <v>649</v>
      </c>
      <c r="I12" t="s">
        <v>23730</v>
      </c>
      <c r="J12" t="s">
        <v>23731</v>
      </c>
      <c r="K12" t="s">
        <v>5691</v>
      </c>
      <c r="L12" t="s">
        <v>737</v>
      </c>
      <c r="M12" t="s">
        <v>23732</v>
      </c>
      <c r="N12" t="s">
        <v>639</v>
      </c>
      <c r="O12" t="s">
        <v>651</v>
      </c>
      <c r="P12" t="s">
        <v>26</v>
      </c>
      <c r="Q12" t="s">
        <v>652</v>
      </c>
      <c r="R12" t="s">
        <v>640</v>
      </c>
      <c r="S12" t="s">
        <v>23733</v>
      </c>
      <c r="T12" t="s">
        <v>23734</v>
      </c>
      <c r="U12" s="50" t="s">
        <v>72</v>
      </c>
      <c r="V12">
        <v>2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23735</v>
      </c>
      <c r="F13">
        <v>200</v>
      </c>
      <c r="G13">
        <v>0</v>
      </c>
      <c r="H13" t="s">
        <v>637</v>
      </c>
      <c r="I13" t="s">
        <v>23736</v>
      </c>
      <c r="J13" t="s">
        <v>670</v>
      </c>
      <c r="K13" t="s">
        <v>639</v>
      </c>
      <c r="L13" t="s">
        <v>640</v>
      </c>
      <c r="M13" t="s">
        <v>23737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23738</v>
      </c>
      <c r="T13" t="s">
        <v>23737</v>
      </c>
      <c r="U13" s="51" t="s">
        <v>108</v>
      </c>
      <c r="V13">
        <v>2</v>
      </c>
    </row>
    <row r="14" spans="1:22" x14ac:dyDescent="0.25">
      <c r="A14" t="s">
        <v>22</v>
      </c>
      <c r="B14" t="s">
        <v>27</v>
      </c>
      <c r="C14">
        <v>80</v>
      </c>
      <c r="D14">
        <v>2</v>
      </c>
      <c r="E14" t="s">
        <v>23739</v>
      </c>
      <c r="F14">
        <v>160</v>
      </c>
      <c r="G14">
        <v>0</v>
      </c>
      <c r="H14" t="s">
        <v>649</v>
      </c>
      <c r="I14" t="s">
        <v>831</v>
      </c>
      <c r="J14" t="s">
        <v>23740</v>
      </c>
      <c r="K14" t="s">
        <v>862</v>
      </c>
      <c r="L14" t="s">
        <v>8492</v>
      </c>
      <c r="M14" t="s">
        <v>23741</v>
      </c>
      <c r="N14" t="s">
        <v>639</v>
      </c>
      <c r="O14" t="s">
        <v>651</v>
      </c>
      <c r="P14" t="s">
        <v>26</v>
      </c>
      <c r="Q14" t="s">
        <v>652</v>
      </c>
      <c r="R14" t="s">
        <v>640</v>
      </c>
      <c r="S14" t="s">
        <v>23742</v>
      </c>
      <c r="T14" t="s">
        <v>23741</v>
      </c>
      <c r="U14" s="50" t="s">
        <v>12</v>
      </c>
      <c r="V14">
        <v>3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23743</v>
      </c>
      <c r="F15">
        <v>200</v>
      </c>
      <c r="G15">
        <v>0</v>
      </c>
      <c r="H15" t="s">
        <v>637</v>
      </c>
      <c r="I15" t="s">
        <v>18366</v>
      </c>
      <c r="J15" t="s">
        <v>653</v>
      </c>
      <c r="K15" t="s">
        <v>639</v>
      </c>
      <c r="L15" t="s">
        <v>640</v>
      </c>
      <c r="M15" t="s">
        <v>23744</v>
      </c>
      <c r="N15" t="s">
        <v>639</v>
      </c>
      <c r="O15" t="s">
        <v>641</v>
      </c>
      <c r="P15" t="s">
        <v>5</v>
      </c>
      <c r="Q15" t="s">
        <v>642</v>
      </c>
      <c r="R15" t="s">
        <v>640</v>
      </c>
      <c r="S15" t="s">
        <v>23745</v>
      </c>
      <c r="T15" t="s">
        <v>23744</v>
      </c>
      <c r="U15" s="51" t="s">
        <v>13</v>
      </c>
      <c r="V15">
        <v>3</v>
      </c>
    </row>
    <row r="16" spans="1:22" x14ac:dyDescent="0.25">
      <c r="A16" t="s">
        <v>77</v>
      </c>
      <c r="B16" t="s">
        <v>78</v>
      </c>
      <c r="C16">
        <v>33.333333333333336</v>
      </c>
      <c r="D16">
        <v>3</v>
      </c>
      <c r="E16" t="s">
        <v>23746</v>
      </c>
      <c r="F16">
        <v>134.99</v>
      </c>
      <c r="G16">
        <v>0</v>
      </c>
      <c r="H16" t="s">
        <v>637</v>
      </c>
      <c r="I16" t="s">
        <v>23747</v>
      </c>
      <c r="J16" t="s">
        <v>673</v>
      </c>
      <c r="K16" t="s">
        <v>639</v>
      </c>
      <c r="L16" t="s">
        <v>640</v>
      </c>
      <c r="M16" t="s">
        <v>23748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23749</v>
      </c>
      <c r="T16" t="s">
        <v>23748</v>
      </c>
      <c r="U16" s="50" t="s">
        <v>10</v>
      </c>
      <c r="V16">
        <v>1</v>
      </c>
    </row>
    <row r="17" spans="1:22" x14ac:dyDescent="0.25">
      <c r="A17" t="s">
        <v>22</v>
      </c>
      <c r="B17" t="s">
        <v>27</v>
      </c>
      <c r="C17">
        <v>80</v>
      </c>
      <c r="D17">
        <v>3</v>
      </c>
      <c r="E17" t="s">
        <v>23750</v>
      </c>
      <c r="F17">
        <v>240</v>
      </c>
      <c r="G17">
        <v>0</v>
      </c>
      <c r="H17" t="s">
        <v>649</v>
      </c>
      <c r="I17" t="s">
        <v>6158</v>
      </c>
      <c r="J17" t="s">
        <v>23751</v>
      </c>
      <c r="K17" t="s">
        <v>8716</v>
      </c>
      <c r="L17" t="s">
        <v>934</v>
      </c>
      <c r="M17" t="s">
        <v>23752</v>
      </c>
      <c r="N17" t="s">
        <v>639</v>
      </c>
      <c r="O17" t="s">
        <v>651</v>
      </c>
      <c r="P17" t="s">
        <v>26</v>
      </c>
      <c r="Q17" t="s">
        <v>652</v>
      </c>
      <c r="R17" t="s">
        <v>640</v>
      </c>
      <c r="S17" t="s">
        <v>23753</v>
      </c>
      <c r="T17" t="s">
        <v>23752</v>
      </c>
      <c r="U17" s="51" t="s">
        <v>11</v>
      </c>
      <c r="V17">
        <v>1</v>
      </c>
    </row>
    <row r="18" spans="1:22" x14ac:dyDescent="0.25">
      <c r="A18" t="s">
        <v>22</v>
      </c>
      <c r="B18" t="s">
        <v>27</v>
      </c>
      <c r="C18">
        <v>66.333333333333329</v>
      </c>
      <c r="D18">
        <v>15</v>
      </c>
      <c r="E18" t="s">
        <v>23754</v>
      </c>
      <c r="F18">
        <v>985</v>
      </c>
      <c r="G18">
        <v>0</v>
      </c>
      <c r="H18" t="s">
        <v>637</v>
      </c>
      <c r="I18" t="s">
        <v>23755</v>
      </c>
      <c r="J18" t="s">
        <v>653</v>
      </c>
      <c r="K18" t="s">
        <v>639</v>
      </c>
      <c r="L18" t="s">
        <v>640</v>
      </c>
      <c r="M18" t="s">
        <v>23756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23757</v>
      </c>
      <c r="T18" t="s">
        <v>23756</v>
      </c>
      <c r="U18" s="50" t="s">
        <v>239</v>
      </c>
      <c r="V18">
        <v>10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23758</v>
      </c>
      <c r="F19">
        <v>219</v>
      </c>
      <c r="G19">
        <v>19</v>
      </c>
      <c r="H19" t="s">
        <v>637</v>
      </c>
      <c r="I19" t="s">
        <v>17539</v>
      </c>
      <c r="J19" t="s">
        <v>653</v>
      </c>
      <c r="K19" t="s">
        <v>639</v>
      </c>
      <c r="L19" t="s">
        <v>640</v>
      </c>
      <c r="M19" t="s">
        <v>23759</v>
      </c>
      <c r="N19" t="s">
        <v>639</v>
      </c>
      <c r="O19" t="s">
        <v>641</v>
      </c>
      <c r="P19" t="s">
        <v>5</v>
      </c>
      <c r="Q19" t="s">
        <v>642</v>
      </c>
      <c r="R19" t="s">
        <v>23760</v>
      </c>
      <c r="S19" t="s">
        <v>23761</v>
      </c>
      <c r="T19" t="s">
        <v>23759</v>
      </c>
      <c r="U19" s="51" t="s">
        <v>245</v>
      </c>
      <c r="V19">
        <v>10</v>
      </c>
    </row>
    <row r="20" spans="1:22" x14ac:dyDescent="0.25">
      <c r="A20" t="s">
        <v>77</v>
      </c>
      <c r="B20" t="s">
        <v>78</v>
      </c>
      <c r="C20">
        <v>48</v>
      </c>
      <c r="D20">
        <v>1</v>
      </c>
      <c r="E20" t="s">
        <v>23762</v>
      </c>
      <c r="F20">
        <v>48</v>
      </c>
      <c r="G20">
        <v>0</v>
      </c>
      <c r="H20" t="s">
        <v>649</v>
      </c>
      <c r="I20" t="s">
        <v>23763</v>
      </c>
      <c r="J20" t="s">
        <v>23764</v>
      </c>
      <c r="K20" t="s">
        <v>4431</v>
      </c>
      <c r="L20" t="s">
        <v>827</v>
      </c>
      <c r="M20" t="s">
        <v>23765</v>
      </c>
      <c r="N20" t="s">
        <v>639</v>
      </c>
      <c r="O20" t="s">
        <v>656</v>
      </c>
      <c r="P20" t="s">
        <v>26</v>
      </c>
      <c r="Q20" t="s">
        <v>652</v>
      </c>
      <c r="R20" t="s">
        <v>640</v>
      </c>
      <c r="S20" t="s">
        <v>23766</v>
      </c>
      <c r="T20" t="s">
        <v>23767</v>
      </c>
      <c r="U20" s="50" t="s">
        <v>240</v>
      </c>
      <c r="V20">
        <v>12</v>
      </c>
    </row>
    <row r="21" spans="1:22" x14ac:dyDescent="0.25">
      <c r="A21" t="s">
        <v>147</v>
      </c>
      <c r="B21" t="s">
        <v>148</v>
      </c>
      <c r="C21">
        <v>65</v>
      </c>
      <c r="D21">
        <v>9</v>
      </c>
      <c r="E21" t="s">
        <v>23768</v>
      </c>
      <c r="F21">
        <v>315</v>
      </c>
      <c r="G21">
        <v>0</v>
      </c>
      <c r="H21" t="s">
        <v>637</v>
      </c>
      <c r="I21" t="s">
        <v>23769</v>
      </c>
      <c r="J21" t="s">
        <v>686</v>
      </c>
      <c r="K21" t="s">
        <v>639</v>
      </c>
      <c r="L21" t="s">
        <v>640</v>
      </c>
      <c r="M21" t="s">
        <v>23767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23770</v>
      </c>
      <c r="T21" t="s">
        <v>23767</v>
      </c>
      <c r="U21" s="51" t="s">
        <v>246</v>
      </c>
      <c r="V21">
        <v>10</v>
      </c>
    </row>
    <row r="22" spans="1:22" x14ac:dyDescent="0.25">
      <c r="A22" t="s">
        <v>12</v>
      </c>
      <c r="B22" t="s">
        <v>13</v>
      </c>
      <c r="C22">
        <v>54.5</v>
      </c>
      <c r="D22">
        <v>2</v>
      </c>
      <c r="E22" t="s">
        <v>23771</v>
      </c>
      <c r="F22">
        <v>198.2</v>
      </c>
      <c r="G22">
        <v>7</v>
      </c>
      <c r="H22" t="s">
        <v>677</v>
      </c>
      <c r="I22" t="s">
        <v>23772</v>
      </c>
      <c r="J22" t="s">
        <v>23773</v>
      </c>
      <c r="K22" t="s">
        <v>23774</v>
      </c>
      <c r="L22" t="s">
        <v>23775</v>
      </c>
      <c r="M22" t="s">
        <v>23776</v>
      </c>
      <c r="N22" t="s">
        <v>639</v>
      </c>
      <c r="O22" t="s">
        <v>678</v>
      </c>
      <c r="P22" t="s">
        <v>23</v>
      </c>
      <c r="Q22" t="s">
        <v>679</v>
      </c>
      <c r="R22" t="s">
        <v>640</v>
      </c>
      <c r="S22" t="s">
        <v>23777</v>
      </c>
      <c r="T22" t="s">
        <v>23776</v>
      </c>
      <c r="U22" s="51" t="s">
        <v>742</v>
      </c>
      <c r="V22">
        <v>2</v>
      </c>
    </row>
    <row r="23" spans="1:22" x14ac:dyDescent="0.25">
      <c r="A23" t="s">
        <v>22</v>
      </c>
      <c r="B23" t="s">
        <v>213</v>
      </c>
      <c r="C23">
        <v>52</v>
      </c>
      <c r="D23">
        <v>2</v>
      </c>
      <c r="E23" t="s">
        <v>23771</v>
      </c>
      <c r="F23">
        <v>198.2</v>
      </c>
      <c r="G23">
        <v>7</v>
      </c>
      <c r="H23" t="s">
        <v>677</v>
      </c>
      <c r="I23" t="s">
        <v>23772</v>
      </c>
      <c r="J23" t="s">
        <v>23773</v>
      </c>
      <c r="K23" t="s">
        <v>23774</v>
      </c>
      <c r="L23" t="s">
        <v>23775</v>
      </c>
      <c r="M23" t="s">
        <v>23776</v>
      </c>
      <c r="N23" t="s">
        <v>639</v>
      </c>
      <c r="O23" t="s">
        <v>678</v>
      </c>
      <c r="P23" t="s">
        <v>23</v>
      </c>
      <c r="Q23" t="s">
        <v>679</v>
      </c>
      <c r="R23" t="s">
        <v>640</v>
      </c>
      <c r="S23" t="s">
        <v>23777</v>
      </c>
      <c r="T23" t="s">
        <v>23776</v>
      </c>
      <c r="U23" s="50" t="s">
        <v>241</v>
      </c>
      <c r="V23">
        <v>8</v>
      </c>
    </row>
    <row r="24" spans="1:22" x14ac:dyDescent="0.25">
      <c r="A24" t="s">
        <v>72</v>
      </c>
      <c r="B24" t="s">
        <v>108</v>
      </c>
      <c r="C24">
        <v>66</v>
      </c>
      <c r="D24">
        <v>1</v>
      </c>
      <c r="E24" t="s">
        <v>23778</v>
      </c>
      <c r="F24">
        <v>249</v>
      </c>
      <c r="G24">
        <v>0</v>
      </c>
      <c r="H24" t="s">
        <v>649</v>
      </c>
      <c r="I24" t="s">
        <v>8165</v>
      </c>
      <c r="J24" t="s">
        <v>23779</v>
      </c>
      <c r="K24" t="s">
        <v>4745</v>
      </c>
      <c r="L24" t="s">
        <v>4442</v>
      </c>
      <c r="M24" t="s">
        <v>23780</v>
      </c>
      <c r="N24" t="s">
        <v>639</v>
      </c>
      <c r="O24" t="s">
        <v>651</v>
      </c>
      <c r="P24" t="s">
        <v>26</v>
      </c>
      <c r="Q24" t="s">
        <v>652</v>
      </c>
      <c r="R24" t="s">
        <v>640</v>
      </c>
      <c r="S24" t="s">
        <v>23781</v>
      </c>
      <c r="T24" t="s">
        <v>23780</v>
      </c>
      <c r="U24" s="51" t="s">
        <v>247</v>
      </c>
      <c r="V24">
        <v>8</v>
      </c>
    </row>
    <row r="25" spans="1:22" x14ac:dyDescent="0.25">
      <c r="A25" t="s">
        <v>101</v>
      </c>
      <c r="B25" t="s">
        <v>74</v>
      </c>
      <c r="C25">
        <v>66</v>
      </c>
      <c r="D25">
        <v>1</v>
      </c>
      <c r="E25" t="s">
        <v>23778</v>
      </c>
      <c r="F25">
        <v>249</v>
      </c>
      <c r="G25">
        <v>0</v>
      </c>
      <c r="H25" t="s">
        <v>649</v>
      </c>
      <c r="I25" t="s">
        <v>8165</v>
      </c>
      <c r="J25" t="s">
        <v>23779</v>
      </c>
      <c r="K25" t="s">
        <v>4745</v>
      </c>
      <c r="L25" t="s">
        <v>4442</v>
      </c>
      <c r="M25" t="s">
        <v>23780</v>
      </c>
      <c r="N25" t="s">
        <v>639</v>
      </c>
      <c r="O25" t="s">
        <v>651</v>
      </c>
      <c r="P25" t="s">
        <v>26</v>
      </c>
      <c r="Q25" t="s">
        <v>652</v>
      </c>
      <c r="R25" t="s">
        <v>640</v>
      </c>
      <c r="S25" t="s">
        <v>23781</v>
      </c>
      <c r="T25" t="s">
        <v>23780</v>
      </c>
      <c r="U25" s="50" t="s">
        <v>601</v>
      </c>
      <c r="V25">
        <v>14</v>
      </c>
    </row>
    <row r="26" spans="1:22" x14ac:dyDescent="0.25">
      <c r="A26" t="s">
        <v>22</v>
      </c>
      <c r="B26" t="s">
        <v>27</v>
      </c>
      <c r="C26">
        <v>67</v>
      </c>
      <c r="D26">
        <v>1</v>
      </c>
      <c r="E26" t="s">
        <v>23778</v>
      </c>
      <c r="F26">
        <v>249</v>
      </c>
      <c r="G26">
        <v>0</v>
      </c>
      <c r="H26" t="s">
        <v>649</v>
      </c>
      <c r="I26" t="s">
        <v>8165</v>
      </c>
      <c r="J26" t="s">
        <v>23779</v>
      </c>
      <c r="K26" t="s">
        <v>4745</v>
      </c>
      <c r="L26" t="s">
        <v>4442</v>
      </c>
      <c r="M26" t="s">
        <v>23780</v>
      </c>
      <c r="N26" t="s">
        <v>639</v>
      </c>
      <c r="O26" t="s">
        <v>651</v>
      </c>
      <c r="P26" t="s">
        <v>26</v>
      </c>
      <c r="Q26" t="s">
        <v>652</v>
      </c>
      <c r="R26" t="s">
        <v>640</v>
      </c>
      <c r="S26" t="s">
        <v>23781</v>
      </c>
      <c r="T26" t="s">
        <v>23780</v>
      </c>
      <c r="U26" s="51" t="s">
        <v>602</v>
      </c>
      <c r="V26">
        <v>14</v>
      </c>
    </row>
    <row r="27" spans="1:22" x14ac:dyDescent="0.25">
      <c r="A27" t="s">
        <v>101</v>
      </c>
      <c r="B27" t="s">
        <v>74</v>
      </c>
      <c r="C27">
        <v>97</v>
      </c>
      <c r="D27">
        <v>1</v>
      </c>
      <c r="E27" t="s">
        <v>23782</v>
      </c>
      <c r="F27">
        <v>97</v>
      </c>
      <c r="G27">
        <v>0</v>
      </c>
      <c r="H27" t="s">
        <v>649</v>
      </c>
      <c r="I27" t="s">
        <v>22521</v>
      </c>
      <c r="J27" t="s">
        <v>23783</v>
      </c>
      <c r="K27" t="s">
        <v>13813</v>
      </c>
      <c r="L27" t="s">
        <v>10131</v>
      </c>
      <c r="M27" t="s">
        <v>23784</v>
      </c>
      <c r="N27" t="s">
        <v>639</v>
      </c>
      <c r="O27" t="s">
        <v>651</v>
      </c>
      <c r="P27" t="s">
        <v>26</v>
      </c>
      <c r="Q27" t="s">
        <v>652</v>
      </c>
      <c r="R27" t="s">
        <v>640</v>
      </c>
      <c r="S27" t="s">
        <v>23785</v>
      </c>
      <c r="T27" t="s">
        <v>23786</v>
      </c>
      <c r="U27" s="50" t="s">
        <v>77</v>
      </c>
      <c r="V27">
        <v>28</v>
      </c>
    </row>
    <row r="28" spans="1:22" x14ac:dyDescent="0.25">
      <c r="A28" t="s">
        <v>22</v>
      </c>
      <c r="B28" t="s">
        <v>27</v>
      </c>
      <c r="C28">
        <v>80</v>
      </c>
      <c r="D28">
        <v>1</v>
      </c>
      <c r="E28" t="s">
        <v>23787</v>
      </c>
      <c r="F28">
        <v>80</v>
      </c>
      <c r="G28">
        <v>0</v>
      </c>
      <c r="H28" t="s">
        <v>649</v>
      </c>
      <c r="I28" t="s">
        <v>23788</v>
      </c>
      <c r="J28" t="s">
        <v>23789</v>
      </c>
      <c r="K28" t="s">
        <v>1016</v>
      </c>
      <c r="L28" t="s">
        <v>4442</v>
      </c>
      <c r="M28" t="s">
        <v>23790</v>
      </c>
      <c r="N28" t="s">
        <v>639</v>
      </c>
      <c r="O28" t="s">
        <v>651</v>
      </c>
      <c r="P28" t="s">
        <v>26</v>
      </c>
      <c r="Q28" t="s">
        <v>652</v>
      </c>
      <c r="R28" t="s">
        <v>640</v>
      </c>
      <c r="S28" t="s">
        <v>23791</v>
      </c>
      <c r="T28" t="s">
        <v>23792</v>
      </c>
      <c r="U28" s="51" t="s">
        <v>78</v>
      </c>
      <c r="V28">
        <v>28</v>
      </c>
    </row>
    <row r="29" spans="1:22" x14ac:dyDescent="0.25">
      <c r="A29" t="s">
        <v>147</v>
      </c>
      <c r="B29" t="s">
        <v>148</v>
      </c>
      <c r="C29">
        <v>50</v>
      </c>
      <c r="D29">
        <v>12</v>
      </c>
      <c r="E29" t="s">
        <v>23793</v>
      </c>
      <c r="F29">
        <v>400</v>
      </c>
      <c r="G29">
        <v>0</v>
      </c>
      <c r="H29" t="s">
        <v>637</v>
      </c>
      <c r="I29" t="s">
        <v>1075</v>
      </c>
      <c r="J29" t="s">
        <v>699</v>
      </c>
      <c r="K29" t="s">
        <v>639</v>
      </c>
      <c r="L29" t="s">
        <v>640</v>
      </c>
      <c r="M29" t="s">
        <v>23794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23795</v>
      </c>
      <c r="T29" t="s">
        <v>23794</v>
      </c>
      <c r="U29" s="50" t="s">
        <v>116</v>
      </c>
      <c r="V29">
        <v>20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23796</v>
      </c>
      <c r="F30">
        <v>200</v>
      </c>
      <c r="G30">
        <v>0</v>
      </c>
      <c r="H30" t="s">
        <v>637</v>
      </c>
      <c r="I30" t="s">
        <v>23797</v>
      </c>
      <c r="J30" t="s">
        <v>682</v>
      </c>
      <c r="K30" t="s">
        <v>639</v>
      </c>
      <c r="L30" t="s">
        <v>640</v>
      </c>
      <c r="M30" t="s">
        <v>23794</v>
      </c>
      <c r="N30" t="s">
        <v>639</v>
      </c>
      <c r="O30" t="s">
        <v>662</v>
      </c>
      <c r="P30" t="s">
        <v>5</v>
      </c>
      <c r="Q30" t="s">
        <v>648</v>
      </c>
      <c r="R30" t="s">
        <v>640</v>
      </c>
      <c r="S30" t="s">
        <v>23798</v>
      </c>
      <c r="T30" t="s">
        <v>23799</v>
      </c>
      <c r="U30" s="51" t="s">
        <v>117</v>
      </c>
      <c r="V30">
        <v>20</v>
      </c>
    </row>
    <row r="31" spans="1:22" x14ac:dyDescent="0.25">
      <c r="A31" t="s">
        <v>22</v>
      </c>
      <c r="B31" t="s">
        <v>27</v>
      </c>
      <c r="C31">
        <v>120</v>
      </c>
      <c r="D31">
        <v>1</v>
      </c>
      <c r="E31" t="s">
        <v>23800</v>
      </c>
      <c r="F31">
        <v>100</v>
      </c>
      <c r="G31">
        <v>0</v>
      </c>
      <c r="H31" t="s">
        <v>637</v>
      </c>
      <c r="I31" t="s">
        <v>23801</v>
      </c>
      <c r="J31" t="s">
        <v>685</v>
      </c>
      <c r="K31" t="s">
        <v>639</v>
      </c>
      <c r="L31" t="s">
        <v>640</v>
      </c>
      <c r="M31" t="s">
        <v>23802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23803</v>
      </c>
      <c r="T31" t="s">
        <v>23804</v>
      </c>
      <c r="U31" s="50" t="s">
        <v>516</v>
      </c>
      <c r="V31">
        <v>1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23805</v>
      </c>
      <c r="F32">
        <v>194</v>
      </c>
      <c r="G32">
        <v>0</v>
      </c>
      <c r="H32" t="s">
        <v>677</v>
      </c>
      <c r="I32" t="s">
        <v>16923</v>
      </c>
      <c r="J32" t="s">
        <v>16924</v>
      </c>
      <c r="K32" t="s">
        <v>16925</v>
      </c>
      <c r="L32" t="s">
        <v>16926</v>
      </c>
      <c r="M32" t="s">
        <v>23806</v>
      </c>
      <c r="N32" t="s">
        <v>639</v>
      </c>
      <c r="O32" t="s">
        <v>678</v>
      </c>
      <c r="P32" t="s">
        <v>23</v>
      </c>
      <c r="Q32" t="s">
        <v>679</v>
      </c>
      <c r="R32" t="s">
        <v>640</v>
      </c>
      <c r="S32" t="s">
        <v>23807</v>
      </c>
      <c r="T32" t="s">
        <v>23806</v>
      </c>
      <c r="U32" s="51" t="s">
        <v>120</v>
      </c>
      <c r="V32">
        <v>1</v>
      </c>
    </row>
    <row r="33" spans="1:22" x14ac:dyDescent="0.25">
      <c r="A33" t="s">
        <v>240</v>
      </c>
      <c r="B33" t="s">
        <v>246</v>
      </c>
      <c r="C33">
        <v>159</v>
      </c>
      <c r="D33">
        <v>1</v>
      </c>
      <c r="E33" t="s">
        <v>23808</v>
      </c>
      <c r="F33">
        <v>129</v>
      </c>
      <c r="G33">
        <v>0</v>
      </c>
      <c r="H33" t="s">
        <v>637</v>
      </c>
      <c r="I33" t="s">
        <v>23809</v>
      </c>
      <c r="J33" t="s">
        <v>23061</v>
      </c>
      <c r="K33" t="s">
        <v>639</v>
      </c>
      <c r="L33" t="s">
        <v>640</v>
      </c>
      <c r="M33" t="s">
        <v>23810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23811</v>
      </c>
      <c r="T33" t="s">
        <v>23810</v>
      </c>
      <c r="U33" s="50" t="s">
        <v>822</v>
      </c>
      <c r="V33">
        <v>491</v>
      </c>
    </row>
    <row r="34" spans="1:22" x14ac:dyDescent="0.25">
      <c r="A34" t="s">
        <v>77</v>
      </c>
      <c r="B34" t="s">
        <v>78</v>
      </c>
      <c r="C34">
        <v>48</v>
      </c>
      <c r="D34">
        <v>1</v>
      </c>
      <c r="E34" t="s">
        <v>23812</v>
      </c>
      <c r="F34">
        <v>48</v>
      </c>
      <c r="G34">
        <v>0</v>
      </c>
      <c r="H34" t="s">
        <v>649</v>
      </c>
      <c r="I34" t="s">
        <v>23813</v>
      </c>
      <c r="J34" t="s">
        <v>23814</v>
      </c>
      <c r="K34" t="s">
        <v>8141</v>
      </c>
      <c r="L34" t="s">
        <v>816</v>
      </c>
      <c r="M34" t="s">
        <v>23815</v>
      </c>
      <c r="N34" t="s">
        <v>639</v>
      </c>
      <c r="O34" t="s">
        <v>651</v>
      </c>
      <c r="P34" t="s">
        <v>26</v>
      </c>
      <c r="Q34" t="s">
        <v>652</v>
      </c>
      <c r="R34" t="s">
        <v>640</v>
      </c>
      <c r="S34" t="s">
        <v>23816</v>
      </c>
      <c r="T34" t="s">
        <v>23817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23818</v>
      </c>
      <c r="F35">
        <v>200</v>
      </c>
      <c r="G35">
        <v>0</v>
      </c>
      <c r="H35" t="s">
        <v>637</v>
      </c>
      <c r="I35" t="s">
        <v>23819</v>
      </c>
      <c r="J35" t="s">
        <v>707</v>
      </c>
      <c r="K35" t="s">
        <v>639</v>
      </c>
      <c r="L35" t="s">
        <v>640</v>
      </c>
      <c r="M35" t="s">
        <v>23820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23821</v>
      </c>
      <c r="T35" t="s">
        <v>23820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23822</v>
      </c>
      <c r="F36">
        <v>200</v>
      </c>
      <c r="G36">
        <v>0</v>
      </c>
      <c r="H36" t="s">
        <v>637</v>
      </c>
      <c r="I36" t="s">
        <v>23823</v>
      </c>
      <c r="J36" t="s">
        <v>732</v>
      </c>
      <c r="K36" t="s">
        <v>639</v>
      </c>
      <c r="L36" t="s">
        <v>640</v>
      </c>
      <c r="M36" t="s">
        <v>23824</v>
      </c>
      <c r="N36" t="s">
        <v>639</v>
      </c>
      <c r="O36" t="s">
        <v>647</v>
      </c>
      <c r="P36" t="s">
        <v>5</v>
      </c>
      <c r="Q36" t="s">
        <v>648</v>
      </c>
      <c r="R36" t="s">
        <v>640</v>
      </c>
      <c r="S36" t="s">
        <v>23825</v>
      </c>
      <c r="T36" t="s">
        <v>23824</v>
      </c>
    </row>
    <row r="37" spans="1:22" x14ac:dyDescent="0.25">
      <c r="A37" t="s">
        <v>239</v>
      </c>
      <c r="B37" t="s">
        <v>245</v>
      </c>
      <c r="C37">
        <v>159</v>
      </c>
      <c r="D37">
        <v>1</v>
      </c>
      <c r="E37" t="s">
        <v>23826</v>
      </c>
      <c r="F37">
        <v>129</v>
      </c>
      <c r="G37">
        <v>0</v>
      </c>
      <c r="H37" t="s">
        <v>637</v>
      </c>
      <c r="I37" t="s">
        <v>23827</v>
      </c>
      <c r="J37" t="s">
        <v>726</v>
      </c>
      <c r="K37" t="s">
        <v>639</v>
      </c>
      <c r="L37" t="s">
        <v>640</v>
      </c>
      <c r="M37" t="s">
        <v>23828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23829</v>
      </c>
      <c r="T37" t="s">
        <v>23828</v>
      </c>
    </row>
    <row r="38" spans="1:22" x14ac:dyDescent="0.25">
      <c r="A38" t="s">
        <v>22</v>
      </c>
      <c r="B38" t="s">
        <v>27</v>
      </c>
      <c r="C38">
        <v>66.333333333333329</v>
      </c>
      <c r="D38">
        <v>15</v>
      </c>
      <c r="E38" t="s">
        <v>23830</v>
      </c>
      <c r="F38">
        <v>985</v>
      </c>
      <c r="G38">
        <v>0</v>
      </c>
      <c r="H38" t="s">
        <v>637</v>
      </c>
      <c r="I38" t="s">
        <v>18395</v>
      </c>
      <c r="J38" t="s">
        <v>653</v>
      </c>
      <c r="K38" t="s">
        <v>639</v>
      </c>
      <c r="L38" t="s">
        <v>640</v>
      </c>
      <c r="M38" t="s">
        <v>23831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23832</v>
      </c>
      <c r="T38" t="s">
        <v>23831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23833</v>
      </c>
      <c r="F39">
        <v>200</v>
      </c>
      <c r="G39">
        <v>0</v>
      </c>
      <c r="H39" t="s">
        <v>637</v>
      </c>
      <c r="I39" t="s">
        <v>23834</v>
      </c>
      <c r="J39" t="s">
        <v>654</v>
      </c>
      <c r="K39" t="s">
        <v>639</v>
      </c>
      <c r="L39" t="s">
        <v>640</v>
      </c>
      <c r="M39" t="s">
        <v>23835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23836</v>
      </c>
      <c r="T39" t="s">
        <v>23835</v>
      </c>
    </row>
    <row r="40" spans="1:22" x14ac:dyDescent="0.25">
      <c r="A40" t="s">
        <v>22</v>
      </c>
      <c r="B40" t="s">
        <v>27</v>
      </c>
      <c r="C40">
        <v>66.333333333333329</v>
      </c>
      <c r="D40">
        <v>3</v>
      </c>
      <c r="E40" t="s">
        <v>23837</v>
      </c>
      <c r="F40">
        <v>197</v>
      </c>
      <c r="G40">
        <v>0</v>
      </c>
      <c r="H40" t="s">
        <v>637</v>
      </c>
      <c r="I40" t="s">
        <v>18792</v>
      </c>
      <c r="J40" t="s">
        <v>659</v>
      </c>
      <c r="K40" t="s">
        <v>639</v>
      </c>
      <c r="L40" t="s">
        <v>640</v>
      </c>
      <c r="M40" t="s">
        <v>23838</v>
      </c>
      <c r="N40" t="s">
        <v>639</v>
      </c>
      <c r="O40" t="s">
        <v>662</v>
      </c>
      <c r="P40" t="s">
        <v>5</v>
      </c>
      <c r="Q40" t="s">
        <v>648</v>
      </c>
      <c r="R40" t="s">
        <v>640</v>
      </c>
      <c r="S40" t="s">
        <v>23839</v>
      </c>
      <c r="T40" t="s">
        <v>23840</v>
      </c>
    </row>
    <row r="41" spans="1:22" x14ac:dyDescent="0.25">
      <c r="A41" t="s">
        <v>18</v>
      </c>
      <c r="B41" t="s">
        <v>19</v>
      </c>
      <c r="C41">
        <v>66.666666666666671</v>
      </c>
      <c r="D41">
        <v>6</v>
      </c>
      <c r="E41" t="s">
        <v>23841</v>
      </c>
      <c r="F41">
        <v>258</v>
      </c>
      <c r="G41">
        <v>0</v>
      </c>
      <c r="H41" t="s">
        <v>649</v>
      </c>
      <c r="I41" t="s">
        <v>10984</v>
      </c>
      <c r="J41" t="s">
        <v>23842</v>
      </c>
      <c r="K41" t="s">
        <v>912</v>
      </c>
      <c r="L41" t="s">
        <v>958</v>
      </c>
      <c r="M41" t="s">
        <v>23843</v>
      </c>
      <c r="N41" t="s">
        <v>639</v>
      </c>
      <c r="O41" t="s">
        <v>656</v>
      </c>
      <c r="P41" t="s">
        <v>26</v>
      </c>
      <c r="Q41" t="s">
        <v>652</v>
      </c>
      <c r="R41" t="s">
        <v>640</v>
      </c>
      <c r="S41" t="s">
        <v>23844</v>
      </c>
      <c r="T41" t="s">
        <v>23843</v>
      </c>
    </row>
    <row r="42" spans="1:22" x14ac:dyDescent="0.25">
      <c r="A42" t="s">
        <v>240</v>
      </c>
      <c r="B42" t="s">
        <v>246</v>
      </c>
      <c r="C42">
        <v>159</v>
      </c>
      <c r="D42">
        <v>1</v>
      </c>
      <c r="E42" t="s">
        <v>23845</v>
      </c>
      <c r="F42">
        <v>130</v>
      </c>
      <c r="G42">
        <v>1</v>
      </c>
      <c r="H42" t="s">
        <v>637</v>
      </c>
      <c r="I42" t="s">
        <v>8987</v>
      </c>
      <c r="J42" t="s">
        <v>643</v>
      </c>
      <c r="K42" t="s">
        <v>639</v>
      </c>
      <c r="L42" t="s">
        <v>640</v>
      </c>
      <c r="M42" t="s">
        <v>23846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23847</v>
      </c>
      <c r="T42" t="s">
        <v>23846</v>
      </c>
    </row>
    <row r="43" spans="1:22" x14ac:dyDescent="0.25">
      <c r="A43" t="s">
        <v>22</v>
      </c>
      <c r="B43" t="s">
        <v>27</v>
      </c>
      <c r="C43">
        <v>80</v>
      </c>
      <c r="D43">
        <v>1</v>
      </c>
      <c r="E43" t="s">
        <v>23848</v>
      </c>
      <c r="F43">
        <v>80</v>
      </c>
      <c r="G43">
        <v>0</v>
      </c>
      <c r="H43" t="s">
        <v>649</v>
      </c>
      <c r="I43" t="s">
        <v>947</v>
      </c>
      <c r="J43" t="s">
        <v>17622</v>
      </c>
      <c r="K43" t="s">
        <v>813</v>
      </c>
      <c r="L43" t="s">
        <v>819</v>
      </c>
      <c r="M43" t="s">
        <v>23849</v>
      </c>
      <c r="N43" t="s">
        <v>639</v>
      </c>
      <c r="O43" t="s">
        <v>651</v>
      </c>
      <c r="P43" t="s">
        <v>26</v>
      </c>
      <c r="Q43" t="s">
        <v>652</v>
      </c>
      <c r="R43" t="s">
        <v>640</v>
      </c>
      <c r="S43" t="s">
        <v>23850</v>
      </c>
      <c r="T43" t="s">
        <v>23851</v>
      </c>
    </row>
    <row r="44" spans="1:22" x14ac:dyDescent="0.25">
      <c r="A44" t="s">
        <v>77</v>
      </c>
      <c r="B44" t="s">
        <v>78</v>
      </c>
      <c r="C44">
        <v>27.5</v>
      </c>
      <c r="D44">
        <v>4</v>
      </c>
      <c r="E44" t="s">
        <v>23852</v>
      </c>
      <c r="F44">
        <v>165</v>
      </c>
      <c r="G44">
        <v>0</v>
      </c>
      <c r="H44" t="s">
        <v>649</v>
      </c>
      <c r="I44" t="s">
        <v>665</v>
      </c>
      <c r="J44" t="s">
        <v>666</v>
      </c>
      <c r="K44" t="s">
        <v>667</v>
      </c>
      <c r="L44" t="s">
        <v>668</v>
      </c>
      <c r="M44" t="s">
        <v>23853</v>
      </c>
      <c r="N44" t="s">
        <v>639</v>
      </c>
      <c r="O44" t="s">
        <v>656</v>
      </c>
      <c r="P44" t="s">
        <v>26</v>
      </c>
      <c r="Q44" t="s">
        <v>652</v>
      </c>
      <c r="R44" t="s">
        <v>640</v>
      </c>
      <c r="S44" t="s">
        <v>23854</v>
      </c>
      <c r="T44" t="s">
        <v>23853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23855</v>
      </c>
      <c r="F45">
        <v>538.04999999999995</v>
      </c>
      <c r="G45">
        <v>64</v>
      </c>
      <c r="H45" t="s">
        <v>649</v>
      </c>
      <c r="I45" t="s">
        <v>23856</v>
      </c>
      <c r="J45" t="s">
        <v>23857</v>
      </c>
      <c r="K45" t="s">
        <v>20593</v>
      </c>
      <c r="L45" t="s">
        <v>23858</v>
      </c>
      <c r="M45" t="s">
        <v>23859</v>
      </c>
      <c r="N45" t="s">
        <v>639</v>
      </c>
      <c r="O45" t="s">
        <v>678</v>
      </c>
      <c r="P45" t="s">
        <v>23</v>
      </c>
      <c r="Q45" t="s">
        <v>679</v>
      </c>
      <c r="R45" t="s">
        <v>640</v>
      </c>
      <c r="S45" t="s">
        <v>23860</v>
      </c>
      <c r="T45" t="s">
        <v>23859</v>
      </c>
    </row>
    <row r="46" spans="1:22" x14ac:dyDescent="0.25">
      <c r="A46" t="s">
        <v>101</v>
      </c>
      <c r="B46" t="s">
        <v>74</v>
      </c>
      <c r="C46">
        <v>83.333333333333329</v>
      </c>
      <c r="D46">
        <v>3</v>
      </c>
      <c r="E46" t="s">
        <v>23855</v>
      </c>
      <c r="F46">
        <v>538.04999999999995</v>
      </c>
      <c r="G46">
        <v>64</v>
      </c>
      <c r="H46" t="s">
        <v>649</v>
      </c>
      <c r="I46" t="s">
        <v>23856</v>
      </c>
      <c r="J46" t="s">
        <v>23857</v>
      </c>
      <c r="K46" t="s">
        <v>20593</v>
      </c>
      <c r="L46" t="s">
        <v>23858</v>
      </c>
      <c r="M46" t="s">
        <v>23859</v>
      </c>
      <c r="N46" t="s">
        <v>639</v>
      </c>
      <c r="O46" t="s">
        <v>678</v>
      </c>
      <c r="P46" t="s">
        <v>23</v>
      </c>
      <c r="Q46" t="s">
        <v>679</v>
      </c>
      <c r="R46" t="s">
        <v>640</v>
      </c>
      <c r="S46" t="s">
        <v>23860</v>
      </c>
      <c r="T46" t="s">
        <v>23859</v>
      </c>
    </row>
    <row r="47" spans="1:22" x14ac:dyDescent="0.25">
      <c r="A47" t="s">
        <v>10</v>
      </c>
      <c r="B47" t="s">
        <v>11</v>
      </c>
      <c r="C47">
        <v>54</v>
      </c>
      <c r="D47">
        <v>1</v>
      </c>
      <c r="E47" t="s">
        <v>23855</v>
      </c>
      <c r="F47">
        <v>538.04999999999995</v>
      </c>
      <c r="G47">
        <v>64</v>
      </c>
      <c r="H47" t="s">
        <v>649</v>
      </c>
      <c r="I47" t="s">
        <v>23856</v>
      </c>
      <c r="J47" t="s">
        <v>23857</v>
      </c>
      <c r="K47" t="s">
        <v>20593</v>
      </c>
      <c r="L47" t="s">
        <v>23858</v>
      </c>
      <c r="M47" t="s">
        <v>23859</v>
      </c>
      <c r="N47" t="s">
        <v>639</v>
      </c>
      <c r="O47" t="s">
        <v>678</v>
      </c>
      <c r="P47" t="s">
        <v>23</v>
      </c>
      <c r="Q47" t="s">
        <v>679</v>
      </c>
      <c r="R47" t="s">
        <v>640</v>
      </c>
      <c r="S47" t="s">
        <v>23860</v>
      </c>
      <c r="T47" t="s">
        <v>23859</v>
      </c>
    </row>
    <row r="48" spans="1:22" x14ac:dyDescent="0.25">
      <c r="A48" t="s">
        <v>12</v>
      </c>
      <c r="B48" t="s">
        <v>13</v>
      </c>
      <c r="C48">
        <v>55</v>
      </c>
      <c r="D48">
        <v>1</v>
      </c>
      <c r="E48" t="s">
        <v>23855</v>
      </c>
      <c r="F48">
        <v>538.04999999999995</v>
      </c>
      <c r="G48">
        <v>64</v>
      </c>
      <c r="H48" t="s">
        <v>649</v>
      </c>
      <c r="I48" t="s">
        <v>23856</v>
      </c>
      <c r="J48" t="s">
        <v>23857</v>
      </c>
      <c r="K48" t="s">
        <v>20593</v>
      </c>
      <c r="L48" t="s">
        <v>23858</v>
      </c>
      <c r="M48" t="s">
        <v>23859</v>
      </c>
      <c r="N48" t="s">
        <v>639</v>
      </c>
      <c r="O48" t="s">
        <v>678</v>
      </c>
      <c r="P48" t="s">
        <v>23</v>
      </c>
      <c r="Q48" t="s">
        <v>679</v>
      </c>
      <c r="R48" t="s">
        <v>640</v>
      </c>
      <c r="S48" t="s">
        <v>23860</v>
      </c>
      <c r="T48" t="s">
        <v>23859</v>
      </c>
    </row>
    <row r="49" spans="1:20" x14ac:dyDescent="0.25">
      <c r="A49" t="s">
        <v>18</v>
      </c>
      <c r="B49" t="s">
        <v>19</v>
      </c>
      <c r="C49">
        <v>66.666666666666671</v>
      </c>
      <c r="D49">
        <v>3</v>
      </c>
      <c r="E49" t="s">
        <v>23861</v>
      </c>
      <c r="F49">
        <v>100</v>
      </c>
      <c r="G49">
        <v>0</v>
      </c>
      <c r="H49" t="s">
        <v>661</v>
      </c>
      <c r="I49" t="s">
        <v>982</v>
      </c>
      <c r="J49" t="s">
        <v>664</v>
      </c>
      <c r="K49" t="s">
        <v>639</v>
      </c>
      <c r="L49" t="s">
        <v>640</v>
      </c>
      <c r="M49" t="s">
        <v>23862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23863</v>
      </c>
      <c r="T49" t="s">
        <v>23864</v>
      </c>
    </row>
    <row r="50" spans="1:20" x14ac:dyDescent="0.25">
      <c r="A50" t="s">
        <v>18</v>
      </c>
      <c r="B50" t="s">
        <v>19</v>
      </c>
      <c r="C50">
        <v>66.666666666666671</v>
      </c>
      <c r="D50">
        <v>3</v>
      </c>
      <c r="E50" t="s">
        <v>23865</v>
      </c>
      <c r="F50">
        <v>100</v>
      </c>
      <c r="G50">
        <v>0</v>
      </c>
      <c r="H50" t="s">
        <v>661</v>
      </c>
      <c r="I50" t="s">
        <v>5905</v>
      </c>
      <c r="J50" t="s">
        <v>719</v>
      </c>
      <c r="K50" t="s">
        <v>639</v>
      </c>
      <c r="L50" t="s">
        <v>640</v>
      </c>
      <c r="M50" t="s">
        <v>23866</v>
      </c>
      <c r="N50" t="s">
        <v>639</v>
      </c>
      <c r="O50" t="s">
        <v>647</v>
      </c>
      <c r="P50" t="s">
        <v>5</v>
      </c>
      <c r="Q50" t="s">
        <v>648</v>
      </c>
      <c r="R50" t="s">
        <v>640</v>
      </c>
      <c r="S50" t="s">
        <v>23867</v>
      </c>
      <c r="T50" t="s">
        <v>23866</v>
      </c>
    </row>
    <row r="51" spans="1:20" x14ac:dyDescent="0.25">
      <c r="A51" t="s">
        <v>241</v>
      </c>
      <c r="B51" t="s">
        <v>247</v>
      </c>
      <c r="C51">
        <v>159</v>
      </c>
      <c r="D51">
        <v>1</v>
      </c>
      <c r="E51" t="s">
        <v>23868</v>
      </c>
      <c r="F51">
        <v>99</v>
      </c>
      <c r="G51">
        <v>0</v>
      </c>
      <c r="H51" t="s">
        <v>637</v>
      </c>
      <c r="I51" t="s">
        <v>23869</v>
      </c>
      <c r="J51" t="s">
        <v>707</v>
      </c>
      <c r="K51" t="s">
        <v>639</v>
      </c>
      <c r="L51" t="s">
        <v>640</v>
      </c>
      <c r="M51" t="s">
        <v>23870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23871</v>
      </c>
      <c r="T51" t="s">
        <v>23870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23872</v>
      </c>
      <c r="F52">
        <v>100</v>
      </c>
      <c r="G52">
        <v>0</v>
      </c>
      <c r="H52" t="s">
        <v>637</v>
      </c>
      <c r="I52" t="s">
        <v>982</v>
      </c>
      <c r="J52" t="s">
        <v>664</v>
      </c>
      <c r="K52" t="s">
        <v>639</v>
      </c>
      <c r="L52" t="s">
        <v>640</v>
      </c>
      <c r="M52" t="s">
        <v>23873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23874</v>
      </c>
      <c r="T52" t="s">
        <v>23875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23876</v>
      </c>
      <c r="F53">
        <v>100</v>
      </c>
      <c r="G53">
        <v>0</v>
      </c>
      <c r="H53" t="s">
        <v>637</v>
      </c>
      <c r="I53" t="s">
        <v>22652</v>
      </c>
      <c r="J53" t="s">
        <v>673</v>
      </c>
      <c r="K53" t="s">
        <v>639</v>
      </c>
      <c r="L53" t="s">
        <v>640</v>
      </c>
      <c r="M53" t="s">
        <v>23877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23878</v>
      </c>
      <c r="T53" t="s">
        <v>23877</v>
      </c>
    </row>
    <row r="54" spans="1:20" x14ac:dyDescent="0.25">
      <c r="A54" t="s">
        <v>601</v>
      </c>
      <c r="B54" t="s">
        <v>602</v>
      </c>
      <c r="C54">
        <v>159</v>
      </c>
      <c r="D54">
        <v>1</v>
      </c>
      <c r="E54" t="s">
        <v>23879</v>
      </c>
      <c r="F54">
        <v>99</v>
      </c>
      <c r="G54">
        <v>0</v>
      </c>
      <c r="H54" t="s">
        <v>637</v>
      </c>
      <c r="I54" t="s">
        <v>23880</v>
      </c>
      <c r="J54" t="s">
        <v>767</v>
      </c>
      <c r="K54" t="s">
        <v>639</v>
      </c>
      <c r="L54" t="s">
        <v>640</v>
      </c>
      <c r="M54" t="s">
        <v>23881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23882</v>
      </c>
      <c r="T54" t="s">
        <v>23881</v>
      </c>
    </row>
    <row r="55" spans="1:20" x14ac:dyDescent="0.25">
      <c r="A55" t="s">
        <v>601</v>
      </c>
      <c r="B55" t="s">
        <v>602</v>
      </c>
      <c r="C55">
        <v>159</v>
      </c>
      <c r="D55">
        <v>1</v>
      </c>
      <c r="E55" t="s">
        <v>23883</v>
      </c>
      <c r="F55">
        <v>198</v>
      </c>
      <c r="G55">
        <v>0</v>
      </c>
      <c r="H55" t="s">
        <v>637</v>
      </c>
      <c r="I55" t="s">
        <v>23884</v>
      </c>
      <c r="J55" t="s">
        <v>708</v>
      </c>
      <c r="K55" t="s">
        <v>639</v>
      </c>
      <c r="L55" t="s">
        <v>640</v>
      </c>
      <c r="M55" t="s">
        <v>23885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23886</v>
      </c>
      <c r="T55" t="s">
        <v>23885</v>
      </c>
    </row>
    <row r="56" spans="1:20" x14ac:dyDescent="0.25">
      <c r="A56" t="s">
        <v>240</v>
      </c>
      <c r="B56" t="s">
        <v>246</v>
      </c>
      <c r="C56">
        <v>159</v>
      </c>
      <c r="D56">
        <v>1</v>
      </c>
      <c r="E56" t="s">
        <v>23883</v>
      </c>
      <c r="F56">
        <v>198</v>
      </c>
      <c r="G56">
        <v>0</v>
      </c>
      <c r="H56" t="s">
        <v>637</v>
      </c>
      <c r="I56" t="s">
        <v>23884</v>
      </c>
      <c r="J56" t="s">
        <v>708</v>
      </c>
      <c r="K56" t="s">
        <v>639</v>
      </c>
      <c r="L56" t="s">
        <v>640</v>
      </c>
      <c r="M56" t="s">
        <v>23885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23886</v>
      </c>
      <c r="T56" t="s">
        <v>23885</v>
      </c>
    </row>
    <row r="57" spans="1:20" x14ac:dyDescent="0.25">
      <c r="A57" t="s">
        <v>601</v>
      </c>
      <c r="B57" t="s">
        <v>602</v>
      </c>
      <c r="C57">
        <v>139</v>
      </c>
      <c r="D57">
        <v>1</v>
      </c>
      <c r="E57" t="s">
        <v>23887</v>
      </c>
      <c r="F57">
        <v>399</v>
      </c>
      <c r="G57">
        <v>0</v>
      </c>
      <c r="H57" t="s">
        <v>637</v>
      </c>
      <c r="I57" t="s">
        <v>23888</v>
      </c>
      <c r="J57" t="s">
        <v>697</v>
      </c>
      <c r="K57" t="s">
        <v>639</v>
      </c>
      <c r="L57" t="s">
        <v>640</v>
      </c>
      <c r="M57" t="s">
        <v>23889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23890</v>
      </c>
      <c r="T57" t="s">
        <v>23889</v>
      </c>
    </row>
    <row r="58" spans="1:20" x14ac:dyDescent="0.25">
      <c r="A58" t="s">
        <v>241</v>
      </c>
      <c r="B58" t="s">
        <v>247</v>
      </c>
      <c r="C58">
        <v>139</v>
      </c>
      <c r="D58">
        <v>1</v>
      </c>
      <c r="E58" t="s">
        <v>23887</v>
      </c>
      <c r="F58">
        <v>399</v>
      </c>
      <c r="G58">
        <v>0</v>
      </c>
      <c r="H58" t="s">
        <v>637</v>
      </c>
      <c r="I58" t="s">
        <v>23888</v>
      </c>
      <c r="J58" t="s">
        <v>697</v>
      </c>
      <c r="K58" t="s">
        <v>639</v>
      </c>
      <c r="L58" t="s">
        <v>640</v>
      </c>
      <c r="M58" t="s">
        <v>23889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23890</v>
      </c>
      <c r="T58" t="s">
        <v>23889</v>
      </c>
    </row>
    <row r="59" spans="1:20" x14ac:dyDescent="0.25">
      <c r="A59" t="s">
        <v>240</v>
      </c>
      <c r="B59" t="s">
        <v>246</v>
      </c>
      <c r="C59">
        <v>139</v>
      </c>
      <c r="D59">
        <v>1</v>
      </c>
      <c r="E59" t="s">
        <v>23887</v>
      </c>
      <c r="F59">
        <v>399</v>
      </c>
      <c r="G59">
        <v>0</v>
      </c>
      <c r="H59" t="s">
        <v>637</v>
      </c>
      <c r="I59" t="s">
        <v>23888</v>
      </c>
      <c r="J59" t="s">
        <v>697</v>
      </c>
      <c r="K59" t="s">
        <v>639</v>
      </c>
      <c r="L59" t="s">
        <v>640</v>
      </c>
      <c r="M59" t="s">
        <v>23889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23890</v>
      </c>
      <c r="T59" t="s">
        <v>23889</v>
      </c>
    </row>
    <row r="60" spans="1:20" x14ac:dyDescent="0.25">
      <c r="A60" t="s">
        <v>239</v>
      </c>
      <c r="B60" t="s">
        <v>245</v>
      </c>
      <c r="C60">
        <v>139</v>
      </c>
      <c r="D60">
        <v>1</v>
      </c>
      <c r="E60" t="s">
        <v>23887</v>
      </c>
      <c r="F60">
        <v>399</v>
      </c>
      <c r="G60">
        <v>0</v>
      </c>
      <c r="H60" t="s">
        <v>637</v>
      </c>
      <c r="I60" t="s">
        <v>23888</v>
      </c>
      <c r="J60" t="s">
        <v>697</v>
      </c>
      <c r="K60" t="s">
        <v>639</v>
      </c>
      <c r="L60" t="s">
        <v>640</v>
      </c>
      <c r="M60" t="s">
        <v>23889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23890</v>
      </c>
      <c r="T60" t="s">
        <v>23889</v>
      </c>
    </row>
    <row r="61" spans="1:20" x14ac:dyDescent="0.25">
      <c r="A61" t="s">
        <v>601</v>
      </c>
      <c r="B61" t="s">
        <v>602</v>
      </c>
      <c r="C61">
        <v>159</v>
      </c>
      <c r="D61">
        <v>1</v>
      </c>
      <c r="E61" t="s">
        <v>23891</v>
      </c>
      <c r="F61">
        <v>133</v>
      </c>
      <c r="G61">
        <v>34</v>
      </c>
      <c r="H61" t="s">
        <v>637</v>
      </c>
      <c r="I61" t="s">
        <v>22105</v>
      </c>
      <c r="J61" t="s">
        <v>732</v>
      </c>
      <c r="K61" t="s">
        <v>639</v>
      </c>
      <c r="L61" t="s">
        <v>640</v>
      </c>
      <c r="M61" t="s">
        <v>23892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23893</v>
      </c>
      <c r="T61" t="s">
        <v>23892</v>
      </c>
    </row>
    <row r="62" spans="1:20" x14ac:dyDescent="0.25">
      <c r="A62" t="s">
        <v>601</v>
      </c>
      <c r="B62" t="s">
        <v>602</v>
      </c>
      <c r="C62">
        <v>159</v>
      </c>
      <c r="D62">
        <v>1</v>
      </c>
      <c r="E62" t="s">
        <v>23894</v>
      </c>
      <c r="F62">
        <v>99</v>
      </c>
      <c r="G62">
        <v>0</v>
      </c>
      <c r="H62" t="s">
        <v>637</v>
      </c>
      <c r="I62" t="s">
        <v>23895</v>
      </c>
      <c r="J62" t="s">
        <v>675</v>
      </c>
      <c r="K62" t="s">
        <v>639</v>
      </c>
      <c r="L62" t="s">
        <v>640</v>
      </c>
      <c r="M62" t="s">
        <v>23896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23897</v>
      </c>
      <c r="T62" t="s">
        <v>23896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23898</v>
      </c>
      <c r="F63">
        <v>100</v>
      </c>
      <c r="G63">
        <v>0</v>
      </c>
      <c r="H63" t="s">
        <v>637</v>
      </c>
      <c r="I63" t="s">
        <v>23899</v>
      </c>
      <c r="J63" t="s">
        <v>721</v>
      </c>
      <c r="K63" t="s">
        <v>639</v>
      </c>
      <c r="L63" t="s">
        <v>640</v>
      </c>
      <c r="M63" t="s">
        <v>23900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23901</v>
      </c>
      <c r="T63" t="s">
        <v>23900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23902</v>
      </c>
      <c r="F64">
        <v>200</v>
      </c>
      <c r="G64">
        <v>0</v>
      </c>
      <c r="H64" t="s">
        <v>637</v>
      </c>
      <c r="I64" t="s">
        <v>23903</v>
      </c>
      <c r="J64" t="s">
        <v>746</v>
      </c>
      <c r="K64" t="s">
        <v>639</v>
      </c>
      <c r="L64" t="s">
        <v>640</v>
      </c>
      <c r="M64" t="s">
        <v>23904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23905</v>
      </c>
      <c r="T64" t="s">
        <v>23904</v>
      </c>
    </row>
    <row r="65" spans="1:20" x14ac:dyDescent="0.25">
      <c r="A65" t="s">
        <v>241</v>
      </c>
      <c r="B65" t="s">
        <v>247</v>
      </c>
      <c r="C65">
        <v>159</v>
      </c>
      <c r="D65">
        <v>1</v>
      </c>
      <c r="E65" t="s">
        <v>23906</v>
      </c>
      <c r="F65">
        <v>198</v>
      </c>
      <c r="G65">
        <v>0</v>
      </c>
      <c r="H65" t="s">
        <v>637</v>
      </c>
      <c r="I65" t="s">
        <v>23907</v>
      </c>
      <c r="J65" t="s">
        <v>826</v>
      </c>
      <c r="K65" t="s">
        <v>639</v>
      </c>
      <c r="L65" t="s">
        <v>640</v>
      </c>
      <c r="M65" t="s">
        <v>23908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23909</v>
      </c>
      <c r="T65" t="s">
        <v>23908</v>
      </c>
    </row>
    <row r="66" spans="1:20" x14ac:dyDescent="0.25">
      <c r="A66" t="s">
        <v>239</v>
      </c>
      <c r="B66" t="s">
        <v>245</v>
      </c>
      <c r="C66">
        <v>159</v>
      </c>
      <c r="D66">
        <v>1</v>
      </c>
      <c r="E66" t="s">
        <v>23906</v>
      </c>
      <c r="F66">
        <v>198</v>
      </c>
      <c r="G66">
        <v>0</v>
      </c>
      <c r="H66" t="s">
        <v>637</v>
      </c>
      <c r="I66" t="s">
        <v>23907</v>
      </c>
      <c r="J66" t="s">
        <v>826</v>
      </c>
      <c r="K66" t="s">
        <v>639</v>
      </c>
      <c r="L66" t="s">
        <v>640</v>
      </c>
      <c r="M66" t="s">
        <v>23908</v>
      </c>
      <c r="N66" t="s">
        <v>639</v>
      </c>
      <c r="O66" t="s">
        <v>647</v>
      </c>
      <c r="P66" t="s">
        <v>5</v>
      </c>
      <c r="Q66" t="s">
        <v>648</v>
      </c>
      <c r="R66" t="s">
        <v>640</v>
      </c>
      <c r="S66" t="s">
        <v>23909</v>
      </c>
      <c r="T66" t="s">
        <v>23908</v>
      </c>
    </row>
    <row r="67" spans="1:20" x14ac:dyDescent="0.25">
      <c r="A67" t="s">
        <v>241</v>
      </c>
      <c r="B67" t="s">
        <v>247</v>
      </c>
      <c r="C67">
        <v>159</v>
      </c>
      <c r="D67">
        <v>1</v>
      </c>
      <c r="E67" t="s">
        <v>23910</v>
      </c>
      <c r="F67">
        <v>99</v>
      </c>
      <c r="G67">
        <v>0</v>
      </c>
      <c r="H67" t="s">
        <v>637</v>
      </c>
      <c r="I67" t="s">
        <v>16083</v>
      </c>
      <c r="J67" t="s">
        <v>653</v>
      </c>
      <c r="K67" t="s">
        <v>639</v>
      </c>
      <c r="L67" t="s">
        <v>640</v>
      </c>
      <c r="M67" t="s">
        <v>23911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23912</v>
      </c>
      <c r="T67" t="s">
        <v>23911</v>
      </c>
    </row>
    <row r="68" spans="1:20" x14ac:dyDescent="0.25">
      <c r="A68" t="s">
        <v>239</v>
      </c>
      <c r="B68" t="s">
        <v>245</v>
      </c>
      <c r="C68">
        <v>0</v>
      </c>
      <c r="D68">
        <v>1</v>
      </c>
      <c r="E68" t="s">
        <v>23913</v>
      </c>
      <c r="F68">
        <v>0</v>
      </c>
      <c r="G68">
        <v>0</v>
      </c>
      <c r="H68" t="s">
        <v>637</v>
      </c>
      <c r="I68" t="s">
        <v>23914</v>
      </c>
      <c r="J68" t="s">
        <v>698</v>
      </c>
      <c r="K68" t="s">
        <v>639</v>
      </c>
      <c r="L68" t="s">
        <v>640</v>
      </c>
      <c r="M68" t="s">
        <v>23915</v>
      </c>
      <c r="N68" t="s">
        <v>639</v>
      </c>
      <c r="O68" t="s">
        <v>647</v>
      </c>
      <c r="P68" t="s">
        <v>5</v>
      </c>
      <c r="Q68" t="s">
        <v>648</v>
      </c>
      <c r="R68" t="s">
        <v>640</v>
      </c>
      <c r="S68" t="s">
        <v>23916</v>
      </c>
      <c r="T68" t="s">
        <v>23915</v>
      </c>
    </row>
    <row r="69" spans="1:20" x14ac:dyDescent="0.25">
      <c r="A69" t="s">
        <v>77</v>
      </c>
      <c r="B69" t="s">
        <v>78</v>
      </c>
      <c r="C69">
        <v>33.333333333333336</v>
      </c>
      <c r="D69">
        <v>3</v>
      </c>
      <c r="E69" t="s">
        <v>23917</v>
      </c>
      <c r="F69">
        <v>134.99</v>
      </c>
      <c r="G69">
        <v>0</v>
      </c>
      <c r="H69" t="s">
        <v>637</v>
      </c>
      <c r="I69" t="s">
        <v>23918</v>
      </c>
      <c r="J69" t="s">
        <v>658</v>
      </c>
      <c r="K69" t="s">
        <v>639</v>
      </c>
      <c r="L69" t="s">
        <v>640</v>
      </c>
      <c r="M69" t="s">
        <v>23919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23920</v>
      </c>
      <c r="T69" t="s">
        <v>23919</v>
      </c>
    </row>
    <row r="70" spans="1:20" x14ac:dyDescent="0.25">
      <c r="A70" t="s">
        <v>22</v>
      </c>
      <c r="B70" t="s">
        <v>27</v>
      </c>
      <c r="C70">
        <v>66.333333333333329</v>
      </c>
      <c r="D70">
        <v>3</v>
      </c>
      <c r="E70" t="s">
        <v>23921</v>
      </c>
      <c r="F70">
        <v>0</v>
      </c>
      <c r="G70">
        <v>0</v>
      </c>
      <c r="H70" t="s">
        <v>637</v>
      </c>
      <c r="I70" t="s">
        <v>3688</v>
      </c>
      <c r="J70" t="s">
        <v>654</v>
      </c>
      <c r="K70" t="s">
        <v>639</v>
      </c>
      <c r="L70" t="s">
        <v>640</v>
      </c>
      <c r="M70" t="s">
        <v>23919</v>
      </c>
      <c r="N70" t="s">
        <v>639</v>
      </c>
      <c r="O70" t="s">
        <v>662</v>
      </c>
      <c r="P70" t="s">
        <v>5</v>
      </c>
      <c r="Q70" t="s">
        <v>648</v>
      </c>
      <c r="R70" t="s">
        <v>640</v>
      </c>
      <c r="S70" t="s">
        <v>23922</v>
      </c>
      <c r="T70" t="s">
        <v>23919</v>
      </c>
    </row>
    <row r="71" spans="1:20" x14ac:dyDescent="0.25">
      <c r="A71" t="s">
        <v>77</v>
      </c>
      <c r="B71" t="s">
        <v>78</v>
      </c>
      <c r="C71">
        <v>48</v>
      </c>
      <c r="D71">
        <v>1</v>
      </c>
      <c r="E71" t="s">
        <v>23923</v>
      </c>
      <c r="F71">
        <v>83</v>
      </c>
      <c r="G71">
        <v>35</v>
      </c>
      <c r="H71" t="s">
        <v>649</v>
      </c>
      <c r="I71" t="s">
        <v>21603</v>
      </c>
      <c r="J71" t="s">
        <v>23924</v>
      </c>
      <c r="K71" t="s">
        <v>843</v>
      </c>
      <c r="L71" t="s">
        <v>8492</v>
      </c>
      <c r="M71" t="s">
        <v>23925</v>
      </c>
      <c r="N71" t="s">
        <v>639</v>
      </c>
      <c r="O71" t="s">
        <v>651</v>
      </c>
      <c r="P71" t="s">
        <v>26</v>
      </c>
      <c r="Q71" t="s">
        <v>652</v>
      </c>
      <c r="R71" t="s">
        <v>640</v>
      </c>
      <c r="S71" t="s">
        <v>23926</v>
      </c>
      <c r="T71" t="s">
        <v>23925</v>
      </c>
    </row>
    <row r="72" spans="1:20" x14ac:dyDescent="0.25">
      <c r="A72" t="s">
        <v>241</v>
      </c>
      <c r="B72" t="s">
        <v>247</v>
      </c>
      <c r="C72">
        <v>0</v>
      </c>
      <c r="D72">
        <v>1</v>
      </c>
      <c r="E72" t="s">
        <v>23927</v>
      </c>
      <c r="F72">
        <v>0</v>
      </c>
      <c r="G72">
        <v>0</v>
      </c>
      <c r="H72" t="s">
        <v>637</v>
      </c>
      <c r="I72" t="s">
        <v>23928</v>
      </c>
      <c r="J72" t="s">
        <v>15079</v>
      </c>
      <c r="K72" t="s">
        <v>639</v>
      </c>
      <c r="L72" t="s">
        <v>640</v>
      </c>
      <c r="M72" t="s">
        <v>23925</v>
      </c>
      <c r="N72" t="s">
        <v>639</v>
      </c>
      <c r="O72" t="s">
        <v>647</v>
      </c>
      <c r="P72" t="s">
        <v>5</v>
      </c>
      <c r="Q72" t="s">
        <v>648</v>
      </c>
      <c r="R72" t="s">
        <v>640</v>
      </c>
      <c r="S72" t="s">
        <v>23929</v>
      </c>
      <c r="T72" t="s">
        <v>23925</v>
      </c>
    </row>
    <row r="73" spans="1:20" x14ac:dyDescent="0.25">
      <c r="A73" t="s">
        <v>239</v>
      </c>
      <c r="B73" t="s">
        <v>245</v>
      </c>
      <c r="C73">
        <v>159</v>
      </c>
      <c r="D73">
        <v>1</v>
      </c>
      <c r="E73" t="s">
        <v>23930</v>
      </c>
      <c r="F73">
        <v>99</v>
      </c>
      <c r="G73">
        <v>0</v>
      </c>
      <c r="H73" t="s">
        <v>637</v>
      </c>
      <c r="I73" t="s">
        <v>23931</v>
      </c>
      <c r="J73" t="s">
        <v>726</v>
      </c>
      <c r="K73" t="s">
        <v>639</v>
      </c>
      <c r="L73" t="s">
        <v>640</v>
      </c>
      <c r="M73" t="s">
        <v>23932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23933</v>
      </c>
      <c r="T73" t="s">
        <v>23932</v>
      </c>
    </row>
    <row r="74" spans="1:20" x14ac:dyDescent="0.25">
      <c r="A74" t="s">
        <v>516</v>
      </c>
      <c r="B74" t="s">
        <v>120</v>
      </c>
      <c r="C74">
        <v>75</v>
      </c>
      <c r="D74">
        <v>1</v>
      </c>
      <c r="E74" t="s">
        <v>23934</v>
      </c>
      <c r="F74">
        <v>142</v>
      </c>
      <c r="G74">
        <v>67</v>
      </c>
      <c r="H74" t="s">
        <v>649</v>
      </c>
      <c r="I74" t="s">
        <v>4677</v>
      </c>
      <c r="J74" t="s">
        <v>23935</v>
      </c>
      <c r="K74" t="s">
        <v>12835</v>
      </c>
      <c r="L74" t="s">
        <v>737</v>
      </c>
      <c r="M74" t="s">
        <v>23936</v>
      </c>
      <c r="N74" t="s">
        <v>639</v>
      </c>
      <c r="O74" t="s">
        <v>651</v>
      </c>
      <c r="P74" t="s">
        <v>26</v>
      </c>
      <c r="Q74" t="s">
        <v>652</v>
      </c>
      <c r="R74" t="s">
        <v>640</v>
      </c>
      <c r="S74" t="s">
        <v>23937</v>
      </c>
      <c r="T74" t="s">
        <v>23936</v>
      </c>
    </row>
    <row r="75" spans="1:20" x14ac:dyDescent="0.25">
      <c r="A75" t="s">
        <v>18</v>
      </c>
      <c r="B75" t="s">
        <v>19</v>
      </c>
      <c r="C75">
        <v>66.666666666666671</v>
      </c>
      <c r="D75">
        <v>3</v>
      </c>
      <c r="E75" t="s">
        <v>23938</v>
      </c>
      <c r="F75">
        <v>100</v>
      </c>
      <c r="G75">
        <v>0</v>
      </c>
      <c r="H75" t="s">
        <v>637</v>
      </c>
      <c r="I75" t="s">
        <v>23939</v>
      </c>
      <c r="J75" t="s">
        <v>685</v>
      </c>
      <c r="K75" t="s">
        <v>639</v>
      </c>
      <c r="L75" t="s">
        <v>640</v>
      </c>
      <c r="M75" t="s">
        <v>23940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23941</v>
      </c>
      <c r="T75" t="s">
        <v>23940</v>
      </c>
    </row>
    <row r="76" spans="1:20" x14ac:dyDescent="0.25">
      <c r="A76" t="s">
        <v>241</v>
      </c>
      <c r="B76" t="s">
        <v>247</v>
      </c>
      <c r="C76">
        <v>159</v>
      </c>
      <c r="D76">
        <v>1</v>
      </c>
      <c r="E76" t="s">
        <v>23942</v>
      </c>
      <c r="F76">
        <v>99</v>
      </c>
      <c r="G76">
        <v>0</v>
      </c>
      <c r="H76" t="s">
        <v>637</v>
      </c>
      <c r="I76" t="s">
        <v>23943</v>
      </c>
      <c r="J76" t="s">
        <v>663</v>
      </c>
      <c r="K76" t="s">
        <v>639</v>
      </c>
      <c r="L76" t="s">
        <v>640</v>
      </c>
      <c r="M76" t="s">
        <v>23940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23944</v>
      </c>
      <c r="T76" t="s">
        <v>23940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23945</v>
      </c>
      <c r="F77">
        <v>100</v>
      </c>
      <c r="G77">
        <v>0</v>
      </c>
      <c r="H77" t="s">
        <v>637</v>
      </c>
      <c r="I77" t="s">
        <v>23946</v>
      </c>
      <c r="J77" t="s">
        <v>727</v>
      </c>
      <c r="K77" t="s">
        <v>639</v>
      </c>
      <c r="L77" t="s">
        <v>640</v>
      </c>
      <c r="M77" t="s">
        <v>23947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23948</v>
      </c>
      <c r="T77" t="s">
        <v>23940</v>
      </c>
    </row>
    <row r="78" spans="1:20" x14ac:dyDescent="0.25">
      <c r="A78" t="s">
        <v>601</v>
      </c>
      <c r="B78" t="s">
        <v>602</v>
      </c>
      <c r="C78">
        <v>159</v>
      </c>
      <c r="D78">
        <v>2</v>
      </c>
      <c r="E78" t="s">
        <v>23949</v>
      </c>
      <c r="F78">
        <v>198</v>
      </c>
      <c r="G78">
        <v>0</v>
      </c>
      <c r="H78" t="s">
        <v>637</v>
      </c>
      <c r="I78" t="s">
        <v>23950</v>
      </c>
      <c r="J78" t="s">
        <v>664</v>
      </c>
      <c r="K78" t="s">
        <v>639</v>
      </c>
      <c r="L78" t="s">
        <v>640</v>
      </c>
      <c r="M78" t="s">
        <v>23951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23952</v>
      </c>
      <c r="T78" t="s">
        <v>23951</v>
      </c>
    </row>
    <row r="79" spans="1:20" x14ac:dyDescent="0.25">
      <c r="A79" t="s">
        <v>240</v>
      </c>
      <c r="B79" t="s">
        <v>246</v>
      </c>
      <c r="C79">
        <v>159</v>
      </c>
      <c r="D79">
        <v>1</v>
      </c>
      <c r="E79" t="s">
        <v>23953</v>
      </c>
      <c r="F79">
        <v>129</v>
      </c>
      <c r="G79">
        <v>0</v>
      </c>
      <c r="H79" t="s">
        <v>637</v>
      </c>
      <c r="I79" t="s">
        <v>23954</v>
      </c>
      <c r="J79" t="s">
        <v>653</v>
      </c>
      <c r="K79" t="s">
        <v>639</v>
      </c>
      <c r="L79" t="s">
        <v>640</v>
      </c>
      <c r="M79" t="s">
        <v>23955</v>
      </c>
      <c r="N79" t="s">
        <v>639</v>
      </c>
      <c r="O79" t="s">
        <v>647</v>
      </c>
      <c r="P79" t="s">
        <v>5</v>
      </c>
      <c r="Q79" t="s">
        <v>648</v>
      </c>
      <c r="R79" t="s">
        <v>640</v>
      </c>
      <c r="S79" t="s">
        <v>23956</v>
      </c>
      <c r="T79" t="s">
        <v>23955</v>
      </c>
    </row>
    <row r="80" spans="1:20" x14ac:dyDescent="0.25">
      <c r="A80" t="s">
        <v>18</v>
      </c>
      <c r="B80" t="s">
        <v>19</v>
      </c>
      <c r="C80">
        <v>33</v>
      </c>
      <c r="D80">
        <v>10</v>
      </c>
      <c r="E80" t="s">
        <v>23957</v>
      </c>
      <c r="F80">
        <v>528</v>
      </c>
      <c r="G80">
        <v>0</v>
      </c>
      <c r="H80" t="s">
        <v>649</v>
      </c>
      <c r="I80" t="s">
        <v>23958</v>
      </c>
      <c r="J80" t="s">
        <v>23959</v>
      </c>
      <c r="K80" t="s">
        <v>809</v>
      </c>
      <c r="L80" t="s">
        <v>4957</v>
      </c>
      <c r="M80" t="s">
        <v>23960</v>
      </c>
      <c r="N80" t="s">
        <v>639</v>
      </c>
      <c r="O80" t="s">
        <v>651</v>
      </c>
      <c r="P80" t="s">
        <v>26</v>
      </c>
      <c r="Q80" t="s">
        <v>652</v>
      </c>
      <c r="R80" t="s">
        <v>640</v>
      </c>
      <c r="S80" t="s">
        <v>23961</v>
      </c>
      <c r="T80" t="s">
        <v>23962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23957</v>
      </c>
      <c r="F81">
        <v>528</v>
      </c>
      <c r="G81">
        <v>0</v>
      </c>
      <c r="H81" t="s">
        <v>649</v>
      </c>
      <c r="I81" t="s">
        <v>23958</v>
      </c>
      <c r="J81" t="s">
        <v>23959</v>
      </c>
      <c r="K81" t="s">
        <v>809</v>
      </c>
      <c r="L81" t="s">
        <v>4957</v>
      </c>
      <c r="M81" t="s">
        <v>23960</v>
      </c>
      <c r="N81" t="s">
        <v>639</v>
      </c>
      <c r="O81" t="s">
        <v>651</v>
      </c>
      <c r="P81" t="s">
        <v>26</v>
      </c>
      <c r="Q81" t="s">
        <v>652</v>
      </c>
      <c r="R81" t="s">
        <v>640</v>
      </c>
      <c r="S81" t="s">
        <v>23961</v>
      </c>
      <c r="T81" t="s">
        <v>23962</v>
      </c>
    </row>
    <row r="82" spans="1:20" x14ac:dyDescent="0.25">
      <c r="A82" t="s">
        <v>241</v>
      </c>
      <c r="B82" t="s">
        <v>247</v>
      </c>
      <c r="C82">
        <v>159</v>
      </c>
      <c r="D82">
        <v>1</v>
      </c>
      <c r="E82" t="s">
        <v>23963</v>
      </c>
      <c r="F82">
        <v>129</v>
      </c>
      <c r="G82">
        <v>0</v>
      </c>
      <c r="H82" t="s">
        <v>637</v>
      </c>
      <c r="I82" t="s">
        <v>9150</v>
      </c>
      <c r="J82" t="s">
        <v>659</v>
      </c>
      <c r="K82" t="s">
        <v>639</v>
      </c>
      <c r="L82" t="s">
        <v>640</v>
      </c>
      <c r="M82" t="s">
        <v>23964</v>
      </c>
      <c r="N82" t="s">
        <v>639</v>
      </c>
      <c r="O82" t="s">
        <v>647</v>
      </c>
      <c r="P82" t="s">
        <v>5</v>
      </c>
      <c r="Q82" t="s">
        <v>648</v>
      </c>
      <c r="R82" t="s">
        <v>640</v>
      </c>
      <c r="S82" t="s">
        <v>23965</v>
      </c>
      <c r="T82" t="s">
        <v>23964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23966</v>
      </c>
      <c r="F83">
        <v>107</v>
      </c>
      <c r="G83">
        <v>7</v>
      </c>
      <c r="H83" t="s">
        <v>637</v>
      </c>
      <c r="I83" t="s">
        <v>23967</v>
      </c>
      <c r="J83" t="s">
        <v>653</v>
      </c>
      <c r="K83" t="s">
        <v>639</v>
      </c>
      <c r="L83" t="s">
        <v>640</v>
      </c>
      <c r="M83" t="s">
        <v>23962</v>
      </c>
      <c r="N83" t="s">
        <v>639</v>
      </c>
      <c r="O83" t="s">
        <v>647</v>
      </c>
      <c r="P83" t="s">
        <v>5</v>
      </c>
      <c r="Q83" t="s">
        <v>648</v>
      </c>
      <c r="R83" t="s">
        <v>640</v>
      </c>
      <c r="S83" t="s">
        <v>23968</v>
      </c>
      <c r="T83" t="s">
        <v>23969</v>
      </c>
    </row>
    <row r="84" spans="1:20" x14ac:dyDescent="0.25">
      <c r="A84" t="s">
        <v>18</v>
      </c>
      <c r="B84" t="s">
        <v>19</v>
      </c>
      <c r="C84">
        <v>66.666666666666671</v>
      </c>
      <c r="D84">
        <v>3</v>
      </c>
      <c r="E84" t="s">
        <v>23970</v>
      </c>
      <c r="F84">
        <v>129</v>
      </c>
      <c r="G84">
        <v>0</v>
      </c>
      <c r="H84" t="s">
        <v>637</v>
      </c>
      <c r="I84" t="s">
        <v>23971</v>
      </c>
      <c r="J84" t="s">
        <v>884</v>
      </c>
      <c r="K84" t="s">
        <v>639</v>
      </c>
      <c r="L84" t="s">
        <v>640</v>
      </c>
      <c r="M84" t="s">
        <v>23972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23973</v>
      </c>
      <c r="T84" t="s">
        <v>23972</v>
      </c>
    </row>
    <row r="85" spans="1:20" x14ac:dyDescent="0.25">
      <c r="A85" t="s">
        <v>22</v>
      </c>
      <c r="B85" t="s">
        <v>27</v>
      </c>
      <c r="C85">
        <v>66.333333333333329</v>
      </c>
      <c r="D85">
        <v>3</v>
      </c>
      <c r="E85" t="s">
        <v>23974</v>
      </c>
      <c r="F85">
        <v>197</v>
      </c>
      <c r="G85">
        <v>0</v>
      </c>
      <c r="H85" t="s">
        <v>637</v>
      </c>
      <c r="I85" t="s">
        <v>23975</v>
      </c>
      <c r="J85" t="s">
        <v>675</v>
      </c>
      <c r="K85" t="s">
        <v>639</v>
      </c>
      <c r="L85" t="s">
        <v>640</v>
      </c>
      <c r="M85" t="s">
        <v>23976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23977</v>
      </c>
      <c r="T85" t="s">
        <v>23978</v>
      </c>
    </row>
    <row r="86" spans="1:20" x14ac:dyDescent="0.25">
      <c r="A86" t="s">
        <v>240</v>
      </c>
      <c r="B86" t="s">
        <v>246</v>
      </c>
      <c r="C86">
        <v>159</v>
      </c>
      <c r="D86">
        <v>1</v>
      </c>
      <c r="E86" t="s">
        <v>23979</v>
      </c>
      <c r="F86">
        <v>99</v>
      </c>
      <c r="G86">
        <v>0</v>
      </c>
      <c r="H86" t="s">
        <v>637</v>
      </c>
      <c r="I86" t="s">
        <v>16185</v>
      </c>
      <c r="J86" t="s">
        <v>712</v>
      </c>
      <c r="K86" t="s">
        <v>639</v>
      </c>
      <c r="L86" t="s">
        <v>640</v>
      </c>
      <c r="M86" t="s">
        <v>23976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23980</v>
      </c>
      <c r="T86" t="s">
        <v>23976</v>
      </c>
    </row>
    <row r="87" spans="1:20" x14ac:dyDescent="0.25">
      <c r="A87" t="s">
        <v>239</v>
      </c>
      <c r="B87" t="s">
        <v>245</v>
      </c>
      <c r="C87">
        <v>159</v>
      </c>
      <c r="D87">
        <v>1</v>
      </c>
      <c r="E87" t="s">
        <v>23981</v>
      </c>
      <c r="F87">
        <v>99</v>
      </c>
      <c r="G87">
        <v>0</v>
      </c>
      <c r="H87" t="s">
        <v>637</v>
      </c>
      <c r="I87" t="s">
        <v>6350</v>
      </c>
      <c r="J87" t="s">
        <v>653</v>
      </c>
      <c r="K87" t="s">
        <v>639</v>
      </c>
      <c r="L87" t="s">
        <v>640</v>
      </c>
      <c r="M87" t="s">
        <v>23982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23983</v>
      </c>
      <c r="T87" t="s">
        <v>23982</v>
      </c>
    </row>
    <row r="88" spans="1:20" x14ac:dyDescent="0.25">
      <c r="A88" t="s">
        <v>239</v>
      </c>
      <c r="B88" t="s">
        <v>245</v>
      </c>
      <c r="C88">
        <v>159</v>
      </c>
      <c r="D88">
        <v>2</v>
      </c>
      <c r="E88" t="s">
        <v>23984</v>
      </c>
      <c r="F88">
        <v>198</v>
      </c>
      <c r="G88">
        <v>0</v>
      </c>
      <c r="H88" t="s">
        <v>637</v>
      </c>
      <c r="I88" t="s">
        <v>23985</v>
      </c>
      <c r="J88" t="s">
        <v>673</v>
      </c>
      <c r="K88" t="s">
        <v>639</v>
      </c>
      <c r="L88" t="s">
        <v>640</v>
      </c>
      <c r="M88" t="s">
        <v>23986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23987</v>
      </c>
      <c r="T88" t="s">
        <v>23986</v>
      </c>
    </row>
    <row r="89" spans="1:20" x14ac:dyDescent="0.25">
      <c r="A89" t="s">
        <v>239</v>
      </c>
      <c r="B89" t="s">
        <v>245</v>
      </c>
      <c r="C89">
        <v>159</v>
      </c>
      <c r="D89">
        <v>1</v>
      </c>
      <c r="E89" t="s">
        <v>23988</v>
      </c>
      <c r="F89">
        <v>99</v>
      </c>
      <c r="G89">
        <v>0</v>
      </c>
      <c r="H89" t="s">
        <v>637</v>
      </c>
      <c r="I89" t="s">
        <v>4515</v>
      </c>
      <c r="J89" t="s">
        <v>683</v>
      </c>
      <c r="K89" t="s">
        <v>639</v>
      </c>
      <c r="L89" t="s">
        <v>640</v>
      </c>
      <c r="M89" t="s">
        <v>23989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23990</v>
      </c>
      <c r="T89" t="s">
        <v>23989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23991</v>
      </c>
      <c r="F90">
        <v>100</v>
      </c>
      <c r="G90">
        <v>0</v>
      </c>
      <c r="H90" t="s">
        <v>637</v>
      </c>
      <c r="I90" t="s">
        <v>23992</v>
      </c>
      <c r="J90" t="s">
        <v>646</v>
      </c>
      <c r="K90" t="s">
        <v>639</v>
      </c>
      <c r="L90" t="s">
        <v>640</v>
      </c>
      <c r="M90" t="s">
        <v>23993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23994</v>
      </c>
      <c r="T90" t="s">
        <v>23993</v>
      </c>
    </row>
    <row r="91" spans="1:20" x14ac:dyDescent="0.25">
      <c r="A91" t="s">
        <v>239</v>
      </c>
      <c r="B91" t="s">
        <v>245</v>
      </c>
      <c r="C91">
        <v>159</v>
      </c>
      <c r="D91">
        <v>1</v>
      </c>
      <c r="E91" t="s">
        <v>23995</v>
      </c>
      <c r="F91">
        <v>99</v>
      </c>
      <c r="G91">
        <v>0</v>
      </c>
      <c r="H91" t="s">
        <v>637</v>
      </c>
      <c r="I91" t="s">
        <v>16652</v>
      </c>
      <c r="J91" t="s">
        <v>722</v>
      </c>
      <c r="K91" t="s">
        <v>639</v>
      </c>
      <c r="L91" t="s">
        <v>640</v>
      </c>
      <c r="M91" t="s">
        <v>23996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23997</v>
      </c>
      <c r="T91" t="s">
        <v>23996</v>
      </c>
    </row>
    <row r="92" spans="1:20" x14ac:dyDescent="0.25">
      <c r="A92" t="s">
        <v>22</v>
      </c>
      <c r="B92" t="s">
        <v>27</v>
      </c>
      <c r="C92">
        <v>69.900000000000006</v>
      </c>
      <c r="D92">
        <v>10</v>
      </c>
      <c r="E92" t="s">
        <v>23998</v>
      </c>
      <c r="F92">
        <v>839</v>
      </c>
      <c r="G92">
        <v>39</v>
      </c>
      <c r="H92" t="s">
        <v>649</v>
      </c>
      <c r="I92" t="s">
        <v>925</v>
      </c>
      <c r="J92" t="s">
        <v>23999</v>
      </c>
      <c r="K92" t="s">
        <v>5698</v>
      </c>
      <c r="L92" t="s">
        <v>10138</v>
      </c>
      <c r="M92" t="s">
        <v>24000</v>
      </c>
      <c r="N92" t="s">
        <v>639</v>
      </c>
      <c r="O92" t="s">
        <v>651</v>
      </c>
      <c r="P92" t="s">
        <v>26</v>
      </c>
      <c r="Q92" t="s">
        <v>652</v>
      </c>
      <c r="R92" t="s">
        <v>640</v>
      </c>
      <c r="S92" t="s">
        <v>24001</v>
      </c>
      <c r="T92" t="s">
        <v>24002</v>
      </c>
    </row>
    <row r="93" spans="1:20" x14ac:dyDescent="0.25">
      <c r="A93" t="s">
        <v>22</v>
      </c>
      <c r="B93" t="s">
        <v>27</v>
      </c>
      <c r="C93">
        <v>120</v>
      </c>
      <c r="D93">
        <v>1</v>
      </c>
      <c r="E93" t="s">
        <v>24003</v>
      </c>
      <c r="F93">
        <v>89</v>
      </c>
      <c r="G93">
        <v>0</v>
      </c>
      <c r="H93" t="s">
        <v>637</v>
      </c>
      <c r="I93" t="s">
        <v>24004</v>
      </c>
      <c r="J93" t="s">
        <v>750</v>
      </c>
      <c r="K93" t="s">
        <v>639</v>
      </c>
      <c r="L93" t="s">
        <v>640</v>
      </c>
      <c r="M93" t="s">
        <v>24002</v>
      </c>
      <c r="N93" t="s">
        <v>639</v>
      </c>
      <c r="O93" t="s">
        <v>647</v>
      </c>
      <c r="P93" t="s">
        <v>5</v>
      </c>
      <c r="Q93" t="s">
        <v>648</v>
      </c>
      <c r="R93" t="s">
        <v>640</v>
      </c>
      <c r="S93" t="s">
        <v>24005</v>
      </c>
      <c r="T93" t="s">
        <v>24002</v>
      </c>
    </row>
    <row r="94" spans="1:20" x14ac:dyDescent="0.25">
      <c r="A94" t="s">
        <v>22</v>
      </c>
      <c r="B94" t="s">
        <v>27</v>
      </c>
      <c r="C94">
        <v>120</v>
      </c>
      <c r="D94">
        <v>1</v>
      </c>
      <c r="E94" t="s">
        <v>24006</v>
      </c>
      <c r="F94">
        <v>89</v>
      </c>
      <c r="G94">
        <v>0</v>
      </c>
      <c r="H94" t="s">
        <v>637</v>
      </c>
      <c r="I94" t="s">
        <v>24007</v>
      </c>
      <c r="J94" t="s">
        <v>670</v>
      </c>
      <c r="K94" t="s">
        <v>639</v>
      </c>
      <c r="L94" t="s">
        <v>640</v>
      </c>
      <c r="M94" t="s">
        <v>24008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24009</v>
      </c>
      <c r="T94" t="s">
        <v>24008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24010</v>
      </c>
      <c r="F95">
        <v>238</v>
      </c>
      <c r="G95">
        <v>38</v>
      </c>
      <c r="H95" t="s">
        <v>637</v>
      </c>
      <c r="I95" t="s">
        <v>24011</v>
      </c>
      <c r="J95" t="s">
        <v>8974</v>
      </c>
      <c r="K95" t="s">
        <v>639</v>
      </c>
      <c r="L95" t="s">
        <v>640</v>
      </c>
      <c r="M95" t="s">
        <v>24012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24013</v>
      </c>
      <c r="T95" t="s">
        <v>24014</v>
      </c>
    </row>
    <row r="96" spans="1:20" x14ac:dyDescent="0.25">
      <c r="A96" t="s">
        <v>240</v>
      </c>
      <c r="B96" t="s">
        <v>246</v>
      </c>
      <c r="C96">
        <v>159</v>
      </c>
      <c r="D96">
        <v>1</v>
      </c>
      <c r="E96" t="s">
        <v>24015</v>
      </c>
      <c r="F96">
        <v>132</v>
      </c>
      <c r="G96">
        <v>3</v>
      </c>
      <c r="H96" t="s">
        <v>637</v>
      </c>
      <c r="I96" t="s">
        <v>24016</v>
      </c>
      <c r="J96" t="s">
        <v>756</v>
      </c>
      <c r="K96" t="s">
        <v>639</v>
      </c>
      <c r="L96" t="s">
        <v>640</v>
      </c>
      <c r="M96" t="s">
        <v>24017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24018</v>
      </c>
      <c r="T96" t="s">
        <v>24019</v>
      </c>
    </row>
    <row r="97" spans="1:20" x14ac:dyDescent="0.25">
      <c r="A97" t="s">
        <v>18</v>
      </c>
      <c r="B97" t="s">
        <v>19</v>
      </c>
      <c r="C97">
        <v>66.666666666666671</v>
      </c>
      <c r="D97">
        <v>3</v>
      </c>
      <c r="E97" t="s">
        <v>24020</v>
      </c>
      <c r="F97">
        <v>100</v>
      </c>
      <c r="G97">
        <v>0</v>
      </c>
      <c r="H97" t="s">
        <v>637</v>
      </c>
      <c r="I97" t="s">
        <v>24021</v>
      </c>
      <c r="J97" t="s">
        <v>685</v>
      </c>
      <c r="K97" t="s">
        <v>639</v>
      </c>
      <c r="L97" t="s">
        <v>640</v>
      </c>
      <c r="M97" t="s">
        <v>24022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24023</v>
      </c>
      <c r="T97" t="s">
        <v>24017</v>
      </c>
    </row>
    <row r="98" spans="1:20" x14ac:dyDescent="0.25">
      <c r="A98" t="s">
        <v>77</v>
      </c>
      <c r="B98" t="s">
        <v>78</v>
      </c>
      <c r="C98">
        <v>48</v>
      </c>
      <c r="D98">
        <v>2</v>
      </c>
      <c r="E98" t="s">
        <v>24024</v>
      </c>
      <c r="F98">
        <v>105</v>
      </c>
      <c r="G98">
        <v>9</v>
      </c>
      <c r="H98" t="s">
        <v>649</v>
      </c>
      <c r="I98" t="s">
        <v>5110</v>
      </c>
      <c r="J98" t="s">
        <v>24025</v>
      </c>
      <c r="K98" t="s">
        <v>18842</v>
      </c>
      <c r="L98" t="s">
        <v>816</v>
      </c>
      <c r="M98" t="s">
        <v>24026</v>
      </c>
      <c r="N98" t="s">
        <v>639</v>
      </c>
      <c r="O98" t="s">
        <v>651</v>
      </c>
      <c r="P98" t="s">
        <v>26</v>
      </c>
      <c r="Q98" t="s">
        <v>652</v>
      </c>
      <c r="R98" t="s">
        <v>640</v>
      </c>
      <c r="S98" t="s">
        <v>24027</v>
      </c>
      <c r="T98" t="s">
        <v>24026</v>
      </c>
    </row>
    <row r="99" spans="1:20" x14ac:dyDescent="0.25">
      <c r="A99" t="s">
        <v>22</v>
      </c>
      <c r="B99" t="s">
        <v>27</v>
      </c>
      <c r="C99">
        <v>66.333333333333329</v>
      </c>
      <c r="D99">
        <v>3</v>
      </c>
      <c r="E99" t="s">
        <v>24028</v>
      </c>
      <c r="F99">
        <v>197</v>
      </c>
      <c r="G99">
        <v>0</v>
      </c>
      <c r="H99" t="s">
        <v>637</v>
      </c>
      <c r="I99" t="s">
        <v>16676</v>
      </c>
      <c r="J99" t="s">
        <v>653</v>
      </c>
      <c r="K99" t="s">
        <v>639</v>
      </c>
      <c r="L99" t="s">
        <v>640</v>
      </c>
      <c r="M99" t="s">
        <v>24029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24030</v>
      </c>
      <c r="T99" t="s">
        <v>24029</v>
      </c>
    </row>
    <row r="100" spans="1:20" x14ac:dyDescent="0.25">
      <c r="A100" t="s">
        <v>22</v>
      </c>
      <c r="B100" t="s">
        <v>27</v>
      </c>
      <c r="C100">
        <v>80</v>
      </c>
      <c r="D100">
        <v>1</v>
      </c>
      <c r="E100" t="s">
        <v>24031</v>
      </c>
      <c r="F100">
        <v>80</v>
      </c>
      <c r="G100">
        <v>0</v>
      </c>
      <c r="H100" t="s">
        <v>649</v>
      </c>
      <c r="I100" t="s">
        <v>6251</v>
      </c>
      <c r="J100" t="s">
        <v>6252</v>
      </c>
      <c r="K100" t="s">
        <v>6253</v>
      </c>
      <c r="L100" t="s">
        <v>731</v>
      </c>
      <c r="M100" t="s">
        <v>24032</v>
      </c>
      <c r="N100" t="s">
        <v>639</v>
      </c>
      <c r="O100" t="s">
        <v>651</v>
      </c>
      <c r="P100" t="s">
        <v>26</v>
      </c>
      <c r="Q100" t="s">
        <v>652</v>
      </c>
      <c r="R100" t="s">
        <v>640</v>
      </c>
      <c r="S100" t="s">
        <v>24033</v>
      </c>
      <c r="T100" t="s">
        <v>24034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24035</v>
      </c>
      <c r="F101">
        <v>129</v>
      </c>
      <c r="G101">
        <v>0</v>
      </c>
      <c r="H101" t="s">
        <v>637</v>
      </c>
      <c r="I101" t="s">
        <v>17989</v>
      </c>
      <c r="J101" t="s">
        <v>697</v>
      </c>
      <c r="K101" t="s">
        <v>639</v>
      </c>
      <c r="L101" t="s">
        <v>640</v>
      </c>
      <c r="M101" t="s">
        <v>24036</v>
      </c>
      <c r="N101" t="s">
        <v>639</v>
      </c>
      <c r="O101" t="s">
        <v>647</v>
      </c>
      <c r="P101" t="s">
        <v>5</v>
      </c>
      <c r="Q101" t="s">
        <v>648</v>
      </c>
      <c r="R101" t="s">
        <v>640</v>
      </c>
      <c r="S101" t="s">
        <v>24037</v>
      </c>
      <c r="T101" t="s">
        <v>24036</v>
      </c>
    </row>
    <row r="102" spans="1:20" x14ac:dyDescent="0.25">
      <c r="A102" t="s">
        <v>22</v>
      </c>
      <c r="B102" t="s">
        <v>27</v>
      </c>
      <c r="C102">
        <v>80</v>
      </c>
      <c r="D102">
        <v>2</v>
      </c>
      <c r="E102" t="s">
        <v>24038</v>
      </c>
      <c r="F102">
        <v>160</v>
      </c>
      <c r="G102">
        <v>0</v>
      </c>
      <c r="H102" t="s">
        <v>649</v>
      </c>
      <c r="I102" t="s">
        <v>841</v>
      </c>
      <c r="J102" t="s">
        <v>24039</v>
      </c>
      <c r="K102" t="s">
        <v>16690</v>
      </c>
      <c r="L102" t="s">
        <v>10916</v>
      </c>
      <c r="M102" t="s">
        <v>24040</v>
      </c>
      <c r="N102" t="s">
        <v>639</v>
      </c>
      <c r="O102" t="s">
        <v>651</v>
      </c>
      <c r="P102" t="s">
        <v>26</v>
      </c>
      <c r="Q102" t="s">
        <v>652</v>
      </c>
      <c r="R102" t="s">
        <v>640</v>
      </c>
      <c r="S102" t="s">
        <v>24041</v>
      </c>
      <c r="T102" t="s">
        <v>24040</v>
      </c>
    </row>
    <row r="103" spans="1:20" x14ac:dyDescent="0.25">
      <c r="A103" t="s">
        <v>147</v>
      </c>
      <c r="B103" t="s">
        <v>148</v>
      </c>
      <c r="C103">
        <v>50</v>
      </c>
      <c r="D103">
        <v>6</v>
      </c>
      <c r="E103" t="s">
        <v>24042</v>
      </c>
      <c r="F103">
        <v>200</v>
      </c>
      <c r="G103">
        <v>0</v>
      </c>
      <c r="H103" t="s">
        <v>637</v>
      </c>
      <c r="I103" t="s">
        <v>24043</v>
      </c>
      <c r="J103" t="s">
        <v>698</v>
      </c>
      <c r="K103" t="s">
        <v>639</v>
      </c>
      <c r="L103" t="s">
        <v>640</v>
      </c>
      <c r="M103" t="s">
        <v>24044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24045</v>
      </c>
      <c r="T103" t="s">
        <v>24044</v>
      </c>
    </row>
    <row r="104" spans="1:20" x14ac:dyDescent="0.25">
      <c r="A104" t="s">
        <v>77</v>
      </c>
      <c r="B104" t="s">
        <v>78</v>
      </c>
      <c r="C104">
        <v>27.5</v>
      </c>
      <c r="D104">
        <v>4</v>
      </c>
      <c r="E104" t="s">
        <v>24046</v>
      </c>
      <c r="F104">
        <v>165</v>
      </c>
      <c r="G104">
        <v>0</v>
      </c>
      <c r="H104" t="s">
        <v>649</v>
      </c>
      <c r="I104" t="s">
        <v>1042</v>
      </c>
      <c r="J104" t="s">
        <v>1043</v>
      </c>
      <c r="K104" t="s">
        <v>667</v>
      </c>
      <c r="L104" t="s">
        <v>668</v>
      </c>
      <c r="M104" t="s">
        <v>24036</v>
      </c>
      <c r="N104" t="s">
        <v>639</v>
      </c>
      <c r="O104" t="s">
        <v>656</v>
      </c>
      <c r="P104" t="s">
        <v>26</v>
      </c>
      <c r="Q104" t="s">
        <v>652</v>
      </c>
      <c r="R104" t="s">
        <v>640</v>
      </c>
      <c r="S104" t="s">
        <v>24047</v>
      </c>
      <c r="T104" t="s">
        <v>24048</v>
      </c>
    </row>
    <row r="105" spans="1:20" x14ac:dyDescent="0.25">
      <c r="A105" t="s">
        <v>601</v>
      </c>
      <c r="B105" t="s">
        <v>602</v>
      </c>
      <c r="C105">
        <v>159</v>
      </c>
      <c r="D105">
        <v>1</v>
      </c>
      <c r="E105" t="s">
        <v>24049</v>
      </c>
      <c r="F105">
        <v>129</v>
      </c>
      <c r="G105">
        <v>0</v>
      </c>
      <c r="H105" t="s">
        <v>637</v>
      </c>
      <c r="I105" t="s">
        <v>24050</v>
      </c>
      <c r="J105" t="s">
        <v>654</v>
      </c>
      <c r="K105" t="s">
        <v>639</v>
      </c>
      <c r="L105" t="s">
        <v>640</v>
      </c>
      <c r="M105" t="s">
        <v>24051</v>
      </c>
      <c r="N105" t="s">
        <v>639</v>
      </c>
      <c r="O105" t="s">
        <v>660</v>
      </c>
      <c r="P105" t="s">
        <v>5</v>
      </c>
      <c r="Q105" t="s">
        <v>642</v>
      </c>
      <c r="R105" t="s">
        <v>640</v>
      </c>
      <c r="S105" t="s">
        <v>24052</v>
      </c>
      <c r="T105" t="s">
        <v>24051</v>
      </c>
    </row>
    <row r="106" spans="1:20" x14ac:dyDescent="0.25">
      <c r="A106" t="s">
        <v>22</v>
      </c>
      <c r="B106" t="s">
        <v>27</v>
      </c>
      <c r="C106">
        <v>66.333333333333329</v>
      </c>
      <c r="D106">
        <v>3</v>
      </c>
      <c r="E106" t="s">
        <v>24053</v>
      </c>
      <c r="F106">
        <v>1109.9000000000001</v>
      </c>
      <c r="G106">
        <v>69.5</v>
      </c>
      <c r="H106" t="s">
        <v>677</v>
      </c>
      <c r="I106" t="s">
        <v>13885</v>
      </c>
      <c r="J106" t="s">
        <v>13886</v>
      </c>
      <c r="K106" t="s">
        <v>1001</v>
      </c>
      <c r="L106" t="s">
        <v>13887</v>
      </c>
      <c r="M106" t="s">
        <v>24054</v>
      </c>
      <c r="N106" t="s">
        <v>639</v>
      </c>
      <c r="O106" t="s">
        <v>678</v>
      </c>
      <c r="P106" t="s">
        <v>23</v>
      </c>
      <c r="Q106" t="s">
        <v>679</v>
      </c>
      <c r="R106" t="s">
        <v>640</v>
      </c>
      <c r="S106" t="s">
        <v>24055</v>
      </c>
      <c r="T106" t="s">
        <v>24054</v>
      </c>
    </row>
    <row r="107" spans="1:20" x14ac:dyDescent="0.25">
      <c r="A107" t="s">
        <v>22</v>
      </c>
      <c r="B107" t="s">
        <v>27</v>
      </c>
      <c r="C107">
        <v>66.333333333333329</v>
      </c>
      <c r="D107">
        <v>3</v>
      </c>
      <c r="E107" t="s">
        <v>24053</v>
      </c>
      <c r="F107">
        <v>1109.9000000000001</v>
      </c>
      <c r="G107">
        <v>69.5</v>
      </c>
      <c r="H107" t="s">
        <v>677</v>
      </c>
      <c r="I107" t="s">
        <v>13885</v>
      </c>
      <c r="J107" t="s">
        <v>13886</v>
      </c>
      <c r="K107" t="s">
        <v>1001</v>
      </c>
      <c r="L107" t="s">
        <v>13887</v>
      </c>
      <c r="M107" t="s">
        <v>24054</v>
      </c>
      <c r="N107" t="s">
        <v>639</v>
      </c>
      <c r="O107" t="s">
        <v>678</v>
      </c>
      <c r="P107" t="s">
        <v>23</v>
      </c>
      <c r="Q107" t="s">
        <v>679</v>
      </c>
      <c r="R107" t="s">
        <v>640</v>
      </c>
      <c r="S107" t="s">
        <v>24055</v>
      </c>
      <c r="T107" t="s">
        <v>24054</v>
      </c>
    </row>
    <row r="108" spans="1:20" x14ac:dyDescent="0.25">
      <c r="A108" t="s">
        <v>22</v>
      </c>
      <c r="B108" t="s">
        <v>27</v>
      </c>
      <c r="C108">
        <v>66.333333333333329</v>
      </c>
      <c r="D108">
        <v>3</v>
      </c>
      <c r="E108" t="s">
        <v>24053</v>
      </c>
      <c r="F108">
        <v>1109.9000000000001</v>
      </c>
      <c r="G108">
        <v>69.5</v>
      </c>
      <c r="H108" t="s">
        <v>677</v>
      </c>
      <c r="I108" t="s">
        <v>13885</v>
      </c>
      <c r="J108" t="s">
        <v>13886</v>
      </c>
      <c r="K108" t="s">
        <v>1001</v>
      </c>
      <c r="L108" t="s">
        <v>13887</v>
      </c>
      <c r="M108" t="s">
        <v>24054</v>
      </c>
      <c r="N108" t="s">
        <v>639</v>
      </c>
      <c r="O108" t="s">
        <v>678</v>
      </c>
      <c r="P108" t="s">
        <v>23</v>
      </c>
      <c r="Q108" t="s">
        <v>679</v>
      </c>
      <c r="R108" t="s">
        <v>640</v>
      </c>
      <c r="S108" t="s">
        <v>24055</v>
      </c>
      <c r="T108" t="s">
        <v>24054</v>
      </c>
    </row>
    <row r="109" spans="1:20" x14ac:dyDescent="0.25">
      <c r="A109" t="s">
        <v>22</v>
      </c>
      <c r="B109" t="s">
        <v>27</v>
      </c>
      <c r="C109">
        <v>66.333333333333329</v>
      </c>
      <c r="D109">
        <v>3</v>
      </c>
      <c r="E109" t="s">
        <v>24053</v>
      </c>
      <c r="F109">
        <v>1109.9000000000001</v>
      </c>
      <c r="G109">
        <v>69.5</v>
      </c>
      <c r="H109" t="s">
        <v>677</v>
      </c>
      <c r="I109" t="s">
        <v>13885</v>
      </c>
      <c r="J109" t="s">
        <v>13886</v>
      </c>
      <c r="K109" t="s">
        <v>1001</v>
      </c>
      <c r="L109" t="s">
        <v>13887</v>
      </c>
      <c r="M109" t="s">
        <v>24054</v>
      </c>
      <c r="N109" t="s">
        <v>639</v>
      </c>
      <c r="O109" t="s">
        <v>678</v>
      </c>
      <c r="P109" t="s">
        <v>23</v>
      </c>
      <c r="Q109" t="s">
        <v>679</v>
      </c>
      <c r="R109" t="s">
        <v>640</v>
      </c>
      <c r="S109" t="s">
        <v>24055</v>
      </c>
      <c r="T109" t="s">
        <v>24054</v>
      </c>
    </row>
    <row r="110" spans="1:20" x14ac:dyDescent="0.25">
      <c r="A110" t="s">
        <v>22</v>
      </c>
      <c r="B110" t="s">
        <v>27</v>
      </c>
      <c r="C110">
        <v>66.333333333333329</v>
      </c>
      <c r="D110">
        <v>3</v>
      </c>
      <c r="E110" t="s">
        <v>24053</v>
      </c>
      <c r="F110">
        <v>1109.9000000000001</v>
      </c>
      <c r="G110">
        <v>69.5</v>
      </c>
      <c r="H110" t="s">
        <v>677</v>
      </c>
      <c r="I110" t="s">
        <v>13885</v>
      </c>
      <c r="J110" t="s">
        <v>13886</v>
      </c>
      <c r="K110" t="s">
        <v>1001</v>
      </c>
      <c r="L110" t="s">
        <v>13887</v>
      </c>
      <c r="M110" t="s">
        <v>24054</v>
      </c>
      <c r="N110" t="s">
        <v>639</v>
      </c>
      <c r="O110" t="s">
        <v>678</v>
      </c>
      <c r="P110" t="s">
        <v>23</v>
      </c>
      <c r="Q110" t="s">
        <v>679</v>
      </c>
      <c r="R110" t="s">
        <v>640</v>
      </c>
      <c r="S110" t="s">
        <v>24055</v>
      </c>
      <c r="T110" t="s">
        <v>24054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24056</v>
      </c>
      <c r="F111">
        <v>129</v>
      </c>
      <c r="G111">
        <v>0</v>
      </c>
      <c r="H111" t="s">
        <v>637</v>
      </c>
      <c r="I111" t="s">
        <v>24057</v>
      </c>
      <c r="J111" t="s">
        <v>663</v>
      </c>
      <c r="K111" t="s">
        <v>639</v>
      </c>
      <c r="L111" t="s">
        <v>640</v>
      </c>
      <c r="M111" t="s">
        <v>24058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24059</v>
      </c>
      <c r="T111" t="s">
        <v>24058</v>
      </c>
    </row>
    <row r="112" spans="1:20" x14ac:dyDescent="0.25">
      <c r="A112" t="s">
        <v>72</v>
      </c>
      <c r="B112" t="s">
        <v>108</v>
      </c>
      <c r="C112">
        <v>66</v>
      </c>
      <c r="D112">
        <v>1</v>
      </c>
      <c r="E112" t="s">
        <v>24060</v>
      </c>
      <c r="F112">
        <v>249</v>
      </c>
      <c r="G112">
        <v>0</v>
      </c>
      <c r="H112" t="s">
        <v>649</v>
      </c>
      <c r="I112" t="s">
        <v>1110</v>
      </c>
      <c r="J112" t="s">
        <v>24061</v>
      </c>
      <c r="K112" t="s">
        <v>5127</v>
      </c>
      <c r="L112" t="s">
        <v>860</v>
      </c>
      <c r="M112" t="s">
        <v>24062</v>
      </c>
      <c r="N112" t="s">
        <v>639</v>
      </c>
      <c r="O112" t="s">
        <v>651</v>
      </c>
      <c r="P112" t="s">
        <v>26</v>
      </c>
      <c r="Q112" t="s">
        <v>652</v>
      </c>
      <c r="R112" t="s">
        <v>640</v>
      </c>
      <c r="S112" t="s">
        <v>24063</v>
      </c>
      <c r="T112" t="s">
        <v>24058</v>
      </c>
    </row>
    <row r="113" spans="1:20" x14ac:dyDescent="0.25">
      <c r="A113" t="s">
        <v>101</v>
      </c>
      <c r="B113" t="s">
        <v>74</v>
      </c>
      <c r="C113">
        <v>66</v>
      </c>
      <c r="D113">
        <v>1</v>
      </c>
      <c r="E113" t="s">
        <v>24060</v>
      </c>
      <c r="F113">
        <v>249</v>
      </c>
      <c r="G113">
        <v>0</v>
      </c>
      <c r="H113" t="s">
        <v>649</v>
      </c>
      <c r="I113" t="s">
        <v>1110</v>
      </c>
      <c r="J113" t="s">
        <v>24061</v>
      </c>
      <c r="K113" t="s">
        <v>5127</v>
      </c>
      <c r="L113" t="s">
        <v>860</v>
      </c>
      <c r="M113" t="s">
        <v>24062</v>
      </c>
      <c r="N113" t="s">
        <v>639</v>
      </c>
      <c r="O113" t="s">
        <v>651</v>
      </c>
      <c r="P113" t="s">
        <v>26</v>
      </c>
      <c r="Q113" t="s">
        <v>652</v>
      </c>
      <c r="R113" t="s">
        <v>640</v>
      </c>
      <c r="S113" t="s">
        <v>24063</v>
      </c>
      <c r="T113" t="s">
        <v>24058</v>
      </c>
    </row>
    <row r="114" spans="1:20" x14ac:dyDescent="0.25">
      <c r="A114" t="s">
        <v>22</v>
      </c>
      <c r="B114" t="s">
        <v>27</v>
      </c>
      <c r="C114">
        <v>67</v>
      </c>
      <c r="D114">
        <v>1</v>
      </c>
      <c r="E114" t="s">
        <v>24060</v>
      </c>
      <c r="F114">
        <v>249</v>
      </c>
      <c r="G114">
        <v>0</v>
      </c>
      <c r="H114" t="s">
        <v>649</v>
      </c>
      <c r="I114" t="s">
        <v>1110</v>
      </c>
      <c r="J114" t="s">
        <v>24061</v>
      </c>
      <c r="K114" t="s">
        <v>5127</v>
      </c>
      <c r="L114" t="s">
        <v>860</v>
      </c>
      <c r="M114" t="s">
        <v>24062</v>
      </c>
      <c r="N114" t="s">
        <v>639</v>
      </c>
      <c r="O114" t="s">
        <v>651</v>
      </c>
      <c r="P114" t="s">
        <v>26</v>
      </c>
      <c r="Q114" t="s">
        <v>652</v>
      </c>
      <c r="R114" t="s">
        <v>640</v>
      </c>
      <c r="S114" t="s">
        <v>24063</v>
      </c>
      <c r="T114" t="s">
        <v>24058</v>
      </c>
    </row>
    <row r="115" spans="1:20" x14ac:dyDescent="0.25">
      <c r="A115" t="s">
        <v>601</v>
      </c>
      <c r="B115" t="s">
        <v>602</v>
      </c>
      <c r="C115">
        <v>159</v>
      </c>
      <c r="D115">
        <v>1</v>
      </c>
      <c r="E115" t="s">
        <v>24064</v>
      </c>
      <c r="F115">
        <v>158</v>
      </c>
      <c r="G115">
        <v>29</v>
      </c>
      <c r="H115" t="s">
        <v>637</v>
      </c>
      <c r="I115" t="s">
        <v>20016</v>
      </c>
      <c r="J115" t="s">
        <v>670</v>
      </c>
      <c r="K115" t="s">
        <v>639</v>
      </c>
      <c r="L115" t="s">
        <v>640</v>
      </c>
      <c r="M115" t="s">
        <v>24065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24066</v>
      </c>
      <c r="T115" t="s">
        <v>24065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3</v>
      </c>
      <c r="E116" t="s">
        <v>24067</v>
      </c>
      <c r="F116">
        <v>129</v>
      </c>
      <c r="G116">
        <v>0</v>
      </c>
      <c r="H116" t="s">
        <v>637</v>
      </c>
      <c r="I116" t="s">
        <v>24068</v>
      </c>
      <c r="J116" t="s">
        <v>659</v>
      </c>
      <c r="K116" t="s">
        <v>639</v>
      </c>
      <c r="L116" t="s">
        <v>640</v>
      </c>
      <c r="M116" t="s">
        <v>24069</v>
      </c>
      <c r="N116" t="s">
        <v>639</v>
      </c>
      <c r="O116" t="s">
        <v>641</v>
      </c>
      <c r="P116" t="s">
        <v>5</v>
      </c>
      <c r="Q116" t="s">
        <v>642</v>
      </c>
      <c r="R116" t="s">
        <v>640</v>
      </c>
      <c r="S116" t="s">
        <v>24070</v>
      </c>
      <c r="T116" t="s">
        <v>24069</v>
      </c>
    </row>
    <row r="117" spans="1:20" x14ac:dyDescent="0.25">
      <c r="A117" t="s">
        <v>22</v>
      </c>
      <c r="B117" t="s">
        <v>27</v>
      </c>
      <c r="C117">
        <v>80</v>
      </c>
      <c r="D117">
        <v>1</v>
      </c>
      <c r="E117" t="s">
        <v>24071</v>
      </c>
      <c r="F117">
        <v>80</v>
      </c>
      <c r="G117">
        <v>0</v>
      </c>
      <c r="H117" t="s">
        <v>649</v>
      </c>
      <c r="I117" t="s">
        <v>5081</v>
      </c>
      <c r="J117" t="s">
        <v>24072</v>
      </c>
      <c r="K117" t="s">
        <v>4902</v>
      </c>
      <c r="L117" t="s">
        <v>4776</v>
      </c>
      <c r="M117" t="s">
        <v>24073</v>
      </c>
      <c r="N117" t="s">
        <v>639</v>
      </c>
      <c r="O117" t="s">
        <v>651</v>
      </c>
      <c r="P117" t="s">
        <v>26</v>
      </c>
      <c r="Q117" t="s">
        <v>652</v>
      </c>
      <c r="R117" t="s">
        <v>640</v>
      </c>
      <c r="S117" t="s">
        <v>24074</v>
      </c>
      <c r="T117" t="s">
        <v>24073</v>
      </c>
    </row>
    <row r="118" spans="1:20" x14ac:dyDescent="0.25">
      <c r="A118" t="s">
        <v>101</v>
      </c>
      <c r="B118" t="s">
        <v>74</v>
      </c>
      <c r="C118">
        <v>97</v>
      </c>
      <c r="D118">
        <v>1</v>
      </c>
      <c r="E118" t="s">
        <v>24075</v>
      </c>
      <c r="F118">
        <v>97</v>
      </c>
      <c r="G118">
        <v>0</v>
      </c>
      <c r="H118" t="s">
        <v>649</v>
      </c>
      <c r="I118" t="s">
        <v>7936</v>
      </c>
      <c r="J118" t="s">
        <v>24076</v>
      </c>
      <c r="K118" t="s">
        <v>949</v>
      </c>
      <c r="L118" t="s">
        <v>958</v>
      </c>
      <c r="M118" t="s">
        <v>24077</v>
      </c>
      <c r="N118" t="s">
        <v>639</v>
      </c>
      <c r="O118" t="s">
        <v>651</v>
      </c>
      <c r="P118" t="s">
        <v>26</v>
      </c>
      <c r="Q118" t="s">
        <v>652</v>
      </c>
      <c r="R118" t="s">
        <v>640</v>
      </c>
      <c r="S118" t="s">
        <v>24078</v>
      </c>
      <c r="T118" t="s">
        <v>24079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24080</v>
      </c>
      <c r="F119">
        <v>200</v>
      </c>
      <c r="G119">
        <v>0</v>
      </c>
      <c r="H119" t="s">
        <v>637</v>
      </c>
      <c r="I119" t="s">
        <v>24081</v>
      </c>
      <c r="J119" t="s">
        <v>24082</v>
      </c>
      <c r="K119" t="s">
        <v>639</v>
      </c>
      <c r="L119" t="s">
        <v>640</v>
      </c>
      <c r="M119" t="s">
        <v>24083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24084</v>
      </c>
      <c r="T119" t="s">
        <v>24083</v>
      </c>
    </row>
    <row r="120" spans="1:20" x14ac:dyDescent="0.25">
      <c r="A120" t="s">
        <v>601</v>
      </c>
      <c r="B120" t="s">
        <v>602</v>
      </c>
      <c r="C120">
        <v>159</v>
      </c>
      <c r="D120">
        <v>1</v>
      </c>
      <c r="E120" t="s">
        <v>24085</v>
      </c>
      <c r="F120">
        <v>258</v>
      </c>
      <c r="G120">
        <v>0</v>
      </c>
      <c r="H120" t="s">
        <v>637</v>
      </c>
      <c r="I120" t="s">
        <v>17676</v>
      </c>
      <c r="J120" t="s">
        <v>654</v>
      </c>
      <c r="K120" t="s">
        <v>639</v>
      </c>
      <c r="L120" t="s">
        <v>640</v>
      </c>
      <c r="M120" t="s">
        <v>24086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24087</v>
      </c>
      <c r="T120" t="s">
        <v>24086</v>
      </c>
    </row>
    <row r="121" spans="1:20" x14ac:dyDescent="0.25">
      <c r="A121" t="s">
        <v>240</v>
      </c>
      <c r="B121" t="s">
        <v>246</v>
      </c>
      <c r="C121">
        <v>159</v>
      </c>
      <c r="D121">
        <v>1</v>
      </c>
      <c r="E121" t="s">
        <v>24085</v>
      </c>
      <c r="F121">
        <v>258</v>
      </c>
      <c r="G121">
        <v>0</v>
      </c>
      <c r="H121" t="s">
        <v>637</v>
      </c>
      <c r="I121" t="s">
        <v>17676</v>
      </c>
      <c r="J121" t="s">
        <v>654</v>
      </c>
      <c r="K121" t="s">
        <v>639</v>
      </c>
      <c r="L121" t="s">
        <v>640</v>
      </c>
      <c r="M121" t="s">
        <v>24086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24087</v>
      </c>
      <c r="T121" t="s">
        <v>24086</v>
      </c>
    </row>
    <row r="122" spans="1:20" x14ac:dyDescent="0.25">
      <c r="A122" t="s">
        <v>77</v>
      </c>
      <c r="B122" t="s">
        <v>78</v>
      </c>
      <c r="C122">
        <v>33.333333333333336</v>
      </c>
      <c r="D122">
        <v>3</v>
      </c>
      <c r="E122" t="s">
        <v>24088</v>
      </c>
      <c r="F122">
        <v>135</v>
      </c>
      <c r="G122">
        <v>0</v>
      </c>
      <c r="H122" t="s">
        <v>637</v>
      </c>
      <c r="I122" t="s">
        <v>24089</v>
      </c>
      <c r="J122" t="s">
        <v>699</v>
      </c>
      <c r="K122" t="s">
        <v>639</v>
      </c>
      <c r="L122" t="s">
        <v>640</v>
      </c>
      <c r="M122" t="s">
        <v>24090</v>
      </c>
      <c r="N122" t="s">
        <v>639</v>
      </c>
      <c r="O122" t="s">
        <v>647</v>
      </c>
      <c r="P122" t="s">
        <v>5</v>
      </c>
      <c r="Q122" t="s">
        <v>648</v>
      </c>
      <c r="R122" t="s">
        <v>640</v>
      </c>
      <c r="S122" t="s">
        <v>24091</v>
      </c>
      <c r="T122" t="s">
        <v>24090</v>
      </c>
    </row>
    <row r="123" spans="1:20" x14ac:dyDescent="0.25">
      <c r="A123" t="s">
        <v>22</v>
      </c>
      <c r="B123" t="s">
        <v>213</v>
      </c>
      <c r="C123">
        <v>52.8</v>
      </c>
      <c r="D123">
        <v>2</v>
      </c>
      <c r="E123" t="s">
        <v>24092</v>
      </c>
      <c r="F123">
        <v>105.6</v>
      </c>
      <c r="G123">
        <v>0</v>
      </c>
      <c r="H123" t="s">
        <v>677</v>
      </c>
      <c r="I123" t="s">
        <v>24093</v>
      </c>
      <c r="J123" t="s">
        <v>24094</v>
      </c>
      <c r="K123" t="s">
        <v>971</v>
      </c>
      <c r="L123" t="s">
        <v>24095</v>
      </c>
      <c r="M123" t="s">
        <v>24096</v>
      </c>
      <c r="N123" t="s">
        <v>639</v>
      </c>
      <c r="O123" t="s">
        <v>678</v>
      </c>
      <c r="P123" t="s">
        <v>23</v>
      </c>
      <c r="Q123" t="s">
        <v>679</v>
      </c>
      <c r="R123" t="s">
        <v>640</v>
      </c>
      <c r="S123" t="s">
        <v>24097</v>
      </c>
      <c r="T123" t="s">
        <v>24096</v>
      </c>
    </row>
    <row r="124" spans="1:20" x14ac:dyDescent="0.25">
      <c r="A124" t="s">
        <v>240</v>
      </c>
      <c r="B124" t="s">
        <v>742</v>
      </c>
      <c r="C124">
        <v>81.75</v>
      </c>
      <c r="D124">
        <v>1</v>
      </c>
      <c r="E124" t="s">
        <v>24098</v>
      </c>
      <c r="F124">
        <v>88.75</v>
      </c>
      <c r="G124">
        <v>7</v>
      </c>
      <c r="H124" t="s">
        <v>677</v>
      </c>
      <c r="I124" t="s">
        <v>24099</v>
      </c>
      <c r="J124" t="s">
        <v>24100</v>
      </c>
      <c r="K124" t="s">
        <v>24101</v>
      </c>
      <c r="L124" t="s">
        <v>24102</v>
      </c>
      <c r="M124" t="s">
        <v>24103</v>
      </c>
      <c r="N124" t="s">
        <v>639</v>
      </c>
      <c r="O124" t="s">
        <v>678</v>
      </c>
      <c r="P124" t="s">
        <v>23</v>
      </c>
      <c r="Q124" t="s">
        <v>679</v>
      </c>
      <c r="R124" t="s">
        <v>640</v>
      </c>
      <c r="S124" t="s">
        <v>24104</v>
      </c>
      <c r="T124" t="s">
        <v>24103</v>
      </c>
    </row>
    <row r="125" spans="1:20" x14ac:dyDescent="0.25">
      <c r="A125" t="s">
        <v>147</v>
      </c>
      <c r="B125" t="s">
        <v>148</v>
      </c>
      <c r="C125">
        <v>65</v>
      </c>
      <c r="D125">
        <v>1</v>
      </c>
      <c r="E125" t="s">
        <v>24105</v>
      </c>
      <c r="F125">
        <v>35</v>
      </c>
      <c r="G125">
        <v>0</v>
      </c>
      <c r="H125" t="s">
        <v>637</v>
      </c>
      <c r="I125" t="s">
        <v>12328</v>
      </c>
      <c r="J125" t="s">
        <v>663</v>
      </c>
      <c r="K125" t="s">
        <v>639</v>
      </c>
      <c r="L125" t="s">
        <v>640</v>
      </c>
      <c r="M125" t="s">
        <v>24106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24107</v>
      </c>
      <c r="T125" t="s">
        <v>24108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24109</v>
      </c>
      <c r="F126">
        <v>200</v>
      </c>
      <c r="G126">
        <v>0</v>
      </c>
      <c r="H126" t="s">
        <v>637</v>
      </c>
      <c r="I126" t="s">
        <v>24110</v>
      </c>
      <c r="J126" t="s">
        <v>713</v>
      </c>
      <c r="K126" t="s">
        <v>639</v>
      </c>
      <c r="L126" t="s">
        <v>640</v>
      </c>
      <c r="M126" t="s">
        <v>24111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24112</v>
      </c>
      <c r="T126" t="s">
        <v>24111</v>
      </c>
    </row>
    <row r="127" spans="1:20" x14ac:dyDescent="0.25">
      <c r="A127" t="s">
        <v>77</v>
      </c>
      <c r="B127" t="s">
        <v>78</v>
      </c>
      <c r="C127">
        <v>33.333333333333336</v>
      </c>
      <c r="D127">
        <v>3</v>
      </c>
      <c r="E127" t="s">
        <v>24113</v>
      </c>
      <c r="F127">
        <v>134.99</v>
      </c>
      <c r="G127">
        <v>0</v>
      </c>
      <c r="H127" t="s">
        <v>637</v>
      </c>
      <c r="I127" t="s">
        <v>24114</v>
      </c>
      <c r="J127" t="s">
        <v>754</v>
      </c>
      <c r="K127" t="s">
        <v>639</v>
      </c>
      <c r="L127" t="s">
        <v>640</v>
      </c>
      <c r="M127" t="s">
        <v>24115</v>
      </c>
      <c r="N127" t="s">
        <v>639</v>
      </c>
      <c r="O127" t="s">
        <v>641</v>
      </c>
      <c r="P127" t="s">
        <v>5</v>
      </c>
      <c r="Q127" t="s">
        <v>642</v>
      </c>
      <c r="R127" t="s">
        <v>640</v>
      </c>
      <c r="S127" t="s">
        <v>24116</v>
      </c>
      <c r="T127" t="s">
        <v>24115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24117</v>
      </c>
      <c r="F128">
        <v>314</v>
      </c>
      <c r="G128">
        <v>0</v>
      </c>
      <c r="H128" t="s">
        <v>637</v>
      </c>
      <c r="I128" t="s">
        <v>24118</v>
      </c>
      <c r="J128" t="s">
        <v>705</v>
      </c>
      <c r="K128" t="s">
        <v>639</v>
      </c>
      <c r="L128" t="s">
        <v>640</v>
      </c>
      <c r="M128" t="s">
        <v>24119</v>
      </c>
      <c r="N128" t="s">
        <v>639</v>
      </c>
      <c r="O128" t="s">
        <v>641</v>
      </c>
      <c r="P128" t="s">
        <v>5</v>
      </c>
      <c r="Q128" t="s">
        <v>642</v>
      </c>
      <c r="R128" t="s">
        <v>640</v>
      </c>
      <c r="S128" t="s">
        <v>24120</v>
      </c>
      <c r="T128" t="s">
        <v>24119</v>
      </c>
    </row>
    <row r="129" spans="1:20" x14ac:dyDescent="0.25">
      <c r="A129" t="s">
        <v>601</v>
      </c>
      <c r="B129" t="s">
        <v>602</v>
      </c>
      <c r="C129">
        <v>159</v>
      </c>
      <c r="D129">
        <v>1</v>
      </c>
      <c r="E129" t="s">
        <v>24117</v>
      </c>
      <c r="F129">
        <v>314</v>
      </c>
      <c r="G129">
        <v>0</v>
      </c>
      <c r="H129" t="s">
        <v>637</v>
      </c>
      <c r="I129" t="s">
        <v>24118</v>
      </c>
      <c r="J129" t="s">
        <v>705</v>
      </c>
      <c r="K129" t="s">
        <v>639</v>
      </c>
      <c r="L129" t="s">
        <v>640</v>
      </c>
      <c r="M129" t="s">
        <v>24119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24120</v>
      </c>
      <c r="T129" t="s">
        <v>24119</v>
      </c>
    </row>
    <row r="130" spans="1:20" x14ac:dyDescent="0.25">
      <c r="A130" t="s">
        <v>147</v>
      </c>
      <c r="B130" t="s">
        <v>148</v>
      </c>
      <c r="C130">
        <v>65</v>
      </c>
      <c r="D130">
        <v>1</v>
      </c>
      <c r="E130" t="s">
        <v>24117</v>
      </c>
      <c r="F130">
        <v>314</v>
      </c>
      <c r="G130">
        <v>0</v>
      </c>
      <c r="H130" t="s">
        <v>637</v>
      </c>
      <c r="I130" t="s">
        <v>24118</v>
      </c>
      <c r="J130" t="s">
        <v>705</v>
      </c>
      <c r="K130" t="s">
        <v>639</v>
      </c>
      <c r="L130" t="s">
        <v>640</v>
      </c>
      <c r="M130" t="s">
        <v>24119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24120</v>
      </c>
      <c r="T130" t="s">
        <v>24119</v>
      </c>
    </row>
    <row r="131" spans="1:20" x14ac:dyDescent="0.25">
      <c r="A131" t="s">
        <v>22</v>
      </c>
      <c r="B131" t="s">
        <v>27</v>
      </c>
      <c r="C131">
        <v>120</v>
      </c>
      <c r="D131">
        <v>1</v>
      </c>
      <c r="E131" t="s">
        <v>24117</v>
      </c>
      <c r="F131">
        <v>314</v>
      </c>
      <c r="G131">
        <v>0</v>
      </c>
      <c r="H131" t="s">
        <v>637</v>
      </c>
      <c r="I131" t="s">
        <v>24118</v>
      </c>
      <c r="J131" t="s">
        <v>705</v>
      </c>
      <c r="K131" t="s">
        <v>639</v>
      </c>
      <c r="L131" t="s">
        <v>640</v>
      </c>
      <c r="M131" t="s">
        <v>24119</v>
      </c>
      <c r="N131" t="s">
        <v>639</v>
      </c>
      <c r="O131" t="s">
        <v>641</v>
      </c>
      <c r="P131" t="s">
        <v>5</v>
      </c>
      <c r="Q131" t="s">
        <v>642</v>
      </c>
      <c r="R131" t="s">
        <v>640</v>
      </c>
      <c r="S131" t="s">
        <v>24120</v>
      </c>
      <c r="T131" t="s">
        <v>24119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6</v>
      </c>
      <c r="E132" t="s">
        <v>24121</v>
      </c>
      <c r="F132">
        <v>299</v>
      </c>
      <c r="G132">
        <v>0</v>
      </c>
      <c r="H132" t="s">
        <v>637</v>
      </c>
      <c r="I132" t="s">
        <v>16806</v>
      </c>
      <c r="J132" t="s">
        <v>681</v>
      </c>
      <c r="K132" t="s">
        <v>639</v>
      </c>
      <c r="L132" t="s">
        <v>640</v>
      </c>
      <c r="M132" t="s">
        <v>24122</v>
      </c>
      <c r="N132" t="s">
        <v>639</v>
      </c>
      <c r="O132" t="s">
        <v>647</v>
      </c>
      <c r="P132" t="s">
        <v>5</v>
      </c>
      <c r="Q132" t="s">
        <v>648</v>
      </c>
      <c r="R132" t="s">
        <v>640</v>
      </c>
      <c r="S132" t="s">
        <v>24123</v>
      </c>
      <c r="T132" t="s">
        <v>24122</v>
      </c>
    </row>
    <row r="133" spans="1:20" x14ac:dyDescent="0.25">
      <c r="A133" t="s">
        <v>240</v>
      </c>
      <c r="B133" t="s">
        <v>246</v>
      </c>
      <c r="C133">
        <v>159</v>
      </c>
      <c r="D133">
        <v>1</v>
      </c>
      <c r="E133" t="s">
        <v>24121</v>
      </c>
      <c r="F133">
        <v>299</v>
      </c>
      <c r="G133">
        <v>0</v>
      </c>
      <c r="H133" t="s">
        <v>637</v>
      </c>
      <c r="I133" t="s">
        <v>16806</v>
      </c>
      <c r="J133" t="s">
        <v>681</v>
      </c>
      <c r="K133" t="s">
        <v>639</v>
      </c>
      <c r="L133" t="s">
        <v>640</v>
      </c>
      <c r="M133" t="s">
        <v>24122</v>
      </c>
      <c r="N133" t="s">
        <v>639</v>
      </c>
      <c r="O133" t="s">
        <v>647</v>
      </c>
      <c r="P133" t="s">
        <v>5</v>
      </c>
      <c r="Q133" t="s">
        <v>648</v>
      </c>
      <c r="R133" t="s">
        <v>640</v>
      </c>
      <c r="S133" t="s">
        <v>24123</v>
      </c>
      <c r="T133" t="s">
        <v>24122</v>
      </c>
    </row>
    <row r="134" spans="1:20" x14ac:dyDescent="0.25">
      <c r="A134" t="s">
        <v>601</v>
      </c>
      <c r="B134" t="s">
        <v>602</v>
      </c>
      <c r="C134">
        <v>159</v>
      </c>
      <c r="D134">
        <v>1</v>
      </c>
      <c r="E134" t="s">
        <v>24124</v>
      </c>
      <c r="F134">
        <v>129</v>
      </c>
      <c r="G134">
        <v>0</v>
      </c>
      <c r="H134" t="s">
        <v>637</v>
      </c>
      <c r="I134" t="s">
        <v>17894</v>
      </c>
      <c r="J134" t="s">
        <v>732</v>
      </c>
      <c r="K134" t="s">
        <v>639</v>
      </c>
      <c r="L134" t="s">
        <v>640</v>
      </c>
      <c r="M134" t="s">
        <v>24125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24126</v>
      </c>
      <c r="T134" t="s">
        <v>24125</v>
      </c>
    </row>
    <row r="135" spans="1:20" x14ac:dyDescent="0.25">
      <c r="A135" t="s">
        <v>101</v>
      </c>
      <c r="B135" t="s">
        <v>74</v>
      </c>
      <c r="C135">
        <v>97</v>
      </c>
      <c r="D135">
        <v>3</v>
      </c>
      <c r="E135" t="s">
        <v>24127</v>
      </c>
      <c r="F135">
        <v>291</v>
      </c>
      <c r="G135">
        <v>0</v>
      </c>
      <c r="H135" t="s">
        <v>649</v>
      </c>
      <c r="I135" t="s">
        <v>24128</v>
      </c>
      <c r="J135" t="s">
        <v>24129</v>
      </c>
      <c r="K135" t="s">
        <v>24130</v>
      </c>
      <c r="L135" t="s">
        <v>24131</v>
      </c>
      <c r="M135" t="s">
        <v>24119</v>
      </c>
      <c r="N135" t="s">
        <v>639</v>
      </c>
      <c r="O135" t="s">
        <v>651</v>
      </c>
      <c r="P135" t="s">
        <v>26</v>
      </c>
      <c r="Q135" t="s">
        <v>652</v>
      </c>
      <c r="R135" t="s">
        <v>640</v>
      </c>
      <c r="S135" t="s">
        <v>24132</v>
      </c>
      <c r="T135" t="s">
        <v>24133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24134</v>
      </c>
      <c r="F136">
        <v>100</v>
      </c>
      <c r="G136">
        <v>0</v>
      </c>
      <c r="H136" t="s">
        <v>637</v>
      </c>
      <c r="I136" t="s">
        <v>24135</v>
      </c>
      <c r="J136" t="s">
        <v>780</v>
      </c>
      <c r="K136" t="s">
        <v>639</v>
      </c>
      <c r="L136" t="s">
        <v>640</v>
      </c>
      <c r="M136" t="s">
        <v>24136</v>
      </c>
      <c r="N136" t="s">
        <v>639</v>
      </c>
      <c r="O136" t="s">
        <v>647</v>
      </c>
      <c r="P136" t="s">
        <v>5</v>
      </c>
      <c r="Q136" t="s">
        <v>648</v>
      </c>
      <c r="R136" t="s">
        <v>640</v>
      </c>
      <c r="S136" t="s">
        <v>24137</v>
      </c>
      <c r="T136" t="s">
        <v>24136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24138</v>
      </c>
      <c r="F137">
        <v>101</v>
      </c>
      <c r="G137">
        <v>1</v>
      </c>
      <c r="H137" t="s">
        <v>637</v>
      </c>
      <c r="I137" t="s">
        <v>24139</v>
      </c>
      <c r="J137" t="s">
        <v>710</v>
      </c>
      <c r="K137" t="s">
        <v>639</v>
      </c>
      <c r="L137" t="s">
        <v>640</v>
      </c>
      <c r="M137" t="s">
        <v>24140</v>
      </c>
      <c r="N137" t="s">
        <v>639</v>
      </c>
      <c r="O137" t="s">
        <v>641</v>
      </c>
      <c r="P137" t="s">
        <v>5</v>
      </c>
      <c r="Q137" t="s">
        <v>642</v>
      </c>
      <c r="R137" t="s">
        <v>640</v>
      </c>
      <c r="S137" t="s">
        <v>24141</v>
      </c>
      <c r="T137" t="s">
        <v>24140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24142</v>
      </c>
      <c r="F138">
        <v>200</v>
      </c>
      <c r="G138">
        <v>0</v>
      </c>
      <c r="H138" t="s">
        <v>637</v>
      </c>
      <c r="I138" t="s">
        <v>969</v>
      </c>
      <c r="J138" t="s">
        <v>663</v>
      </c>
      <c r="K138" t="s">
        <v>639</v>
      </c>
      <c r="L138" t="s">
        <v>640</v>
      </c>
      <c r="M138" t="s">
        <v>24143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24144</v>
      </c>
      <c r="T138" t="s">
        <v>24143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24145</v>
      </c>
      <c r="F139">
        <v>200</v>
      </c>
      <c r="G139">
        <v>0</v>
      </c>
      <c r="H139" t="s">
        <v>637</v>
      </c>
      <c r="I139" t="s">
        <v>24146</v>
      </c>
      <c r="J139" t="s">
        <v>707</v>
      </c>
      <c r="K139" t="s">
        <v>639</v>
      </c>
      <c r="L139" t="s">
        <v>640</v>
      </c>
      <c r="M139" t="s">
        <v>24147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24148</v>
      </c>
      <c r="T139" t="s">
        <v>24147</v>
      </c>
    </row>
    <row r="140" spans="1:20" x14ac:dyDescent="0.25">
      <c r="A140" t="s">
        <v>240</v>
      </c>
      <c r="B140" t="s">
        <v>246</v>
      </c>
      <c r="C140">
        <v>159</v>
      </c>
      <c r="D140">
        <v>1</v>
      </c>
      <c r="E140" t="s">
        <v>24149</v>
      </c>
      <c r="F140">
        <v>129</v>
      </c>
      <c r="G140">
        <v>0</v>
      </c>
      <c r="H140" t="s">
        <v>637</v>
      </c>
      <c r="I140" t="s">
        <v>24150</v>
      </c>
      <c r="J140" t="s">
        <v>4764</v>
      </c>
      <c r="K140" t="s">
        <v>639</v>
      </c>
      <c r="L140" t="s">
        <v>640</v>
      </c>
      <c r="M140" t="s">
        <v>24151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24152</v>
      </c>
      <c r="T140" t="s">
        <v>24151</v>
      </c>
    </row>
    <row r="141" spans="1:20" x14ac:dyDescent="0.25">
      <c r="A141" t="s">
        <v>18</v>
      </c>
      <c r="B141" t="s">
        <v>19</v>
      </c>
      <c r="C141">
        <v>66.666666666666671</v>
      </c>
      <c r="D141">
        <v>3</v>
      </c>
      <c r="E141" t="s">
        <v>24153</v>
      </c>
      <c r="F141">
        <v>100</v>
      </c>
      <c r="G141">
        <v>0</v>
      </c>
      <c r="H141" t="s">
        <v>637</v>
      </c>
      <c r="I141" t="s">
        <v>24154</v>
      </c>
      <c r="J141" t="s">
        <v>655</v>
      </c>
      <c r="K141" t="s">
        <v>639</v>
      </c>
      <c r="L141" t="s">
        <v>640</v>
      </c>
      <c r="M141" t="s">
        <v>24155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24156</v>
      </c>
      <c r="T141" t="s">
        <v>24155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24157</v>
      </c>
      <c r="F142">
        <v>200</v>
      </c>
      <c r="G142">
        <v>0</v>
      </c>
      <c r="H142" t="s">
        <v>637</v>
      </c>
      <c r="I142" t="s">
        <v>6426</v>
      </c>
      <c r="J142" t="s">
        <v>686</v>
      </c>
      <c r="K142" t="s">
        <v>639</v>
      </c>
      <c r="L142" t="s">
        <v>640</v>
      </c>
      <c r="M142" t="s">
        <v>24158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24159</v>
      </c>
      <c r="T142" t="s">
        <v>24158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24160</v>
      </c>
      <c r="F143">
        <v>200</v>
      </c>
      <c r="G143">
        <v>0</v>
      </c>
      <c r="H143" t="s">
        <v>637</v>
      </c>
      <c r="I143" t="s">
        <v>24161</v>
      </c>
      <c r="J143" t="s">
        <v>670</v>
      </c>
      <c r="K143" t="s">
        <v>639</v>
      </c>
      <c r="L143" t="s">
        <v>640</v>
      </c>
      <c r="M143" t="s">
        <v>24162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24163</v>
      </c>
      <c r="T143" t="s">
        <v>24164</v>
      </c>
    </row>
    <row r="144" spans="1:20" x14ac:dyDescent="0.25">
      <c r="A144" t="s">
        <v>18</v>
      </c>
      <c r="B144" t="s">
        <v>19</v>
      </c>
      <c r="C144">
        <v>66.666666666666671</v>
      </c>
      <c r="D144">
        <v>3</v>
      </c>
      <c r="E144" t="s">
        <v>24165</v>
      </c>
      <c r="F144">
        <v>129</v>
      </c>
      <c r="G144">
        <v>0</v>
      </c>
      <c r="H144" t="s">
        <v>649</v>
      </c>
      <c r="I144" t="s">
        <v>4266</v>
      </c>
      <c r="J144" t="s">
        <v>24166</v>
      </c>
      <c r="K144" t="s">
        <v>9059</v>
      </c>
      <c r="L144" t="s">
        <v>894</v>
      </c>
      <c r="M144" t="s">
        <v>24167</v>
      </c>
      <c r="N144" t="s">
        <v>639</v>
      </c>
      <c r="O144" t="s">
        <v>651</v>
      </c>
      <c r="P144" t="s">
        <v>26</v>
      </c>
      <c r="Q144" t="s">
        <v>652</v>
      </c>
      <c r="R144" t="s">
        <v>640</v>
      </c>
      <c r="S144" t="s">
        <v>24168</v>
      </c>
      <c r="T144" t="s">
        <v>24167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24169</v>
      </c>
      <c r="F145">
        <v>0</v>
      </c>
      <c r="G145">
        <v>0</v>
      </c>
      <c r="H145" t="s">
        <v>637</v>
      </c>
      <c r="I145" t="s">
        <v>5563</v>
      </c>
      <c r="J145" t="s">
        <v>721</v>
      </c>
      <c r="K145" t="s">
        <v>639</v>
      </c>
      <c r="L145" t="s">
        <v>640</v>
      </c>
      <c r="M145" t="s">
        <v>24170</v>
      </c>
      <c r="N145" t="s">
        <v>639</v>
      </c>
      <c r="O145" t="s">
        <v>647</v>
      </c>
      <c r="P145" t="s">
        <v>5</v>
      </c>
      <c r="Q145" t="s">
        <v>648</v>
      </c>
      <c r="R145" t="s">
        <v>640</v>
      </c>
      <c r="S145" t="s">
        <v>24171</v>
      </c>
      <c r="T145" t="s">
        <v>24170</v>
      </c>
    </row>
    <row r="146" spans="1:20" x14ac:dyDescent="0.25">
      <c r="A146" t="s">
        <v>240</v>
      </c>
      <c r="B146" t="s">
        <v>742</v>
      </c>
      <c r="C146">
        <v>87.2</v>
      </c>
      <c r="D146">
        <v>1</v>
      </c>
      <c r="E146" t="s">
        <v>24172</v>
      </c>
      <c r="F146">
        <v>87.2</v>
      </c>
      <c r="G146">
        <v>0</v>
      </c>
      <c r="H146" t="s">
        <v>677</v>
      </c>
      <c r="I146" t="s">
        <v>4908</v>
      </c>
      <c r="J146" t="s">
        <v>4909</v>
      </c>
      <c r="K146" t="s">
        <v>4910</v>
      </c>
      <c r="L146" t="s">
        <v>4911</v>
      </c>
      <c r="M146" t="s">
        <v>24173</v>
      </c>
      <c r="N146" t="s">
        <v>639</v>
      </c>
      <c r="O146" t="s">
        <v>678</v>
      </c>
      <c r="P146" t="s">
        <v>23</v>
      </c>
      <c r="Q146" t="s">
        <v>679</v>
      </c>
      <c r="R146" t="s">
        <v>640</v>
      </c>
      <c r="S146" t="s">
        <v>24174</v>
      </c>
      <c r="T146" t="s">
        <v>24173</v>
      </c>
    </row>
    <row r="147" spans="1:20" x14ac:dyDescent="0.25">
      <c r="A147" t="s">
        <v>101</v>
      </c>
      <c r="B147" t="s">
        <v>12585</v>
      </c>
      <c r="C147">
        <v>120</v>
      </c>
      <c r="D147">
        <v>1</v>
      </c>
      <c r="E147" t="s">
        <v>24175</v>
      </c>
      <c r="F147">
        <v>138</v>
      </c>
      <c r="G147">
        <v>38</v>
      </c>
      <c r="H147" t="s">
        <v>637</v>
      </c>
      <c r="I147" t="s">
        <v>12587</v>
      </c>
      <c r="J147" t="s">
        <v>638</v>
      </c>
      <c r="K147" t="s">
        <v>639</v>
      </c>
      <c r="L147" t="s">
        <v>640</v>
      </c>
      <c r="M147" t="s">
        <v>24176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24177</v>
      </c>
      <c r="T147" t="s">
        <v>24176</v>
      </c>
    </row>
    <row r="148" spans="1:20" x14ac:dyDescent="0.25">
      <c r="A148" t="s">
        <v>77</v>
      </c>
      <c r="B148" t="s">
        <v>78</v>
      </c>
      <c r="C148">
        <v>48</v>
      </c>
      <c r="D148">
        <v>1</v>
      </c>
      <c r="E148" t="s">
        <v>24178</v>
      </c>
      <c r="F148">
        <v>48</v>
      </c>
      <c r="G148">
        <v>0</v>
      </c>
      <c r="H148" t="s">
        <v>649</v>
      </c>
      <c r="I148" t="s">
        <v>24179</v>
      </c>
      <c r="J148" t="s">
        <v>24180</v>
      </c>
      <c r="K148" t="s">
        <v>6833</v>
      </c>
      <c r="L148" t="s">
        <v>847</v>
      </c>
      <c r="M148" t="s">
        <v>24181</v>
      </c>
      <c r="N148" t="s">
        <v>639</v>
      </c>
      <c r="O148" t="s">
        <v>651</v>
      </c>
      <c r="P148" t="s">
        <v>26</v>
      </c>
      <c r="Q148" t="s">
        <v>652</v>
      </c>
      <c r="R148" t="s">
        <v>640</v>
      </c>
      <c r="S148" t="s">
        <v>24182</v>
      </c>
      <c r="T148" t="s">
        <v>24181</v>
      </c>
    </row>
    <row r="149" spans="1:20" x14ac:dyDescent="0.25">
      <c r="A149" t="s">
        <v>22</v>
      </c>
      <c r="B149" t="s">
        <v>27</v>
      </c>
      <c r="C149">
        <v>120</v>
      </c>
      <c r="D149">
        <v>1</v>
      </c>
      <c r="E149" t="s">
        <v>24183</v>
      </c>
      <c r="F149">
        <v>138</v>
      </c>
      <c r="G149">
        <v>38</v>
      </c>
      <c r="H149" t="s">
        <v>637</v>
      </c>
      <c r="I149" t="s">
        <v>12587</v>
      </c>
      <c r="J149" t="s">
        <v>638</v>
      </c>
      <c r="K149" t="s">
        <v>639</v>
      </c>
      <c r="L149" t="s">
        <v>640</v>
      </c>
      <c r="M149" t="s">
        <v>24184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24185</v>
      </c>
      <c r="T149" t="s">
        <v>24184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24186</v>
      </c>
      <c r="F150">
        <v>129</v>
      </c>
      <c r="G150">
        <v>0</v>
      </c>
      <c r="H150" t="s">
        <v>637</v>
      </c>
      <c r="I150" t="s">
        <v>24187</v>
      </c>
      <c r="J150" t="s">
        <v>747</v>
      </c>
      <c r="K150" t="s">
        <v>639</v>
      </c>
      <c r="L150" t="s">
        <v>640</v>
      </c>
      <c r="M150" t="s">
        <v>24188</v>
      </c>
      <c r="N150" t="s">
        <v>639</v>
      </c>
      <c r="O150" t="s">
        <v>647</v>
      </c>
      <c r="P150" t="s">
        <v>5</v>
      </c>
      <c r="Q150" t="s">
        <v>648</v>
      </c>
      <c r="R150" t="s">
        <v>640</v>
      </c>
      <c r="S150" t="s">
        <v>24189</v>
      </c>
      <c r="T150" t="s">
        <v>24190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24191</v>
      </c>
      <c r="F151">
        <v>200</v>
      </c>
      <c r="G151">
        <v>0</v>
      </c>
      <c r="H151" t="s">
        <v>637</v>
      </c>
      <c r="I151" t="s">
        <v>24192</v>
      </c>
      <c r="J151" t="s">
        <v>728</v>
      </c>
      <c r="K151" t="s">
        <v>639</v>
      </c>
      <c r="L151" t="s">
        <v>640</v>
      </c>
      <c r="M151" t="s">
        <v>24193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24194</v>
      </c>
      <c r="T151" t="s">
        <v>24193</v>
      </c>
    </row>
    <row r="152" spans="1:20" x14ac:dyDescent="0.25">
      <c r="A152" t="s">
        <v>116</v>
      </c>
      <c r="B152" t="s">
        <v>117</v>
      </c>
      <c r="C152">
        <v>12</v>
      </c>
      <c r="D152">
        <v>20</v>
      </c>
      <c r="E152" t="s">
        <v>24195</v>
      </c>
      <c r="F152">
        <v>280</v>
      </c>
      <c r="G152">
        <v>0</v>
      </c>
      <c r="H152" t="s">
        <v>649</v>
      </c>
      <c r="I152" t="s">
        <v>841</v>
      </c>
      <c r="J152" t="s">
        <v>24196</v>
      </c>
      <c r="K152" t="s">
        <v>991</v>
      </c>
      <c r="L152" t="s">
        <v>894</v>
      </c>
      <c r="M152" t="s">
        <v>24197</v>
      </c>
      <c r="N152" t="s">
        <v>639</v>
      </c>
      <c r="O152" t="s">
        <v>651</v>
      </c>
      <c r="P152" t="s">
        <v>26</v>
      </c>
      <c r="Q152" t="s">
        <v>652</v>
      </c>
      <c r="R152" t="s">
        <v>640</v>
      </c>
      <c r="S152" t="s">
        <v>24198</v>
      </c>
      <c r="T152" t="s">
        <v>24199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24200</v>
      </c>
      <c r="F153">
        <v>100</v>
      </c>
      <c r="G153">
        <v>0</v>
      </c>
      <c r="H153" t="s">
        <v>637</v>
      </c>
      <c r="I153" t="s">
        <v>24201</v>
      </c>
      <c r="J153" t="s">
        <v>798</v>
      </c>
      <c r="K153" t="s">
        <v>639</v>
      </c>
      <c r="L153" t="s">
        <v>640</v>
      </c>
      <c r="M153" t="s">
        <v>24202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24203</v>
      </c>
      <c r="T153" t="s">
        <v>24202</v>
      </c>
    </row>
    <row r="154" spans="1:20" x14ac:dyDescent="0.25">
      <c r="A154" t="s">
        <v>601</v>
      </c>
      <c r="B154" t="s">
        <v>602</v>
      </c>
      <c r="C154">
        <v>159</v>
      </c>
      <c r="D154">
        <v>1</v>
      </c>
      <c r="E154" t="s">
        <v>24204</v>
      </c>
      <c r="F154">
        <v>129</v>
      </c>
      <c r="G154">
        <v>0</v>
      </c>
      <c r="H154" t="s">
        <v>637</v>
      </c>
      <c r="I154" t="s">
        <v>24205</v>
      </c>
      <c r="J154" t="s">
        <v>683</v>
      </c>
      <c r="K154" t="s">
        <v>639</v>
      </c>
      <c r="L154" t="s">
        <v>640</v>
      </c>
      <c r="M154" t="s">
        <v>24206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24207</v>
      </c>
      <c r="T154" t="s">
        <v>24206</v>
      </c>
    </row>
    <row r="155" spans="1:20" x14ac:dyDescent="0.25">
      <c r="A155" t="s">
        <v>147</v>
      </c>
      <c r="B155" t="s">
        <v>148</v>
      </c>
      <c r="C155">
        <v>50</v>
      </c>
      <c r="D155">
        <v>12</v>
      </c>
      <c r="E155" t="s">
        <v>24208</v>
      </c>
      <c r="F155">
        <v>400</v>
      </c>
      <c r="G155">
        <v>0</v>
      </c>
      <c r="H155" t="s">
        <v>637</v>
      </c>
      <c r="I155" t="s">
        <v>24209</v>
      </c>
      <c r="J155" t="s">
        <v>712</v>
      </c>
      <c r="K155" t="s">
        <v>639</v>
      </c>
      <c r="L155" t="s">
        <v>640</v>
      </c>
      <c r="M155" t="s">
        <v>24210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24211</v>
      </c>
      <c r="T155" t="s">
        <v>24210</v>
      </c>
    </row>
    <row r="156" spans="1:20" x14ac:dyDescent="0.25">
      <c r="A156" t="s">
        <v>22</v>
      </c>
      <c r="B156" t="s">
        <v>27</v>
      </c>
      <c r="C156">
        <v>66.333333333333329</v>
      </c>
      <c r="D156">
        <v>3</v>
      </c>
      <c r="E156" t="s">
        <v>24212</v>
      </c>
      <c r="F156">
        <v>197</v>
      </c>
      <c r="G156">
        <v>0</v>
      </c>
      <c r="H156" t="s">
        <v>637</v>
      </c>
      <c r="I156" t="s">
        <v>814</v>
      </c>
      <c r="J156" t="s">
        <v>653</v>
      </c>
      <c r="K156" t="s">
        <v>639</v>
      </c>
      <c r="L156" t="s">
        <v>640</v>
      </c>
      <c r="M156" t="s">
        <v>24210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24213</v>
      </c>
      <c r="T156" t="s">
        <v>24210</v>
      </c>
    </row>
    <row r="157" spans="1:20" x14ac:dyDescent="0.25">
      <c r="A157" t="s">
        <v>18</v>
      </c>
      <c r="B157" t="s">
        <v>19</v>
      </c>
      <c r="C157">
        <v>33</v>
      </c>
      <c r="D157">
        <v>10</v>
      </c>
      <c r="E157" t="s">
        <v>24214</v>
      </c>
      <c r="F157">
        <v>399</v>
      </c>
      <c r="G157">
        <v>0</v>
      </c>
      <c r="H157" t="s">
        <v>649</v>
      </c>
      <c r="I157" t="s">
        <v>1008</v>
      </c>
      <c r="J157" t="s">
        <v>24215</v>
      </c>
      <c r="K157" t="s">
        <v>833</v>
      </c>
      <c r="L157" t="s">
        <v>4689</v>
      </c>
      <c r="M157" t="s">
        <v>24216</v>
      </c>
      <c r="N157" t="s">
        <v>639</v>
      </c>
      <c r="O157" t="s">
        <v>651</v>
      </c>
      <c r="P157" t="s">
        <v>26</v>
      </c>
      <c r="Q157" t="s">
        <v>652</v>
      </c>
      <c r="R157" t="s">
        <v>640</v>
      </c>
      <c r="S157" t="s">
        <v>24217</v>
      </c>
      <c r="T157" t="s">
        <v>24216</v>
      </c>
    </row>
    <row r="158" spans="1:20" x14ac:dyDescent="0.25">
      <c r="A158" t="s">
        <v>147</v>
      </c>
      <c r="B158" t="s">
        <v>148</v>
      </c>
      <c r="C158">
        <v>65</v>
      </c>
      <c r="D158">
        <v>9</v>
      </c>
      <c r="E158" t="s">
        <v>24218</v>
      </c>
      <c r="F158">
        <v>315</v>
      </c>
      <c r="G158">
        <v>0</v>
      </c>
      <c r="H158" t="s">
        <v>637</v>
      </c>
      <c r="I158" t="s">
        <v>16301</v>
      </c>
      <c r="J158" t="s">
        <v>681</v>
      </c>
      <c r="K158" t="s">
        <v>639</v>
      </c>
      <c r="L158" t="s">
        <v>640</v>
      </c>
      <c r="M158" t="s">
        <v>24219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24220</v>
      </c>
      <c r="T158" t="s">
        <v>24221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281"/>
  <sheetViews>
    <sheetView zoomScale="70" zoomScaleNormal="70" workbookViewId="0">
      <pane xSplit="2" ySplit="1" topLeftCell="M2" activePane="bottomRight" state="frozen"/>
      <selection sqref="A1:XFD1048576"/>
      <selection pane="topRight" sqref="A1:XFD1048576"/>
      <selection pane="bottomLeft" sqref="A1:XFD1048576"/>
      <selection pane="bottomRight" activeCell="U51" sqref="U5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241</v>
      </c>
      <c r="B2" t="s">
        <v>247</v>
      </c>
      <c r="C2">
        <v>159</v>
      </c>
      <c r="D2">
        <v>1</v>
      </c>
      <c r="E2" t="s">
        <v>24222</v>
      </c>
      <c r="F2">
        <v>109</v>
      </c>
      <c r="G2">
        <v>0</v>
      </c>
      <c r="H2" t="s">
        <v>637</v>
      </c>
      <c r="I2" t="s">
        <v>24223</v>
      </c>
      <c r="J2" t="s">
        <v>715</v>
      </c>
      <c r="K2" t="s">
        <v>639</v>
      </c>
      <c r="L2" t="s">
        <v>640</v>
      </c>
      <c r="M2" t="s">
        <v>24224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24225</v>
      </c>
      <c r="T2" t="s">
        <v>24224</v>
      </c>
      <c r="U2" s="50" t="s">
        <v>147</v>
      </c>
      <c r="V2">
        <v>348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24226</v>
      </c>
      <c r="F3">
        <v>398</v>
      </c>
      <c r="G3">
        <v>0</v>
      </c>
      <c r="H3" t="s">
        <v>637</v>
      </c>
      <c r="I3" t="s">
        <v>24227</v>
      </c>
      <c r="J3" t="s">
        <v>643</v>
      </c>
      <c r="K3" t="s">
        <v>639</v>
      </c>
      <c r="L3" t="s">
        <v>640</v>
      </c>
      <c r="M3" t="s">
        <v>24228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24229</v>
      </c>
      <c r="T3" t="s">
        <v>24228</v>
      </c>
      <c r="U3" s="51" t="s">
        <v>148</v>
      </c>
      <c r="V3">
        <v>348</v>
      </c>
    </row>
    <row r="4" spans="1:22" x14ac:dyDescent="0.25">
      <c r="A4" t="s">
        <v>601</v>
      </c>
      <c r="B4" t="s">
        <v>602</v>
      </c>
      <c r="C4">
        <v>159</v>
      </c>
      <c r="D4">
        <v>1</v>
      </c>
      <c r="E4" t="s">
        <v>24226</v>
      </c>
      <c r="F4">
        <v>398</v>
      </c>
      <c r="G4">
        <v>0</v>
      </c>
      <c r="H4" t="s">
        <v>637</v>
      </c>
      <c r="I4" t="s">
        <v>24227</v>
      </c>
      <c r="J4" t="s">
        <v>643</v>
      </c>
      <c r="K4" t="s">
        <v>639</v>
      </c>
      <c r="L4" t="s">
        <v>640</v>
      </c>
      <c r="M4" t="s">
        <v>24228</v>
      </c>
      <c r="N4" t="s">
        <v>639</v>
      </c>
      <c r="O4" t="s">
        <v>647</v>
      </c>
      <c r="P4" t="s">
        <v>5</v>
      </c>
      <c r="Q4" t="s">
        <v>648</v>
      </c>
      <c r="R4" t="s">
        <v>640</v>
      </c>
      <c r="S4" t="s">
        <v>24229</v>
      </c>
      <c r="T4" t="s">
        <v>24228</v>
      </c>
      <c r="U4" s="50" t="s">
        <v>22</v>
      </c>
      <c r="V4">
        <v>89</v>
      </c>
    </row>
    <row r="5" spans="1:22" x14ac:dyDescent="0.25">
      <c r="A5" t="s">
        <v>240</v>
      </c>
      <c r="B5" t="s">
        <v>246</v>
      </c>
      <c r="C5">
        <v>159</v>
      </c>
      <c r="D5">
        <v>1</v>
      </c>
      <c r="E5" t="s">
        <v>24226</v>
      </c>
      <c r="F5">
        <v>398</v>
      </c>
      <c r="G5">
        <v>0</v>
      </c>
      <c r="H5" t="s">
        <v>637</v>
      </c>
      <c r="I5" t="s">
        <v>24227</v>
      </c>
      <c r="J5" t="s">
        <v>643</v>
      </c>
      <c r="K5" t="s">
        <v>639</v>
      </c>
      <c r="L5" t="s">
        <v>640</v>
      </c>
      <c r="M5" t="s">
        <v>24228</v>
      </c>
      <c r="N5" t="s">
        <v>639</v>
      </c>
      <c r="O5" t="s">
        <v>647</v>
      </c>
      <c r="P5" t="s">
        <v>5</v>
      </c>
      <c r="Q5" t="s">
        <v>648</v>
      </c>
      <c r="R5" t="s">
        <v>640</v>
      </c>
      <c r="S5" t="s">
        <v>24229</v>
      </c>
      <c r="T5" t="s">
        <v>24228</v>
      </c>
      <c r="U5" s="51" t="s">
        <v>213</v>
      </c>
      <c r="V5">
        <v>5</v>
      </c>
    </row>
    <row r="6" spans="1:22" x14ac:dyDescent="0.25">
      <c r="A6" t="s">
        <v>241</v>
      </c>
      <c r="B6" t="s">
        <v>247</v>
      </c>
      <c r="C6">
        <v>159</v>
      </c>
      <c r="D6">
        <v>1</v>
      </c>
      <c r="E6" t="s">
        <v>24230</v>
      </c>
      <c r="F6">
        <v>109</v>
      </c>
      <c r="G6">
        <v>0</v>
      </c>
      <c r="H6" t="s">
        <v>637</v>
      </c>
      <c r="I6" t="s">
        <v>24231</v>
      </c>
      <c r="J6" t="s">
        <v>719</v>
      </c>
      <c r="K6" t="s">
        <v>639</v>
      </c>
      <c r="L6" t="s">
        <v>640</v>
      </c>
      <c r="M6" t="s">
        <v>24232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24233</v>
      </c>
      <c r="T6" t="s">
        <v>24232</v>
      </c>
      <c r="U6" s="51" t="s">
        <v>27</v>
      </c>
      <c r="V6">
        <v>84</v>
      </c>
    </row>
    <row r="7" spans="1:22" x14ac:dyDescent="0.25">
      <c r="A7" t="s">
        <v>22</v>
      </c>
      <c r="B7" t="s">
        <v>27</v>
      </c>
      <c r="C7">
        <v>66.333333333333329</v>
      </c>
      <c r="D7">
        <v>3</v>
      </c>
      <c r="E7" t="s">
        <v>24234</v>
      </c>
      <c r="F7">
        <v>197</v>
      </c>
      <c r="G7">
        <v>0</v>
      </c>
      <c r="H7" t="s">
        <v>637</v>
      </c>
      <c r="I7" t="s">
        <v>24235</v>
      </c>
      <c r="J7" t="s">
        <v>683</v>
      </c>
      <c r="K7" t="s">
        <v>639</v>
      </c>
      <c r="L7" t="s">
        <v>640</v>
      </c>
      <c r="M7" t="s">
        <v>24236</v>
      </c>
      <c r="N7" t="s">
        <v>639</v>
      </c>
      <c r="O7" t="s">
        <v>647</v>
      </c>
      <c r="P7" t="s">
        <v>5</v>
      </c>
      <c r="Q7" t="s">
        <v>648</v>
      </c>
      <c r="R7" t="s">
        <v>640</v>
      </c>
      <c r="S7" t="s">
        <v>24237</v>
      </c>
      <c r="T7" t="s">
        <v>24236</v>
      </c>
      <c r="U7" s="50" t="s">
        <v>18</v>
      </c>
      <c r="V7">
        <v>78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24238</v>
      </c>
      <c r="F8">
        <v>129</v>
      </c>
      <c r="G8">
        <v>0</v>
      </c>
      <c r="H8" t="s">
        <v>637</v>
      </c>
      <c r="I8" t="s">
        <v>13215</v>
      </c>
      <c r="J8" t="s">
        <v>692</v>
      </c>
      <c r="K8" t="s">
        <v>639</v>
      </c>
      <c r="L8" t="s">
        <v>640</v>
      </c>
      <c r="M8" t="s">
        <v>24239</v>
      </c>
      <c r="N8" t="s">
        <v>639</v>
      </c>
      <c r="O8" t="s">
        <v>647</v>
      </c>
      <c r="P8" t="s">
        <v>5</v>
      </c>
      <c r="Q8" t="s">
        <v>648</v>
      </c>
      <c r="R8" t="s">
        <v>640</v>
      </c>
      <c r="S8" t="s">
        <v>24240</v>
      </c>
      <c r="T8" t="s">
        <v>24239</v>
      </c>
      <c r="U8" s="51" t="s">
        <v>19</v>
      </c>
      <c r="V8">
        <v>78</v>
      </c>
    </row>
    <row r="9" spans="1:22" x14ac:dyDescent="0.25">
      <c r="A9" t="s">
        <v>601</v>
      </c>
      <c r="B9" t="s">
        <v>602</v>
      </c>
      <c r="C9">
        <v>159</v>
      </c>
      <c r="D9">
        <v>1</v>
      </c>
      <c r="E9" t="s">
        <v>24241</v>
      </c>
      <c r="F9">
        <v>108</v>
      </c>
      <c r="G9">
        <v>9</v>
      </c>
      <c r="H9" t="s">
        <v>637</v>
      </c>
      <c r="I9" t="s">
        <v>24242</v>
      </c>
      <c r="J9" t="s">
        <v>735</v>
      </c>
      <c r="K9" t="s">
        <v>639</v>
      </c>
      <c r="L9" t="s">
        <v>640</v>
      </c>
      <c r="M9" t="s">
        <v>24243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24244</v>
      </c>
      <c r="T9" t="s">
        <v>24243</v>
      </c>
      <c r="U9" s="50" t="s">
        <v>101</v>
      </c>
      <c r="V9">
        <v>6</v>
      </c>
    </row>
    <row r="10" spans="1:22" x14ac:dyDescent="0.25">
      <c r="A10" t="s">
        <v>601</v>
      </c>
      <c r="B10" t="s">
        <v>602</v>
      </c>
      <c r="C10">
        <v>159</v>
      </c>
      <c r="D10">
        <v>1</v>
      </c>
      <c r="E10" t="s">
        <v>24245</v>
      </c>
      <c r="F10">
        <v>99</v>
      </c>
      <c r="G10">
        <v>0</v>
      </c>
      <c r="H10" t="s">
        <v>637</v>
      </c>
      <c r="I10" t="s">
        <v>24246</v>
      </c>
      <c r="J10" t="s">
        <v>722</v>
      </c>
      <c r="K10" t="s">
        <v>639</v>
      </c>
      <c r="L10" t="s">
        <v>640</v>
      </c>
      <c r="M10" t="s">
        <v>24247</v>
      </c>
      <c r="N10" t="s">
        <v>639</v>
      </c>
      <c r="O10" t="s">
        <v>647</v>
      </c>
      <c r="P10" t="s">
        <v>5</v>
      </c>
      <c r="Q10" t="s">
        <v>648</v>
      </c>
      <c r="R10" t="s">
        <v>640</v>
      </c>
      <c r="S10" t="s">
        <v>24248</v>
      </c>
      <c r="T10" t="s">
        <v>24247</v>
      </c>
      <c r="U10" s="51" t="s">
        <v>12585</v>
      </c>
      <c r="V10">
        <v>2</v>
      </c>
    </row>
    <row r="11" spans="1:22" x14ac:dyDescent="0.25">
      <c r="A11" t="s">
        <v>240</v>
      </c>
      <c r="B11" t="s">
        <v>13546</v>
      </c>
      <c r="C11">
        <v>98.1</v>
      </c>
      <c r="D11">
        <v>2</v>
      </c>
      <c r="E11" t="s">
        <v>24249</v>
      </c>
      <c r="F11">
        <v>645.6</v>
      </c>
      <c r="G11">
        <v>57</v>
      </c>
      <c r="H11" t="s">
        <v>677</v>
      </c>
      <c r="I11" t="s">
        <v>24250</v>
      </c>
      <c r="J11" t="s">
        <v>24251</v>
      </c>
      <c r="K11" t="s">
        <v>929</v>
      </c>
      <c r="L11" t="s">
        <v>24252</v>
      </c>
      <c r="M11" t="s">
        <v>24253</v>
      </c>
      <c r="N11" t="s">
        <v>639</v>
      </c>
      <c r="O11" t="s">
        <v>678</v>
      </c>
      <c r="P11" t="s">
        <v>23</v>
      </c>
      <c r="Q11" t="s">
        <v>679</v>
      </c>
      <c r="R11" t="s">
        <v>640</v>
      </c>
      <c r="S11" t="s">
        <v>24254</v>
      </c>
      <c r="T11" t="s">
        <v>24253</v>
      </c>
      <c r="U11" s="51" t="s">
        <v>931</v>
      </c>
      <c r="V11">
        <v>1</v>
      </c>
    </row>
    <row r="12" spans="1:22" x14ac:dyDescent="0.25">
      <c r="A12" t="s">
        <v>241</v>
      </c>
      <c r="B12" t="s">
        <v>13546</v>
      </c>
      <c r="C12">
        <v>98.1</v>
      </c>
      <c r="D12">
        <v>2</v>
      </c>
      <c r="E12" t="s">
        <v>24249</v>
      </c>
      <c r="F12">
        <v>645.6</v>
      </c>
      <c r="G12">
        <v>57</v>
      </c>
      <c r="H12" t="s">
        <v>677</v>
      </c>
      <c r="I12" t="s">
        <v>24250</v>
      </c>
      <c r="J12" t="s">
        <v>24251</v>
      </c>
      <c r="K12" t="s">
        <v>929</v>
      </c>
      <c r="L12" t="s">
        <v>24252</v>
      </c>
      <c r="M12" t="s">
        <v>24253</v>
      </c>
      <c r="N12" t="s">
        <v>639</v>
      </c>
      <c r="O12" t="s">
        <v>678</v>
      </c>
      <c r="P12" t="s">
        <v>23</v>
      </c>
      <c r="Q12" t="s">
        <v>679</v>
      </c>
      <c r="R12" t="s">
        <v>640</v>
      </c>
      <c r="S12" t="s">
        <v>24254</v>
      </c>
      <c r="T12" t="s">
        <v>24253</v>
      </c>
      <c r="U12" s="51" t="s">
        <v>74</v>
      </c>
      <c r="V12">
        <v>3</v>
      </c>
    </row>
    <row r="13" spans="1:22" x14ac:dyDescent="0.25">
      <c r="A13" t="s">
        <v>239</v>
      </c>
      <c r="B13" t="s">
        <v>13546</v>
      </c>
      <c r="C13">
        <v>98.1</v>
      </c>
      <c r="D13">
        <v>1</v>
      </c>
      <c r="E13" t="s">
        <v>24249</v>
      </c>
      <c r="F13">
        <v>645.6</v>
      </c>
      <c r="G13">
        <v>57</v>
      </c>
      <c r="H13" t="s">
        <v>677</v>
      </c>
      <c r="I13" t="s">
        <v>24250</v>
      </c>
      <c r="J13" t="s">
        <v>24251</v>
      </c>
      <c r="K13" t="s">
        <v>929</v>
      </c>
      <c r="L13" t="s">
        <v>24252</v>
      </c>
      <c r="M13" t="s">
        <v>24253</v>
      </c>
      <c r="N13" t="s">
        <v>639</v>
      </c>
      <c r="O13" t="s">
        <v>678</v>
      </c>
      <c r="P13" t="s">
        <v>23</v>
      </c>
      <c r="Q13" t="s">
        <v>679</v>
      </c>
      <c r="R13" t="s">
        <v>640</v>
      </c>
      <c r="S13" t="s">
        <v>24254</v>
      </c>
      <c r="T13" t="s">
        <v>24253</v>
      </c>
      <c r="U13" s="50" t="s">
        <v>72</v>
      </c>
      <c r="V13">
        <v>9</v>
      </c>
    </row>
    <row r="14" spans="1:22" x14ac:dyDescent="0.25">
      <c r="A14" t="s">
        <v>601</v>
      </c>
      <c r="B14" t="s">
        <v>13546</v>
      </c>
      <c r="C14">
        <v>98.1</v>
      </c>
      <c r="D14">
        <v>1</v>
      </c>
      <c r="E14" t="s">
        <v>24249</v>
      </c>
      <c r="F14">
        <v>645.6</v>
      </c>
      <c r="G14">
        <v>57</v>
      </c>
      <c r="H14" t="s">
        <v>677</v>
      </c>
      <c r="I14" t="s">
        <v>24250</v>
      </c>
      <c r="J14" t="s">
        <v>24251</v>
      </c>
      <c r="K14" t="s">
        <v>929</v>
      </c>
      <c r="L14" t="s">
        <v>24252</v>
      </c>
      <c r="M14" t="s">
        <v>24253</v>
      </c>
      <c r="N14" t="s">
        <v>639</v>
      </c>
      <c r="O14" t="s">
        <v>678</v>
      </c>
      <c r="P14" t="s">
        <v>23</v>
      </c>
      <c r="Q14" t="s">
        <v>679</v>
      </c>
      <c r="R14" t="s">
        <v>640</v>
      </c>
      <c r="S14" t="s">
        <v>24254</v>
      </c>
      <c r="T14" t="s">
        <v>24253</v>
      </c>
      <c r="U14" s="51" t="s">
        <v>108</v>
      </c>
      <c r="V14">
        <v>7</v>
      </c>
    </row>
    <row r="15" spans="1:22" x14ac:dyDescent="0.25">
      <c r="A15" t="s">
        <v>101</v>
      </c>
      <c r="B15" t="s">
        <v>12585</v>
      </c>
      <c r="C15">
        <v>120</v>
      </c>
      <c r="D15">
        <v>2</v>
      </c>
      <c r="E15" t="s">
        <v>24255</v>
      </c>
      <c r="F15">
        <v>200</v>
      </c>
      <c r="G15">
        <v>0</v>
      </c>
      <c r="H15" t="s">
        <v>637</v>
      </c>
      <c r="I15" t="s">
        <v>24256</v>
      </c>
      <c r="J15" t="s">
        <v>698</v>
      </c>
      <c r="K15" t="s">
        <v>639</v>
      </c>
      <c r="L15" t="s">
        <v>640</v>
      </c>
      <c r="M15" t="s">
        <v>24257</v>
      </c>
      <c r="N15" t="s">
        <v>639</v>
      </c>
      <c r="O15" t="s">
        <v>647</v>
      </c>
      <c r="P15" t="s">
        <v>5</v>
      </c>
      <c r="Q15" t="s">
        <v>648</v>
      </c>
      <c r="R15" t="s">
        <v>640</v>
      </c>
      <c r="S15" t="s">
        <v>24258</v>
      </c>
      <c r="T15" t="s">
        <v>24257</v>
      </c>
      <c r="U15" s="51" t="s">
        <v>24668</v>
      </c>
      <c r="V15">
        <v>1</v>
      </c>
    </row>
    <row r="16" spans="1:22" x14ac:dyDescent="0.25">
      <c r="A16" t="s">
        <v>239</v>
      </c>
      <c r="B16" t="s">
        <v>245</v>
      </c>
      <c r="C16">
        <v>159</v>
      </c>
      <c r="D16">
        <v>1</v>
      </c>
      <c r="E16" t="s">
        <v>24259</v>
      </c>
      <c r="F16">
        <v>109</v>
      </c>
      <c r="G16">
        <v>0</v>
      </c>
      <c r="H16" t="s">
        <v>637</v>
      </c>
      <c r="I16" t="s">
        <v>24260</v>
      </c>
      <c r="J16" t="s">
        <v>685</v>
      </c>
      <c r="K16" t="s">
        <v>639</v>
      </c>
      <c r="L16" t="s">
        <v>640</v>
      </c>
      <c r="M16" t="s">
        <v>24261</v>
      </c>
      <c r="N16" t="s">
        <v>639</v>
      </c>
      <c r="O16" t="s">
        <v>647</v>
      </c>
      <c r="P16" t="s">
        <v>5</v>
      </c>
      <c r="Q16" t="s">
        <v>648</v>
      </c>
      <c r="R16" t="s">
        <v>640</v>
      </c>
      <c r="S16" t="s">
        <v>24262</v>
      </c>
      <c r="T16" t="s">
        <v>24261</v>
      </c>
      <c r="U16" s="51" t="s">
        <v>799</v>
      </c>
      <c r="V16">
        <v>1</v>
      </c>
    </row>
    <row r="17" spans="1:22" x14ac:dyDescent="0.25">
      <c r="A17" t="s">
        <v>516</v>
      </c>
      <c r="B17" t="s">
        <v>120</v>
      </c>
      <c r="C17">
        <v>75</v>
      </c>
      <c r="D17">
        <v>1</v>
      </c>
      <c r="E17" t="s">
        <v>24263</v>
      </c>
      <c r="F17">
        <v>111</v>
      </c>
      <c r="G17">
        <v>36</v>
      </c>
      <c r="H17" t="s">
        <v>649</v>
      </c>
      <c r="I17" t="s">
        <v>6729</v>
      </c>
      <c r="J17" t="s">
        <v>6730</v>
      </c>
      <c r="K17" t="s">
        <v>6731</v>
      </c>
      <c r="L17" t="s">
        <v>818</v>
      </c>
      <c r="M17" t="s">
        <v>24264</v>
      </c>
      <c r="N17" t="s">
        <v>639</v>
      </c>
      <c r="O17" t="s">
        <v>656</v>
      </c>
      <c r="P17" t="s">
        <v>26</v>
      </c>
      <c r="Q17" t="s">
        <v>652</v>
      </c>
      <c r="R17" t="s">
        <v>640</v>
      </c>
      <c r="S17" t="s">
        <v>24265</v>
      </c>
      <c r="T17" t="s">
        <v>24266</v>
      </c>
      <c r="U17" s="50" t="s">
        <v>19363</v>
      </c>
      <c r="V17">
        <v>2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24267</v>
      </c>
      <c r="F18">
        <v>200</v>
      </c>
      <c r="G18">
        <v>0</v>
      </c>
      <c r="H18" t="s">
        <v>637</v>
      </c>
      <c r="I18" t="s">
        <v>24268</v>
      </c>
      <c r="J18" t="s">
        <v>864</v>
      </c>
      <c r="K18" t="s">
        <v>639</v>
      </c>
      <c r="L18" t="s">
        <v>640</v>
      </c>
      <c r="M18" t="s">
        <v>24269</v>
      </c>
      <c r="N18" t="s">
        <v>639</v>
      </c>
      <c r="O18" t="s">
        <v>647</v>
      </c>
      <c r="P18" t="s">
        <v>5</v>
      </c>
      <c r="Q18" t="s">
        <v>648</v>
      </c>
      <c r="R18" t="s">
        <v>640</v>
      </c>
      <c r="S18" t="s">
        <v>24270</v>
      </c>
      <c r="T18" t="s">
        <v>24269</v>
      </c>
      <c r="U18" s="51" t="s">
        <v>19364</v>
      </c>
      <c r="V18">
        <v>2</v>
      </c>
    </row>
    <row r="19" spans="1:22" x14ac:dyDescent="0.25">
      <c r="A19" t="s">
        <v>241</v>
      </c>
      <c r="B19" t="s">
        <v>247</v>
      </c>
      <c r="C19">
        <v>159</v>
      </c>
      <c r="D19">
        <v>1</v>
      </c>
      <c r="E19" t="s">
        <v>24271</v>
      </c>
      <c r="F19">
        <v>109</v>
      </c>
      <c r="G19">
        <v>0</v>
      </c>
      <c r="H19" t="s">
        <v>637</v>
      </c>
      <c r="I19" t="s">
        <v>24272</v>
      </c>
      <c r="J19" t="s">
        <v>654</v>
      </c>
      <c r="K19" t="s">
        <v>639</v>
      </c>
      <c r="L19" t="s">
        <v>640</v>
      </c>
      <c r="M19" t="s">
        <v>24273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24274</v>
      </c>
      <c r="T19" t="s">
        <v>24273</v>
      </c>
      <c r="U19" s="50" t="s">
        <v>114</v>
      </c>
      <c r="V19">
        <v>1</v>
      </c>
    </row>
    <row r="20" spans="1:22" x14ac:dyDescent="0.25">
      <c r="A20" t="s">
        <v>22</v>
      </c>
      <c r="B20" t="s">
        <v>27</v>
      </c>
      <c r="C20">
        <v>66.333333333333329</v>
      </c>
      <c r="D20">
        <v>3</v>
      </c>
      <c r="E20" t="s">
        <v>24275</v>
      </c>
      <c r="F20">
        <v>197</v>
      </c>
      <c r="G20">
        <v>0</v>
      </c>
      <c r="H20" t="s">
        <v>637</v>
      </c>
      <c r="I20" t="s">
        <v>24276</v>
      </c>
      <c r="J20" t="s">
        <v>704</v>
      </c>
      <c r="K20" t="s">
        <v>639</v>
      </c>
      <c r="L20" t="s">
        <v>640</v>
      </c>
      <c r="M20" t="s">
        <v>24273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24277</v>
      </c>
      <c r="T20" t="s">
        <v>24273</v>
      </c>
      <c r="U20" s="51" t="s">
        <v>115</v>
      </c>
      <c r="V20">
        <v>1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24278</v>
      </c>
      <c r="F21">
        <v>200</v>
      </c>
      <c r="G21">
        <v>0</v>
      </c>
      <c r="H21" t="s">
        <v>637</v>
      </c>
      <c r="I21" t="s">
        <v>758</v>
      </c>
      <c r="J21" t="s">
        <v>646</v>
      </c>
      <c r="K21" t="s">
        <v>639</v>
      </c>
      <c r="L21" t="s">
        <v>640</v>
      </c>
      <c r="M21" t="s">
        <v>24279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24280</v>
      </c>
      <c r="T21" t="s">
        <v>24279</v>
      </c>
      <c r="U21" s="50" t="s">
        <v>12</v>
      </c>
      <c r="V21">
        <v>2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24281</v>
      </c>
      <c r="F22">
        <v>200</v>
      </c>
      <c r="G22">
        <v>0</v>
      </c>
      <c r="H22" t="s">
        <v>637</v>
      </c>
      <c r="I22" t="s">
        <v>24282</v>
      </c>
      <c r="J22" t="s">
        <v>732</v>
      </c>
      <c r="K22" t="s">
        <v>639</v>
      </c>
      <c r="L22" t="s">
        <v>640</v>
      </c>
      <c r="M22" t="s">
        <v>24283</v>
      </c>
      <c r="N22" t="s">
        <v>639</v>
      </c>
      <c r="O22" t="s">
        <v>641</v>
      </c>
      <c r="P22" t="s">
        <v>5</v>
      </c>
      <c r="Q22" t="s">
        <v>642</v>
      </c>
      <c r="R22" t="s">
        <v>640</v>
      </c>
      <c r="S22" t="s">
        <v>24284</v>
      </c>
      <c r="T22" t="s">
        <v>24283</v>
      </c>
      <c r="U22" s="51" t="s">
        <v>13</v>
      </c>
      <c r="V22">
        <v>2</v>
      </c>
    </row>
    <row r="23" spans="1:22" x14ac:dyDescent="0.25">
      <c r="A23" t="s">
        <v>241</v>
      </c>
      <c r="B23" t="s">
        <v>247</v>
      </c>
      <c r="C23">
        <v>159</v>
      </c>
      <c r="D23">
        <v>1</v>
      </c>
      <c r="E23" t="s">
        <v>24285</v>
      </c>
      <c r="F23">
        <v>109</v>
      </c>
      <c r="G23">
        <v>0</v>
      </c>
      <c r="H23" t="s">
        <v>637</v>
      </c>
      <c r="I23" t="s">
        <v>24286</v>
      </c>
      <c r="J23" t="s">
        <v>670</v>
      </c>
      <c r="K23" t="s">
        <v>639</v>
      </c>
      <c r="L23" t="s">
        <v>640</v>
      </c>
      <c r="M23" t="s">
        <v>24287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24288</v>
      </c>
      <c r="T23" t="s">
        <v>24287</v>
      </c>
      <c r="U23" s="50" t="s">
        <v>239</v>
      </c>
      <c r="V23">
        <v>40</v>
      </c>
    </row>
    <row r="24" spans="1:22" x14ac:dyDescent="0.25">
      <c r="A24" t="s">
        <v>239</v>
      </c>
      <c r="B24" t="s">
        <v>245</v>
      </c>
      <c r="C24">
        <v>159</v>
      </c>
      <c r="D24">
        <v>2</v>
      </c>
      <c r="E24" t="s">
        <v>24289</v>
      </c>
      <c r="F24">
        <v>218</v>
      </c>
      <c r="G24">
        <v>0</v>
      </c>
      <c r="H24" t="s">
        <v>637</v>
      </c>
      <c r="I24" t="s">
        <v>24290</v>
      </c>
      <c r="J24" t="s">
        <v>655</v>
      </c>
      <c r="K24" t="s">
        <v>639</v>
      </c>
      <c r="L24" t="s">
        <v>640</v>
      </c>
      <c r="M24" t="s">
        <v>24291</v>
      </c>
      <c r="N24" t="s">
        <v>639</v>
      </c>
      <c r="O24" t="s">
        <v>647</v>
      </c>
      <c r="P24" t="s">
        <v>5</v>
      </c>
      <c r="Q24" t="s">
        <v>648</v>
      </c>
      <c r="R24" t="s">
        <v>640</v>
      </c>
      <c r="S24" t="s">
        <v>24292</v>
      </c>
      <c r="T24" t="s">
        <v>24291</v>
      </c>
      <c r="U24" s="51" t="s">
        <v>13546</v>
      </c>
      <c r="V24">
        <v>1</v>
      </c>
    </row>
    <row r="25" spans="1:22" x14ac:dyDescent="0.25">
      <c r="A25" t="s">
        <v>241</v>
      </c>
      <c r="B25" t="s">
        <v>247</v>
      </c>
      <c r="C25">
        <v>159</v>
      </c>
      <c r="D25">
        <v>1</v>
      </c>
      <c r="E25" t="s">
        <v>24293</v>
      </c>
      <c r="F25">
        <v>119</v>
      </c>
      <c r="G25">
        <v>10</v>
      </c>
      <c r="H25" t="s">
        <v>637</v>
      </c>
      <c r="I25" t="s">
        <v>24294</v>
      </c>
      <c r="J25" t="s">
        <v>654</v>
      </c>
      <c r="K25" t="s">
        <v>639</v>
      </c>
      <c r="L25" t="s">
        <v>640</v>
      </c>
      <c r="M25" t="s">
        <v>24295</v>
      </c>
      <c r="N25" t="s">
        <v>639</v>
      </c>
      <c r="O25" t="s">
        <v>641</v>
      </c>
      <c r="P25" t="s">
        <v>5</v>
      </c>
      <c r="Q25" t="s">
        <v>642</v>
      </c>
      <c r="R25" t="s">
        <v>640</v>
      </c>
      <c r="S25" t="s">
        <v>24296</v>
      </c>
      <c r="T25" t="s">
        <v>24295</v>
      </c>
      <c r="U25" s="51" t="s">
        <v>245</v>
      </c>
      <c r="V25">
        <v>36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24297</v>
      </c>
      <c r="F26">
        <v>109</v>
      </c>
      <c r="G26">
        <v>0</v>
      </c>
      <c r="H26" t="s">
        <v>637</v>
      </c>
      <c r="I26" t="s">
        <v>24298</v>
      </c>
      <c r="J26" t="s">
        <v>688</v>
      </c>
      <c r="K26" t="s">
        <v>639</v>
      </c>
      <c r="L26" t="s">
        <v>640</v>
      </c>
      <c r="M26" t="s">
        <v>24299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24300</v>
      </c>
      <c r="T26" t="s">
        <v>24299</v>
      </c>
      <c r="U26" s="51" t="s">
        <v>742</v>
      </c>
      <c r="V26">
        <v>3</v>
      </c>
    </row>
    <row r="27" spans="1:22" x14ac:dyDescent="0.25">
      <c r="A27" t="s">
        <v>240</v>
      </c>
      <c r="B27" t="s">
        <v>246</v>
      </c>
      <c r="C27">
        <v>159</v>
      </c>
      <c r="D27">
        <v>1</v>
      </c>
      <c r="E27" t="s">
        <v>24301</v>
      </c>
      <c r="F27">
        <v>99</v>
      </c>
      <c r="G27">
        <v>0</v>
      </c>
      <c r="H27" t="s">
        <v>637</v>
      </c>
      <c r="I27" t="s">
        <v>24302</v>
      </c>
      <c r="J27" t="s">
        <v>750</v>
      </c>
      <c r="K27" t="s">
        <v>639</v>
      </c>
      <c r="L27" t="s">
        <v>640</v>
      </c>
      <c r="M27" t="s">
        <v>24303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24304</v>
      </c>
      <c r="T27" t="s">
        <v>24303</v>
      </c>
      <c r="U27" s="50" t="s">
        <v>240</v>
      </c>
      <c r="V27">
        <v>50</v>
      </c>
    </row>
    <row r="28" spans="1:22" x14ac:dyDescent="0.25">
      <c r="A28" t="s">
        <v>239</v>
      </c>
      <c r="B28" t="s">
        <v>245</v>
      </c>
      <c r="C28">
        <v>159</v>
      </c>
      <c r="D28">
        <v>1</v>
      </c>
      <c r="E28" t="s">
        <v>24305</v>
      </c>
      <c r="F28">
        <v>109</v>
      </c>
      <c r="G28">
        <v>0</v>
      </c>
      <c r="H28" t="s">
        <v>637</v>
      </c>
      <c r="I28" t="s">
        <v>24302</v>
      </c>
      <c r="J28" t="s">
        <v>750</v>
      </c>
      <c r="K28" t="s">
        <v>639</v>
      </c>
      <c r="L28" t="s">
        <v>640</v>
      </c>
      <c r="M28" t="s">
        <v>24306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24307</v>
      </c>
      <c r="T28" t="s">
        <v>24306</v>
      </c>
      <c r="U28" s="51" t="s">
        <v>13546</v>
      </c>
      <c r="V28">
        <v>2</v>
      </c>
    </row>
    <row r="29" spans="1:22" x14ac:dyDescent="0.25">
      <c r="A29" t="s">
        <v>241</v>
      </c>
      <c r="B29" t="s">
        <v>247</v>
      </c>
      <c r="C29">
        <v>159</v>
      </c>
      <c r="D29">
        <v>1</v>
      </c>
      <c r="E29" t="s">
        <v>24308</v>
      </c>
      <c r="F29">
        <v>317</v>
      </c>
      <c r="G29">
        <v>0</v>
      </c>
      <c r="H29" t="s">
        <v>637</v>
      </c>
      <c r="I29" t="s">
        <v>24309</v>
      </c>
      <c r="J29" t="s">
        <v>675</v>
      </c>
      <c r="K29" t="s">
        <v>639</v>
      </c>
      <c r="L29" t="s">
        <v>640</v>
      </c>
      <c r="M29" t="s">
        <v>24310</v>
      </c>
      <c r="N29" t="s">
        <v>639</v>
      </c>
      <c r="O29" t="s">
        <v>647</v>
      </c>
      <c r="P29" t="s">
        <v>5</v>
      </c>
      <c r="Q29" t="s">
        <v>648</v>
      </c>
      <c r="R29" t="s">
        <v>640</v>
      </c>
      <c r="S29" t="s">
        <v>24311</v>
      </c>
      <c r="T29" t="s">
        <v>24310</v>
      </c>
      <c r="U29" s="51" t="s">
        <v>246</v>
      </c>
      <c r="V29">
        <v>46</v>
      </c>
    </row>
    <row r="30" spans="1:22" x14ac:dyDescent="0.25">
      <c r="A30" t="s">
        <v>601</v>
      </c>
      <c r="B30" t="s">
        <v>602</v>
      </c>
      <c r="C30">
        <v>159</v>
      </c>
      <c r="D30">
        <v>1</v>
      </c>
      <c r="E30" t="s">
        <v>24308</v>
      </c>
      <c r="F30">
        <v>317</v>
      </c>
      <c r="G30">
        <v>0</v>
      </c>
      <c r="H30" t="s">
        <v>637</v>
      </c>
      <c r="I30" t="s">
        <v>24309</v>
      </c>
      <c r="J30" t="s">
        <v>675</v>
      </c>
      <c r="K30" t="s">
        <v>639</v>
      </c>
      <c r="L30" t="s">
        <v>640</v>
      </c>
      <c r="M30" t="s">
        <v>24310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24311</v>
      </c>
      <c r="T30" t="s">
        <v>24310</v>
      </c>
      <c r="U30" s="51" t="s">
        <v>742</v>
      </c>
      <c r="V30">
        <v>2</v>
      </c>
    </row>
    <row r="31" spans="1:22" x14ac:dyDescent="0.25">
      <c r="A31" t="s">
        <v>239</v>
      </c>
      <c r="B31" t="s">
        <v>245</v>
      </c>
      <c r="C31">
        <v>159</v>
      </c>
      <c r="D31">
        <v>1</v>
      </c>
      <c r="E31" t="s">
        <v>24308</v>
      </c>
      <c r="F31">
        <v>317</v>
      </c>
      <c r="G31">
        <v>0</v>
      </c>
      <c r="H31" t="s">
        <v>637</v>
      </c>
      <c r="I31" t="s">
        <v>24309</v>
      </c>
      <c r="J31" t="s">
        <v>675</v>
      </c>
      <c r="K31" t="s">
        <v>639</v>
      </c>
      <c r="L31" t="s">
        <v>640</v>
      </c>
      <c r="M31" t="s">
        <v>24310</v>
      </c>
      <c r="N31" t="s">
        <v>639</v>
      </c>
      <c r="O31" t="s">
        <v>647</v>
      </c>
      <c r="P31" t="s">
        <v>5</v>
      </c>
      <c r="Q31" t="s">
        <v>648</v>
      </c>
      <c r="R31" t="s">
        <v>640</v>
      </c>
      <c r="S31" t="s">
        <v>24311</v>
      </c>
      <c r="T31" t="s">
        <v>24310</v>
      </c>
      <c r="U31" s="50" t="s">
        <v>241</v>
      </c>
      <c r="V31">
        <v>29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24312</v>
      </c>
      <c r="F32">
        <v>250</v>
      </c>
      <c r="G32">
        <v>0</v>
      </c>
      <c r="H32" t="s">
        <v>649</v>
      </c>
      <c r="I32" t="s">
        <v>24313</v>
      </c>
      <c r="J32" t="s">
        <v>24314</v>
      </c>
      <c r="K32" t="s">
        <v>10426</v>
      </c>
      <c r="L32" t="s">
        <v>23715</v>
      </c>
      <c r="M32" t="s">
        <v>24315</v>
      </c>
      <c r="N32" t="s">
        <v>639</v>
      </c>
      <c r="O32" t="s">
        <v>651</v>
      </c>
      <c r="P32" t="s">
        <v>26</v>
      </c>
      <c r="Q32" t="s">
        <v>652</v>
      </c>
      <c r="R32" t="s">
        <v>640</v>
      </c>
      <c r="S32" t="s">
        <v>24316</v>
      </c>
      <c r="T32" t="s">
        <v>24317</v>
      </c>
      <c r="U32" s="51" t="s">
        <v>13546</v>
      </c>
      <c r="V32">
        <v>2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24318</v>
      </c>
      <c r="F33">
        <v>200</v>
      </c>
      <c r="G33">
        <v>0</v>
      </c>
      <c r="H33" t="s">
        <v>637</v>
      </c>
      <c r="I33" t="s">
        <v>24319</v>
      </c>
      <c r="J33" t="s">
        <v>663</v>
      </c>
      <c r="K33" t="s">
        <v>639</v>
      </c>
      <c r="L33" t="s">
        <v>640</v>
      </c>
      <c r="M33" t="s">
        <v>24320</v>
      </c>
      <c r="N33" t="s">
        <v>639</v>
      </c>
      <c r="O33" t="s">
        <v>641</v>
      </c>
      <c r="P33" t="s">
        <v>5</v>
      </c>
      <c r="Q33" t="s">
        <v>642</v>
      </c>
      <c r="R33" t="s">
        <v>640</v>
      </c>
      <c r="S33" t="s">
        <v>24321</v>
      </c>
      <c r="T33" t="s">
        <v>24320</v>
      </c>
      <c r="U33" s="51" t="s">
        <v>247</v>
      </c>
      <c r="V33">
        <v>26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24322</v>
      </c>
      <c r="F34">
        <v>200</v>
      </c>
      <c r="G34">
        <v>0</v>
      </c>
      <c r="H34" t="s">
        <v>637</v>
      </c>
      <c r="I34" t="s">
        <v>24323</v>
      </c>
      <c r="J34" t="s">
        <v>719</v>
      </c>
      <c r="K34" t="s">
        <v>639</v>
      </c>
      <c r="L34" t="s">
        <v>640</v>
      </c>
      <c r="M34" t="s">
        <v>24324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24325</v>
      </c>
      <c r="T34" t="s">
        <v>24324</v>
      </c>
      <c r="U34" s="51" t="s">
        <v>742</v>
      </c>
      <c r="V34">
        <v>1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24326</v>
      </c>
      <c r="F35">
        <v>200</v>
      </c>
      <c r="G35">
        <v>0</v>
      </c>
      <c r="H35" t="s">
        <v>637</v>
      </c>
      <c r="I35" t="s">
        <v>24323</v>
      </c>
      <c r="J35" t="s">
        <v>719</v>
      </c>
      <c r="K35" t="s">
        <v>639</v>
      </c>
      <c r="L35" t="s">
        <v>640</v>
      </c>
      <c r="M35" t="s">
        <v>24327</v>
      </c>
      <c r="N35" t="s">
        <v>639</v>
      </c>
      <c r="O35" t="s">
        <v>641</v>
      </c>
      <c r="P35" t="s">
        <v>5</v>
      </c>
      <c r="Q35" t="s">
        <v>642</v>
      </c>
      <c r="R35" t="s">
        <v>640</v>
      </c>
      <c r="S35" t="s">
        <v>24328</v>
      </c>
      <c r="T35" t="s">
        <v>24327</v>
      </c>
      <c r="U35" s="50" t="s">
        <v>601</v>
      </c>
      <c r="V35">
        <v>61</v>
      </c>
    </row>
    <row r="36" spans="1:22" x14ac:dyDescent="0.25">
      <c r="A36" t="s">
        <v>77</v>
      </c>
      <c r="B36" t="s">
        <v>78</v>
      </c>
      <c r="C36">
        <v>33.333333333333336</v>
      </c>
      <c r="D36">
        <v>3</v>
      </c>
      <c r="E36" t="s">
        <v>24329</v>
      </c>
      <c r="F36">
        <v>134.99</v>
      </c>
      <c r="G36">
        <v>0</v>
      </c>
      <c r="H36" t="s">
        <v>637</v>
      </c>
      <c r="I36" t="s">
        <v>15615</v>
      </c>
      <c r="J36" t="s">
        <v>755</v>
      </c>
      <c r="K36" t="s">
        <v>639</v>
      </c>
      <c r="L36" t="s">
        <v>640</v>
      </c>
      <c r="M36" t="s">
        <v>24327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24330</v>
      </c>
      <c r="T36" t="s">
        <v>24327</v>
      </c>
      <c r="U36" s="51" t="s">
        <v>13546</v>
      </c>
      <c r="V36">
        <v>1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24331</v>
      </c>
      <c r="F37">
        <v>200</v>
      </c>
      <c r="G37">
        <v>0</v>
      </c>
      <c r="H37" t="s">
        <v>637</v>
      </c>
      <c r="I37" t="s">
        <v>24332</v>
      </c>
      <c r="J37" t="s">
        <v>721</v>
      </c>
      <c r="K37" t="s">
        <v>639</v>
      </c>
      <c r="L37" t="s">
        <v>640</v>
      </c>
      <c r="M37" t="s">
        <v>24333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24334</v>
      </c>
      <c r="T37" t="s">
        <v>24333</v>
      </c>
      <c r="U37" s="51" t="s">
        <v>602</v>
      </c>
      <c r="V37">
        <v>54</v>
      </c>
    </row>
    <row r="38" spans="1:22" x14ac:dyDescent="0.25">
      <c r="A38" t="s">
        <v>147</v>
      </c>
      <c r="B38" t="s">
        <v>148</v>
      </c>
      <c r="C38">
        <v>50</v>
      </c>
      <c r="D38">
        <v>12</v>
      </c>
      <c r="E38" t="s">
        <v>24335</v>
      </c>
      <c r="F38">
        <v>400</v>
      </c>
      <c r="G38">
        <v>0</v>
      </c>
      <c r="H38" t="s">
        <v>637</v>
      </c>
      <c r="I38" t="s">
        <v>24336</v>
      </c>
      <c r="J38" t="s">
        <v>664</v>
      </c>
      <c r="K38" t="s">
        <v>639</v>
      </c>
      <c r="L38" t="s">
        <v>640</v>
      </c>
      <c r="M38" t="s">
        <v>24333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24337</v>
      </c>
      <c r="T38" t="s">
        <v>24333</v>
      </c>
      <c r="U38" s="51" t="s">
        <v>742</v>
      </c>
      <c r="V38">
        <v>6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24338</v>
      </c>
      <c r="F39">
        <v>200</v>
      </c>
      <c r="G39">
        <v>0</v>
      </c>
      <c r="H39" t="s">
        <v>637</v>
      </c>
      <c r="I39" t="s">
        <v>24323</v>
      </c>
      <c r="J39" t="s">
        <v>719</v>
      </c>
      <c r="K39" t="s">
        <v>639</v>
      </c>
      <c r="L39" t="s">
        <v>640</v>
      </c>
      <c r="M39" t="s">
        <v>24333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24339</v>
      </c>
      <c r="T39" t="s">
        <v>24333</v>
      </c>
      <c r="U39" s="50" t="s">
        <v>77</v>
      </c>
      <c r="V39">
        <v>24</v>
      </c>
    </row>
    <row r="40" spans="1:22" x14ac:dyDescent="0.25">
      <c r="A40" t="s">
        <v>241</v>
      </c>
      <c r="B40" t="s">
        <v>247</v>
      </c>
      <c r="C40">
        <v>159</v>
      </c>
      <c r="D40">
        <v>1</v>
      </c>
      <c r="E40" t="s">
        <v>24340</v>
      </c>
      <c r="F40">
        <v>109</v>
      </c>
      <c r="G40">
        <v>0</v>
      </c>
      <c r="H40" t="s">
        <v>637</v>
      </c>
      <c r="I40" t="s">
        <v>24341</v>
      </c>
      <c r="J40" t="s">
        <v>653</v>
      </c>
      <c r="K40" t="s">
        <v>639</v>
      </c>
      <c r="L40" t="s">
        <v>640</v>
      </c>
      <c r="M40" t="s">
        <v>24342</v>
      </c>
      <c r="N40" t="s">
        <v>639</v>
      </c>
      <c r="O40" t="s">
        <v>647</v>
      </c>
      <c r="P40" t="s">
        <v>5</v>
      </c>
      <c r="Q40" t="s">
        <v>648</v>
      </c>
      <c r="R40" t="s">
        <v>640</v>
      </c>
      <c r="S40" t="s">
        <v>24343</v>
      </c>
      <c r="T40" t="s">
        <v>24344</v>
      </c>
      <c r="U40" s="51" t="s">
        <v>78</v>
      </c>
      <c r="V40">
        <v>24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24345</v>
      </c>
      <c r="F41">
        <v>200</v>
      </c>
      <c r="G41">
        <v>0</v>
      </c>
      <c r="H41" t="s">
        <v>637</v>
      </c>
      <c r="I41" t="s">
        <v>24346</v>
      </c>
      <c r="J41" t="s">
        <v>682</v>
      </c>
      <c r="K41" t="s">
        <v>639</v>
      </c>
      <c r="L41" t="s">
        <v>640</v>
      </c>
      <c r="M41" t="s">
        <v>24347</v>
      </c>
      <c r="N41" t="s">
        <v>639</v>
      </c>
      <c r="O41" t="s">
        <v>660</v>
      </c>
      <c r="P41" t="s">
        <v>5</v>
      </c>
      <c r="Q41" t="s">
        <v>642</v>
      </c>
      <c r="R41" t="s">
        <v>640</v>
      </c>
      <c r="S41" t="s">
        <v>24348</v>
      </c>
      <c r="T41" t="s">
        <v>24347</v>
      </c>
      <c r="U41" s="50" t="s">
        <v>291</v>
      </c>
      <c r="V41">
        <v>4</v>
      </c>
    </row>
    <row r="42" spans="1:22" x14ac:dyDescent="0.25">
      <c r="A42" t="s">
        <v>516</v>
      </c>
      <c r="B42" t="s">
        <v>120</v>
      </c>
      <c r="C42">
        <v>75</v>
      </c>
      <c r="D42">
        <v>1</v>
      </c>
      <c r="E42" t="s">
        <v>24349</v>
      </c>
      <c r="F42">
        <v>112</v>
      </c>
      <c r="G42">
        <v>37</v>
      </c>
      <c r="H42" t="s">
        <v>649</v>
      </c>
      <c r="I42" t="s">
        <v>12014</v>
      </c>
      <c r="J42" t="s">
        <v>12015</v>
      </c>
      <c r="K42" t="s">
        <v>4824</v>
      </c>
      <c r="L42" t="s">
        <v>847</v>
      </c>
      <c r="M42" t="s">
        <v>24350</v>
      </c>
      <c r="N42" t="s">
        <v>639</v>
      </c>
      <c r="O42" t="s">
        <v>651</v>
      </c>
      <c r="P42" t="s">
        <v>26</v>
      </c>
      <c r="Q42" t="s">
        <v>652</v>
      </c>
      <c r="R42" t="s">
        <v>640</v>
      </c>
      <c r="S42" t="s">
        <v>24351</v>
      </c>
      <c r="T42" t="s">
        <v>24352</v>
      </c>
      <c r="U42" s="51" t="s">
        <v>292</v>
      </c>
      <c r="V42">
        <v>4</v>
      </c>
    </row>
    <row r="43" spans="1:22" x14ac:dyDescent="0.25">
      <c r="A43" t="s">
        <v>239</v>
      </c>
      <c r="B43" t="s">
        <v>245</v>
      </c>
      <c r="C43">
        <v>159</v>
      </c>
      <c r="D43">
        <v>1</v>
      </c>
      <c r="E43" t="s">
        <v>24353</v>
      </c>
      <c r="F43">
        <v>109</v>
      </c>
      <c r="G43">
        <v>0</v>
      </c>
      <c r="H43" t="s">
        <v>637</v>
      </c>
      <c r="I43" t="s">
        <v>24354</v>
      </c>
      <c r="J43" t="s">
        <v>697</v>
      </c>
      <c r="K43" t="s">
        <v>639</v>
      </c>
      <c r="L43" t="s">
        <v>640</v>
      </c>
      <c r="M43" t="s">
        <v>24355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24356</v>
      </c>
      <c r="T43" t="s">
        <v>24355</v>
      </c>
      <c r="U43" s="50" t="s">
        <v>209</v>
      </c>
      <c r="V43">
        <v>5</v>
      </c>
    </row>
    <row r="44" spans="1:22" x14ac:dyDescent="0.25">
      <c r="A44" t="s">
        <v>240</v>
      </c>
      <c r="B44" t="s">
        <v>246</v>
      </c>
      <c r="C44">
        <v>159</v>
      </c>
      <c r="D44">
        <v>1</v>
      </c>
      <c r="E44" t="s">
        <v>24357</v>
      </c>
      <c r="F44">
        <v>99</v>
      </c>
      <c r="G44">
        <v>0</v>
      </c>
      <c r="H44" t="s">
        <v>637</v>
      </c>
      <c r="I44" t="s">
        <v>917</v>
      </c>
      <c r="J44" t="s">
        <v>653</v>
      </c>
      <c r="K44" t="s">
        <v>639</v>
      </c>
      <c r="L44" t="s">
        <v>640</v>
      </c>
      <c r="M44" t="s">
        <v>24358</v>
      </c>
      <c r="N44" t="s">
        <v>639</v>
      </c>
      <c r="O44" t="s">
        <v>641</v>
      </c>
      <c r="P44" t="s">
        <v>5</v>
      </c>
      <c r="Q44" t="s">
        <v>642</v>
      </c>
      <c r="R44" t="s">
        <v>640</v>
      </c>
      <c r="S44" t="s">
        <v>24359</v>
      </c>
      <c r="T44" t="s">
        <v>24358</v>
      </c>
      <c r="U44" s="51" t="s">
        <v>25066</v>
      </c>
      <c r="V44">
        <v>5</v>
      </c>
    </row>
    <row r="45" spans="1:22" x14ac:dyDescent="0.25">
      <c r="A45" t="s">
        <v>77</v>
      </c>
      <c r="B45" t="s">
        <v>78</v>
      </c>
      <c r="C45">
        <v>33.333333333333336</v>
      </c>
      <c r="D45">
        <v>3</v>
      </c>
      <c r="E45" t="s">
        <v>24360</v>
      </c>
      <c r="F45">
        <v>182.99</v>
      </c>
      <c r="G45">
        <v>48</v>
      </c>
      <c r="H45" t="s">
        <v>637</v>
      </c>
      <c r="I45" t="s">
        <v>24361</v>
      </c>
      <c r="J45" t="s">
        <v>676</v>
      </c>
      <c r="K45" t="s">
        <v>639</v>
      </c>
      <c r="L45" t="s">
        <v>640</v>
      </c>
      <c r="M45" t="s">
        <v>24362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24363</v>
      </c>
      <c r="T45" t="s">
        <v>24362</v>
      </c>
      <c r="U45" s="50" t="s">
        <v>116</v>
      </c>
      <c r="V45">
        <v>10</v>
      </c>
    </row>
    <row r="46" spans="1:22" x14ac:dyDescent="0.25">
      <c r="A46" t="s">
        <v>147</v>
      </c>
      <c r="B46" t="s">
        <v>148</v>
      </c>
      <c r="C46">
        <v>65</v>
      </c>
      <c r="D46">
        <v>9</v>
      </c>
      <c r="E46" t="s">
        <v>24364</v>
      </c>
      <c r="F46">
        <v>315</v>
      </c>
      <c r="G46">
        <v>0</v>
      </c>
      <c r="H46" t="s">
        <v>637</v>
      </c>
      <c r="I46" t="s">
        <v>24365</v>
      </c>
      <c r="J46" t="s">
        <v>683</v>
      </c>
      <c r="K46" t="s">
        <v>639</v>
      </c>
      <c r="L46" t="s">
        <v>640</v>
      </c>
      <c r="M46" t="s">
        <v>24366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24367</v>
      </c>
      <c r="T46" t="s">
        <v>24366</v>
      </c>
      <c r="U46" s="51" t="s">
        <v>117</v>
      </c>
      <c r="V46">
        <v>10</v>
      </c>
    </row>
    <row r="47" spans="1:22" x14ac:dyDescent="0.25">
      <c r="A47" t="s">
        <v>239</v>
      </c>
      <c r="B47" t="s">
        <v>245</v>
      </c>
      <c r="C47">
        <v>159</v>
      </c>
      <c r="D47">
        <v>1</v>
      </c>
      <c r="E47" t="s">
        <v>24368</v>
      </c>
      <c r="F47">
        <v>109</v>
      </c>
      <c r="G47">
        <v>0</v>
      </c>
      <c r="H47" t="s">
        <v>637</v>
      </c>
      <c r="I47" t="s">
        <v>24369</v>
      </c>
      <c r="J47" t="s">
        <v>698</v>
      </c>
      <c r="K47" t="s">
        <v>639</v>
      </c>
      <c r="L47" t="s">
        <v>640</v>
      </c>
      <c r="M47" t="s">
        <v>24366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24370</v>
      </c>
      <c r="T47" t="s">
        <v>24366</v>
      </c>
      <c r="U47" s="50" t="s">
        <v>516</v>
      </c>
      <c r="V47">
        <v>3</v>
      </c>
    </row>
    <row r="48" spans="1:22" x14ac:dyDescent="0.25">
      <c r="A48" t="s">
        <v>239</v>
      </c>
      <c r="B48" t="s">
        <v>742</v>
      </c>
      <c r="C48">
        <v>61.42</v>
      </c>
      <c r="D48">
        <v>1</v>
      </c>
      <c r="E48" t="s">
        <v>24371</v>
      </c>
      <c r="F48">
        <v>61.42</v>
      </c>
      <c r="G48">
        <v>0</v>
      </c>
      <c r="H48" t="s">
        <v>677</v>
      </c>
      <c r="I48" t="s">
        <v>24372</v>
      </c>
      <c r="J48" t="s">
        <v>24373</v>
      </c>
      <c r="K48" t="s">
        <v>12882</v>
      </c>
      <c r="L48" t="s">
        <v>24374</v>
      </c>
      <c r="M48" t="s">
        <v>24375</v>
      </c>
      <c r="N48" t="s">
        <v>639</v>
      </c>
      <c r="O48" t="s">
        <v>678</v>
      </c>
      <c r="P48" t="s">
        <v>23</v>
      </c>
      <c r="Q48" t="s">
        <v>679</v>
      </c>
      <c r="R48" t="s">
        <v>640</v>
      </c>
      <c r="S48" t="s">
        <v>24376</v>
      </c>
      <c r="T48" t="s">
        <v>24375</v>
      </c>
      <c r="U48" s="51" t="s">
        <v>120</v>
      </c>
      <c r="V48">
        <v>3</v>
      </c>
    </row>
    <row r="49" spans="1:22" x14ac:dyDescent="0.25">
      <c r="A49" t="s">
        <v>241</v>
      </c>
      <c r="B49" t="s">
        <v>247</v>
      </c>
      <c r="C49">
        <v>159</v>
      </c>
      <c r="D49">
        <v>1</v>
      </c>
      <c r="E49" t="s">
        <v>24377</v>
      </c>
      <c r="F49">
        <v>109</v>
      </c>
      <c r="G49">
        <v>0</v>
      </c>
      <c r="H49" t="s">
        <v>637</v>
      </c>
      <c r="I49" t="s">
        <v>24378</v>
      </c>
      <c r="J49" t="s">
        <v>707</v>
      </c>
      <c r="K49" t="s">
        <v>639</v>
      </c>
      <c r="L49" t="s">
        <v>640</v>
      </c>
      <c r="M49" t="s">
        <v>24379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24380</v>
      </c>
      <c r="T49" t="s">
        <v>24379</v>
      </c>
      <c r="U49" s="50" t="s">
        <v>822</v>
      </c>
      <c r="V49">
        <v>761</v>
      </c>
    </row>
    <row r="50" spans="1:22" x14ac:dyDescent="0.25">
      <c r="A50" t="s">
        <v>601</v>
      </c>
      <c r="B50" t="s">
        <v>742</v>
      </c>
      <c r="C50">
        <v>0</v>
      </c>
      <c r="D50">
        <v>1</v>
      </c>
      <c r="E50" t="s">
        <v>24381</v>
      </c>
      <c r="F50">
        <v>0</v>
      </c>
      <c r="G50">
        <v>0</v>
      </c>
      <c r="H50" t="s">
        <v>677</v>
      </c>
      <c r="I50" t="s">
        <v>24382</v>
      </c>
      <c r="J50" t="s">
        <v>24383</v>
      </c>
      <c r="K50" t="s">
        <v>1025</v>
      </c>
      <c r="L50" t="s">
        <v>24384</v>
      </c>
      <c r="M50" t="s">
        <v>24385</v>
      </c>
      <c r="N50" t="s">
        <v>639</v>
      </c>
      <c r="O50" t="s">
        <v>678</v>
      </c>
      <c r="P50" t="s">
        <v>23</v>
      </c>
      <c r="Q50" t="s">
        <v>679</v>
      </c>
      <c r="R50" t="s">
        <v>640</v>
      </c>
      <c r="S50" t="s">
        <v>24386</v>
      </c>
      <c r="T50" t="s">
        <v>24385</v>
      </c>
    </row>
    <row r="51" spans="1:22" x14ac:dyDescent="0.25">
      <c r="A51" t="s">
        <v>241</v>
      </c>
      <c r="B51" t="s">
        <v>247</v>
      </c>
      <c r="C51">
        <v>159</v>
      </c>
      <c r="D51">
        <v>2</v>
      </c>
      <c r="E51" t="s">
        <v>24387</v>
      </c>
      <c r="F51">
        <v>218</v>
      </c>
      <c r="G51">
        <v>0</v>
      </c>
      <c r="H51" t="s">
        <v>637</v>
      </c>
      <c r="I51" t="s">
        <v>24388</v>
      </c>
      <c r="J51" t="s">
        <v>767</v>
      </c>
      <c r="K51" t="s">
        <v>639</v>
      </c>
      <c r="L51" t="s">
        <v>640</v>
      </c>
      <c r="M51" t="s">
        <v>24385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24389</v>
      </c>
      <c r="T51" t="s">
        <v>24385</v>
      </c>
    </row>
    <row r="52" spans="1:22" x14ac:dyDescent="0.25">
      <c r="A52" t="s">
        <v>72</v>
      </c>
      <c r="B52" t="s">
        <v>108</v>
      </c>
      <c r="C52">
        <v>66.333333333333329</v>
      </c>
      <c r="D52">
        <v>3</v>
      </c>
      <c r="E52" t="s">
        <v>24390</v>
      </c>
      <c r="F52">
        <v>209.75</v>
      </c>
      <c r="G52">
        <v>26</v>
      </c>
      <c r="H52" t="s">
        <v>694</v>
      </c>
      <c r="I52" t="s">
        <v>24391</v>
      </c>
      <c r="J52" t="s">
        <v>24392</v>
      </c>
      <c r="K52" t="s">
        <v>971</v>
      </c>
      <c r="L52" t="s">
        <v>24393</v>
      </c>
      <c r="M52" t="s">
        <v>24394</v>
      </c>
      <c r="N52" t="s">
        <v>639</v>
      </c>
      <c r="O52" t="s">
        <v>678</v>
      </c>
      <c r="P52" t="s">
        <v>23</v>
      </c>
      <c r="Q52" t="s">
        <v>679</v>
      </c>
      <c r="R52" t="s">
        <v>640</v>
      </c>
      <c r="S52" t="s">
        <v>24395</v>
      </c>
      <c r="T52" t="s">
        <v>24394</v>
      </c>
    </row>
    <row r="53" spans="1:22" x14ac:dyDescent="0.25">
      <c r="A53" t="s">
        <v>240</v>
      </c>
      <c r="B53" t="s">
        <v>246</v>
      </c>
      <c r="C53">
        <v>159</v>
      </c>
      <c r="D53">
        <v>2</v>
      </c>
      <c r="E53" t="s">
        <v>24396</v>
      </c>
      <c r="F53">
        <v>723</v>
      </c>
      <c r="G53">
        <v>0</v>
      </c>
      <c r="H53" t="s">
        <v>637</v>
      </c>
      <c r="I53" t="s">
        <v>24397</v>
      </c>
      <c r="J53" t="s">
        <v>653</v>
      </c>
      <c r="K53" t="s">
        <v>639</v>
      </c>
      <c r="L53" t="s">
        <v>640</v>
      </c>
      <c r="M53" t="s">
        <v>24398</v>
      </c>
      <c r="N53" t="s">
        <v>639</v>
      </c>
      <c r="O53" t="s">
        <v>647</v>
      </c>
      <c r="P53" t="s">
        <v>5</v>
      </c>
      <c r="Q53" t="s">
        <v>648</v>
      </c>
      <c r="R53" t="s">
        <v>640</v>
      </c>
      <c r="S53" t="s">
        <v>24399</v>
      </c>
      <c r="T53" t="s">
        <v>24400</v>
      </c>
    </row>
    <row r="54" spans="1:22" x14ac:dyDescent="0.25">
      <c r="A54" t="s">
        <v>239</v>
      </c>
      <c r="B54" t="s">
        <v>245</v>
      </c>
      <c r="C54">
        <v>159</v>
      </c>
      <c r="D54">
        <v>2</v>
      </c>
      <c r="E54" t="s">
        <v>24396</v>
      </c>
      <c r="F54">
        <v>723</v>
      </c>
      <c r="G54">
        <v>0</v>
      </c>
      <c r="H54" t="s">
        <v>637</v>
      </c>
      <c r="I54" t="s">
        <v>24397</v>
      </c>
      <c r="J54" t="s">
        <v>653</v>
      </c>
      <c r="K54" t="s">
        <v>639</v>
      </c>
      <c r="L54" t="s">
        <v>640</v>
      </c>
      <c r="M54" t="s">
        <v>24398</v>
      </c>
      <c r="N54" t="s">
        <v>639</v>
      </c>
      <c r="O54" t="s">
        <v>647</v>
      </c>
      <c r="P54" t="s">
        <v>5</v>
      </c>
      <c r="Q54" t="s">
        <v>648</v>
      </c>
      <c r="R54" t="s">
        <v>640</v>
      </c>
      <c r="S54" t="s">
        <v>24399</v>
      </c>
      <c r="T54" t="s">
        <v>24400</v>
      </c>
    </row>
    <row r="55" spans="1:22" x14ac:dyDescent="0.25">
      <c r="A55" t="s">
        <v>241</v>
      </c>
      <c r="B55" t="s">
        <v>247</v>
      </c>
      <c r="C55">
        <v>159</v>
      </c>
      <c r="D55">
        <v>1</v>
      </c>
      <c r="E55" t="s">
        <v>24396</v>
      </c>
      <c r="F55">
        <v>723</v>
      </c>
      <c r="G55">
        <v>0</v>
      </c>
      <c r="H55" t="s">
        <v>637</v>
      </c>
      <c r="I55" t="s">
        <v>24397</v>
      </c>
      <c r="J55" t="s">
        <v>653</v>
      </c>
      <c r="K55" t="s">
        <v>639</v>
      </c>
      <c r="L55" t="s">
        <v>640</v>
      </c>
      <c r="M55" t="s">
        <v>24398</v>
      </c>
      <c r="N55" t="s">
        <v>639</v>
      </c>
      <c r="O55" t="s">
        <v>647</v>
      </c>
      <c r="P55" t="s">
        <v>5</v>
      </c>
      <c r="Q55" t="s">
        <v>648</v>
      </c>
      <c r="R55" t="s">
        <v>640</v>
      </c>
      <c r="S55" t="s">
        <v>24399</v>
      </c>
      <c r="T55" t="s">
        <v>24400</v>
      </c>
    </row>
    <row r="56" spans="1:22" x14ac:dyDescent="0.25">
      <c r="A56" t="s">
        <v>601</v>
      </c>
      <c r="B56" t="s">
        <v>602</v>
      </c>
      <c r="C56">
        <v>159</v>
      </c>
      <c r="D56">
        <v>2</v>
      </c>
      <c r="E56" t="s">
        <v>24396</v>
      </c>
      <c r="F56">
        <v>723</v>
      </c>
      <c r="G56">
        <v>0</v>
      </c>
      <c r="H56" t="s">
        <v>637</v>
      </c>
      <c r="I56" t="s">
        <v>24397</v>
      </c>
      <c r="J56" t="s">
        <v>653</v>
      </c>
      <c r="K56" t="s">
        <v>639</v>
      </c>
      <c r="L56" t="s">
        <v>640</v>
      </c>
      <c r="M56" t="s">
        <v>24398</v>
      </c>
      <c r="N56" t="s">
        <v>639</v>
      </c>
      <c r="O56" t="s">
        <v>647</v>
      </c>
      <c r="P56" t="s">
        <v>5</v>
      </c>
      <c r="Q56" t="s">
        <v>648</v>
      </c>
      <c r="R56" t="s">
        <v>640</v>
      </c>
      <c r="S56" t="s">
        <v>24399</v>
      </c>
      <c r="T56" t="s">
        <v>24400</v>
      </c>
    </row>
    <row r="57" spans="1:22" x14ac:dyDescent="0.25">
      <c r="A57" t="s">
        <v>77</v>
      </c>
      <c r="B57" t="s">
        <v>78</v>
      </c>
      <c r="C57">
        <v>33.333333333333336</v>
      </c>
      <c r="D57">
        <v>3</v>
      </c>
      <c r="E57" t="s">
        <v>24401</v>
      </c>
      <c r="F57">
        <v>134.99</v>
      </c>
      <c r="G57">
        <v>0</v>
      </c>
      <c r="H57" t="s">
        <v>637</v>
      </c>
      <c r="I57" t="s">
        <v>12203</v>
      </c>
      <c r="J57" t="s">
        <v>704</v>
      </c>
      <c r="K57" t="s">
        <v>639</v>
      </c>
      <c r="L57" t="s">
        <v>640</v>
      </c>
      <c r="M57" t="s">
        <v>24402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24403</v>
      </c>
      <c r="T57" t="s">
        <v>24404</v>
      </c>
    </row>
    <row r="58" spans="1:22" x14ac:dyDescent="0.25">
      <c r="A58" t="s">
        <v>77</v>
      </c>
      <c r="B58" t="s">
        <v>78</v>
      </c>
      <c r="C58">
        <v>33.333333333333336</v>
      </c>
      <c r="D58">
        <v>3</v>
      </c>
      <c r="E58" t="s">
        <v>24405</v>
      </c>
      <c r="F58">
        <v>157.99</v>
      </c>
      <c r="G58">
        <v>23</v>
      </c>
      <c r="H58" t="s">
        <v>637</v>
      </c>
      <c r="I58" t="s">
        <v>24406</v>
      </c>
      <c r="J58" t="s">
        <v>708</v>
      </c>
      <c r="K58" t="s">
        <v>639</v>
      </c>
      <c r="L58" t="s">
        <v>640</v>
      </c>
      <c r="M58" t="s">
        <v>24407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24408</v>
      </c>
      <c r="T58" t="s">
        <v>24407</v>
      </c>
    </row>
    <row r="59" spans="1:22" x14ac:dyDescent="0.25">
      <c r="A59" t="s">
        <v>147</v>
      </c>
      <c r="B59" t="s">
        <v>148</v>
      </c>
      <c r="C59">
        <v>65</v>
      </c>
      <c r="D59">
        <v>9</v>
      </c>
      <c r="E59" t="s">
        <v>24409</v>
      </c>
      <c r="F59">
        <v>444</v>
      </c>
      <c r="G59">
        <v>0</v>
      </c>
      <c r="H59" t="s">
        <v>637</v>
      </c>
      <c r="I59" t="s">
        <v>24410</v>
      </c>
      <c r="J59" t="s">
        <v>721</v>
      </c>
      <c r="K59" t="s">
        <v>639</v>
      </c>
      <c r="L59" t="s">
        <v>640</v>
      </c>
      <c r="M59" t="s">
        <v>24411</v>
      </c>
      <c r="N59" t="s">
        <v>639</v>
      </c>
      <c r="O59" t="s">
        <v>641</v>
      </c>
      <c r="P59" t="s">
        <v>5</v>
      </c>
      <c r="Q59" t="s">
        <v>642</v>
      </c>
      <c r="R59" t="s">
        <v>640</v>
      </c>
      <c r="S59" t="s">
        <v>24412</v>
      </c>
      <c r="T59" t="s">
        <v>24411</v>
      </c>
    </row>
    <row r="60" spans="1:22" x14ac:dyDescent="0.25">
      <c r="A60" t="s">
        <v>18</v>
      </c>
      <c r="B60" t="s">
        <v>19</v>
      </c>
      <c r="C60">
        <v>66.666666666666671</v>
      </c>
      <c r="D60">
        <v>3</v>
      </c>
      <c r="E60" t="s">
        <v>24409</v>
      </c>
      <c r="F60">
        <v>444</v>
      </c>
      <c r="G60">
        <v>0</v>
      </c>
      <c r="H60" t="s">
        <v>637</v>
      </c>
      <c r="I60" t="s">
        <v>24410</v>
      </c>
      <c r="J60" t="s">
        <v>721</v>
      </c>
      <c r="K60" t="s">
        <v>639</v>
      </c>
      <c r="L60" t="s">
        <v>640</v>
      </c>
      <c r="M60" t="s">
        <v>24411</v>
      </c>
      <c r="N60" t="s">
        <v>639</v>
      </c>
      <c r="O60" t="s">
        <v>641</v>
      </c>
      <c r="P60" t="s">
        <v>5</v>
      </c>
      <c r="Q60" t="s">
        <v>642</v>
      </c>
      <c r="R60" t="s">
        <v>640</v>
      </c>
      <c r="S60" t="s">
        <v>24412</v>
      </c>
      <c r="T60" t="s">
        <v>24411</v>
      </c>
    </row>
    <row r="61" spans="1:22" x14ac:dyDescent="0.25">
      <c r="A61" t="s">
        <v>239</v>
      </c>
      <c r="B61" t="s">
        <v>245</v>
      </c>
      <c r="C61">
        <v>159</v>
      </c>
      <c r="D61">
        <v>1</v>
      </c>
      <c r="E61" t="s">
        <v>24413</v>
      </c>
      <c r="F61">
        <v>109</v>
      </c>
      <c r="G61">
        <v>0</v>
      </c>
      <c r="H61" t="s">
        <v>637</v>
      </c>
      <c r="I61" t="s">
        <v>24414</v>
      </c>
      <c r="J61" t="s">
        <v>687</v>
      </c>
      <c r="K61" t="s">
        <v>639</v>
      </c>
      <c r="L61" t="s">
        <v>640</v>
      </c>
      <c r="M61" t="s">
        <v>24415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24416</v>
      </c>
      <c r="T61" t="s">
        <v>24415</v>
      </c>
    </row>
    <row r="62" spans="1:22" x14ac:dyDescent="0.25">
      <c r="A62" t="s">
        <v>101</v>
      </c>
      <c r="B62" t="s">
        <v>931</v>
      </c>
      <c r="C62">
        <v>37</v>
      </c>
      <c r="D62">
        <v>1</v>
      </c>
      <c r="E62" t="s">
        <v>24417</v>
      </c>
      <c r="F62">
        <v>37</v>
      </c>
      <c r="G62">
        <v>0</v>
      </c>
      <c r="H62" t="s">
        <v>694</v>
      </c>
      <c r="I62" t="s">
        <v>15763</v>
      </c>
      <c r="J62" t="s">
        <v>24418</v>
      </c>
      <c r="K62" t="s">
        <v>5892</v>
      </c>
      <c r="L62" t="s">
        <v>15765</v>
      </c>
      <c r="M62" t="s">
        <v>24419</v>
      </c>
      <c r="N62" t="s">
        <v>639</v>
      </c>
      <c r="O62" t="s">
        <v>678</v>
      </c>
      <c r="P62" t="s">
        <v>23</v>
      </c>
      <c r="Q62" t="s">
        <v>679</v>
      </c>
      <c r="R62" t="s">
        <v>640</v>
      </c>
      <c r="S62" t="s">
        <v>24420</v>
      </c>
      <c r="T62" t="s">
        <v>24419</v>
      </c>
    </row>
    <row r="63" spans="1:22" x14ac:dyDescent="0.25">
      <c r="A63" t="s">
        <v>241</v>
      </c>
      <c r="B63" t="s">
        <v>247</v>
      </c>
      <c r="C63">
        <v>159</v>
      </c>
      <c r="D63">
        <v>2</v>
      </c>
      <c r="E63" t="s">
        <v>24421</v>
      </c>
      <c r="F63">
        <v>218</v>
      </c>
      <c r="G63">
        <v>0</v>
      </c>
      <c r="H63" t="s">
        <v>637</v>
      </c>
      <c r="I63" t="s">
        <v>24422</v>
      </c>
      <c r="J63" t="s">
        <v>24423</v>
      </c>
      <c r="K63" t="s">
        <v>639</v>
      </c>
      <c r="L63" t="s">
        <v>640</v>
      </c>
      <c r="M63" t="s">
        <v>24424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24425</v>
      </c>
      <c r="T63" t="s">
        <v>24426</v>
      </c>
    </row>
    <row r="64" spans="1:22" x14ac:dyDescent="0.25">
      <c r="A64" t="s">
        <v>147</v>
      </c>
      <c r="B64" t="s">
        <v>148</v>
      </c>
      <c r="C64">
        <v>50</v>
      </c>
      <c r="D64">
        <v>6</v>
      </c>
      <c r="E64" t="s">
        <v>24427</v>
      </c>
      <c r="F64">
        <v>200</v>
      </c>
      <c r="G64">
        <v>0</v>
      </c>
      <c r="H64" t="s">
        <v>637</v>
      </c>
      <c r="I64" t="s">
        <v>24428</v>
      </c>
      <c r="J64" t="s">
        <v>687</v>
      </c>
      <c r="K64" t="s">
        <v>639</v>
      </c>
      <c r="L64" t="s">
        <v>640</v>
      </c>
      <c r="M64" t="s">
        <v>24429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24430</v>
      </c>
      <c r="T64" t="s">
        <v>24429</v>
      </c>
    </row>
    <row r="65" spans="1:20" x14ac:dyDescent="0.25">
      <c r="A65" t="s">
        <v>240</v>
      </c>
      <c r="B65" t="s">
        <v>246</v>
      </c>
      <c r="C65">
        <v>159</v>
      </c>
      <c r="D65">
        <v>1</v>
      </c>
      <c r="E65" t="s">
        <v>24431</v>
      </c>
      <c r="F65">
        <v>99</v>
      </c>
      <c r="G65">
        <v>0</v>
      </c>
      <c r="H65" t="s">
        <v>637</v>
      </c>
      <c r="I65" t="s">
        <v>22248</v>
      </c>
      <c r="J65" t="s">
        <v>683</v>
      </c>
      <c r="K65" t="s">
        <v>639</v>
      </c>
      <c r="L65" t="s">
        <v>640</v>
      </c>
      <c r="M65" t="s">
        <v>24432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24433</v>
      </c>
      <c r="T65" t="s">
        <v>24432</v>
      </c>
    </row>
    <row r="66" spans="1:20" x14ac:dyDescent="0.25">
      <c r="A66" t="s">
        <v>22</v>
      </c>
      <c r="B66" t="s">
        <v>27</v>
      </c>
      <c r="C66">
        <v>66.333333333333329</v>
      </c>
      <c r="D66">
        <v>3</v>
      </c>
      <c r="E66" t="s">
        <v>24434</v>
      </c>
      <c r="F66">
        <v>197</v>
      </c>
      <c r="G66">
        <v>0</v>
      </c>
      <c r="H66" t="s">
        <v>637</v>
      </c>
      <c r="I66" t="s">
        <v>11351</v>
      </c>
      <c r="J66" t="s">
        <v>726</v>
      </c>
      <c r="K66" t="s">
        <v>639</v>
      </c>
      <c r="L66" t="s">
        <v>640</v>
      </c>
      <c r="M66" t="s">
        <v>24435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24436</v>
      </c>
      <c r="T66" t="s">
        <v>24435</v>
      </c>
    </row>
    <row r="67" spans="1:20" x14ac:dyDescent="0.25">
      <c r="A67" t="s">
        <v>18</v>
      </c>
      <c r="B67" t="s">
        <v>19</v>
      </c>
      <c r="C67">
        <v>66.666666666666671</v>
      </c>
      <c r="D67">
        <v>3</v>
      </c>
      <c r="E67" t="s">
        <v>24437</v>
      </c>
      <c r="F67">
        <v>129</v>
      </c>
      <c r="G67">
        <v>0</v>
      </c>
      <c r="H67" t="s">
        <v>637</v>
      </c>
      <c r="I67" t="s">
        <v>24438</v>
      </c>
      <c r="J67" t="s">
        <v>709</v>
      </c>
      <c r="K67" t="s">
        <v>639</v>
      </c>
      <c r="L67" t="s">
        <v>640</v>
      </c>
      <c r="M67" t="s">
        <v>24439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24440</v>
      </c>
      <c r="T67" t="s">
        <v>24439</v>
      </c>
    </row>
    <row r="68" spans="1:20" x14ac:dyDescent="0.25">
      <c r="A68" t="s">
        <v>239</v>
      </c>
      <c r="B68" t="s">
        <v>245</v>
      </c>
      <c r="C68">
        <v>159</v>
      </c>
      <c r="D68">
        <v>1</v>
      </c>
      <c r="E68" t="s">
        <v>24441</v>
      </c>
      <c r="F68">
        <v>109</v>
      </c>
      <c r="G68">
        <v>0</v>
      </c>
      <c r="H68" t="s">
        <v>637</v>
      </c>
      <c r="I68" t="s">
        <v>22478</v>
      </c>
      <c r="J68" t="s">
        <v>659</v>
      </c>
      <c r="K68" t="s">
        <v>639</v>
      </c>
      <c r="L68" t="s">
        <v>640</v>
      </c>
      <c r="M68" t="s">
        <v>24442</v>
      </c>
      <c r="N68" t="s">
        <v>639</v>
      </c>
      <c r="O68" t="s">
        <v>660</v>
      </c>
      <c r="P68" t="s">
        <v>5</v>
      </c>
      <c r="Q68" t="s">
        <v>642</v>
      </c>
      <c r="R68" t="s">
        <v>640</v>
      </c>
      <c r="S68" t="s">
        <v>24443</v>
      </c>
      <c r="T68" t="s">
        <v>24444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24445</v>
      </c>
      <c r="F69">
        <v>100</v>
      </c>
      <c r="G69">
        <v>0</v>
      </c>
      <c r="H69" t="s">
        <v>661</v>
      </c>
      <c r="I69" t="s">
        <v>24446</v>
      </c>
      <c r="J69" t="s">
        <v>777</v>
      </c>
      <c r="K69" t="s">
        <v>639</v>
      </c>
      <c r="L69" t="s">
        <v>640</v>
      </c>
      <c r="M69" t="s">
        <v>24447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24448</v>
      </c>
      <c r="T69" t="s">
        <v>24447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24449</v>
      </c>
      <c r="F70">
        <v>200</v>
      </c>
      <c r="G70">
        <v>0</v>
      </c>
      <c r="H70" t="s">
        <v>637</v>
      </c>
      <c r="I70" t="s">
        <v>24450</v>
      </c>
      <c r="J70" t="s">
        <v>719</v>
      </c>
      <c r="K70" t="s">
        <v>639</v>
      </c>
      <c r="L70" t="s">
        <v>640</v>
      </c>
      <c r="M70" t="s">
        <v>24451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24452</v>
      </c>
      <c r="T70" t="s">
        <v>24451</v>
      </c>
    </row>
    <row r="71" spans="1:20" x14ac:dyDescent="0.25">
      <c r="A71" t="s">
        <v>241</v>
      </c>
      <c r="B71" t="s">
        <v>247</v>
      </c>
      <c r="C71">
        <v>159</v>
      </c>
      <c r="D71">
        <v>1</v>
      </c>
      <c r="E71" t="s">
        <v>24453</v>
      </c>
      <c r="F71">
        <v>119</v>
      </c>
      <c r="G71">
        <v>10</v>
      </c>
      <c r="H71" t="s">
        <v>637</v>
      </c>
      <c r="I71" t="s">
        <v>24454</v>
      </c>
      <c r="J71" t="s">
        <v>638</v>
      </c>
      <c r="K71" t="s">
        <v>639</v>
      </c>
      <c r="L71" t="s">
        <v>640</v>
      </c>
      <c r="M71" t="s">
        <v>24455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24456</v>
      </c>
      <c r="T71" t="s">
        <v>24455</v>
      </c>
    </row>
    <row r="72" spans="1:20" x14ac:dyDescent="0.25">
      <c r="A72" t="s">
        <v>241</v>
      </c>
      <c r="B72" t="s">
        <v>247</v>
      </c>
      <c r="C72">
        <v>159</v>
      </c>
      <c r="D72">
        <v>1</v>
      </c>
      <c r="E72" t="s">
        <v>24457</v>
      </c>
      <c r="F72">
        <v>109</v>
      </c>
      <c r="G72">
        <v>0</v>
      </c>
      <c r="H72" t="s">
        <v>637</v>
      </c>
      <c r="I72" t="s">
        <v>24458</v>
      </c>
      <c r="J72" t="s">
        <v>645</v>
      </c>
      <c r="K72" t="s">
        <v>639</v>
      </c>
      <c r="L72" t="s">
        <v>640</v>
      </c>
      <c r="M72" t="s">
        <v>24459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24460</v>
      </c>
      <c r="T72" t="s">
        <v>24459</v>
      </c>
    </row>
    <row r="73" spans="1:20" x14ac:dyDescent="0.25">
      <c r="A73" t="s">
        <v>516</v>
      </c>
      <c r="B73" t="s">
        <v>120</v>
      </c>
      <c r="C73">
        <v>75</v>
      </c>
      <c r="D73">
        <v>1</v>
      </c>
      <c r="E73" t="s">
        <v>24461</v>
      </c>
      <c r="F73">
        <v>111</v>
      </c>
      <c r="G73">
        <v>36</v>
      </c>
      <c r="H73" t="s">
        <v>649</v>
      </c>
      <c r="I73" t="s">
        <v>1008</v>
      </c>
      <c r="J73" t="s">
        <v>24462</v>
      </c>
      <c r="K73" t="s">
        <v>24463</v>
      </c>
      <c r="L73" t="s">
        <v>5666</v>
      </c>
      <c r="M73" t="s">
        <v>24464</v>
      </c>
      <c r="N73" t="s">
        <v>639</v>
      </c>
      <c r="O73" t="s">
        <v>651</v>
      </c>
      <c r="P73" t="s">
        <v>26</v>
      </c>
      <c r="Q73" t="s">
        <v>652</v>
      </c>
      <c r="R73" t="s">
        <v>640</v>
      </c>
      <c r="S73" t="s">
        <v>24465</v>
      </c>
      <c r="T73" t="s">
        <v>24464</v>
      </c>
    </row>
    <row r="74" spans="1:20" x14ac:dyDescent="0.25">
      <c r="A74" t="s">
        <v>601</v>
      </c>
      <c r="B74" t="s">
        <v>602</v>
      </c>
      <c r="C74">
        <v>159</v>
      </c>
      <c r="D74">
        <v>1</v>
      </c>
      <c r="E74" t="s">
        <v>24466</v>
      </c>
      <c r="F74">
        <v>134</v>
      </c>
      <c r="G74">
        <v>35</v>
      </c>
      <c r="H74" t="s">
        <v>637</v>
      </c>
      <c r="I74" t="s">
        <v>24467</v>
      </c>
      <c r="J74" t="s">
        <v>653</v>
      </c>
      <c r="K74" t="s">
        <v>639</v>
      </c>
      <c r="L74" t="s">
        <v>640</v>
      </c>
      <c r="M74" t="s">
        <v>24468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24469</v>
      </c>
      <c r="T74" t="s">
        <v>24468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24470</v>
      </c>
      <c r="F75">
        <v>200</v>
      </c>
      <c r="G75">
        <v>0</v>
      </c>
      <c r="H75" t="s">
        <v>637</v>
      </c>
      <c r="I75" t="s">
        <v>21761</v>
      </c>
      <c r="J75" t="s">
        <v>780</v>
      </c>
      <c r="K75" t="s">
        <v>639</v>
      </c>
      <c r="L75" t="s">
        <v>640</v>
      </c>
      <c r="M75" t="s">
        <v>24471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24472</v>
      </c>
      <c r="T75" t="s">
        <v>24471</v>
      </c>
    </row>
    <row r="76" spans="1:20" x14ac:dyDescent="0.25">
      <c r="A76" t="s">
        <v>22</v>
      </c>
      <c r="B76" t="s">
        <v>27</v>
      </c>
      <c r="C76">
        <v>0</v>
      </c>
      <c r="D76">
        <v>3</v>
      </c>
      <c r="E76" t="s">
        <v>24473</v>
      </c>
      <c r="F76">
        <v>0</v>
      </c>
      <c r="G76">
        <v>0</v>
      </c>
      <c r="H76" t="s">
        <v>649</v>
      </c>
      <c r="I76" t="s">
        <v>24474</v>
      </c>
      <c r="J76" t="s">
        <v>24475</v>
      </c>
      <c r="K76" t="s">
        <v>4570</v>
      </c>
      <c r="L76" t="s">
        <v>24476</v>
      </c>
      <c r="M76" t="s">
        <v>24477</v>
      </c>
      <c r="N76" t="s">
        <v>1010</v>
      </c>
      <c r="O76" t="s">
        <v>743</v>
      </c>
      <c r="P76" t="s">
        <v>744</v>
      </c>
      <c r="Q76" t="s">
        <v>745</v>
      </c>
      <c r="R76" t="s">
        <v>24478</v>
      </c>
      <c r="S76" t="s">
        <v>24479</v>
      </c>
      <c r="T76" t="s">
        <v>24477</v>
      </c>
    </row>
    <row r="77" spans="1:20" x14ac:dyDescent="0.25">
      <c r="A77" t="s">
        <v>601</v>
      </c>
      <c r="B77" t="s">
        <v>602</v>
      </c>
      <c r="C77">
        <v>159</v>
      </c>
      <c r="D77">
        <v>1</v>
      </c>
      <c r="E77" t="s">
        <v>24480</v>
      </c>
      <c r="F77">
        <v>99</v>
      </c>
      <c r="G77">
        <v>0</v>
      </c>
      <c r="H77" t="s">
        <v>637</v>
      </c>
      <c r="I77" t="s">
        <v>24481</v>
      </c>
      <c r="J77" t="s">
        <v>646</v>
      </c>
      <c r="K77" t="s">
        <v>639</v>
      </c>
      <c r="L77" t="s">
        <v>640</v>
      </c>
      <c r="M77" t="s">
        <v>24482</v>
      </c>
      <c r="N77" t="s">
        <v>639</v>
      </c>
      <c r="O77" t="s">
        <v>641</v>
      </c>
      <c r="P77" t="s">
        <v>5</v>
      </c>
      <c r="Q77" t="s">
        <v>642</v>
      </c>
      <c r="R77" t="s">
        <v>640</v>
      </c>
      <c r="S77" t="s">
        <v>24483</v>
      </c>
      <c r="T77" t="s">
        <v>24482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24484</v>
      </c>
      <c r="F78">
        <v>200</v>
      </c>
      <c r="G78">
        <v>0</v>
      </c>
      <c r="H78" t="s">
        <v>637</v>
      </c>
      <c r="I78" t="s">
        <v>24485</v>
      </c>
      <c r="J78" t="s">
        <v>698</v>
      </c>
      <c r="K78" t="s">
        <v>639</v>
      </c>
      <c r="L78" t="s">
        <v>640</v>
      </c>
      <c r="M78" t="s">
        <v>24486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24487</v>
      </c>
      <c r="T78" t="s">
        <v>24486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24488</v>
      </c>
      <c r="F79">
        <v>200</v>
      </c>
      <c r="G79">
        <v>0</v>
      </c>
      <c r="H79" t="s">
        <v>637</v>
      </c>
      <c r="I79" t="s">
        <v>24489</v>
      </c>
      <c r="J79" t="s">
        <v>674</v>
      </c>
      <c r="K79" t="s">
        <v>639</v>
      </c>
      <c r="L79" t="s">
        <v>640</v>
      </c>
      <c r="M79" t="s">
        <v>24490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24491</v>
      </c>
      <c r="T79" t="s">
        <v>24490</v>
      </c>
    </row>
    <row r="80" spans="1:20" x14ac:dyDescent="0.25">
      <c r="A80" t="s">
        <v>601</v>
      </c>
      <c r="B80" t="s">
        <v>602</v>
      </c>
      <c r="C80">
        <v>159</v>
      </c>
      <c r="D80">
        <v>1</v>
      </c>
      <c r="E80" t="s">
        <v>24492</v>
      </c>
      <c r="F80">
        <v>100</v>
      </c>
      <c r="G80">
        <v>1</v>
      </c>
      <c r="H80" t="s">
        <v>637</v>
      </c>
      <c r="I80" t="s">
        <v>24493</v>
      </c>
      <c r="J80" t="s">
        <v>707</v>
      </c>
      <c r="K80" t="s">
        <v>639</v>
      </c>
      <c r="L80" t="s">
        <v>640</v>
      </c>
      <c r="M80" t="s">
        <v>24494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24495</v>
      </c>
      <c r="T80" t="s">
        <v>24494</v>
      </c>
    </row>
    <row r="81" spans="1:20" x14ac:dyDescent="0.25">
      <c r="A81" t="s">
        <v>239</v>
      </c>
      <c r="B81" t="s">
        <v>245</v>
      </c>
      <c r="C81">
        <v>159</v>
      </c>
      <c r="D81">
        <v>1</v>
      </c>
      <c r="E81" t="s">
        <v>24496</v>
      </c>
      <c r="F81">
        <v>99</v>
      </c>
      <c r="G81">
        <v>0</v>
      </c>
      <c r="H81" t="s">
        <v>637</v>
      </c>
      <c r="I81" t="s">
        <v>18781</v>
      </c>
      <c r="J81" t="s">
        <v>653</v>
      </c>
      <c r="K81" t="s">
        <v>639</v>
      </c>
      <c r="L81" t="s">
        <v>640</v>
      </c>
      <c r="M81" t="s">
        <v>24497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24498</v>
      </c>
      <c r="T81" t="s">
        <v>24497</v>
      </c>
    </row>
    <row r="82" spans="1:20" x14ac:dyDescent="0.25">
      <c r="A82" t="s">
        <v>239</v>
      </c>
      <c r="B82" t="s">
        <v>245</v>
      </c>
      <c r="C82">
        <v>159</v>
      </c>
      <c r="D82">
        <v>2</v>
      </c>
      <c r="E82" t="s">
        <v>24499</v>
      </c>
      <c r="F82">
        <v>218</v>
      </c>
      <c r="G82">
        <v>0</v>
      </c>
      <c r="H82" t="s">
        <v>637</v>
      </c>
      <c r="I82" t="s">
        <v>24500</v>
      </c>
      <c r="J82" t="s">
        <v>646</v>
      </c>
      <c r="K82" t="s">
        <v>639</v>
      </c>
      <c r="L82" t="s">
        <v>640</v>
      </c>
      <c r="M82" t="s">
        <v>24501</v>
      </c>
      <c r="N82" t="s">
        <v>639</v>
      </c>
      <c r="O82" t="s">
        <v>647</v>
      </c>
      <c r="P82" t="s">
        <v>5</v>
      </c>
      <c r="Q82" t="s">
        <v>648</v>
      </c>
      <c r="R82" t="s">
        <v>640</v>
      </c>
      <c r="S82" t="s">
        <v>24502</v>
      </c>
      <c r="T82" t="s">
        <v>24501</v>
      </c>
    </row>
    <row r="83" spans="1:20" x14ac:dyDescent="0.25">
      <c r="A83" t="s">
        <v>77</v>
      </c>
      <c r="B83" t="s">
        <v>78</v>
      </c>
      <c r="C83">
        <v>27.5</v>
      </c>
      <c r="D83">
        <v>4</v>
      </c>
      <c r="E83" t="s">
        <v>24503</v>
      </c>
      <c r="F83">
        <v>165</v>
      </c>
      <c r="G83">
        <v>0</v>
      </c>
      <c r="H83" t="s">
        <v>649</v>
      </c>
      <c r="I83" t="s">
        <v>1042</v>
      </c>
      <c r="J83" t="s">
        <v>1043</v>
      </c>
      <c r="K83" t="s">
        <v>667</v>
      </c>
      <c r="L83" t="s">
        <v>668</v>
      </c>
      <c r="M83" t="s">
        <v>24504</v>
      </c>
      <c r="N83" t="s">
        <v>639</v>
      </c>
      <c r="O83" t="s">
        <v>656</v>
      </c>
      <c r="P83" t="s">
        <v>26</v>
      </c>
      <c r="Q83" t="s">
        <v>652</v>
      </c>
      <c r="R83" t="s">
        <v>640</v>
      </c>
      <c r="S83" t="s">
        <v>24505</v>
      </c>
      <c r="T83" t="s">
        <v>24501</v>
      </c>
    </row>
    <row r="84" spans="1:20" x14ac:dyDescent="0.25">
      <c r="A84" t="s">
        <v>601</v>
      </c>
      <c r="B84" t="s">
        <v>602</v>
      </c>
      <c r="C84">
        <v>99</v>
      </c>
      <c r="D84">
        <v>1</v>
      </c>
      <c r="E84" t="s">
        <v>24506</v>
      </c>
      <c r="F84">
        <v>198</v>
      </c>
      <c r="G84">
        <v>0</v>
      </c>
      <c r="H84" t="s">
        <v>751</v>
      </c>
      <c r="I84" t="s">
        <v>24507</v>
      </c>
      <c r="J84" t="s">
        <v>24508</v>
      </c>
      <c r="K84" t="s">
        <v>1078</v>
      </c>
      <c r="L84" t="s">
        <v>24509</v>
      </c>
      <c r="M84" t="s">
        <v>24510</v>
      </c>
      <c r="N84" t="s">
        <v>752</v>
      </c>
      <c r="O84" t="s">
        <v>753</v>
      </c>
      <c r="P84" t="s">
        <v>744</v>
      </c>
      <c r="Q84" t="s">
        <v>745</v>
      </c>
      <c r="R84" t="s">
        <v>640</v>
      </c>
      <c r="S84" t="s">
        <v>24511</v>
      </c>
      <c r="T84" t="s">
        <v>24510</v>
      </c>
    </row>
    <row r="85" spans="1:20" x14ac:dyDescent="0.25">
      <c r="A85" t="s">
        <v>240</v>
      </c>
      <c r="B85" t="s">
        <v>246</v>
      </c>
      <c r="C85">
        <v>99</v>
      </c>
      <c r="D85">
        <v>1</v>
      </c>
      <c r="E85" t="s">
        <v>24506</v>
      </c>
      <c r="F85">
        <v>198</v>
      </c>
      <c r="G85">
        <v>0</v>
      </c>
      <c r="H85" t="s">
        <v>751</v>
      </c>
      <c r="I85" t="s">
        <v>24507</v>
      </c>
      <c r="J85" t="s">
        <v>24508</v>
      </c>
      <c r="K85" t="s">
        <v>1078</v>
      </c>
      <c r="L85" t="s">
        <v>24509</v>
      </c>
      <c r="M85" t="s">
        <v>24510</v>
      </c>
      <c r="N85" t="s">
        <v>752</v>
      </c>
      <c r="O85" t="s">
        <v>753</v>
      </c>
      <c r="P85" t="s">
        <v>744</v>
      </c>
      <c r="Q85" t="s">
        <v>745</v>
      </c>
      <c r="R85" t="s">
        <v>640</v>
      </c>
      <c r="S85" t="s">
        <v>24511</v>
      </c>
      <c r="T85" t="s">
        <v>24510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24512</v>
      </c>
      <c r="F86">
        <v>110</v>
      </c>
      <c r="G86">
        <v>10</v>
      </c>
      <c r="H86" t="s">
        <v>637</v>
      </c>
      <c r="I86" t="s">
        <v>24513</v>
      </c>
      <c r="J86" t="s">
        <v>11283</v>
      </c>
      <c r="K86" t="s">
        <v>639</v>
      </c>
      <c r="L86" t="s">
        <v>640</v>
      </c>
      <c r="M86" t="s">
        <v>24514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24515</v>
      </c>
      <c r="T86" t="s">
        <v>24516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24517</v>
      </c>
      <c r="F87">
        <v>100</v>
      </c>
      <c r="G87">
        <v>0</v>
      </c>
      <c r="H87" t="s">
        <v>637</v>
      </c>
      <c r="I87" t="s">
        <v>24518</v>
      </c>
      <c r="J87" t="s">
        <v>655</v>
      </c>
      <c r="K87" t="s">
        <v>639</v>
      </c>
      <c r="L87" t="s">
        <v>640</v>
      </c>
      <c r="M87" t="s">
        <v>24519</v>
      </c>
      <c r="N87" t="s">
        <v>639</v>
      </c>
      <c r="O87" t="s">
        <v>662</v>
      </c>
      <c r="P87" t="s">
        <v>5</v>
      </c>
      <c r="Q87" t="s">
        <v>648</v>
      </c>
      <c r="R87" t="s">
        <v>640</v>
      </c>
      <c r="S87" t="s">
        <v>24520</v>
      </c>
      <c r="T87" t="s">
        <v>24514</v>
      </c>
    </row>
    <row r="88" spans="1:20" x14ac:dyDescent="0.25">
      <c r="A88" t="s">
        <v>239</v>
      </c>
      <c r="B88" t="s">
        <v>245</v>
      </c>
      <c r="C88">
        <v>159</v>
      </c>
      <c r="D88">
        <v>1</v>
      </c>
      <c r="E88" t="s">
        <v>24521</v>
      </c>
      <c r="F88">
        <v>109</v>
      </c>
      <c r="G88">
        <v>0</v>
      </c>
      <c r="H88" t="s">
        <v>637</v>
      </c>
      <c r="I88" t="s">
        <v>24522</v>
      </c>
      <c r="J88" t="s">
        <v>686</v>
      </c>
      <c r="K88" t="s">
        <v>639</v>
      </c>
      <c r="L88" t="s">
        <v>640</v>
      </c>
      <c r="M88" t="s">
        <v>24523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24524</v>
      </c>
      <c r="T88" t="s">
        <v>24523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24525</v>
      </c>
      <c r="F89">
        <v>0</v>
      </c>
      <c r="G89">
        <v>0</v>
      </c>
      <c r="H89" t="s">
        <v>637</v>
      </c>
      <c r="I89" t="s">
        <v>5563</v>
      </c>
      <c r="J89" t="s">
        <v>721</v>
      </c>
      <c r="K89" t="s">
        <v>639</v>
      </c>
      <c r="L89" t="s">
        <v>640</v>
      </c>
      <c r="M89" t="s">
        <v>24526</v>
      </c>
      <c r="N89" t="s">
        <v>639</v>
      </c>
      <c r="O89" t="s">
        <v>647</v>
      </c>
      <c r="P89" t="s">
        <v>5</v>
      </c>
      <c r="Q89" t="s">
        <v>648</v>
      </c>
      <c r="R89" t="s">
        <v>640</v>
      </c>
      <c r="S89" t="s">
        <v>24527</v>
      </c>
      <c r="T89" t="s">
        <v>24526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24528</v>
      </c>
      <c r="F90">
        <v>200</v>
      </c>
      <c r="G90">
        <v>0</v>
      </c>
      <c r="H90" t="s">
        <v>637</v>
      </c>
      <c r="I90" t="s">
        <v>24529</v>
      </c>
      <c r="J90" t="s">
        <v>734</v>
      </c>
      <c r="K90" t="s">
        <v>639</v>
      </c>
      <c r="L90" t="s">
        <v>640</v>
      </c>
      <c r="M90" t="s">
        <v>24530</v>
      </c>
      <c r="N90" t="s">
        <v>639</v>
      </c>
      <c r="O90" t="s">
        <v>647</v>
      </c>
      <c r="P90" t="s">
        <v>5</v>
      </c>
      <c r="Q90" t="s">
        <v>648</v>
      </c>
      <c r="R90" t="s">
        <v>640</v>
      </c>
      <c r="S90" t="s">
        <v>24531</v>
      </c>
      <c r="T90" t="s">
        <v>24530</v>
      </c>
    </row>
    <row r="91" spans="1:20" x14ac:dyDescent="0.25">
      <c r="A91" t="s">
        <v>239</v>
      </c>
      <c r="B91" t="s">
        <v>245</v>
      </c>
      <c r="C91">
        <v>159</v>
      </c>
      <c r="D91">
        <v>1</v>
      </c>
      <c r="E91" t="s">
        <v>24532</v>
      </c>
      <c r="F91">
        <v>109</v>
      </c>
      <c r="G91">
        <v>0</v>
      </c>
      <c r="H91" t="s">
        <v>637</v>
      </c>
      <c r="I91" t="s">
        <v>24533</v>
      </c>
      <c r="J91" t="s">
        <v>826</v>
      </c>
      <c r="K91" t="s">
        <v>639</v>
      </c>
      <c r="L91" t="s">
        <v>640</v>
      </c>
      <c r="M91" t="s">
        <v>24534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24535</v>
      </c>
      <c r="T91" t="s">
        <v>24534</v>
      </c>
    </row>
    <row r="92" spans="1:20" x14ac:dyDescent="0.25">
      <c r="A92" t="s">
        <v>147</v>
      </c>
      <c r="B92" t="s">
        <v>148</v>
      </c>
      <c r="C92">
        <v>65</v>
      </c>
      <c r="D92">
        <v>1</v>
      </c>
      <c r="E92" t="s">
        <v>24536</v>
      </c>
      <c r="F92">
        <v>35</v>
      </c>
      <c r="G92">
        <v>0</v>
      </c>
      <c r="H92" t="s">
        <v>637</v>
      </c>
      <c r="I92" t="s">
        <v>24537</v>
      </c>
      <c r="J92" t="s">
        <v>669</v>
      </c>
      <c r="K92" t="s">
        <v>639</v>
      </c>
      <c r="L92" t="s">
        <v>640</v>
      </c>
      <c r="M92" t="s">
        <v>24538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24539</v>
      </c>
      <c r="T92" t="s">
        <v>24540</v>
      </c>
    </row>
    <row r="93" spans="1:20" x14ac:dyDescent="0.25">
      <c r="A93" t="s">
        <v>601</v>
      </c>
      <c r="B93" t="s">
        <v>602</v>
      </c>
      <c r="C93">
        <v>159</v>
      </c>
      <c r="D93">
        <v>1</v>
      </c>
      <c r="E93" t="s">
        <v>24541</v>
      </c>
      <c r="F93">
        <v>99</v>
      </c>
      <c r="G93">
        <v>0</v>
      </c>
      <c r="H93" t="s">
        <v>637</v>
      </c>
      <c r="I93" t="s">
        <v>24542</v>
      </c>
      <c r="J93" t="s">
        <v>663</v>
      </c>
      <c r="K93" t="s">
        <v>639</v>
      </c>
      <c r="L93" t="s">
        <v>640</v>
      </c>
      <c r="M93" t="s">
        <v>24538</v>
      </c>
      <c r="N93" t="s">
        <v>639</v>
      </c>
      <c r="O93" t="s">
        <v>647</v>
      </c>
      <c r="P93" t="s">
        <v>5</v>
      </c>
      <c r="Q93" t="s">
        <v>648</v>
      </c>
      <c r="R93" t="s">
        <v>640</v>
      </c>
      <c r="S93" t="s">
        <v>24543</v>
      </c>
      <c r="T93" t="s">
        <v>24544</v>
      </c>
    </row>
    <row r="94" spans="1:20" x14ac:dyDescent="0.25">
      <c r="A94" t="s">
        <v>239</v>
      </c>
      <c r="B94" t="s">
        <v>245</v>
      </c>
      <c r="C94">
        <v>159</v>
      </c>
      <c r="D94">
        <v>1</v>
      </c>
      <c r="E94" t="s">
        <v>24545</v>
      </c>
      <c r="F94">
        <v>99</v>
      </c>
      <c r="G94">
        <v>0</v>
      </c>
      <c r="H94" t="s">
        <v>637</v>
      </c>
      <c r="I94" t="s">
        <v>24546</v>
      </c>
      <c r="J94" t="s">
        <v>653</v>
      </c>
      <c r="K94" t="s">
        <v>639</v>
      </c>
      <c r="L94" t="s">
        <v>640</v>
      </c>
      <c r="M94" t="s">
        <v>24547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24548</v>
      </c>
      <c r="T94" t="s">
        <v>24549</v>
      </c>
    </row>
    <row r="95" spans="1:20" x14ac:dyDescent="0.25">
      <c r="A95" t="s">
        <v>240</v>
      </c>
      <c r="B95" t="s">
        <v>246</v>
      </c>
      <c r="C95">
        <v>159</v>
      </c>
      <c r="D95">
        <v>1</v>
      </c>
      <c r="E95" t="s">
        <v>24550</v>
      </c>
      <c r="F95">
        <v>139</v>
      </c>
      <c r="G95">
        <v>40</v>
      </c>
      <c r="H95" t="s">
        <v>637</v>
      </c>
      <c r="I95" t="s">
        <v>24551</v>
      </c>
      <c r="J95" t="s">
        <v>767</v>
      </c>
      <c r="K95" t="s">
        <v>639</v>
      </c>
      <c r="L95" t="s">
        <v>640</v>
      </c>
      <c r="M95" t="s">
        <v>24547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24552</v>
      </c>
      <c r="T95" t="s">
        <v>24547</v>
      </c>
    </row>
    <row r="96" spans="1:20" x14ac:dyDescent="0.25">
      <c r="A96" t="s">
        <v>18</v>
      </c>
      <c r="B96" t="s">
        <v>19</v>
      </c>
      <c r="C96">
        <v>33</v>
      </c>
      <c r="D96">
        <v>10</v>
      </c>
      <c r="E96" t="s">
        <v>24553</v>
      </c>
      <c r="F96">
        <v>399</v>
      </c>
      <c r="G96">
        <v>0</v>
      </c>
      <c r="H96" t="s">
        <v>649</v>
      </c>
      <c r="I96" t="s">
        <v>24554</v>
      </c>
      <c r="J96" t="s">
        <v>24555</v>
      </c>
      <c r="K96" t="s">
        <v>10367</v>
      </c>
      <c r="L96" t="s">
        <v>10184</v>
      </c>
      <c r="M96" t="s">
        <v>24556</v>
      </c>
      <c r="N96" t="s">
        <v>639</v>
      </c>
      <c r="O96" t="s">
        <v>651</v>
      </c>
      <c r="P96" t="s">
        <v>26</v>
      </c>
      <c r="Q96" t="s">
        <v>652</v>
      </c>
      <c r="R96" t="s">
        <v>640</v>
      </c>
      <c r="S96" t="s">
        <v>24557</v>
      </c>
      <c r="T96" t="s">
        <v>24556</v>
      </c>
    </row>
    <row r="97" spans="1:20" x14ac:dyDescent="0.25">
      <c r="A97" t="s">
        <v>240</v>
      </c>
      <c r="B97" t="s">
        <v>246</v>
      </c>
      <c r="C97">
        <v>159</v>
      </c>
      <c r="D97">
        <v>1</v>
      </c>
      <c r="E97" t="s">
        <v>24558</v>
      </c>
      <c r="F97">
        <v>99</v>
      </c>
      <c r="G97">
        <v>0</v>
      </c>
      <c r="H97" t="s">
        <v>637</v>
      </c>
      <c r="I97" t="s">
        <v>24302</v>
      </c>
      <c r="J97" t="s">
        <v>750</v>
      </c>
      <c r="K97" t="s">
        <v>639</v>
      </c>
      <c r="L97" t="s">
        <v>640</v>
      </c>
      <c r="M97" t="s">
        <v>24559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24560</v>
      </c>
      <c r="T97" t="s">
        <v>24559</v>
      </c>
    </row>
    <row r="98" spans="1:20" x14ac:dyDescent="0.25">
      <c r="A98" t="s">
        <v>239</v>
      </c>
      <c r="B98" t="s">
        <v>245</v>
      </c>
      <c r="C98">
        <v>159</v>
      </c>
      <c r="D98">
        <v>1</v>
      </c>
      <c r="E98" t="s">
        <v>24561</v>
      </c>
      <c r="F98">
        <v>109</v>
      </c>
      <c r="G98">
        <v>0</v>
      </c>
      <c r="H98" t="s">
        <v>637</v>
      </c>
      <c r="I98" t="s">
        <v>24302</v>
      </c>
      <c r="J98" t="s">
        <v>750</v>
      </c>
      <c r="K98" t="s">
        <v>639</v>
      </c>
      <c r="L98" t="s">
        <v>640</v>
      </c>
      <c r="M98" t="s">
        <v>24559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24562</v>
      </c>
      <c r="T98" t="s">
        <v>24559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24563</v>
      </c>
      <c r="F99">
        <v>100</v>
      </c>
      <c r="G99">
        <v>0</v>
      </c>
      <c r="H99" t="s">
        <v>637</v>
      </c>
      <c r="I99" t="s">
        <v>24564</v>
      </c>
      <c r="J99" t="s">
        <v>740</v>
      </c>
      <c r="K99" t="s">
        <v>639</v>
      </c>
      <c r="L99" t="s">
        <v>640</v>
      </c>
      <c r="M99" t="s">
        <v>24565</v>
      </c>
      <c r="N99" t="s">
        <v>639</v>
      </c>
      <c r="O99" t="s">
        <v>641</v>
      </c>
      <c r="P99" t="s">
        <v>5</v>
      </c>
      <c r="Q99" t="s">
        <v>642</v>
      </c>
      <c r="R99" t="s">
        <v>24566</v>
      </c>
      <c r="S99" t="s">
        <v>24567</v>
      </c>
      <c r="T99" t="s">
        <v>24565</v>
      </c>
    </row>
    <row r="100" spans="1:20" x14ac:dyDescent="0.25">
      <c r="A100" t="s">
        <v>22</v>
      </c>
      <c r="B100" t="s">
        <v>27</v>
      </c>
      <c r="C100">
        <v>66.333333333333329</v>
      </c>
      <c r="D100">
        <v>3</v>
      </c>
      <c r="E100" t="s">
        <v>24568</v>
      </c>
      <c r="F100">
        <v>197</v>
      </c>
      <c r="G100">
        <v>0</v>
      </c>
      <c r="H100" t="s">
        <v>637</v>
      </c>
      <c r="I100" t="s">
        <v>24569</v>
      </c>
      <c r="J100" t="s">
        <v>658</v>
      </c>
      <c r="K100" t="s">
        <v>639</v>
      </c>
      <c r="L100" t="s">
        <v>640</v>
      </c>
      <c r="M100" t="s">
        <v>24570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24571</v>
      </c>
      <c r="T100" t="s">
        <v>24570</v>
      </c>
    </row>
    <row r="101" spans="1:20" x14ac:dyDescent="0.25">
      <c r="A101" t="s">
        <v>18</v>
      </c>
      <c r="B101" t="s">
        <v>19</v>
      </c>
      <c r="C101">
        <v>66.666666666666671</v>
      </c>
      <c r="D101">
        <v>3</v>
      </c>
      <c r="E101" t="s">
        <v>24572</v>
      </c>
      <c r="F101">
        <v>100</v>
      </c>
      <c r="G101">
        <v>0</v>
      </c>
      <c r="H101" t="s">
        <v>637</v>
      </c>
      <c r="I101" t="s">
        <v>24573</v>
      </c>
      <c r="J101" t="s">
        <v>756</v>
      </c>
      <c r="K101" t="s">
        <v>639</v>
      </c>
      <c r="L101" t="s">
        <v>640</v>
      </c>
      <c r="M101" t="s">
        <v>24574</v>
      </c>
      <c r="N101" t="s">
        <v>639</v>
      </c>
      <c r="O101" t="s">
        <v>647</v>
      </c>
      <c r="P101" t="s">
        <v>5</v>
      </c>
      <c r="Q101" t="s">
        <v>648</v>
      </c>
      <c r="R101" t="s">
        <v>640</v>
      </c>
      <c r="S101" t="s">
        <v>24575</v>
      </c>
      <c r="T101" t="s">
        <v>24574</v>
      </c>
    </row>
    <row r="102" spans="1:20" x14ac:dyDescent="0.25">
      <c r="A102" t="s">
        <v>18</v>
      </c>
      <c r="B102" t="s">
        <v>19</v>
      </c>
      <c r="C102">
        <v>66.666666666666671</v>
      </c>
      <c r="D102">
        <v>3</v>
      </c>
      <c r="E102" t="s">
        <v>24576</v>
      </c>
      <c r="F102">
        <v>100</v>
      </c>
      <c r="G102">
        <v>0</v>
      </c>
      <c r="H102" t="s">
        <v>637</v>
      </c>
      <c r="I102" t="s">
        <v>24577</v>
      </c>
      <c r="J102" t="s">
        <v>735</v>
      </c>
      <c r="K102" t="s">
        <v>639</v>
      </c>
      <c r="L102" t="s">
        <v>640</v>
      </c>
      <c r="M102" t="s">
        <v>24578</v>
      </c>
      <c r="N102" t="s">
        <v>639</v>
      </c>
      <c r="O102" t="s">
        <v>647</v>
      </c>
      <c r="P102" t="s">
        <v>5</v>
      </c>
      <c r="Q102" t="s">
        <v>648</v>
      </c>
      <c r="R102" t="s">
        <v>640</v>
      </c>
      <c r="S102" t="s">
        <v>24579</v>
      </c>
      <c r="T102" t="s">
        <v>24578</v>
      </c>
    </row>
    <row r="103" spans="1:20" x14ac:dyDescent="0.25">
      <c r="A103" t="s">
        <v>241</v>
      </c>
      <c r="B103" t="s">
        <v>247</v>
      </c>
      <c r="C103">
        <v>159</v>
      </c>
      <c r="D103">
        <v>1</v>
      </c>
      <c r="E103" t="s">
        <v>24580</v>
      </c>
      <c r="F103">
        <v>99</v>
      </c>
      <c r="G103">
        <v>0</v>
      </c>
      <c r="H103" t="s">
        <v>637</v>
      </c>
      <c r="I103" t="s">
        <v>21834</v>
      </c>
      <c r="J103" t="s">
        <v>727</v>
      </c>
      <c r="K103" t="s">
        <v>639</v>
      </c>
      <c r="L103" t="s">
        <v>640</v>
      </c>
      <c r="M103" t="s">
        <v>24581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24582</v>
      </c>
      <c r="T103" t="s">
        <v>24578</v>
      </c>
    </row>
    <row r="104" spans="1:20" x14ac:dyDescent="0.25">
      <c r="A104" t="s">
        <v>147</v>
      </c>
      <c r="B104" t="s">
        <v>148</v>
      </c>
      <c r="C104">
        <v>65</v>
      </c>
      <c r="D104">
        <v>1</v>
      </c>
      <c r="E104" t="s">
        <v>24583</v>
      </c>
      <c r="F104">
        <v>35</v>
      </c>
      <c r="G104">
        <v>0</v>
      </c>
      <c r="H104" t="s">
        <v>637</v>
      </c>
      <c r="I104" t="s">
        <v>24584</v>
      </c>
      <c r="J104" t="s">
        <v>645</v>
      </c>
      <c r="K104" t="s">
        <v>639</v>
      </c>
      <c r="L104" t="s">
        <v>640</v>
      </c>
      <c r="M104" t="s">
        <v>24581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24585</v>
      </c>
      <c r="T104" t="s">
        <v>24581</v>
      </c>
    </row>
    <row r="105" spans="1:20" x14ac:dyDescent="0.25">
      <c r="A105" t="s">
        <v>601</v>
      </c>
      <c r="B105" t="s">
        <v>602</v>
      </c>
      <c r="C105">
        <v>159</v>
      </c>
      <c r="D105">
        <v>1</v>
      </c>
      <c r="E105" t="s">
        <v>24586</v>
      </c>
      <c r="F105">
        <v>102</v>
      </c>
      <c r="G105">
        <v>3</v>
      </c>
      <c r="H105" t="s">
        <v>637</v>
      </c>
      <c r="I105" t="s">
        <v>6953</v>
      </c>
      <c r="J105" t="s">
        <v>697</v>
      </c>
      <c r="K105" t="s">
        <v>639</v>
      </c>
      <c r="L105" t="s">
        <v>640</v>
      </c>
      <c r="M105" t="s">
        <v>24587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24588</v>
      </c>
      <c r="T105" t="s">
        <v>24587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24589</v>
      </c>
      <c r="F106">
        <v>200</v>
      </c>
      <c r="G106">
        <v>0</v>
      </c>
      <c r="H106" t="s">
        <v>637</v>
      </c>
      <c r="I106" t="s">
        <v>24590</v>
      </c>
      <c r="J106" t="s">
        <v>663</v>
      </c>
      <c r="K106" t="s">
        <v>639</v>
      </c>
      <c r="L106" t="s">
        <v>640</v>
      </c>
      <c r="M106" t="s">
        <v>24591</v>
      </c>
      <c r="N106" t="s">
        <v>639</v>
      </c>
      <c r="O106" t="s">
        <v>647</v>
      </c>
      <c r="P106" t="s">
        <v>5</v>
      </c>
      <c r="Q106" t="s">
        <v>648</v>
      </c>
      <c r="R106" t="s">
        <v>640</v>
      </c>
      <c r="S106" t="s">
        <v>24592</v>
      </c>
      <c r="T106" t="s">
        <v>24591</v>
      </c>
    </row>
    <row r="107" spans="1:20" x14ac:dyDescent="0.25">
      <c r="A107" t="s">
        <v>239</v>
      </c>
      <c r="B107" t="s">
        <v>245</v>
      </c>
      <c r="C107">
        <v>159</v>
      </c>
      <c r="D107">
        <v>1</v>
      </c>
      <c r="E107" t="s">
        <v>24593</v>
      </c>
      <c r="F107">
        <v>99</v>
      </c>
      <c r="G107">
        <v>0</v>
      </c>
      <c r="H107" t="s">
        <v>637</v>
      </c>
      <c r="I107" t="s">
        <v>23561</v>
      </c>
      <c r="J107" t="s">
        <v>659</v>
      </c>
      <c r="K107" t="s">
        <v>639</v>
      </c>
      <c r="L107" t="s">
        <v>640</v>
      </c>
      <c r="M107" t="s">
        <v>24594</v>
      </c>
      <c r="N107" t="s">
        <v>639</v>
      </c>
      <c r="O107" t="s">
        <v>647</v>
      </c>
      <c r="P107" t="s">
        <v>5</v>
      </c>
      <c r="Q107" t="s">
        <v>648</v>
      </c>
      <c r="R107" t="s">
        <v>640</v>
      </c>
      <c r="S107" t="s">
        <v>24595</v>
      </c>
      <c r="T107" t="s">
        <v>24594</v>
      </c>
    </row>
    <row r="108" spans="1:20" x14ac:dyDescent="0.25">
      <c r="A108" t="s">
        <v>116</v>
      </c>
      <c r="B108" t="s">
        <v>117</v>
      </c>
      <c r="C108">
        <v>12</v>
      </c>
      <c r="D108">
        <v>10</v>
      </c>
      <c r="E108" t="s">
        <v>24596</v>
      </c>
      <c r="F108">
        <v>140</v>
      </c>
      <c r="G108">
        <v>0</v>
      </c>
      <c r="H108" t="s">
        <v>649</v>
      </c>
      <c r="I108" t="s">
        <v>24597</v>
      </c>
      <c r="J108" t="s">
        <v>24598</v>
      </c>
      <c r="K108" t="s">
        <v>5508</v>
      </c>
      <c r="L108" t="s">
        <v>868</v>
      </c>
      <c r="M108" t="s">
        <v>24599</v>
      </c>
      <c r="N108" t="s">
        <v>639</v>
      </c>
      <c r="O108" t="s">
        <v>651</v>
      </c>
      <c r="P108" t="s">
        <v>26</v>
      </c>
      <c r="Q108" t="s">
        <v>652</v>
      </c>
      <c r="R108" t="s">
        <v>640</v>
      </c>
      <c r="S108" t="s">
        <v>24600</v>
      </c>
      <c r="T108" t="s">
        <v>24599</v>
      </c>
    </row>
    <row r="109" spans="1:20" x14ac:dyDescent="0.25">
      <c r="A109" t="s">
        <v>601</v>
      </c>
      <c r="B109" t="s">
        <v>602</v>
      </c>
      <c r="C109">
        <v>99</v>
      </c>
      <c r="D109">
        <v>1</v>
      </c>
      <c r="E109" t="s">
        <v>24601</v>
      </c>
      <c r="F109">
        <v>198</v>
      </c>
      <c r="G109">
        <v>0</v>
      </c>
      <c r="H109" t="s">
        <v>751</v>
      </c>
      <c r="I109" t="s">
        <v>24602</v>
      </c>
      <c r="J109" t="s">
        <v>24603</v>
      </c>
      <c r="K109" t="s">
        <v>10367</v>
      </c>
      <c r="L109" t="s">
        <v>24604</v>
      </c>
      <c r="M109" t="s">
        <v>24605</v>
      </c>
      <c r="N109" t="s">
        <v>752</v>
      </c>
      <c r="O109" t="s">
        <v>743</v>
      </c>
      <c r="P109" t="s">
        <v>744</v>
      </c>
      <c r="Q109" t="s">
        <v>745</v>
      </c>
      <c r="R109" t="s">
        <v>640</v>
      </c>
      <c r="S109" t="s">
        <v>24606</v>
      </c>
      <c r="T109" t="s">
        <v>24607</v>
      </c>
    </row>
    <row r="110" spans="1:20" x14ac:dyDescent="0.25">
      <c r="A110" t="s">
        <v>240</v>
      </c>
      <c r="B110" t="s">
        <v>246</v>
      </c>
      <c r="C110">
        <v>99</v>
      </c>
      <c r="D110">
        <v>1</v>
      </c>
      <c r="E110" t="s">
        <v>24601</v>
      </c>
      <c r="F110">
        <v>198</v>
      </c>
      <c r="G110">
        <v>0</v>
      </c>
      <c r="H110" t="s">
        <v>751</v>
      </c>
      <c r="I110" t="s">
        <v>24602</v>
      </c>
      <c r="J110" t="s">
        <v>24603</v>
      </c>
      <c r="K110" t="s">
        <v>10367</v>
      </c>
      <c r="L110" t="s">
        <v>24604</v>
      </c>
      <c r="M110" t="s">
        <v>24605</v>
      </c>
      <c r="N110" t="s">
        <v>752</v>
      </c>
      <c r="O110" t="s">
        <v>743</v>
      </c>
      <c r="P110" t="s">
        <v>744</v>
      </c>
      <c r="Q110" t="s">
        <v>745</v>
      </c>
      <c r="R110" t="s">
        <v>640</v>
      </c>
      <c r="S110" t="s">
        <v>24606</v>
      </c>
      <c r="T110" t="s">
        <v>24607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24608</v>
      </c>
      <c r="F111">
        <v>181</v>
      </c>
      <c r="G111">
        <v>0</v>
      </c>
      <c r="H111" t="s">
        <v>637</v>
      </c>
      <c r="I111" t="s">
        <v>24609</v>
      </c>
      <c r="J111" t="s">
        <v>6977</v>
      </c>
      <c r="K111" t="s">
        <v>639</v>
      </c>
      <c r="L111" t="s">
        <v>640</v>
      </c>
      <c r="M111" t="s">
        <v>24610</v>
      </c>
      <c r="N111" t="s">
        <v>639</v>
      </c>
      <c r="O111" t="s">
        <v>647</v>
      </c>
      <c r="P111" t="s">
        <v>5</v>
      </c>
      <c r="Q111" t="s">
        <v>648</v>
      </c>
      <c r="R111" t="s">
        <v>640</v>
      </c>
      <c r="S111" t="s">
        <v>24611</v>
      </c>
      <c r="T111" t="s">
        <v>24610</v>
      </c>
    </row>
    <row r="112" spans="1:20" x14ac:dyDescent="0.25">
      <c r="A112" t="s">
        <v>239</v>
      </c>
      <c r="B112" t="s">
        <v>245</v>
      </c>
      <c r="C112">
        <v>159</v>
      </c>
      <c r="D112">
        <v>1</v>
      </c>
      <c r="E112" t="s">
        <v>24612</v>
      </c>
      <c r="F112">
        <v>99</v>
      </c>
      <c r="G112">
        <v>0</v>
      </c>
      <c r="H112" t="s">
        <v>637</v>
      </c>
      <c r="I112" t="s">
        <v>24613</v>
      </c>
      <c r="J112" t="s">
        <v>692</v>
      </c>
      <c r="K112" t="s">
        <v>639</v>
      </c>
      <c r="L112" t="s">
        <v>640</v>
      </c>
      <c r="M112" t="s">
        <v>24614</v>
      </c>
      <c r="N112" t="s">
        <v>639</v>
      </c>
      <c r="O112" t="s">
        <v>647</v>
      </c>
      <c r="P112" t="s">
        <v>5</v>
      </c>
      <c r="Q112" t="s">
        <v>648</v>
      </c>
      <c r="R112" t="s">
        <v>640</v>
      </c>
      <c r="S112" t="s">
        <v>24615</v>
      </c>
      <c r="T112" t="s">
        <v>24614</v>
      </c>
    </row>
    <row r="113" spans="1:20" x14ac:dyDescent="0.25">
      <c r="A113" t="s">
        <v>239</v>
      </c>
      <c r="B113" t="s">
        <v>245</v>
      </c>
      <c r="C113">
        <v>139</v>
      </c>
      <c r="D113">
        <v>1</v>
      </c>
      <c r="E113" t="s">
        <v>24616</v>
      </c>
      <c r="F113">
        <v>215</v>
      </c>
      <c r="G113">
        <v>0</v>
      </c>
      <c r="H113" t="s">
        <v>751</v>
      </c>
      <c r="I113" t="s">
        <v>9109</v>
      </c>
      <c r="J113" t="s">
        <v>9110</v>
      </c>
      <c r="K113" t="s">
        <v>846</v>
      </c>
      <c r="L113" t="s">
        <v>9111</v>
      </c>
      <c r="M113" t="s">
        <v>24617</v>
      </c>
      <c r="N113" t="s">
        <v>752</v>
      </c>
      <c r="O113" t="s">
        <v>753</v>
      </c>
      <c r="P113" t="s">
        <v>744</v>
      </c>
      <c r="Q113" t="s">
        <v>745</v>
      </c>
      <c r="R113" t="s">
        <v>640</v>
      </c>
      <c r="S113" t="s">
        <v>24618</v>
      </c>
      <c r="T113" t="s">
        <v>24619</v>
      </c>
    </row>
    <row r="114" spans="1:20" x14ac:dyDescent="0.25">
      <c r="A114" t="s">
        <v>601</v>
      </c>
      <c r="B114" t="s">
        <v>602</v>
      </c>
      <c r="C114">
        <v>139</v>
      </c>
      <c r="D114">
        <v>1</v>
      </c>
      <c r="E114" t="s">
        <v>24616</v>
      </c>
      <c r="F114">
        <v>215</v>
      </c>
      <c r="G114">
        <v>0</v>
      </c>
      <c r="H114" t="s">
        <v>751</v>
      </c>
      <c r="I114" t="s">
        <v>9109</v>
      </c>
      <c r="J114" t="s">
        <v>9110</v>
      </c>
      <c r="K114" t="s">
        <v>846</v>
      </c>
      <c r="L114" t="s">
        <v>9111</v>
      </c>
      <c r="M114" t="s">
        <v>24617</v>
      </c>
      <c r="N114" t="s">
        <v>752</v>
      </c>
      <c r="O114" t="s">
        <v>753</v>
      </c>
      <c r="P114" t="s">
        <v>744</v>
      </c>
      <c r="Q114" t="s">
        <v>745</v>
      </c>
      <c r="R114" t="s">
        <v>640</v>
      </c>
      <c r="S114" t="s">
        <v>24618</v>
      </c>
      <c r="T114" t="s">
        <v>24619</v>
      </c>
    </row>
    <row r="115" spans="1:20" x14ac:dyDescent="0.25">
      <c r="A115" t="s">
        <v>601</v>
      </c>
      <c r="B115" t="s">
        <v>602</v>
      </c>
      <c r="C115">
        <v>99</v>
      </c>
      <c r="D115">
        <v>1</v>
      </c>
      <c r="E115" t="s">
        <v>24620</v>
      </c>
      <c r="F115">
        <v>198</v>
      </c>
      <c r="G115">
        <v>0</v>
      </c>
      <c r="H115" t="s">
        <v>751</v>
      </c>
      <c r="I115" t="s">
        <v>24621</v>
      </c>
      <c r="J115" t="s">
        <v>24622</v>
      </c>
      <c r="K115" t="s">
        <v>782</v>
      </c>
      <c r="L115" t="s">
        <v>24623</v>
      </c>
      <c r="M115" t="s">
        <v>24624</v>
      </c>
      <c r="N115" t="s">
        <v>752</v>
      </c>
      <c r="O115" t="s">
        <v>753</v>
      </c>
      <c r="P115" t="s">
        <v>744</v>
      </c>
      <c r="Q115" t="s">
        <v>745</v>
      </c>
      <c r="R115" t="s">
        <v>640</v>
      </c>
      <c r="S115" t="s">
        <v>24625</v>
      </c>
      <c r="T115" t="s">
        <v>24624</v>
      </c>
    </row>
    <row r="116" spans="1:20" x14ac:dyDescent="0.25">
      <c r="A116" t="s">
        <v>240</v>
      </c>
      <c r="B116" t="s">
        <v>246</v>
      </c>
      <c r="C116">
        <v>99</v>
      </c>
      <c r="D116">
        <v>1</v>
      </c>
      <c r="E116" t="s">
        <v>24620</v>
      </c>
      <c r="F116">
        <v>198</v>
      </c>
      <c r="G116">
        <v>0</v>
      </c>
      <c r="H116" t="s">
        <v>751</v>
      </c>
      <c r="I116" t="s">
        <v>24621</v>
      </c>
      <c r="J116" t="s">
        <v>24622</v>
      </c>
      <c r="K116" t="s">
        <v>782</v>
      </c>
      <c r="L116" t="s">
        <v>24623</v>
      </c>
      <c r="M116" t="s">
        <v>24624</v>
      </c>
      <c r="N116" t="s">
        <v>752</v>
      </c>
      <c r="O116" t="s">
        <v>753</v>
      </c>
      <c r="P116" t="s">
        <v>744</v>
      </c>
      <c r="Q116" t="s">
        <v>745</v>
      </c>
      <c r="R116" t="s">
        <v>640</v>
      </c>
      <c r="S116" t="s">
        <v>24625</v>
      </c>
      <c r="T116" t="s">
        <v>24624</v>
      </c>
    </row>
    <row r="117" spans="1:20" x14ac:dyDescent="0.25">
      <c r="A117" t="s">
        <v>147</v>
      </c>
      <c r="B117" t="s">
        <v>148</v>
      </c>
      <c r="C117">
        <v>65</v>
      </c>
      <c r="D117">
        <v>1</v>
      </c>
      <c r="E117" t="s">
        <v>24626</v>
      </c>
      <c r="F117">
        <v>35</v>
      </c>
      <c r="G117">
        <v>0</v>
      </c>
      <c r="H117" t="s">
        <v>637</v>
      </c>
      <c r="I117" t="s">
        <v>24627</v>
      </c>
      <c r="J117" t="s">
        <v>705</v>
      </c>
      <c r="K117" t="s">
        <v>639</v>
      </c>
      <c r="L117" t="s">
        <v>640</v>
      </c>
      <c r="M117" t="s">
        <v>24628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24629</v>
      </c>
      <c r="T117" t="s">
        <v>24624</v>
      </c>
    </row>
    <row r="118" spans="1:20" x14ac:dyDescent="0.25">
      <c r="A118" t="s">
        <v>241</v>
      </c>
      <c r="B118" t="s">
        <v>247</v>
      </c>
      <c r="C118">
        <v>159</v>
      </c>
      <c r="D118">
        <v>1</v>
      </c>
      <c r="E118" t="s">
        <v>24630</v>
      </c>
      <c r="F118">
        <v>99</v>
      </c>
      <c r="G118">
        <v>0</v>
      </c>
      <c r="H118" t="s">
        <v>637</v>
      </c>
      <c r="I118" t="s">
        <v>784</v>
      </c>
      <c r="J118" t="s">
        <v>689</v>
      </c>
      <c r="K118" t="s">
        <v>639</v>
      </c>
      <c r="L118" t="s">
        <v>640</v>
      </c>
      <c r="M118" t="s">
        <v>24628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24631</v>
      </c>
      <c r="T118" t="s">
        <v>24628</v>
      </c>
    </row>
    <row r="119" spans="1:20" x14ac:dyDescent="0.25">
      <c r="A119" t="s">
        <v>239</v>
      </c>
      <c r="B119" t="s">
        <v>245</v>
      </c>
      <c r="C119">
        <v>159</v>
      </c>
      <c r="D119">
        <v>1</v>
      </c>
      <c r="E119" t="s">
        <v>24632</v>
      </c>
      <c r="F119">
        <v>99</v>
      </c>
      <c r="G119">
        <v>0</v>
      </c>
      <c r="H119" t="s">
        <v>637</v>
      </c>
      <c r="I119" t="s">
        <v>24633</v>
      </c>
      <c r="J119" t="s">
        <v>653</v>
      </c>
      <c r="K119" t="s">
        <v>639</v>
      </c>
      <c r="L119" t="s">
        <v>640</v>
      </c>
      <c r="M119" t="s">
        <v>24628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24634</v>
      </c>
      <c r="T119" t="s">
        <v>24628</v>
      </c>
    </row>
    <row r="120" spans="1:20" x14ac:dyDescent="0.25">
      <c r="A120" t="s">
        <v>241</v>
      </c>
      <c r="B120" t="s">
        <v>247</v>
      </c>
      <c r="C120">
        <v>159</v>
      </c>
      <c r="D120">
        <v>1</v>
      </c>
      <c r="E120" t="s">
        <v>24635</v>
      </c>
      <c r="F120">
        <v>99</v>
      </c>
      <c r="G120">
        <v>0</v>
      </c>
      <c r="H120" t="s">
        <v>637</v>
      </c>
      <c r="I120" t="s">
        <v>5707</v>
      </c>
      <c r="J120" t="s">
        <v>659</v>
      </c>
      <c r="K120" t="s">
        <v>639</v>
      </c>
      <c r="L120" t="s">
        <v>640</v>
      </c>
      <c r="M120" t="s">
        <v>24636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24637</v>
      </c>
      <c r="T120" t="s">
        <v>24638</v>
      </c>
    </row>
    <row r="121" spans="1:20" x14ac:dyDescent="0.25">
      <c r="A121" t="s">
        <v>241</v>
      </c>
      <c r="B121" t="s">
        <v>247</v>
      </c>
      <c r="C121">
        <v>159</v>
      </c>
      <c r="D121">
        <v>1</v>
      </c>
      <c r="E121" t="s">
        <v>24639</v>
      </c>
      <c r="F121">
        <v>99</v>
      </c>
      <c r="G121">
        <v>0</v>
      </c>
      <c r="H121" t="s">
        <v>637</v>
      </c>
      <c r="I121" t="s">
        <v>24640</v>
      </c>
      <c r="J121" t="s">
        <v>670</v>
      </c>
      <c r="K121" t="s">
        <v>639</v>
      </c>
      <c r="L121" t="s">
        <v>640</v>
      </c>
      <c r="M121" t="s">
        <v>24636</v>
      </c>
      <c r="N121" t="s">
        <v>639</v>
      </c>
      <c r="O121" t="s">
        <v>647</v>
      </c>
      <c r="P121" t="s">
        <v>5</v>
      </c>
      <c r="Q121" t="s">
        <v>648</v>
      </c>
      <c r="R121" t="s">
        <v>640</v>
      </c>
      <c r="S121" t="s">
        <v>24641</v>
      </c>
      <c r="T121" t="s">
        <v>24636</v>
      </c>
    </row>
    <row r="122" spans="1:20" x14ac:dyDescent="0.25">
      <c r="A122" t="s">
        <v>22</v>
      </c>
      <c r="B122" t="s">
        <v>213</v>
      </c>
      <c r="C122">
        <v>48.2</v>
      </c>
      <c r="D122">
        <v>1</v>
      </c>
      <c r="E122" t="s">
        <v>24642</v>
      </c>
      <c r="F122">
        <v>48.2</v>
      </c>
      <c r="G122">
        <v>0</v>
      </c>
      <c r="H122" t="s">
        <v>677</v>
      </c>
      <c r="I122" t="s">
        <v>24643</v>
      </c>
      <c r="J122" t="s">
        <v>24644</v>
      </c>
      <c r="K122" t="s">
        <v>4956</v>
      </c>
      <c r="L122" t="s">
        <v>24645</v>
      </c>
      <c r="M122" t="s">
        <v>24646</v>
      </c>
      <c r="N122" t="s">
        <v>639</v>
      </c>
      <c r="O122" t="s">
        <v>678</v>
      </c>
      <c r="P122" t="s">
        <v>23</v>
      </c>
      <c r="Q122" t="s">
        <v>679</v>
      </c>
      <c r="R122" t="s">
        <v>640</v>
      </c>
      <c r="S122" t="s">
        <v>24647</v>
      </c>
      <c r="T122" t="s">
        <v>24646</v>
      </c>
    </row>
    <row r="123" spans="1:20" x14ac:dyDescent="0.25">
      <c r="A123" t="s">
        <v>22</v>
      </c>
      <c r="B123" t="s">
        <v>27</v>
      </c>
      <c r="C123">
        <v>66.333333333333329</v>
      </c>
      <c r="D123">
        <v>3</v>
      </c>
      <c r="E123" t="s">
        <v>24648</v>
      </c>
      <c r="F123">
        <v>250</v>
      </c>
      <c r="G123">
        <v>0</v>
      </c>
      <c r="H123" t="s">
        <v>649</v>
      </c>
      <c r="I123" t="s">
        <v>6088</v>
      </c>
      <c r="J123" t="s">
        <v>24649</v>
      </c>
      <c r="K123" t="s">
        <v>785</v>
      </c>
      <c r="L123" t="s">
        <v>819</v>
      </c>
      <c r="M123" t="s">
        <v>24646</v>
      </c>
      <c r="N123" t="s">
        <v>639</v>
      </c>
      <c r="O123" t="s">
        <v>651</v>
      </c>
      <c r="P123" t="s">
        <v>26</v>
      </c>
      <c r="Q123" t="s">
        <v>652</v>
      </c>
      <c r="R123" t="s">
        <v>640</v>
      </c>
      <c r="S123" t="s">
        <v>24650</v>
      </c>
      <c r="T123" t="s">
        <v>24646</v>
      </c>
    </row>
    <row r="124" spans="1:20" x14ac:dyDescent="0.25">
      <c r="A124" t="s">
        <v>601</v>
      </c>
      <c r="B124" t="s">
        <v>742</v>
      </c>
      <c r="C124">
        <v>87.2</v>
      </c>
      <c r="D124">
        <v>1</v>
      </c>
      <c r="E124" t="s">
        <v>24651</v>
      </c>
      <c r="F124">
        <v>219.4</v>
      </c>
      <c r="G124">
        <v>45</v>
      </c>
      <c r="H124" t="s">
        <v>677</v>
      </c>
      <c r="I124" t="s">
        <v>24652</v>
      </c>
      <c r="J124" t="s">
        <v>24653</v>
      </c>
      <c r="K124" t="s">
        <v>24654</v>
      </c>
      <c r="L124" t="s">
        <v>24655</v>
      </c>
      <c r="M124" t="s">
        <v>24656</v>
      </c>
      <c r="N124" t="s">
        <v>639</v>
      </c>
      <c r="O124" t="s">
        <v>678</v>
      </c>
      <c r="P124" t="s">
        <v>23</v>
      </c>
      <c r="Q124" t="s">
        <v>679</v>
      </c>
      <c r="R124" t="s">
        <v>640</v>
      </c>
      <c r="S124" t="s">
        <v>24657</v>
      </c>
      <c r="T124" t="s">
        <v>24656</v>
      </c>
    </row>
    <row r="125" spans="1:20" x14ac:dyDescent="0.25">
      <c r="A125" t="s">
        <v>239</v>
      </c>
      <c r="B125" t="s">
        <v>742</v>
      </c>
      <c r="C125">
        <v>87.2</v>
      </c>
      <c r="D125">
        <v>1</v>
      </c>
      <c r="E125" t="s">
        <v>24651</v>
      </c>
      <c r="F125">
        <v>219.4</v>
      </c>
      <c r="G125">
        <v>45</v>
      </c>
      <c r="H125" t="s">
        <v>677</v>
      </c>
      <c r="I125" t="s">
        <v>24652</v>
      </c>
      <c r="J125" t="s">
        <v>24653</v>
      </c>
      <c r="K125" t="s">
        <v>24654</v>
      </c>
      <c r="L125" t="s">
        <v>24655</v>
      </c>
      <c r="M125" t="s">
        <v>24656</v>
      </c>
      <c r="N125" t="s">
        <v>639</v>
      </c>
      <c r="O125" t="s">
        <v>678</v>
      </c>
      <c r="P125" t="s">
        <v>23</v>
      </c>
      <c r="Q125" t="s">
        <v>679</v>
      </c>
      <c r="R125" t="s">
        <v>640</v>
      </c>
      <c r="S125" t="s">
        <v>24657</v>
      </c>
      <c r="T125" t="s">
        <v>24656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3</v>
      </c>
      <c r="E126" t="s">
        <v>24658</v>
      </c>
      <c r="F126">
        <v>129</v>
      </c>
      <c r="G126">
        <v>0</v>
      </c>
      <c r="H126" t="s">
        <v>649</v>
      </c>
      <c r="I126" t="s">
        <v>925</v>
      </c>
      <c r="J126" t="s">
        <v>24659</v>
      </c>
      <c r="K126" t="s">
        <v>952</v>
      </c>
      <c r="L126" t="s">
        <v>12277</v>
      </c>
      <c r="M126" t="s">
        <v>24660</v>
      </c>
      <c r="N126" t="s">
        <v>639</v>
      </c>
      <c r="O126" t="s">
        <v>651</v>
      </c>
      <c r="P126" t="s">
        <v>26</v>
      </c>
      <c r="Q126" t="s">
        <v>652</v>
      </c>
      <c r="R126" t="s">
        <v>640</v>
      </c>
      <c r="S126" t="s">
        <v>24661</v>
      </c>
      <c r="T126" t="s">
        <v>24660</v>
      </c>
    </row>
    <row r="127" spans="1:20" x14ac:dyDescent="0.25">
      <c r="A127" t="s">
        <v>22</v>
      </c>
      <c r="B127" t="s">
        <v>27</v>
      </c>
      <c r="C127">
        <v>90</v>
      </c>
      <c r="D127">
        <v>1</v>
      </c>
      <c r="E127" t="s">
        <v>24662</v>
      </c>
      <c r="F127">
        <v>152</v>
      </c>
      <c r="G127">
        <v>8</v>
      </c>
      <c r="H127" t="s">
        <v>677</v>
      </c>
      <c r="I127" t="s">
        <v>24663</v>
      </c>
      <c r="J127" t="s">
        <v>24664</v>
      </c>
      <c r="K127" t="s">
        <v>10466</v>
      </c>
      <c r="L127" t="s">
        <v>24665</v>
      </c>
      <c r="M127" t="s">
        <v>24666</v>
      </c>
      <c r="N127" t="s">
        <v>639</v>
      </c>
      <c r="O127" t="s">
        <v>678</v>
      </c>
      <c r="P127" t="s">
        <v>23</v>
      </c>
      <c r="Q127" t="s">
        <v>679</v>
      </c>
      <c r="R127" t="s">
        <v>640</v>
      </c>
      <c r="S127" t="s">
        <v>24667</v>
      </c>
      <c r="T127" t="s">
        <v>24666</v>
      </c>
    </row>
    <row r="128" spans="1:20" x14ac:dyDescent="0.25">
      <c r="A128" t="s">
        <v>72</v>
      </c>
      <c r="B128" t="s">
        <v>24668</v>
      </c>
      <c r="C128">
        <v>90</v>
      </c>
      <c r="D128">
        <v>1</v>
      </c>
      <c r="E128" t="s">
        <v>24662</v>
      </c>
      <c r="F128">
        <v>152</v>
      </c>
      <c r="G128">
        <v>8</v>
      </c>
      <c r="H128" t="s">
        <v>677</v>
      </c>
      <c r="I128" t="s">
        <v>24663</v>
      </c>
      <c r="J128" t="s">
        <v>24664</v>
      </c>
      <c r="K128" t="s">
        <v>10466</v>
      </c>
      <c r="L128" t="s">
        <v>24665</v>
      </c>
      <c r="M128" t="s">
        <v>24666</v>
      </c>
      <c r="N128" t="s">
        <v>639</v>
      </c>
      <c r="O128" t="s">
        <v>678</v>
      </c>
      <c r="P128" t="s">
        <v>23</v>
      </c>
      <c r="Q128" t="s">
        <v>679</v>
      </c>
      <c r="R128" t="s">
        <v>640</v>
      </c>
      <c r="S128" t="s">
        <v>24667</v>
      </c>
      <c r="T128" t="s">
        <v>24666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24669</v>
      </c>
      <c r="F129">
        <v>240</v>
      </c>
      <c r="G129">
        <v>40</v>
      </c>
      <c r="H129" t="s">
        <v>637</v>
      </c>
      <c r="I129" t="s">
        <v>24670</v>
      </c>
      <c r="J129" t="s">
        <v>864</v>
      </c>
      <c r="K129" t="s">
        <v>639</v>
      </c>
      <c r="L129" t="s">
        <v>640</v>
      </c>
      <c r="M129" t="s">
        <v>24666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24671</v>
      </c>
      <c r="T129" t="s">
        <v>24666</v>
      </c>
    </row>
    <row r="130" spans="1:20" x14ac:dyDescent="0.25">
      <c r="A130" t="s">
        <v>601</v>
      </c>
      <c r="B130" t="s">
        <v>602</v>
      </c>
      <c r="C130">
        <v>119</v>
      </c>
      <c r="D130">
        <v>1</v>
      </c>
      <c r="E130" t="s">
        <v>24672</v>
      </c>
      <c r="F130">
        <v>499</v>
      </c>
      <c r="G130">
        <v>0</v>
      </c>
      <c r="H130" t="s">
        <v>649</v>
      </c>
      <c r="I130" t="s">
        <v>24673</v>
      </c>
      <c r="J130" t="s">
        <v>24674</v>
      </c>
      <c r="K130" t="s">
        <v>863</v>
      </c>
      <c r="L130" t="s">
        <v>900</v>
      </c>
      <c r="M130" t="s">
        <v>24675</v>
      </c>
      <c r="N130" t="s">
        <v>639</v>
      </c>
      <c r="O130" t="s">
        <v>651</v>
      </c>
      <c r="P130" t="s">
        <v>26</v>
      </c>
      <c r="Q130" t="s">
        <v>652</v>
      </c>
      <c r="R130" t="s">
        <v>640</v>
      </c>
      <c r="S130" t="s">
        <v>24676</v>
      </c>
      <c r="T130" t="s">
        <v>24677</v>
      </c>
    </row>
    <row r="131" spans="1:20" x14ac:dyDescent="0.25">
      <c r="A131" t="s">
        <v>241</v>
      </c>
      <c r="B131" t="s">
        <v>247</v>
      </c>
      <c r="C131">
        <v>119</v>
      </c>
      <c r="D131">
        <v>1</v>
      </c>
      <c r="E131" t="s">
        <v>24672</v>
      </c>
      <c r="F131">
        <v>499</v>
      </c>
      <c r="G131">
        <v>0</v>
      </c>
      <c r="H131" t="s">
        <v>649</v>
      </c>
      <c r="I131" t="s">
        <v>24673</v>
      </c>
      <c r="J131" t="s">
        <v>24674</v>
      </c>
      <c r="K131" t="s">
        <v>863</v>
      </c>
      <c r="L131" t="s">
        <v>900</v>
      </c>
      <c r="M131" t="s">
        <v>24675</v>
      </c>
      <c r="N131" t="s">
        <v>639</v>
      </c>
      <c r="O131" t="s">
        <v>651</v>
      </c>
      <c r="P131" t="s">
        <v>26</v>
      </c>
      <c r="Q131" t="s">
        <v>652</v>
      </c>
      <c r="R131" t="s">
        <v>640</v>
      </c>
      <c r="S131" t="s">
        <v>24676</v>
      </c>
      <c r="T131" t="s">
        <v>24677</v>
      </c>
    </row>
    <row r="132" spans="1:20" x14ac:dyDescent="0.25">
      <c r="A132" t="s">
        <v>240</v>
      </c>
      <c r="B132" t="s">
        <v>246</v>
      </c>
      <c r="C132">
        <v>119</v>
      </c>
      <c r="D132">
        <v>1</v>
      </c>
      <c r="E132" t="s">
        <v>24672</v>
      </c>
      <c r="F132">
        <v>499</v>
      </c>
      <c r="G132">
        <v>0</v>
      </c>
      <c r="H132" t="s">
        <v>649</v>
      </c>
      <c r="I132" t="s">
        <v>24673</v>
      </c>
      <c r="J132" t="s">
        <v>24674</v>
      </c>
      <c r="K132" t="s">
        <v>863</v>
      </c>
      <c r="L132" t="s">
        <v>900</v>
      </c>
      <c r="M132" t="s">
        <v>24675</v>
      </c>
      <c r="N132" t="s">
        <v>639</v>
      </c>
      <c r="O132" t="s">
        <v>651</v>
      </c>
      <c r="P132" t="s">
        <v>26</v>
      </c>
      <c r="Q132" t="s">
        <v>652</v>
      </c>
      <c r="R132" t="s">
        <v>640</v>
      </c>
      <c r="S132" t="s">
        <v>24676</v>
      </c>
      <c r="T132" t="s">
        <v>24677</v>
      </c>
    </row>
    <row r="133" spans="1:20" x14ac:dyDescent="0.25">
      <c r="A133" t="s">
        <v>239</v>
      </c>
      <c r="B133" t="s">
        <v>245</v>
      </c>
      <c r="C133">
        <v>120</v>
      </c>
      <c r="D133">
        <v>1</v>
      </c>
      <c r="E133" t="s">
        <v>24672</v>
      </c>
      <c r="F133">
        <v>499</v>
      </c>
      <c r="G133">
        <v>0</v>
      </c>
      <c r="H133" t="s">
        <v>649</v>
      </c>
      <c r="I133" t="s">
        <v>24673</v>
      </c>
      <c r="J133" t="s">
        <v>24674</v>
      </c>
      <c r="K133" t="s">
        <v>863</v>
      </c>
      <c r="L133" t="s">
        <v>900</v>
      </c>
      <c r="M133" t="s">
        <v>24675</v>
      </c>
      <c r="N133" t="s">
        <v>639</v>
      </c>
      <c r="O133" t="s">
        <v>651</v>
      </c>
      <c r="P133" t="s">
        <v>26</v>
      </c>
      <c r="Q133" t="s">
        <v>652</v>
      </c>
      <c r="R133" t="s">
        <v>640</v>
      </c>
      <c r="S133" t="s">
        <v>24676</v>
      </c>
      <c r="T133" t="s">
        <v>24677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24678</v>
      </c>
      <c r="F134">
        <v>200</v>
      </c>
      <c r="G134">
        <v>0</v>
      </c>
      <c r="H134" t="s">
        <v>637</v>
      </c>
      <c r="I134" t="s">
        <v>24679</v>
      </c>
      <c r="J134" t="s">
        <v>645</v>
      </c>
      <c r="K134" t="s">
        <v>639</v>
      </c>
      <c r="L134" t="s">
        <v>640</v>
      </c>
      <c r="M134" t="s">
        <v>24677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24680</v>
      </c>
      <c r="T134" t="s">
        <v>24677</v>
      </c>
    </row>
    <row r="135" spans="1:20" x14ac:dyDescent="0.25">
      <c r="A135" t="s">
        <v>22</v>
      </c>
      <c r="B135" t="s">
        <v>27</v>
      </c>
      <c r="C135">
        <v>66.333333333333329</v>
      </c>
      <c r="D135">
        <v>3</v>
      </c>
      <c r="E135" t="s">
        <v>24681</v>
      </c>
      <c r="F135">
        <v>197</v>
      </c>
      <c r="G135">
        <v>0</v>
      </c>
      <c r="H135" t="s">
        <v>637</v>
      </c>
      <c r="I135" t="s">
        <v>11927</v>
      </c>
      <c r="J135" t="s">
        <v>780</v>
      </c>
      <c r="K135" t="s">
        <v>639</v>
      </c>
      <c r="L135" t="s">
        <v>640</v>
      </c>
      <c r="M135" t="s">
        <v>24682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24683</v>
      </c>
      <c r="T135" t="s">
        <v>24682</v>
      </c>
    </row>
    <row r="136" spans="1:20" x14ac:dyDescent="0.25">
      <c r="A136" t="s">
        <v>239</v>
      </c>
      <c r="B136" t="s">
        <v>245</v>
      </c>
      <c r="C136">
        <v>0</v>
      </c>
      <c r="D136">
        <v>1</v>
      </c>
      <c r="E136" t="s">
        <v>24684</v>
      </c>
      <c r="F136">
        <v>0</v>
      </c>
      <c r="G136">
        <v>0</v>
      </c>
      <c r="H136" t="s">
        <v>637</v>
      </c>
      <c r="I136" t="s">
        <v>14004</v>
      </c>
      <c r="J136" t="s">
        <v>663</v>
      </c>
      <c r="K136" t="s">
        <v>639</v>
      </c>
      <c r="L136" t="s">
        <v>640</v>
      </c>
      <c r="M136" t="s">
        <v>24685</v>
      </c>
      <c r="N136" t="s">
        <v>639</v>
      </c>
      <c r="O136" t="s">
        <v>647</v>
      </c>
      <c r="P136" t="s">
        <v>5</v>
      </c>
      <c r="Q136" t="s">
        <v>648</v>
      </c>
      <c r="R136" t="s">
        <v>640</v>
      </c>
      <c r="S136" t="s">
        <v>24686</v>
      </c>
      <c r="T136" t="s">
        <v>24685</v>
      </c>
    </row>
    <row r="137" spans="1:20" x14ac:dyDescent="0.25">
      <c r="A137" t="s">
        <v>22</v>
      </c>
      <c r="B137" t="s">
        <v>27</v>
      </c>
      <c r="C137">
        <v>69.900000000000006</v>
      </c>
      <c r="D137">
        <v>10</v>
      </c>
      <c r="E137" t="s">
        <v>24687</v>
      </c>
      <c r="F137">
        <v>839</v>
      </c>
      <c r="G137">
        <v>39</v>
      </c>
      <c r="H137" t="s">
        <v>649</v>
      </c>
      <c r="I137" t="s">
        <v>4458</v>
      </c>
      <c r="J137" t="s">
        <v>4459</v>
      </c>
      <c r="K137" t="s">
        <v>4460</v>
      </c>
      <c r="L137" t="s">
        <v>939</v>
      </c>
      <c r="M137" t="s">
        <v>24688</v>
      </c>
      <c r="N137" t="s">
        <v>639</v>
      </c>
      <c r="O137" t="s">
        <v>651</v>
      </c>
      <c r="P137" t="s">
        <v>26</v>
      </c>
      <c r="Q137" t="s">
        <v>652</v>
      </c>
      <c r="R137" t="s">
        <v>640</v>
      </c>
      <c r="S137" t="s">
        <v>24689</v>
      </c>
      <c r="T137" t="s">
        <v>24690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24691</v>
      </c>
      <c r="F138">
        <v>0</v>
      </c>
      <c r="G138">
        <v>0</v>
      </c>
      <c r="H138" t="s">
        <v>637</v>
      </c>
      <c r="I138" t="s">
        <v>24692</v>
      </c>
      <c r="J138" t="s">
        <v>692</v>
      </c>
      <c r="K138" t="s">
        <v>639</v>
      </c>
      <c r="L138" t="s">
        <v>640</v>
      </c>
      <c r="M138" t="s">
        <v>24693</v>
      </c>
      <c r="N138" t="s">
        <v>639</v>
      </c>
      <c r="O138" t="s">
        <v>647</v>
      </c>
      <c r="P138" t="s">
        <v>5</v>
      </c>
      <c r="Q138" t="s">
        <v>648</v>
      </c>
      <c r="R138" t="s">
        <v>640</v>
      </c>
      <c r="S138" t="s">
        <v>24694</v>
      </c>
      <c r="T138" t="s">
        <v>24693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24695</v>
      </c>
      <c r="F139">
        <v>0</v>
      </c>
      <c r="G139">
        <v>0</v>
      </c>
      <c r="H139" t="s">
        <v>637</v>
      </c>
      <c r="I139" t="s">
        <v>3688</v>
      </c>
      <c r="J139" t="s">
        <v>654</v>
      </c>
      <c r="K139" t="s">
        <v>639</v>
      </c>
      <c r="L139" t="s">
        <v>640</v>
      </c>
      <c r="M139" t="s">
        <v>24693</v>
      </c>
      <c r="N139" t="s">
        <v>639</v>
      </c>
      <c r="O139" t="s">
        <v>662</v>
      </c>
      <c r="P139" t="s">
        <v>5</v>
      </c>
      <c r="Q139" t="s">
        <v>648</v>
      </c>
      <c r="R139" t="s">
        <v>640</v>
      </c>
      <c r="S139" t="s">
        <v>24696</v>
      </c>
      <c r="T139" t="s">
        <v>24693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24697</v>
      </c>
      <c r="F140">
        <v>479</v>
      </c>
      <c r="G140">
        <v>0</v>
      </c>
      <c r="H140" t="s">
        <v>649</v>
      </c>
      <c r="I140" t="s">
        <v>839</v>
      </c>
      <c r="J140" t="s">
        <v>13082</v>
      </c>
      <c r="K140" t="s">
        <v>10888</v>
      </c>
      <c r="L140" t="s">
        <v>13083</v>
      </c>
      <c r="M140" t="s">
        <v>24698</v>
      </c>
      <c r="N140" t="s">
        <v>639</v>
      </c>
      <c r="O140" t="s">
        <v>651</v>
      </c>
      <c r="P140" t="s">
        <v>26</v>
      </c>
      <c r="Q140" t="s">
        <v>652</v>
      </c>
      <c r="R140" t="s">
        <v>640</v>
      </c>
      <c r="S140" t="s">
        <v>24699</v>
      </c>
      <c r="T140" t="s">
        <v>24698</v>
      </c>
    </row>
    <row r="141" spans="1:20" x14ac:dyDescent="0.25">
      <c r="A141" t="s">
        <v>22</v>
      </c>
      <c r="B141" t="s">
        <v>27</v>
      </c>
      <c r="C141">
        <v>66.333333333333329</v>
      </c>
      <c r="D141">
        <v>3</v>
      </c>
      <c r="E141" t="s">
        <v>24697</v>
      </c>
      <c r="F141">
        <v>479</v>
      </c>
      <c r="G141">
        <v>0</v>
      </c>
      <c r="H141" t="s">
        <v>649</v>
      </c>
      <c r="I141" t="s">
        <v>839</v>
      </c>
      <c r="J141" t="s">
        <v>13082</v>
      </c>
      <c r="K141" t="s">
        <v>10888</v>
      </c>
      <c r="L141" t="s">
        <v>13083</v>
      </c>
      <c r="M141" t="s">
        <v>24698</v>
      </c>
      <c r="N141" t="s">
        <v>639</v>
      </c>
      <c r="O141" t="s">
        <v>651</v>
      </c>
      <c r="P141" t="s">
        <v>26</v>
      </c>
      <c r="Q141" t="s">
        <v>652</v>
      </c>
      <c r="R141" t="s">
        <v>640</v>
      </c>
      <c r="S141" t="s">
        <v>24699</v>
      </c>
      <c r="T141" t="s">
        <v>24698</v>
      </c>
    </row>
    <row r="142" spans="1:20" x14ac:dyDescent="0.25">
      <c r="A142" t="s">
        <v>22</v>
      </c>
      <c r="B142" t="s">
        <v>27</v>
      </c>
      <c r="C142">
        <v>80</v>
      </c>
      <c r="D142">
        <v>1</v>
      </c>
      <c r="E142" t="s">
        <v>24697</v>
      </c>
      <c r="F142">
        <v>479</v>
      </c>
      <c r="G142">
        <v>0</v>
      </c>
      <c r="H142" t="s">
        <v>649</v>
      </c>
      <c r="I142" t="s">
        <v>839</v>
      </c>
      <c r="J142" t="s">
        <v>13082</v>
      </c>
      <c r="K142" t="s">
        <v>10888</v>
      </c>
      <c r="L142" t="s">
        <v>13083</v>
      </c>
      <c r="M142" t="s">
        <v>24698</v>
      </c>
      <c r="N142" t="s">
        <v>639</v>
      </c>
      <c r="O142" t="s">
        <v>651</v>
      </c>
      <c r="P142" t="s">
        <v>26</v>
      </c>
      <c r="Q142" t="s">
        <v>652</v>
      </c>
      <c r="R142" t="s">
        <v>640</v>
      </c>
      <c r="S142" t="s">
        <v>24699</v>
      </c>
      <c r="T142" t="s">
        <v>24698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24700</v>
      </c>
      <c r="F143">
        <v>200</v>
      </c>
      <c r="G143">
        <v>0</v>
      </c>
      <c r="H143" t="s">
        <v>637</v>
      </c>
      <c r="I143" t="s">
        <v>24701</v>
      </c>
      <c r="J143" t="s">
        <v>697</v>
      </c>
      <c r="K143" t="s">
        <v>639</v>
      </c>
      <c r="L143" t="s">
        <v>640</v>
      </c>
      <c r="M143" t="s">
        <v>24698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24702</v>
      </c>
      <c r="T143" t="s">
        <v>24698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24703</v>
      </c>
      <c r="F144">
        <v>200</v>
      </c>
      <c r="G144">
        <v>0</v>
      </c>
      <c r="H144" t="s">
        <v>637</v>
      </c>
      <c r="I144" t="s">
        <v>4852</v>
      </c>
      <c r="J144" t="s">
        <v>653</v>
      </c>
      <c r="K144" t="s">
        <v>639</v>
      </c>
      <c r="L144" t="s">
        <v>640</v>
      </c>
      <c r="M144" t="s">
        <v>24698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24704</v>
      </c>
      <c r="T144" t="s">
        <v>24698</v>
      </c>
    </row>
    <row r="145" spans="1:20" x14ac:dyDescent="0.25">
      <c r="A145" t="s">
        <v>240</v>
      </c>
      <c r="B145" t="s">
        <v>246</v>
      </c>
      <c r="C145">
        <v>0</v>
      </c>
      <c r="D145">
        <v>1</v>
      </c>
      <c r="E145" t="s">
        <v>24705</v>
      </c>
      <c r="F145">
        <v>0</v>
      </c>
      <c r="G145">
        <v>0</v>
      </c>
      <c r="H145" t="s">
        <v>637</v>
      </c>
      <c r="I145" t="s">
        <v>24706</v>
      </c>
      <c r="J145" t="s">
        <v>13177</v>
      </c>
      <c r="K145" t="s">
        <v>639</v>
      </c>
      <c r="L145" t="s">
        <v>640</v>
      </c>
      <c r="M145" t="s">
        <v>24707</v>
      </c>
      <c r="N145" t="s">
        <v>639</v>
      </c>
      <c r="O145" t="s">
        <v>647</v>
      </c>
      <c r="P145" t="s">
        <v>5</v>
      </c>
      <c r="Q145" t="s">
        <v>648</v>
      </c>
      <c r="R145" t="s">
        <v>640</v>
      </c>
      <c r="S145" t="s">
        <v>24708</v>
      </c>
      <c r="T145" t="s">
        <v>24707</v>
      </c>
    </row>
    <row r="146" spans="1:20" x14ac:dyDescent="0.25">
      <c r="A146" t="s">
        <v>241</v>
      </c>
      <c r="B146" t="s">
        <v>247</v>
      </c>
      <c r="C146">
        <v>0</v>
      </c>
      <c r="D146">
        <v>1</v>
      </c>
      <c r="E146" t="s">
        <v>24709</v>
      </c>
      <c r="F146">
        <v>0</v>
      </c>
      <c r="G146">
        <v>0</v>
      </c>
      <c r="H146" t="s">
        <v>637</v>
      </c>
      <c r="I146" t="s">
        <v>4231</v>
      </c>
      <c r="J146" t="s">
        <v>682</v>
      </c>
      <c r="K146" t="s">
        <v>639</v>
      </c>
      <c r="L146" t="s">
        <v>640</v>
      </c>
      <c r="M146" t="s">
        <v>24710</v>
      </c>
      <c r="N146" t="s">
        <v>639</v>
      </c>
      <c r="O146" t="s">
        <v>647</v>
      </c>
      <c r="P146" t="s">
        <v>5</v>
      </c>
      <c r="Q146" t="s">
        <v>648</v>
      </c>
      <c r="R146" t="s">
        <v>640</v>
      </c>
      <c r="S146" t="s">
        <v>24711</v>
      </c>
      <c r="T146" t="s">
        <v>24710</v>
      </c>
    </row>
    <row r="147" spans="1:20" x14ac:dyDescent="0.25">
      <c r="A147" t="s">
        <v>240</v>
      </c>
      <c r="B147" t="s">
        <v>246</v>
      </c>
      <c r="C147">
        <v>99</v>
      </c>
      <c r="D147">
        <v>2</v>
      </c>
      <c r="E147" t="s">
        <v>24712</v>
      </c>
      <c r="F147">
        <v>198</v>
      </c>
      <c r="G147">
        <v>0</v>
      </c>
      <c r="H147" t="s">
        <v>751</v>
      </c>
      <c r="I147" t="s">
        <v>24713</v>
      </c>
      <c r="J147" t="s">
        <v>24714</v>
      </c>
      <c r="K147" t="s">
        <v>5070</v>
      </c>
      <c r="L147" t="s">
        <v>24715</v>
      </c>
      <c r="M147" t="s">
        <v>24716</v>
      </c>
      <c r="N147" t="s">
        <v>752</v>
      </c>
      <c r="O147" t="s">
        <v>753</v>
      </c>
      <c r="P147" t="s">
        <v>744</v>
      </c>
      <c r="Q147" t="s">
        <v>745</v>
      </c>
      <c r="R147" t="s">
        <v>640</v>
      </c>
      <c r="S147" t="s">
        <v>24717</v>
      </c>
      <c r="T147" t="s">
        <v>24716</v>
      </c>
    </row>
    <row r="148" spans="1:20" x14ac:dyDescent="0.25">
      <c r="A148" t="s">
        <v>601</v>
      </c>
      <c r="B148" t="s">
        <v>602</v>
      </c>
      <c r="C148">
        <v>99</v>
      </c>
      <c r="D148">
        <v>2</v>
      </c>
      <c r="E148" t="s">
        <v>24718</v>
      </c>
      <c r="F148">
        <v>198</v>
      </c>
      <c r="G148">
        <v>0</v>
      </c>
      <c r="H148" t="s">
        <v>751</v>
      </c>
      <c r="I148" t="s">
        <v>24719</v>
      </c>
      <c r="J148" t="s">
        <v>24720</v>
      </c>
      <c r="K148" t="s">
        <v>9831</v>
      </c>
      <c r="L148" t="s">
        <v>24721</v>
      </c>
      <c r="M148" t="s">
        <v>24722</v>
      </c>
      <c r="N148" t="s">
        <v>752</v>
      </c>
      <c r="O148" t="s">
        <v>753</v>
      </c>
      <c r="P148" t="s">
        <v>744</v>
      </c>
      <c r="Q148" t="s">
        <v>745</v>
      </c>
      <c r="R148" t="s">
        <v>640</v>
      </c>
      <c r="S148" t="s">
        <v>24723</v>
      </c>
      <c r="T148" t="s">
        <v>24722</v>
      </c>
    </row>
    <row r="149" spans="1:20" x14ac:dyDescent="0.25">
      <c r="A149" t="s">
        <v>601</v>
      </c>
      <c r="B149" t="s">
        <v>602</v>
      </c>
      <c r="C149">
        <v>139</v>
      </c>
      <c r="D149">
        <v>1</v>
      </c>
      <c r="E149" t="s">
        <v>24724</v>
      </c>
      <c r="F149">
        <v>215</v>
      </c>
      <c r="G149">
        <v>0</v>
      </c>
      <c r="H149" t="s">
        <v>751</v>
      </c>
      <c r="I149" t="s">
        <v>24725</v>
      </c>
      <c r="J149" t="s">
        <v>24726</v>
      </c>
      <c r="K149" t="s">
        <v>949</v>
      </c>
      <c r="L149" t="s">
        <v>24727</v>
      </c>
      <c r="M149" t="s">
        <v>24728</v>
      </c>
      <c r="N149" t="s">
        <v>752</v>
      </c>
      <c r="O149" t="s">
        <v>753</v>
      </c>
      <c r="P149" t="s">
        <v>744</v>
      </c>
      <c r="Q149" t="s">
        <v>745</v>
      </c>
      <c r="R149" t="s">
        <v>640</v>
      </c>
      <c r="S149" t="s">
        <v>24729</v>
      </c>
      <c r="T149" t="s">
        <v>24728</v>
      </c>
    </row>
    <row r="150" spans="1:20" x14ac:dyDescent="0.25">
      <c r="A150" t="s">
        <v>239</v>
      </c>
      <c r="B150" t="s">
        <v>245</v>
      </c>
      <c r="C150">
        <v>139</v>
      </c>
      <c r="D150">
        <v>1</v>
      </c>
      <c r="E150" t="s">
        <v>24724</v>
      </c>
      <c r="F150">
        <v>215</v>
      </c>
      <c r="G150">
        <v>0</v>
      </c>
      <c r="H150" t="s">
        <v>751</v>
      </c>
      <c r="I150" t="s">
        <v>24725</v>
      </c>
      <c r="J150" t="s">
        <v>24726</v>
      </c>
      <c r="K150" t="s">
        <v>949</v>
      </c>
      <c r="L150" t="s">
        <v>24727</v>
      </c>
      <c r="M150" t="s">
        <v>24728</v>
      </c>
      <c r="N150" t="s">
        <v>752</v>
      </c>
      <c r="O150" t="s">
        <v>753</v>
      </c>
      <c r="P150" t="s">
        <v>744</v>
      </c>
      <c r="Q150" t="s">
        <v>745</v>
      </c>
      <c r="R150" t="s">
        <v>640</v>
      </c>
      <c r="S150" t="s">
        <v>24729</v>
      </c>
      <c r="T150" t="s">
        <v>24728</v>
      </c>
    </row>
    <row r="151" spans="1:20" x14ac:dyDescent="0.25">
      <c r="A151" t="s">
        <v>601</v>
      </c>
      <c r="B151" t="s">
        <v>602</v>
      </c>
      <c r="C151">
        <v>99</v>
      </c>
      <c r="D151">
        <v>2</v>
      </c>
      <c r="E151" t="s">
        <v>24730</v>
      </c>
      <c r="F151">
        <v>198</v>
      </c>
      <c r="G151">
        <v>0</v>
      </c>
      <c r="H151" t="s">
        <v>751</v>
      </c>
      <c r="I151" t="s">
        <v>24731</v>
      </c>
      <c r="J151" t="s">
        <v>24732</v>
      </c>
      <c r="K151" t="s">
        <v>10102</v>
      </c>
      <c r="L151" t="s">
        <v>24733</v>
      </c>
      <c r="M151" t="s">
        <v>24728</v>
      </c>
      <c r="N151" t="s">
        <v>752</v>
      </c>
      <c r="O151" t="s">
        <v>753</v>
      </c>
      <c r="P151" t="s">
        <v>744</v>
      </c>
      <c r="Q151" t="s">
        <v>745</v>
      </c>
      <c r="R151" t="s">
        <v>640</v>
      </c>
      <c r="S151" t="s">
        <v>24734</v>
      </c>
      <c r="T151" t="s">
        <v>24735</v>
      </c>
    </row>
    <row r="152" spans="1:20" x14ac:dyDescent="0.25">
      <c r="A152" t="s">
        <v>241</v>
      </c>
      <c r="B152" t="s">
        <v>742</v>
      </c>
      <c r="C152">
        <v>85.98</v>
      </c>
      <c r="D152">
        <v>1</v>
      </c>
      <c r="E152" t="s">
        <v>24736</v>
      </c>
      <c r="F152">
        <v>92.98</v>
      </c>
      <c r="G152">
        <v>7</v>
      </c>
      <c r="H152" t="s">
        <v>677</v>
      </c>
      <c r="I152" t="s">
        <v>24737</v>
      </c>
      <c r="J152" t="s">
        <v>24738</v>
      </c>
      <c r="K152" t="s">
        <v>912</v>
      </c>
      <c r="L152" t="s">
        <v>1121</v>
      </c>
      <c r="M152" t="s">
        <v>24735</v>
      </c>
      <c r="N152" t="s">
        <v>639</v>
      </c>
      <c r="O152" t="s">
        <v>678</v>
      </c>
      <c r="P152" t="s">
        <v>23</v>
      </c>
      <c r="Q152" t="s">
        <v>679</v>
      </c>
      <c r="R152" t="s">
        <v>640</v>
      </c>
      <c r="S152" t="s">
        <v>24739</v>
      </c>
      <c r="T152" t="s">
        <v>24735</v>
      </c>
    </row>
    <row r="153" spans="1:20" x14ac:dyDescent="0.25">
      <c r="A153" t="s">
        <v>601</v>
      </c>
      <c r="B153" t="s">
        <v>602</v>
      </c>
      <c r="C153">
        <v>99</v>
      </c>
      <c r="D153">
        <v>1</v>
      </c>
      <c r="E153" t="s">
        <v>24740</v>
      </c>
      <c r="F153">
        <v>198</v>
      </c>
      <c r="G153">
        <v>0</v>
      </c>
      <c r="H153" t="s">
        <v>751</v>
      </c>
      <c r="I153" t="s">
        <v>24741</v>
      </c>
      <c r="J153" t="s">
        <v>24742</v>
      </c>
      <c r="K153" t="s">
        <v>845</v>
      </c>
      <c r="L153" t="s">
        <v>24743</v>
      </c>
      <c r="M153" t="s">
        <v>24735</v>
      </c>
      <c r="N153" t="s">
        <v>752</v>
      </c>
      <c r="O153" t="s">
        <v>753</v>
      </c>
      <c r="P153" t="s">
        <v>744</v>
      </c>
      <c r="Q153" t="s">
        <v>745</v>
      </c>
      <c r="R153" t="s">
        <v>640</v>
      </c>
      <c r="S153" t="s">
        <v>24744</v>
      </c>
      <c r="T153" t="s">
        <v>24745</v>
      </c>
    </row>
    <row r="154" spans="1:20" x14ac:dyDescent="0.25">
      <c r="A154" t="s">
        <v>240</v>
      </c>
      <c r="B154" t="s">
        <v>246</v>
      </c>
      <c r="C154">
        <v>99</v>
      </c>
      <c r="D154">
        <v>1</v>
      </c>
      <c r="E154" t="s">
        <v>24740</v>
      </c>
      <c r="F154">
        <v>198</v>
      </c>
      <c r="G154">
        <v>0</v>
      </c>
      <c r="H154" t="s">
        <v>751</v>
      </c>
      <c r="I154" t="s">
        <v>24741</v>
      </c>
      <c r="J154" t="s">
        <v>24742</v>
      </c>
      <c r="K154" t="s">
        <v>845</v>
      </c>
      <c r="L154" t="s">
        <v>24743</v>
      </c>
      <c r="M154" t="s">
        <v>24735</v>
      </c>
      <c r="N154" t="s">
        <v>752</v>
      </c>
      <c r="O154" t="s">
        <v>753</v>
      </c>
      <c r="P154" t="s">
        <v>744</v>
      </c>
      <c r="Q154" t="s">
        <v>745</v>
      </c>
      <c r="R154" t="s">
        <v>640</v>
      </c>
      <c r="S154" t="s">
        <v>24744</v>
      </c>
      <c r="T154" t="s">
        <v>24745</v>
      </c>
    </row>
    <row r="155" spans="1:20" x14ac:dyDescent="0.25">
      <c r="A155" t="s">
        <v>18</v>
      </c>
      <c r="B155" t="s">
        <v>19</v>
      </c>
      <c r="C155">
        <v>66.666666666666671</v>
      </c>
      <c r="D155">
        <v>9</v>
      </c>
      <c r="E155" t="s">
        <v>24746</v>
      </c>
      <c r="F155">
        <v>387</v>
      </c>
      <c r="G155">
        <v>0</v>
      </c>
      <c r="H155" t="s">
        <v>637</v>
      </c>
      <c r="I155" t="s">
        <v>14004</v>
      </c>
      <c r="J155" t="s">
        <v>726</v>
      </c>
      <c r="K155" t="s">
        <v>639</v>
      </c>
      <c r="L155" t="s">
        <v>640</v>
      </c>
      <c r="M155" t="s">
        <v>24747</v>
      </c>
      <c r="N155" t="s">
        <v>639</v>
      </c>
      <c r="O155" t="s">
        <v>647</v>
      </c>
      <c r="P155" t="s">
        <v>5</v>
      </c>
      <c r="Q155" t="s">
        <v>648</v>
      </c>
      <c r="R155" t="s">
        <v>640</v>
      </c>
      <c r="S155" t="s">
        <v>24748</v>
      </c>
      <c r="T155" t="s">
        <v>24749</v>
      </c>
    </row>
    <row r="156" spans="1:20" x14ac:dyDescent="0.25">
      <c r="A156" t="s">
        <v>601</v>
      </c>
      <c r="B156" t="s">
        <v>602</v>
      </c>
      <c r="C156">
        <v>159</v>
      </c>
      <c r="D156">
        <v>2</v>
      </c>
      <c r="E156" t="s">
        <v>24750</v>
      </c>
      <c r="F156">
        <v>198</v>
      </c>
      <c r="G156">
        <v>0</v>
      </c>
      <c r="H156" t="s">
        <v>637</v>
      </c>
      <c r="I156" t="s">
        <v>24751</v>
      </c>
      <c r="J156" t="s">
        <v>638</v>
      </c>
      <c r="K156" t="s">
        <v>639</v>
      </c>
      <c r="L156" t="s">
        <v>640</v>
      </c>
      <c r="M156" t="s">
        <v>24752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24753</v>
      </c>
      <c r="T156" t="s">
        <v>24752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24754</v>
      </c>
      <c r="F157">
        <v>129</v>
      </c>
      <c r="G157">
        <v>0</v>
      </c>
      <c r="H157" t="s">
        <v>637</v>
      </c>
      <c r="I157" t="s">
        <v>24755</v>
      </c>
      <c r="J157" t="s">
        <v>726</v>
      </c>
      <c r="K157" t="s">
        <v>639</v>
      </c>
      <c r="L157" t="s">
        <v>640</v>
      </c>
      <c r="M157" t="s">
        <v>24752</v>
      </c>
      <c r="N157" t="s">
        <v>639</v>
      </c>
      <c r="O157" t="s">
        <v>647</v>
      </c>
      <c r="P157" t="s">
        <v>5</v>
      </c>
      <c r="Q157" t="s">
        <v>648</v>
      </c>
      <c r="R157" t="s">
        <v>640</v>
      </c>
      <c r="S157" t="s">
        <v>24756</v>
      </c>
      <c r="T157" t="s">
        <v>24752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24757</v>
      </c>
      <c r="F158">
        <v>200</v>
      </c>
      <c r="G158">
        <v>0</v>
      </c>
      <c r="H158" t="s">
        <v>637</v>
      </c>
      <c r="I158" t="s">
        <v>22127</v>
      </c>
      <c r="J158" t="s">
        <v>638</v>
      </c>
      <c r="K158" t="s">
        <v>639</v>
      </c>
      <c r="L158" t="s">
        <v>640</v>
      </c>
      <c r="M158" t="s">
        <v>24758</v>
      </c>
      <c r="N158" t="s">
        <v>639</v>
      </c>
      <c r="O158" t="s">
        <v>647</v>
      </c>
      <c r="P158" t="s">
        <v>5</v>
      </c>
      <c r="Q158" t="s">
        <v>648</v>
      </c>
      <c r="R158" t="s">
        <v>13431</v>
      </c>
      <c r="S158" t="s">
        <v>24759</v>
      </c>
      <c r="T158" t="s">
        <v>24758</v>
      </c>
    </row>
    <row r="159" spans="1:20" x14ac:dyDescent="0.25">
      <c r="A159" t="s">
        <v>240</v>
      </c>
      <c r="B159" t="s">
        <v>742</v>
      </c>
      <c r="C159">
        <v>64.83</v>
      </c>
      <c r="D159">
        <v>1</v>
      </c>
      <c r="E159" t="s">
        <v>24760</v>
      </c>
      <c r="F159">
        <v>129.66</v>
      </c>
      <c r="G159">
        <v>0</v>
      </c>
      <c r="H159" t="s">
        <v>677</v>
      </c>
      <c r="I159" t="s">
        <v>24093</v>
      </c>
      <c r="J159" t="s">
        <v>24094</v>
      </c>
      <c r="K159" t="s">
        <v>971</v>
      </c>
      <c r="L159" t="s">
        <v>24095</v>
      </c>
      <c r="M159" t="s">
        <v>24761</v>
      </c>
      <c r="N159" t="s">
        <v>639</v>
      </c>
      <c r="O159" t="s">
        <v>678</v>
      </c>
      <c r="P159" t="s">
        <v>23</v>
      </c>
      <c r="Q159" t="s">
        <v>679</v>
      </c>
      <c r="R159" t="s">
        <v>640</v>
      </c>
      <c r="S159" t="s">
        <v>24762</v>
      </c>
      <c r="T159" t="s">
        <v>24761</v>
      </c>
    </row>
    <row r="160" spans="1:20" x14ac:dyDescent="0.25">
      <c r="A160" t="s">
        <v>239</v>
      </c>
      <c r="B160" t="s">
        <v>742</v>
      </c>
      <c r="C160">
        <v>64.83</v>
      </c>
      <c r="D160">
        <v>1</v>
      </c>
      <c r="E160" t="s">
        <v>24760</v>
      </c>
      <c r="F160">
        <v>129.66</v>
      </c>
      <c r="G160">
        <v>0</v>
      </c>
      <c r="H160" t="s">
        <v>677</v>
      </c>
      <c r="I160" t="s">
        <v>24093</v>
      </c>
      <c r="J160" t="s">
        <v>24094</v>
      </c>
      <c r="K160" t="s">
        <v>971</v>
      </c>
      <c r="L160" t="s">
        <v>24095</v>
      </c>
      <c r="M160" t="s">
        <v>24761</v>
      </c>
      <c r="N160" t="s">
        <v>639</v>
      </c>
      <c r="O160" t="s">
        <v>678</v>
      </c>
      <c r="P160" t="s">
        <v>23</v>
      </c>
      <c r="Q160" t="s">
        <v>679</v>
      </c>
      <c r="R160" t="s">
        <v>640</v>
      </c>
      <c r="S160" t="s">
        <v>24762</v>
      </c>
      <c r="T160" t="s">
        <v>24761</v>
      </c>
    </row>
    <row r="161" spans="1:20" x14ac:dyDescent="0.25">
      <c r="A161" t="s">
        <v>22</v>
      </c>
      <c r="B161" t="s">
        <v>213</v>
      </c>
      <c r="C161">
        <v>52</v>
      </c>
      <c r="D161">
        <v>2</v>
      </c>
      <c r="E161" t="s">
        <v>24763</v>
      </c>
      <c r="F161">
        <v>111.5</v>
      </c>
      <c r="G161">
        <v>7.5</v>
      </c>
      <c r="H161" t="s">
        <v>677</v>
      </c>
      <c r="I161" t="s">
        <v>24764</v>
      </c>
      <c r="J161" t="s">
        <v>24765</v>
      </c>
      <c r="K161" t="s">
        <v>877</v>
      </c>
      <c r="L161" t="s">
        <v>24766</v>
      </c>
      <c r="M161" t="s">
        <v>24767</v>
      </c>
      <c r="N161" t="s">
        <v>639</v>
      </c>
      <c r="O161" t="s">
        <v>678</v>
      </c>
      <c r="P161" t="s">
        <v>23</v>
      </c>
      <c r="Q161" t="s">
        <v>679</v>
      </c>
      <c r="R161" t="s">
        <v>640</v>
      </c>
      <c r="S161" t="s">
        <v>24768</v>
      </c>
      <c r="T161" t="s">
        <v>24767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24769</v>
      </c>
      <c r="F162">
        <v>200</v>
      </c>
      <c r="G162">
        <v>0</v>
      </c>
      <c r="H162" t="s">
        <v>637</v>
      </c>
      <c r="I162" t="s">
        <v>24770</v>
      </c>
      <c r="J162" t="s">
        <v>663</v>
      </c>
      <c r="K162" t="s">
        <v>639</v>
      </c>
      <c r="L162" t="s">
        <v>640</v>
      </c>
      <c r="M162" t="s">
        <v>24771</v>
      </c>
      <c r="N162" t="s">
        <v>639</v>
      </c>
      <c r="O162" t="s">
        <v>647</v>
      </c>
      <c r="P162" t="s">
        <v>5</v>
      </c>
      <c r="Q162" t="s">
        <v>648</v>
      </c>
      <c r="R162" t="s">
        <v>640</v>
      </c>
      <c r="S162" t="s">
        <v>24772</v>
      </c>
      <c r="T162" t="s">
        <v>24773</v>
      </c>
    </row>
    <row r="163" spans="1:20" x14ac:dyDescent="0.25">
      <c r="A163" t="s">
        <v>240</v>
      </c>
      <c r="B163" t="s">
        <v>246</v>
      </c>
      <c r="C163">
        <v>159</v>
      </c>
      <c r="D163">
        <v>1</v>
      </c>
      <c r="E163" t="s">
        <v>24774</v>
      </c>
      <c r="F163">
        <v>208</v>
      </c>
      <c r="G163">
        <v>0</v>
      </c>
      <c r="H163" t="s">
        <v>637</v>
      </c>
      <c r="I163" t="s">
        <v>24775</v>
      </c>
      <c r="J163" t="s">
        <v>697</v>
      </c>
      <c r="K163" t="s">
        <v>639</v>
      </c>
      <c r="L163" t="s">
        <v>640</v>
      </c>
      <c r="M163" t="s">
        <v>24776</v>
      </c>
      <c r="N163" t="s">
        <v>639</v>
      </c>
      <c r="O163" t="s">
        <v>641</v>
      </c>
      <c r="P163" t="s">
        <v>5</v>
      </c>
      <c r="Q163" t="s">
        <v>642</v>
      </c>
      <c r="R163" t="s">
        <v>640</v>
      </c>
      <c r="S163" t="s">
        <v>24777</v>
      </c>
      <c r="T163" t="s">
        <v>24776</v>
      </c>
    </row>
    <row r="164" spans="1:20" x14ac:dyDescent="0.25">
      <c r="A164" t="s">
        <v>239</v>
      </c>
      <c r="B164" t="s">
        <v>245</v>
      </c>
      <c r="C164">
        <v>159</v>
      </c>
      <c r="D164">
        <v>1</v>
      </c>
      <c r="E164" t="s">
        <v>24774</v>
      </c>
      <c r="F164">
        <v>208</v>
      </c>
      <c r="G164">
        <v>0</v>
      </c>
      <c r="H164" t="s">
        <v>637</v>
      </c>
      <c r="I164" t="s">
        <v>24775</v>
      </c>
      <c r="J164" t="s">
        <v>697</v>
      </c>
      <c r="K164" t="s">
        <v>639</v>
      </c>
      <c r="L164" t="s">
        <v>640</v>
      </c>
      <c r="M164" t="s">
        <v>24776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24777</v>
      </c>
      <c r="T164" t="s">
        <v>24776</v>
      </c>
    </row>
    <row r="165" spans="1:20" x14ac:dyDescent="0.25">
      <c r="A165" t="s">
        <v>240</v>
      </c>
      <c r="B165" t="s">
        <v>246</v>
      </c>
      <c r="C165">
        <v>159</v>
      </c>
      <c r="D165">
        <v>1</v>
      </c>
      <c r="E165" t="s">
        <v>24778</v>
      </c>
      <c r="F165">
        <v>99</v>
      </c>
      <c r="G165">
        <v>0</v>
      </c>
      <c r="H165" t="s">
        <v>637</v>
      </c>
      <c r="I165" t="s">
        <v>4266</v>
      </c>
      <c r="J165" t="s">
        <v>682</v>
      </c>
      <c r="K165" t="s">
        <v>639</v>
      </c>
      <c r="L165" t="s">
        <v>640</v>
      </c>
      <c r="M165" t="s">
        <v>24776</v>
      </c>
      <c r="N165" t="s">
        <v>639</v>
      </c>
      <c r="O165" t="s">
        <v>660</v>
      </c>
      <c r="P165" t="s">
        <v>5</v>
      </c>
      <c r="Q165" t="s">
        <v>642</v>
      </c>
      <c r="R165" t="s">
        <v>640</v>
      </c>
      <c r="S165" t="s">
        <v>24779</v>
      </c>
      <c r="T165" t="s">
        <v>24776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24780</v>
      </c>
      <c r="F166">
        <v>200</v>
      </c>
      <c r="G166">
        <v>0</v>
      </c>
      <c r="H166" t="s">
        <v>637</v>
      </c>
      <c r="I166" t="s">
        <v>24781</v>
      </c>
      <c r="J166" t="s">
        <v>663</v>
      </c>
      <c r="K166" t="s">
        <v>639</v>
      </c>
      <c r="L166" t="s">
        <v>640</v>
      </c>
      <c r="M166" t="s">
        <v>24782</v>
      </c>
      <c r="N166" t="s">
        <v>639</v>
      </c>
      <c r="O166" t="s">
        <v>647</v>
      </c>
      <c r="P166" t="s">
        <v>5</v>
      </c>
      <c r="Q166" t="s">
        <v>648</v>
      </c>
      <c r="R166" t="s">
        <v>640</v>
      </c>
      <c r="S166" t="s">
        <v>24783</v>
      </c>
      <c r="T166" t="s">
        <v>24784</v>
      </c>
    </row>
    <row r="167" spans="1:20" x14ac:dyDescent="0.25">
      <c r="A167" t="s">
        <v>72</v>
      </c>
      <c r="B167" t="s">
        <v>799</v>
      </c>
      <c r="C167">
        <v>93</v>
      </c>
      <c r="D167">
        <v>1</v>
      </c>
      <c r="E167" t="s">
        <v>24785</v>
      </c>
      <c r="F167">
        <v>190</v>
      </c>
      <c r="G167">
        <v>0</v>
      </c>
      <c r="H167" t="s">
        <v>649</v>
      </c>
      <c r="I167" t="s">
        <v>839</v>
      </c>
      <c r="J167" t="s">
        <v>24786</v>
      </c>
      <c r="K167" t="s">
        <v>4177</v>
      </c>
      <c r="L167" t="s">
        <v>827</v>
      </c>
      <c r="M167" t="s">
        <v>24787</v>
      </c>
      <c r="N167" t="s">
        <v>639</v>
      </c>
      <c r="O167" t="s">
        <v>651</v>
      </c>
      <c r="P167" t="s">
        <v>26</v>
      </c>
      <c r="Q167" t="s">
        <v>652</v>
      </c>
      <c r="R167" t="s">
        <v>640</v>
      </c>
      <c r="S167" t="s">
        <v>24788</v>
      </c>
      <c r="T167" t="s">
        <v>24787</v>
      </c>
    </row>
    <row r="168" spans="1:20" x14ac:dyDescent="0.25">
      <c r="A168" t="s">
        <v>101</v>
      </c>
      <c r="B168" t="s">
        <v>74</v>
      </c>
      <c r="C168">
        <v>97</v>
      </c>
      <c r="D168">
        <v>1</v>
      </c>
      <c r="E168" t="s">
        <v>24785</v>
      </c>
      <c r="F168">
        <v>190</v>
      </c>
      <c r="G168">
        <v>0</v>
      </c>
      <c r="H168" t="s">
        <v>649</v>
      </c>
      <c r="I168" t="s">
        <v>839</v>
      </c>
      <c r="J168" t="s">
        <v>24786</v>
      </c>
      <c r="K168" t="s">
        <v>4177</v>
      </c>
      <c r="L168" t="s">
        <v>827</v>
      </c>
      <c r="M168" t="s">
        <v>24787</v>
      </c>
      <c r="N168" t="s">
        <v>639</v>
      </c>
      <c r="O168" t="s">
        <v>651</v>
      </c>
      <c r="P168" t="s">
        <v>26</v>
      </c>
      <c r="Q168" t="s">
        <v>652</v>
      </c>
      <c r="R168" t="s">
        <v>640</v>
      </c>
      <c r="S168" t="s">
        <v>24788</v>
      </c>
      <c r="T168" t="s">
        <v>24787</v>
      </c>
    </row>
    <row r="169" spans="1:20" x14ac:dyDescent="0.25">
      <c r="A169" t="s">
        <v>601</v>
      </c>
      <c r="B169" t="s">
        <v>742</v>
      </c>
      <c r="C169">
        <v>87.2</v>
      </c>
      <c r="D169">
        <v>1</v>
      </c>
      <c r="E169" t="s">
        <v>24789</v>
      </c>
      <c r="F169">
        <v>94.2</v>
      </c>
      <c r="G169">
        <v>7</v>
      </c>
      <c r="H169" t="s">
        <v>677</v>
      </c>
      <c r="I169" t="s">
        <v>6555</v>
      </c>
      <c r="J169" t="s">
        <v>6556</v>
      </c>
      <c r="K169" t="s">
        <v>813</v>
      </c>
      <c r="L169" t="s">
        <v>6557</v>
      </c>
      <c r="M169" t="s">
        <v>24784</v>
      </c>
      <c r="N169" t="s">
        <v>639</v>
      </c>
      <c r="O169" t="s">
        <v>678</v>
      </c>
      <c r="P169" t="s">
        <v>23</v>
      </c>
      <c r="Q169" t="s">
        <v>679</v>
      </c>
      <c r="R169" t="s">
        <v>640</v>
      </c>
      <c r="S169" t="s">
        <v>24790</v>
      </c>
      <c r="T169" t="s">
        <v>24787</v>
      </c>
    </row>
    <row r="170" spans="1:20" x14ac:dyDescent="0.25">
      <c r="A170" t="s">
        <v>22</v>
      </c>
      <c r="B170" t="s">
        <v>27</v>
      </c>
      <c r="C170">
        <v>80</v>
      </c>
      <c r="D170">
        <v>1</v>
      </c>
      <c r="E170" t="s">
        <v>24791</v>
      </c>
      <c r="F170">
        <v>80</v>
      </c>
      <c r="G170">
        <v>0</v>
      </c>
      <c r="H170" t="s">
        <v>649</v>
      </c>
      <c r="I170" t="s">
        <v>9694</v>
      </c>
      <c r="J170" t="s">
        <v>24792</v>
      </c>
      <c r="K170" t="s">
        <v>24793</v>
      </c>
      <c r="L170" t="s">
        <v>937</v>
      </c>
      <c r="M170" t="s">
        <v>24767</v>
      </c>
      <c r="N170" t="s">
        <v>639</v>
      </c>
      <c r="O170" t="s">
        <v>651</v>
      </c>
      <c r="P170" t="s">
        <v>26</v>
      </c>
      <c r="Q170" t="s">
        <v>652</v>
      </c>
      <c r="R170" t="s">
        <v>640</v>
      </c>
      <c r="S170" t="s">
        <v>24794</v>
      </c>
      <c r="T170" t="s">
        <v>24795</v>
      </c>
    </row>
    <row r="171" spans="1:20" x14ac:dyDescent="0.25">
      <c r="A171" t="s">
        <v>22</v>
      </c>
      <c r="B171" t="s">
        <v>27</v>
      </c>
      <c r="C171">
        <v>66.333333333333329</v>
      </c>
      <c r="D171">
        <v>6</v>
      </c>
      <c r="E171" t="s">
        <v>24796</v>
      </c>
      <c r="F171">
        <v>394</v>
      </c>
      <c r="G171">
        <v>0</v>
      </c>
      <c r="H171" t="s">
        <v>637</v>
      </c>
      <c r="I171" t="s">
        <v>10541</v>
      </c>
      <c r="J171" t="s">
        <v>653</v>
      </c>
      <c r="K171" t="s">
        <v>639</v>
      </c>
      <c r="L171" t="s">
        <v>640</v>
      </c>
      <c r="M171" t="s">
        <v>24797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24798</v>
      </c>
      <c r="T171" t="s">
        <v>24797</v>
      </c>
    </row>
    <row r="172" spans="1:20" x14ac:dyDescent="0.25">
      <c r="A172" t="s">
        <v>601</v>
      </c>
      <c r="B172" t="s">
        <v>602</v>
      </c>
      <c r="C172">
        <v>159</v>
      </c>
      <c r="D172">
        <v>1</v>
      </c>
      <c r="E172" t="s">
        <v>24799</v>
      </c>
      <c r="F172">
        <v>100</v>
      </c>
      <c r="G172">
        <v>1</v>
      </c>
      <c r="H172" t="s">
        <v>637</v>
      </c>
      <c r="I172" t="s">
        <v>24800</v>
      </c>
      <c r="J172" t="s">
        <v>682</v>
      </c>
      <c r="K172" t="s">
        <v>639</v>
      </c>
      <c r="L172" t="s">
        <v>640</v>
      </c>
      <c r="M172" t="s">
        <v>24801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24802</v>
      </c>
      <c r="T172" t="s">
        <v>24801</v>
      </c>
    </row>
    <row r="173" spans="1:20" x14ac:dyDescent="0.25">
      <c r="A173" t="s">
        <v>601</v>
      </c>
      <c r="B173" t="s">
        <v>602</v>
      </c>
      <c r="C173">
        <v>99</v>
      </c>
      <c r="D173">
        <v>3</v>
      </c>
      <c r="E173" t="s">
        <v>24803</v>
      </c>
      <c r="F173">
        <v>297</v>
      </c>
      <c r="G173">
        <v>0</v>
      </c>
      <c r="H173" t="s">
        <v>751</v>
      </c>
      <c r="I173" t="s">
        <v>24804</v>
      </c>
      <c r="J173" t="s">
        <v>24805</v>
      </c>
      <c r="K173" t="s">
        <v>12847</v>
      </c>
      <c r="L173" t="s">
        <v>12848</v>
      </c>
      <c r="M173" t="s">
        <v>24806</v>
      </c>
      <c r="N173" t="s">
        <v>752</v>
      </c>
      <c r="O173" t="s">
        <v>753</v>
      </c>
      <c r="P173" t="s">
        <v>744</v>
      </c>
      <c r="Q173" t="s">
        <v>745</v>
      </c>
      <c r="R173" t="s">
        <v>640</v>
      </c>
      <c r="S173" t="s">
        <v>24807</v>
      </c>
      <c r="T173" t="s">
        <v>24808</v>
      </c>
    </row>
    <row r="174" spans="1:20" x14ac:dyDescent="0.25">
      <c r="A174" t="s">
        <v>240</v>
      </c>
      <c r="B174" t="s">
        <v>246</v>
      </c>
      <c r="C174">
        <v>99</v>
      </c>
      <c r="D174">
        <v>1</v>
      </c>
      <c r="E174" t="s">
        <v>24809</v>
      </c>
      <c r="F174">
        <v>99</v>
      </c>
      <c r="G174">
        <v>0</v>
      </c>
      <c r="H174" t="s">
        <v>751</v>
      </c>
      <c r="I174" t="s">
        <v>24810</v>
      </c>
      <c r="J174" t="s">
        <v>24811</v>
      </c>
      <c r="K174" t="s">
        <v>24812</v>
      </c>
      <c r="L174" t="s">
        <v>24813</v>
      </c>
      <c r="M174" t="s">
        <v>24814</v>
      </c>
      <c r="N174" t="s">
        <v>752</v>
      </c>
      <c r="O174" t="s">
        <v>743</v>
      </c>
      <c r="P174" t="s">
        <v>744</v>
      </c>
      <c r="Q174" t="s">
        <v>745</v>
      </c>
      <c r="R174" t="s">
        <v>640</v>
      </c>
      <c r="S174" t="s">
        <v>24815</v>
      </c>
      <c r="T174" t="s">
        <v>24816</v>
      </c>
    </row>
    <row r="175" spans="1:20" x14ac:dyDescent="0.25">
      <c r="A175" t="s">
        <v>601</v>
      </c>
      <c r="B175" t="s">
        <v>602</v>
      </c>
      <c r="C175">
        <v>99</v>
      </c>
      <c r="D175">
        <v>1</v>
      </c>
      <c r="E175" t="s">
        <v>24817</v>
      </c>
      <c r="F175">
        <v>198</v>
      </c>
      <c r="G175">
        <v>0</v>
      </c>
      <c r="H175" t="s">
        <v>751</v>
      </c>
      <c r="I175" t="s">
        <v>24818</v>
      </c>
      <c r="J175" t="s">
        <v>24819</v>
      </c>
      <c r="K175" t="s">
        <v>776</v>
      </c>
      <c r="L175" t="s">
        <v>24820</v>
      </c>
      <c r="M175" t="s">
        <v>24814</v>
      </c>
      <c r="N175" t="s">
        <v>752</v>
      </c>
      <c r="O175" t="s">
        <v>743</v>
      </c>
      <c r="P175" t="s">
        <v>744</v>
      </c>
      <c r="Q175" t="s">
        <v>745</v>
      </c>
      <c r="R175" t="s">
        <v>640</v>
      </c>
      <c r="S175" t="s">
        <v>24821</v>
      </c>
      <c r="T175" t="s">
        <v>24822</v>
      </c>
    </row>
    <row r="176" spans="1:20" x14ac:dyDescent="0.25">
      <c r="A176" t="s">
        <v>240</v>
      </c>
      <c r="B176" t="s">
        <v>246</v>
      </c>
      <c r="C176">
        <v>99</v>
      </c>
      <c r="D176">
        <v>1</v>
      </c>
      <c r="E176" t="s">
        <v>24817</v>
      </c>
      <c r="F176">
        <v>198</v>
      </c>
      <c r="G176">
        <v>0</v>
      </c>
      <c r="H176" t="s">
        <v>751</v>
      </c>
      <c r="I176" t="s">
        <v>24818</v>
      </c>
      <c r="J176" t="s">
        <v>24819</v>
      </c>
      <c r="K176" t="s">
        <v>776</v>
      </c>
      <c r="L176" t="s">
        <v>24820</v>
      </c>
      <c r="M176" t="s">
        <v>24814</v>
      </c>
      <c r="N176" t="s">
        <v>752</v>
      </c>
      <c r="O176" t="s">
        <v>743</v>
      </c>
      <c r="P176" t="s">
        <v>744</v>
      </c>
      <c r="Q176" t="s">
        <v>745</v>
      </c>
      <c r="R176" t="s">
        <v>640</v>
      </c>
      <c r="S176" t="s">
        <v>24821</v>
      </c>
      <c r="T176" t="s">
        <v>24822</v>
      </c>
    </row>
    <row r="177" spans="1:20" x14ac:dyDescent="0.25">
      <c r="A177" t="s">
        <v>240</v>
      </c>
      <c r="B177" t="s">
        <v>246</v>
      </c>
      <c r="C177">
        <v>99</v>
      </c>
      <c r="D177">
        <v>2</v>
      </c>
      <c r="E177" t="s">
        <v>24823</v>
      </c>
      <c r="F177">
        <v>198</v>
      </c>
      <c r="G177">
        <v>0</v>
      </c>
      <c r="H177" t="s">
        <v>751</v>
      </c>
      <c r="I177" t="s">
        <v>24824</v>
      </c>
      <c r="J177" t="s">
        <v>24825</v>
      </c>
      <c r="K177" t="s">
        <v>24826</v>
      </c>
      <c r="L177" t="s">
        <v>24827</v>
      </c>
      <c r="M177" t="s">
        <v>24828</v>
      </c>
      <c r="N177" t="s">
        <v>752</v>
      </c>
      <c r="O177" t="s">
        <v>753</v>
      </c>
      <c r="P177" t="s">
        <v>744</v>
      </c>
      <c r="Q177" t="s">
        <v>745</v>
      </c>
      <c r="R177" t="s">
        <v>640</v>
      </c>
      <c r="S177" t="s">
        <v>24829</v>
      </c>
      <c r="T177" t="s">
        <v>24828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24830</v>
      </c>
      <c r="F178">
        <v>200</v>
      </c>
      <c r="G178">
        <v>0</v>
      </c>
      <c r="H178" t="s">
        <v>637</v>
      </c>
      <c r="I178" t="s">
        <v>24831</v>
      </c>
      <c r="J178" t="s">
        <v>771</v>
      </c>
      <c r="K178" t="s">
        <v>639</v>
      </c>
      <c r="L178" t="s">
        <v>640</v>
      </c>
      <c r="M178" t="s">
        <v>24832</v>
      </c>
      <c r="N178" t="s">
        <v>639</v>
      </c>
      <c r="O178" t="s">
        <v>647</v>
      </c>
      <c r="P178" t="s">
        <v>5</v>
      </c>
      <c r="Q178" t="s">
        <v>648</v>
      </c>
      <c r="R178" t="s">
        <v>640</v>
      </c>
      <c r="S178" t="s">
        <v>24833</v>
      </c>
      <c r="T178" t="s">
        <v>24832</v>
      </c>
    </row>
    <row r="179" spans="1:20" x14ac:dyDescent="0.25">
      <c r="A179" t="s">
        <v>101</v>
      </c>
      <c r="B179" t="s">
        <v>74</v>
      </c>
      <c r="C179">
        <v>100</v>
      </c>
      <c r="D179">
        <v>1</v>
      </c>
      <c r="E179" t="s">
        <v>24834</v>
      </c>
      <c r="F179">
        <v>444</v>
      </c>
      <c r="G179">
        <v>0</v>
      </c>
      <c r="H179" t="s">
        <v>751</v>
      </c>
      <c r="I179" t="s">
        <v>24835</v>
      </c>
      <c r="J179" t="s">
        <v>24836</v>
      </c>
      <c r="K179" t="s">
        <v>11267</v>
      </c>
      <c r="L179" t="s">
        <v>24837</v>
      </c>
      <c r="M179" t="s">
        <v>24838</v>
      </c>
      <c r="N179" t="s">
        <v>752</v>
      </c>
      <c r="O179" t="s">
        <v>753</v>
      </c>
      <c r="P179" t="s">
        <v>744</v>
      </c>
      <c r="Q179" t="s">
        <v>745</v>
      </c>
      <c r="R179" t="s">
        <v>640</v>
      </c>
      <c r="S179" t="s">
        <v>24839</v>
      </c>
      <c r="T179" t="s">
        <v>24838</v>
      </c>
    </row>
    <row r="180" spans="1:20" x14ac:dyDescent="0.25">
      <c r="A180" t="s">
        <v>601</v>
      </c>
      <c r="B180" t="s">
        <v>602</v>
      </c>
      <c r="C180">
        <v>139</v>
      </c>
      <c r="D180">
        <v>1</v>
      </c>
      <c r="E180" t="s">
        <v>24834</v>
      </c>
      <c r="F180">
        <v>444</v>
      </c>
      <c r="G180">
        <v>0</v>
      </c>
      <c r="H180" t="s">
        <v>751</v>
      </c>
      <c r="I180" t="s">
        <v>24835</v>
      </c>
      <c r="J180" t="s">
        <v>24836</v>
      </c>
      <c r="K180" t="s">
        <v>11267</v>
      </c>
      <c r="L180" t="s">
        <v>24837</v>
      </c>
      <c r="M180" t="s">
        <v>24838</v>
      </c>
      <c r="N180" t="s">
        <v>752</v>
      </c>
      <c r="O180" t="s">
        <v>753</v>
      </c>
      <c r="P180" t="s">
        <v>744</v>
      </c>
      <c r="Q180" t="s">
        <v>745</v>
      </c>
      <c r="R180" t="s">
        <v>640</v>
      </c>
      <c r="S180" t="s">
        <v>24839</v>
      </c>
      <c r="T180" t="s">
        <v>24838</v>
      </c>
    </row>
    <row r="181" spans="1:20" x14ac:dyDescent="0.25">
      <c r="A181" t="s">
        <v>241</v>
      </c>
      <c r="B181" t="s">
        <v>247</v>
      </c>
      <c r="C181">
        <v>139</v>
      </c>
      <c r="D181">
        <v>2</v>
      </c>
      <c r="E181" t="s">
        <v>24834</v>
      </c>
      <c r="F181">
        <v>444</v>
      </c>
      <c r="G181">
        <v>0</v>
      </c>
      <c r="H181" t="s">
        <v>751</v>
      </c>
      <c r="I181" t="s">
        <v>24835</v>
      </c>
      <c r="J181" t="s">
        <v>24836</v>
      </c>
      <c r="K181" t="s">
        <v>11267</v>
      </c>
      <c r="L181" t="s">
        <v>24837</v>
      </c>
      <c r="M181" t="s">
        <v>24838</v>
      </c>
      <c r="N181" t="s">
        <v>752</v>
      </c>
      <c r="O181" t="s">
        <v>753</v>
      </c>
      <c r="P181" t="s">
        <v>744</v>
      </c>
      <c r="Q181" t="s">
        <v>745</v>
      </c>
      <c r="R181" t="s">
        <v>640</v>
      </c>
      <c r="S181" t="s">
        <v>24839</v>
      </c>
      <c r="T181" t="s">
        <v>24838</v>
      </c>
    </row>
    <row r="182" spans="1:20" x14ac:dyDescent="0.25">
      <c r="A182" t="s">
        <v>239</v>
      </c>
      <c r="B182" t="s">
        <v>245</v>
      </c>
      <c r="C182">
        <v>159</v>
      </c>
      <c r="D182">
        <v>1</v>
      </c>
      <c r="E182" t="s">
        <v>24840</v>
      </c>
      <c r="F182">
        <v>99</v>
      </c>
      <c r="G182">
        <v>0</v>
      </c>
      <c r="H182" t="s">
        <v>637</v>
      </c>
      <c r="I182" t="s">
        <v>24841</v>
      </c>
      <c r="J182" t="s">
        <v>754</v>
      </c>
      <c r="K182" t="s">
        <v>639</v>
      </c>
      <c r="L182" t="s">
        <v>640</v>
      </c>
      <c r="M182" t="s">
        <v>24842</v>
      </c>
      <c r="N182" t="s">
        <v>639</v>
      </c>
      <c r="O182" t="s">
        <v>641</v>
      </c>
      <c r="P182" t="s">
        <v>5</v>
      </c>
      <c r="Q182" t="s">
        <v>642</v>
      </c>
      <c r="R182" t="s">
        <v>640</v>
      </c>
      <c r="S182" t="s">
        <v>24843</v>
      </c>
      <c r="T182" t="s">
        <v>24842</v>
      </c>
    </row>
    <row r="183" spans="1:20" x14ac:dyDescent="0.25">
      <c r="A183" t="s">
        <v>240</v>
      </c>
      <c r="B183" t="s">
        <v>246</v>
      </c>
      <c r="C183">
        <v>99</v>
      </c>
      <c r="D183">
        <v>1</v>
      </c>
      <c r="E183" t="s">
        <v>24844</v>
      </c>
      <c r="F183">
        <v>99</v>
      </c>
      <c r="G183">
        <v>0</v>
      </c>
      <c r="H183" t="s">
        <v>751</v>
      </c>
      <c r="I183" t="s">
        <v>24845</v>
      </c>
      <c r="J183" t="s">
        <v>24846</v>
      </c>
      <c r="K183" t="s">
        <v>1078</v>
      </c>
      <c r="L183" t="s">
        <v>24847</v>
      </c>
      <c r="M183" t="s">
        <v>24848</v>
      </c>
      <c r="N183" t="s">
        <v>752</v>
      </c>
      <c r="O183" t="s">
        <v>753</v>
      </c>
      <c r="P183" t="s">
        <v>744</v>
      </c>
      <c r="Q183" t="s">
        <v>745</v>
      </c>
      <c r="R183" t="s">
        <v>640</v>
      </c>
      <c r="S183" t="s">
        <v>24849</v>
      </c>
      <c r="T183" t="s">
        <v>24848</v>
      </c>
    </row>
    <row r="184" spans="1:20" x14ac:dyDescent="0.25">
      <c r="A184" t="s">
        <v>601</v>
      </c>
      <c r="B184" t="s">
        <v>602</v>
      </c>
      <c r="C184">
        <v>99</v>
      </c>
      <c r="D184">
        <v>1</v>
      </c>
      <c r="E184" t="s">
        <v>24850</v>
      </c>
      <c r="F184">
        <v>99</v>
      </c>
      <c r="G184">
        <v>0</v>
      </c>
      <c r="H184" t="s">
        <v>751</v>
      </c>
      <c r="I184" t="s">
        <v>24851</v>
      </c>
      <c r="J184" t="s">
        <v>24852</v>
      </c>
      <c r="K184" t="s">
        <v>16179</v>
      </c>
      <c r="L184" t="s">
        <v>24853</v>
      </c>
      <c r="M184" t="s">
        <v>24854</v>
      </c>
      <c r="N184" t="s">
        <v>752</v>
      </c>
      <c r="O184" t="s">
        <v>753</v>
      </c>
      <c r="P184" t="s">
        <v>744</v>
      </c>
      <c r="Q184" t="s">
        <v>745</v>
      </c>
      <c r="R184" t="s">
        <v>640</v>
      </c>
      <c r="S184" t="s">
        <v>24855</v>
      </c>
      <c r="T184" t="s">
        <v>24856</v>
      </c>
    </row>
    <row r="185" spans="1:20" x14ac:dyDescent="0.25">
      <c r="A185" t="s">
        <v>22</v>
      </c>
      <c r="B185" t="s">
        <v>213</v>
      </c>
      <c r="C185">
        <v>64</v>
      </c>
      <c r="D185">
        <v>2</v>
      </c>
      <c r="E185" t="s">
        <v>24857</v>
      </c>
      <c r="F185">
        <v>128</v>
      </c>
      <c r="G185">
        <v>0</v>
      </c>
      <c r="H185" t="s">
        <v>677</v>
      </c>
      <c r="I185" t="s">
        <v>19540</v>
      </c>
      <c r="J185" t="s">
        <v>19541</v>
      </c>
      <c r="K185" t="s">
        <v>4467</v>
      </c>
      <c r="L185" t="s">
        <v>19542</v>
      </c>
      <c r="M185" t="s">
        <v>24858</v>
      </c>
      <c r="N185" t="s">
        <v>639</v>
      </c>
      <c r="O185" t="s">
        <v>678</v>
      </c>
      <c r="P185" t="s">
        <v>23</v>
      </c>
      <c r="Q185" t="s">
        <v>679</v>
      </c>
      <c r="R185" t="s">
        <v>640</v>
      </c>
      <c r="S185" t="s">
        <v>24859</v>
      </c>
      <c r="T185" t="s">
        <v>24860</v>
      </c>
    </row>
    <row r="186" spans="1:20" x14ac:dyDescent="0.25">
      <c r="A186" t="s">
        <v>72</v>
      </c>
      <c r="B186" t="s">
        <v>108</v>
      </c>
      <c r="C186">
        <v>66.333333333333329</v>
      </c>
      <c r="D186">
        <v>3</v>
      </c>
      <c r="E186" t="s">
        <v>24861</v>
      </c>
      <c r="F186">
        <v>249</v>
      </c>
      <c r="G186">
        <v>0</v>
      </c>
      <c r="H186" t="s">
        <v>649</v>
      </c>
      <c r="I186" t="s">
        <v>9539</v>
      </c>
      <c r="J186" t="s">
        <v>12216</v>
      </c>
      <c r="K186" t="s">
        <v>863</v>
      </c>
      <c r="L186" t="s">
        <v>847</v>
      </c>
      <c r="M186" t="s">
        <v>24862</v>
      </c>
      <c r="N186" t="s">
        <v>639</v>
      </c>
      <c r="O186" t="s">
        <v>651</v>
      </c>
      <c r="P186" t="s">
        <v>26</v>
      </c>
      <c r="Q186" t="s">
        <v>652</v>
      </c>
      <c r="R186" t="s">
        <v>640</v>
      </c>
      <c r="S186" t="s">
        <v>24863</v>
      </c>
      <c r="T186" t="s">
        <v>24862</v>
      </c>
    </row>
    <row r="187" spans="1:20" x14ac:dyDescent="0.25">
      <c r="A187" t="s">
        <v>601</v>
      </c>
      <c r="B187" t="s">
        <v>602</v>
      </c>
      <c r="C187">
        <v>99</v>
      </c>
      <c r="D187">
        <v>2</v>
      </c>
      <c r="E187" t="s">
        <v>24864</v>
      </c>
      <c r="F187">
        <v>396</v>
      </c>
      <c r="G187">
        <v>0</v>
      </c>
      <c r="H187" t="s">
        <v>751</v>
      </c>
      <c r="I187" t="s">
        <v>24865</v>
      </c>
      <c r="J187" t="s">
        <v>24866</v>
      </c>
      <c r="K187" t="s">
        <v>991</v>
      </c>
      <c r="L187" t="s">
        <v>24867</v>
      </c>
      <c r="M187" t="s">
        <v>24868</v>
      </c>
      <c r="N187" t="s">
        <v>752</v>
      </c>
      <c r="O187" t="s">
        <v>753</v>
      </c>
      <c r="P187" t="s">
        <v>744</v>
      </c>
      <c r="Q187" t="s">
        <v>745</v>
      </c>
      <c r="R187" t="s">
        <v>640</v>
      </c>
      <c r="S187" t="s">
        <v>24869</v>
      </c>
      <c r="T187" t="s">
        <v>24870</v>
      </c>
    </row>
    <row r="188" spans="1:20" x14ac:dyDescent="0.25">
      <c r="A188" t="s">
        <v>240</v>
      </c>
      <c r="B188" t="s">
        <v>246</v>
      </c>
      <c r="C188">
        <v>99</v>
      </c>
      <c r="D188">
        <v>2</v>
      </c>
      <c r="E188" t="s">
        <v>24864</v>
      </c>
      <c r="F188">
        <v>396</v>
      </c>
      <c r="G188">
        <v>0</v>
      </c>
      <c r="H188" t="s">
        <v>751</v>
      </c>
      <c r="I188" t="s">
        <v>24865</v>
      </c>
      <c r="J188" t="s">
        <v>24866</v>
      </c>
      <c r="K188" t="s">
        <v>991</v>
      </c>
      <c r="L188" t="s">
        <v>24867</v>
      </c>
      <c r="M188" t="s">
        <v>24868</v>
      </c>
      <c r="N188" t="s">
        <v>752</v>
      </c>
      <c r="O188" t="s">
        <v>753</v>
      </c>
      <c r="P188" t="s">
        <v>744</v>
      </c>
      <c r="Q188" t="s">
        <v>745</v>
      </c>
      <c r="R188" t="s">
        <v>640</v>
      </c>
      <c r="S188" t="s">
        <v>24869</v>
      </c>
      <c r="T188" t="s">
        <v>24870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24871</v>
      </c>
      <c r="F189">
        <v>100</v>
      </c>
      <c r="G189">
        <v>0</v>
      </c>
      <c r="H189" t="s">
        <v>637</v>
      </c>
      <c r="I189" t="s">
        <v>6077</v>
      </c>
      <c r="J189" t="s">
        <v>727</v>
      </c>
      <c r="K189" t="s">
        <v>639</v>
      </c>
      <c r="L189" t="s">
        <v>640</v>
      </c>
      <c r="M189" t="s">
        <v>24872</v>
      </c>
      <c r="N189" t="s">
        <v>639</v>
      </c>
      <c r="O189" t="s">
        <v>647</v>
      </c>
      <c r="P189" t="s">
        <v>5</v>
      </c>
      <c r="Q189" t="s">
        <v>648</v>
      </c>
      <c r="R189" t="s">
        <v>24873</v>
      </c>
      <c r="S189" t="s">
        <v>24874</v>
      </c>
      <c r="T189" t="s">
        <v>24870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24875</v>
      </c>
      <c r="F190">
        <v>100</v>
      </c>
      <c r="G190">
        <v>0</v>
      </c>
      <c r="H190" t="s">
        <v>637</v>
      </c>
      <c r="I190" t="s">
        <v>22668</v>
      </c>
      <c r="J190" t="s">
        <v>697</v>
      </c>
      <c r="K190" t="s">
        <v>639</v>
      </c>
      <c r="L190" t="s">
        <v>640</v>
      </c>
      <c r="M190" t="s">
        <v>24872</v>
      </c>
      <c r="N190" t="s">
        <v>639</v>
      </c>
      <c r="O190" t="s">
        <v>641</v>
      </c>
      <c r="P190" t="s">
        <v>5</v>
      </c>
      <c r="Q190" t="s">
        <v>642</v>
      </c>
      <c r="R190" t="s">
        <v>640</v>
      </c>
      <c r="S190" t="s">
        <v>24876</v>
      </c>
      <c r="T190" t="s">
        <v>24872</v>
      </c>
    </row>
    <row r="191" spans="1:20" x14ac:dyDescent="0.25">
      <c r="A191" t="s">
        <v>601</v>
      </c>
      <c r="B191" t="s">
        <v>602</v>
      </c>
      <c r="C191">
        <v>139</v>
      </c>
      <c r="D191">
        <v>2</v>
      </c>
      <c r="E191" t="s">
        <v>24877</v>
      </c>
      <c r="F191">
        <v>199</v>
      </c>
      <c r="G191">
        <v>0</v>
      </c>
      <c r="H191" t="s">
        <v>751</v>
      </c>
      <c r="I191" t="s">
        <v>16380</v>
      </c>
      <c r="J191" t="s">
        <v>16381</v>
      </c>
      <c r="K191" t="s">
        <v>1140</v>
      </c>
      <c r="L191" t="s">
        <v>16382</v>
      </c>
      <c r="M191" t="s">
        <v>24878</v>
      </c>
      <c r="N191" t="s">
        <v>752</v>
      </c>
      <c r="O191" t="s">
        <v>753</v>
      </c>
      <c r="P191" t="s">
        <v>744</v>
      </c>
      <c r="Q191" t="s">
        <v>745</v>
      </c>
      <c r="R191" t="s">
        <v>640</v>
      </c>
      <c r="S191" t="s">
        <v>24879</v>
      </c>
      <c r="T191" t="s">
        <v>24878</v>
      </c>
    </row>
    <row r="192" spans="1:20" x14ac:dyDescent="0.25">
      <c r="A192" t="s">
        <v>22</v>
      </c>
      <c r="B192" t="s">
        <v>27</v>
      </c>
      <c r="C192">
        <v>66.333333333333329</v>
      </c>
      <c r="D192">
        <v>3</v>
      </c>
      <c r="E192" t="s">
        <v>24880</v>
      </c>
      <c r="F192">
        <v>197</v>
      </c>
      <c r="G192">
        <v>0</v>
      </c>
      <c r="H192" t="s">
        <v>637</v>
      </c>
      <c r="I192" t="s">
        <v>9131</v>
      </c>
      <c r="J192" t="s">
        <v>735</v>
      </c>
      <c r="K192" t="s">
        <v>639</v>
      </c>
      <c r="L192" t="s">
        <v>640</v>
      </c>
      <c r="M192" t="s">
        <v>24881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24882</v>
      </c>
      <c r="T192" t="s">
        <v>24878</v>
      </c>
    </row>
    <row r="193" spans="1:20" x14ac:dyDescent="0.25">
      <c r="A193" t="s">
        <v>601</v>
      </c>
      <c r="B193" t="s">
        <v>602</v>
      </c>
      <c r="C193">
        <v>139</v>
      </c>
      <c r="D193">
        <v>1</v>
      </c>
      <c r="E193" t="s">
        <v>24883</v>
      </c>
      <c r="F193">
        <v>215</v>
      </c>
      <c r="G193">
        <v>0</v>
      </c>
      <c r="H193" t="s">
        <v>751</v>
      </c>
      <c r="I193" t="s">
        <v>20110</v>
      </c>
      <c r="J193" t="s">
        <v>20111</v>
      </c>
      <c r="K193" t="s">
        <v>895</v>
      </c>
      <c r="L193" t="s">
        <v>20112</v>
      </c>
      <c r="M193" t="s">
        <v>24881</v>
      </c>
      <c r="N193" t="s">
        <v>752</v>
      </c>
      <c r="O193" t="s">
        <v>753</v>
      </c>
      <c r="P193" t="s">
        <v>744</v>
      </c>
      <c r="Q193" t="s">
        <v>745</v>
      </c>
      <c r="R193" t="s">
        <v>640</v>
      </c>
      <c r="S193" t="s">
        <v>24884</v>
      </c>
      <c r="T193" t="s">
        <v>24885</v>
      </c>
    </row>
    <row r="194" spans="1:20" x14ac:dyDescent="0.25">
      <c r="A194" t="s">
        <v>239</v>
      </c>
      <c r="B194" t="s">
        <v>245</v>
      </c>
      <c r="C194">
        <v>139</v>
      </c>
      <c r="D194">
        <v>1</v>
      </c>
      <c r="E194" t="s">
        <v>24883</v>
      </c>
      <c r="F194">
        <v>215</v>
      </c>
      <c r="G194">
        <v>0</v>
      </c>
      <c r="H194" t="s">
        <v>751</v>
      </c>
      <c r="I194" t="s">
        <v>20110</v>
      </c>
      <c r="J194" t="s">
        <v>20111</v>
      </c>
      <c r="K194" t="s">
        <v>895</v>
      </c>
      <c r="L194" t="s">
        <v>20112</v>
      </c>
      <c r="M194" t="s">
        <v>24881</v>
      </c>
      <c r="N194" t="s">
        <v>752</v>
      </c>
      <c r="O194" t="s">
        <v>753</v>
      </c>
      <c r="P194" t="s">
        <v>744</v>
      </c>
      <c r="Q194" t="s">
        <v>745</v>
      </c>
      <c r="R194" t="s">
        <v>640</v>
      </c>
      <c r="S194" t="s">
        <v>24884</v>
      </c>
      <c r="T194" t="s">
        <v>24885</v>
      </c>
    </row>
    <row r="195" spans="1:20" x14ac:dyDescent="0.25">
      <c r="A195" t="s">
        <v>601</v>
      </c>
      <c r="B195" t="s">
        <v>602</v>
      </c>
      <c r="C195">
        <v>159</v>
      </c>
      <c r="D195">
        <v>1</v>
      </c>
      <c r="E195" t="s">
        <v>24886</v>
      </c>
      <c r="F195">
        <v>297</v>
      </c>
      <c r="G195">
        <v>0</v>
      </c>
      <c r="H195" t="s">
        <v>637</v>
      </c>
      <c r="I195" t="s">
        <v>24887</v>
      </c>
      <c r="J195" t="s">
        <v>771</v>
      </c>
      <c r="K195" t="s">
        <v>639</v>
      </c>
      <c r="L195" t="s">
        <v>640</v>
      </c>
      <c r="M195" t="s">
        <v>24888</v>
      </c>
      <c r="N195" t="s">
        <v>639</v>
      </c>
      <c r="O195" t="s">
        <v>647</v>
      </c>
      <c r="P195" t="s">
        <v>5</v>
      </c>
      <c r="Q195" t="s">
        <v>648</v>
      </c>
      <c r="R195" t="s">
        <v>640</v>
      </c>
      <c r="S195" t="s">
        <v>24889</v>
      </c>
      <c r="T195" t="s">
        <v>24890</v>
      </c>
    </row>
    <row r="196" spans="1:20" x14ac:dyDescent="0.25">
      <c r="A196" t="s">
        <v>239</v>
      </c>
      <c r="B196" t="s">
        <v>245</v>
      </c>
      <c r="C196">
        <v>159</v>
      </c>
      <c r="D196">
        <v>1</v>
      </c>
      <c r="E196" t="s">
        <v>24886</v>
      </c>
      <c r="F196">
        <v>297</v>
      </c>
      <c r="G196">
        <v>0</v>
      </c>
      <c r="H196" t="s">
        <v>637</v>
      </c>
      <c r="I196" t="s">
        <v>24887</v>
      </c>
      <c r="J196" t="s">
        <v>771</v>
      </c>
      <c r="K196" t="s">
        <v>639</v>
      </c>
      <c r="L196" t="s">
        <v>640</v>
      </c>
      <c r="M196" t="s">
        <v>24888</v>
      </c>
      <c r="N196" t="s">
        <v>639</v>
      </c>
      <c r="O196" t="s">
        <v>647</v>
      </c>
      <c r="P196" t="s">
        <v>5</v>
      </c>
      <c r="Q196" t="s">
        <v>648</v>
      </c>
      <c r="R196" t="s">
        <v>640</v>
      </c>
      <c r="S196" t="s">
        <v>24889</v>
      </c>
      <c r="T196" t="s">
        <v>24890</v>
      </c>
    </row>
    <row r="197" spans="1:20" x14ac:dyDescent="0.25">
      <c r="A197" t="s">
        <v>241</v>
      </c>
      <c r="B197" t="s">
        <v>247</v>
      </c>
      <c r="C197">
        <v>159</v>
      </c>
      <c r="D197">
        <v>1</v>
      </c>
      <c r="E197" t="s">
        <v>24886</v>
      </c>
      <c r="F197">
        <v>297</v>
      </c>
      <c r="G197">
        <v>0</v>
      </c>
      <c r="H197" t="s">
        <v>637</v>
      </c>
      <c r="I197" t="s">
        <v>24887</v>
      </c>
      <c r="J197" t="s">
        <v>771</v>
      </c>
      <c r="K197" t="s">
        <v>639</v>
      </c>
      <c r="L197" t="s">
        <v>640</v>
      </c>
      <c r="M197" t="s">
        <v>24888</v>
      </c>
      <c r="N197" t="s">
        <v>639</v>
      </c>
      <c r="O197" t="s">
        <v>647</v>
      </c>
      <c r="P197" t="s">
        <v>5</v>
      </c>
      <c r="Q197" t="s">
        <v>648</v>
      </c>
      <c r="R197" t="s">
        <v>640</v>
      </c>
      <c r="S197" t="s">
        <v>24889</v>
      </c>
      <c r="T197" t="s">
        <v>24890</v>
      </c>
    </row>
    <row r="198" spans="1:20" x14ac:dyDescent="0.25">
      <c r="A198" t="s">
        <v>601</v>
      </c>
      <c r="B198" t="s">
        <v>602</v>
      </c>
      <c r="C198">
        <v>99</v>
      </c>
      <c r="D198">
        <v>1</v>
      </c>
      <c r="E198" t="s">
        <v>24891</v>
      </c>
      <c r="F198">
        <v>297</v>
      </c>
      <c r="G198">
        <v>0</v>
      </c>
      <c r="H198" t="s">
        <v>751</v>
      </c>
      <c r="I198" t="s">
        <v>24892</v>
      </c>
      <c r="J198" t="s">
        <v>24893</v>
      </c>
      <c r="K198" t="s">
        <v>846</v>
      </c>
      <c r="L198" t="s">
        <v>24894</v>
      </c>
      <c r="M198" t="s">
        <v>24895</v>
      </c>
      <c r="N198" t="s">
        <v>752</v>
      </c>
      <c r="O198" t="s">
        <v>743</v>
      </c>
      <c r="P198" t="s">
        <v>744</v>
      </c>
      <c r="Q198" t="s">
        <v>745</v>
      </c>
      <c r="R198" t="s">
        <v>640</v>
      </c>
      <c r="S198" t="s">
        <v>24896</v>
      </c>
      <c r="T198" t="s">
        <v>24897</v>
      </c>
    </row>
    <row r="199" spans="1:20" x14ac:dyDescent="0.25">
      <c r="A199" t="s">
        <v>240</v>
      </c>
      <c r="B199" t="s">
        <v>246</v>
      </c>
      <c r="C199">
        <v>99</v>
      </c>
      <c r="D199">
        <v>2</v>
      </c>
      <c r="E199" t="s">
        <v>24891</v>
      </c>
      <c r="F199">
        <v>297</v>
      </c>
      <c r="G199">
        <v>0</v>
      </c>
      <c r="H199" t="s">
        <v>751</v>
      </c>
      <c r="I199" t="s">
        <v>24892</v>
      </c>
      <c r="J199" t="s">
        <v>24893</v>
      </c>
      <c r="K199" t="s">
        <v>846</v>
      </c>
      <c r="L199" t="s">
        <v>24894</v>
      </c>
      <c r="M199" t="s">
        <v>24895</v>
      </c>
      <c r="N199" t="s">
        <v>752</v>
      </c>
      <c r="O199" t="s">
        <v>743</v>
      </c>
      <c r="P199" t="s">
        <v>744</v>
      </c>
      <c r="Q199" t="s">
        <v>745</v>
      </c>
      <c r="R199" t="s">
        <v>640</v>
      </c>
      <c r="S199" t="s">
        <v>24896</v>
      </c>
      <c r="T199" t="s">
        <v>24897</v>
      </c>
    </row>
    <row r="200" spans="1:20" x14ac:dyDescent="0.25">
      <c r="A200" t="s">
        <v>601</v>
      </c>
      <c r="B200" t="s">
        <v>602</v>
      </c>
      <c r="C200">
        <v>139</v>
      </c>
      <c r="D200">
        <v>1</v>
      </c>
      <c r="E200" t="s">
        <v>24898</v>
      </c>
      <c r="F200">
        <v>198</v>
      </c>
      <c r="G200">
        <v>0</v>
      </c>
      <c r="H200" t="s">
        <v>751</v>
      </c>
      <c r="I200" t="s">
        <v>24899</v>
      </c>
      <c r="J200" t="s">
        <v>24900</v>
      </c>
      <c r="K200" t="s">
        <v>6856</v>
      </c>
      <c r="L200" t="s">
        <v>24901</v>
      </c>
      <c r="M200" t="s">
        <v>24902</v>
      </c>
      <c r="N200" t="s">
        <v>752</v>
      </c>
      <c r="O200" t="s">
        <v>753</v>
      </c>
      <c r="P200" t="s">
        <v>744</v>
      </c>
      <c r="Q200" t="s">
        <v>745</v>
      </c>
      <c r="R200" t="s">
        <v>640</v>
      </c>
      <c r="S200" t="s">
        <v>24903</v>
      </c>
      <c r="T200" t="s">
        <v>24904</v>
      </c>
    </row>
    <row r="201" spans="1:20" x14ac:dyDescent="0.25">
      <c r="A201" t="s">
        <v>240</v>
      </c>
      <c r="B201" t="s">
        <v>246</v>
      </c>
      <c r="C201">
        <v>139</v>
      </c>
      <c r="D201">
        <v>1</v>
      </c>
      <c r="E201" t="s">
        <v>24898</v>
      </c>
      <c r="F201">
        <v>198</v>
      </c>
      <c r="G201">
        <v>0</v>
      </c>
      <c r="H201" t="s">
        <v>751</v>
      </c>
      <c r="I201" t="s">
        <v>24899</v>
      </c>
      <c r="J201" t="s">
        <v>24900</v>
      </c>
      <c r="K201" t="s">
        <v>6856</v>
      </c>
      <c r="L201" t="s">
        <v>24901</v>
      </c>
      <c r="M201" t="s">
        <v>24902</v>
      </c>
      <c r="N201" t="s">
        <v>752</v>
      </c>
      <c r="O201" t="s">
        <v>753</v>
      </c>
      <c r="P201" t="s">
        <v>744</v>
      </c>
      <c r="Q201" t="s">
        <v>745</v>
      </c>
      <c r="R201" t="s">
        <v>640</v>
      </c>
      <c r="S201" t="s">
        <v>24903</v>
      </c>
      <c r="T201" t="s">
        <v>24904</v>
      </c>
    </row>
    <row r="202" spans="1:20" x14ac:dyDescent="0.25">
      <c r="A202" t="s">
        <v>240</v>
      </c>
      <c r="B202" t="s">
        <v>246</v>
      </c>
      <c r="C202">
        <v>139</v>
      </c>
      <c r="D202">
        <v>2</v>
      </c>
      <c r="E202" t="s">
        <v>24905</v>
      </c>
      <c r="F202">
        <v>198</v>
      </c>
      <c r="G202">
        <v>0</v>
      </c>
      <c r="H202" t="s">
        <v>751</v>
      </c>
      <c r="I202" t="s">
        <v>24906</v>
      </c>
      <c r="J202" t="s">
        <v>24907</v>
      </c>
      <c r="K202" t="s">
        <v>1092</v>
      </c>
      <c r="L202" t="s">
        <v>24908</v>
      </c>
      <c r="M202" t="s">
        <v>24909</v>
      </c>
      <c r="N202" t="s">
        <v>752</v>
      </c>
      <c r="O202" t="s">
        <v>743</v>
      </c>
      <c r="P202" t="s">
        <v>744</v>
      </c>
      <c r="Q202" t="s">
        <v>745</v>
      </c>
      <c r="R202" t="s">
        <v>640</v>
      </c>
      <c r="S202" t="s">
        <v>24910</v>
      </c>
      <c r="T202" t="s">
        <v>24904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24911</v>
      </c>
      <c r="F203">
        <v>200</v>
      </c>
      <c r="G203">
        <v>0</v>
      </c>
      <c r="H203" t="s">
        <v>637</v>
      </c>
      <c r="I203" t="s">
        <v>1070</v>
      </c>
      <c r="J203" t="s">
        <v>732</v>
      </c>
      <c r="K203" t="s">
        <v>639</v>
      </c>
      <c r="L203" t="s">
        <v>640</v>
      </c>
      <c r="M203" t="s">
        <v>24912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24913</v>
      </c>
      <c r="T203" t="s">
        <v>24912</v>
      </c>
    </row>
    <row r="204" spans="1:20" x14ac:dyDescent="0.25">
      <c r="A204" t="s">
        <v>601</v>
      </c>
      <c r="B204" t="s">
        <v>742</v>
      </c>
      <c r="C204">
        <v>71.94</v>
      </c>
      <c r="D204">
        <v>1</v>
      </c>
      <c r="E204" t="s">
        <v>24914</v>
      </c>
      <c r="F204">
        <v>78.94</v>
      </c>
      <c r="G204">
        <v>7</v>
      </c>
      <c r="H204" t="s">
        <v>677</v>
      </c>
      <c r="I204" t="s">
        <v>5506</v>
      </c>
      <c r="J204" t="s">
        <v>5507</v>
      </c>
      <c r="K204" t="s">
        <v>5508</v>
      </c>
      <c r="L204" t="s">
        <v>5509</v>
      </c>
      <c r="M204" t="s">
        <v>24915</v>
      </c>
      <c r="N204" t="s">
        <v>639</v>
      </c>
      <c r="O204" t="s">
        <v>678</v>
      </c>
      <c r="P204" t="s">
        <v>23</v>
      </c>
      <c r="Q204" t="s">
        <v>679</v>
      </c>
      <c r="R204" t="s">
        <v>640</v>
      </c>
      <c r="S204" t="s">
        <v>24916</v>
      </c>
      <c r="T204" t="s">
        <v>24915</v>
      </c>
    </row>
    <row r="205" spans="1:20" x14ac:dyDescent="0.25">
      <c r="A205" t="s">
        <v>72</v>
      </c>
      <c r="B205" t="s">
        <v>108</v>
      </c>
      <c r="C205">
        <v>66</v>
      </c>
      <c r="D205">
        <v>1</v>
      </c>
      <c r="E205" t="s">
        <v>24917</v>
      </c>
      <c r="F205">
        <v>249</v>
      </c>
      <c r="G205">
        <v>0</v>
      </c>
      <c r="H205" t="s">
        <v>649</v>
      </c>
      <c r="I205" t="s">
        <v>972</v>
      </c>
      <c r="J205" t="s">
        <v>24918</v>
      </c>
      <c r="K205" t="s">
        <v>838</v>
      </c>
      <c r="L205" t="s">
        <v>6755</v>
      </c>
      <c r="M205" t="s">
        <v>24919</v>
      </c>
      <c r="N205" t="s">
        <v>639</v>
      </c>
      <c r="O205" t="s">
        <v>651</v>
      </c>
      <c r="P205" t="s">
        <v>26</v>
      </c>
      <c r="Q205" t="s">
        <v>652</v>
      </c>
      <c r="R205" t="s">
        <v>640</v>
      </c>
      <c r="S205" t="s">
        <v>24920</v>
      </c>
      <c r="T205" t="s">
        <v>24921</v>
      </c>
    </row>
    <row r="206" spans="1:20" x14ac:dyDescent="0.25">
      <c r="A206" t="s">
        <v>101</v>
      </c>
      <c r="B206" t="s">
        <v>74</v>
      </c>
      <c r="C206">
        <v>66</v>
      </c>
      <c r="D206">
        <v>1</v>
      </c>
      <c r="E206" t="s">
        <v>24917</v>
      </c>
      <c r="F206">
        <v>249</v>
      </c>
      <c r="G206">
        <v>0</v>
      </c>
      <c r="H206" t="s">
        <v>649</v>
      </c>
      <c r="I206" t="s">
        <v>972</v>
      </c>
      <c r="J206" t="s">
        <v>24918</v>
      </c>
      <c r="K206" t="s">
        <v>838</v>
      </c>
      <c r="L206" t="s">
        <v>6755</v>
      </c>
      <c r="M206" t="s">
        <v>24919</v>
      </c>
      <c r="N206" t="s">
        <v>639</v>
      </c>
      <c r="O206" t="s">
        <v>651</v>
      </c>
      <c r="P206" t="s">
        <v>26</v>
      </c>
      <c r="Q206" t="s">
        <v>652</v>
      </c>
      <c r="R206" t="s">
        <v>640</v>
      </c>
      <c r="S206" t="s">
        <v>24920</v>
      </c>
      <c r="T206" t="s">
        <v>24921</v>
      </c>
    </row>
    <row r="207" spans="1:20" x14ac:dyDescent="0.25">
      <c r="A207" t="s">
        <v>22</v>
      </c>
      <c r="B207" t="s">
        <v>27</v>
      </c>
      <c r="C207">
        <v>67</v>
      </c>
      <c r="D207">
        <v>1</v>
      </c>
      <c r="E207" t="s">
        <v>24917</v>
      </c>
      <c r="F207">
        <v>249</v>
      </c>
      <c r="G207">
        <v>0</v>
      </c>
      <c r="H207" t="s">
        <v>649</v>
      </c>
      <c r="I207" t="s">
        <v>972</v>
      </c>
      <c r="J207" t="s">
        <v>24918</v>
      </c>
      <c r="K207" t="s">
        <v>838</v>
      </c>
      <c r="L207" t="s">
        <v>6755</v>
      </c>
      <c r="M207" t="s">
        <v>24919</v>
      </c>
      <c r="N207" t="s">
        <v>639</v>
      </c>
      <c r="O207" t="s">
        <v>651</v>
      </c>
      <c r="P207" t="s">
        <v>26</v>
      </c>
      <c r="Q207" t="s">
        <v>652</v>
      </c>
      <c r="R207" t="s">
        <v>640</v>
      </c>
      <c r="S207" t="s">
        <v>24920</v>
      </c>
      <c r="T207" t="s">
        <v>24921</v>
      </c>
    </row>
    <row r="208" spans="1:20" x14ac:dyDescent="0.25">
      <c r="A208" t="s">
        <v>241</v>
      </c>
      <c r="B208" t="s">
        <v>247</v>
      </c>
      <c r="C208">
        <v>139</v>
      </c>
      <c r="D208">
        <v>1</v>
      </c>
      <c r="E208" t="s">
        <v>24922</v>
      </c>
      <c r="F208">
        <v>199</v>
      </c>
      <c r="G208">
        <v>0</v>
      </c>
      <c r="H208" t="s">
        <v>751</v>
      </c>
      <c r="I208" t="s">
        <v>24923</v>
      </c>
      <c r="J208" t="s">
        <v>24924</v>
      </c>
      <c r="K208" t="s">
        <v>855</v>
      </c>
      <c r="L208" t="s">
        <v>24925</v>
      </c>
      <c r="M208" t="s">
        <v>24926</v>
      </c>
      <c r="N208" t="s">
        <v>752</v>
      </c>
      <c r="O208" t="s">
        <v>753</v>
      </c>
      <c r="P208" t="s">
        <v>744</v>
      </c>
      <c r="Q208" t="s">
        <v>745</v>
      </c>
      <c r="R208" t="s">
        <v>640</v>
      </c>
      <c r="S208" t="s">
        <v>24927</v>
      </c>
      <c r="T208" t="s">
        <v>24926</v>
      </c>
    </row>
    <row r="209" spans="1:20" x14ac:dyDescent="0.25">
      <c r="A209" t="s">
        <v>239</v>
      </c>
      <c r="B209" t="s">
        <v>245</v>
      </c>
      <c r="C209">
        <v>139</v>
      </c>
      <c r="D209">
        <v>1</v>
      </c>
      <c r="E209" t="s">
        <v>24922</v>
      </c>
      <c r="F209">
        <v>199</v>
      </c>
      <c r="G209">
        <v>0</v>
      </c>
      <c r="H209" t="s">
        <v>751</v>
      </c>
      <c r="I209" t="s">
        <v>24923</v>
      </c>
      <c r="J209" t="s">
        <v>24924</v>
      </c>
      <c r="K209" t="s">
        <v>855</v>
      </c>
      <c r="L209" t="s">
        <v>24925</v>
      </c>
      <c r="M209" t="s">
        <v>24926</v>
      </c>
      <c r="N209" t="s">
        <v>752</v>
      </c>
      <c r="O209" t="s">
        <v>753</v>
      </c>
      <c r="P209" t="s">
        <v>744</v>
      </c>
      <c r="Q209" t="s">
        <v>745</v>
      </c>
      <c r="R209" t="s">
        <v>640</v>
      </c>
      <c r="S209" t="s">
        <v>24927</v>
      </c>
      <c r="T209" t="s">
        <v>24926</v>
      </c>
    </row>
    <row r="210" spans="1:20" x14ac:dyDescent="0.25">
      <c r="A210" t="s">
        <v>114</v>
      </c>
      <c r="B210" t="s">
        <v>115</v>
      </c>
      <c r="C210">
        <v>50</v>
      </c>
      <c r="D210">
        <v>1</v>
      </c>
      <c r="E210" t="s">
        <v>24928</v>
      </c>
      <c r="F210">
        <v>150</v>
      </c>
      <c r="G210">
        <v>0</v>
      </c>
      <c r="H210" t="s">
        <v>751</v>
      </c>
      <c r="I210" t="s">
        <v>24929</v>
      </c>
      <c r="J210" t="s">
        <v>24930</v>
      </c>
      <c r="K210" t="s">
        <v>888</v>
      </c>
      <c r="L210" t="s">
        <v>24931</v>
      </c>
      <c r="M210" t="s">
        <v>24932</v>
      </c>
      <c r="N210" t="s">
        <v>752</v>
      </c>
      <c r="O210" t="s">
        <v>753</v>
      </c>
      <c r="P210" t="s">
        <v>744</v>
      </c>
      <c r="Q210" t="s">
        <v>745</v>
      </c>
      <c r="R210" t="s">
        <v>640</v>
      </c>
      <c r="S210" t="s">
        <v>24933</v>
      </c>
      <c r="T210" t="s">
        <v>24934</v>
      </c>
    </row>
    <row r="211" spans="1:20" x14ac:dyDescent="0.25">
      <c r="A211" t="s">
        <v>12</v>
      </c>
      <c r="B211" t="s">
        <v>13</v>
      </c>
      <c r="C211">
        <v>50</v>
      </c>
      <c r="D211">
        <v>2</v>
      </c>
      <c r="E211" t="s">
        <v>24928</v>
      </c>
      <c r="F211">
        <v>150</v>
      </c>
      <c r="G211">
        <v>0</v>
      </c>
      <c r="H211" t="s">
        <v>751</v>
      </c>
      <c r="I211" t="s">
        <v>24929</v>
      </c>
      <c r="J211" t="s">
        <v>24930</v>
      </c>
      <c r="K211" t="s">
        <v>888</v>
      </c>
      <c r="L211" t="s">
        <v>24931</v>
      </c>
      <c r="M211" t="s">
        <v>24932</v>
      </c>
      <c r="N211" t="s">
        <v>752</v>
      </c>
      <c r="O211" t="s">
        <v>753</v>
      </c>
      <c r="P211" t="s">
        <v>744</v>
      </c>
      <c r="Q211" t="s">
        <v>745</v>
      </c>
      <c r="R211" t="s">
        <v>640</v>
      </c>
      <c r="S211" t="s">
        <v>24933</v>
      </c>
      <c r="T211" t="s">
        <v>24934</v>
      </c>
    </row>
    <row r="212" spans="1:20" x14ac:dyDescent="0.25">
      <c r="A212" t="s">
        <v>240</v>
      </c>
      <c r="B212" t="s">
        <v>246</v>
      </c>
      <c r="C212">
        <v>99</v>
      </c>
      <c r="D212">
        <v>1</v>
      </c>
      <c r="E212" t="s">
        <v>24935</v>
      </c>
      <c r="F212">
        <v>99</v>
      </c>
      <c r="G212">
        <v>0</v>
      </c>
      <c r="H212" t="s">
        <v>751</v>
      </c>
      <c r="I212" t="s">
        <v>24936</v>
      </c>
      <c r="J212" t="s">
        <v>24937</v>
      </c>
      <c r="K212" t="s">
        <v>912</v>
      </c>
      <c r="L212" t="s">
        <v>24938</v>
      </c>
      <c r="M212" t="s">
        <v>24934</v>
      </c>
      <c r="N212" t="s">
        <v>752</v>
      </c>
      <c r="O212" t="s">
        <v>753</v>
      </c>
      <c r="P212" t="s">
        <v>744</v>
      </c>
      <c r="Q212" t="s">
        <v>745</v>
      </c>
      <c r="R212" t="s">
        <v>640</v>
      </c>
      <c r="S212" t="s">
        <v>24939</v>
      </c>
      <c r="T212" t="s">
        <v>24940</v>
      </c>
    </row>
    <row r="213" spans="1:20" x14ac:dyDescent="0.25">
      <c r="A213" t="s">
        <v>601</v>
      </c>
      <c r="B213" t="s">
        <v>602</v>
      </c>
      <c r="C213">
        <v>99</v>
      </c>
      <c r="D213">
        <v>1</v>
      </c>
      <c r="E213" t="s">
        <v>24941</v>
      </c>
      <c r="F213">
        <v>99</v>
      </c>
      <c r="G213">
        <v>0</v>
      </c>
      <c r="H213" t="s">
        <v>751</v>
      </c>
      <c r="I213" t="s">
        <v>24942</v>
      </c>
      <c r="J213" t="s">
        <v>24943</v>
      </c>
      <c r="K213" t="s">
        <v>6856</v>
      </c>
      <c r="L213" t="s">
        <v>24944</v>
      </c>
      <c r="M213" t="s">
        <v>24940</v>
      </c>
      <c r="N213" t="s">
        <v>752</v>
      </c>
      <c r="O213" t="s">
        <v>753</v>
      </c>
      <c r="P213" t="s">
        <v>744</v>
      </c>
      <c r="Q213" t="s">
        <v>745</v>
      </c>
      <c r="R213" t="s">
        <v>640</v>
      </c>
      <c r="S213" t="s">
        <v>24945</v>
      </c>
      <c r="T213" t="s">
        <v>24946</v>
      </c>
    </row>
    <row r="214" spans="1:20" x14ac:dyDescent="0.25">
      <c r="A214" t="s">
        <v>240</v>
      </c>
      <c r="B214" t="s">
        <v>246</v>
      </c>
      <c r="C214">
        <v>159</v>
      </c>
      <c r="D214">
        <v>1</v>
      </c>
      <c r="E214" t="s">
        <v>24947</v>
      </c>
      <c r="F214">
        <v>99</v>
      </c>
      <c r="G214">
        <v>0</v>
      </c>
      <c r="H214" t="s">
        <v>637</v>
      </c>
      <c r="I214" t="s">
        <v>24948</v>
      </c>
      <c r="J214" t="s">
        <v>653</v>
      </c>
      <c r="K214" t="s">
        <v>639</v>
      </c>
      <c r="L214" t="s">
        <v>640</v>
      </c>
      <c r="M214" t="s">
        <v>24949</v>
      </c>
      <c r="N214" t="s">
        <v>639</v>
      </c>
      <c r="O214" t="s">
        <v>647</v>
      </c>
      <c r="P214" t="s">
        <v>5</v>
      </c>
      <c r="Q214" t="s">
        <v>648</v>
      </c>
      <c r="R214" t="s">
        <v>640</v>
      </c>
      <c r="S214" t="s">
        <v>24950</v>
      </c>
      <c r="T214" t="s">
        <v>24951</v>
      </c>
    </row>
    <row r="215" spans="1:20" x14ac:dyDescent="0.25">
      <c r="A215" t="s">
        <v>147</v>
      </c>
      <c r="B215" t="s">
        <v>148</v>
      </c>
      <c r="C215">
        <v>65</v>
      </c>
      <c r="D215">
        <v>12</v>
      </c>
      <c r="E215" t="s">
        <v>24952</v>
      </c>
      <c r="F215">
        <v>400</v>
      </c>
      <c r="G215">
        <v>0</v>
      </c>
      <c r="H215" t="s">
        <v>637</v>
      </c>
      <c r="I215" t="s">
        <v>23486</v>
      </c>
      <c r="J215" t="s">
        <v>670</v>
      </c>
      <c r="K215" t="s">
        <v>639</v>
      </c>
      <c r="L215" t="s">
        <v>640</v>
      </c>
      <c r="M215" t="s">
        <v>24953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24954</v>
      </c>
      <c r="T215" t="s">
        <v>24955</v>
      </c>
    </row>
    <row r="216" spans="1:20" x14ac:dyDescent="0.25">
      <c r="A216" t="s">
        <v>239</v>
      </c>
      <c r="B216" t="s">
        <v>245</v>
      </c>
      <c r="C216">
        <v>159</v>
      </c>
      <c r="D216">
        <v>1</v>
      </c>
      <c r="E216" t="s">
        <v>24956</v>
      </c>
      <c r="F216">
        <v>99</v>
      </c>
      <c r="G216">
        <v>0</v>
      </c>
      <c r="H216" t="s">
        <v>637</v>
      </c>
      <c r="I216" t="s">
        <v>24957</v>
      </c>
      <c r="J216" t="s">
        <v>653</v>
      </c>
      <c r="K216" t="s">
        <v>639</v>
      </c>
      <c r="L216" t="s">
        <v>640</v>
      </c>
      <c r="M216" t="s">
        <v>24958</v>
      </c>
      <c r="N216" t="s">
        <v>639</v>
      </c>
      <c r="O216" t="s">
        <v>641</v>
      </c>
      <c r="P216" t="s">
        <v>5</v>
      </c>
      <c r="Q216" t="s">
        <v>642</v>
      </c>
      <c r="R216" t="s">
        <v>640</v>
      </c>
      <c r="S216" t="s">
        <v>24959</v>
      </c>
      <c r="T216" t="s">
        <v>24958</v>
      </c>
    </row>
    <row r="217" spans="1:20" x14ac:dyDescent="0.25">
      <c r="A217" t="s">
        <v>22</v>
      </c>
      <c r="B217" t="s">
        <v>27</v>
      </c>
      <c r="C217">
        <v>66.333333333333329</v>
      </c>
      <c r="D217">
        <v>15</v>
      </c>
      <c r="E217" t="s">
        <v>24960</v>
      </c>
      <c r="F217">
        <v>985</v>
      </c>
      <c r="G217">
        <v>0</v>
      </c>
      <c r="H217" t="s">
        <v>637</v>
      </c>
      <c r="I217" t="s">
        <v>24961</v>
      </c>
      <c r="J217" t="s">
        <v>653</v>
      </c>
      <c r="K217" t="s">
        <v>639</v>
      </c>
      <c r="L217" t="s">
        <v>640</v>
      </c>
      <c r="M217" t="s">
        <v>24962</v>
      </c>
      <c r="N217" t="s">
        <v>639</v>
      </c>
      <c r="O217" t="s">
        <v>641</v>
      </c>
      <c r="P217" t="s">
        <v>5</v>
      </c>
      <c r="Q217" t="s">
        <v>642</v>
      </c>
      <c r="R217" t="s">
        <v>640</v>
      </c>
      <c r="S217" t="s">
        <v>24963</v>
      </c>
      <c r="T217" t="s">
        <v>24962</v>
      </c>
    </row>
    <row r="218" spans="1:20" x14ac:dyDescent="0.25">
      <c r="A218" t="s">
        <v>601</v>
      </c>
      <c r="B218" t="s">
        <v>602</v>
      </c>
      <c r="C218">
        <v>139</v>
      </c>
      <c r="D218">
        <v>1</v>
      </c>
      <c r="E218" t="s">
        <v>24964</v>
      </c>
      <c r="F218">
        <v>198</v>
      </c>
      <c r="G218">
        <v>0</v>
      </c>
      <c r="H218" t="s">
        <v>751</v>
      </c>
      <c r="I218" t="s">
        <v>24965</v>
      </c>
      <c r="J218" t="s">
        <v>24966</v>
      </c>
      <c r="K218" t="s">
        <v>24967</v>
      </c>
      <c r="L218" t="s">
        <v>24968</v>
      </c>
      <c r="M218" t="s">
        <v>24969</v>
      </c>
      <c r="N218" t="s">
        <v>752</v>
      </c>
      <c r="O218" t="s">
        <v>753</v>
      </c>
      <c r="P218" t="s">
        <v>744</v>
      </c>
      <c r="Q218" t="s">
        <v>745</v>
      </c>
      <c r="R218" t="s">
        <v>640</v>
      </c>
      <c r="S218" t="s">
        <v>24970</v>
      </c>
      <c r="T218" t="s">
        <v>24971</v>
      </c>
    </row>
    <row r="219" spans="1:20" x14ac:dyDescent="0.25">
      <c r="A219" t="s">
        <v>240</v>
      </c>
      <c r="B219" t="s">
        <v>246</v>
      </c>
      <c r="C219">
        <v>139</v>
      </c>
      <c r="D219">
        <v>1</v>
      </c>
      <c r="E219" t="s">
        <v>24964</v>
      </c>
      <c r="F219">
        <v>198</v>
      </c>
      <c r="G219">
        <v>0</v>
      </c>
      <c r="H219" t="s">
        <v>751</v>
      </c>
      <c r="I219" t="s">
        <v>24965</v>
      </c>
      <c r="J219" t="s">
        <v>24966</v>
      </c>
      <c r="K219" t="s">
        <v>24967</v>
      </c>
      <c r="L219" t="s">
        <v>24968</v>
      </c>
      <c r="M219" t="s">
        <v>24969</v>
      </c>
      <c r="N219" t="s">
        <v>752</v>
      </c>
      <c r="O219" t="s">
        <v>753</v>
      </c>
      <c r="P219" t="s">
        <v>744</v>
      </c>
      <c r="Q219" t="s">
        <v>745</v>
      </c>
      <c r="R219" t="s">
        <v>640</v>
      </c>
      <c r="S219" t="s">
        <v>24970</v>
      </c>
      <c r="T219" t="s">
        <v>24971</v>
      </c>
    </row>
    <row r="220" spans="1:20" x14ac:dyDescent="0.25">
      <c r="A220" t="s">
        <v>18</v>
      </c>
      <c r="B220" t="s">
        <v>19</v>
      </c>
      <c r="C220">
        <v>66.666666666666671</v>
      </c>
      <c r="D220">
        <v>3</v>
      </c>
      <c r="E220" t="s">
        <v>24972</v>
      </c>
      <c r="F220">
        <v>100</v>
      </c>
      <c r="G220">
        <v>0</v>
      </c>
      <c r="H220" t="s">
        <v>637</v>
      </c>
      <c r="I220" t="s">
        <v>22093</v>
      </c>
      <c r="J220" t="s">
        <v>659</v>
      </c>
      <c r="K220" t="s">
        <v>639</v>
      </c>
      <c r="L220" t="s">
        <v>640</v>
      </c>
      <c r="M220" t="s">
        <v>24973</v>
      </c>
      <c r="N220" t="s">
        <v>639</v>
      </c>
      <c r="O220" t="s">
        <v>641</v>
      </c>
      <c r="P220" t="s">
        <v>5</v>
      </c>
      <c r="Q220" t="s">
        <v>642</v>
      </c>
      <c r="R220" t="s">
        <v>640</v>
      </c>
      <c r="S220" t="s">
        <v>24974</v>
      </c>
      <c r="T220" t="s">
        <v>24973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3</v>
      </c>
      <c r="E221" t="s">
        <v>24975</v>
      </c>
      <c r="F221">
        <v>100</v>
      </c>
      <c r="G221">
        <v>0</v>
      </c>
      <c r="H221" t="s">
        <v>637</v>
      </c>
      <c r="I221" t="s">
        <v>24976</v>
      </c>
      <c r="J221" t="s">
        <v>676</v>
      </c>
      <c r="K221" t="s">
        <v>639</v>
      </c>
      <c r="L221" t="s">
        <v>640</v>
      </c>
      <c r="M221" t="s">
        <v>24973</v>
      </c>
      <c r="N221" t="s">
        <v>639</v>
      </c>
      <c r="O221" t="s">
        <v>647</v>
      </c>
      <c r="P221" t="s">
        <v>5</v>
      </c>
      <c r="Q221" t="s">
        <v>648</v>
      </c>
      <c r="R221" t="s">
        <v>640</v>
      </c>
      <c r="S221" t="s">
        <v>24977</v>
      </c>
      <c r="T221" t="s">
        <v>24973</v>
      </c>
    </row>
    <row r="222" spans="1:20" x14ac:dyDescent="0.25">
      <c r="A222" t="s">
        <v>239</v>
      </c>
      <c r="B222" t="s">
        <v>245</v>
      </c>
      <c r="C222">
        <v>139</v>
      </c>
      <c r="D222">
        <v>2</v>
      </c>
      <c r="E222" t="s">
        <v>24978</v>
      </c>
      <c r="F222">
        <v>215</v>
      </c>
      <c r="G222">
        <v>0</v>
      </c>
      <c r="H222" t="s">
        <v>751</v>
      </c>
      <c r="I222" t="s">
        <v>24979</v>
      </c>
      <c r="J222" t="s">
        <v>24980</v>
      </c>
      <c r="K222" t="s">
        <v>8491</v>
      </c>
      <c r="L222" t="s">
        <v>24981</v>
      </c>
      <c r="M222" t="s">
        <v>24973</v>
      </c>
      <c r="N222" t="s">
        <v>752</v>
      </c>
      <c r="O222" t="s">
        <v>753</v>
      </c>
      <c r="P222" t="s">
        <v>744</v>
      </c>
      <c r="Q222" t="s">
        <v>745</v>
      </c>
      <c r="R222" t="s">
        <v>640</v>
      </c>
      <c r="S222" t="s">
        <v>24982</v>
      </c>
      <c r="T222" t="s">
        <v>24983</v>
      </c>
    </row>
    <row r="223" spans="1:20" x14ac:dyDescent="0.25">
      <c r="A223" t="s">
        <v>601</v>
      </c>
      <c r="B223" t="s">
        <v>602</v>
      </c>
      <c r="C223">
        <v>119</v>
      </c>
      <c r="D223">
        <v>1</v>
      </c>
      <c r="E223" t="s">
        <v>24984</v>
      </c>
      <c r="F223">
        <v>499</v>
      </c>
      <c r="G223">
        <v>0</v>
      </c>
      <c r="H223" t="s">
        <v>649</v>
      </c>
      <c r="I223" t="s">
        <v>10216</v>
      </c>
      <c r="J223" t="s">
        <v>24985</v>
      </c>
      <c r="K223" t="s">
        <v>24986</v>
      </c>
      <c r="L223" t="s">
        <v>871</v>
      </c>
      <c r="M223" t="s">
        <v>24987</v>
      </c>
      <c r="N223" t="s">
        <v>639</v>
      </c>
      <c r="O223" t="s">
        <v>651</v>
      </c>
      <c r="P223" t="s">
        <v>26</v>
      </c>
      <c r="Q223" t="s">
        <v>652</v>
      </c>
      <c r="R223" t="s">
        <v>640</v>
      </c>
      <c r="S223" t="s">
        <v>24988</v>
      </c>
      <c r="T223" t="s">
        <v>24987</v>
      </c>
    </row>
    <row r="224" spans="1:20" x14ac:dyDescent="0.25">
      <c r="A224" t="s">
        <v>241</v>
      </c>
      <c r="B224" t="s">
        <v>247</v>
      </c>
      <c r="C224">
        <v>119</v>
      </c>
      <c r="D224">
        <v>1</v>
      </c>
      <c r="E224" t="s">
        <v>24984</v>
      </c>
      <c r="F224">
        <v>499</v>
      </c>
      <c r="G224">
        <v>0</v>
      </c>
      <c r="H224" t="s">
        <v>649</v>
      </c>
      <c r="I224" t="s">
        <v>10216</v>
      </c>
      <c r="J224" t="s">
        <v>24985</v>
      </c>
      <c r="K224" t="s">
        <v>24986</v>
      </c>
      <c r="L224" t="s">
        <v>871</v>
      </c>
      <c r="M224" t="s">
        <v>24987</v>
      </c>
      <c r="N224" t="s">
        <v>639</v>
      </c>
      <c r="O224" t="s">
        <v>651</v>
      </c>
      <c r="P224" t="s">
        <v>26</v>
      </c>
      <c r="Q224" t="s">
        <v>652</v>
      </c>
      <c r="R224" t="s">
        <v>640</v>
      </c>
      <c r="S224" t="s">
        <v>24988</v>
      </c>
      <c r="T224" t="s">
        <v>24987</v>
      </c>
    </row>
    <row r="225" spans="1:20" x14ac:dyDescent="0.25">
      <c r="A225" t="s">
        <v>240</v>
      </c>
      <c r="B225" t="s">
        <v>246</v>
      </c>
      <c r="C225">
        <v>119</v>
      </c>
      <c r="D225">
        <v>1</v>
      </c>
      <c r="E225" t="s">
        <v>24984</v>
      </c>
      <c r="F225">
        <v>499</v>
      </c>
      <c r="G225">
        <v>0</v>
      </c>
      <c r="H225" t="s">
        <v>649</v>
      </c>
      <c r="I225" t="s">
        <v>10216</v>
      </c>
      <c r="J225" t="s">
        <v>24985</v>
      </c>
      <c r="K225" t="s">
        <v>24986</v>
      </c>
      <c r="L225" t="s">
        <v>871</v>
      </c>
      <c r="M225" t="s">
        <v>24987</v>
      </c>
      <c r="N225" t="s">
        <v>639</v>
      </c>
      <c r="O225" t="s">
        <v>651</v>
      </c>
      <c r="P225" t="s">
        <v>26</v>
      </c>
      <c r="Q225" t="s">
        <v>652</v>
      </c>
      <c r="R225" t="s">
        <v>640</v>
      </c>
      <c r="S225" t="s">
        <v>24988</v>
      </c>
      <c r="T225" t="s">
        <v>24987</v>
      </c>
    </row>
    <row r="226" spans="1:20" x14ac:dyDescent="0.25">
      <c r="A226" t="s">
        <v>239</v>
      </c>
      <c r="B226" t="s">
        <v>245</v>
      </c>
      <c r="C226">
        <v>120</v>
      </c>
      <c r="D226">
        <v>1</v>
      </c>
      <c r="E226" t="s">
        <v>24984</v>
      </c>
      <c r="F226">
        <v>499</v>
      </c>
      <c r="G226">
        <v>0</v>
      </c>
      <c r="H226" t="s">
        <v>649</v>
      </c>
      <c r="I226" t="s">
        <v>10216</v>
      </c>
      <c r="J226" t="s">
        <v>24985</v>
      </c>
      <c r="K226" t="s">
        <v>24986</v>
      </c>
      <c r="L226" t="s">
        <v>871</v>
      </c>
      <c r="M226" t="s">
        <v>24987</v>
      </c>
      <c r="N226" t="s">
        <v>639</v>
      </c>
      <c r="O226" t="s">
        <v>651</v>
      </c>
      <c r="P226" t="s">
        <v>26</v>
      </c>
      <c r="Q226" t="s">
        <v>652</v>
      </c>
      <c r="R226" t="s">
        <v>640</v>
      </c>
      <c r="S226" t="s">
        <v>24988</v>
      </c>
      <c r="T226" t="s">
        <v>24987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24989</v>
      </c>
      <c r="F227">
        <v>181</v>
      </c>
      <c r="G227">
        <v>0</v>
      </c>
      <c r="H227" t="s">
        <v>637</v>
      </c>
      <c r="I227" t="s">
        <v>24990</v>
      </c>
      <c r="J227" t="s">
        <v>685</v>
      </c>
      <c r="K227" t="s">
        <v>639</v>
      </c>
      <c r="L227" t="s">
        <v>640</v>
      </c>
      <c r="M227" t="s">
        <v>24987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24991</v>
      </c>
      <c r="T227" t="s">
        <v>24987</v>
      </c>
    </row>
    <row r="228" spans="1:20" x14ac:dyDescent="0.25">
      <c r="A228" t="s">
        <v>18</v>
      </c>
      <c r="B228" t="s">
        <v>19</v>
      </c>
      <c r="C228">
        <v>50</v>
      </c>
      <c r="D228">
        <v>10</v>
      </c>
      <c r="E228" t="s">
        <v>24992</v>
      </c>
      <c r="F228">
        <v>399</v>
      </c>
      <c r="G228">
        <v>0</v>
      </c>
      <c r="H228" t="s">
        <v>751</v>
      </c>
      <c r="I228" t="s">
        <v>24993</v>
      </c>
      <c r="J228" t="s">
        <v>24994</v>
      </c>
      <c r="K228" t="s">
        <v>923</v>
      </c>
      <c r="L228" t="s">
        <v>24995</v>
      </c>
      <c r="M228" t="s">
        <v>24996</v>
      </c>
      <c r="N228" t="s">
        <v>752</v>
      </c>
      <c r="O228" t="s">
        <v>743</v>
      </c>
      <c r="P228" t="s">
        <v>744</v>
      </c>
      <c r="Q228" t="s">
        <v>745</v>
      </c>
      <c r="R228" t="s">
        <v>640</v>
      </c>
      <c r="S228" t="s">
        <v>24997</v>
      </c>
      <c r="T228" t="s">
        <v>24998</v>
      </c>
    </row>
    <row r="229" spans="1:20" x14ac:dyDescent="0.25">
      <c r="A229" t="s">
        <v>601</v>
      </c>
      <c r="B229" t="s">
        <v>602</v>
      </c>
      <c r="C229">
        <v>139</v>
      </c>
      <c r="D229">
        <v>1</v>
      </c>
      <c r="E229" t="s">
        <v>24999</v>
      </c>
      <c r="F229">
        <v>99</v>
      </c>
      <c r="G229">
        <v>0</v>
      </c>
      <c r="H229" t="s">
        <v>751</v>
      </c>
      <c r="I229" t="s">
        <v>25000</v>
      </c>
      <c r="J229" t="s">
        <v>25001</v>
      </c>
      <c r="K229" t="s">
        <v>4320</v>
      </c>
      <c r="L229" t="s">
        <v>25002</v>
      </c>
      <c r="M229" t="s">
        <v>25003</v>
      </c>
      <c r="N229" t="s">
        <v>752</v>
      </c>
      <c r="O229" t="s">
        <v>753</v>
      </c>
      <c r="P229" t="s">
        <v>744</v>
      </c>
      <c r="Q229" t="s">
        <v>745</v>
      </c>
      <c r="R229" t="s">
        <v>640</v>
      </c>
      <c r="S229" t="s">
        <v>25004</v>
      </c>
      <c r="T229" t="s">
        <v>25003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25005</v>
      </c>
      <c r="F230">
        <v>100</v>
      </c>
      <c r="G230">
        <v>0</v>
      </c>
      <c r="H230" t="s">
        <v>637</v>
      </c>
      <c r="I230" t="s">
        <v>16705</v>
      </c>
      <c r="J230" t="s">
        <v>674</v>
      </c>
      <c r="K230" t="s">
        <v>639</v>
      </c>
      <c r="L230" t="s">
        <v>640</v>
      </c>
      <c r="M230" t="s">
        <v>25006</v>
      </c>
      <c r="N230" t="s">
        <v>639</v>
      </c>
      <c r="O230" t="s">
        <v>641</v>
      </c>
      <c r="P230" t="s">
        <v>5</v>
      </c>
      <c r="Q230" t="s">
        <v>642</v>
      </c>
      <c r="R230" t="s">
        <v>25007</v>
      </c>
      <c r="S230" t="s">
        <v>25008</v>
      </c>
      <c r="T230" t="s">
        <v>25006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25009</v>
      </c>
      <c r="F231">
        <v>100</v>
      </c>
      <c r="G231">
        <v>0</v>
      </c>
      <c r="H231" t="s">
        <v>637</v>
      </c>
      <c r="I231" t="s">
        <v>25010</v>
      </c>
      <c r="J231" t="s">
        <v>646</v>
      </c>
      <c r="K231" t="s">
        <v>639</v>
      </c>
      <c r="L231" t="s">
        <v>640</v>
      </c>
      <c r="M231" t="s">
        <v>25011</v>
      </c>
      <c r="N231" t="s">
        <v>639</v>
      </c>
      <c r="O231" t="s">
        <v>647</v>
      </c>
      <c r="P231" t="s">
        <v>5</v>
      </c>
      <c r="Q231" t="s">
        <v>648</v>
      </c>
      <c r="R231" t="s">
        <v>640</v>
      </c>
      <c r="S231" t="s">
        <v>25012</v>
      </c>
      <c r="T231" t="s">
        <v>24996</v>
      </c>
    </row>
    <row r="232" spans="1:20" x14ac:dyDescent="0.25">
      <c r="A232" t="s">
        <v>147</v>
      </c>
      <c r="B232" t="s">
        <v>148</v>
      </c>
      <c r="C232">
        <v>33.333333333333336</v>
      </c>
      <c r="D232">
        <v>3</v>
      </c>
      <c r="E232" t="s">
        <v>25013</v>
      </c>
      <c r="F232">
        <v>100</v>
      </c>
      <c r="G232">
        <v>0</v>
      </c>
      <c r="H232" t="s">
        <v>637</v>
      </c>
      <c r="I232" t="s">
        <v>25014</v>
      </c>
      <c r="J232" t="s">
        <v>756</v>
      </c>
      <c r="K232" t="s">
        <v>639</v>
      </c>
      <c r="L232" t="s">
        <v>640</v>
      </c>
      <c r="M232" t="s">
        <v>25015</v>
      </c>
      <c r="N232" t="s">
        <v>639</v>
      </c>
      <c r="O232" t="s">
        <v>641</v>
      </c>
      <c r="P232" t="s">
        <v>5</v>
      </c>
      <c r="Q232" t="s">
        <v>642</v>
      </c>
      <c r="R232" t="s">
        <v>25016</v>
      </c>
      <c r="S232" t="s">
        <v>25017</v>
      </c>
      <c r="T232" t="s">
        <v>25015</v>
      </c>
    </row>
    <row r="233" spans="1:20" x14ac:dyDescent="0.25">
      <c r="A233" t="s">
        <v>239</v>
      </c>
      <c r="B233" t="s">
        <v>245</v>
      </c>
      <c r="C233">
        <v>159</v>
      </c>
      <c r="D233">
        <v>1</v>
      </c>
      <c r="E233" t="s">
        <v>25018</v>
      </c>
      <c r="F233">
        <v>99</v>
      </c>
      <c r="G233">
        <v>0</v>
      </c>
      <c r="H233" t="s">
        <v>637</v>
      </c>
      <c r="I233" t="s">
        <v>25019</v>
      </c>
      <c r="J233" t="s">
        <v>653</v>
      </c>
      <c r="K233" t="s">
        <v>639</v>
      </c>
      <c r="L233" t="s">
        <v>640</v>
      </c>
      <c r="M233" t="s">
        <v>25020</v>
      </c>
      <c r="N233" t="s">
        <v>639</v>
      </c>
      <c r="O233" t="s">
        <v>641</v>
      </c>
      <c r="P233" t="s">
        <v>5</v>
      </c>
      <c r="Q233" t="s">
        <v>642</v>
      </c>
      <c r="R233" t="s">
        <v>640</v>
      </c>
      <c r="S233" t="s">
        <v>25021</v>
      </c>
      <c r="T233" t="s">
        <v>25015</v>
      </c>
    </row>
    <row r="234" spans="1:20" x14ac:dyDescent="0.25">
      <c r="A234" t="s">
        <v>601</v>
      </c>
      <c r="B234" t="s">
        <v>602</v>
      </c>
      <c r="C234">
        <v>139</v>
      </c>
      <c r="D234">
        <v>1</v>
      </c>
      <c r="E234" t="s">
        <v>25022</v>
      </c>
      <c r="F234">
        <v>198</v>
      </c>
      <c r="G234">
        <v>0</v>
      </c>
      <c r="H234" t="s">
        <v>751</v>
      </c>
      <c r="I234" t="s">
        <v>25023</v>
      </c>
      <c r="J234" t="s">
        <v>25024</v>
      </c>
      <c r="K234" t="s">
        <v>25025</v>
      </c>
      <c r="L234" t="s">
        <v>25026</v>
      </c>
      <c r="M234" t="s">
        <v>25015</v>
      </c>
      <c r="N234" t="s">
        <v>752</v>
      </c>
      <c r="O234" t="s">
        <v>753</v>
      </c>
      <c r="P234" t="s">
        <v>744</v>
      </c>
      <c r="Q234" t="s">
        <v>745</v>
      </c>
      <c r="R234" t="s">
        <v>640</v>
      </c>
      <c r="S234" t="s">
        <v>25027</v>
      </c>
      <c r="T234" t="s">
        <v>25020</v>
      </c>
    </row>
    <row r="235" spans="1:20" x14ac:dyDescent="0.25">
      <c r="A235" t="s">
        <v>240</v>
      </c>
      <c r="B235" t="s">
        <v>246</v>
      </c>
      <c r="C235">
        <v>139</v>
      </c>
      <c r="D235">
        <v>1</v>
      </c>
      <c r="E235" t="s">
        <v>25022</v>
      </c>
      <c r="F235">
        <v>198</v>
      </c>
      <c r="G235">
        <v>0</v>
      </c>
      <c r="H235" t="s">
        <v>751</v>
      </c>
      <c r="I235" t="s">
        <v>25023</v>
      </c>
      <c r="J235" t="s">
        <v>25024</v>
      </c>
      <c r="K235" t="s">
        <v>25025</v>
      </c>
      <c r="L235" t="s">
        <v>25026</v>
      </c>
      <c r="M235" t="s">
        <v>25015</v>
      </c>
      <c r="N235" t="s">
        <v>752</v>
      </c>
      <c r="O235" t="s">
        <v>753</v>
      </c>
      <c r="P235" t="s">
        <v>744</v>
      </c>
      <c r="Q235" t="s">
        <v>745</v>
      </c>
      <c r="R235" t="s">
        <v>640</v>
      </c>
      <c r="S235" t="s">
        <v>25027</v>
      </c>
      <c r="T235" t="s">
        <v>25020</v>
      </c>
    </row>
    <row r="236" spans="1:20" x14ac:dyDescent="0.25">
      <c r="A236" t="s">
        <v>601</v>
      </c>
      <c r="B236" t="s">
        <v>602</v>
      </c>
      <c r="C236">
        <v>159</v>
      </c>
      <c r="D236">
        <v>1</v>
      </c>
      <c r="E236" t="s">
        <v>25028</v>
      </c>
      <c r="F236">
        <v>99</v>
      </c>
      <c r="G236">
        <v>0</v>
      </c>
      <c r="H236" t="s">
        <v>637</v>
      </c>
      <c r="I236" t="s">
        <v>25029</v>
      </c>
      <c r="J236" t="s">
        <v>653</v>
      </c>
      <c r="K236" t="s">
        <v>639</v>
      </c>
      <c r="L236" t="s">
        <v>640</v>
      </c>
      <c r="M236" t="s">
        <v>25030</v>
      </c>
      <c r="N236" t="s">
        <v>639</v>
      </c>
      <c r="O236" t="s">
        <v>641</v>
      </c>
      <c r="P236" t="s">
        <v>5</v>
      </c>
      <c r="Q236" t="s">
        <v>642</v>
      </c>
      <c r="R236" t="s">
        <v>640</v>
      </c>
      <c r="S236" t="s">
        <v>25031</v>
      </c>
      <c r="T236" t="s">
        <v>25030</v>
      </c>
    </row>
    <row r="237" spans="1:20" x14ac:dyDescent="0.25">
      <c r="A237" t="s">
        <v>601</v>
      </c>
      <c r="B237" t="s">
        <v>602</v>
      </c>
      <c r="C237">
        <v>159</v>
      </c>
      <c r="D237">
        <v>1</v>
      </c>
      <c r="E237" t="s">
        <v>25032</v>
      </c>
      <c r="F237">
        <v>99</v>
      </c>
      <c r="G237">
        <v>0</v>
      </c>
      <c r="H237" t="s">
        <v>637</v>
      </c>
      <c r="I237" t="s">
        <v>25033</v>
      </c>
      <c r="J237" t="s">
        <v>664</v>
      </c>
      <c r="K237" t="s">
        <v>639</v>
      </c>
      <c r="L237" t="s">
        <v>640</v>
      </c>
      <c r="M237" t="s">
        <v>25034</v>
      </c>
      <c r="N237" t="s">
        <v>639</v>
      </c>
      <c r="O237" t="s">
        <v>647</v>
      </c>
      <c r="P237" t="s">
        <v>5</v>
      </c>
      <c r="Q237" t="s">
        <v>648</v>
      </c>
      <c r="R237" t="s">
        <v>640</v>
      </c>
      <c r="S237" t="s">
        <v>25035</v>
      </c>
      <c r="T237" t="s">
        <v>25036</v>
      </c>
    </row>
    <row r="238" spans="1:20" x14ac:dyDescent="0.25">
      <c r="A238" t="s">
        <v>240</v>
      </c>
      <c r="B238" t="s">
        <v>246</v>
      </c>
      <c r="C238">
        <v>159</v>
      </c>
      <c r="D238">
        <v>1</v>
      </c>
      <c r="E238" t="s">
        <v>25037</v>
      </c>
      <c r="F238">
        <v>99</v>
      </c>
      <c r="G238">
        <v>0</v>
      </c>
      <c r="H238" t="s">
        <v>637</v>
      </c>
      <c r="I238" t="s">
        <v>25033</v>
      </c>
      <c r="J238" t="s">
        <v>664</v>
      </c>
      <c r="K238" t="s">
        <v>639</v>
      </c>
      <c r="L238" t="s">
        <v>640</v>
      </c>
      <c r="M238" t="s">
        <v>25036</v>
      </c>
      <c r="N238" t="s">
        <v>639</v>
      </c>
      <c r="O238" t="s">
        <v>647</v>
      </c>
      <c r="P238" t="s">
        <v>5</v>
      </c>
      <c r="Q238" t="s">
        <v>648</v>
      </c>
      <c r="R238" t="s">
        <v>640</v>
      </c>
      <c r="S238" t="s">
        <v>25038</v>
      </c>
      <c r="T238" t="s">
        <v>25039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25040</v>
      </c>
      <c r="F239">
        <v>100</v>
      </c>
      <c r="G239">
        <v>0</v>
      </c>
      <c r="H239" t="s">
        <v>637</v>
      </c>
      <c r="I239" t="s">
        <v>25041</v>
      </c>
      <c r="J239" t="s">
        <v>659</v>
      </c>
      <c r="K239" t="s">
        <v>639</v>
      </c>
      <c r="L239" t="s">
        <v>640</v>
      </c>
      <c r="M239" t="s">
        <v>25042</v>
      </c>
      <c r="N239" t="s">
        <v>639</v>
      </c>
      <c r="O239" t="s">
        <v>641</v>
      </c>
      <c r="P239" t="s">
        <v>5</v>
      </c>
      <c r="Q239" t="s">
        <v>642</v>
      </c>
      <c r="R239" t="s">
        <v>640</v>
      </c>
      <c r="S239" t="s">
        <v>25043</v>
      </c>
      <c r="T239" t="s">
        <v>25042</v>
      </c>
    </row>
    <row r="240" spans="1:20" x14ac:dyDescent="0.25">
      <c r="A240" t="s">
        <v>240</v>
      </c>
      <c r="B240" t="s">
        <v>246</v>
      </c>
      <c r="C240">
        <v>159</v>
      </c>
      <c r="D240">
        <v>1</v>
      </c>
      <c r="E240" t="s">
        <v>25044</v>
      </c>
      <c r="F240">
        <v>99</v>
      </c>
      <c r="G240">
        <v>0</v>
      </c>
      <c r="H240" t="s">
        <v>637</v>
      </c>
      <c r="I240" t="s">
        <v>25045</v>
      </c>
      <c r="J240" t="s">
        <v>644</v>
      </c>
      <c r="K240" t="s">
        <v>639</v>
      </c>
      <c r="L240" t="s">
        <v>640</v>
      </c>
      <c r="M240" t="s">
        <v>25046</v>
      </c>
      <c r="N240" t="s">
        <v>639</v>
      </c>
      <c r="O240" t="s">
        <v>641</v>
      </c>
      <c r="P240" t="s">
        <v>5</v>
      </c>
      <c r="Q240" t="s">
        <v>642</v>
      </c>
      <c r="R240" t="s">
        <v>640</v>
      </c>
      <c r="S240" t="s">
        <v>25047</v>
      </c>
      <c r="T240" t="s">
        <v>25046</v>
      </c>
    </row>
    <row r="241" spans="1:20" x14ac:dyDescent="0.25">
      <c r="A241" t="s">
        <v>601</v>
      </c>
      <c r="B241" t="s">
        <v>602</v>
      </c>
      <c r="C241">
        <v>139</v>
      </c>
      <c r="D241">
        <v>1</v>
      </c>
      <c r="E241" t="s">
        <v>25048</v>
      </c>
      <c r="F241">
        <v>199</v>
      </c>
      <c r="G241">
        <v>0</v>
      </c>
      <c r="H241" t="s">
        <v>751</v>
      </c>
      <c r="I241" t="s">
        <v>25049</v>
      </c>
      <c r="J241" t="s">
        <v>25050</v>
      </c>
      <c r="K241" t="s">
        <v>13043</v>
      </c>
      <c r="L241" t="s">
        <v>25051</v>
      </c>
      <c r="M241" t="s">
        <v>25052</v>
      </c>
      <c r="N241" t="s">
        <v>752</v>
      </c>
      <c r="O241" t="s">
        <v>743</v>
      </c>
      <c r="P241" t="s">
        <v>744</v>
      </c>
      <c r="Q241" t="s">
        <v>745</v>
      </c>
      <c r="R241" t="s">
        <v>640</v>
      </c>
      <c r="S241" t="s">
        <v>25053</v>
      </c>
      <c r="T241" t="s">
        <v>25054</v>
      </c>
    </row>
    <row r="242" spans="1:20" x14ac:dyDescent="0.25">
      <c r="A242" t="s">
        <v>240</v>
      </c>
      <c r="B242" t="s">
        <v>246</v>
      </c>
      <c r="C242">
        <v>139</v>
      </c>
      <c r="D242">
        <v>1</v>
      </c>
      <c r="E242" t="s">
        <v>25048</v>
      </c>
      <c r="F242">
        <v>199</v>
      </c>
      <c r="G242">
        <v>0</v>
      </c>
      <c r="H242" t="s">
        <v>751</v>
      </c>
      <c r="I242" t="s">
        <v>25049</v>
      </c>
      <c r="J242" t="s">
        <v>25050</v>
      </c>
      <c r="K242" t="s">
        <v>13043</v>
      </c>
      <c r="L242" t="s">
        <v>25051</v>
      </c>
      <c r="M242" t="s">
        <v>25052</v>
      </c>
      <c r="N242" t="s">
        <v>752</v>
      </c>
      <c r="O242" t="s">
        <v>743</v>
      </c>
      <c r="P242" t="s">
        <v>744</v>
      </c>
      <c r="Q242" t="s">
        <v>745</v>
      </c>
      <c r="R242" t="s">
        <v>640</v>
      </c>
      <c r="S242" t="s">
        <v>25053</v>
      </c>
      <c r="T242" t="s">
        <v>25054</v>
      </c>
    </row>
    <row r="243" spans="1:20" x14ac:dyDescent="0.25">
      <c r="A243" t="s">
        <v>18</v>
      </c>
      <c r="B243" t="s">
        <v>19</v>
      </c>
      <c r="C243">
        <v>66.666666666666671</v>
      </c>
      <c r="D243">
        <v>3</v>
      </c>
      <c r="E243" t="s">
        <v>25055</v>
      </c>
      <c r="F243">
        <v>100</v>
      </c>
      <c r="G243">
        <v>0</v>
      </c>
      <c r="H243" t="s">
        <v>637</v>
      </c>
      <c r="I243" t="s">
        <v>23094</v>
      </c>
      <c r="J243" t="s">
        <v>658</v>
      </c>
      <c r="K243" t="s">
        <v>639</v>
      </c>
      <c r="L243" t="s">
        <v>640</v>
      </c>
      <c r="M243" t="s">
        <v>25056</v>
      </c>
      <c r="N243" t="s">
        <v>639</v>
      </c>
      <c r="O243" t="s">
        <v>641</v>
      </c>
      <c r="P243" t="s">
        <v>5</v>
      </c>
      <c r="Q243" t="s">
        <v>642</v>
      </c>
      <c r="R243" t="s">
        <v>640</v>
      </c>
      <c r="S243" t="s">
        <v>25057</v>
      </c>
      <c r="T243" t="s">
        <v>25056</v>
      </c>
    </row>
    <row r="244" spans="1:20" x14ac:dyDescent="0.25">
      <c r="A244" t="s">
        <v>22</v>
      </c>
      <c r="B244" t="s">
        <v>27</v>
      </c>
      <c r="C244">
        <v>120</v>
      </c>
      <c r="D244">
        <v>1</v>
      </c>
      <c r="E244" t="s">
        <v>25058</v>
      </c>
      <c r="F244">
        <v>129</v>
      </c>
      <c r="G244">
        <v>29</v>
      </c>
      <c r="H244" t="s">
        <v>637</v>
      </c>
      <c r="I244" t="s">
        <v>25059</v>
      </c>
      <c r="J244" t="s">
        <v>719</v>
      </c>
      <c r="K244" t="s">
        <v>639</v>
      </c>
      <c r="L244" t="s">
        <v>640</v>
      </c>
      <c r="M244" t="s">
        <v>25060</v>
      </c>
      <c r="N244" t="s">
        <v>639</v>
      </c>
      <c r="O244" t="s">
        <v>641</v>
      </c>
      <c r="P244" t="s">
        <v>5</v>
      </c>
      <c r="Q244" t="s">
        <v>642</v>
      </c>
      <c r="R244" t="s">
        <v>640</v>
      </c>
      <c r="S244" t="s">
        <v>25061</v>
      </c>
      <c r="T244" t="s">
        <v>25060</v>
      </c>
    </row>
    <row r="245" spans="1:20" x14ac:dyDescent="0.25">
      <c r="A245" t="s">
        <v>18</v>
      </c>
      <c r="B245" t="s">
        <v>19</v>
      </c>
      <c r="C245">
        <v>66.666666666666671</v>
      </c>
      <c r="D245">
        <v>3</v>
      </c>
      <c r="E245" t="s">
        <v>25062</v>
      </c>
      <c r="F245">
        <v>268</v>
      </c>
      <c r="G245">
        <v>0</v>
      </c>
      <c r="H245" t="s">
        <v>649</v>
      </c>
      <c r="I245" t="s">
        <v>17608</v>
      </c>
      <c r="J245" t="s">
        <v>17609</v>
      </c>
      <c r="K245" t="s">
        <v>4320</v>
      </c>
      <c r="L245" t="s">
        <v>934</v>
      </c>
      <c r="M245" t="s">
        <v>25063</v>
      </c>
      <c r="N245" t="s">
        <v>639</v>
      </c>
      <c r="O245" t="s">
        <v>651</v>
      </c>
      <c r="P245" t="s">
        <v>26</v>
      </c>
      <c r="Q245" t="s">
        <v>652</v>
      </c>
      <c r="R245" t="s">
        <v>640</v>
      </c>
      <c r="S245" t="s">
        <v>25064</v>
      </c>
      <c r="T245" t="s">
        <v>25065</v>
      </c>
    </row>
    <row r="246" spans="1:20" x14ac:dyDescent="0.25">
      <c r="A246" t="s">
        <v>601</v>
      </c>
      <c r="B246" t="s">
        <v>602</v>
      </c>
      <c r="C246">
        <v>139</v>
      </c>
      <c r="D246">
        <v>1</v>
      </c>
      <c r="E246" t="s">
        <v>25062</v>
      </c>
      <c r="F246">
        <v>268</v>
      </c>
      <c r="G246">
        <v>0</v>
      </c>
      <c r="H246" t="s">
        <v>649</v>
      </c>
      <c r="I246" t="s">
        <v>17608</v>
      </c>
      <c r="J246" t="s">
        <v>17609</v>
      </c>
      <c r="K246" t="s">
        <v>4320</v>
      </c>
      <c r="L246" t="s">
        <v>934</v>
      </c>
      <c r="M246" t="s">
        <v>25063</v>
      </c>
      <c r="N246" t="s">
        <v>639</v>
      </c>
      <c r="O246" t="s">
        <v>651</v>
      </c>
      <c r="P246" t="s">
        <v>26</v>
      </c>
      <c r="Q246" t="s">
        <v>652</v>
      </c>
      <c r="R246" t="s">
        <v>640</v>
      </c>
      <c r="S246" t="s">
        <v>25064</v>
      </c>
      <c r="T246" t="s">
        <v>25065</v>
      </c>
    </row>
    <row r="247" spans="1:20" x14ac:dyDescent="0.25">
      <c r="A247" t="s">
        <v>209</v>
      </c>
      <c r="B247" t="s">
        <v>25066</v>
      </c>
      <c r="C247">
        <v>0</v>
      </c>
      <c r="D247">
        <v>5</v>
      </c>
      <c r="E247" t="s">
        <v>25067</v>
      </c>
      <c r="F247">
        <v>0</v>
      </c>
      <c r="G247">
        <v>0</v>
      </c>
      <c r="H247" t="s">
        <v>649</v>
      </c>
      <c r="I247" t="s">
        <v>25068</v>
      </c>
      <c r="J247" t="s">
        <v>25069</v>
      </c>
      <c r="K247" t="s">
        <v>944</v>
      </c>
      <c r="L247" t="s">
        <v>25070</v>
      </c>
      <c r="M247" t="s">
        <v>25071</v>
      </c>
      <c r="N247" t="s">
        <v>752</v>
      </c>
      <c r="O247" t="s">
        <v>743</v>
      </c>
      <c r="P247" t="s">
        <v>744</v>
      </c>
      <c r="Q247" t="s">
        <v>745</v>
      </c>
      <c r="R247" t="s">
        <v>25072</v>
      </c>
      <c r="S247" t="s">
        <v>25073</v>
      </c>
      <c r="T247" t="s">
        <v>25071</v>
      </c>
    </row>
    <row r="248" spans="1:20" x14ac:dyDescent="0.25">
      <c r="A248" t="s">
        <v>147</v>
      </c>
      <c r="B248" t="s">
        <v>148</v>
      </c>
      <c r="C248">
        <v>50</v>
      </c>
      <c r="D248">
        <v>6</v>
      </c>
      <c r="E248" t="s">
        <v>25074</v>
      </c>
      <c r="F248">
        <v>200</v>
      </c>
      <c r="G248">
        <v>0</v>
      </c>
      <c r="H248" t="s">
        <v>637</v>
      </c>
      <c r="I248" t="s">
        <v>913</v>
      </c>
      <c r="J248" t="s">
        <v>646</v>
      </c>
      <c r="K248" t="s">
        <v>639</v>
      </c>
      <c r="L248" t="s">
        <v>640</v>
      </c>
      <c r="M248" t="s">
        <v>25075</v>
      </c>
      <c r="N248" t="s">
        <v>639</v>
      </c>
      <c r="O248" t="s">
        <v>641</v>
      </c>
      <c r="P248" t="s">
        <v>5</v>
      </c>
      <c r="Q248" t="s">
        <v>642</v>
      </c>
      <c r="R248" t="s">
        <v>640</v>
      </c>
      <c r="S248" t="s">
        <v>25076</v>
      </c>
      <c r="T248" t="s">
        <v>25075</v>
      </c>
    </row>
    <row r="249" spans="1:20" x14ac:dyDescent="0.25">
      <c r="A249" t="s">
        <v>291</v>
      </c>
      <c r="B249" t="s">
        <v>292</v>
      </c>
      <c r="C249">
        <v>0</v>
      </c>
      <c r="D249">
        <v>4</v>
      </c>
      <c r="E249" t="s">
        <v>25077</v>
      </c>
      <c r="F249">
        <v>0</v>
      </c>
      <c r="G249">
        <v>0</v>
      </c>
      <c r="H249" t="s">
        <v>649</v>
      </c>
      <c r="I249" t="s">
        <v>17699</v>
      </c>
      <c r="J249" t="s">
        <v>17700</v>
      </c>
      <c r="K249" t="s">
        <v>886</v>
      </c>
      <c r="L249" t="s">
        <v>17701</v>
      </c>
      <c r="M249" t="s">
        <v>25075</v>
      </c>
      <c r="N249" t="s">
        <v>752</v>
      </c>
      <c r="O249" t="s">
        <v>743</v>
      </c>
      <c r="P249" t="s">
        <v>744</v>
      </c>
      <c r="Q249" t="s">
        <v>745</v>
      </c>
      <c r="R249" t="s">
        <v>25078</v>
      </c>
      <c r="S249" t="s">
        <v>25079</v>
      </c>
      <c r="T249" t="s">
        <v>25075</v>
      </c>
    </row>
    <row r="250" spans="1:20" x14ac:dyDescent="0.25">
      <c r="A250" t="s">
        <v>601</v>
      </c>
      <c r="B250" t="s">
        <v>602</v>
      </c>
      <c r="C250">
        <v>139</v>
      </c>
      <c r="D250">
        <v>1</v>
      </c>
      <c r="E250" t="s">
        <v>25080</v>
      </c>
      <c r="F250">
        <v>215</v>
      </c>
      <c r="G250">
        <v>0</v>
      </c>
      <c r="H250" t="s">
        <v>751</v>
      </c>
      <c r="I250" t="s">
        <v>25081</v>
      </c>
      <c r="J250" t="s">
        <v>25082</v>
      </c>
      <c r="K250" t="s">
        <v>25083</v>
      </c>
      <c r="L250" t="s">
        <v>25084</v>
      </c>
      <c r="M250" t="s">
        <v>25085</v>
      </c>
      <c r="N250" t="s">
        <v>752</v>
      </c>
      <c r="O250" t="s">
        <v>743</v>
      </c>
      <c r="P250" t="s">
        <v>744</v>
      </c>
      <c r="Q250" t="s">
        <v>745</v>
      </c>
      <c r="R250" t="s">
        <v>640</v>
      </c>
      <c r="S250" t="s">
        <v>25086</v>
      </c>
      <c r="T250" t="s">
        <v>25087</v>
      </c>
    </row>
    <row r="251" spans="1:20" x14ac:dyDescent="0.25">
      <c r="A251" t="s">
        <v>240</v>
      </c>
      <c r="B251" t="s">
        <v>246</v>
      </c>
      <c r="C251">
        <v>139</v>
      </c>
      <c r="D251">
        <v>1</v>
      </c>
      <c r="E251" t="s">
        <v>25080</v>
      </c>
      <c r="F251">
        <v>215</v>
      </c>
      <c r="G251">
        <v>0</v>
      </c>
      <c r="H251" t="s">
        <v>751</v>
      </c>
      <c r="I251" t="s">
        <v>25081</v>
      </c>
      <c r="J251" t="s">
        <v>25082</v>
      </c>
      <c r="K251" t="s">
        <v>25083</v>
      </c>
      <c r="L251" t="s">
        <v>25084</v>
      </c>
      <c r="M251" t="s">
        <v>25085</v>
      </c>
      <c r="N251" t="s">
        <v>752</v>
      </c>
      <c r="O251" t="s">
        <v>743</v>
      </c>
      <c r="P251" t="s">
        <v>744</v>
      </c>
      <c r="Q251" t="s">
        <v>745</v>
      </c>
      <c r="R251" t="s">
        <v>640</v>
      </c>
      <c r="S251" t="s">
        <v>25086</v>
      </c>
      <c r="T251" t="s">
        <v>25087</v>
      </c>
    </row>
    <row r="252" spans="1:20" x14ac:dyDescent="0.25">
      <c r="A252" t="s">
        <v>240</v>
      </c>
      <c r="B252" t="s">
        <v>246</v>
      </c>
      <c r="C252">
        <v>139</v>
      </c>
      <c r="D252">
        <v>2</v>
      </c>
      <c r="E252" t="s">
        <v>25088</v>
      </c>
      <c r="F252">
        <v>215</v>
      </c>
      <c r="G252">
        <v>0</v>
      </c>
      <c r="H252" t="s">
        <v>751</v>
      </c>
      <c r="I252" t="s">
        <v>25089</v>
      </c>
      <c r="J252" t="s">
        <v>25090</v>
      </c>
      <c r="K252" t="s">
        <v>5400</v>
      </c>
      <c r="L252" t="s">
        <v>25091</v>
      </c>
      <c r="M252" t="s">
        <v>25092</v>
      </c>
      <c r="N252" t="s">
        <v>752</v>
      </c>
      <c r="O252" t="s">
        <v>753</v>
      </c>
      <c r="P252" t="s">
        <v>744</v>
      </c>
      <c r="Q252" t="s">
        <v>745</v>
      </c>
      <c r="R252" t="s">
        <v>640</v>
      </c>
      <c r="S252" t="s">
        <v>25093</v>
      </c>
      <c r="T252" t="s">
        <v>25094</v>
      </c>
    </row>
    <row r="253" spans="1:20" x14ac:dyDescent="0.25">
      <c r="A253" t="s">
        <v>147</v>
      </c>
      <c r="B253" t="s">
        <v>148</v>
      </c>
      <c r="C253">
        <v>50</v>
      </c>
      <c r="D253">
        <v>6</v>
      </c>
      <c r="E253" t="s">
        <v>25095</v>
      </c>
      <c r="F253">
        <v>200</v>
      </c>
      <c r="G253">
        <v>0</v>
      </c>
      <c r="H253" t="s">
        <v>637</v>
      </c>
      <c r="I253" t="s">
        <v>25096</v>
      </c>
      <c r="J253" t="s">
        <v>663</v>
      </c>
      <c r="K253" t="s">
        <v>639</v>
      </c>
      <c r="L253" t="s">
        <v>640</v>
      </c>
      <c r="M253" t="s">
        <v>25097</v>
      </c>
      <c r="N253" t="s">
        <v>639</v>
      </c>
      <c r="O253" t="s">
        <v>647</v>
      </c>
      <c r="P253" t="s">
        <v>5</v>
      </c>
      <c r="Q253" t="s">
        <v>648</v>
      </c>
      <c r="R253" t="s">
        <v>640</v>
      </c>
      <c r="S253" t="s">
        <v>25098</v>
      </c>
      <c r="T253" t="s">
        <v>25099</v>
      </c>
    </row>
    <row r="254" spans="1:20" x14ac:dyDescent="0.25">
      <c r="A254" t="s">
        <v>601</v>
      </c>
      <c r="B254" t="s">
        <v>602</v>
      </c>
      <c r="C254">
        <v>139</v>
      </c>
      <c r="D254">
        <v>2</v>
      </c>
      <c r="E254" t="s">
        <v>25100</v>
      </c>
      <c r="F254">
        <v>215</v>
      </c>
      <c r="G254">
        <v>0</v>
      </c>
      <c r="H254" t="s">
        <v>751</v>
      </c>
      <c r="I254" t="s">
        <v>25101</v>
      </c>
      <c r="J254" t="s">
        <v>25102</v>
      </c>
      <c r="K254" t="s">
        <v>5063</v>
      </c>
      <c r="L254" t="s">
        <v>25103</v>
      </c>
      <c r="M254" t="s">
        <v>25104</v>
      </c>
      <c r="N254" t="s">
        <v>752</v>
      </c>
      <c r="O254" t="s">
        <v>753</v>
      </c>
      <c r="P254" t="s">
        <v>744</v>
      </c>
      <c r="Q254" t="s">
        <v>745</v>
      </c>
      <c r="R254" t="s">
        <v>640</v>
      </c>
      <c r="S254" t="s">
        <v>25105</v>
      </c>
      <c r="T254" t="s">
        <v>25104</v>
      </c>
    </row>
    <row r="255" spans="1:20" x14ac:dyDescent="0.25">
      <c r="A255" t="s">
        <v>601</v>
      </c>
      <c r="B255" t="s">
        <v>602</v>
      </c>
      <c r="C255">
        <v>139</v>
      </c>
      <c r="D255">
        <v>1</v>
      </c>
      <c r="E255" t="s">
        <v>25106</v>
      </c>
      <c r="F255">
        <v>215</v>
      </c>
      <c r="G255">
        <v>0</v>
      </c>
      <c r="H255" t="s">
        <v>751</v>
      </c>
      <c r="I255" t="s">
        <v>25107</v>
      </c>
      <c r="J255" t="s">
        <v>25108</v>
      </c>
      <c r="K255" t="s">
        <v>4718</v>
      </c>
      <c r="L255" t="s">
        <v>25109</v>
      </c>
      <c r="M255" t="s">
        <v>25110</v>
      </c>
      <c r="N255" t="s">
        <v>752</v>
      </c>
      <c r="O255" t="s">
        <v>753</v>
      </c>
      <c r="P255" t="s">
        <v>744</v>
      </c>
      <c r="Q255" t="s">
        <v>745</v>
      </c>
      <c r="R255" t="s">
        <v>640</v>
      </c>
      <c r="S255" t="s">
        <v>25111</v>
      </c>
      <c r="T255" t="s">
        <v>25110</v>
      </c>
    </row>
    <row r="256" spans="1:20" x14ac:dyDescent="0.25">
      <c r="A256" t="s">
        <v>240</v>
      </c>
      <c r="B256" t="s">
        <v>246</v>
      </c>
      <c r="C256">
        <v>139</v>
      </c>
      <c r="D256">
        <v>1</v>
      </c>
      <c r="E256" t="s">
        <v>25106</v>
      </c>
      <c r="F256">
        <v>215</v>
      </c>
      <c r="G256">
        <v>0</v>
      </c>
      <c r="H256" t="s">
        <v>751</v>
      </c>
      <c r="I256" t="s">
        <v>25107</v>
      </c>
      <c r="J256" t="s">
        <v>25108</v>
      </c>
      <c r="K256" t="s">
        <v>4718</v>
      </c>
      <c r="L256" t="s">
        <v>25109</v>
      </c>
      <c r="M256" t="s">
        <v>25110</v>
      </c>
      <c r="N256" t="s">
        <v>752</v>
      </c>
      <c r="O256" t="s">
        <v>753</v>
      </c>
      <c r="P256" t="s">
        <v>744</v>
      </c>
      <c r="Q256" t="s">
        <v>745</v>
      </c>
      <c r="R256" t="s">
        <v>640</v>
      </c>
      <c r="S256" t="s">
        <v>25111</v>
      </c>
      <c r="T256" t="s">
        <v>25110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25112</v>
      </c>
      <c r="F257">
        <v>278</v>
      </c>
      <c r="G257">
        <v>0</v>
      </c>
      <c r="H257" t="s">
        <v>637</v>
      </c>
      <c r="I257" t="s">
        <v>25113</v>
      </c>
      <c r="J257" t="s">
        <v>735</v>
      </c>
      <c r="K257" t="s">
        <v>639</v>
      </c>
      <c r="L257" t="s">
        <v>640</v>
      </c>
      <c r="M257" t="s">
        <v>25114</v>
      </c>
      <c r="N257" t="s">
        <v>639</v>
      </c>
      <c r="O257" t="s">
        <v>641</v>
      </c>
      <c r="P257" t="s">
        <v>5</v>
      </c>
      <c r="Q257" t="s">
        <v>642</v>
      </c>
      <c r="R257" t="s">
        <v>640</v>
      </c>
      <c r="S257" t="s">
        <v>25115</v>
      </c>
      <c r="T257" t="s">
        <v>25114</v>
      </c>
    </row>
    <row r="258" spans="1:20" x14ac:dyDescent="0.25">
      <c r="A258" t="s">
        <v>19363</v>
      </c>
      <c r="B258" t="s">
        <v>19364</v>
      </c>
      <c r="C258">
        <v>39</v>
      </c>
      <c r="D258">
        <v>2</v>
      </c>
      <c r="E258" t="s">
        <v>25112</v>
      </c>
      <c r="F258">
        <v>278</v>
      </c>
      <c r="G258">
        <v>0</v>
      </c>
      <c r="H258" t="s">
        <v>637</v>
      </c>
      <c r="I258" t="s">
        <v>25113</v>
      </c>
      <c r="J258" t="s">
        <v>735</v>
      </c>
      <c r="K258" t="s">
        <v>639</v>
      </c>
      <c r="L258" t="s">
        <v>640</v>
      </c>
      <c r="M258" t="s">
        <v>25114</v>
      </c>
      <c r="N258" t="s">
        <v>639</v>
      </c>
      <c r="O258" t="s">
        <v>641</v>
      </c>
      <c r="P258" t="s">
        <v>5</v>
      </c>
      <c r="Q258" t="s">
        <v>642</v>
      </c>
      <c r="R258" t="s">
        <v>640</v>
      </c>
      <c r="S258" t="s">
        <v>25115</v>
      </c>
      <c r="T258" t="s">
        <v>25114</v>
      </c>
    </row>
    <row r="259" spans="1:20" x14ac:dyDescent="0.25">
      <c r="A259" t="s">
        <v>601</v>
      </c>
      <c r="B259" t="s">
        <v>742</v>
      </c>
      <c r="C259">
        <v>87.2</v>
      </c>
      <c r="D259">
        <v>1</v>
      </c>
      <c r="E259" t="s">
        <v>25116</v>
      </c>
      <c r="F259">
        <v>95.2</v>
      </c>
      <c r="G259">
        <v>8</v>
      </c>
      <c r="H259" t="s">
        <v>677</v>
      </c>
      <c r="I259" t="s">
        <v>16539</v>
      </c>
      <c r="J259" t="s">
        <v>16540</v>
      </c>
      <c r="K259" t="s">
        <v>10240</v>
      </c>
      <c r="L259" t="s">
        <v>16541</v>
      </c>
      <c r="M259" t="s">
        <v>25117</v>
      </c>
      <c r="N259" t="s">
        <v>639</v>
      </c>
      <c r="O259" t="s">
        <v>678</v>
      </c>
      <c r="P259" t="s">
        <v>23</v>
      </c>
      <c r="Q259" t="s">
        <v>679</v>
      </c>
      <c r="R259" t="s">
        <v>640</v>
      </c>
      <c r="S259" t="s">
        <v>25118</v>
      </c>
      <c r="T259" t="s">
        <v>25117</v>
      </c>
    </row>
    <row r="260" spans="1:20" x14ac:dyDescent="0.25">
      <c r="A260" t="s">
        <v>22</v>
      </c>
      <c r="B260" t="s">
        <v>27</v>
      </c>
      <c r="C260">
        <v>66.333333333333329</v>
      </c>
      <c r="D260">
        <v>3</v>
      </c>
      <c r="E260" t="s">
        <v>25119</v>
      </c>
      <c r="F260">
        <v>197</v>
      </c>
      <c r="G260">
        <v>0</v>
      </c>
      <c r="H260" t="s">
        <v>637</v>
      </c>
      <c r="I260" t="s">
        <v>1798</v>
      </c>
      <c r="J260" t="s">
        <v>670</v>
      </c>
      <c r="K260" t="s">
        <v>639</v>
      </c>
      <c r="L260" t="s">
        <v>640</v>
      </c>
      <c r="M260" t="s">
        <v>25120</v>
      </c>
      <c r="N260" t="s">
        <v>639</v>
      </c>
      <c r="O260" t="s">
        <v>641</v>
      </c>
      <c r="P260" t="s">
        <v>5</v>
      </c>
      <c r="Q260" t="s">
        <v>642</v>
      </c>
      <c r="R260" t="s">
        <v>640</v>
      </c>
      <c r="S260" t="s">
        <v>25121</v>
      </c>
      <c r="T260" t="s">
        <v>25120</v>
      </c>
    </row>
    <row r="261" spans="1:20" x14ac:dyDescent="0.25">
      <c r="A261" t="s">
        <v>147</v>
      </c>
      <c r="B261" t="s">
        <v>148</v>
      </c>
      <c r="C261">
        <v>50</v>
      </c>
      <c r="D261">
        <v>30</v>
      </c>
      <c r="E261" t="s">
        <v>25122</v>
      </c>
      <c r="F261">
        <v>1000</v>
      </c>
      <c r="G261">
        <v>0</v>
      </c>
      <c r="H261" t="s">
        <v>637</v>
      </c>
      <c r="I261" t="s">
        <v>25123</v>
      </c>
      <c r="J261" t="s">
        <v>698</v>
      </c>
      <c r="K261" t="s">
        <v>639</v>
      </c>
      <c r="L261" t="s">
        <v>640</v>
      </c>
      <c r="M261" t="s">
        <v>25124</v>
      </c>
      <c r="N261" t="s">
        <v>639</v>
      </c>
      <c r="O261" t="s">
        <v>647</v>
      </c>
      <c r="P261" t="s">
        <v>5</v>
      </c>
      <c r="Q261" t="s">
        <v>648</v>
      </c>
      <c r="R261" t="s">
        <v>25125</v>
      </c>
      <c r="S261" t="s">
        <v>25126</v>
      </c>
      <c r="T261" t="s">
        <v>25127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25128</v>
      </c>
      <c r="F262">
        <v>200</v>
      </c>
      <c r="G262">
        <v>0</v>
      </c>
      <c r="H262" t="s">
        <v>637</v>
      </c>
      <c r="I262" t="s">
        <v>1798</v>
      </c>
      <c r="J262" t="s">
        <v>670</v>
      </c>
      <c r="K262" t="s">
        <v>639</v>
      </c>
      <c r="L262" t="s">
        <v>640</v>
      </c>
      <c r="M262" t="s">
        <v>25127</v>
      </c>
      <c r="N262" t="s">
        <v>639</v>
      </c>
      <c r="O262" t="s">
        <v>641</v>
      </c>
      <c r="P262" t="s">
        <v>5</v>
      </c>
      <c r="Q262" t="s">
        <v>642</v>
      </c>
      <c r="R262" t="s">
        <v>640</v>
      </c>
      <c r="S262" t="s">
        <v>25129</v>
      </c>
      <c r="T262" t="s">
        <v>25127</v>
      </c>
    </row>
    <row r="263" spans="1:20" x14ac:dyDescent="0.25">
      <c r="A263" t="s">
        <v>240</v>
      </c>
      <c r="B263" t="s">
        <v>742</v>
      </c>
      <c r="C263">
        <v>70.849999999999994</v>
      </c>
      <c r="D263">
        <v>1</v>
      </c>
      <c r="E263" t="s">
        <v>25130</v>
      </c>
      <c r="F263">
        <v>78.349999999999994</v>
      </c>
      <c r="G263">
        <v>7.5</v>
      </c>
      <c r="H263" t="s">
        <v>677</v>
      </c>
      <c r="I263" t="s">
        <v>4389</v>
      </c>
      <c r="J263" t="s">
        <v>4390</v>
      </c>
      <c r="K263" t="s">
        <v>763</v>
      </c>
      <c r="L263" t="s">
        <v>4109</v>
      </c>
      <c r="M263" t="s">
        <v>25131</v>
      </c>
      <c r="N263" t="s">
        <v>639</v>
      </c>
      <c r="O263" t="s">
        <v>678</v>
      </c>
      <c r="P263" t="s">
        <v>23</v>
      </c>
      <c r="Q263" t="s">
        <v>679</v>
      </c>
      <c r="R263" t="s">
        <v>640</v>
      </c>
      <c r="S263" t="s">
        <v>25132</v>
      </c>
      <c r="T263" t="s">
        <v>25131</v>
      </c>
    </row>
    <row r="264" spans="1:20" x14ac:dyDescent="0.25">
      <c r="A264" t="s">
        <v>240</v>
      </c>
      <c r="B264" t="s">
        <v>246</v>
      </c>
      <c r="C264">
        <v>139</v>
      </c>
      <c r="D264">
        <v>2</v>
      </c>
      <c r="E264" t="s">
        <v>25133</v>
      </c>
      <c r="F264">
        <v>215</v>
      </c>
      <c r="G264">
        <v>0</v>
      </c>
      <c r="H264" t="s">
        <v>751</v>
      </c>
      <c r="I264" t="s">
        <v>25134</v>
      </c>
      <c r="J264" t="s">
        <v>25135</v>
      </c>
      <c r="K264" t="s">
        <v>5070</v>
      </c>
      <c r="L264" t="s">
        <v>25136</v>
      </c>
      <c r="M264" t="s">
        <v>25137</v>
      </c>
      <c r="N264" t="s">
        <v>752</v>
      </c>
      <c r="O264" t="s">
        <v>753</v>
      </c>
      <c r="P264" t="s">
        <v>744</v>
      </c>
      <c r="Q264" t="s">
        <v>745</v>
      </c>
      <c r="R264" t="s">
        <v>640</v>
      </c>
      <c r="S264" t="s">
        <v>25138</v>
      </c>
      <c r="T264" t="s">
        <v>25139</v>
      </c>
    </row>
    <row r="265" spans="1:20" x14ac:dyDescent="0.25">
      <c r="A265" t="s">
        <v>22</v>
      </c>
      <c r="B265" t="s">
        <v>27</v>
      </c>
      <c r="C265">
        <v>80</v>
      </c>
      <c r="D265">
        <v>1</v>
      </c>
      <c r="E265" t="s">
        <v>25140</v>
      </c>
      <c r="F265">
        <v>80</v>
      </c>
      <c r="G265">
        <v>0</v>
      </c>
      <c r="H265" t="s">
        <v>649</v>
      </c>
      <c r="I265" t="s">
        <v>1021</v>
      </c>
      <c r="J265" t="s">
        <v>25141</v>
      </c>
      <c r="K265" t="s">
        <v>978</v>
      </c>
      <c r="L265" t="s">
        <v>1017</v>
      </c>
      <c r="M265" t="s">
        <v>25142</v>
      </c>
      <c r="N265" t="s">
        <v>639</v>
      </c>
      <c r="O265" t="s">
        <v>651</v>
      </c>
      <c r="P265" t="s">
        <v>26</v>
      </c>
      <c r="Q265" t="s">
        <v>652</v>
      </c>
      <c r="R265" t="s">
        <v>640</v>
      </c>
      <c r="S265" t="s">
        <v>25143</v>
      </c>
      <c r="T265" t="s">
        <v>25142</v>
      </c>
    </row>
    <row r="266" spans="1:20" x14ac:dyDescent="0.25">
      <c r="A266" t="s">
        <v>601</v>
      </c>
      <c r="B266" t="s">
        <v>602</v>
      </c>
      <c r="C266">
        <v>139</v>
      </c>
      <c r="D266">
        <v>1</v>
      </c>
      <c r="E266" t="s">
        <v>25144</v>
      </c>
      <c r="F266">
        <v>215</v>
      </c>
      <c r="G266">
        <v>0</v>
      </c>
      <c r="H266" t="s">
        <v>751</v>
      </c>
      <c r="I266" t="s">
        <v>25145</v>
      </c>
      <c r="J266" t="s">
        <v>25146</v>
      </c>
      <c r="K266" t="s">
        <v>845</v>
      </c>
      <c r="L266" t="s">
        <v>25147</v>
      </c>
      <c r="M266" t="s">
        <v>25148</v>
      </c>
      <c r="N266" t="s">
        <v>752</v>
      </c>
      <c r="O266" t="s">
        <v>743</v>
      </c>
      <c r="P266" t="s">
        <v>744</v>
      </c>
      <c r="Q266" t="s">
        <v>745</v>
      </c>
      <c r="R266" t="s">
        <v>640</v>
      </c>
      <c r="S266" t="s">
        <v>25149</v>
      </c>
      <c r="T266" t="s">
        <v>25142</v>
      </c>
    </row>
    <row r="267" spans="1:20" x14ac:dyDescent="0.25">
      <c r="A267" t="s">
        <v>240</v>
      </c>
      <c r="B267" t="s">
        <v>246</v>
      </c>
      <c r="C267">
        <v>139</v>
      </c>
      <c r="D267">
        <v>1</v>
      </c>
      <c r="E267" t="s">
        <v>25144</v>
      </c>
      <c r="F267">
        <v>215</v>
      </c>
      <c r="G267">
        <v>0</v>
      </c>
      <c r="H267" t="s">
        <v>751</v>
      </c>
      <c r="I267" t="s">
        <v>25145</v>
      </c>
      <c r="J267" t="s">
        <v>25146</v>
      </c>
      <c r="K267" t="s">
        <v>845</v>
      </c>
      <c r="L267" t="s">
        <v>25147</v>
      </c>
      <c r="M267" t="s">
        <v>25148</v>
      </c>
      <c r="N267" t="s">
        <v>752</v>
      </c>
      <c r="O267" t="s">
        <v>743</v>
      </c>
      <c r="P267" t="s">
        <v>744</v>
      </c>
      <c r="Q267" t="s">
        <v>745</v>
      </c>
      <c r="R267" t="s">
        <v>640</v>
      </c>
      <c r="S267" t="s">
        <v>25149</v>
      </c>
      <c r="T267" t="s">
        <v>25142</v>
      </c>
    </row>
    <row r="268" spans="1:20" x14ac:dyDescent="0.25">
      <c r="A268" t="s">
        <v>147</v>
      </c>
      <c r="B268" t="s">
        <v>148</v>
      </c>
      <c r="C268">
        <v>50</v>
      </c>
      <c r="D268">
        <v>6</v>
      </c>
      <c r="E268" t="s">
        <v>25150</v>
      </c>
      <c r="F268">
        <v>200</v>
      </c>
      <c r="G268">
        <v>0</v>
      </c>
      <c r="H268" t="s">
        <v>637</v>
      </c>
      <c r="I268" t="s">
        <v>25151</v>
      </c>
      <c r="J268" t="s">
        <v>670</v>
      </c>
      <c r="K268" t="s">
        <v>639</v>
      </c>
      <c r="L268" t="s">
        <v>640</v>
      </c>
      <c r="M268" t="s">
        <v>25152</v>
      </c>
      <c r="N268" t="s">
        <v>639</v>
      </c>
      <c r="O268" t="s">
        <v>641</v>
      </c>
      <c r="P268" t="s">
        <v>5</v>
      </c>
      <c r="Q268" t="s">
        <v>642</v>
      </c>
      <c r="R268" t="s">
        <v>640</v>
      </c>
      <c r="S268" t="s">
        <v>25153</v>
      </c>
      <c r="T268" t="s">
        <v>25152</v>
      </c>
    </row>
    <row r="269" spans="1:20" x14ac:dyDescent="0.25">
      <c r="A269" t="s">
        <v>18</v>
      </c>
      <c r="B269" t="s">
        <v>19</v>
      </c>
      <c r="C269">
        <v>65</v>
      </c>
      <c r="D269">
        <v>10</v>
      </c>
      <c r="E269" t="s">
        <v>25154</v>
      </c>
      <c r="F269">
        <v>650</v>
      </c>
      <c r="G269">
        <v>0</v>
      </c>
      <c r="H269" t="s">
        <v>751</v>
      </c>
      <c r="I269" t="s">
        <v>25155</v>
      </c>
      <c r="J269" t="s">
        <v>25156</v>
      </c>
      <c r="K269" t="s">
        <v>886</v>
      </c>
      <c r="L269" t="s">
        <v>25157</v>
      </c>
      <c r="M269" t="s">
        <v>25158</v>
      </c>
      <c r="N269" t="s">
        <v>752</v>
      </c>
      <c r="O269" t="s">
        <v>743</v>
      </c>
      <c r="P269" t="s">
        <v>744</v>
      </c>
      <c r="Q269" t="s">
        <v>745</v>
      </c>
      <c r="R269" t="s">
        <v>640</v>
      </c>
      <c r="S269" t="s">
        <v>25159</v>
      </c>
      <c r="T269" t="s">
        <v>25152</v>
      </c>
    </row>
    <row r="270" spans="1:20" x14ac:dyDescent="0.25">
      <c r="A270" t="s">
        <v>77</v>
      </c>
      <c r="B270" t="s">
        <v>78</v>
      </c>
      <c r="C270">
        <v>35</v>
      </c>
      <c r="D270">
        <v>8</v>
      </c>
      <c r="E270" t="s">
        <v>25160</v>
      </c>
      <c r="F270">
        <v>328</v>
      </c>
      <c r="G270">
        <v>0</v>
      </c>
      <c r="H270" t="s">
        <v>649</v>
      </c>
      <c r="I270" t="s">
        <v>942</v>
      </c>
      <c r="J270" t="s">
        <v>943</v>
      </c>
      <c r="K270" t="s">
        <v>944</v>
      </c>
      <c r="L270" t="s">
        <v>894</v>
      </c>
      <c r="M270" t="s">
        <v>25161</v>
      </c>
      <c r="N270" t="s">
        <v>639</v>
      </c>
      <c r="O270" t="s">
        <v>651</v>
      </c>
      <c r="P270" t="s">
        <v>26</v>
      </c>
      <c r="Q270" t="s">
        <v>652</v>
      </c>
      <c r="R270" t="s">
        <v>640</v>
      </c>
      <c r="S270" t="s">
        <v>25162</v>
      </c>
      <c r="T270" t="s">
        <v>25163</v>
      </c>
    </row>
    <row r="271" spans="1:20" x14ac:dyDescent="0.25">
      <c r="A271" t="s">
        <v>22</v>
      </c>
      <c r="B271" t="s">
        <v>27</v>
      </c>
      <c r="C271">
        <v>120</v>
      </c>
      <c r="D271">
        <v>10</v>
      </c>
      <c r="E271" t="s">
        <v>25164</v>
      </c>
      <c r="F271">
        <v>1040</v>
      </c>
      <c r="G271">
        <v>40</v>
      </c>
      <c r="H271" t="s">
        <v>637</v>
      </c>
      <c r="I271" t="s">
        <v>5560</v>
      </c>
      <c r="J271" t="s">
        <v>727</v>
      </c>
      <c r="K271" t="s">
        <v>639</v>
      </c>
      <c r="L271" t="s">
        <v>640</v>
      </c>
      <c r="M271" t="s">
        <v>25165</v>
      </c>
      <c r="N271" t="s">
        <v>639</v>
      </c>
      <c r="O271" t="s">
        <v>660</v>
      </c>
      <c r="P271" t="s">
        <v>5</v>
      </c>
      <c r="Q271" t="s">
        <v>642</v>
      </c>
      <c r="R271" t="s">
        <v>640</v>
      </c>
      <c r="S271" t="s">
        <v>25166</v>
      </c>
      <c r="T271" t="s">
        <v>25165</v>
      </c>
    </row>
    <row r="272" spans="1:20" x14ac:dyDescent="0.25">
      <c r="A272" t="s">
        <v>22</v>
      </c>
      <c r="B272" t="s">
        <v>27</v>
      </c>
      <c r="C272">
        <v>66.333333333333329</v>
      </c>
      <c r="D272">
        <v>3</v>
      </c>
      <c r="E272" t="s">
        <v>25167</v>
      </c>
      <c r="F272">
        <v>220</v>
      </c>
      <c r="G272">
        <v>0</v>
      </c>
      <c r="H272" t="s">
        <v>661</v>
      </c>
      <c r="I272" t="s">
        <v>9203</v>
      </c>
      <c r="J272" t="s">
        <v>702</v>
      </c>
      <c r="K272" t="s">
        <v>639</v>
      </c>
      <c r="L272" t="s">
        <v>640</v>
      </c>
      <c r="M272" t="s">
        <v>25168</v>
      </c>
      <c r="N272" t="s">
        <v>639</v>
      </c>
      <c r="O272" t="s">
        <v>641</v>
      </c>
      <c r="P272" t="s">
        <v>5</v>
      </c>
      <c r="Q272" t="s">
        <v>642</v>
      </c>
      <c r="R272" t="s">
        <v>640</v>
      </c>
      <c r="S272" t="s">
        <v>25169</v>
      </c>
      <c r="T272" t="s">
        <v>25168</v>
      </c>
    </row>
    <row r="273" spans="1:20" x14ac:dyDescent="0.25">
      <c r="A273" t="s">
        <v>22</v>
      </c>
      <c r="B273" t="s">
        <v>27</v>
      </c>
      <c r="C273">
        <v>80</v>
      </c>
      <c r="D273">
        <v>1</v>
      </c>
      <c r="E273" t="s">
        <v>25170</v>
      </c>
      <c r="F273">
        <v>80</v>
      </c>
      <c r="G273">
        <v>0</v>
      </c>
      <c r="H273" t="s">
        <v>649</v>
      </c>
      <c r="I273" t="s">
        <v>25171</v>
      </c>
      <c r="J273" t="s">
        <v>25172</v>
      </c>
      <c r="K273" t="s">
        <v>748</v>
      </c>
      <c r="L273" t="s">
        <v>883</v>
      </c>
      <c r="M273" t="s">
        <v>25173</v>
      </c>
      <c r="N273" t="s">
        <v>639</v>
      </c>
      <c r="O273" t="s">
        <v>651</v>
      </c>
      <c r="P273" t="s">
        <v>26</v>
      </c>
      <c r="Q273" t="s">
        <v>652</v>
      </c>
      <c r="R273" t="s">
        <v>640</v>
      </c>
      <c r="S273" t="s">
        <v>25174</v>
      </c>
      <c r="T273" t="s">
        <v>25175</v>
      </c>
    </row>
    <row r="274" spans="1:20" x14ac:dyDescent="0.25">
      <c r="A274" t="s">
        <v>147</v>
      </c>
      <c r="B274" t="s">
        <v>148</v>
      </c>
      <c r="C274">
        <v>33.333333333333336</v>
      </c>
      <c r="D274">
        <v>3</v>
      </c>
      <c r="E274" t="s">
        <v>25176</v>
      </c>
      <c r="F274">
        <v>100</v>
      </c>
      <c r="G274">
        <v>0</v>
      </c>
      <c r="H274" t="s">
        <v>637</v>
      </c>
      <c r="I274" t="s">
        <v>25177</v>
      </c>
      <c r="J274" t="s">
        <v>686</v>
      </c>
      <c r="K274" t="s">
        <v>639</v>
      </c>
      <c r="L274" t="s">
        <v>640</v>
      </c>
      <c r="M274" t="s">
        <v>25178</v>
      </c>
      <c r="N274" t="s">
        <v>639</v>
      </c>
      <c r="O274" t="s">
        <v>641</v>
      </c>
      <c r="P274" t="s">
        <v>5</v>
      </c>
      <c r="Q274" t="s">
        <v>642</v>
      </c>
      <c r="R274" t="s">
        <v>640</v>
      </c>
      <c r="S274" t="s">
        <v>25179</v>
      </c>
      <c r="T274" t="s">
        <v>25178</v>
      </c>
    </row>
    <row r="275" spans="1:20" x14ac:dyDescent="0.25">
      <c r="A275" t="s">
        <v>147</v>
      </c>
      <c r="B275" t="s">
        <v>148</v>
      </c>
      <c r="C275">
        <v>50</v>
      </c>
      <c r="D275">
        <v>6</v>
      </c>
      <c r="E275" t="s">
        <v>25180</v>
      </c>
      <c r="F275">
        <v>200</v>
      </c>
      <c r="G275">
        <v>0</v>
      </c>
      <c r="H275" t="s">
        <v>637</v>
      </c>
      <c r="I275" t="s">
        <v>25181</v>
      </c>
      <c r="J275" t="s">
        <v>653</v>
      </c>
      <c r="K275" t="s">
        <v>639</v>
      </c>
      <c r="L275" t="s">
        <v>640</v>
      </c>
      <c r="M275" t="s">
        <v>25182</v>
      </c>
      <c r="N275" t="s">
        <v>639</v>
      </c>
      <c r="O275" t="s">
        <v>641</v>
      </c>
      <c r="P275" t="s">
        <v>5</v>
      </c>
      <c r="Q275" t="s">
        <v>642</v>
      </c>
      <c r="R275" t="s">
        <v>25183</v>
      </c>
      <c r="S275" t="s">
        <v>25184</v>
      </c>
      <c r="T275" t="s">
        <v>25182</v>
      </c>
    </row>
    <row r="276" spans="1:20" x14ac:dyDescent="0.25">
      <c r="A276" t="s">
        <v>147</v>
      </c>
      <c r="B276" t="s">
        <v>148</v>
      </c>
      <c r="C276">
        <v>50</v>
      </c>
      <c r="D276">
        <v>6</v>
      </c>
      <c r="E276" t="s">
        <v>25185</v>
      </c>
      <c r="F276">
        <v>238</v>
      </c>
      <c r="G276">
        <v>38</v>
      </c>
      <c r="H276" t="s">
        <v>637</v>
      </c>
      <c r="I276" t="s">
        <v>25186</v>
      </c>
      <c r="J276" t="s">
        <v>706</v>
      </c>
      <c r="K276" t="s">
        <v>639</v>
      </c>
      <c r="L276" t="s">
        <v>640</v>
      </c>
      <c r="M276" t="s">
        <v>25187</v>
      </c>
      <c r="N276" t="s">
        <v>639</v>
      </c>
      <c r="O276" t="s">
        <v>641</v>
      </c>
      <c r="P276" t="s">
        <v>5</v>
      </c>
      <c r="Q276" t="s">
        <v>642</v>
      </c>
      <c r="R276" t="s">
        <v>640</v>
      </c>
      <c r="S276" t="s">
        <v>25188</v>
      </c>
      <c r="T276" t="s">
        <v>25189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25190</v>
      </c>
      <c r="F277">
        <v>352</v>
      </c>
      <c r="G277">
        <v>64</v>
      </c>
      <c r="H277" t="s">
        <v>649</v>
      </c>
      <c r="I277" t="s">
        <v>25191</v>
      </c>
      <c r="J277" t="s">
        <v>25192</v>
      </c>
      <c r="K277" t="s">
        <v>843</v>
      </c>
      <c r="L277" t="s">
        <v>25193</v>
      </c>
      <c r="M277" t="s">
        <v>25194</v>
      </c>
      <c r="N277" t="s">
        <v>639</v>
      </c>
      <c r="O277" t="s">
        <v>678</v>
      </c>
      <c r="P277" t="s">
        <v>23</v>
      </c>
      <c r="Q277" t="s">
        <v>679</v>
      </c>
      <c r="R277" t="s">
        <v>640</v>
      </c>
      <c r="S277" t="s">
        <v>25195</v>
      </c>
      <c r="T277" t="s">
        <v>25194</v>
      </c>
    </row>
    <row r="278" spans="1:20" x14ac:dyDescent="0.25">
      <c r="A278" t="s">
        <v>147</v>
      </c>
      <c r="B278" t="s">
        <v>148</v>
      </c>
      <c r="C278">
        <v>50</v>
      </c>
      <c r="D278">
        <v>18</v>
      </c>
      <c r="E278" t="s">
        <v>25196</v>
      </c>
      <c r="F278">
        <v>600</v>
      </c>
      <c r="G278">
        <v>0</v>
      </c>
      <c r="H278" t="s">
        <v>637</v>
      </c>
      <c r="I278" t="s">
        <v>18759</v>
      </c>
      <c r="J278" t="s">
        <v>702</v>
      </c>
      <c r="K278" t="s">
        <v>639</v>
      </c>
      <c r="L278" t="s">
        <v>640</v>
      </c>
      <c r="M278" t="s">
        <v>25197</v>
      </c>
      <c r="N278" t="s">
        <v>639</v>
      </c>
      <c r="O278" t="s">
        <v>641</v>
      </c>
      <c r="P278" t="s">
        <v>5</v>
      </c>
      <c r="Q278" t="s">
        <v>642</v>
      </c>
      <c r="R278" t="s">
        <v>640</v>
      </c>
      <c r="S278" t="s">
        <v>25198</v>
      </c>
      <c r="T278" t="s">
        <v>25197</v>
      </c>
    </row>
    <row r="279" spans="1:20" x14ac:dyDescent="0.25">
      <c r="A279" t="s">
        <v>601</v>
      </c>
      <c r="B279" t="s">
        <v>742</v>
      </c>
      <c r="C279">
        <v>70.849999999999994</v>
      </c>
      <c r="D279">
        <v>1</v>
      </c>
      <c r="E279" t="s">
        <v>25199</v>
      </c>
      <c r="F279">
        <v>77.849999999999994</v>
      </c>
      <c r="G279">
        <v>7</v>
      </c>
      <c r="H279" t="s">
        <v>677</v>
      </c>
      <c r="I279" t="s">
        <v>25200</v>
      </c>
      <c r="J279" t="s">
        <v>25201</v>
      </c>
      <c r="K279" t="s">
        <v>10590</v>
      </c>
      <c r="L279" t="s">
        <v>25202</v>
      </c>
      <c r="M279" t="s">
        <v>25203</v>
      </c>
      <c r="N279" t="s">
        <v>639</v>
      </c>
      <c r="O279" t="s">
        <v>678</v>
      </c>
      <c r="P279" t="s">
        <v>23</v>
      </c>
      <c r="Q279" t="s">
        <v>679</v>
      </c>
      <c r="R279" t="s">
        <v>640</v>
      </c>
      <c r="S279" t="s">
        <v>25204</v>
      </c>
      <c r="T279" t="s">
        <v>25203</v>
      </c>
    </row>
    <row r="280" spans="1:20" x14ac:dyDescent="0.25">
      <c r="A280" t="s">
        <v>601</v>
      </c>
      <c r="B280" t="s">
        <v>602</v>
      </c>
      <c r="C280">
        <v>159</v>
      </c>
      <c r="D280">
        <v>1</v>
      </c>
      <c r="E280" t="s">
        <v>25205</v>
      </c>
      <c r="F280">
        <v>139</v>
      </c>
      <c r="G280">
        <v>10</v>
      </c>
      <c r="H280" t="s">
        <v>637</v>
      </c>
      <c r="I280" t="s">
        <v>25206</v>
      </c>
      <c r="J280" t="s">
        <v>698</v>
      </c>
      <c r="K280" t="s">
        <v>639</v>
      </c>
      <c r="L280" t="s">
        <v>640</v>
      </c>
      <c r="M280" t="s">
        <v>25207</v>
      </c>
      <c r="N280" t="s">
        <v>639</v>
      </c>
      <c r="O280" t="s">
        <v>641</v>
      </c>
      <c r="P280" t="s">
        <v>5</v>
      </c>
      <c r="Q280" t="s">
        <v>642</v>
      </c>
      <c r="R280" t="s">
        <v>640</v>
      </c>
      <c r="S280" t="s">
        <v>25208</v>
      </c>
      <c r="T280" t="s">
        <v>25209</v>
      </c>
    </row>
    <row r="281" spans="1:20" x14ac:dyDescent="0.25">
      <c r="A281" t="s">
        <v>240</v>
      </c>
      <c r="B281" t="s">
        <v>246</v>
      </c>
      <c r="C281">
        <v>159</v>
      </c>
      <c r="D281">
        <v>1</v>
      </c>
      <c r="E281" t="s">
        <v>25210</v>
      </c>
      <c r="F281">
        <v>129</v>
      </c>
      <c r="G281">
        <v>0</v>
      </c>
      <c r="H281" t="s">
        <v>637</v>
      </c>
      <c r="I281" t="s">
        <v>25211</v>
      </c>
      <c r="J281" t="s">
        <v>792</v>
      </c>
      <c r="K281" t="s">
        <v>639</v>
      </c>
      <c r="L281" t="s">
        <v>640</v>
      </c>
      <c r="M281" t="s">
        <v>25212</v>
      </c>
      <c r="N281" t="s">
        <v>639</v>
      </c>
      <c r="O281" t="s">
        <v>641</v>
      </c>
      <c r="P281" t="s">
        <v>5</v>
      </c>
      <c r="Q281" t="s">
        <v>642</v>
      </c>
      <c r="R281" t="s">
        <v>640</v>
      </c>
      <c r="S281" t="s">
        <v>25213</v>
      </c>
      <c r="T281" t="s">
        <v>25214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215"/>
  <sheetViews>
    <sheetView zoomScale="70" zoomScaleNormal="70" workbookViewId="0">
      <pane xSplit="2" ySplit="1" topLeftCell="M2" activePane="bottomRight" state="frozen"/>
      <selection sqref="A1:XFD1048576"/>
      <selection pane="topRight" sqref="A1:XFD1048576"/>
      <selection pane="bottomLeft" sqref="A1:XFD1048576"/>
      <selection pane="bottomRight" activeCell="U177" sqref="U17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72</v>
      </c>
      <c r="B2" t="s">
        <v>108</v>
      </c>
      <c r="C2">
        <v>66</v>
      </c>
      <c r="D2">
        <v>2</v>
      </c>
      <c r="E2" t="s">
        <v>25215</v>
      </c>
      <c r="F2">
        <v>498</v>
      </c>
      <c r="G2">
        <v>0</v>
      </c>
      <c r="H2" t="s">
        <v>649</v>
      </c>
      <c r="I2" t="s">
        <v>25216</v>
      </c>
      <c r="J2" t="s">
        <v>25217</v>
      </c>
      <c r="K2" t="s">
        <v>843</v>
      </c>
      <c r="L2" t="s">
        <v>4689</v>
      </c>
      <c r="M2" t="s">
        <v>25218</v>
      </c>
      <c r="N2" t="s">
        <v>639</v>
      </c>
      <c r="O2" t="s">
        <v>656</v>
      </c>
      <c r="P2" t="s">
        <v>26</v>
      </c>
      <c r="Q2" t="s">
        <v>652</v>
      </c>
      <c r="R2" t="s">
        <v>640</v>
      </c>
      <c r="S2" t="s">
        <v>639</v>
      </c>
      <c r="T2" t="s">
        <v>25219</v>
      </c>
      <c r="U2" s="50" t="s">
        <v>147</v>
      </c>
      <c r="V2">
        <v>387</v>
      </c>
    </row>
    <row r="3" spans="1:22" x14ac:dyDescent="0.25">
      <c r="A3" t="s">
        <v>101</v>
      </c>
      <c r="B3" t="s">
        <v>74</v>
      </c>
      <c r="C3">
        <v>66</v>
      </c>
      <c r="D3">
        <v>2</v>
      </c>
      <c r="E3" t="s">
        <v>25215</v>
      </c>
      <c r="F3">
        <v>498</v>
      </c>
      <c r="G3">
        <v>0</v>
      </c>
      <c r="H3" t="s">
        <v>649</v>
      </c>
      <c r="I3" t="s">
        <v>25216</v>
      </c>
      <c r="J3" t="s">
        <v>25217</v>
      </c>
      <c r="K3" t="s">
        <v>843</v>
      </c>
      <c r="L3" t="s">
        <v>4689</v>
      </c>
      <c r="M3" t="s">
        <v>25218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639</v>
      </c>
      <c r="T3" t="s">
        <v>25219</v>
      </c>
      <c r="U3" s="51" t="s">
        <v>148</v>
      </c>
      <c r="V3">
        <v>387</v>
      </c>
    </row>
    <row r="4" spans="1:22" x14ac:dyDescent="0.25">
      <c r="A4" t="s">
        <v>22</v>
      </c>
      <c r="B4" t="s">
        <v>27</v>
      </c>
      <c r="C4">
        <v>67</v>
      </c>
      <c r="D4">
        <v>2</v>
      </c>
      <c r="E4" t="s">
        <v>25215</v>
      </c>
      <c r="F4">
        <v>498</v>
      </c>
      <c r="G4">
        <v>0</v>
      </c>
      <c r="H4" t="s">
        <v>649</v>
      </c>
      <c r="I4" t="s">
        <v>25216</v>
      </c>
      <c r="J4" t="s">
        <v>25217</v>
      </c>
      <c r="K4" t="s">
        <v>843</v>
      </c>
      <c r="L4" t="s">
        <v>4689</v>
      </c>
      <c r="M4" t="s">
        <v>25218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639</v>
      </c>
      <c r="T4" t="s">
        <v>25219</v>
      </c>
      <c r="U4" s="50" t="s">
        <v>22</v>
      </c>
      <c r="V4">
        <v>69</v>
      </c>
    </row>
    <row r="5" spans="1:22" x14ac:dyDescent="0.25">
      <c r="A5" t="s">
        <v>240</v>
      </c>
      <c r="B5" t="s">
        <v>742</v>
      </c>
      <c r="C5">
        <v>87.2</v>
      </c>
      <c r="D5">
        <v>1</v>
      </c>
      <c r="E5" t="s">
        <v>25220</v>
      </c>
      <c r="F5">
        <v>98.7</v>
      </c>
      <c r="G5">
        <v>11.5</v>
      </c>
      <c r="H5" t="s">
        <v>677</v>
      </c>
      <c r="I5" t="s">
        <v>21398</v>
      </c>
      <c r="J5" t="s">
        <v>21399</v>
      </c>
      <c r="K5" t="s">
        <v>10922</v>
      </c>
      <c r="L5" t="s">
        <v>21400</v>
      </c>
      <c r="M5" t="s">
        <v>25221</v>
      </c>
      <c r="N5" t="s">
        <v>639</v>
      </c>
      <c r="O5" t="s">
        <v>678</v>
      </c>
      <c r="P5" t="s">
        <v>23</v>
      </c>
      <c r="Q5" t="s">
        <v>679</v>
      </c>
      <c r="R5" t="s">
        <v>640</v>
      </c>
      <c r="S5" t="s">
        <v>639</v>
      </c>
      <c r="T5" t="s">
        <v>25221</v>
      </c>
      <c r="U5" s="51" t="s">
        <v>213</v>
      </c>
      <c r="V5">
        <v>1</v>
      </c>
    </row>
    <row r="6" spans="1:22" x14ac:dyDescent="0.25">
      <c r="A6" t="s">
        <v>239</v>
      </c>
      <c r="B6" t="s">
        <v>245</v>
      </c>
      <c r="C6">
        <v>159</v>
      </c>
      <c r="D6">
        <v>1</v>
      </c>
      <c r="E6" t="s">
        <v>25222</v>
      </c>
      <c r="F6">
        <v>110</v>
      </c>
      <c r="G6">
        <v>1</v>
      </c>
      <c r="H6" t="s">
        <v>637</v>
      </c>
      <c r="I6" t="s">
        <v>640</v>
      </c>
      <c r="J6" t="s">
        <v>640</v>
      </c>
      <c r="K6" t="s">
        <v>639</v>
      </c>
      <c r="L6" t="s">
        <v>640</v>
      </c>
      <c r="M6" t="s">
        <v>639</v>
      </c>
      <c r="N6" t="s">
        <v>639</v>
      </c>
      <c r="O6" t="s">
        <v>9005</v>
      </c>
      <c r="P6" t="s">
        <v>5</v>
      </c>
      <c r="Q6" t="s">
        <v>639</v>
      </c>
      <c r="R6" t="s">
        <v>640</v>
      </c>
      <c r="S6" t="s">
        <v>639</v>
      </c>
      <c r="T6" t="s">
        <v>25223</v>
      </c>
      <c r="U6" s="51" t="s">
        <v>27</v>
      </c>
      <c r="V6">
        <v>68</v>
      </c>
    </row>
    <row r="7" spans="1:22" x14ac:dyDescent="0.25">
      <c r="A7" t="s">
        <v>241</v>
      </c>
      <c r="B7" t="s">
        <v>247</v>
      </c>
      <c r="C7">
        <v>162</v>
      </c>
      <c r="D7">
        <v>1</v>
      </c>
      <c r="E7" t="s">
        <v>25224</v>
      </c>
      <c r="F7">
        <v>229</v>
      </c>
      <c r="G7">
        <v>0</v>
      </c>
      <c r="H7" t="s">
        <v>637</v>
      </c>
      <c r="I7" t="s">
        <v>21442</v>
      </c>
      <c r="J7" t="s">
        <v>653</v>
      </c>
      <c r="K7" t="s">
        <v>639</v>
      </c>
      <c r="L7" t="s">
        <v>640</v>
      </c>
      <c r="M7" t="s">
        <v>25225</v>
      </c>
      <c r="N7" t="s">
        <v>639</v>
      </c>
      <c r="O7" t="s">
        <v>647</v>
      </c>
      <c r="P7" t="s">
        <v>5</v>
      </c>
      <c r="Q7" t="s">
        <v>648</v>
      </c>
      <c r="R7" t="s">
        <v>640</v>
      </c>
      <c r="S7" t="s">
        <v>639</v>
      </c>
      <c r="T7" t="s">
        <v>25225</v>
      </c>
      <c r="U7" s="50" t="s">
        <v>18</v>
      </c>
      <c r="V7">
        <v>75</v>
      </c>
    </row>
    <row r="8" spans="1:22" x14ac:dyDescent="0.25">
      <c r="A8" t="s">
        <v>101</v>
      </c>
      <c r="B8" t="s">
        <v>74</v>
      </c>
      <c r="C8">
        <v>117</v>
      </c>
      <c r="D8">
        <v>1</v>
      </c>
      <c r="E8" t="s">
        <v>25224</v>
      </c>
      <c r="F8">
        <v>229</v>
      </c>
      <c r="G8">
        <v>0</v>
      </c>
      <c r="H8" t="s">
        <v>637</v>
      </c>
      <c r="I8" t="s">
        <v>21442</v>
      </c>
      <c r="J8" t="s">
        <v>653</v>
      </c>
      <c r="K8" t="s">
        <v>639</v>
      </c>
      <c r="L8" t="s">
        <v>640</v>
      </c>
      <c r="M8" t="s">
        <v>25225</v>
      </c>
      <c r="N8" t="s">
        <v>639</v>
      </c>
      <c r="O8" t="s">
        <v>647</v>
      </c>
      <c r="P8" t="s">
        <v>5</v>
      </c>
      <c r="Q8" t="s">
        <v>648</v>
      </c>
      <c r="R8" t="s">
        <v>640</v>
      </c>
      <c r="S8" t="s">
        <v>639</v>
      </c>
      <c r="T8" t="s">
        <v>25225</v>
      </c>
      <c r="U8" s="51" t="s">
        <v>19</v>
      </c>
      <c r="V8">
        <v>75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25226</v>
      </c>
      <c r="F9">
        <v>240</v>
      </c>
      <c r="G9">
        <v>40</v>
      </c>
      <c r="H9" t="s">
        <v>637</v>
      </c>
      <c r="I9" t="s">
        <v>7639</v>
      </c>
      <c r="J9" t="s">
        <v>884</v>
      </c>
      <c r="K9" t="s">
        <v>639</v>
      </c>
      <c r="L9" t="s">
        <v>640</v>
      </c>
      <c r="M9" t="s">
        <v>25227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639</v>
      </c>
      <c r="T9" t="s">
        <v>25227</v>
      </c>
      <c r="U9" s="50" t="s">
        <v>101</v>
      </c>
      <c r="V9">
        <v>13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25228</v>
      </c>
      <c r="F10">
        <v>200</v>
      </c>
      <c r="G10">
        <v>0</v>
      </c>
      <c r="H10" t="s">
        <v>637</v>
      </c>
      <c r="I10" t="s">
        <v>640</v>
      </c>
      <c r="J10" t="s">
        <v>640</v>
      </c>
      <c r="K10" t="s">
        <v>639</v>
      </c>
      <c r="L10" t="s">
        <v>640</v>
      </c>
      <c r="M10" t="s">
        <v>639</v>
      </c>
      <c r="N10" t="s">
        <v>639</v>
      </c>
      <c r="O10" t="s">
        <v>9005</v>
      </c>
      <c r="P10" t="s">
        <v>5</v>
      </c>
      <c r="Q10" t="s">
        <v>639</v>
      </c>
      <c r="R10" t="s">
        <v>640</v>
      </c>
      <c r="S10" t="s">
        <v>639</v>
      </c>
      <c r="T10" t="s">
        <v>25229</v>
      </c>
      <c r="U10" s="51" t="s">
        <v>12585</v>
      </c>
      <c r="V10">
        <v>3</v>
      </c>
    </row>
    <row r="11" spans="1:22" x14ac:dyDescent="0.25">
      <c r="A11" t="s">
        <v>239</v>
      </c>
      <c r="B11" t="s">
        <v>245</v>
      </c>
      <c r="C11">
        <v>159</v>
      </c>
      <c r="D11">
        <v>1</v>
      </c>
      <c r="E11" t="s">
        <v>25230</v>
      </c>
      <c r="F11">
        <v>109</v>
      </c>
      <c r="G11">
        <v>0</v>
      </c>
      <c r="H11" t="s">
        <v>637</v>
      </c>
      <c r="I11" t="s">
        <v>25231</v>
      </c>
      <c r="J11" t="s">
        <v>653</v>
      </c>
      <c r="K11" t="s">
        <v>639</v>
      </c>
      <c r="L11" t="s">
        <v>640</v>
      </c>
      <c r="M11" t="s">
        <v>25232</v>
      </c>
      <c r="N11" t="s">
        <v>639</v>
      </c>
      <c r="O11" t="s">
        <v>641</v>
      </c>
      <c r="P11" t="s">
        <v>5</v>
      </c>
      <c r="Q11" t="s">
        <v>642</v>
      </c>
      <c r="R11" t="s">
        <v>640</v>
      </c>
      <c r="S11" t="s">
        <v>639</v>
      </c>
      <c r="T11" t="s">
        <v>25232</v>
      </c>
      <c r="U11" s="51" t="s">
        <v>74</v>
      </c>
      <c r="V11">
        <v>9</v>
      </c>
    </row>
    <row r="12" spans="1:22" x14ac:dyDescent="0.25">
      <c r="A12" t="s">
        <v>147</v>
      </c>
      <c r="B12" t="s">
        <v>148</v>
      </c>
      <c r="C12">
        <v>50</v>
      </c>
      <c r="D12">
        <v>12</v>
      </c>
      <c r="E12" t="s">
        <v>25233</v>
      </c>
      <c r="F12">
        <v>400</v>
      </c>
      <c r="G12">
        <v>0</v>
      </c>
      <c r="H12" t="s">
        <v>637</v>
      </c>
      <c r="I12" t="s">
        <v>25234</v>
      </c>
      <c r="J12" t="s">
        <v>659</v>
      </c>
      <c r="K12" t="s">
        <v>639</v>
      </c>
      <c r="L12" t="s">
        <v>640</v>
      </c>
      <c r="M12" t="s">
        <v>25235</v>
      </c>
      <c r="N12" t="s">
        <v>639</v>
      </c>
      <c r="O12" t="s">
        <v>660</v>
      </c>
      <c r="P12" t="s">
        <v>5</v>
      </c>
      <c r="Q12" t="s">
        <v>642</v>
      </c>
      <c r="R12" t="s">
        <v>640</v>
      </c>
      <c r="S12" t="s">
        <v>639</v>
      </c>
      <c r="T12" t="s">
        <v>25235</v>
      </c>
      <c r="U12" s="51" t="s">
        <v>8612</v>
      </c>
      <c r="V12">
        <v>1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25236</v>
      </c>
      <c r="F13">
        <v>200</v>
      </c>
      <c r="G13">
        <v>0</v>
      </c>
      <c r="H13" t="s">
        <v>637</v>
      </c>
      <c r="I13" t="s">
        <v>25237</v>
      </c>
      <c r="J13" t="s">
        <v>670</v>
      </c>
      <c r="K13" t="s">
        <v>639</v>
      </c>
      <c r="L13" t="s">
        <v>640</v>
      </c>
      <c r="M13" t="s">
        <v>25238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639</v>
      </c>
      <c r="T13" t="s">
        <v>25238</v>
      </c>
      <c r="U13" s="50" t="s">
        <v>72</v>
      </c>
      <c r="V13">
        <v>12</v>
      </c>
    </row>
    <row r="14" spans="1:22" x14ac:dyDescent="0.25">
      <c r="A14" t="s">
        <v>22</v>
      </c>
      <c r="B14" t="s">
        <v>27</v>
      </c>
      <c r="C14">
        <v>66.333333333333329</v>
      </c>
      <c r="D14">
        <v>3</v>
      </c>
      <c r="E14" t="s">
        <v>25239</v>
      </c>
      <c r="F14">
        <v>349</v>
      </c>
      <c r="G14">
        <v>9</v>
      </c>
      <c r="H14" t="s">
        <v>677</v>
      </c>
      <c r="I14" t="s">
        <v>25240</v>
      </c>
      <c r="J14" t="s">
        <v>25241</v>
      </c>
      <c r="K14" t="s">
        <v>763</v>
      </c>
      <c r="L14" t="s">
        <v>25242</v>
      </c>
      <c r="M14" t="s">
        <v>25243</v>
      </c>
      <c r="N14" t="s">
        <v>639</v>
      </c>
      <c r="O14" t="s">
        <v>678</v>
      </c>
      <c r="P14" t="s">
        <v>23</v>
      </c>
      <c r="Q14" t="s">
        <v>679</v>
      </c>
      <c r="R14" t="s">
        <v>640</v>
      </c>
      <c r="S14" t="s">
        <v>639</v>
      </c>
      <c r="T14" t="s">
        <v>25243</v>
      </c>
      <c r="U14" s="51" t="s">
        <v>108</v>
      </c>
      <c r="V14">
        <v>8</v>
      </c>
    </row>
    <row r="15" spans="1:22" x14ac:dyDescent="0.25">
      <c r="A15" t="s">
        <v>22</v>
      </c>
      <c r="B15" t="s">
        <v>27</v>
      </c>
      <c r="C15">
        <v>66.333333333333329</v>
      </c>
      <c r="D15">
        <v>3</v>
      </c>
      <c r="E15" t="s">
        <v>25239</v>
      </c>
      <c r="F15">
        <v>349</v>
      </c>
      <c r="G15">
        <v>9</v>
      </c>
      <c r="H15" t="s">
        <v>677</v>
      </c>
      <c r="I15" t="s">
        <v>25240</v>
      </c>
      <c r="J15" t="s">
        <v>25241</v>
      </c>
      <c r="K15" t="s">
        <v>763</v>
      </c>
      <c r="L15" t="s">
        <v>25242</v>
      </c>
      <c r="M15" t="s">
        <v>25243</v>
      </c>
      <c r="N15" t="s">
        <v>639</v>
      </c>
      <c r="O15" t="s">
        <v>678</v>
      </c>
      <c r="P15" t="s">
        <v>23</v>
      </c>
      <c r="Q15" t="s">
        <v>679</v>
      </c>
      <c r="R15" t="s">
        <v>640</v>
      </c>
      <c r="S15" t="s">
        <v>639</v>
      </c>
      <c r="T15" t="s">
        <v>25243</v>
      </c>
      <c r="U15" s="51" t="s">
        <v>11015</v>
      </c>
      <c r="V15">
        <v>1</v>
      </c>
    </row>
    <row r="16" spans="1:22" x14ac:dyDescent="0.25">
      <c r="A16" t="s">
        <v>240</v>
      </c>
      <c r="B16" t="s">
        <v>246</v>
      </c>
      <c r="C16">
        <v>159</v>
      </c>
      <c r="D16">
        <v>1</v>
      </c>
      <c r="E16" t="s">
        <v>25244</v>
      </c>
      <c r="F16">
        <v>99</v>
      </c>
      <c r="G16">
        <v>0</v>
      </c>
      <c r="H16" t="s">
        <v>637</v>
      </c>
      <c r="I16" t="s">
        <v>25245</v>
      </c>
      <c r="J16" t="s">
        <v>655</v>
      </c>
      <c r="K16" t="s">
        <v>639</v>
      </c>
      <c r="L16" t="s">
        <v>640</v>
      </c>
      <c r="M16" t="s">
        <v>25246</v>
      </c>
      <c r="N16" t="s">
        <v>639</v>
      </c>
      <c r="O16" t="s">
        <v>641</v>
      </c>
      <c r="P16" t="s">
        <v>5</v>
      </c>
      <c r="Q16" t="s">
        <v>642</v>
      </c>
      <c r="R16" t="s">
        <v>640</v>
      </c>
      <c r="S16" t="s">
        <v>639</v>
      </c>
      <c r="T16" t="s">
        <v>25247</v>
      </c>
      <c r="U16" s="51" t="s">
        <v>799</v>
      </c>
      <c r="V16">
        <v>3</v>
      </c>
    </row>
    <row r="17" spans="1:22" x14ac:dyDescent="0.25">
      <c r="A17" t="s">
        <v>239</v>
      </c>
      <c r="B17" t="s">
        <v>245</v>
      </c>
      <c r="C17">
        <v>159</v>
      </c>
      <c r="D17">
        <v>1</v>
      </c>
      <c r="E17" t="s">
        <v>25248</v>
      </c>
      <c r="F17">
        <v>109</v>
      </c>
      <c r="G17">
        <v>0</v>
      </c>
      <c r="H17" t="s">
        <v>637</v>
      </c>
      <c r="I17" t="s">
        <v>25249</v>
      </c>
      <c r="J17" t="s">
        <v>658</v>
      </c>
      <c r="K17" t="s">
        <v>639</v>
      </c>
      <c r="L17" t="s">
        <v>640</v>
      </c>
      <c r="M17" t="s">
        <v>25250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639</v>
      </c>
      <c r="T17" t="s">
        <v>25250</v>
      </c>
      <c r="U17" s="50" t="s">
        <v>12</v>
      </c>
      <c r="V17">
        <v>10</v>
      </c>
    </row>
    <row r="18" spans="1:22" x14ac:dyDescent="0.25">
      <c r="A18" t="s">
        <v>22</v>
      </c>
      <c r="B18" t="s">
        <v>27</v>
      </c>
      <c r="C18">
        <v>66.333333333333329</v>
      </c>
      <c r="D18">
        <v>3</v>
      </c>
      <c r="E18" t="s">
        <v>25251</v>
      </c>
      <c r="F18">
        <v>197</v>
      </c>
      <c r="G18">
        <v>0</v>
      </c>
      <c r="H18" t="s">
        <v>637</v>
      </c>
      <c r="I18" t="s">
        <v>25252</v>
      </c>
      <c r="J18" t="s">
        <v>719</v>
      </c>
      <c r="K18" t="s">
        <v>639</v>
      </c>
      <c r="L18" t="s">
        <v>640</v>
      </c>
      <c r="M18" t="s">
        <v>25253</v>
      </c>
      <c r="N18" t="s">
        <v>639</v>
      </c>
      <c r="O18" t="s">
        <v>647</v>
      </c>
      <c r="P18" t="s">
        <v>5</v>
      </c>
      <c r="Q18" t="s">
        <v>648</v>
      </c>
      <c r="R18" t="s">
        <v>640</v>
      </c>
      <c r="S18" t="s">
        <v>639</v>
      </c>
      <c r="T18" t="s">
        <v>25253</v>
      </c>
      <c r="U18" s="51" t="s">
        <v>13</v>
      </c>
      <c r="V18">
        <v>10</v>
      </c>
    </row>
    <row r="19" spans="1:22" x14ac:dyDescent="0.25">
      <c r="A19" t="s">
        <v>22</v>
      </c>
      <c r="B19" t="s">
        <v>27</v>
      </c>
      <c r="C19">
        <v>66.333333333333329</v>
      </c>
      <c r="D19">
        <v>3</v>
      </c>
      <c r="E19" t="s">
        <v>25254</v>
      </c>
      <c r="F19">
        <v>197</v>
      </c>
      <c r="G19">
        <v>0</v>
      </c>
      <c r="H19" t="s">
        <v>637</v>
      </c>
      <c r="I19" t="s">
        <v>25255</v>
      </c>
      <c r="J19" t="s">
        <v>713</v>
      </c>
      <c r="K19" t="s">
        <v>639</v>
      </c>
      <c r="L19" t="s">
        <v>640</v>
      </c>
      <c r="M19" t="s">
        <v>25256</v>
      </c>
      <c r="N19" t="s">
        <v>639</v>
      </c>
      <c r="O19" t="s">
        <v>647</v>
      </c>
      <c r="P19" t="s">
        <v>5</v>
      </c>
      <c r="Q19" t="s">
        <v>648</v>
      </c>
      <c r="R19" t="s">
        <v>640</v>
      </c>
      <c r="S19" t="s">
        <v>639</v>
      </c>
      <c r="T19" t="s">
        <v>25257</v>
      </c>
      <c r="U19" s="50" t="s">
        <v>14</v>
      </c>
      <c r="V19">
        <v>1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25258</v>
      </c>
      <c r="F20">
        <v>200</v>
      </c>
      <c r="G20">
        <v>0</v>
      </c>
      <c r="H20" t="s">
        <v>637</v>
      </c>
      <c r="I20" t="s">
        <v>25259</v>
      </c>
      <c r="J20" t="s">
        <v>664</v>
      </c>
      <c r="K20" t="s">
        <v>639</v>
      </c>
      <c r="L20" t="s">
        <v>640</v>
      </c>
      <c r="M20" t="s">
        <v>25260</v>
      </c>
      <c r="N20" t="s">
        <v>639</v>
      </c>
      <c r="O20" t="s">
        <v>641</v>
      </c>
      <c r="P20" t="s">
        <v>5</v>
      </c>
      <c r="Q20" t="s">
        <v>642</v>
      </c>
      <c r="R20" t="s">
        <v>640</v>
      </c>
      <c r="S20" t="s">
        <v>639</v>
      </c>
      <c r="T20" t="s">
        <v>25260</v>
      </c>
      <c r="U20" s="51" t="s">
        <v>15</v>
      </c>
      <c r="V20">
        <v>1</v>
      </c>
    </row>
    <row r="21" spans="1:22" x14ac:dyDescent="0.25">
      <c r="A21" t="s">
        <v>22</v>
      </c>
      <c r="B21" t="s">
        <v>27</v>
      </c>
      <c r="C21">
        <v>66.333333333333329</v>
      </c>
      <c r="D21">
        <v>3</v>
      </c>
      <c r="E21" t="s">
        <v>25261</v>
      </c>
      <c r="F21">
        <v>197</v>
      </c>
      <c r="G21">
        <v>0</v>
      </c>
      <c r="H21" t="s">
        <v>637</v>
      </c>
      <c r="I21" t="s">
        <v>25262</v>
      </c>
      <c r="J21" t="s">
        <v>663</v>
      </c>
      <c r="K21" t="s">
        <v>639</v>
      </c>
      <c r="L21" t="s">
        <v>640</v>
      </c>
      <c r="M21" t="s">
        <v>25263</v>
      </c>
      <c r="N21" t="s">
        <v>639</v>
      </c>
      <c r="O21" t="s">
        <v>647</v>
      </c>
      <c r="P21" t="s">
        <v>5</v>
      </c>
      <c r="Q21" t="s">
        <v>648</v>
      </c>
      <c r="R21" t="s">
        <v>640</v>
      </c>
      <c r="S21" t="s">
        <v>639</v>
      </c>
      <c r="T21" t="s">
        <v>25263</v>
      </c>
      <c r="U21" s="50" t="s">
        <v>10</v>
      </c>
      <c r="V21">
        <v>5</v>
      </c>
    </row>
    <row r="22" spans="1:22" x14ac:dyDescent="0.25">
      <c r="A22" t="s">
        <v>241</v>
      </c>
      <c r="B22" t="s">
        <v>247</v>
      </c>
      <c r="C22">
        <v>159</v>
      </c>
      <c r="D22">
        <v>1</v>
      </c>
      <c r="E22" t="s">
        <v>25264</v>
      </c>
      <c r="F22">
        <v>109</v>
      </c>
      <c r="G22">
        <v>0</v>
      </c>
      <c r="H22" t="s">
        <v>637</v>
      </c>
      <c r="I22" t="s">
        <v>25265</v>
      </c>
      <c r="J22" t="s">
        <v>646</v>
      </c>
      <c r="K22" t="s">
        <v>639</v>
      </c>
      <c r="L22" t="s">
        <v>640</v>
      </c>
      <c r="M22" t="s">
        <v>25266</v>
      </c>
      <c r="N22" t="s">
        <v>639</v>
      </c>
      <c r="O22" t="s">
        <v>647</v>
      </c>
      <c r="P22" t="s">
        <v>5</v>
      </c>
      <c r="Q22" t="s">
        <v>648</v>
      </c>
      <c r="R22" t="s">
        <v>640</v>
      </c>
      <c r="S22" t="s">
        <v>639</v>
      </c>
      <c r="T22" t="s">
        <v>25266</v>
      </c>
      <c r="U22" s="51" t="s">
        <v>11</v>
      </c>
      <c r="V22">
        <v>5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25267</v>
      </c>
      <c r="F23">
        <v>200</v>
      </c>
      <c r="G23">
        <v>0</v>
      </c>
      <c r="H23" t="s">
        <v>637</v>
      </c>
      <c r="I23" t="s">
        <v>25268</v>
      </c>
      <c r="J23" t="s">
        <v>704</v>
      </c>
      <c r="K23" t="s">
        <v>639</v>
      </c>
      <c r="L23" t="s">
        <v>640</v>
      </c>
      <c r="M23" t="s">
        <v>25269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639</v>
      </c>
      <c r="T23" t="s">
        <v>25270</v>
      </c>
      <c r="U23" s="50" t="s">
        <v>239</v>
      </c>
      <c r="V23">
        <v>25</v>
      </c>
    </row>
    <row r="24" spans="1:22" x14ac:dyDescent="0.25">
      <c r="A24" t="s">
        <v>241</v>
      </c>
      <c r="B24" t="s">
        <v>247</v>
      </c>
      <c r="C24">
        <v>159</v>
      </c>
      <c r="D24">
        <v>1</v>
      </c>
      <c r="E24" t="s">
        <v>25271</v>
      </c>
      <c r="F24">
        <v>109</v>
      </c>
      <c r="G24">
        <v>0</v>
      </c>
      <c r="H24" t="s">
        <v>637</v>
      </c>
      <c r="I24" t="s">
        <v>25272</v>
      </c>
      <c r="J24" t="s">
        <v>659</v>
      </c>
      <c r="K24" t="s">
        <v>639</v>
      </c>
      <c r="L24" t="s">
        <v>640</v>
      </c>
      <c r="M24" t="s">
        <v>25273</v>
      </c>
      <c r="N24" t="s">
        <v>639</v>
      </c>
      <c r="O24" t="s">
        <v>641</v>
      </c>
      <c r="P24" t="s">
        <v>5</v>
      </c>
      <c r="Q24" t="s">
        <v>642</v>
      </c>
      <c r="R24" t="s">
        <v>640</v>
      </c>
      <c r="S24" t="s">
        <v>639</v>
      </c>
      <c r="T24" t="s">
        <v>25273</v>
      </c>
      <c r="U24" s="51" t="s">
        <v>245</v>
      </c>
      <c r="V24">
        <v>23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25274</v>
      </c>
      <c r="F25">
        <v>200</v>
      </c>
      <c r="G25">
        <v>0</v>
      </c>
      <c r="H25" t="s">
        <v>637</v>
      </c>
      <c r="I25" t="s">
        <v>25275</v>
      </c>
      <c r="J25" t="s">
        <v>735</v>
      </c>
      <c r="K25" t="s">
        <v>639</v>
      </c>
      <c r="L25" t="s">
        <v>640</v>
      </c>
      <c r="M25" t="s">
        <v>25273</v>
      </c>
      <c r="N25" t="s">
        <v>639</v>
      </c>
      <c r="O25" t="s">
        <v>647</v>
      </c>
      <c r="P25" t="s">
        <v>5</v>
      </c>
      <c r="Q25" t="s">
        <v>648</v>
      </c>
      <c r="R25" t="s">
        <v>640</v>
      </c>
      <c r="S25" t="s">
        <v>639</v>
      </c>
      <c r="T25" t="s">
        <v>25276</v>
      </c>
      <c r="U25" s="51" t="s">
        <v>742</v>
      </c>
      <c r="V25">
        <v>2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25277</v>
      </c>
      <c r="F26">
        <v>109</v>
      </c>
      <c r="G26">
        <v>0</v>
      </c>
      <c r="H26" t="s">
        <v>637</v>
      </c>
      <c r="I26" t="s">
        <v>25278</v>
      </c>
      <c r="J26" t="s">
        <v>715</v>
      </c>
      <c r="K26" t="s">
        <v>639</v>
      </c>
      <c r="L26" t="s">
        <v>640</v>
      </c>
      <c r="M26" t="s">
        <v>25276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639</v>
      </c>
      <c r="T26" t="s">
        <v>25276</v>
      </c>
      <c r="U26" s="50" t="s">
        <v>240</v>
      </c>
      <c r="V26">
        <v>25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25279</v>
      </c>
      <c r="F27">
        <v>200</v>
      </c>
      <c r="G27">
        <v>0</v>
      </c>
      <c r="H27" t="s">
        <v>637</v>
      </c>
      <c r="I27" t="s">
        <v>25255</v>
      </c>
      <c r="J27" t="s">
        <v>713</v>
      </c>
      <c r="K27" t="s">
        <v>639</v>
      </c>
      <c r="L27" t="s">
        <v>640</v>
      </c>
      <c r="M27" t="s">
        <v>25276</v>
      </c>
      <c r="N27" t="s">
        <v>639</v>
      </c>
      <c r="O27" t="s">
        <v>647</v>
      </c>
      <c r="P27" t="s">
        <v>5</v>
      </c>
      <c r="Q27" t="s">
        <v>648</v>
      </c>
      <c r="R27" t="s">
        <v>640</v>
      </c>
      <c r="S27" t="s">
        <v>639</v>
      </c>
      <c r="T27" t="s">
        <v>25280</v>
      </c>
      <c r="U27" s="51" t="s">
        <v>246</v>
      </c>
      <c r="V27">
        <v>23</v>
      </c>
    </row>
    <row r="28" spans="1:22" x14ac:dyDescent="0.25">
      <c r="A28" t="s">
        <v>239</v>
      </c>
      <c r="B28" t="s">
        <v>245</v>
      </c>
      <c r="C28">
        <v>159</v>
      </c>
      <c r="D28">
        <v>1</v>
      </c>
      <c r="E28" t="s">
        <v>25281</v>
      </c>
      <c r="F28">
        <v>109</v>
      </c>
      <c r="G28">
        <v>0</v>
      </c>
      <c r="H28" t="s">
        <v>637</v>
      </c>
      <c r="I28" t="s">
        <v>25282</v>
      </c>
      <c r="J28" t="s">
        <v>653</v>
      </c>
      <c r="K28" t="s">
        <v>639</v>
      </c>
      <c r="L28" t="s">
        <v>640</v>
      </c>
      <c r="M28" t="s">
        <v>25283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639</v>
      </c>
      <c r="T28" t="s">
        <v>25283</v>
      </c>
      <c r="U28" s="51" t="s">
        <v>742</v>
      </c>
      <c r="V28">
        <v>2</v>
      </c>
    </row>
    <row r="29" spans="1:22" x14ac:dyDescent="0.25">
      <c r="A29" t="s">
        <v>147</v>
      </c>
      <c r="B29" t="s">
        <v>148</v>
      </c>
      <c r="C29">
        <v>50</v>
      </c>
      <c r="D29">
        <v>18</v>
      </c>
      <c r="E29" t="s">
        <v>25284</v>
      </c>
      <c r="F29">
        <v>600</v>
      </c>
      <c r="G29">
        <v>0</v>
      </c>
      <c r="H29" t="s">
        <v>637</v>
      </c>
      <c r="I29" t="s">
        <v>1075</v>
      </c>
      <c r="J29" t="s">
        <v>699</v>
      </c>
      <c r="K29" t="s">
        <v>639</v>
      </c>
      <c r="L29" t="s">
        <v>640</v>
      </c>
      <c r="M29" t="s">
        <v>25283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639</v>
      </c>
      <c r="T29" t="s">
        <v>25283</v>
      </c>
      <c r="U29" s="50" t="s">
        <v>241</v>
      </c>
      <c r="V29">
        <v>36</v>
      </c>
    </row>
    <row r="30" spans="1:22" x14ac:dyDescent="0.25">
      <c r="A30" t="s">
        <v>18</v>
      </c>
      <c r="B30" t="s">
        <v>19</v>
      </c>
      <c r="C30">
        <v>66.666666666666671</v>
      </c>
      <c r="D30">
        <v>3</v>
      </c>
      <c r="E30" t="s">
        <v>25285</v>
      </c>
      <c r="F30">
        <v>197</v>
      </c>
      <c r="G30">
        <v>68</v>
      </c>
      <c r="H30" t="s">
        <v>637</v>
      </c>
      <c r="I30" t="s">
        <v>7639</v>
      </c>
      <c r="J30" t="s">
        <v>884</v>
      </c>
      <c r="K30" t="s">
        <v>639</v>
      </c>
      <c r="L30" t="s">
        <v>640</v>
      </c>
      <c r="M30" t="s">
        <v>25283</v>
      </c>
      <c r="N30" t="s">
        <v>639</v>
      </c>
      <c r="O30" t="s">
        <v>641</v>
      </c>
      <c r="P30" t="s">
        <v>5</v>
      </c>
      <c r="Q30" t="s">
        <v>642</v>
      </c>
      <c r="R30" t="s">
        <v>640</v>
      </c>
      <c r="S30" t="s">
        <v>639</v>
      </c>
      <c r="T30" t="s">
        <v>25283</v>
      </c>
      <c r="U30" s="51" t="s">
        <v>247</v>
      </c>
      <c r="V30">
        <v>32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25286</v>
      </c>
      <c r="F31">
        <v>208</v>
      </c>
      <c r="G31">
        <v>8</v>
      </c>
      <c r="H31" t="s">
        <v>637</v>
      </c>
      <c r="I31" t="s">
        <v>7639</v>
      </c>
      <c r="J31" t="s">
        <v>884</v>
      </c>
      <c r="K31" t="s">
        <v>639</v>
      </c>
      <c r="L31" t="s">
        <v>640</v>
      </c>
      <c r="M31" t="s">
        <v>25287</v>
      </c>
      <c r="N31" t="s">
        <v>639</v>
      </c>
      <c r="O31" t="s">
        <v>641</v>
      </c>
      <c r="P31" t="s">
        <v>5</v>
      </c>
      <c r="Q31" t="s">
        <v>642</v>
      </c>
      <c r="R31" t="s">
        <v>640</v>
      </c>
      <c r="S31" t="s">
        <v>639</v>
      </c>
      <c r="T31" t="s">
        <v>25287</v>
      </c>
      <c r="U31" s="51" t="s">
        <v>742</v>
      </c>
      <c r="V31">
        <v>4</v>
      </c>
    </row>
    <row r="32" spans="1:22" x14ac:dyDescent="0.25">
      <c r="A32" t="s">
        <v>239</v>
      </c>
      <c r="B32" t="s">
        <v>245</v>
      </c>
      <c r="C32">
        <v>159</v>
      </c>
      <c r="D32">
        <v>1</v>
      </c>
      <c r="E32" t="s">
        <v>25288</v>
      </c>
      <c r="F32">
        <v>109</v>
      </c>
      <c r="G32">
        <v>0</v>
      </c>
      <c r="H32" t="s">
        <v>637</v>
      </c>
      <c r="I32" t="s">
        <v>25289</v>
      </c>
      <c r="J32" t="s">
        <v>723</v>
      </c>
      <c r="K32" t="s">
        <v>639</v>
      </c>
      <c r="L32" t="s">
        <v>640</v>
      </c>
      <c r="M32" t="s">
        <v>25290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639</v>
      </c>
      <c r="T32" t="s">
        <v>25290</v>
      </c>
      <c r="U32" s="50" t="s">
        <v>601</v>
      </c>
      <c r="V32">
        <v>8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25291</v>
      </c>
      <c r="F33">
        <v>200</v>
      </c>
      <c r="G33">
        <v>0</v>
      </c>
      <c r="H33" t="s">
        <v>637</v>
      </c>
      <c r="I33" t="s">
        <v>1911</v>
      </c>
      <c r="J33" t="s">
        <v>653</v>
      </c>
      <c r="K33" t="s">
        <v>639</v>
      </c>
      <c r="L33" t="s">
        <v>640</v>
      </c>
      <c r="M33" t="s">
        <v>25292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639</v>
      </c>
      <c r="T33" t="s">
        <v>25292</v>
      </c>
      <c r="U33" s="51" t="s">
        <v>602</v>
      </c>
      <c r="V33">
        <v>7</v>
      </c>
    </row>
    <row r="34" spans="1:22" x14ac:dyDescent="0.25">
      <c r="A34" t="s">
        <v>240</v>
      </c>
      <c r="B34" t="s">
        <v>246</v>
      </c>
      <c r="C34">
        <v>159</v>
      </c>
      <c r="D34">
        <v>1</v>
      </c>
      <c r="E34" t="s">
        <v>25293</v>
      </c>
      <c r="F34">
        <v>99</v>
      </c>
      <c r="G34">
        <v>0</v>
      </c>
      <c r="H34" t="s">
        <v>637</v>
      </c>
      <c r="I34" t="s">
        <v>25289</v>
      </c>
      <c r="J34" t="s">
        <v>723</v>
      </c>
      <c r="K34" t="s">
        <v>639</v>
      </c>
      <c r="L34" t="s">
        <v>640</v>
      </c>
      <c r="M34" t="s">
        <v>25292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639</v>
      </c>
      <c r="T34" t="s">
        <v>25292</v>
      </c>
      <c r="U34" s="51" t="s">
        <v>742</v>
      </c>
      <c r="V34">
        <v>1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25294</v>
      </c>
      <c r="F35">
        <v>200</v>
      </c>
      <c r="G35">
        <v>0</v>
      </c>
      <c r="H35" t="s">
        <v>637</v>
      </c>
      <c r="I35" t="s">
        <v>25295</v>
      </c>
      <c r="J35" t="s">
        <v>646</v>
      </c>
      <c r="K35" t="s">
        <v>639</v>
      </c>
      <c r="L35" t="s">
        <v>640</v>
      </c>
      <c r="M35" t="s">
        <v>25296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639</v>
      </c>
      <c r="T35" t="s">
        <v>25296</v>
      </c>
      <c r="U35" s="50" t="s">
        <v>77</v>
      </c>
      <c r="V35">
        <v>32</v>
      </c>
    </row>
    <row r="36" spans="1:22" x14ac:dyDescent="0.25">
      <c r="A36" t="s">
        <v>241</v>
      </c>
      <c r="B36" t="s">
        <v>247</v>
      </c>
      <c r="C36">
        <v>159</v>
      </c>
      <c r="D36">
        <v>1</v>
      </c>
      <c r="E36" t="s">
        <v>25297</v>
      </c>
      <c r="F36">
        <v>109</v>
      </c>
      <c r="G36">
        <v>0</v>
      </c>
      <c r="H36" t="s">
        <v>637</v>
      </c>
      <c r="I36" t="s">
        <v>25298</v>
      </c>
      <c r="J36" t="s">
        <v>808</v>
      </c>
      <c r="K36" t="s">
        <v>639</v>
      </c>
      <c r="L36" t="s">
        <v>640</v>
      </c>
      <c r="M36" t="s">
        <v>25299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639</v>
      </c>
      <c r="T36" t="s">
        <v>25300</v>
      </c>
      <c r="U36" s="51" t="s">
        <v>78</v>
      </c>
      <c r="V36">
        <v>32</v>
      </c>
    </row>
    <row r="37" spans="1:22" x14ac:dyDescent="0.25">
      <c r="A37" t="s">
        <v>22</v>
      </c>
      <c r="B37" t="s">
        <v>213</v>
      </c>
      <c r="C37">
        <v>64</v>
      </c>
      <c r="D37">
        <v>1</v>
      </c>
      <c r="E37" t="s">
        <v>25301</v>
      </c>
      <c r="F37">
        <v>71.5</v>
      </c>
      <c r="G37">
        <v>7.5</v>
      </c>
      <c r="H37" t="s">
        <v>677</v>
      </c>
      <c r="I37" t="s">
        <v>25302</v>
      </c>
      <c r="J37" t="s">
        <v>25303</v>
      </c>
      <c r="K37" t="s">
        <v>1114</v>
      </c>
      <c r="L37" t="s">
        <v>25304</v>
      </c>
      <c r="M37" t="s">
        <v>25305</v>
      </c>
      <c r="N37" t="s">
        <v>639</v>
      </c>
      <c r="O37" t="s">
        <v>678</v>
      </c>
      <c r="P37" t="s">
        <v>23</v>
      </c>
      <c r="Q37" t="s">
        <v>679</v>
      </c>
      <c r="R37" t="s">
        <v>640</v>
      </c>
      <c r="S37" t="s">
        <v>639</v>
      </c>
      <c r="T37" t="s">
        <v>25305</v>
      </c>
      <c r="U37" s="50" t="s">
        <v>516</v>
      </c>
      <c r="V37">
        <v>3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25306</v>
      </c>
      <c r="F38">
        <v>200</v>
      </c>
      <c r="G38">
        <v>0</v>
      </c>
      <c r="H38" t="s">
        <v>637</v>
      </c>
      <c r="I38" t="s">
        <v>25307</v>
      </c>
      <c r="J38" t="s">
        <v>720</v>
      </c>
      <c r="K38" t="s">
        <v>639</v>
      </c>
      <c r="L38" t="s">
        <v>640</v>
      </c>
      <c r="M38" t="s">
        <v>25305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639</v>
      </c>
      <c r="T38" t="s">
        <v>25305</v>
      </c>
      <c r="U38" s="51" t="s">
        <v>120</v>
      </c>
      <c r="V38">
        <v>3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25308</v>
      </c>
      <c r="F39">
        <v>200</v>
      </c>
      <c r="G39">
        <v>0</v>
      </c>
      <c r="H39" t="s">
        <v>637</v>
      </c>
      <c r="I39" t="s">
        <v>1738</v>
      </c>
      <c r="J39" t="s">
        <v>697</v>
      </c>
      <c r="K39" t="s">
        <v>639</v>
      </c>
      <c r="L39" t="s">
        <v>640</v>
      </c>
      <c r="M39" t="s">
        <v>25309</v>
      </c>
      <c r="N39" t="s">
        <v>639</v>
      </c>
      <c r="O39" t="s">
        <v>641</v>
      </c>
      <c r="P39" t="s">
        <v>5</v>
      </c>
      <c r="Q39" t="s">
        <v>642</v>
      </c>
      <c r="R39" t="s">
        <v>25310</v>
      </c>
      <c r="S39" t="s">
        <v>639</v>
      </c>
      <c r="T39" t="s">
        <v>25309</v>
      </c>
      <c r="U39" s="50" t="s">
        <v>822</v>
      </c>
      <c r="V39">
        <v>701</v>
      </c>
    </row>
    <row r="40" spans="1:22" x14ac:dyDescent="0.25">
      <c r="A40" t="s">
        <v>77</v>
      </c>
      <c r="B40" t="s">
        <v>78</v>
      </c>
      <c r="C40">
        <v>27.5</v>
      </c>
      <c r="D40">
        <v>4</v>
      </c>
      <c r="E40" t="s">
        <v>25311</v>
      </c>
      <c r="F40">
        <v>165</v>
      </c>
      <c r="G40">
        <v>0</v>
      </c>
      <c r="H40" t="s">
        <v>649</v>
      </c>
      <c r="I40" t="s">
        <v>25312</v>
      </c>
      <c r="J40" t="s">
        <v>25313</v>
      </c>
      <c r="K40" t="s">
        <v>21070</v>
      </c>
      <c r="L40" t="s">
        <v>891</v>
      </c>
      <c r="M40" t="s">
        <v>25314</v>
      </c>
      <c r="N40" t="s">
        <v>639</v>
      </c>
      <c r="O40" t="s">
        <v>656</v>
      </c>
      <c r="P40" t="s">
        <v>26</v>
      </c>
      <c r="Q40" t="s">
        <v>652</v>
      </c>
      <c r="R40" t="s">
        <v>640</v>
      </c>
      <c r="S40" t="s">
        <v>639</v>
      </c>
      <c r="T40" t="s">
        <v>25315</v>
      </c>
    </row>
    <row r="41" spans="1:22" x14ac:dyDescent="0.25">
      <c r="A41" t="s">
        <v>22</v>
      </c>
      <c r="B41" t="s">
        <v>27</v>
      </c>
      <c r="C41">
        <v>120</v>
      </c>
      <c r="D41">
        <v>2</v>
      </c>
      <c r="E41" t="s">
        <v>25316</v>
      </c>
      <c r="F41">
        <v>200</v>
      </c>
      <c r="G41">
        <v>0</v>
      </c>
      <c r="H41" t="s">
        <v>637</v>
      </c>
      <c r="I41" t="s">
        <v>25317</v>
      </c>
      <c r="J41" t="s">
        <v>708</v>
      </c>
      <c r="K41" t="s">
        <v>639</v>
      </c>
      <c r="L41" t="s">
        <v>640</v>
      </c>
      <c r="M41" t="s">
        <v>25318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639</v>
      </c>
      <c r="T41" t="s">
        <v>25318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25319</v>
      </c>
      <c r="F42">
        <v>100</v>
      </c>
      <c r="G42">
        <v>0</v>
      </c>
      <c r="H42" t="s">
        <v>637</v>
      </c>
      <c r="I42" t="s">
        <v>25320</v>
      </c>
      <c r="J42" t="s">
        <v>675</v>
      </c>
      <c r="K42" t="s">
        <v>639</v>
      </c>
      <c r="L42" t="s">
        <v>640</v>
      </c>
      <c r="M42" t="s">
        <v>25321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639</v>
      </c>
      <c r="T42" t="s">
        <v>25321</v>
      </c>
    </row>
    <row r="43" spans="1:22" x14ac:dyDescent="0.25">
      <c r="A43" t="s">
        <v>18</v>
      </c>
      <c r="B43" t="s">
        <v>19</v>
      </c>
      <c r="C43">
        <v>66.666666666666671</v>
      </c>
      <c r="D43">
        <v>3</v>
      </c>
      <c r="E43" t="s">
        <v>25322</v>
      </c>
      <c r="F43">
        <v>225</v>
      </c>
      <c r="G43">
        <v>38</v>
      </c>
      <c r="H43" t="s">
        <v>649</v>
      </c>
      <c r="I43" t="s">
        <v>25323</v>
      </c>
      <c r="J43" t="s">
        <v>25324</v>
      </c>
      <c r="K43" t="s">
        <v>5532</v>
      </c>
      <c r="L43" t="s">
        <v>4076</v>
      </c>
      <c r="M43" t="s">
        <v>25325</v>
      </c>
      <c r="N43" t="s">
        <v>639</v>
      </c>
      <c r="O43" t="s">
        <v>651</v>
      </c>
      <c r="P43" t="s">
        <v>26</v>
      </c>
      <c r="Q43" t="s">
        <v>652</v>
      </c>
      <c r="R43" t="s">
        <v>640</v>
      </c>
      <c r="S43" t="s">
        <v>639</v>
      </c>
      <c r="T43" t="s">
        <v>25325</v>
      </c>
    </row>
    <row r="44" spans="1:22" x14ac:dyDescent="0.25">
      <c r="A44" t="s">
        <v>14</v>
      </c>
      <c r="B44" t="s">
        <v>15</v>
      </c>
      <c r="C44">
        <v>59</v>
      </c>
      <c r="D44">
        <v>1</v>
      </c>
      <c r="E44" t="s">
        <v>25322</v>
      </c>
      <c r="F44">
        <v>225</v>
      </c>
      <c r="G44">
        <v>38</v>
      </c>
      <c r="H44" t="s">
        <v>649</v>
      </c>
      <c r="I44" t="s">
        <v>25323</v>
      </c>
      <c r="J44" t="s">
        <v>25324</v>
      </c>
      <c r="K44" t="s">
        <v>5532</v>
      </c>
      <c r="L44" t="s">
        <v>4076</v>
      </c>
      <c r="M44" t="s">
        <v>25325</v>
      </c>
      <c r="N44" t="s">
        <v>639</v>
      </c>
      <c r="O44" t="s">
        <v>651</v>
      </c>
      <c r="P44" t="s">
        <v>26</v>
      </c>
      <c r="Q44" t="s">
        <v>652</v>
      </c>
      <c r="R44" t="s">
        <v>640</v>
      </c>
      <c r="S44" t="s">
        <v>639</v>
      </c>
      <c r="T44" t="s">
        <v>25325</v>
      </c>
    </row>
    <row r="45" spans="1:22" x14ac:dyDescent="0.25">
      <c r="A45" t="s">
        <v>240</v>
      </c>
      <c r="B45" t="s">
        <v>246</v>
      </c>
      <c r="C45">
        <v>159</v>
      </c>
      <c r="D45">
        <v>1</v>
      </c>
      <c r="E45" t="s">
        <v>25326</v>
      </c>
      <c r="F45">
        <v>99</v>
      </c>
      <c r="G45">
        <v>0</v>
      </c>
      <c r="H45" t="s">
        <v>637</v>
      </c>
      <c r="I45" t="s">
        <v>25327</v>
      </c>
      <c r="J45" t="s">
        <v>757</v>
      </c>
      <c r="K45" t="s">
        <v>639</v>
      </c>
      <c r="L45" t="s">
        <v>640</v>
      </c>
      <c r="M45" t="s">
        <v>25328</v>
      </c>
      <c r="N45" t="s">
        <v>639</v>
      </c>
      <c r="O45" t="s">
        <v>641</v>
      </c>
      <c r="P45" t="s">
        <v>5</v>
      </c>
      <c r="Q45" t="s">
        <v>642</v>
      </c>
      <c r="R45" t="s">
        <v>640</v>
      </c>
      <c r="S45" t="s">
        <v>639</v>
      </c>
      <c r="T45" t="s">
        <v>25329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25330</v>
      </c>
      <c r="F46">
        <v>200</v>
      </c>
      <c r="G46">
        <v>0</v>
      </c>
      <c r="H46" t="s">
        <v>637</v>
      </c>
      <c r="I46" t="s">
        <v>5012</v>
      </c>
      <c r="J46" t="s">
        <v>707</v>
      </c>
      <c r="K46" t="s">
        <v>639</v>
      </c>
      <c r="L46" t="s">
        <v>640</v>
      </c>
      <c r="M46" t="s">
        <v>25331</v>
      </c>
      <c r="N46" t="s">
        <v>639</v>
      </c>
      <c r="O46" t="s">
        <v>647</v>
      </c>
      <c r="P46" t="s">
        <v>5</v>
      </c>
      <c r="Q46" t="s">
        <v>648</v>
      </c>
      <c r="R46" t="s">
        <v>640</v>
      </c>
      <c r="S46" t="s">
        <v>639</v>
      </c>
      <c r="T46" t="s">
        <v>25331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25332</v>
      </c>
      <c r="F47">
        <v>224</v>
      </c>
      <c r="G47">
        <v>24</v>
      </c>
      <c r="H47" t="s">
        <v>637</v>
      </c>
      <c r="I47" t="s">
        <v>25333</v>
      </c>
      <c r="J47" t="s">
        <v>655</v>
      </c>
      <c r="K47" t="s">
        <v>639</v>
      </c>
      <c r="L47" t="s">
        <v>640</v>
      </c>
      <c r="M47" t="s">
        <v>25331</v>
      </c>
      <c r="N47" t="s">
        <v>639</v>
      </c>
      <c r="O47" t="s">
        <v>660</v>
      </c>
      <c r="P47" t="s">
        <v>5</v>
      </c>
      <c r="Q47" t="s">
        <v>642</v>
      </c>
      <c r="R47" t="s">
        <v>640</v>
      </c>
      <c r="S47" t="s">
        <v>639</v>
      </c>
      <c r="T47" t="s">
        <v>25331</v>
      </c>
    </row>
    <row r="48" spans="1:22" x14ac:dyDescent="0.25">
      <c r="A48" t="s">
        <v>147</v>
      </c>
      <c r="B48" t="s">
        <v>148</v>
      </c>
      <c r="C48">
        <v>65</v>
      </c>
      <c r="D48">
        <v>9</v>
      </c>
      <c r="E48" t="s">
        <v>25334</v>
      </c>
      <c r="F48">
        <v>315</v>
      </c>
      <c r="G48">
        <v>0</v>
      </c>
      <c r="H48" t="s">
        <v>637</v>
      </c>
      <c r="I48" t="s">
        <v>25335</v>
      </c>
      <c r="J48" t="s">
        <v>713</v>
      </c>
      <c r="K48" t="s">
        <v>639</v>
      </c>
      <c r="L48" t="s">
        <v>640</v>
      </c>
      <c r="M48" t="s">
        <v>25336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639</v>
      </c>
      <c r="T48" t="s">
        <v>25336</v>
      </c>
    </row>
    <row r="49" spans="1:20" x14ac:dyDescent="0.25">
      <c r="A49" t="s">
        <v>239</v>
      </c>
      <c r="B49" t="s">
        <v>245</v>
      </c>
      <c r="C49">
        <v>159</v>
      </c>
      <c r="D49">
        <v>1</v>
      </c>
      <c r="E49" t="s">
        <v>25337</v>
      </c>
      <c r="F49">
        <v>109</v>
      </c>
      <c r="G49">
        <v>0</v>
      </c>
      <c r="H49" t="s">
        <v>637</v>
      </c>
      <c r="I49" t="s">
        <v>25338</v>
      </c>
      <c r="J49" t="s">
        <v>654</v>
      </c>
      <c r="K49" t="s">
        <v>639</v>
      </c>
      <c r="L49" t="s">
        <v>640</v>
      </c>
      <c r="M49" t="s">
        <v>25339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639</v>
      </c>
      <c r="T49" t="s">
        <v>25339</v>
      </c>
    </row>
    <row r="50" spans="1:20" x14ac:dyDescent="0.25">
      <c r="A50" t="s">
        <v>240</v>
      </c>
      <c r="B50" t="s">
        <v>246</v>
      </c>
      <c r="C50">
        <v>159</v>
      </c>
      <c r="D50">
        <v>1</v>
      </c>
      <c r="E50" t="s">
        <v>25340</v>
      </c>
      <c r="F50">
        <v>133</v>
      </c>
      <c r="G50">
        <v>34</v>
      </c>
      <c r="H50" t="s">
        <v>637</v>
      </c>
      <c r="I50" t="s">
        <v>25341</v>
      </c>
      <c r="J50" t="s">
        <v>740</v>
      </c>
      <c r="K50" t="s">
        <v>639</v>
      </c>
      <c r="L50" t="s">
        <v>640</v>
      </c>
      <c r="M50" t="s">
        <v>25342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639</v>
      </c>
      <c r="T50" t="s">
        <v>25342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25343</v>
      </c>
      <c r="F51">
        <v>200</v>
      </c>
      <c r="G51">
        <v>0</v>
      </c>
      <c r="H51" t="s">
        <v>637</v>
      </c>
      <c r="I51" t="s">
        <v>25344</v>
      </c>
      <c r="J51" t="s">
        <v>638</v>
      </c>
      <c r="K51" t="s">
        <v>639</v>
      </c>
      <c r="L51" t="s">
        <v>640</v>
      </c>
      <c r="M51" t="s">
        <v>25345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639</v>
      </c>
      <c r="T51" t="s">
        <v>25346</v>
      </c>
    </row>
    <row r="52" spans="1:20" x14ac:dyDescent="0.25">
      <c r="A52" t="s">
        <v>239</v>
      </c>
      <c r="B52" t="s">
        <v>245</v>
      </c>
      <c r="C52">
        <v>159</v>
      </c>
      <c r="D52">
        <v>1</v>
      </c>
      <c r="E52" t="s">
        <v>25347</v>
      </c>
      <c r="F52">
        <v>109</v>
      </c>
      <c r="G52">
        <v>0</v>
      </c>
      <c r="H52" t="s">
        <v>637</v>
      </c>
      <c r="I52" t="s">
        <v>25348</v>
      </c>
      <c r="J52" t="s">
        <v>681</v>
      </c>
      <c r="K52" t="s">
        <v>639</v>
      </c>
      <c r="L52" t="s">
        <v>640</v>
      </c>
      <c r="M52" t="s">
        <v>25349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639</v>
      </c>
      <c r="T52" t="s">
        <v>25349</v>
      </c>
    </row>
    <row r="53" spans="1:20" x14ac:dyDescent="0.25">
      <c r="A53" t="s">
        <v>239</v>
      </c>
      <c r="B53" t="s">
        <v>245</v>
      </c>
      <c r="C53">
        <v>159</v>
      </c>
      <c r="D53">
        <v>1</v>
      </c>
      <c r="E53" t="s">
        <v>25350</v>
      </c>
      <c r="F53">
        <v>109</v>
      </c>
      <c r="G53">
        <v>0</v>
      </c>
      <c r="H53" t="s">
        <v>637</v>
      </c>
      <c r="I53" t="s">
        <v>25351</v>
      </c>
      <c r="J53" t="s">
        <v>655</v>
      </c>
      <c r="K53" t="s">
        <v>639</v>
      </c>
      <c r="L53" t="s">
        <v>640</v>
      </c>
      <c r="M53" t="s">
        <v>25352</v>
      </c>
      <c r="N53" t="s">
        <v>639</v>
      </c>
      <c r="O53" t="s">
        <v>662</v>
      </c>
      <c r="P53" t="s">
        <v>5</v>
      </c>
      <c r="Q53" t="s">
        <v>648</v>
      </c>
      <c r="R53" t="s">
        <v>640</v>
      </c>
      <c r="S53" t="s">
        <v>639</v>
      </c>
      <c r="T53" t="s">
        <v>25353</v>
      </c>
    </row>
    <row r="54" spans="1:20" x14ac:dyDescent="0.25">
      <c r="A54" t="s">
        <v>239</v>
      </c>
      <c r="B54" t="s">
        <v>245</v>
      </c>
      <c r="C54">
        <v>159</v>
      </c>
      <c r="D54">
        <v>1</v>
      </c>
      <c r="E54" t="s">
        <v>25354</v>
      </c>
      <c r="F54">
        <v>121</v>
      </c>
      <c r="G54">
        <v>12</v>
      </c>
      <c r="H54" t="s">
        <v>637</v>
      </c>
      <c r="I54" t="s">
        <v>20366</v>
      </c>
      <c r="J54" t="s">
        <v>645</v>
      </c>
      <c r="K54" t="s">
        <v>639</v>
      </c>
      <c r="L54" t="s">
        <v>640</v>
      </c>
      <c r="M54" t="s">
        <v>25355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639</v>
      </c>
      <c r="T54" t="s">
        <v>25355</v>
      </c>
    </row>
    <row r="55" spans="1:20" x14ac:dyDescent="0.25">
      <c r="A55" t="s">
        <v>147</v>
      </c>
      <c r="B55" t="s">
        <v>148</v>
      </c>
      <c r="C55">
        <v>50</v>
      </c>
      <c r="D55">
        <v>6</v>
      </c>
      <c r="E55" t="s">
        <v>25356</v>
      </c>
      <c r="F55">
        <v>200</v>
      </c>
      <c r="G55">
        <v>0</v>
      </c>
      <c r="H55" t="s">
        <v>637</v>
      </c>
      <c r="I55" t="s">
        <v>25357</v>
      </c>
      <c r="J55" t="s">
        <v>646</v>
      </c>
      <c r="K55" t="s">
        <v>639</v>
      </c>
      <c r="L55" t="s">
        <v>640</v>
      </c>
      <c r="M55" t="s">
        <v>25358</v>
      </c>
      <c r="N55" t="s">
        <v>639</v>
      </c>
      <c r="O55" t="s">
        <v>641</v>
      </c>
      <c r="P55" t="s">
        <v>5</v>
      </c>
      <c r="Q55" t="s">
        <v>642</v>
      </c>
      <c r="R55" t="s">
        <v>640</v>
      </c>
      <c r="S55" t="s">
        <v>639</v>
      </c>
      <c r="T55" t="s">
        <v>25359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25360</v>
      </c>
      <c r="F56">
        <v>200</v>
      </c>
      <c r="G56">
        <v>0</v>
      </c>
      <c r="H56" t="s">
        <v>637</v>
      </c>
      <c r="I56" t="s">
        <v>25361</v>
      </c>
      <c r="J56" t="s">
        <v>653</v>
      </c>
      <c r="K56" t="s">
        <v>639</v>
      </c>
      <c r="L56" t="s">
        <v>640</v>
      </c>
      <c r="M56" t="s">
        <v>25362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639</v>
      </c>
      <c r="T56" t="s">
        <v>25363</v>
      </c>
    </row>
    <row r="57" spans="1:20" x14ac:dyDescent="0.25">
      <c r="A57" t="s">
        <v>240</v>
      </c>
      <c r="B57" t="s">
        <v>246</v>
      </c>
      <c r="C57">
        <v>159</v>
      </c>
      <c r="D57">
        <v>1</v>
      </c>
      <c r="E57" t="s">
        <v>25364</v>
      </c>
      <c r="F57">
        <v>99</v>
      </c>
      <c r="G57">
        <v>0</v>
      </c>
      <c r="H57" t="s">
        <v>637</v>
      </c>
      <c r="I57" t="s">
        <v>25365</v>
      </c>
      <c r="J57" t="s">
        <v>756</v>
      </c>
      <c r="K57" t="s">
        <v>639</v>
      </c>
      <c r="L57" t="s">
        <v>640</v>
      </c>
      <c r="M57" t="s">
        <v>25366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639</v>
      </c>
      <c r="T57" t="s">
        <v>25366</v>
      </c>
    </row>
    <row r="58" spans="1:20" x14ac:dyDescent="0.25">
      <c r="A58" t="s">
        <v>601</v>
      </c>
      <c r="B58" t="s">
        <v>602</v>
      </c>
      <c r="C58">
        <v>139</v>
      </c>
      <c r="D58">
        <v>1</v>
      </c>
      <c r="E58" t="s">
        <v>25367</v>
      </c>
      <c r="F58">
        <v>403</v>
      </c>
      <c r="G58">
        <v>42</v>
      </c>
      <c r="H58" t="s">
        <v>649</v>
      </c>
      <c r="I58" t="s">
        <v>25368</v>
      </c>
      <c r="J58" t="s">
        <v>25369</v>
      </c>
      <c r="K58" t="s">
        <v>4412</v>
      </c>
      <c r="L58" t="s">
        <v>4903</v>
      </c>
      <c r="M58" t="s">
        <v>25370</v>
      </c>
      <c r="N58" t="s">
        <v>639</v>
      </c>
      <c r="O58" t="s">
        <v>651</v>
      </c>
      <c r="P58" t="s">
        <v>26</v>
      </c>
      <c r="Q58" t="s">
        <v>652</v>
      </c>
      <c r="R58" t="s">
        <v>640</v>
      </c>
      <c r="S58" t="s">
        <v>639</v>
      </c>
      <c r="T58" t="s">
        <v>25370</v>
      </c>
    </row>
    <row r="59" spans="1:20" x14ac:dyDescent="0.25">
      <c r="A59" t="s">
        <v>240</v>
      </c>
      <c r="B59" t="s">
        <v>246</v>
      </c>
      <c r="C59">
        <v>139</v>
      </c>
      <c r="D59">
        <v>1</v>
      </c>
      <c r="E59" t="s">
        <v>25367</v>
      </c>
      <c r="F59">
        <v>403</v>
      </c>
      <c r="G59">
        <v>42</v>
      </c>
      <c r="H59" t="s">
        <v>649</v>
      </c>
      <c r="I59" t="s">
        <v>25368</v>
      </c>
      <c r="J59" t="s">
        <v>25369</v>
      </c>
      <c r="K59" t="s">
        <v>4412</v>
      </c>
      <c r="L59" t="s">
        <v>4903</v>
      </c>
      <c r="M59" t="s">
        <v>25370</v>
      </c>
      <c r="N59" t="s">
        <v>639</v>
      </c>
      <c r="O59" t="s">
        <v>651</v>
      </c>
      <c r="P59" t="s">
        <v>26</v>
      </c>
      <c r="Q59" t="s">
        <v>652</v>
      </c>
      <c r="R59" t="s">
        <v>640</v>
      </c>
      <c r="S59" t="s">
        <v>639</v>
      </c>
      <c r="T59" t="s">
        <v>25370</v>
      </c>
    </row>
    <row r="60" spans="1:20" x14ac:dyDescent="0.25">
      <c r="A60" t="s">
        <v>72</v>
      </c>
      <c r="B60" t="s">
        <v>799</v>
      </c>
      <c r="C60">
        <v>83</v>
      </c>
      <c r="D60">
        <v>1</v>
      </c>
      <c r="E60" t="s">
        <v>25367</v>
      </c>
      <c r="F60">
        <v>403</v>
      </c>
      <c r="G60">
        <v>42</v>
      </c>
      <c r="H60" t="s">
        <v>649</v>
      </c>
      <c r="I60" t="s">
        <v>25368</v>
      </c>
      <c r="J60" t="s">
        <v>25369</v>
      </c>
      <c r="K60" t="s">
        <v>4412</v>
      </c>
      <c r="L60" t="s">
        <v>4903</v>
      </c>
      <c r="M60" t="s">
        <v>25370</v>
      </c>
      <c r="N60" t="s">
        <v>639</v>
      </c>
      <c r="O60" t="s">
        <v>651</v>
      </c>
      <c r="P60" t="s">
        <v>26</v>
      </c>
      <c r="Q60" t="s">
        <v>652</v>
      </c>
      <c r="R60" t="s">
        <v>640</v>
      </c>
      <c r="S60" t="s">
        <v>639</v>
      </c>
      <c r="T60" t="s">
        <v>25370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25371</v>
      </c>
      <c r="F61">
        <v>200</v>
      </c>
      <c r="G61">
        <v>0</v>
      </c>
      <c r="H61" t="s">
        <v>637</v>
      </c>
      <c r="I61" t="s">
        <v>16573</v>
      </c>
      <c r="J61" t="s">
        <v>638</v>
      </c>
      <c r="K61" t="s">
        <v>639</v>
      </c>
      <c r="L61" t="s">
        <v>640</v>
      </c>
      <c r="M61" t="s">
        <v>25372</v>
      </c>
      <c r="N61" t="s">
        <v>639</v>
      </c>
      <c r="O61" t="s">
        <v>641</v>
      </c>
      <c r="P61" t="s">
        <v>5</v>
      </c>
      <c r="Q61" t="s">
        <v>642</v>
      </c>
      <c r="R61" t="s">
        <v>25373</v>
      </c>
      <c r="S61" t="s">
        <v>639</v>
      </c>
      <c r="T61" t="s">
        <v>25372</v>
      </c>
    </row>
    <row r="62" spans="1:20" x14ac:dyDescent="0.25">
      <c r="A62" t="s">
        <v>240</v>
      </c>
      <c r="B62" t="s">
        <v>246</v>
      </c>
      <c r="C62">
        <v>159</v>
      </c>
      <c r="D62">
        <v>1</v>
      </c>
      <c r="E62" t="s">
        <v>25374</v>
      </c>
      <c r="F62">
        <v>99</v>
      </c>
      <c r="G62">
        <v>0</v>
      </c>
      <c r="H62" t="s">
        <v>637</v>
      </c>
      <c r="I62" t="s">
        <v>25375</v>
      </c>
      <c r="J62" t="s">
        <v>663</v>
      </c>
      <c r="K62" t="s">
        <v>639</v>
      </c>
      <c r="L62" t="s">
        <v>640</v>
      </c>
      <c r="M62" t="s">
        <v>25376</v>
      </c>
      <c r="N62" t="s">
        <v>639</v>
      </c>
      <c r="O62" t="s">
        <v>660</v>
      </c>
      <c r="P62" t="s">
        <v>5</v>
      </c>
      <c r="Q62" t="s">
        <v>642</v>
      </c>
      <c r="R62" t="s">
        <v>640</v>
      </c>
      <c r="S62" t="s">
        <v>639</v>
      </c>
      <c r="T62" t="s">
        <v>25376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25377</v>
      </c>
      <c r="F63">
        <v>200</v>
      </c>
      <c r="G63">
        <v>0</v>
      </c>
      <c r="H63" t="s">
        <v>637</v>
      </c>
      <c r="I63" t="s">
        <v>25378</v>
      </c>
      <c r="J63" t="s">
        <v>717</v>
      </c>
      <c r="K63" t="s">
        <v>639</v>
      </c>
      <c r="L63" t="s">
        <v>640</v>
      </c>
      <c r="M63" t="s">
        <v>25379</v>
      </c>
      <c r="N63" t="s">
        <v>639</v>
      </c>
      <c r="O63" t="s">
        <v>641</v>
      </c>
      <c r="P63" t="s">
        <v>5</v>
      </c>
      <c r="Q63" t="s">
        <v>642</v>
      </c>
      <c r="R63" t="s">
        <v>640</v>
      </c>
      <c r="S63" t="s">
        <v>639</v>
      </c>
      <c r="T63" t="s">
        <v>25379</v>
      </c>
    </row>
    <row r="64" spans="1:20" x14ac:dyDescent="0.25">
      <c r="A64" t="s">
        <v>239</v>
      </c>
      <c r="B64" t="s">
        <v>245</v>
      </c>
      <c r="C64">
        <v>159</v>
      </c>
      <c r="D64">
        <v>1</v>
      </c>
      <c r="E64" t="s">
        <v>25380</v>
      </c>
      <c r="F64">
        <v>109</v>
      </c>
      <c r="G64">
        <v>0</v>
      </c>
      <c r="H64" t="s">
        <v>637</v>
      </c>
      <c r="I64" t="s">
        <v>25381</v>
      </c>
      <c r="J64" t="s">
        <v>864</v>
      </c>
      <c r="K64" t="s">
        <v>639</v>
      </c>
      <c r="L64" t="s">
        <v>640</v>
      </c>
      <c r="M64" t="s">
        <v>25382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639</v>
      </c>
      <c r="T64" t="s">
        <v>25383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25384</v>
      </c>
      <c r="F65">
        <v>129</v>
      </c>
      <c r="G65">
        <v>0</v>
      </c>
      <c r="H65" t="s">
        <v>637</v>
      </c>
      <c r="I65" t="s">
        <v>25385</v>
      </c>
      <c r="J65" t="s">
        <v>653</v>
      </c>
      <c r="K65" t="s">
        <v>639</v>
      </c>
      <c r="L65" t="s">
        <v>640</v>
      </c>
      <c r="M65" t="s">
        <v>25382</v>
      </c>
      <c r="N65" t="s">
        <v>639</v>
      </c>
      <c r="O65" t="s">
        <v>647</v>
      </c>
      <c r="P65" t="s">
        <v>5</v>
      </c>
      <c r="Q65" t="s">
        <v>648</v>
      </c>
      <c r="R65" t="s">
        <v>640</v>
      </c>
      <c r="S65" t="s">
        <v>639</v>
      </c>
      <c r="T65" t="s">
        <v>25382</v>
      </c>
    </row>
    <row r="66" spans="1:20" x14ac:dyDescent="0.25">
      <c r="A66" t="s">
        <v>18</v>
      </c>
      <c r="B66" t="s">
        <v>19</v>
      </c>
      <c r="C66">
        <v>33</v>
      </c>
      <c r="D66">
        <v>10</v>
      </c>
      <c r="E66" t="s">
        <v>25386</v>
      </c>
      <c r="F66">
        <v>399</v>
      </c>
      <c r="G66">
        <v>0</v>
      </c>
      <c r="H66" t="s">
        <v>649</v>
      </c>
      <c r="I66" t="s">
        <v>25387</v>
      </c>
      <c r="J66" t="s">
        <v>25388</v>
      </c>
      <c r="K66" t="s">
        <v>25389</v>
      </c>
      <c r="L66" t="s">
        <v>849</v>
      </c>
      <c r="M66" t="s">
        <v>25390</v>
      </c>
      <c r="N66" t="s">
        <v>639</v>
      </c>
      <c r="O66" t="s">
        <v>651</v>
      </c>
      <c r="P66" t="s">
        <v>26</v>
      </c>
      <c r="Q66" t="s">
        <v>652</v>
      </c>
      <c r="R66" t="s">
        <v>640</v>
      </c>
      <c r="S66" t="s">
        <v>639</v>
      </c>
      <c r="T66" t="s">
        <v>25390</v>
      </c>
    </row>
    <row r="67" spans="1:20" x14ac:dyDescent="0.25">
      <c r="A67" t="s">
        <v>18</v>
      </c>
      <c r="B67" t="s">
        <v>19</v>
      </c>
      <c r="C67">
        <v>33</v>
      </c>
      <c r="D67">
        <v>10</v>
      </c>
      <c r="E67" t="s">
        <v>25391</v>
      </c>
      <c r="F67">
        <v>399</v>
      </c>
      <c r="G67">
        <v>0</v>
      </c>
      <c r="H67" t="s">
        <v>649</v>
      </c>
      <c r="I67" t="s">
        <v>25387</v>
      </c>
      <c r="J67" t="s">
        <v>25388</v>
      </c>
      <c r="K67" t="s">
        <v>25389</v>
      </c>
      <c r="L67" t="s">
        <v>849</v>
      </c>
      <c r="M67" t="s">
        <v>25392</v>
      </c>
      <c r="N67" t="s">
        <v>639</v>
      </c>
      <c r="O67" t="s">
        <v>651</v>
      </c>
      <c r="P67" t="s">
        <v>26</v>
      </c>
      <c r="Q67" t="s">
        <v>652</v>
      </c>
      <c r="R67" t="s">
        <v>640</v>
      </c>
      <c r="S67" t="s">
        <v>639</v>
      </c>
      <c r="T67" t="s">
        <v>25392</v>
      </c>
    </row>
    <row r="68" spans="1:20" x14ac:dyDescent="0.25">
      <c r="A68" t="s">
        <v>18</v>
      </c>
      <c r="B68" t="s">
        <v>19</v>
      </c>
      <c r="C68">
        <v>33</v>
      </c>
      <c r="D68">
        <v>10</v>
      </c>
      <c r="E68" t="s">
        <v>25393</v>
      </c>
      <c r="F68">
        <v>399</v>
      </c>
      <c r="G68">
        <v>0</v>
      </c>
      <c r="H68" t="s">
        <v>649</v>
      </c>
      <c r="I68" t="s">
        <v>25387</v>
      </c>
      <c r="J68" t="s">
        <v>25388</v>
      </c>
      <c r="K68" t="s">
        <v>25389</v>
      </c>
      <c r="L68" t="s">
        <v>849</v>
      </c>
      <c r="M68" t="s">
        <v>25394</v>
      </c>
      <c r="N68" t="s">
        <v>639</v>
      </c>
      <c r="O68" t="s">
        <v>651</v>
      </c>
      <c r="P68" t="s">
        <v>26</v>
      </c>
      <c r="Q68" t="s">
        <v>652</v>
      </c>
      <c r="R68" t="s">
        <v>640</v>
      </c>
      <c r="S68" t="s">
        <v>639</v>
      </c>
      <c r="T68" t="s">
        <v>25394</v>
      </c>
    </row>
    <row r="69" spans="1:20" x14ac:dyDescent="0.25">
      <c r="A69" t="s">
        <v>241</v>
      </c>
      <c r="B69" t="s">
        <v>247</v>
      </c>
      <c r="C69">
        <v>159</v>
      </c>
      <c r="D69">
        <v>1</v>
      </c>
      <c r="E69" t="s">
        <v>25395</v>
      </c>
      <c r="F69">
        <v>109</v>
      </c>
      <c r="G69">
        <v>0</v>
      </c>
      <c r="H69" t="s">
        <v>637</v>
      </c>
      <c r="I69" t="s">
        <v>25396</v>
      </c>
      <c r="J69" t="s">
        <v>653</v>
      </c>
      <c r="K69" t="s">
        <v>639</v>
      </c>
      <c r="L69" t="s">
        <v>640</v>
      </c>
      <c r="M69" t="s">
        <v>25397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639</v>
      </c>
      <c r="T69" t="s">
        <v>25397</v>
      </c>
    </row>
    <row r="70" spans="1:20" x14ac:dyDescent="0.25">
      <c r="A70" t="s">
        <v>241</v>
      </c>
      <c r="B70" t="s">
        <v>247</v>
      </c>
      <c r="C70">
        <v>159</v>
      </c>
      <c r="D70">
        <v>1</v>
      </c>
      <c r="E70" t="s">
        <v>25398</v>
      </c>
      <c r="F70">
        <v>218</v>
      </c>
      <c r="G70">
        <v>0</v>
      </c>
      <c r="H70" t="s">
        <v>637</v>
      </c>
      <c r="I70" t="s">
        <v>25399</v>
      </c>
      <c r="J70" t="s">
        <v>653</v>
      </c>
      <c r="K70" t="s">
        <v>639</v>
      </c>
      <c r="L70" t="s">
        <v>640</v>
      </c>
      <c r="M70" t="s">
        <v>25400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639</v>
      </c>
      <c r="T70" t="s">
        <v>25400</v>
      </c>
    </row>
    <row r="71" spans="1:20" x14ac:dyDescent="0.25">
      <c r="A71" t="s">
        <v>239</v>
      </c>
      <c r="B71" t="s">
        <v>245</v>
      </c>
      <c r="C71">
        <v>159</v>
      </c>
      <c r="D71">
        <v>1</v>
      </c>
      <c r="E71" t="s">
        <v>25398</v>
      </c>
      <c r="F71">
        <v>218</v>
      </c>
      <c r="G71">
        <v>0</v>
      </c>
      <c r="H71" t="s">
        <v>637</v>
      </c>
      <c r="I71" t="s">
        <v>25399</v>
      </c>
      <c r="J71" t="s">
        <v>653</v>
      </c>
      <c r="K71" t="s">
        <v>639</v>
      </c>
      <c r="L71" t="s">
        <v>640</v>
      </c>
      <c r="M71" t="s">
        <v>25400</v>
      </c>
      <c r="N71" t="s">
        <v>639</v>
      </c>
      <c r="O71" t="s">
        <v>647</v>
      </c>
      <c r="P71" t="s">
        <v>5</v>
      </c>
      <c r="Q71" t="s">
        <v>648</v>
      </c>
      <c r="R71" t="s">
        <v>640</v>
      </c>
      <c r="S71" t="s">
        <v>639</v>
      </c>
      <c r="T71" t="s">
        <v>25400</v>
      </c>
    </row>
    <row r="72" spans="1:20" x14ac:dyDescent="0.25">
      <c r="A72" t="s">
        <v>601</v>
      </c>
      <c r="B72" t="s">
        <v>602</v>
      </c>
      <c r="C72">
        <v>159</v>
      </c>
      <c r="D72">
        <v>1</v>
      </c>
      <c r="E72" t="s">
        <v>25401</v>
      </c>
      <c r="F72">
        <v>99</v>
      </c>
      <c r="G72">
        <v>0</v>
      </c>
      <c r="H72" t="s">
        <v>637</v>
      </c>
      <c r="I72" t="s">
        <v>25402</v>
      </c>
      <c r="J72" t="s">
        <v>653</v>
      </c>
      <c r="K72" t="s">
        <v>639</v>
      </c>
      <c r="L72" t="s">
        <v>640</v>
      </c>
      <c r="M72" t="s">
        <v>25403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639</v>
      </c>
      <c r="T72" t="s">
        <v>25403</v>
      </c>
    </row>
    <row r="73" spans="1:20" x14ac:dyDescent="0.25">
      <c r="A73" t="s">
        <v>77</v>
      </c>
      <c r="B73" t="s">
        <v>78</v>
      </c>
      <c r="C73">
        <v>33.333333333333336</v>
      </c>
      <c r="D73">
        <v>3</v>
      </c>
      <c r="E73" t="s">
        <v>25404</v>
      </c>
      <c r="F73">
        <v>134.99</v>
      </c>
      <c r="G73">
        <v>0</v>
      </c>
      <c r="H73" t="s">
        <v>637</v>
      </c>
      <c r="I73" t="s">
        <v>7999</v>
      </c>
      <c r="J73" t="s">
        <v>646</v>
      </c>
      <c r="K73" t="s">
        <v>639</v>
      </c>
      <c r="L73" t="s">
        <v>640</v>
      </c>
      <c r="M73" t="s">
        <v>25405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639</v>
      </c>
      <c r="T73" t="s">
        <v>25405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25406</v>
      </c>
      <c r="F74">
        <v>100</v>
      </c>
      <c r="G74">
        <v>0</v>
      </c>
      <c r="H74" t="s">
        <v>637</v>
      </c>
      <c r="I74" t="s">
        <v>640</v>
      </c>
      <c r="J74" t="s">
        <v>640</v>
      </c>
      <c r="K74" t="s">
        <v>639</v>
      </c>
      <c r="L74" t="s">
        <v>640</v>
      </c>
      <c r="M74" t="s">
        <v>639</v>
      </c>
      <c r="N74" t="s">
        <v>639</v>
      </c>
      <c r="O74" t="s">
        <v>9005</v>
      </c>
      <c r="P74" t="s">
        <v>5</v>
      </c>
      <c r="Q74" t="s">
        <v>639</v>
      </c>
      <c r="R74" t="s">
        <v>640</v>
      </c>
      <c r="S74" t="s">
        <v>639</v>
      </c>
      <c r="T74" t="s">
        <v>25407</v>
      </c>
    </row>
    <row r="75" spans="1:20" x14ac:dyDescent="0.25">
      <c r="A75" t="s">
        <v>239</v>
      </c>
      <c r="B75" t="s">
        <v>245</v>
      </c>
      <c r="C75">
        <v>159</v>
      </c>
      <c r="D75">
        <v>2</v>
      </c>
      <c r="E75" t="s">
        <v>25408</v>
      </c>
      <c r="F75">
        <v>218</v>
      </c>
      <c r="G75">
        <v>0</v>
      </c>
      <c r="H75" t="s">
        <v>637</v>
      </c>
      <c r="I75" t="s">
        <v>16986</v>
      </c>
      <c r="J75" t="s">
        <v>663</v>
      </c>
      <c r="K75" t="s">
        <v>639</v>
      </c>
      <c r="L75" t="s">
        <v>640</v>
      </c>
      <c r="M75" t="s">
        <v>25409</v>
      </c>
      <c r="N75" t="s">
        <v>639</v>
      </c>
      <c r="O75" t="s">
        <v>641</v>
      </c>
      <c r="P75" t="s">
        <v>5</v>
      </c>
      <c r="Q75" t="s">
        <v>642</v>
      </c>
      <c r="R75" t="s">
        <v>640</v>
      </c>
      <c r="S75" t="s">
        <v>639</v>
      </c>
      <c r="T75" t="s">
        <v>25409</v>
      </c>
    </row>
    <row r="76" spans="1:20" x14ac:dyDescent="0.25">
      <c r="A76" t="s">
        <v>72</v>
      </c>
      <c r="B76" t="s">
        <v>799</v>
      </c>
      <c r="C76">
        <v>83</v>
      </c>
      <c r="D76">
        <v>1</v>
      </c>
      <c r="E76" t="s">
        <v>25410</v>
      </c>
      <c r="F76">
        <v>163</v>
      </c>
      <c r="G76">
        <v>0</v>
      </c>
      <c r="H76" t="s">
        <v>649</v>
      </c>
      <c r="I76" t="s">
        <v>6831</v>
      </c>
      <c r="J76" t="s">
        <v>25411</v>
      </c>
      <c r="K76" t="s">
        <v>25412</v>
      </c>
      <c r="L76" t="s">
        <v>893</v>
      </c>
      <c r="M76" t="s">
        <v>25405</v>
      </c>
      <c r="N76" t="s">
        <v>639</v>
      </c>
      <c r="O76" t="s">
        <v>651</v>
      </c>
      <c r="P76" t="s">
        <v>26</v>
      </c>
      <c r="Q76" t="s">
        <v>652</v>
      </c>
      <c r="R76" t="s">
        <v>640</v>
      </c>
      <c r="S76" t="s">
        <v>639</v>
      </c>
      <c r="T76" t="s">
        <v>25413</v>
      </c>
    </row>
    <row r="77" spans="1:20" x14ac:dyDescent="0.25">
      <c r="A77" t="s">
        <v>101</v>
      </c>
      <c r="B77" t="s">
        <v>74</v>
      </c>
      <c r="C77">
        <v>80</v>
      </c>
      <c r="D77">
        <v>1</v>
      </c>
      <c r="E77" t="s">
        <v>25410</v>
      </c>
      <c r="F77">
        <v>163</v>
      </c>
      <c r="G77">
        <v>0</v>
      </c>
      <c r="H77" t="s">
        <v>649</v>
      </c>
      <c r="I77" t="s">
        <v>6831</v>
      </c>
      <c r="J77" t="s">
        <v>25411</v>
      </c>
      <c r="K77" t="s">
        <v>25412</v>
      </c>
      <c r="L77" t="s">
        <v>893</v>
      </c>
      <c r="M77" t="s">
        <v>25405</v>
      </c>
      <c r="N77" t="s">
        <v>639</v>
      </c>
      <c r="O77" t="s">
        <v>651</v>
      </c>
      <c r="P77" t="s">
        <v>26</v>
      </c>
      <c r="Q77" t="s">
        <v>652</v>
      </c>
      <c r="R77" t="s">
        <v>640</v>
      </c>
      <c r="S77" t="s">
        <v>639</v>
      </c>
      <c r="T77" t="s">
        <v>25413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25414</v>
      </c>
      <c r="F78">
        <v>200</v>
      </c>
      <c r="G78">
        <v>0</v>
      </c>
      <c r="H78" t="s">
        <v>637</v>
      </c>
      <c r="I78" t="s">
        <v>25415</v>
      </c>
      <c r="J78" t="s">
        <v>653</v>
      </c>
      <c r="K78" t="s">
        <v>639</v>
      </c>
      <c r="L78" t="s">
        <v>640</v>
      </c>
      <c r="M78" t="s">
        <v>25413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639</v>
      </c>
      <c r="T78" t="s">
        <v>25413</v>
      </c>
    </row>
    <row r="79" spans="1:20" x14ac:dyDescent="0.25">
      <c r="A79" t="s">
        <v>240</v>
      </c>
      <c r="B79" t="s">
        <v>246</v>
      </c>
      <c r="C79">
        <v>159</v>
      </c>
      <c r="D79">
        <v>2</v>
      </c>
      <c r="E79" t="s">
        <v>25416</v>
      </c>
      <c r="F79">
        <v>1070</v>
      </c>
      <c r="G79">
        <v>0</v>
      </c>
      <c r="H79" t="s">
        <v>637</v>
      </c>
      <c r="I79" t="s">
        <v>18042</v>
      </c>
      <c r="J79" t="s">
        <v>715</v>
      </c>
      <c r="K79" t="s">
        <v>639</v>
      </c>
      <c r="L79" t="s">
        <v>640</v>
      </c>
      <c r="M79" t="s">
        <v>25417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639</v>
      </c>
      <c r="T79" t="s">
        <v>25418</v>
      </c>
    </row>
    <row r="80" spans="1:20" x14ac:dyDescent="0.25">
      <c r="A80" t="s">
        <v>239</v>
      </c>
      <c r="B80" t="s">
        <v>245</v>
      </c>
      <c r="C80">
        <v>159</v>
      </c>
      <c r="D80">
        <v>1</v>
      </c>
      <c r="E80" t="s">
        <v>25416</v>
      </c>
      <c r="F80">
        <v>1070</v>
      </c>
      <c r="G80">
        <v>0</v>
      </c>
      <c r="H80" t="s">
        <v>637</v>
      </c>
      <c r="I80" t="s">
        <v>18042</v>
      </c>
      <c r="J80" t="s">
        <v>715</v>
      </c>
      <c r="K80" t="s">
        <v>639</v>
      </c>
      <c r="L80" t="s">
        <v>640</v>
      </c>
      <c r="M80" t="s">
        <v>25417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639</v>
      </c>
      <c r="T80" t="s">
        <v>25418</v>
      </c>
    </row>
    <row r="81" spans="1:20" x14ac:dyDescent="0.25">
      <c r="A81" t="s">
        <v>241</v>
      </c>
      <c r="B81" t="s">
        <v>247</v>
      </c>
      <c r="C81">
        <v>159</v>
      </c>
      <c r="D81">
        <v>7</v>
      </c>
      <c r="E81" t="s">
        <v>25416</v>
      </c>
      <c r="F81">
        <v>1070</v>
      </c>
      <c r="G81">
        <v>0</v>
      </c>
      <c r="H81" t="s">
        <v>637</v>
      </c>
      <c r="I81" t="s">
        <v>18042</v>
      </c>
      <c r="J81" t="s">
        <v>715</v>
      </c>
      <c r="K81" t="s">
        <v>639</v>
      </c>
      <c r="L81" t="s">
        <v>640</v>
      </c>
      <c r="M81" t="s">
        <v>25417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639</v>
      </c>
      <c r="T81" t="s">
        <v>25418</v>
      </c>
    </row>
    <row r="82" spans="1:20" x14ac:dyDescent="0.25">
      <c r="A82" t="s">
        <v>22</v>
      </c>
      <c r="B82" t="s">
        <v>27</v>
      </c>
      <c r="C82">
        <v>69.900000000000006</v>
      </c>
      <c r="D82">
        <v>10</v>
      </c>
      <c r="E82" t="s">
        <v>25419</v>
      </c>
      <c r="F82">
        <v>800</v>
      </c>
      <c r="G82">
        <v>0</v>
      </c>
      <c r="H82" t="s">
        <v>649</v>
      </c>
      <c r="I82" t="s">
        <v>25420</v>
      </c>
      <c r="J82" t="s">
        <v>25421</v>
      </c>
      <c r="K82" t="s">
        <v>8745</v>
      </c>
      <c r="L82" t="s">
        <v>773</v>
      </c>
      <c r="M82" t="s">
        <v>25422</v>
      </c>
      <c r="N82" t="s">
        <v>639</v>
      </c>
      <c r="O82" t="s">
        <v>651</v>
      </c>
      <c r="P82" t="s">
        <v>26</v>
      </c>
      <c r="Q82" t="s">
        <v>652</v>
      </c>
      <c r="R82" t="s">
        <v>640</v>
      </c>
      <c r="S82" t="s">
        <v>639</v>
      </c>
      <c r="T82" t="s">
        <v>25422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25423</v>
      </c>
      <c r="F83">
        <v>200</v>
      </c>
      <c r="G83">
        <v>0</v>
      </c>
      <c r="H83" t="s">
        <v>637</v>
      </c>
      <c r="I83" t="s">
        <v>7990</v>
      </c>
      <c r="J83" t="s">
        <v>655</v>
      </c>
      <c r="K83" t="s">
        <v>639</v>
      </c>
      <c r="L83" t="s">
        <v>640</v>
      </c>
      <c r="M83" t="s">
        <v>25424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639</v>
      </c>
      <c r="T83" t="s">
        <v>25424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25425</v>
      </c>
      <c r="F84">
        <v>200</v>
      </c>
      <c r="G84">
        <v>0</v>
      </c>
      <c r="H84" t="s">
        <v>637</v>
      </c>
      <c r="I84" t="s">
        <v>25426</v>
      </c>
      <c r="J84" t="s">
        <v>702</v>
      </c>
      <c r="K84" t="s">
        <v>639</v>
      </c>
      <c r="L84" t="s">
        <v>640</v>
      </c>
      <c r="M84" t="s">
        <v>25427</v>
      </c>
      <c r="N84" t="s">
        <v>639</v>
      </c>
      <c r="O84" t="s">
        <v>641</v>
      </c>
      <c r="P84" t="s">
        <v>5</v>
      </c>
      <c r="Q84" t="s">
        <v>642</v>
      </c>
      <c r="R84" t="s">
        <v>640</v>
      </c>
      <c r="S84" t="s">
        <v>639</v>
      </c>
      <c r="T84" t="s">
        <v>25428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25429</v>
      </c>
      <c r="F85">
        <v>200</v>
      </c>
      <c r="G85">
        <v>0</v>
      </c>
      <c r="H85" t="s">
        <v>637</v>
      </c>
      <c r="I85" t="s">
        <v>13734</v>
      </c>
      <c r="J85" t="s">
        <v>728</v>
      </c>
      <c r="K85" t="s">
        <v>639</v>
      </c>
      <c r="L85" t="s">
        <v>640</v>
      </c>
      <c r="M85" t="s">
        <v>25430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639</v>
      </c>
      <c r="T85" t="s">
        <v>25430</v>
      </c>
    </row>
    <row r="86" spans="1:20" x14ac:dyDescent="0.25">
      <c r="A86" t="s">
        <v>18</v>
      </c>
      <c r="B86" t="s">
        <v>19</v>
      </c>
      <c r="C86">
        <v>66.666666666666671</v>
      </c>
      <c r="D86">
        <v>3</v>
      </c>
      <c r="E86" t="s">
        <v>25431</v>
      </c>
      <c r="F86">
        <v>129</v>
      </c>
      <c r="G86">
        <v>0</v>
      </c>
      <c r="H86" t="s">
        <v>637</v>
      </c>
      <c r="I86" t="s">
        <v>25432</v>
      </c>
      <c r="J86" t="s">
        <v>728</v>
      </c>
      <c r="K86" t="s">
        <v>639</v>
      </c>
      <c r="L86" t="s">
        <v>640</v>
      </c>
      <c r="M86" t="s">
        <v>25433</v>
      </c>
      <c r="N86" t="s">
        <v>639</v>
      </c>
      <c r="O86" t="s">
        <v>641</v>
      </c>
      <c r="P86" t="s">
        <v>5</v>
      </c>
      <c r="Q86" t="s">
        <v>642</v>
      </c>
      <c r="R86" t="s">
        <v>640</v>
      </c>
      <c r="S86" t="s">
        <v>639</v>
      </c>
      <c r="T86" t="s">
        <v>25433</v>
      </c>
    </row>
    <row r="87" spans="1:20" x14ac:dyDescent="0.25">
      <c r="A87" t="s">
        <v>241</v>
      </c>
      <c r="B87" t="s">
        <v>742</v>
      </c>
      <c r="C87">
        <v>70.849999999999994</v>
      </c>
      <c r="D87">
        <v>1</v>
      </c>
      <c r="E87" t="s">
        <v>25434</v>
      </c>
      <c r="F87">
        <v>70.849999999999994</v>
      </c>
      <c r="G87">
        <v>0</v>
      </c>
      <c r="H87" t="s">
        <v>677</v>
      </c>
      <c r="I87" t="s">
        <v>25435</v>
      </c>
      <c r="J87" t="s">
        <v>25436</v>
      </c>
      <c r="K87" t="s">
        <v>4910</v>
      </c>
      <c r="L87" t="s">
        <v>25437</v>
      </c>
      <c r="M87" t="s">
        <v>25438</v>
      </c>
      <c r="N87" t="s">
        <v>639</v>
      </c>
      <c r="O87" t="s">
        <v>678</v>
      </c>
      <c r="P87" t="s">
        <v>23</v>
      </c>
      <c r="Q87" t="s">
        <v>679</v>
      </c>
      <c r="R87" t="s">
        <v>640</v>
      </c>
      <c r="S87" t="s">
        <v>639</v>
      </c>
      <c r="T87" t="s">
        <v>25438</v>
      </c>
    </row>
    <row r="88" spans="1:20" x14ac:dyDescent="0.25">
      <c r="A88" t="s">
        <v>240</v>
      </c>
      <c r="B88" t="s">
        <v>246</v>
      </c>
      <c r="C88">
        <v>159</v>
      </c>
      <c r="D88">
        <v>1</v>
      </c>
      <c r="E88" t="s">
        <v>25439</v>
      </c>
      <c r="F88">
        <v>106</v>
      </c>
      <c r="G88">
        <v>7</v>
      </c>
      <c r="H88" t="s">
        <v>637</v>
      </c>
      <c r="I88" t="s">
        <v>25440</v>
      </c>
      <c r="J88" t="s">
        <v>686</v>
      </c>
      <c r="K88" t="s">
        <v>639</v>
      </c>
      <c r="L88" t="s">
        <v>640</v>
      </c>
      <c r="M88" t="s">
        <v>25441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639</v>
      </c>
      <c r="T88" t="s">
        <v>25441</v>
      </c>
    </row>
    <row r="89" spans="1:20" x14ac:dyDescent="0.25">
      <c r="A89" t="s">
        <v>241</v>
      </c>
      <c r="B89" t="s">
        <v>247</v>
      </c>
      <c r="C89">
        <v>159</v>
      </c>
      <c r="D89">
        <v>1</v>
      </c>
      <c r="E89" t="s">
        <v>25442</v>
      </c>
      <c r="F89">
        <v>99</v>
      </c>
      <c r="G89">
        <v>0</v>
      </c>
      <c r="H89" t="s">
        <v>637</v>
      </c>
      <c r="I89" t="s">
        <v>19005</v>
      </c>
      <c r="J89" t="s">
        <v>713</v>
      </c>
      <c r="K89" t="s">
        <v>639</v>
      </c>
      <c r="L89" t="s">
        <v>640</v>
      </c>
      <c r="M89" t="s">
        <v>25443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639</v>
      </c>
      <c r="T89" t="s">
        <v>25443</v>
      </c>
    </row>
    <row r="90" spans="1:20" x14ac:dyDescent="0.25">
      <c r="A90" t="s">
        <v>241</v>
      </c>
      <c r="B90" t="s">
        <v>247</v>
      </c>
      <c r="C90">
        <v>159</v>
      </c>
      <c r="D90">
        <v>1</v>
      </c>
      <c r="E90" t="s">
        <v>25444</v>
      </c>
      <c r="F90">
        <v>109</v>
      </c>
      <c r="G90">
        <v>0</v>
      </c>
      <c r="H90" t="s">
        <v>637</v>
      </c>
      <c r="I90" t="s">
        <v>25445</v>
      </c>
      <c r="J90" t="s">
        <v>741</v>
      </c>
      <c r="K90" t="s">
        <v>639</v>
      </c>
      <c r="L90" t="s">
        <v>640</v>
      </c>
      <c r="M90" t="s">
        <v>25446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639</v>
      </c>
      <c r="T90" t="s">
        <v>25446</v>
      </c>
    </row>
    <row r="91" spans="1:20" x14ac:dyDescent="0.25">
      <c r="A91" t="s">
        <v>241</v>
      </c>
      <c r="B91" t="s">
        <v>247</v>
      </c>
      <c r="C91">
        <v>159</v>
      </c>
      <c r="D91">
        <v>1</v>
      </c>
      <c r="E91" t="s">
        <v>25447</v>
      </c>
      <c r="F91">
        <v>109</v>
      </c>
      <c r="G91">
        <v>0</v>
      </c>
      <c r="H91" t="s">
        <v>637</v>
      </c>
      <c r="I91" t="s">
        <v>25448</v>
      </c>
      <c r="J91" t="s">
        <v>687</v>
      </c>
      <c r="K91" t="s">
        <v>639</v>
      </c>
      <c r="L91" t="s">
        <v>640</v>
      </c>
      <c r="M91" t="s">
        <v>25446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639</v>
      </c>
      <c r="T91" t="s">
        <v>25446</v>
      </c>
    </row>
    <row r="92" spans="1:20" x14ac:dyDescent="0.25">
      <c r="A92" t="s">
        <v>239</v>
      </c>
      <c r="B92" t="s">
        <v>245</v>
      </c>
      <c r="C92">
        <v>159</v>
      </c>
      <c r="D92">
        <v>1</v>
      </c>
      <c r="E92" t="s">
        <v>25449</v>
      </c>
      <c r="F92">
        <v>99</v>
      </c>
      <c r="G92">
        <v>0</v>
      </c>
      <c r="H92" t="s">
        <v>637</v>
      </c>
      <c r="I92" t="s">
        <v>25450</v>
      </c>
      <c r="J92" t="s">
        <v>701</v>
      </c>
      <c r="K92" t="s">
        <v>639</v>
      </c>
      <c r="L92" t="s">
        <v>640</v>
      </c>
      <c r="M92" t="s">
        <v>25446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639</v>
      </c>
      <c r="T92" t="s">
        <v>25446</v>
      </c>
    </row>
    <row r="93" spans="1:20" x14ac:dyDescent="0.25">
      <c r="A93" t="s">
        <v>241</v>
      </c>
      <c r="B93" t="s">
        <v>247</v>
      </c>
      <c r="C93">
        <v>159</v>
      </c>
      <c r="D93">
        <v>1</v>
      </c>
      <c r="E93" t="s">
        <v>25451</v>
      </c>
      <c r="F93">
        <v>99</v>
      </c>
      <c r="G93">
        <v>0</v>
      </c>
      <c r="H93" t="s">
        <v>637</v>
      </c>
      <c r="I93" t="s">
        <v>25452</v>
      </c>
      <c r="J93" t="s">
        <v>727</v>
      </c>
      <c r="K93" t="s">
        <v>639</v>
      </c>
      <c r="L93" t="s">
        <v>640</v>
      </c>
      <c r="M93" t="s">
        <v>25453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639</v>
      </c>
      <c r="T93" t="s">
        <v>25453</v>
      </c>
    </row>
    <row r="94" spans="1:20" x14ac:dyDescent="0.25">
      <c r="A94" t="s">
        <v>77</v>
      </c>
      <c r="B94" t="s">
        <v>78</v>
      </c>
      <c r="C94">
        <v>35</v>
      </c>
      <c r="D94">
        <v>8</v>
      </c>
      <c r="E94" t="s">
        <v>25454</v>
      </c>
      <c r="F94">
        <v>328</v>
      </c>
      <c r="G94">
        <v>0</v>
      </c>
      <c r="H94" t="s">
        <v>649</v>
      </c>
      <c r="I94" t="s">
        <v>25455</v>
      </c>
      <c r="J94" t="s">
        <v>25456</v>
      </c>
      <c r="K94" t="s">
        <v>25457</v>
      </c>
      <c r="L94" t="s">
        <v>4776</v>
      </c>
      <c r="M94" t="s">
        <v>25458</v>
      </c>
      <c r="N94" t="s">
        <v>639</v>
      </c>
      <c r="O94" t="s">
        <v>651</v>
      </c>
      <c r="P94" t="s">
        <v>26</v>
      </c>
      <c r="Q94" t="s">
        <v>652</v>
      </c>
      <c r="R94" t="s">
        <v>640</v>
      </c>
      <c r="S94" t="s">
        <v>639</v>
      </c>
      <c r="T94" t="s">
        <v>25458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25459</v>
      </c>
      <c r="F95">
        <v>0</v>
      </c>
      <c r="G95">
        <v>0</v>
      </c>
      <c r="H95" t="s">
        <v>637</v>
      </c>
      <c r="I95" t="s">
        <v>25460</v>
      </c>
      <c r="J95" t="s">
        <v>657</v>
      </c>
      <c r="K95" t="s">
        <v>639</v>
      </c>
      <c r="L95" t="s">
        <v>640</v>
      </c>
      <c r="M95" t="s">
        <v>25461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639</v>
      </c>
      <c r="T95" t="s">
        <v>25461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25462</v>
      </c>
      <c r="F96">
        <v>200</v>
      </c>
      <c r="G96">
        <v>0</v>
      </c>
      <c r="H96" t="s">
        <v>637</v>
      </c>
      <c r="I96" t="s">
        <v>25463</v>
      </c>
      <c r="J96" t="s">
        <v>720</v>
      </c>
      <c r="K96" t="s">
        <v>639</v>
      </c>
      <c r="L96" t="s">
        <v>640</v>
      </c>
      <c r="M96" t="s">
        <v>25464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639</v>
      </c>
      <c r="T96" t="s">
        <v>25464</v>
      </c>
    </row>
    <row r="97" spans="1:20" x14ac:dyDescent="0.25">
      <c r="A97" t="s">
        <v>239</v>
      </c>
      <c r="B97" t="s">
        <v>245</v>
      </c>
      <c r="C97">
        <v>159</v>
      </c>
      <c r="D97">
        <v>1</v>
      </c>
      <c r="E97" t="s">
        <v>25465</v>
      </c>
      <c r="F97">
        <v>99</v>
      </c>
      <c r="G97">
        <v>0</v>
      </c>
      <c r="H97" t="s">
        <v>637</v>
      </c>
      <c r="I97" t="s">
        <v>25466</v>
      </c>
      <c r="J97" t="s">
        <v>657</v>
      </c>
      <c r="K97" t="s">
        <v>639</v>
      </c>
      <c r="L97" t="s">
        <v>640</v>
      </c>
      <c r="M97" t="s">
        <v>25464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639</v>
      </c>
      <c r="T97" t="s">
        <v>25464</v>
      </c>
    </row>
    <row r="98" spans="1:20" x14ac:dyDescent="0.25">
      <c r="A98" t="s">
        <v>77</v>
      </c>
      <c r="B98" t="s">
        <v>78</v>
      </c>
      <c r="C98">
        <v>33.333333333333336</v>
      </c>
      <c r="D98">
        <v>3</v>
      </c>
      <c r="E98" t="s">
        <v>25467</v>
      </c>
      <c r="F98">
        <v>134.99</v>
      </c>
      <c r="G98">
        <v>0</v>
      </c>
      <c r="H98" t="s">
        <v>637</v>
      </c>
      <c r="I98" t="s">
        <v>25468</v>
      </c>
      <c r="J98" t="s">
        <v>664</v>
      </c>
      <c r="K98" t="s">
        <v>639</v>
      </c>
      <c r="L98" t="s">
        <v>640</v>
      </c>
      <c r="M98" t="s">
        <v>25469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639</v>
      </c>
      <c r="T98" t="s">
        <v>25469</v>
      </c>
    </row>
    <row r="99" spans="1:20" x14ac:dyDescent="0.25">
      <c r="A99" t="s">
        <v>101</v>
      </c>
      <c r="B99" t="s">
        <v>12585</v>
      </c>
      <c r="C99">
        <v>120</v>
      </c>
      <c r="D99">
        <v>1</v>
      </c>
      <c r="E99" t="s">
        <v>25470</v>
      </c>
      <c r="F99">
        <v>89</v>
      </c>
      <c r="G99">
        <v>0</v>
      </c>
      <c r="H99" t="s">
        <v>637</v>
      </c>
      <c r="I99" t="s">
        <v>25471</v>
      </c>
      <c r="J99" t="s">
        <v>750</v>
      </c>
      <c r="K99" t="s">
        <v>639</v>
      </c>
      <c r="L99" t="s">
        <v>640</v>
      </c>
      <c r="M99" t="s">
        <v>25472</v>
      </c>
      <c r="N99" t="s">
        <v>639</v>
      </c>
      <c r="O99" t="s">
        <v>641</v>
      </c>
      <c r="P99" t="s">
        <v>5</v>
      </c>
      <c r="Q99" t="s">
        <v>642</v>
      </c>
      <c r="R99" t="s">
        <v>640</v>
      </c>
      <c r="S99" t="s">
        <v>639</v>
      </c>
      <c r="T99" t="s">
        <v>25472</v>
      </c>
    </row>
    <row r="100" spans="1:20" x14ac:dyDescent="0.25">
      <c r="A100" t="s">
        <v>18</v>
      </c>
      <c r="B100" t="s">
        <v>19</v>
      </c>
      <c r="C100">
        <v>66.666666666666671</v>
      </c>
      <c r="D100">
        <v>3</v>
      </c>
      <c r="E100" t="s">
        <v>25473</v>
      </c>
      <c r="F100">
        <v>200</v>
      </c>
      <c r="G100">
        <v>0</v>
      </c>
      <c r="H100" t="s">
        <v>637</v>
      </c>
      <c r="I100" t="s">
        <v>25474</v>
      </c>
      <c r="J100" t="s">
        <v>735</v>
      </c>
      <c r="K100" t="s">
        <v>639</v>
      </c>
      <c r="L100" t="s">
        <v>640</v>
      </c>
      <c r="M100" t="s">
        <v>25475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639</v>
      </c>
      <c r="T100" t="s">
        <v>25475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25473</v>
      </c>
      <c r="F101">
        <v>200</v>
      </c>
      <c r="G101">
        <v>0</v>
      </c>
      <c r="H101" t="s">
        <v>637</v>
      </c>
      <c r="I101" t="s">
        <v>25474</v>
      </c>
      <c r="J101" t="s">
        <v>735</v>
      </c>
      <c r="K101" t="s">
        <v>639</v>
      </c>
      <c r="L101" t="s">
        <v>640</v>
      </c>
      <c r="M101" t="s">
        <v>25475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639</v>
      </c>
      <c r="T101" t="s">
        <v>25475</v>
      </c>
    </row>
    <row r="102" spans="1:20" x14ac:dyDescent="0.25">
      <c r="A102" t="s">
        <v>240</v>
      </c>
      <c r="B102" t="s">
        <v>246</v>
      </c>
      <c r="C102">
        <v>159</v>
      </c>
      <c r="D102">
        <v>1</v>
      </c>
      <c r="E102" t="s">
        <v>25476</v>
      </c>
      <c r="F102">
        <v>99</v>
      </c>
      <c r="G102">
        <v>0</v>
      </c>
      <c r="H102" t="s">
        <v>637</v>
      </c>
      <c r="I102" t="s">
        <v>25477</v>
      </c>
      <c r="J102" t="s">
        <v>645</v>
      </c>
      <c r="K102" t="s">
        <v>639</v>
      </c>
      <c r="L102" t="s">
        <v>640</v>
      </c>
      <c r="M102" t="s">
        <v>25478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639</v>
      </c>
      <c r="T102" t="s">
        <v>25479</v>
      </c>
    </row>
    <row r="103" spans="1:20" x14ac:dyDescent="0.25">
      <c r="A103" t="s">
        <v>147</v>
      </c>
      <c r="B103" t="s">
        <v>148</v>
      </c>
      <c r="C103">
        <v>50</v>
      </c>
      <c r="D103">
        <v>6</v>
      </c>
      <c r="E103" t="s">
        <v>25480</v>
      </c>
      <c r="F103">
        <v>200</v>
      </c>
      <c r="G103">
        <v>0</v>
      </c>
      <c r="H103" t="s">
        <v>637</v>
      </c>
      <c r="I103" t="s">
        <v>25481</v>
      </c>
      <c r="J103" t="s">
        <v>673</v>
      </c>
      <c r="K103" t="s">
        <v>639</v>
      </c>
      <c r="L103" t="s">
        <v>640</v>
      </c>
      <c r="M103" t="s">
        <v>25478</v>
      </c>
      <c r="N103" t="s">
        <v>639</v>
      </c>
      <c r="O103" t="s">
        <v>647</v>
      </c>
      <c r="P103" t="s">
        <v>5</v>
      </c>
      <c r="Q103" t="s">
        <v>648</v>
      </c>
      <c r="R103" t="s">
        <v>640</v>
      </c>
      <c r="S103" t="s">
        <v>639</v>
      </c>
      <c r="T103" t="s">
        <v>25482</v>
      </c>
    </row>
    <row r="104" spans="1:20" x14ac:dyDescent="0.25">
      <c r="A104" t="s">
        <v>18</v>
      </c>
      <c r="B104" t="s">
        <v>19</v>
      </c>
      <c r="C104">
        <v>66.666666666666671</v>
      </c>
      <c r="D104">
        <v>3</v>
      </c>
      <c r="E104" t="s">
        <v>25483</v>
      </c>
      <c r="F104">
        <v>100</v>
      </c>
      <c r="G104">
        <v>0</v>
      </c>
      <c r="H104" t="s">
        <v>637</v>
      </c>
      <c r="I104" t="s">
        <v>25484</v>
      </c>
      <c r="J104" t="s">
        <v>25485</v>
      </c>
      <c r="K104" t="s">
        <v>639</v>
      </c>
      <c r="L104" t="s">
        <v>640</v>
      </c>
      <c r="M104" t="s">
        <v>25486</v>
      </c>
      <c r="N104" t="s">
        <v>639</v>
      </c>
      <c r="O104" t="s">
        <v>647</v>
      </c>
      <c r="P104" t="s">
        <v>5</v>
      </c>
      <c r="Q104" t="s">
        <v>648</v>
      </c>
      <c r="R104" t="s">
        <v>640</v>
      </c>
      <c r="S104" t="s">
        <v>639</v>
      </c>
      <c r="T104" t="s">
        <v>25486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25487</v>
      </c>
      <c r="F105">
        <v>100</v>
      </c>
      <c r="G105">
        <v>0</v>
      </c>
      <c r="H105" t="s">
        <v>637</v>
      </c>
      <c r="I105" t="s">
        <v>25488</v>
      </c>
      <c r="J105" t="s">
        <v>653</v>
      </c>
      <c r="K105" t="s">
        <v>639</v>
      </c>
      <c r="L105" t="s">
        <v>640</v>
      </c>
      <c r="M105" t="s">
        <v>25489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639</v>
      </c>
      <c r="T105" t="s">
        <v>25489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25490</v>
      </c>
      <c r="F106">
        <v>199</v>
      </c>
      <c r="G106">
        <v>0</v>
      </c>
      <c r="H106" t="s">
        <v>637</v>
      </c>
      <c r="I106" t="s">
        <v>25491</v>
      </c>
      <c r="J106" t="s">
        <v>722</v>
      </c>
      <c r="K106" t="s">
        <v>639</v>
      </c>
      <c r="L106" t="s">
        <v>640</v>
      </c>
      <c r="M106" t="s">
        <v>25492</v>
      </c>
      <c r="N106" t="s">
        <v>639</v>
      </c>
      <c r="O106" t="s">
        <v>647</v>
      </c>
      <c r="P106" t="s">
        <v>5</v>
      </c>
      <c r="Q106" t="s">
        <v>648</v>
      </c>
      <c r="R106" t="s">
        <v>640</v>
      </c>
      <c r="S106" t="s">
        <v>639</v>
      </c>
      <c r="T106" t="s">
        <v>25493</v>
      </c>
    </row>
    <row r="107" spans="1:20" x14ac:dyDescent="0.25">
      <c r="A107" t="s">
        <v>601</v>
      </c>
      <c r="B107" t="s">
        <v>602</v>
      </c>
      <c r="C107">
        <v>159</v>
      </c>
      <c r="D107">
        <v>1</v>
      </c>
      <c r="E107" t="s">
        <v>25490</v>
      </c>
      <c r="F107">
        <v>199</v>
      </c>
      <c r="G107">
        <v>0</v>
      </c>
      <c r="H107" t="s">
        <v>637</v>
      </c>
      <c r="I107" t="s">
        <v>25491</v>
      </c>
      <c r="J107" t="s">
        <v>722</v>
      </c>
      <c r="K107" t="s">
        <v>639</v>
      </c>
      <c r="L107" t="s">
        <v>640</v>
      </c>
      <c r="M107" t="s">
        <v>25492</v>
      </c>
      <c r="N107" t="s">
        <v>639</v>
      </c>
      <c r="O107" t="s">
        <v>647</v>
      </c>
      <c r="P107" t="s">
        <v>5</v>
      </c>
      <c r="Q107" t="s">
        <v>648</v>
      </c>
      <c r="R107" t="s">
        <v>640</v>
      </c>
      <c r="S107" t="s">
        <v>639</v>
      </c>
      <c r="T107" t="s">
        <v>25493</v>
      </c>
    </row>
    <row r="108" spans="1:20" x14ac:dyDescent="0.25">
      <c r="A108" t="s">
        <v>72</v>
      </c>
      <c r="B108" t="s">
        <v>799</v>
      </c>
      <c r="C108">
        <v>150</v>
      </c>
      <c r="D108">
        <v>1</v>
      </c>
      <c r="E108" t="s">
        <v>25494</v>
      </c>
      <c r="F108">
        <v>100</v>
      </c>
      <c r="G108">
        <v>0</v>
      </c>
      <c r="H108" t="s">
        <v>637</v>
      </c>
      <c r="I108" t="s">
        <v>25495</v>
      </c>
      <c r="J108" t="s">
        <v>646</v>
      </c>
      <c r="K108" t="s">
        <v>639</v>
      </c>
      <c r="L108" t="s">
        <v>640</v>
      </c>
      <c r="M108" t="s">
        <v>25496</v>
      </c>
      <c r="N108" t="s">
        <v>639</v>
      </c>
      <c r="O108" t="s">
        <v>647</v>
      </c>
      <c r="P108" t="s">
        <v>5</v>
      </c>
      <c r="Q108" t="s">
        <v>648</v>
      </c>
      <c r="R108" t="s">
        <v>640</v>
      </c>
      <c r="S108" t="s">
        <v>639</v>
      </c>
      <c r="T108" t="s">
        <v>25497</v>
      </c>
    </row>
    <row r="109" spans="1:20" x14ac:dyDescent="0.25">
      <c r="A109" t="s">
        <v>22</v>
      </c>
      <c r="B109" t="s">
        <v>27</v>
      </c>
      <c r="C109">
        <v>120</v>
      </c>
      <c r="D109">
        <v>1</v>
      </c>
      <c r="E109" t="s">
        <v>25498</v>
      </c>
      <c r="F109">
        <v>89</v>
      </c>
      <c r="G109">
        <v>0</v>
      </c>
      <c r="H109" t="s">
        <v>637</v>
      </c>
      <c r="I109" t="s">
        <v>6077</v>
      </c>
      <c r="J109" t="s">
        <v>727</v>
      </c>
      <c r="K109" t="s">
        <v>639</v>
      </c>
      <c r="L109" t="s">
        <v>640</v>
      </c>
      <c r="M109" t="s">
        <v>25499</v>
      </c>
      <c r="N109" t="s">
        <v>639</v>
      </c>
      <c r="O109" t="s">
        <v>647</v>
      </c>
      <c r="P109" t="s">
        <v>5</v>
      </c>
      <c r="Q109" t="s">
        <v>648</v>
      </c>
      <c r="R109" t="s">
        <v>640</v>
      </c>
      <c r="S109" t="s">
        <v>639</v>
      </c>
      <c r="T109" t="s">
        <v>25500</v>
      </c>
    </row>
    <row r="110" spans="1:20" x14ac:dyDescent="0.25">
      <c r="A110" t="s">
        <v>239</v>
      </c>
      <c r="B110" t="s">
        <v>245</v>
      </c>
      <c r="C110">
        <v>159</v>
      </c>
      <c r="D110">
        <v>1</v>
      </c>
      <c r="E110" t="s">
        <v>25501</v>
      </c>
      <c r="F110">
        <v>109</v>
      </c>
      <c r="G110">
        <v>0</v>
      </c>
      <c r="H110" t="s">
        <v>637</v>
      </c>
      <c r="I110" t="s">
        <v>25502</v>
      </c>
      <c r="J110" t="s">
        <v>726</v>
      </c>
      <c r="K110" t="s">
        <v>639</v>
      </c>
      <c r="L110" t="s">
        <v>640</v>
      </c>
      <c r="M110" t="s">
        <v>25503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639</v>
      </c>
      <c r="T110" t="s">
        <v>25504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25505</v>
      </c>
      <c r="F111">
        <v>200</v>
      </c>
      <c r="G111">
        <v>0</v>
      </c>
      <c r="H111" t="s">
        <v>637</v>
      </c>
      <c r="I111" t="s">
        <v>25506</v>
      </c>
      <c r="J111" t="s">
        <v>685</v>
      </c>
      <c r="K111" t="s">
        <v>639</v>
      </c>
      <c r="L111" t="s">
        <v>640</v>
      </c>
      <c r="M111" t="s">
        <v>25507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639</v>
      </c>
      <c r="T111" t="s">
        <v>25504</v>
      </c>
    </row>
    <row r="112" spans="1:20" x14ac:dyDescent="0.25">
      <c r="A112" t="s">
        <v>241</v>
      </c>
      <c r="B112" t="s">
        <v>247</v>
      </c>
      <c r="C112">
        <v>159</v>
      </c>
      <c r="D112">
        <v>1</v>
      </c>
      <c r="E112" t="s">
        <v>25508</v>
      </c>
      <c r="F112">
        <v>99</v>
      </c>
      <c r="G112">
        <v>0</v>
      </c>
      <c r="H112" t="s">
        <v>637</v>
      </c>
      <c r="I112" t="s">
        <v>25509</v>
      </c>
      <c r="J112" t="s">
        <v>653</v>
      </c>
      <c r="K112" t="s">
        <v>639</v>
      </c>
      <c r="L112" t="s">
        <v>640</v>
      </c>
      <c r="M112" t="s">
        <v>25507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639</v>
      </c>
      <c r="T112" t="s">
        <v>25499</v>
      </c>
    </row>
    <row r="113" spans="1:20" x14ac:dyDescent="0.25">
      <c r="A113" t="s">
        <v>240</v>
      </c>
      <c r="B113" t="s">
        <v>246</v>
      </c>
      <c r="C113">
        <v>159</v>
      </c>
      <c r="D113">
        <v>1</v>
      </c>
      <c r="E113" t="s">
        <v>25510</v>
      </c>
      <c r="F113">
        <v>465</v>
      </c>
      <c r="G113">
        <v>0</v>
      </c>
      <c r="H113" t="s">
        <v>637</v>
      </c>
      <c r="I113" t="s">
        <v>25511</v>
      </c>
      <c r="J113" t="s">
        <v>852</v>
      </c>
      <c r="K113" t="s">
        <v>639</v>
      </c>
      <c r="L113" t="s">
        <v>640</v>
      </c>
      <c r="M113" t="s">
        <v>25512</v>
      </c>
      <c r="N113" t="s">
        <v>639</v>
      </c>
      <c r="O113" t="s">
        <v>647</v>
      </c>
      <c r="P113" t="s">
        <v>5</v>
      </c>
      <c r="Q113" t="s">
        <v>648</v>
      </c>
      <c r="R113" t="s">
        <v>640</v>
      </c>
      <c r="S113" t="s">
        <v>639</v>
      </c>
      <c r="T113" t="s">
        <v>25513</v>
      </c>
    </row>
    <row r="114" spans="1:20" x14ac:dyDescent="0.25">
      <c r="A114" t="s">
        <v>22</v>
      </c>
      <c r="B114" t="s">
        <v>27</v>
      </c>
      <c r="C114">
        <v>120</v>
      </c>
      <c r="D114">
        <v>1</v>
      </c>
      <c r="E114" t="s">
        <v>25510</v>
      </c>
      <c r="F114">
        <v>465</v>
      </c>
      <c r="G114">
        <v>0</v>
      </c>
      <c r="H114" t="s">
        <v>637</v>
      </c>
      <c r="I114" t="s">
        <v>25511</v>
      </c>
      <c r="J114" t="s">
        <v>852</v>
      </c>
      <c r="K114" t="s">
        <v>639</v>
      </c>
      <c r="L114" t="s">
        <v>640</v>
      </c>
      <c r="M114" t="s">
        <v>25512</v>
      </c>
      <c r="N114" t="s">
        <v>639</v>
      </c>
      <c r="O114" t="s">
        <v>647</v>
      </c>
      <c r="P114" t="s">
        <v>5</v>
      </c>
      <c r="Q114" t="s">
        <v>648</v>
      </c>
      <c r="R114" t="s">
        <v>640</v>
      </c>
      <c r="S114" t="s">
        <v>639</v>
      </c>
      <c r="T114" t="s">
        <v>25513</v>
      </c>
    </row>
    <row r="115" spans="1:20" x14ac:dyDescent="0.25">
      <c r="A115" t="s">
        <v>101</v>
      </c>
      <c r="B115" t="s">
        <v>12585</v>
      </c>
      <c r="C115">
        <v>120</v>
      </c>
      <c r="D115">
        <v>2</v>
      </c>
      <c r="E115" t="s">
        <v>25510</v>
      </c>
      <c r="F115">
        <v>465</v>
      </c>
      <c r="G115">
        <v>0</v>
      </c>
      <c r="H115" t="s">
        <v>637</v>
      </c>
      <c r="I115" t="s">
        <v>25511</v>
      </c>
      <c r="J115" t="s">
        <v>852</v>
      </c>
      <c r="K115" t="s">
        <v>639</v>
      </c>
      <c r="L115" t="s">
        <v>640</v>
      </c>
      <c r="M115" t="s">
        <v>25512</v>
      </c>
      <c r="N115" t="s">
        <v>639</v>
      </c>
      <c r="O115" t="s">
        <v>647</v>
      </c>
      <c r="P115" t="s">
        <v>5</v>
      </c>
      <c r="Q115" t="s">
        <v>648</v>
      </c>
      <c r="R115" t="s">
        <v>640</v>
      </c>
      <c r="S115" t="s">
        <v>639</v>
      </c>
      <c r="T115" t="s">
        <v>25513</v>
      </c>
    </row>
    <row r="116" spans="1:20" x14ac:dyDescent="0.25">
      <c r="A116" t="s">
        <v>241</v>
      </c>
      <c r="B116" t="s">
        <v>247</v>
      </c>
      <c r="C116">
        <v>159</v>
      </c>
      <c r="D116">
        <v>1</v>
      </c>
      <c r="E116" t="s">
        <v>25510</v>
      </c>
      <c r="F116">
        <v>465</v>
      </c>
      <c r="G116">
        <v>0</v>
      </c>
      <c r="H116" t="s">
        <v>637</v>
      </c>
      <c r="I116" t="s">
        <v>25511</v>
      </c>
      <c r="J116" t="s">
        <v>852</v>
      </c>
      <c r="K116" t="s">
        <v>639</v>
      </c>
      <c r="L116" t="s">
        <v>640</v>
      </c>
      <c r="M116" t="s">
        <v>25512</v>
      </c>
      <c r="N116" t="s">
        <v>639</v>
      </c>
      <c r="O116" t="s">
        <v>647</v>
      </c>
      <c r="P116" t="s">
        <v>5</v>
      </c>
      <c r="Q116" t="s">
        <v>648</v>
      </c>
      <c r="R116" t="s">
        <v>640</v>
      </c>
      <c r="S116" t="s">
        <v>639</v>
      </c>
      <c r="T116" t="s">
        <v>25513</v>
      </c>
    </row>
    <row r="117" spans="1:20" x14ac:dyDescent="0.25">
      <c r="A117" t="s">
        <v>22</v>
      </c>
      <c r="B117" t="s">
        <v>27</v>
      </c>
      <c r="C117">
        <v>120</v>
      </c>
      <c r="D117">
        <v>2</v>
      </c>
      <c r="E117" t="s">
        <v>25514</v>
      </c>
      <c r="F117">
        <v>178</v>
      </c>
      <c r="G117">
        <v>0</v>
      </c>
      <c r="H117" t="s">
        <v>637</v>
      </c>
      <c r="I117" t="s">
        <v>25515</v>
      </c>
      <c r="J117" t="s">
        <v>653</v>
      </c>
      <c r="K117" t="s">
        <v>639</v>
      </c>
      <c r="L117" t="s">
        <v>640</v>
      </c>
      <c r="M117" t="s">
        <v>25516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639</v>
      </c>
      <c r="T117" t="s">
        <v>25507</v>
      </c>
    </row>
    <row r="118" spans="1:20" x14ac:dyDescent="0.25">
      <c r="A118" t="s">
        <v>147</v>
      </c>
      <c r="B118" t="s">
        <v>148</v>
      </c>
      <c r="C118">
        <v>65</v>
      </c>
      <c r="D118">
        <v>2</v>
      </c>
      <c r="E118" t="s">
        <v>25517</v>
      </c>
      <c r="F118">
        <v>70</v>
      </c>
      <c r="G118">
        <v>0</v>
      </c>
      <c r="H118" t="s">
        <v>637</v>
      </c>
      <c r="I118" t="s">
        <v>25518</v>
      </c>
      <c r="J118" t="s">
        <v>689</v>
      </c>
      <c r="K118" t="s">
        <v>639</v>
      </c>
      <c r="L118" t="s">
        <v>640</v>
      </c>
      <c r="M118" t="s">
        <v>25519</v>
      </c>
      <c r="N118" t="s">
        <v>639</v>
      </c>
      <c r="O118" t="s">
        <v>647</v>
      </c>
      <c r="P118" t="s">
        <v>5</v>
      </c>
      <c r="Q118" t="s">
        <v>648</v>
      </c>
      <c r="R118" t="s">
        <v>640</v>
      </c>
      <c r="S118" t="s">
        <v>639</v>
      </c>
      <c r="T118" t="s">
        <v>25512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25520</v>
      </c>
      <c r="F119">
        <v>200</v>
      </c>
      <c r="G119">
        <v>0</v>
      </c>
      <c r="H119" t="s">
        <v>637</v>
      </c>
      <c r="I119" t="s">
        <v>25521</v>
      </c>
      <c r="J119" t="s">
        <v>771</v>
      </c>
      <c r="K119" t="s">
        <v>639</v>
      </c>
      <c r="L119" t="s">
        <v>640</v>
      </c>
      <c r="M119" t="s">
        <v>25522</v>
      </c>
      <c r="N119" t="s">
        <v>639</v>
      </c>
      <c r="O119" t="s">
        <v>641</v>
      </c>
      <c r="P119" t="s">
        <v>5</v>
      </c>
      <c r="Q119" t="s">
        <v>642</v>
      </c>
      <c r="R119" t="s">
        <v>640</v>
      </c>
      <c r="S119" t="s">
        <v>639</v>
      </c>
      <c r="T119" t="s">
        <v>25516</v>
      </c>
    </row>
    <row r="120" spans="1:20" x14ac:dyDescent="0.25">
      <c r="A120" t="s">
        <v>240</v>
      </c>
      <c r="B120" t="s">
        <v>246</v>
      </c>
      <c r="C120">
        <v>159</v>
      </c>
      <c r="D120">
        <v>1</v>
      </c>
      <c r="E120" t="s">
        <v>25523</v>
      </c>
      <c r="F120">
        <v>99</v>
      </c>
      <c r="G120">
        <v>0</v>
      </c>
      <c r="H120" t="s">
        <v>637</v>
      </c>
      <c r="I120" t="s">
        <v>25524</v>
      </c>
      <c r="J120" t="s">
        <v>663</v>
      </c>
      <c r="K120" t="s">
        <v>639</v>
      </c>
      <c r="L120" t="s">
        <v>640</v>
      </c>
      <c r="M120" t="s">
        <v>25525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639</v>
      </c>
      <c r="T120" t="s">
        <v>25525</v>
      </c>
    </row>
    <row r="121" spans="1:20" x14ac:dyDescent="0.25">
      <c r="A121" t="s">
        <v>241</v>
      </c>
      <c r="B121" t="s">
        <v>247</v>
      </c>
      <c r="C121">
        <v>159</v>
      </c>
      <c r="D121">
        <v>1</v>
      </c>
      <c r="E121" t="s">
        <v>25526</v>
      </c>
      <c r="F121">
        <v>99</v>
      </c>
      <c r="G121">
        <v>0</v>
      </c>
      <c r="H121" t="s">
        <v>637</v>
      </c>
      <c r="I121" t="s">
        <v>18356</v>
      </c>
      <c r="J121" t="s">
        <v>659</v>
      </c>
      <c r="K121" t="s">
        <v>639</v>
      </c>
      <c r="L121" t="s">
        <v>640</v>
      </c>
      <c r="M121" t="s">
        <v>25525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639</v>
      </c>
      <c r="T121" t="s">
        <v>25525</v>
      </c>
    </row>
    <row r="122" spans="1:20" x14ac:dyDescent="0.25">
      <c r="A122" t="s">
        <v>241</v>
      </c>
      <c r="B122" t="s">
        <v>247</v>
      </c>
      <c r="C122">
        <v>159</v>
      </c>
      <c r="D122">
        <v>1</v>
      </c>
      <c r="E122" t="s">
        <v>25527</v>
      </c>
      <c r="F122">
        <v>99</v>
      </c>
      <c r="G122">
        <v>0</v>
      </c>
      <c r="H122" t="s">
        <v>637</v>
      </c>
      <c r="I122" t="s">
        <v>9801</v>
      </c>
      <c r="J122" t="s">
        <v>653</v>
      </c>
      <c r="K122" t="s">
        <v>639</v>
      </c>
      <c r="L122" t="s">
        <v>640</v>
      </c>
      <c r="M122" t="s">
        <v>25528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639</v>
      </c>
      <c r="T122" t="s">
        <v>25529</v>
      </c>
    </row>
    <row r="123" spans="1:20" x14ac:dyDescent="0.25">
      <c r="A123" t="s">
        <v>241</v>
      </c>
      <c r="B123" t="s">
        <v>247</v>
      </c>
      <c r="C123">
        <v>159</v>
      </c>
      <c r="D123">
        <v>1</v>
      </c>
      <c r="E123" t="s">
        <v>25530</v>
      </c>
      <c r="F123">
        <v>99</v>
      </c>
      <c r="G123">
        <v>0</v>
      </c>
      <c r="H123" t="s">
        <v>637</v>
      </c>
      <c r="I123" t="s">
        <v>25531</v>
      </c>
      <c r="J123" t="s">
        <v>709</v>
      </c>
      <c r="K123" t="s">
        <v>639</v>
      </c>
      <c r="L123" t="s">
        <v>640</v>
      </c>
      <c r="M123" t="s">
        <v>25532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639</v>
      </c>
      <c r="T123" t="s">
        <v>25532</v>
      </c>
    </row>
    <row r="124" spans="1:20" x14ac:dyDescent="0.25">
      <c r="A124" t="s">
        <v>147</v>
      </c>
      <c r="B124" t="s">
        <v>148</v>
      </c>
      <c r="C124">
        <v>65</v>
      </c>
      <c r="D124">
        <v>1</v>
      </c>
      <c r="E124" t="s">
        <v>25533</v>
      </c>
      <c r="F124">
        <v>35</v>
      </c>
      <c r="G124">
        <v>0</v>
      </c>
      <c r="H124" t="s">
        <v>637</v>
      </c>
      <c r="I124" t="s">
        <v>25534</v>
      </c>
      <c r="J124" t="s">
        <v>653</v>
      </c>
      <c r="K124" t="s">
        <v>639</v>
      </c>
      <c r="L124" t="s">
        <v>640</v>
      </c>
      <c r="M124" t="s">
        <v>25535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639</v>
      </c>
      <c r="T124" t="s">
        <v>25535</v>
      </c>
    </row>
    <row r="125" spans="1:20" x14ac:dyDescent="0.25">
      <c r="A125" t="s">
        <v>18</v>
      </c>
      <c r="B125" t="s">
        <v>19</v>
      </c>
      <c r="C125">
        <v>66.666666666666671</v>
      </c>
      <c r="D125">
        <v>3</v>
      </c>
      <c r="E125" t="s">
        <v>25536</v>
      </c>
      <c r="F125">
        <v>110</v>
      </c>
      <c r="G125">
        <v>10</v>
      </c>
      <c r="H125" t="s">
        <v>637</v>
      </c>
      <c r="I125" t="s">
        <v>25537</v>
      </c>
      <c r="J125" t="s">
        <v>754</v>
      </c>
      <c r="K125" t="s">
        <v>639</v>
      </c>
      <c r="L125" t="s">
        <v>640</v>
      </c>
      <c r="M125" t="s">
        <v>25538</v>
      </c>
      <c r="N125" t="s">
        <v>639</v>
      </c>
      <c r="O125" t="s">
        <v>641</v>
      </c>
      <c r="P125" t="s">
        <v>5</v>
      </c>
      <c r="Q125" t="s">
        <v>642</v>
      </c>
      <c r="R125" t="s">
        <v>640</v>
      </c>
      <c r="S125" t="s">
        <v>639</v>
      </c>
      <c r="T125" t="s">
        <v>25538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25539</v>
      </c>
      <c r="F126">
        <v>200</v>
      </c>
      <c r="G126">
        <v>0</v>
      </c>
      <c r="H126" t="s">
        <v>637</v>
      </c>
      <c r="I126" t="s">
        <v>892</v>
      </c>
      <c r="J126" t="s">
        <v>653</v>
      </c>
      <c r="K126" t="s">
        <v>639</v>
      </c>
      <c r="L126" t="s">
        <v>640</v>
      </c>
      <c r="M126" t="s">
        <v>25540</v>
      </c>
      <c r="N126" t="s">
        <v>639</v>
      </c>
      <c r="O126" t="s">
        <v>647</v>
      </c>
      <c r="P126" t="s">
        <v>5</v>
      </c>
      <c r="Q126" t="s">
        <v>648</v>
      </c>
      <c r="R126" t="s">
        <v>640</v>
      </c>
      <c r="S126" t="s">
        <v>639</v>
      </c>
      <c r="T126" t="s">
        <v>25540</v>
      </c>
    </row>
    <row r="127" spans="1:20" x14ac:dyDescent="0.25">
      <c r="A127" t="s">
        <v>240</v>
      </c>
      <c r="B127" t="s">
        <v>246</v>
      </c>
      <c r="C127">
        <v>99</v>
      </c>
      <c r="D127">
        <v>2</v>
      </c>
      <c r="E127" t="s">
        <v>25541</v>
      </c>
      <c r="F127">
        <v>198</v>
      </c>
      <c r="G127">
        <v>0</v>
      </c>
      <c r="H127" t="s">
        <v>751</v>
      </c>
      <c r="I127" t="s">
        <v>12936</v>
      </c>
      <c r="J127" t="s">
        <v>25542</v>
      </c>
      <c r="K127" t="s">
        <v>5281</v>
      </c>
      <c r="L127" t="s">
        <v>12938</v>
      </c>
      <c r="M127" t="s">
        <v>25543</v>
      </c>
      <c r="N127" t="s">
        <v>1010</v>
      </c>
      <c r="O127" t="s">
        <v>753</v>
      </c>
      <c r="P127" t="s">
        <v>744</v>
      </c>
      <c r="Q127" t="s">
        <v>745</v>
      </c>
      <c r="R127" t="s">
        <v>640</v>
      </c>
      <c r="S127" t="s">
        <v>639</v>
      </c>
      <c r="T127" t="s">
        <v>25543</v>
      </c>
    </row>
    <row r="128" spans="1:20" x14ac:dyDescent="0.25">
      <c r="A128" t="s">
        <v>22</v>
      </c>
      <c r="B128" t="s">
        <v>27</v>
      </c>
      <c r="C128">
        <v>80</v>
      </c>
      <c r="D128">
        <v>7</v>
      </c>
      <c r="E128" t="s">
        <v>25544</v>
      </c>
      <c r="F128">
        <v>560</v>
      </c>
      <c r="G128">
        <v>0</v>
      </c>
      <c r="H128" t="s">
        <v>649</v>
      </c>
      <c r="I128" t="s">
        <v>4900</v>
      </c>
      <c r="J128" t="s">
        <v>4901</v>
      </c>
      <c r="K128" t="s">
        <v>4902</v>
      </c>
      <c r="L128" t="s">
        <v>4903</v>
      </c>
      <c r="M128" t="s">
        <v>25545</v>
      </c>
      <c r="N128" t="s">
        <v>639</v>
      </c>
      <c r="O128" t="s">
        <v>651</v>
      </c>
      <c r="P128" t="s">
        <v>26</v>
      </c>
      <c r="Q128" t="s">
        <v>652</v>
      </c>
      <c r="R128" t="s">
        <v>640</v>
      </c>
      <c r="S128" t="s">
        <v>639</v>
      </c>
      <c r="T128" t="s">
        <v>25545</v>
      </c>
    </row>
    <row r="129" spans="1:20" x14ac:dyDescent="0.25">
      <c r="A129" t="s">
        <v>239</v>
      </c>
      <c r="B129" t="s">
        <v>245</v>
      </c>
      <c r="C129">
        <v>159</v>
      </c>
      <c r="D129">
        <v>1</v>
      </c>
      <c r="E129" t="s">
        <v>25546</v>
      </c>
      <c r="F129">
        <v>109</v>
      </c>
      <c r="G129">
        <v>0</v>
      </c>
      <c r="H129" t="s">
        <v>637</v>
      </c>
      <c r="I129" t="s">
        <v>20995</v>
      </c>
      <c r="J129" t="s">
        <v>657</v>
      </c>
      <c r="K129" t="s">
        <v>639</v>
      </c>
      <c r="L129" t="s">
        <v>640</v>
      </c>
      <c r="M129" t="s">
        <v>25547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639</v>
      </c>
      <c r="T129" t="s">
        <v>25547</v>
      </c>
    </row>
    <row r="130" spans="1:20" x14ac:dyDescent="0.25">
      <c r="A130" t="s">
        <v>601</v>
      </c>
      <c r="B130" t="s">
        <v>602</v>
      </c>
      <c r="C130">
        <v>159</v>
      </c>
      <c r="D130">
        <v>1</v>
      </c>
      <c r="E130" t="s">
        <v>25548</v>
      </c>
      <c r="F130">
        <v>99</v>
      </c>
      <c r="G130">
        <v>0</v>
      </c>
      <c r="H130" t="s">
        <v>637</v>
      </c>
      <c r="I130" t="s">
        <v>25549</v>
      </c>
      <c r="J130" t="s">
        <v>681</v>
      </c>
      <c r="K130" t="s">
        <v>639</v>
      </c>
      <c r="L130" t="s">
        <v>640</v>
      </c>
      <c r="M130" t="s">
        <v>25550</v>
      </c>
      <c r="N130" t="s">
        <v>639</v>
      </c>
      <c r="O130" t="s">
        <v>647</v>
      </c>
      <c r="P130" t="s">
        <v>5</v>
      </c>
      <c r="Q130" t="s">
        <v>648</v>
      </c>
      <c r="R130" t="s">
        <v>640</v>
      </c>
      <c r="S130" t="s">
        <v>639</v>
      </c>
      <c r="T130" t="s">
        <v>25551</v>
      </c>
    </row>
    <row r="131" spans="1:20" x14ac:dyDescent="0.25">
      <c r="A131" t="s">
        <v>147</v>
      </c>
      <c r="B131" t="s">
        <v>148</v>
      </c>
      <c r="C131">
        <v>65</v>
      </c>
      <c r="D131">
        <v>2</v>
      </c>
      <c r="E131" t="s">
        <v>25552</v>
      </c>
      <c r="F131">
        <v>120.98</v>
      </c>
      <c r="G131">
        <v>3</v>
      </c>
      <c r="H131" t="s">
        <v>637</v>
      </c>
      <c r="I131" t="s">
        <v>25553</v>
      </c>
      <c r="J131" t="s">
        <v>638</v>
      </c>
      <c r="K131" t="s">
        <v>639</v>
      </c>
      <c r="L131" t="s">
        <v>640</v>
      </c>
      <c r="M131" t="s">
        <v>25554</v>
      </c>
      <c r="N131" t="s">
        <v>639</v>
      </c>
      <c r="O131" t="s">
        <v>647</v>
      </c>
      <c r="P131" t="s">
        <v>5</v>
      </c>
      <c r="Q131" t="s">
        <v>648</v>
      </c>
      <c r="R131" t="s">
        <v>640</v>
      </c>
      <c r="S131" t="s">
        <v>25555</v>
      </c>
      <c r="T131" t="s">
        <v>25556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25557</v>
      </c>
      <c r="F132">
        <v>200</v>
      </c>
      <c r="G132">
        <v>0</v>
      </c>
      <c r="H132" t="s">
        <v>637</v>
      </c>
      <c r="I132" t="s">
        <v>25558</v>
      </c>
      <c r="J132" t="s">
        <v>771</v>
      </c>
      <c r="K132" t="s">
        <v>639</v>
      </c>
      <c r="L132" t="s">
        <v>640</v>
      </c>
      <c r="M132" t="s">
        <v>25556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25559</v>
      </c>
      <c r="T132" t="s">
        <v>25556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25560</v>
      </c>
      <c r="F133">
        <v>200</v>
      </c>
      <c r="G133">
        <v>0</v>
      </c>
      <c r="H133" t="s">
        <v>637</v>
      </c>
      <c r="I133" t="s">
        <v>781</v>
      </c>
      <c r="J133" t="s">
        <v>698</v>
      </c>
      <c r="K133" t="s">
        <v>639</v>
      </c>
      <c r="L133" t="s">
        <v>640</v>
      </c>
      <c r="M133" t="s">
        <v>25561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25562</v>
      </c>
      <c r="T133" t="s">
        <v>25561</v>
      </c>
    </row>
    <row r="134" spans="1:20" x14ac:dyDescent="0.25">
      <c r="A134" t="s">
        <v>22</v>
      </c>
      <c r="B134" t="s">
        <v>27</v>
      </c>
      <c r="C134">
        <v>66.333333333333329</v>
      </c>
      <c r="D134">
        <v>3</v>
      </c>
      <c r="E134" t="s">
        <v>25563</v>
      </c>
      <c r="F134">
        <v>197</v>
      </c>
      <c r="G134">
        <v>0</v>
      </c>
      <c r="H134" t="s">
        <v>637</v>
      </c>
      <c r="I134" t="s">
        <v>11927</v>
      </c>
      <c r="J134" t="s">
        <v>780</v>
      </c>
      <c r="K134" t="s">
        <v>639</v>
      </c>
      <c r="L134" t="s">
        <v>640</v>
      </c>
      <c r="M134" t="s">
        <v>25564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25565</v>
      </c>
      <c r="T134" t="s">
        <v>25564</v>
      </c>
    </row>
    <row r="135" spans="1:20" x14ac:dyDescent="0.25">
      <c r="A135" t="s">
        <v>147</v>
      </c>
      <c r="B135" t="s">
        <v>148</v>
      </c>
      <c r="C135">
        <v>65</v>
      </c>
      <c r="D135">
        <v>2</v>
      </c>
      <c r="E135" t="s">
        <v>25566</v>
      </c>
      <c r="F135">
        <v>120.98</v>
      </c>
      <c r="G135">
        <v>3</v>
      </c>
      <c r="H135" t="s">
        <v>637</v>
      </c>
      <c r="I135" t="s">
        <v>25567</v>
      </c>
      <c r="J135" t="s">
        <v>728</v>
      </c>
      <c r="K135" t="s">
        <v>639</v>
      </c>
      <c r="L135" t="s">
        <v>640</v>
      </c>
      <c r="M135" t="s">
        <v>25568</v>
      </c>
      <c r="N135" t="s">
        <v>639</v>
      </c>
      <c r="O135" t="s">
        <v>647</v>
      </c>
      <c r="P135" t="s">
        <v>5</v>
      </c>
      <c r="Q135" t="s">
        <v>648</v>
      </c>
      <c r="R135" t="s">
        <v>640</v>
      </c>
      <c r="S135" t="s">
        <v>25569</v>
      </c>
      <c r="T135" t="s">
        <v>25564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25570</v>
      </c>
      <c r="F136">
        <v>200</v>
      </c>
      <c r="G136">
        <v>0</v>
      </c>
      <c r="H136" t="s">
        <v>637</v>
      </c>
      <c r="I136" t="s">
        <v>25571</v>
      </c>
      <c r="J136" t="s">
        <v>704</v>
      </c>
      <c r="K136" t="s">
        <v>639</v>
      </c>
      <c r="L136" t="s">
        <v>640</v>
      </c>
      <c r="M136" t="s">
        <v>25572</v>
      </c>
      <c r="N136" t="s">
        <v>639</v>
      </c>
      <c r="O136" t="s">
        <v>647</v>
      </c>
      <c r="P136" t="s">
        <v>5</v>
      </c>
      <c r="Q136" t="s">
        <v>648</v>
      </c>
      <c r="R136" t="s">
        <v>640</v>
      </c>
      <c r="S136" t="s">
        <v>25573</v>
      </c>
      <c r="T136" t="s">
        <v>25572</v>
      </c>
    </row>
    <row r="137" spans="1:20" x14ac:dyDescent="0.25">
      <c r="A137" t="s">
        <v>147</v>
      </c>
      <c r="B137" t="s">
        <v>148</v>
      </c>
      <c r="C137">
        <v>50</v>
      </c>
      <c r="D137">
        <v>12</v>
      </c>
      <c r="E137" t="s">
        <v>25574</v>
      </c>
      <c r="F137">
        <v>400</v>
      </c>
      <c r="G137">
        <v>0</v>
      </c>
      <c r="H137" t="s">
        <v>637</v>
      </c>
      <c r="I137" t="s">
        <v>25575</v>
      </c>
      <c r="J137" t="s">
        <v>707</v>
      </c>
      <c r="K137" t="s">
        <v>639</v>
      </c>
      <c r="L137" t="s">
        <v>640</v>
      </c>
      <c r="M137" t="s">
        <v>25576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25577</v>
      </c>
      <c r="T137" t="s">
        <v>25576</v>
      </c>
    </row>
    <row r="138" spans="1:20" x14ac:dyDescent="0.25">
      <c r="A138" t="s">
        <v>241</v>
      </c>
      <c r="B138" t="s">
        <v>247</v>
      </c>
      <c r="C138">
        <v>159</v>
      </c>
      <c r="D138">
        <v>1</v>
      </c>
      <c r="E138" t="s">
        <v>25578</v>
      </c>
      <c r="F138">
        <v>109</v>
      </c>
      <c r="G138">
        <v>0</v>
      </c>
      <c r="H138" t="s">
        <v>637</v>
      </c>
      <c r="I138" t="s">
        <v>25579</v>
      </c>
      <c r="J138" t="s">
        <v>798</v>
      </c>
      <c r="K138" t="s">
        <v>639</v>
      </c>
      <c r="L138" t="s">
        <v>640</v>
      </c>
      <c r="M138" t="s">
        <v>25580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25581</v>
      </c>
      <c r="T138" t="s">
        <v>25580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25582</v>
      </c>
      <c r="F139">
        <v>200</v>
      </c>
      <c r="G139">
        <v>0</v>
      </c>
      <c r="H139" t="s">
        <v>637</v>
      </c>
      <c r="I139" t="s">
        <v>25583</v>
      </c>
      <c r="J139" t="s">
        <v>698</v>
      </c>
      <c r="K139" t="s">
        <v>639</v>
      </c>
      <c r="L139" t="s">
        <v>640</v>
      </c>
      <c r="M139" t="s">
        <v>25584</v>
      </c>
      <c r="N139" t="s">
        <v>639</v>
      </c>
      <c r="O139" t="s">
        <v>647</v>
      </c>
      <c r="P139" t="s">
        <v>5</v>
      </c>
      <c r="Q139" t="s">
        <v>648</v>
      </c>
      <c r="R139" t="s">
        <v>640</v>
      </c>
      <c r="S139" t="s">
        <v>25585</v>
      </c>
      <c r="T139" t="s">
        <v>25584</v>
      </c>
    </row>
    <row r="140" spans="1:20" x14ac:dyDescent="0.25">
      <c r="A140" t="s">
        <v>241</v>
      </c>
      <c r="B140" t="s">
        <v>247</v>
      </c>
      <c r="C140">
        <v>159</v>
      </c>
      <c r="D140">
        <v>1</v>
      </c>
      <c r="E140" t="s">
        <v>25586</v>
      </c>
      <c r="F140">
        <v>109</v>
      </c>
      <c r="G140">
        <v>0</v>
      </c>
      <c r="H140" t="s">
        <v>637</v>
      </c>
      <c r="I140" t="s">
        <v>781</v>
      </c>
      <c r="J140" t="s">
        <v>705</v>
      </c>
      <c r="K140" t="s">
        <v>639</v>
      </c>
      <c r="L140" t="s">
        <v>640</v>
      </c>
      <c r="M140" t="s">
        <v>25587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25588</v>
      </c>
      <c r="T140" t="s">
        <v>25587</v>
      </c>
    </row>
    <row r="141" spans="1:20" x14ac:dyDescent="0.25">
      <c r="A141" t="s">
        <v>77</v>
      </c>
      <c r="B141" t="s">
        <v>78</v>
      </c>
      <c r="C141">
        <v>33.333333333333336</v>
      </c>
      <c r="D141">
        <v>6</v>
      </c>
      <c r="E141" t="s">
        <v>25589</v>
      </c>
      <c r="F141">
        <v>269.98</v>
      </c>
      <c r="G141">
        <v>0</v>
      </c>
      <c r="H141" t="s">
        <v>637</v>
      </c>
      <c r="I141" t="s">
        <v>25590</v>
      </c>
      <c r="J141" t="s">
        <v>674</v>
      </c>
      <c r="K141" t="s">
        <v>639</v>
      </c>
      <c r="L141" t="s">
        <v>640</v>
      </c>
      <c r="M141" t="s">
        <v>25591</v>
      </c>
      <c r="N141" t="s">
        <v>639</v>
      </c>
      <c r="O141" t="s">
        <v>641</v>
      </c>
      <c r="P141" t="s">
        <v>5</v>
      </c>
      <c r="Q141" t="s">
        <v>642</v>
      </c>
      <c r="R141" t="s">
        <v>640</v>
      </c>
      <c r="S141" t="s">
        <v>25592</v>
      </c>
      <c r="T141" t="s">
        <v>25591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6</v>
      </c>
      <c r="E142" t="s">
        <v>25593</v>
      </c>
      <c r="F142">
        <v>200</v>
      </c>
      <c r="G142">
        <v>0</v>
      </c>
      <c r="H142" t="s">
        <v>661</v>
      </c>
      <c r="I142" t="s">
        <v>25594</v>
      </c>
      <c r="J142" t="s">
        <v>646</v>
      </c>
      <c r="K142" t="s">
        <v>639</v>
      </c>
      <c r="L142" t="s">
        <v>640</v>
      </c>
      <c r="M142" t="s">
        <v>25595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25596</v>
      </c>
      <c r="T142" t="s">
        <v>25595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25597</v>
      </c>
      <c r="F143">
        <v>200</v>
      </c>
      <c r="G143">
        <v>0</v>
      </c>
      <c r="H143" t="s">
        <v>637</v>
      </c>
      <c r="I143" t="s">
        <v>25598</v>
      </c>
      <c r="J143" t="s">
        <v>653</v>
      </c>
      <c r="K143" t="s">
        <v>639</v>
      </c>
      <c r="L143" t="s">
        <v>640</v>
      </c>
      <c r="M143" t="s">
        <v>25599</v>
      </c>
      <c r="N143" t="s">
        <v>639</v>
      </c>
      <c r="O143" t="s">
        <v>641</v>
      </c>
      <c r="P143" t="s">
        <v>5</v>
      </c>
      <c r="Q143" t="s">
        <v>642</v>
      </c>
      <c r="R143" t="s">
        <v>640</v>
      </c>
      <c r="S143" t="s">
        <v>25600</v>
      </c>
      <c r="T143" t="s">
        <v>25599</v>
      </c>
    </row>
    <row r="144" spans="1:20" x14ac:dyDescent="0.25">
      <c r="A144" t="s">
        <v>516</v>
      </c>
      <c r="B144" t="s">
        <v>120</v>
      </c>
      <c r="C144">
        <v>74</v>
      </c>
      <c r="D144">
        <v>1</v>
      </c>
      <c r="E144" t="s">
        <v>25601</v>
      </c>
      <c r="F144">
        <v>110</v>
      </c>
      <c r="G144">
        <v>36</v>
      </c>
      <c r="H144" t="s">
        <v>649</v>
      </c>
      <c r="I144" t="s">
        <v>25602</v>
      </c>
      <c r="J144" t="s">
        <v>25603</v>
      </c>
      <c r="K144" t="s">
        <v>9780</v>
      </c>
      <c r="L144" t="s">
        <v>10131</v>
      </c>
      <c r="M144" t="s">
        <v>25556</v>
      </c>
      <c r="N144" t="s">
        <v>639</v>
      </c>
      <c r="O144" t="s">
        <v>651</v>
      </c>
      <c r="P144" t="s">
        <v>26</v>
      </c>
      <c r="Q144" t="s">
        <v>652</v>
      </c>
      <c r="R144" t="s">
        <v>640</v>
      </c>
      <c r="S144" t="s">
        <v>25604</v>
      </c>
      <c r="T144" t="s">
        <v>25605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25606</v>
      </c>
      <c r="F145">
        <v>129</v>
      </c>
      <c r="G145">
        <v>0</v>
      </c>
      <c r="H145" t="s">
        <v>637</v>
      </c>
      <c r="I145" t="s">
        <v>25607</v>
      </c>
      <c r="J145" t="s">
        <v>722</v>
      </c>
      <c r="K145" t="s">
        <v>639</v>
      </c>
      <c r="L145" t="s">
        <v>640</v>
      </c>
      <c r="M145" t="s">
        <v>25608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25609</v>
      </c>
      <c r="T145" t="s">
        <v>25608</v>
      </c>
    </row>
    <row r="146" spans="1:20" x14ac:dyDescent="0.25">
      <c r="A146" t="s">
        <v>72</v>
      </c>
      <c r="B146" t="s">
        <v>108</v>
      </c>
      <c r="C146">
        <v>66.333333333333329</v>
      </c>
      <c r="D146">
        <v>3</v>
      </c>
      <c r="E146" t="s">
        <v>25610</v>
      </c>
      <c r="F146">
        <v>207</v>
      </c>
      <c r="G146">
        <v>0</v>
      </c>
      <c r="H146" t="s">
        <v>649</v>
      </c>
      <c r="I146" t="s">
        <v>25611</v>
      </c>
      <c r="J146" t="s">
        <v>25612</v>
      </c>
      <c r="K146" t="s">
        <v>859</v>
      </c>
      <c r="L146" t="s">
        <v>4089</v>
      </c>
      <c r="M146" t="s">
        <v>25613</v>
      </c>
      <c r="N146" t="s">
        <v>639</v>
      </c>
      <c r="O146" t="s">
        <v>651</v>
      </c>
      <c r="P146" t="s">
        <v>26</v>
      </c>
      <c r="Q146" t="s">
        <v>652</v>
      </c>
      <c r="R146" t="s">
        <v>640</v>
      </c>
      <c r="S146" t="s">
        <v>25614</v>
      </c>
      <c r="T146" t="s">
        <v>25613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25615</v>
      </c>
      <c r="F147">
        <v>129</v>
      </c>
      <c r="G147">
        <v>0</v>
      </c>
      <c r="H147" t="s">
        <v>637</v>
      </c>
      <c r="I147" t="s">
        <v>25616</v>
      </c>
      <c r="J147" t="s">
        <v>653</v>
      </c>
      <c r="K147" t="s">
        <v>639</v>
      </c>
      <c r="L147" t="s">
        <v>640</v>
      </c>
      <c r="M147" t="s">
        <v>25613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25617</v>
      </c>
      <c r="T147" t="s">
        <v>25613</v>
      </c>
    </row>
    <row r="148" spans="1:20" x14ac:dyDescent="0.25">
      <c r="A148" t="s">
        <v>601</v>
      </c>
      <c r="B148" t="s">
        <v>602</v>
      </c>
      <c r="C148">
        <v>159</v>
      </c>
      <c r="D148">
        <v>1</v>
      </c>
      <c r="E148" t="s">
        <v>25618</v>
      </c>
      <c r="F148">
        <v>99</v>
      </c>
      <c r="G148">
        <v>0</v>
      </c>
      <c r="H148" t="s">
        <v>637</v>
      </c>
      <c r="I148" t="s">
        <v>25619</v>
      </c>
      <c r="J148" t="s">
        <v>697</v>
      </c>
      <c r="K148" t="s">
        <v>639</v>
      </c>
      <c r="L148" t="s">
        <v>640</v>
      </c>
      <c r="M148" t="s">
        <v>25620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25621</v>
      </c>
      <c r="T148" t="s">
        <v>25620</v>
      </c>
    </row>
    <row r="149" spans="1:20" x14ac:dyDescent="0.25">
      <c r="A149" t="s">
        <v>240</v>
      </c>
      <c r="B149" t="s">
        <v>246</v>
      </c>
      <c r="C149">
        <v>159</v>
      </c>
      <c r="D149">
        <v>2</v>
      </c>
      <c r="E149" t="s">
        <v>25622</v>
      </c>
      <c r="F149">
        <v>198</v>
      </c>
      <c r="G149">
        <v>0</v>
      </c>
      <c r="H149" t="s">
        <v>637</v>
      </c>
      <c r="I149" t="s">
        <v>25623</v>
      </c>
      <c r="J149" t="s">
        <v>669</v>
      </c>
      <c r="K149" t="s">
        <v>639</v>
      </c>
      <c r="L149" t="s">
        <v>640</v>
      </c>
      <c r="M149" t="s">
        <v>25624</v>
      </c>
      <c r="N149" t="s">
        <v>639</v>
      </c>
      <c r="O149" t="s">
        <v>647</v>
      </c>
      <c r="P149" t="s">
        <v>5</v>
      </c>
      <c r="Q149" t="s">
        <v>648</v>
      </c>
      <c r="R149" t="s">
        <v>640</v>
      </c>
      <c r="S149" t="s">
        <v>25625</v>
      </c>
      <c r="T149" t="s">
        <v>25624</v>
      </c>
    </row>
    <row r="150" spans="1:20" x14ac:dyDescent="0.25">
      <c r="A150" t="s">
        <v>147</v>
      </c>
      <c r="B150" t="s">
        <v>148</v>
      </c>
      <c r="C150">
        <v>50</v>
      </c>
      <c r="D150">
        <v>12</v>
      </c>
      <c r="E150" t="s">
        <v>25626</v>
      </c>
      <c r="F150">
        <v>400</v>
      </c>
      <c r="G150">
        <v>0</v>
      </c>
      <c r="H150" t="s">
        <v>637</v>
      </c>
      <c r="I150" t="s">
        <v>25627</v>
      </c>
      <c r="J150" t="s">
        <v>646</v>
      </c>
      <c r="K150" t="s">
        <v>639</v>
      </c>
      <c r="L150" t="s">
        <v>640</v>
      </c>
      <c r="M150" t="s">
        <v>25628</v>
      </c>
      <c r="N150" t="s">
        <v>639</v>
      </c>
      <c r="O150" t="s">
        <v>647</v>
      </c>
      <c r="P150" t="s">
        <v>5</v>
      </c>
      <c r="Q150" t="s">
        <v>648</v>
      </c>
      <c r="R150" t="s">
        <v>640</v>
      </c>
      <c r="S150" t="s">
        <v>25629</v>
      </c>
      <c r="T150" t="s">
        <v>25628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25630</v>
      </c>
      <c r="F151">
        <v>206</v>
      </c>
      <c r="G151">
        <v>6</v>
      </c>
      <c r="H151" t="s">
        <v>637</v>
      </c>
      <c r="I151" t="s">
        <v>25631</v>
      </c>
      <c r="J151" t="s">
        <v>740</v>
      </c>
      <c r="K151" t="s">
        <v>639</v>
      </c>
      <c r="L151" t="s">
        <v>640</v>
      </c>
      <c r="M151" t="s">
        <v>25632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25633</v>
      </c>
      <c r="T151" t="s">
        <v>25632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25634</v>
      </c>
      <c r="F152">
        <v>200</v>
      </c>
      <c r="G152">
        <v>0</v>
      </c>
      <c r="H152" t="s">
        <v>637</v>
      </c>
      <c r="I152" t="s">
        <v>965</v>
      </c>
      <c r="J152" t="s">
        <v>698</v>
      </c>
      <c r="K152" t="s">
        <v>639</v>
      </c>
      <c r="L152" t="s">
        <v>640</v>
      </c>
      <c r="M152" t="s">
        <v>25635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25636</v>
      </c>
      <c r="T152" t="s">
        <v>25635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25637</v>
      </c>
      <c r="F153">
        <v>200</v>
      </c>
      <c r="G153">
        <v>0</v>
      </c>
      <c r="H153" t="s">
        <v>637</v>
      </c>
      <c r="I153" t="s">
        <v>25638</v>
      </c>
      <c r="J153" t="s">
        <v>659</v>
      </c>
      <c r="K153" t="s">
        <v>639</v>
      </c>
      <c r="L153" t="s">
        <v>640</v>
      </c>
      <c r="M153" t="s">
        <v>25639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25640</v>
      </c>
      <c r="T153" t="s">
        <v>25639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25641</v>
      </c>
      <c r="F154">
        <v>129</v>
      </c>
      <c r="G154">
        <v>0</v>
      </c>
      <c r="H154" t="s">
        <v>637</v>
      </c>
      <c r="I154" t="s">
        <v>25642</v>
      </c>
      <c r="J154" t="s">
        <v>653</v>
      </c>
      <c r="K154" t="s">
        <v>639</v>
      </c>
      <c r="L154" t="s">
        <v>640</v>
      </c>
      <c r="M154" t="s">
        <v>25643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25644</v>
      </c>
      <c r="T154" t="s">
        <v>25645</v>
      </c>
    </row>
    <row r="155" spans="1:20" x14ac:dyDescent="0.25">
      <c r="A155" t="s">
        <v>77</v>
      </c>
      <c r="B155" t="s">
        <v>78</v>
      </c>
      <c r="C155">
        <v>27.5</v>
      </c>
      <c r="D155">
        <v>4</v>
      </c>
      <c r="E155" t="s">
        <v>25646</v>
      </c>
      <c r="F155">
        <v>131.69999999999999</v>
      </c>
      <c r="G155">
        <v>27</v>
      </c>
      <c r="H155" t="s">
        <v>751</v>
      </c>
      <c r="I155" t="s">
        <v>25647</v>
      </c>
      <c r="J155" t="s">
        <v>25648</v>
      </c>
      <c r="K155" t="s">
        <v>25649</v>
      </c>
      <c r="L155" t="s">
        <v>25650</v>
      </c>
      <c r="M155" t="s">
        <v>25651</v>
      </c>
      <c r="N155" t="s">
        <v>639</v>
      </c>
      <c r="O155" t="s">
        <v>678</v>
      </c>
      <c r="P155" t="s">
        <v>23</v>
      </c>
      <c r="Q155" t="s">
        <v>679</v>
      </c>
      <c r="R155" t="s">
        <v>640</v>
      </c>
      <c r="S155" t="s">
        <v>639</v>
      </c>
      <c r="T155" t="s">
        <v>25651</v>
      </c>
    </row>
    <row r="156" spans="1:20" x14ac:dyDescent="0.25">
      <c r="A156" t="s">
        <v>240</v>
      </c>
      <c r="B156" t="s">
        <v>246</v>
      </c>
      <c r="C156">
        <v>159</v>
      </c>
      <c r="D156">
        <v>1</v>
      </c>
      <c r="E156" t="s">
        <v>25652</v>
      </c>
      <c r="F156">
        <v>99</v>
      </c>
      <c r="G156">
        <v>0</v>
      </c>
      <c r="H156" t="s">
        <v>637</v>
      </c>
      <c r="I156" t="s">
        <v>20434</v>
      </c>
      <c r="J156" t="s">
        <v>6977</v>
      </c>
      <c r="K156" t="s">
        <v>639</v>
      </c>
      <c r="L156" t="s">
        <v>640</v>
      </c>
      <c r="M156" t="s">
        <v>25653</v>
      </c>
      <c r="N156" t="s">
        <v>639</v>
      </c>
      <c r="O156" t="s">
        <v>647</v>
      </c>
      <c r="P156" t="s">
        <v>5</v>
      </c>
      <c r="Q156" t="s">
        <v>648</v>
      </c>
      <c r="R156" t="s">
        <v>640</v>
      </c>
      <c r="S156" t="s">
        <v>25654</v>
      </c>
      <c r="T156" t="s">
        <v>25653</v>
      </c>
    </row>
    <row r="157" spans="1:20" x14ac:dyDescent="0.25">
      <c r="A157" t="s">
        <v>241</v>
      </c>
      <c r="B157" t="s">
        <v>247</v>
      </c>
      <c r="C157">
        <v>159</v>
      </c>
      <c r="D157">
        <v>1</v>
      </c>
      <c r="E157" t="s">
        <v>25655</v>
      </c>
      <c r="F157">
        <v>208</v>
      </c>
      <c r="G157">
        <v>0</v>
      </c>
      <c r="H157" t="s">
        <v>637</v>
      </c>
      <c r="I157" t="s">
        <v>19979</v>
      </c>
      <c r="J157" t="s">
        <v>712</v>
      </c>
      <c r="K157" t="s">
        <v>639</v>
      </c>
      <c r="L157" t="s">
        <v>640</v>
      </c>
      <c r="M157" t="s">
        <v>25656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25657</v>
      </c>
      <c r="T157" t="s">
        <v>25656</v>
      </c>
    </row>
    <row r="158" spans="1:20" x14ac:dyDescent="0.25">
      <c r="A158" t="s">
        <v>601</v>
      </c>
      <c r="B158" t="s">
        <v>602</v>
      </c>
      <c r="C158">
        <v>159</v>
      </c>
      <c r="D158">
        <v>1</v>
      </c>
      <c r="E158" t="s">
        <v>25655</v>
      </c>
      <c r="F158">
        <v>208</v>
      </c>
      <c r="G158">
        <v>0</v>
      </c>
      <c r="H158" t="s">
        <v>637</v>
      </c>
      <c r="I158" t="s">
        <v>19979</v>
      </c>
      <c r="J158" t="s">
        <v>712</v>
      </c>
      <c r="K158" t="s">
        <v>639</v>
      </c>
      <c r="L158" t="s">
        <v>640</v>
      </c>
      <c r="M158" t="s">
        <v>25656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25657</v>
      </c>
      <c r="T158" t="s">
        <v>25656</v>
      </c>
    </row>
    <row r="159" spans="1:20" x14ac:dyDescent="0.25">
      <c r="A159" t="s">
        <v>240</v>
      </c>
      <c r="B159" t="s">
        <v>246</v>
      </c>
      <c r="C159">
        <v>159</v>
      </c>
      <c r="D159">
        <v>2</v>
      </c>
      <c r="E159" t="s">
        <v>25658</v>
      </c>
      <c r="F159">
        <v>198</v>
      </c>
      <c r="G159">
        <v>0</v>
      </c>
      <c r="H159" t="s">
        <v>637</v>
      </c>
      <c r="I159" t="s">
        <v>25659</v>
      </c>
      <c r="J159" t="s">
        <v>762</v>
      </c>
      <c r="K159" t="s">
        <v>639</v>
      </c>
      <c r="L159" t="s">
        <v>640</v>
      </c>
      <c r="M159" t="s">
        <v>25660</v>
      </c>
      <c r="N159" t="s">
        <v>639</v>
      </c>
      <c r="O159" t="s">
        <v>647</v>
      </c>
      <c r="P159" t="s">
        <v>5</v>
      </c>
      <c r="Q159" t="s">
        <v>648</v>
      </c>
      <c r="R159" t="s">
        <v>640</v>
      </c>
      <c r="S159" t="s">
        <v>25661</v>
      </c>
      <c r="T159" t="s">
        <v>25662</v>
      </c>
    </row>
    <row r="160" spans="1:20" x14ac:dyDescent="0.25">
      <c r="A160" t="s">
        <v>12</v>
      </c>
      <c r="B160" t="s">
        <v>13</v>
      </c>
      <c r="C160">
        <v>50</v>
      </c>
      <c r="D160">
        <v>10</v>
      </c>
      <c r="E160" t="s">
        <v>25663</v>
      </c>
      <c r="F160">
        <v>460</v>
      </c>
      <c r="G160">
        <v>0</v>
      </c>
      <c r="H160" t="s">
        <v>649</v>
      </c>
      <c r="I160" t="s">
        <v>873</v>
      </c>
      <c r="J160" t="s">
        <v>25664</v>
      </c>
      <c r="K160" t="s">
        <v>809</v>
      </c>
      <c r="L160" t="s">
        <v>8054</v>
      </c>
      <c r="M160" t="s">
        <v>25665</v>
      </c>
      <c r="N160" t="s">
        <v>639</v>
      </c>
      <c r="O160" t="s">
        <v>656</v>
      </c>
      <c r="P160" t="s">
        <v>26</v>
      </c>
      <c r="Q160" t="s">
        <v>652</v>
      </c>
      <c r="R160" t="s">
        <v>640</v>
      </c>
      <c r="S160" t="s">
        <v>25666</v>
      </c>
      <c r="T160" t="s">
        <v>25662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25667</v>
      </c>
      <c r="F161">
        <v>181</v>
      </c>
      <c r="G161">
        <v>0</v>
      </c>
      <c r="H161" t="s">
        <v>637</v>
      </c>
      <c r="I161" t="s">
        <v>25668</v>
      </c>
      <c r="J161" t="s">
        <v>687</v>
      </c>
      <c r="K161" t="s">
        <v>639</v>
      </c>
      <c r="L161" t="s">
        <v>640</v>
      </c>
      <c r="M161" t="s">
        <v>25669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25670</v>
      </c>
      <c r="T161" t="s">
        <v>25669</v>
      </c>
    </row>
    <row r="162" spans="1:20" x14ac:dyDescent="0.25">
      <c r="A162" t="s">
        <v>22</v>
      </c>
      <c r="B162" t="s">
        <v>27</v>
      </c>
      <c r="C162">
        <v>66.333333333333329</v>
      </c>
      <c r="D162">
        <v>3</v>
      </c>
      <c r="E162" t="s">
        <v>25671</v>
      </c>
      <c r="F162">
        <v>197</v>
      </c>
      <c r="G162">
        <v>0</v>
      </c>
      <c r="H162" t="s">
        <v>637</v>
      </c>
      <c r="I162" t="s">
        <v>887</v>
      </c>
      <c r="J162" t="s">
        <v>719</v>
      </c>
      <c r="K162" t="s">
        <v>639</v>
      </c>
      <c r="L162" t="s">
        <v>640</v>
      </c>
      <c r="M162" t="s">
        <v>25672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25673</v>
      </c>
      <c r="T162" t="s">
        <v>25672</v>
      </c>
    </row>
    <row r="163" spans="1:20" x14ac:dyDescent="0.25">
      <c r="A163" t="s">
        <v>72</v>
      </c>
      <c r="B163" t="s">
        <v>108</v>
      </c>
      <c r="C163">
        <v>66.333333333333329</v>
      </c>
      <c r="D163">
        <v>3</v>
      </c>
      <c r="E163" t="s">
        <v>25674</v>
      </c>
      <c r="F163">
        <v>207</v>
      </c>
      <c r="G163">
        <v>0</v>
      </c>
      <c r="H163" t="s">
        <v>649</v>
      </c>
      <c r="I163" t="s">
        <v>25675</v>
      </c>
      <c r="J163" t="s">
        <v>25676</v>
      </c>
      <c r="K163" t="s">
        <v>11641</v>
      </c>
      <c r="L163" t="s">
        <v>4957</v>
      </c>
      <c r="M163" t="s">
        <v>25672</v>
      </c>
      <c r="N163" t="s">
        <v>639</v>
      </c>
      <c r="O163" t="s">
        <v>651</v>
      </c>
      <c r="P163" t="s">
        <v>26</v>
      </c>
      <c r="Q163" t="s">
        <v>652</v>
      </c>
      <c r="R163" t="s">
        <v>640</v>
      </c>
      <c r="S163" t="s">
        <v>25677</v>
      </c>
      <c r="T163" t="s">
        <v>25672</v>
      </c>
    </row>
    <row r="164" spans="1:20" x14ac:dyDescent="0.25">
      <c r="A164" t="s">
        <v>72</v>
      </c>
      <c r="B164" t="s">
        <v>11015</v>
      </c>
      <c r="C164">
        <v>114</v>
      </c>
      <c r="D164">
        <v>1</v>
      </c>
      <c r="E164" t="s">
        <v>25678</v>
      </c>
      <c r="F164">
        <v>211.5</v>
      </c>
      <c r="G164">
        <v>7.5</v>
      </c>
      <c r="H164" t="s">
        <v>677</v>
      </c>
      <c r="I164" t="s">
        <v>25679</v>
      </c>
      <c r="J164" t="s">
        <v>25680</v>
      </c>
      <c r="K164" t="s">
        <v>1082</v>
      </c>
      <c r="L164" t="s">
        <v>25681</v>
      </c>
      <c r="M164" t="s">
        <v>25682</v>
      </c>
      <c r="N164" t="s">
        <v>639</v>
      </c>
      <c r="O164" t="s">
        <v>678</v>
      </c>
      <c r="P164" t="s">
        <v>23</v>
      </c>
      <c r="Q164" t="s">
        <v>679</v>
      </c>
      <c r="R164" t="s">
        <v>640</v>
      </c>
      <c r="S164" t="s">
        <v>639</v>
      </c>
      <c r="T164" t="s">
        <v>25683</v>
      </c>
    </row>
    <row r="165" spans="1:20" x14ac:dyDescent="0.25">
      <c r="A165" t="s">
        <v>101</v>
      </c>
      <c r="B165" t="s">
        <v>8612</v>
      </c>
      <c r="C165">
        <v>90</v>
      </c>
      <c r="D165">
        <v>1</v>
      </c>
      <c r="E165" t="s">
        <v>25678</v>
      </c>
      <c r="F165">
        <v>211.5</v>
      </c>
      <c r="G165">
        <v>7.5</v>
      </c>
      <c r="H165" t="s">
        <v>677</v>
      </c>
      <c r="I165" t="s">
        <v>25679</v>
      </c>
      <c r="J165" t="s">
        <v>25680</v>
      </c>
      <c r="K165" t="s">
        <v>1082</v>
      </c>
      <c r="L165" t="s">
        <v>25681</v>
      </c>
      <c r="M165" t="s">
        <v>25682</v>
      </c>
      <c r="N165" t="s">
        <v>639</v>
      </c>
      <c r="O165" t="s">
        <v>678</v>
      </c>
      <c r="P165" t="s">
        <v>23</v>
      </c>
      <c r="Q165" t="s">
        <v>679</v>
      </c>
      <c r="R165" t="s">
        <v>640</v>
      </c>
      <c r="S165" t="s">
        <v>639</v>
      </c>
      <c r="T165" t="s">
        <v>25682</v>
      </c>
    </row>
    <row r="166" spans="1:20" x14ac:dyDescent="0.25">
      <c r="A166" t="s">
        <v>516</v>
      </c>
      <c r="B166" t="s">
        <v>120</v>
      </c>
      <c r="C166">
        <v>74</v>
      </c>
      <c r="D166">
        <v>1</v>
      </c>
      <c r="E166" t="s">
        <v>25684</v>
      </c>
      <c r="F166">
        <v>110</v>
      </c>
      <c r="G166">
        <v>36</v>
      </c>
      <c r="H166" t="s">
        <v>649</v>
      </c>
      <c r="I166" t="s">
        <v>6729</v>
      </c>
      <c r="J166" t="s">
        <v>6730</v>
      </c>
      <c r="K166" t="s">
        <v>6731</v>
      </c>
      <c r="L166" t="s">
        <v>818</v>
      </c>
      <c r="M166" t="s">
        <v>25685</v>
      </c>
      <c r="N166" t="s">
        <v>639</v>
      </c>
      <c r="O166" t="s">
        <v>651</v>
      </c>
      <c r="P166" t="s">
        <v>26</v>
      </c>
      <c r="Q166" t="s">
        <v>652</v>
      </c>
      <c r="R166" t="s">
        <v>640</v>
      </c>
      <c r="S166" t="s">
        <v>25686</v>
      </c>
      <c r="T166" t="s">
        <v>25687</v>
      </c>
    </row>
    <row r="167" spans="1:20" x14ac:dyDescent="0.25">
      <c r="A167" t="s">
        <v>239</v>
      </c>
      <c r="B167" t="s">
        <v>245</v>
      </c>
      <c r="C167">
        <v>159</v>
      </c>
      <c r="D167">
        <v>1</v>
      </c>
      <c r="E167" t="s">
        <v>25688</v>
      </c>
      <c r="F167">
        <v>99</v>
      </c>
      <c r="G167">
        <v>0</v>
      </c>
      <c r="H167" t="s">
        <v>637</v>
      </c>
      <c r="I167" t="s">
        <v>25689</v>
      </c>
      <c r="J167" t="s">
        <v>722</v>
      </c>
      <c r="K167" t="s">
        <v>639</v>
      </c>
      <c r="L167" t="s">
        <v>640</v>
      </c>
      <c r="M167" t="s">
        <v>25690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25691</v>
      </c>
      <c r="T167" t="s">
        <v>25690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25692</v>
      </c>
      <c r="F168">
        <v>200</v>
      </c>
      <c r="G168">
        <v>0</v>
      </c>
      <c r="H168" t="s">
        <v>637</v>
      </c>
      <c r="I168" t="s">
        <v>25693</v>
      </c>
      <c r="J168" t="s">
        <v>710</v>
      </c>
      <c r="K168" t="s">
        <v>639</v>
      </c>
      <c r="L168" t="s">
        <v>640</v>
      </c>
      <c r="M168" t="s">
        <v>25694</v>
      </c>
      <c r="N168" t="s">
        <v>639</v>
      </c>
      <c r="O168" t="s">
        <v>641</v>
      </c>
      <c r="P168" t="s">
        <v>5</v>
      </c>
      <c r="Q168" t="s">
        <v>642</v>
      </c>
      <c r="R168" t="s">
        <v>640</v>
      </c>
      <c r="S168" t="s">
        <v>25695</v>
      </c>
      <c r="T168" t="s">
        <v>25694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25696</v>
      </c>
      <c r="F169">
        <v>200</v>
      </c>
      <c r="G169">
        <v>0</v>
      </c>
      <c r="H169" t="s">
        <v>637</v>
      </c>
      <c r="I169" t="s">
        <v>25697</v>
      </c>
      <c r="J169" t="s">
        <v>675</v>
      </c>
      <c r="K169" t="s">
        <v>639</v>
      </c>
      <c r="L169" t="s">
        <v>640</v>
      </c>
      <c r="M169" t="s">
        <v>25698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25699</v>
      </c>
      <c r="T169" t="s">
        <v>25698</v>
      </c>
    </row>
    <row r="170" spans="1:20" x14ac:dyDescent="0.25">
      <c r="A170" t="s">
        <v>147</v>
      </c>
      <c r="B170" t="s">
        <v>148</v>
      </c>
      <c r="C170">
        <v>50</v>
      </c>
      <c r="D170">
        <v>6</v>
      </c>
      <c r="E170" t="s">
        <v>25700</v>
      </c>
      <c r="F170">
        <v>181</v>
      </c>
      <c r="G170">
        <v>0</v>
      </c>
      <c r="H170" t="s">
        <v>637</v>
      </c>
      <c r="I170" t="s">
        <v>25701</v>
      </c>
      <c r="J170" t="s">
        <v>653</v>
      </c>
      <c r="K170" t="s">
        <v>639</v>
      </c>
      <c r="L170" t="s">
        <v>640</v>
      </c>
      <c r="M170" t="s">
        <v>25702</v>
      </c>
      <c r="N170" t="s">
        <v>639</v>
      </c>
      <c r="O170" t="s">
        <v>647</v>
      </c>
      <c r="P170" t="s">
        <v>5</v>
      </c>
      <c r="Q170" t="s">
        <v>648</v>
      </c>
      <c r="R170" t="s">
        <v>640</v>
      </c>
      <c r="S170" t="s">
        <v>25703</v>
      </c>
      <c r="T170" t="s">
        <v>25702</v>
      </c>
    </row>
    <row r="171" spans="1:20" x14ac:dyDescent="0.25">
      <c r="A171" t="s">
        <v>241</v>
      </c>
      <c r="B171" t="s">
        <v>247</v>
      </c>
      <c r="C171">
        <v>159</v>
      </c>
      <c r="D171">
        <v>1</v>
      </c>
      <c r="E171" t="s">
        <v>25704</v>
      </c>
      <c r="F171">
        <v>99</v>
      </c>
      <c r="G171">
        <v>0</v>
      </c>
      <c r="H171" t="s">
        <v>637</v>
      </c>
      <c r="I171" t="s">
        <v>25705</v>
      </c>
      <c r="J171" t="s">
        <v>659</v>
      </c>
      <c r="K171" t="s">
        <v>639</v>
      </c>
      <c r="L171" t="s">
        <v>640</v>
      </c>
      <c r="M171" t="s">
        <v>25702</v>
      </c>
      <c r="N171" t="s">
        <v>639</v>
      </c>
      <c r="O171" t="s">
        <v>647</v>
      </c>
      <c r="P171" t="s">
        <v>5</v>
      </c>
      <c r="Q171" t="s">
        <v>648</v>
      </c>
      <c r="R171" t="s">
        <v>640</v>
      </c>
      <c r="S171" t="s">
        <v>25706</v>
      </c>
      <c r="T171" t="s">
        <v>25702</v>
      </c>
    </row>
    <row r="172" spans="1:20" x14ac:dyDescent="0.25">
      <c r="A172" t="s">
        <v>241</v>
      </c>
      <c r="B172" t="s">
        <v>247</v>
      </c>
      <c r="C172">
        <v>159</v>
      </c>
      <c r="D172">
        <v>1</v>
      </c>
      <c r="E172" t="s">
        <v>25707</v>
      </c>
      <c r="F172">
        <v>99</v>
      </c>
      <c r="G172">
        <v>0</v>
      </c>
      <c r="H172" t="s">
        <v>637</v>
      </c>
      <c r="I172" t="s">
        <v>25708</v>
      </c>
      <c r="J172" t="s">
        <v>697</v>
      </c>
      <c r="K172" t="s">
        <v>639</v>
      </c>
      <c r="L172" t="s">
        <v>640</v>
      </c>
      <c r="M172" t="s">
        <v>25709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25710</v>
      </c>
      <c r="T172" t="s">
        <v>25709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25711</v>
      </c>
      <c r="F173">
        <v>100</v>
      </c>
      <c r="G173">
        <v>0</v>
      </c>
      <c r="H173" t="s">
        <v>637</v>
      </c>
      <c r="I173" t="s">
        <v>25712</v>
      </c>
      <c r="J173" t="s">
        <v>646</v>
      </c>
      <c r="K173" t="s">
        <v>639</v>
      </c>
      <c r="L173" t="s">
        <v>640</v>
      </c>
      <c r="M173" t="s">
        <v>25713</v>
      </c>
      <c r="N173" t="s">
        <v>639</v>
      </c>
      <c r="O173" t="s">
        <v>641</v>
      </c>
      <c r="P173" t="s">
        <v>5</v>
      </c>
      <c r="Q173" t="s">
        <v>642</v>
      </c>
      <c r="R173" t="s">
        <v>25714</v>
      </c>
      <c r="S173" t="s">
        <v>25715</v>
      </c>
      <c r="T173" t="s">
        <v>25713</v>
      </c>
    </row>
    <row r="174" spans="1:20" x14ac:dyDescent="0.25">
      <c r="A174" t="s">
        <v>147</v>
      </c>
      <c r="B174" t="s">
        <v>148</v>
      </c>
      <c r="C174">
        <v>65</v>
      </c>
      <c r="D174">
        <v>2</v>
      </c>
      <c r="E174" t="s">
        <v>25716</v>
      </c>
      <c r="F174">
        <v>70</v>
      </c>
      <c r="G174">
        <v>0</v>
      </c>
      <c r="H174" t="s">
        <v>637</v>
      </c>
      <c r="I174" t="s">
        <v>640</v>
      </c>
      <c r="J174" t="s">
        <v>640</v>
      </c>
      <c r="K174" t="s">
        <v>639</v>
      </c>
      <c r="L174" t="s">
        <v>640</v>
      </c>
      <c r="M174" t="s">
        <v>639</v>
      </c>
      <c r="N174" t="s">
        <v>639</v>
      </c>
      <c r="O174" t="s">
        <v>4142</v>
      </c>
      <c r="P174" t="s">
        <v>5</v>
      </c>
      <c r="Q174" t="s">
        <v>639</v>
      </c>
      <c r="R174" t="s">
        <v>640</v>
      </c>
      <c r="S174" t="s">
        <v>639</v>
      </c>
      <c r="T174" t="s">
        <v>25717</v>
      </c>
    </row>
    <row r="175" spans="1:20" x14ac:dyDescent="0.25">
      <c r="A175" t="s">
        <v>241</v>
      </c>
      <c r="B175" t="s">
        <v>247</v>
      </c>
      <c r="C175">
        <v>159</v>
      </c>
      <c r="D175">
        <v>1</v>
      </c>
      <c r="E175" t="s">
        <v>25718</v>
      </c>
      <c r="F175">
        <v>99</v>
      </c>
      <c r="G175">
        <v>0</v>
      </c>
      <c r="H175" t="s">
        <v>637</v>
      </c>
      <c r="I175" t="s">
        <v>640</v>
      </c>
      <c r="J175" t="s">
        <v>640</v>
      </c>
      <c r="K175" t="s">
        <v>639</v>
      </c>
      <c r="L175" t="s">
        <v>640</v>
      </c>
      <c r="M175" t="s">
        <v>639</v>
      </c>
      <c r="N175" t="s">
        <v>639</v>
      </c>
      <c r="O175" t="s">
        <v>4142</v>
      </c>
      <c r="P175" t="s">
        <v>5</v>
      </c>
      <c r="Q175" t="s">
        <v>639</v>
      </c>
      <c r="R175" t="s">
        <v>640</v>
      </c>
      <c r="S175" t="s">
        <v>639</v>
      </c>
      <c r="T175" t="s">
        <v>25719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25720</v>
      </c>
      <c r="F176">
        <v>100</v>
      </c>
      <c r="G176">
        <v>0</v>
      </c>
      <c r="H176" t="s">
        <v>637</v>
      </c>
      <c r="I176" t="s">
        <v>25721</v>
      </c>
      <c r="J176" t="s">
        <v>653</v>
      </c>
      <c r="K176" t="s">
        <v>639</v>
      </c>
      <c r="L176" t="s">
        <v>640</v>
      </c>
      <c r="M176" t="s">
        <v>25722</v>
      </c>
      <c r="N176" t="s">
        <v>639</v>
      </c>
      <c r="O176" t="s">
        <v>647</v>
      </c>
      <c r="P176" t="s">
        <v>5</v>
      </c>
      <c r="Q176" t="s">
        <v>648</v>
      </c>
      <c r="R176" t="s">
        <v>640</v>
      </c>
      <c r="S176" t="s">
        <v>25723</v>
      </c>
      <c r="T176" t="s">
        <v>25722</v>
      </c>
    </row>
    <row r="177" spans="1:20" x14ac:dyDescent="0.25">
      <c r="A177" t="s">
        <v>241</v>
      </c>
      <c r="B177" t="s">
        <v>247</v>
      </c>
      <c r="C177">
        <v>139</v>
      </c>
      <c r="D177">
        <v>1</v>
      </c>
      <c r="E177" t="s">
        <v>25724</v>
      </c>
      <c r="F177">
        <v>215</v>
      </c>
      <c r="G177">
        <v>0</v>
      </c>
      <c r="H177" t="s">
        <v>751</v>
      </c>
      <c r="I177" t="s">
        <v>25725</v>
      </c>
      <c r="J177" t="s">
        <v>25726</v>
      </c>
      <c r="K177" t="s">
        <v>19019</v>
      </c>
      <c r="L177" t="s">
        <v>25727</v>
      </c>
      <c r="M177" t="s">
        <v>25728</v>
      </c>
      <c r="N177" t="s">
        <v>1010</v>
      </c>
      <c r="O177" t="s">
        <v>753</v>
      </c>
      <c r="P177" t="s">
        <v>744</v>
      </c>
      <c r="Q177" t="s">
        <v>745</v>
      </c>
      <c r="R177" t="s">
        <v>640</v>
      </c>
      <c r="S177" t="s">
        <v>639</v>
      </c>
      <c r="T177" t="s">
        <v>25728</v>
      </c>
    </row>
    <row r="178" spans="1:20" x14ac:dyDescent="0.25">
      <c r="A178" t="s">
        <v>239</v>
      </c>
      <c r="B178" t="s">
        <v>245</v>
      </c>
      <c r="C178">
        <v>139</v>
      </c>
      <c r="D178">
        <v>1</v>
      </c>
      <c r="E178" t="s">
        <v>25724</v>
      </c>
      <c r="F178">
        <v>215</v>
      </c>
      <c r="G178">
        <v>0</v>
      </c>
      <c r="H178" t="s">
        <v>751</v>
      </c>
      <c r="I178" t="s">
        <v>25725</v>
      </c>
      <c r="J178" t="s">
        <v>25726</v>
      </c>
      <c r="K178" t="s">
        <v>19019</v>
      </c>
      <c r="L178" t="s">
        <v>25727</v>
      </c>
      <c r="M178" t="s">
        <v>25728</v>
      </c>
      <c r="N178" t="s">
        <v>1010</v>
      </c>
      <c r="O178" t="s">
        <v>753</v>
      </c>
      <c r="P178" t="s">
        <v>744</v>
      </c>
      <c r="Q178" t="s">
        <v>745</v>
      </c>
      <c r="R178" t="s">
        <v>640</v>
      </c>
      <c r="S178" t="s">
        <v>639</v>
      </c>
      <c r="T178" t="s">
        <v>25728</v>
      </c>
    </row>
    <row r="179" spans="1:20" x14ac:dyDescent="0.25">
      <c r="A179" t="s">
        <v>241</v>
      </c>
      <c r="B179" t="s">
        <v>247</v>
      </c>
      <c r="C179">
        <v>159</v>
      </c>
      <c r="D179">
        <v>1</v>
      </c>
      <c r="E179" t="s">
        <v>25729</v>
      </c>
      <c r="F179">
        <v>99</v>
      </c>
      <c r="G179">
        <v>0</v>
      </c>
      <c r="H179" t="s">
        <v>637</v>
      </c>
      <c r="I179" t="s">
        <v>25730</v>
      </c>
      <c r="J179" t="s">
        <v>682</v>
      </c>
      <c r="K179" t="s">
        <v>639</v>
      </c>
      <c r="L179" t="s">
        <v>640</v>
      </c>
      <c r="M179" t="s">
        <v>25731</v>
      </c>
      <c r="N179" t="s">
        <v>639</v>
      </c>
      <c r="O179" t="s">
        <v>647</v>
      </c>
      <c r="P179" t="s">
        <v>5</v>
      </c>
      <c r="Q179" t="s">
        <v>648</v>
      </c>
      <c r="R179" t="s">
        <v>640</v>
      </c>
      <c r="S179" t="s">
        <v>25732</v>
      </c>
      <c r="T179" t="s">
        <v>25728</v>
      </c>
    </row>
    <row r="180" spans="1:20" x14ac:dyDescent="0.25">
      <c r="A180" t="s">
        <v>241</v>
      </c>
      <c r="B180" t="s">
        <v>247</v>
      </c>
      <c r="C180">
        <v>159</v>
      </c>
      <c r="D180">
        <v>1</v>
      </c>
      <c r="E180" t="s">
        <v>25733</v>
      </c>
      <c r="F180">
        <v>218</v>
      </c>
      <c r="G180">
        <v>0</v>
      </c>
      <c r="H180" t="s">
        <v>637</v>
      </c>
      <c r="I180" t="s">
        <v>25734</v>
      </c>
      <c r="J180" t="s">
        <v>683</v>
      </c>
      <c r="K180" t="s">
        <v>639</v>
      </c>
      <c r="L180" t="s">
        <v>640</v>
      </c>
      <c r="M180" t="s">
        <v>25735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25736</v>
      </c>
      <c r="T180" t="s">
        <v>25735</v>
      </c>
    </row>
    <row r="181" spans="1:20" x14ac:dyDescent="0.25">
      <c r="A181" t="s">
        <v>239</v>
      </c>
      <c r="B181" t="s">
        <v>245</v>
      </c>
      <c r="C181">
        <v>159</v>
      </c>
      <c r="D181">
        <v>1</v>
      </c>
      <c r="E181" t="s">
        <v>25733</v>
      </c>
      <c r="F181">
        <v>218</v>
      </c>
      <c r="G181">
        <v>0</v>
      </c>
      <c r="H181" t="s">
        <v>637</v>
      </c>
      <c r="I181" t="s">
        <v>25734</v>
      </c>
      <c r="J181" t="s">
        <v>683</v>
      </c>
      <c r="K181" t="s">
        <v>639</v>
      </c>
      <c r="L181" t="s">
        <v>640</v>
      </c>
      <c r="M181" t="s">
        <v>25735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25736</v>
      </c>
      <c r="T181" t="s">
        <v>25735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25737</v>
      </c>
      <c r="F182">
        <v>200</v>
      </c>
      <c r="G182">
        <v>0</v>
      </c>
      <c r="H182" t="s">
        <v>637</v>
      </c>
      <c r="I182" t="s">
        <v>17713</v>
      </c>
      <c r="J182" t="s">
        <v>721</v>
      </c>
      <c r="K182" t="s">
        <v>639</v>
      </c>
      <c r="L182" t="s">
        <v>640</v>
      </c>
      <c r="M182" t="s">
        <v>25738</v>
      </c>
      <c r="N182" t="s">
        <v>639</v>
      </c>
      <c r="O182" t="s">
        <v>641</v>
      </c>
      <c r="P182" t="s">
        <v>5</v>
      </c>
      <c r="Q182" t="s">
        <v>642</v>
      </c>
      <c r="R182" t="s">
        <v>640</v>
      </c>
      <c r="S182" t="s">
        <v>25739</v>
      </c>
      <c r="T182" t="s">
        <v>25738</v>
      </c>
    </row>
    <row r="183" spans="1:20" x14ac:dyDescent="0.25">
      <c r="A183" t="s">
        <v>240</v>
      </c>
      <c r="B183" t="s">
        <v>742</v>
      </c>
      <c r="C183">
        <v>93.64</v>
      </c>
      <c r="D183">
        <v>1</v>
      </c>
      <c r="E183" t="s">
        <v>25740</v>
      </c>
      <c r="F183">
        <v>102.64</v>
      </c>
      <c r="G183">
        <v>9</v>
      </c>
      <c r="H183" t="s">
        <v>677</v>
      </c>
      <c r="I183" t="s">
        <v>25741</v>
      </c>
      <c r="J183" t="s">
        <v>25742</v>
      </c>
      <c r="K183" t="s">
        <v>961</v>
      </c>
      <c r="L183" t="s">
        <v>25743</v>
      </c>
      <c r="M183" t="s">
        <v>25744</v>
      </c>
      <c r="N183" t="s">
        <v>639</v>
      </c>
      <c r="O183" t="s">
        <v>678</v>
      </c>
      <c r="P183" t="s">
        <v>23</v>
      </c>
      <c r="Q183" t="s">
        <v>679</v>
      </c>
      <c r="R183" t="s">
        <v>640</v>
      </c>
      <c r="S183" t="s">
        <v>639</v>
      </c>
      <c r="T183" t="s">
        <v>25744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25745</v>
      </c>
      <c r="F184">
        <v>200</v>
      </c>
      <c r="G184">
        <v>0</v>
      </c>
      <c r="H184" t="s">
        <v>637</v>
      </c>
      <c r="I184" t="s">
        <v>25746</v>
      </c>
      <c r="J184" t="s">
        <v>685</v>
      </c>
      <c r="K184" t="s">
        <v>639</v>
      </c>
      <c r="L184" t="s">
        <v>640</v>
      </c>
      <c r="M184" t="s">
        <v>25747</v>
      </c>
      <c r="N184" t="s">
        <v>639</v>
      </c>
      <c r="O184" t="s">
        <v>647</v>
      </c>
      <c r="P184" t="s">
        <v>5</v>
      </c>
      <c r="Q184" t="s">
        <v>648</v>
      </c>
      <c r="R184" t="s">
        <v>640</v>
      </c>
      <c r="S184" t="s">
        <v>25748</v>
      </c>
      <c r="T184" t="s">
        <v>25749</v>
      </c>
    </row>
    <row r="185" spans="1:20" x14ac:dyDescent="0.25">
      <c r="A185" t="s">
        <v>101</v>
      </c>
      <c r="B185" t="s">
        <v>74</v>
      </c>
      <c r="C185">
        <v>90</v>
      </c>
      <c r="D185">
        <v>2</v>
      </c>
      <c r="E185" t="s">
        <v>25750</v>
      </c>
      <c r="F185">
        <v>131.5</v>
      </c>
      <c r="G185">
        <v>7.5</v>
      </c>
      <c r="H185" t="s">
        <v>13504</v>
      </c>
      <c r="I185" t="s">
        <v>25751</v>
      </c>
      <c r="J185" t="s">
        <v>25752</v>
      </c>
      <c r="K185" t="s">
        <v>838</v>
      </c>
      <c r="L185" t="s">
        <v>25753</v>
      </c>
      <c r="M185" t="s">
        <v>25754</v>
      </c>
      <c r="N185" t="s">
        <v>639</v>
      </c>
      <c r="O185" t="s">
        <v>678</v>
      </c>
      <c r="P185" t="s">
        <v>23</v>
      </c>
      <c r="Q185" t="s">
        <v>679</v>
      </c>
      <c r="R185" t="s">
        <v>640</v>
      </c>
      <c r="S185" t="s">
        <v>639</v>
      </c>
      <c r="T185" t="s">
        <v>25754</v>
      </c>
    </row>
    <row r="186" spans="1:20" x14ac:dyDescent="0.25">
      <c r="A186" t="s">
        <v>241</v>
      </c>
      <c r="B186" t="s">
        <v>742</v>
      </c>
      <c r="C186">
        <v>109</v>
      </c>
      <c r="D186">
        <v>1</v>
      </c>
      <c r="E186" t="s">
        <v>25755</v>
      </c>
      <c r="F186">
        <v>117</v>
      </c>
      <c r="G186">
        <v>8</v>
      </c>
      <c r="H186" t="s">
        <v>677</v>
      </c>
      <c r="I186" t="s">
        <v>25756</v>
      </c>
      <c r="J186" t="s">
        <v>25757</v>
      </c>
      <c r="K186" t="s">
        <v>763</v>
      </c>
      <c r="L186" t="s">
        <v>25758</v>
      </c>
      <c r="M186" t="s">
        <v>25759</v>
      </c>
      <c r="N186" t="s">
        <v>639</v>
      </c>
      <c r="O186" t="s">
        <v>678</v>
      </c>
      <c r="P186" t="s">
        <v>23</v>
      </c>
      <c r="Q186" t="s">
        <v>679</v>
      </c>
      <c r="R186" t="s">
        <v>640</v>
      </c>
      <c r="S186" t="s">
        <v>639</v>
      </c>
      <c r="T186" t="s">
        <v>25759</v>
      </c>
    </row>
    <row r="187" spans="1:20" x14ac:dyDescent="0.25">
      <c r="A187" t="s">
        <v>22</v>
      </c>
      <c r="B187" t="s">
        <v>27</v>
      </c>
      <c r="C187">
        <v>66.333333333333329</v>
      </c>
      <c r="D187">
        <v>3</v>
      </c>
      <c r="E187" t="s">
        <v>25760</v>
      </c>
      <c r="F187">
        <v>197</v>
      </c>
      <c r="G187">
        <v>0</v>
      </c>
      <c r="H187" t="s">
        <v>637</v>
      </c>
      <c r="I187" t="s">
        <v>25761</v>
      </c>
      <c r="J187" t="s">
        <v>708</v>
      </c>
      <c r="K187" t="s">
        <v>639</v>
      </c>
      <c r="L187" t="s">
        <v>640</v>
      </c>
      <c r="M187" t="s">
        <v>25762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25763</v>
      </c>
      <c r="T187" t="s">
        <v>25762</v>
      </c>
    </row>
    <row r="188" spans="1:20" x14ac:dyDescent="0.25">
      <c r="A188" t="s">
        <v>22</v>
      </c>
      <c r="B188" t="s">
        <v>27</v>
      </c>
      <c r="C188">
        <v>69.900000000000006</v>
      </c>
      <c r="D188">
        <v>10</v>
      </c>
      <c r="E188" t="s">
        <v>25764</v>
      </c>
      <c r="F188">
        <v>800</v>
      </c>
      <c r="G188">
        <v>0</v>
      </c>
      <c r="H188" t="s">
        <v>649</v>
      </c>
      <c r="I188" t="s">
        <v>7697</v>
      </c>
      <c r="J188" t="s">
        <v>25765</v>
      </c>
      <c r="K188" t="s">
        <v>912</v>
      </c>
      <c r="L188" t="s">
        <v>680</v>
      </c>
      <c r="M188" t="s">
        <v>25762</v>
      </c>
      <c r="N188" t="s">
        <v>639</v>
      </c>
      <c r="O188" t="s">
        <v>656</v>
      </c>
      <c r="P188" t="s">
        <v>26</v>
      </c>
      <c r="Q188" t="s">
        <v>652</v>
      </c>
      <c r="R188" t="s">
        <v>640</v>
      </c>
      <c r="S188" t="s">
        <v>25766</v>
      </c>
      <c r="T188" t="s">
        <v>25762</v>
      </c>
    </row>
    <row r="189" spans="1:20" x14ac:dyDescent="0.25">
      <c r="A189" t="s">
        <v>601</v>
      </c>
      <c r="B189" t="s">
        <v>602</v>
      </c>
      <c r="C189">
        <v>99</v>
      </c>
      <c r="D189">
        <v>1</v>
      </c>
      <c r="E189" t="s">
        <v>25767</v>
      </c>
      <c r="F189">
        <v>198</v>
      </c>
      <c r="G189">
        <v>0</v>
      </c>
      <c r="H189" t="s">
        <v>751</v>
      </c>
      <c r="I189" t="s">
        <v>25768</v>
      </c>
      <c r="J189" t="s">
        <v>25769</v>
      </c>
      <c r="K189" t="s">
        <v>748</v>
      </c>
      <c r="L189" t="s">
        <v>25770</v>
      </c>
      <c r="M189" t="s">
        <v>25771</v>
      </c>
      <c r="N189" t="s">
        <v>752</v>
      </c>
      <c r="O189" t="s">
        <v>753</v>
      </c>
      <c r="P189" t="s">
        <v>744</v>
      </c>
      <c r="Q189" t="s">
        <v>745</v>
      </c>
      <c r="R189" t="s">
        <v>640</v>
      </c>
      <c r="S189" t="s">
        <v>639</v>
      </c>
      <c r="T189" t="s">
        <v>25771</v>
      </c>
    </row>
    <row r="190" spans="1:20" x14ac:dyDescent="0.25">
      <c r="A190" t="s">
        <v>240</v>
      </c>
      <c r="B190" t="s">
        <v>246</v>
      </c>
      <c r="C190">
        <v>99</v>
      </c>
      <c r="D190">
        <v>1</v>
      </c>
      <c r="E190" t="s">
        <v>25767</v>
      </c>
      <c r="F190">
        <v>198</v>
      </c>
      <c r="G190">
        <v>0</v>
      </c>
      <c r="H190" t="s">
        <v>751</v>
      </c>
      <c r="I190" t="s">
        <v>25768</v>
      </c>
      <c r="J190" t="s">
        <v>25769</v>
      </c>
      <c r="K190" t="s">
        <v>748</v>
      </c>
      <c r="L190" t="s">
        <v>25770</v>
      </c>
      <c r="M190" t="s">
        <v>25771</v>
      </c>
      <c r="N190" t="s">
        <v>752</v>
      </c>
      <c r="O190" t="s">
        <v>753</v>
      </c>
      <c r="P190" t="s">
        <v>744</v>
      </c>
      <c r="Q190" t="s">
        <v>745</v>
      </c>
      <c r="R190" t="s">
        <v>640</v>
      </c>
      <c r="S190" t="s">
        <v>639</v>
      </c>
      <c r="T190" t="s">
        <v>25771</v>
      </c>
    </row>
    <row r="191" spans="1:20" x14ac:dyDescent="0.25">
      <c r="A191" t="s">
        <v>240</v>
      </c>
      <c r="B191" t="s">
        <v>246</v>
      </c>
      <c r="C191">
        <v>99</v>
      </c>
      <c r="D191">
        <v>1</v>
      </c>
      <c r="E191" t="s">
        <v>25772</v>
      </c>
      <c r="F191">
        <v>99</v>
      </c>
      <c r="G191">
        <v>0</v>
      </c>
      <c r="H191" t="s">
        <v>751</v>
      </c>
      <c r="I191" t="s">
        <v>25773</v>
      </c>
      <c r="J191" t="s">
        <v>25774</v>
      </c>
      <c r="K191" t="s">
        <v>25775</v>
      </c>
      <c r="L191" t="s">
        <v>25776</v>
      </c>
      <c r="M191" t="s">
        <v>25771</v>
      </c>
      <c r="N191" t="s">
        <v>752</v>
      </c>
      <c r="O191" t="s">
        <v>753</v>
      </c>
      <c r="P191" t="s">
        <v>744</v>
      </c>
      <c r="Q191" t="s">
        <v>745</v>
      </c>
      <c r="R191" t="s">
        <v>640</v>
      </c>
      <c r="S191" t="s">
        <v>639</v>
      </c>
      <c r="T191" t="s">
        <v>25777</v>
      </c>
    </row>
    <row r="192" spans="1:20" x14ac:dyDescent="0.25">
      <c r="A192" t="s">
        <v>601</v>
      </c>
      <c r="B192" t="s">
        <v>742</v>
      </c>
      <c r="C192">
        <v>87.2</v>
      </c>
      <c r="D192">
        <v>1</v>
      </c>
      <c r="E192" t="s">
        <v>25778</v>
      </c>
      <c r="F192">
        <v>94.2</v>
      </c>
      <c r="G192">
        <v>7</v>
      </c>
      <c r="H192" t="s">
        <v>677</v>
      </c>
      <c r="I192" t="s">
        <v>25779</v>
      </c>
      <c r="J192" t="s">
        <v>25780</v>
      </c>
      <c r="K192" t="s">
        <v>5304</v>
      </c>
      <c r="L192" t="s">
        <v>25781</v>
      </c>
      <c r="M192" t="s">
        <v>25782</v>
      </c>
      <c r="N192" t="s">
        <v>639</v>
      </c>
      <c r="O192" t="s">
        <v>678</v>
      </c>
      <c r="P192" t="s">
        <v>23</v>
      </c>
      <c r="Q192" t="s">
        <v>679</v>
      </c>
      <c r="R192" t="s">
        <v>640</v>
      </c>
      <c r="S192" t="s">
        <v>639</v>
      </c>
      <c r="T192" t="s">
        <v>25782</v>
      </c>
    </row>
    <row r="193" spans="1:20" x14ac:dyDescent="0.25">
      <c r="A193" t="s">
        <v>240</v>
      </c>
      <c r="B193" t="s">
        <v>246</v>
      </c>
      <c r="C193">
        <v>159</v>
      </c>
      <c r="D193">
        <v>1</v>
      </c>
      <c r="E193" t="s">
        <v>25783</v>
      </c>
      <c r="F193">
        <v>99</v>
      </c>
      <c r="G193">
        <v>0</v>
      </c>
      <c r="H193" t="s">
        <v>637</v>
      </c>
      <c r="I193" t="s">
        <v>25784</v>
      </c>
      <c r="J193" t="s">
        <v>655</v>
      </c>
      <c r="K193" t="s">
        <v>639</v>
      </c>
      <c r="L193" t="s">
        <v>640</v>
      </c>
      <c r="M193" t="s">
        <v>25785</v>
      </c>
      <c r="N193" t="s">
        <v>639</v>
      </c>
      <c r="O193" t="s">
        <v>662</v>
      </c>
      <c r="P193" t="s">
        <v>5</v>
      </c>
      <c r="Q193" t="s">
        <v>648</v>
      </c>
      <c r="R193" t="s">
        <v>640</v>
      </c>
      <c r="S193" t="s">
        <v>25786</v>
      </c>
      <c r="T193" t="s">
        <v>25785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25787</v>
      </c>
      <c r="F194">
        <v>200</v>
      </c>
      <c r="G194">
        <v>0</v>
      </c>
      <c r="H194" t="s">
        <v>637</v>
      </c>
      <c r="I194" t="s">
        <v>25788</v>
      </c>
      <c r="J194" t="s">
        <v>654</v>
      </c>
      <c r="K194" t="s">
        <v>639</v>
      </c>
      <c r="L194" t="s">
        <v>640</v>
      </c>
      <c r="M194" t="s">
        <v>25789</v>
      </c>
      <c r="N194" t="s">
        <v>639</v>
      </c>
      <c r="O194" t="s">
        <v>647</v>
      </c>
      <c r="P194" t="s">
        <v>5</v>
      </c>
      <c r="Q194" t="s">
        <v>648</v>
      </c>
      <c r="R194" t="s">
        <v>640</v>
      </c>
      <c r="S194" t="s">
        <v>25790</v>
      </c>
      <c r="T194" t="s">
        <v>25789</v>
      </c>
    </row>
    <row r="195" spans="1:20" x14ac:dyDescent="0.25">
      <c r="A195" t="s">
        <v>516</v>
      </c>
      <c r="B195" t="s">
        <v>120</v>
      </c>
      <c r="C195">
        <v>74</v>
      </c>
      <c r="D195">
        <v>1</v>
      </c>
      <c r="E195" t="s">
        <v>25791</v>
      </c>
      <c r="F195">
        <v>110</v>
      </c>
      <c r="G195">
        <v>36</v>
      </c>
      <c r="H195" t="s">
        <v>649</v>
      </c>
      <c r="I195" t="s">
        <v>25792</v>
      </c>
      <c r="J195" t="s">
        <v>25793</v>
      </c>
      <c r="K195" t="s">
        <v>12323</v>
      </c>
      <c r="L195" t="s">
        <v>10184</v>
      </c>
      <c r="M195" t="s">
        <v>25794</v>
      </c>
      <c r="N195" t="s">
        <v>639</v>
      </c>
      <c r="O195" t="s">
        <v>656</v>
      </c>
      <c r="P195" t="s">
        <v>26</v>
      </c>
      <c r="Q195" t="s">
        <v>652</v>
      </c>
      <c r="R195" t="s">
        <v>640</v>
      </c>
      <c r="S195" t="s">
        <v>25795</v>
      </c>
      <c r="T195" t="s">
        <v>25796</v>
      </c>
    </row>
    <row r="196" spans="1:20" x14ac:dyDescent="0.25">
      <c r="A196" t="s">
        <v>239</v>
      </c>
      <c r="B196" t="s">
        <v>742</v>
      </c>
      <c r="C196">
        <v>82.82</v>
      </c>
      <c r="D196">
        <v>1</v>
      </c>
      <c r="E196" t="s">
        <v>25797</v>
      </c>
      <c r="F196">
        <v>82.82</v>
      </c>
      <c r="G196">
        <v>0</v>
      </c>
      <c r="H196" t="s">
        <v>677</v>
      </c>
      <c r="I196" t="s">
        <v>24663</v>
      </c>
      <c r="J196" t="s">
        <v>25798</v>
      </c>
      <c r="K196" t="s">
        <v>14974</v>
      </c>
      <c r="L196" t="s">
        <v>25799</v>
      </c>
      <c r="M196" t="s">
        <v>25796</v>
      </c>
      <c r="N196" t="s">
        <v>639</v>
      </c>
      <c r="O196" t="s">
        <v>678</v>
      </c>
      <c r="P196" t="s">
        <v>23</v>
      </c>
      <c r="Q196" t="s">
        <v>679</v>
      </c>
      <c r="R196" t="s">
        <v>640</v>
      </c>
      <c r="S196" t="s">
        <v>639</v>
      </c>
      <c r="T196" t="s">
        <v>25800</v>
      </c>
    </row>
    <row r="197" spans="1:20" x14ac:dyDescent="0.25">
      <c r="A197" t="s">
        <v>22</v>
      </c>
      <c r="B197" t="s">
        <v>27</v>
      </c>
      <c r="C197">
        <v>66.333333333333329</v>
      </c>
      <c r="D197">
        <v>3</v>
      </c>
      <c r="E197" t="s">
        <v>25801</v>
      </c>
      <c r="F197">
        <v>197</v>
      </c>
      <c r="G197">
        <v>0</v>
      </c>
      <c r="H197" t="s">
        <v>637</v>
      </c>
      <c r="I197" t="s">
        <v>25802</v>
      </c>
      <c r="J197" t="s">
        <v>670</v>
      </c>
      <c r="K197" t="s">
        <v>639</v>
      </c>
      <c r="L197" t="s">
        <v>640</v>
      </c>
      <c r="M197" t="s">
        <v>25803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25804</v>
      </c>
      <c r="T197" t="s">
        <v>25803</v>
      </c>
    </row>
    <row r="198" spans="1:20" x14ac:dyDescent="0.25">
      <c r="A198" t="s">
        <v>241</v>
      </c>
      <c r="B198" t="s">
        <v>742</v>
      </c>
      <c r="C198">
        <v>63.06</v>
      </c>
      <c r="D198">
        <v>1</v>
      </c>
      <c r="E198" t="s">
        <v>25805</v>
      </c>
      <c r="F198">
        <v>63.06</v>
      </c>
      <c r="G198">
        <v>0</v>
      </c>
      <c r="H198" t="s">
        <v>677</v>
      </c>
      <c r="I198" t="s">
        <v>19680</v>
      </c>
      <c r="J198" t="s">
        <v>19681</v>
      </c>
      <c r="K198" t="s">
        <v>19682</v>
      </c>
      <c r="L198" t="s">
        <v>19683</v>
      </c>
      <c r="M198" t="s">
        <v>25806</v>
      </c>
      <c r="N198" t="s">
        <v>639</v>
      </c>
      <c r="O198" t="s">
        <v>678</v>
      </c>
      <c r="P198" t="s">
        <v>23</v>
      </c>
      <c r="Q198" t="s">
        <v>679</v>
      </c>
      <c r="R198" t="s">
        <v>640</v>
      </c>
      <c r="S198" t="s">
        <v>639</v>
      </c>
      <c r="T198" t="s">
        <v>25806</v>
      </c>
    </row>
    <row r="199" spans="1:20" x14ac:dyDescent="0.25">
      <c r="A199" t="s">
        <v>241</v>
      </c>
      <c r="B199" t="s">
        <v>247</v>
      </c>
      <c r="C199">
        <v>159</v>
      </c>
      <c r="D199">
        <v>1</v>
      </c>
      <c r="E199" t="s">
        <v>25807</v>
      </c>
      <c r="F199">
        <v>109</v>
      </c>
      <c r="G199">
        <v>0</v>
      </c>
      <c r="H199" t="s">
        <v>637</v>
      </c>
      <c r="I199" t="s">
        <v>25808</v>
      </c>
      <c r="J199" t="s">
        <v>708</v>
      </c>
      <c r="K199" t="s">
        <v>639</v>
      </c>
      <c r="L199" t="s">
        <v>640</v>
      </c>
      <c r="M199" t="s">
        <v>25809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25810</v>
      </c>
      <c r="T199" t="s">
        <v>25809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25811</v>
      </c>
      <c r="F200">
        <v>200</v>
      </c>
      <c r="G200">
        <v>0</v>
      </c>
      <c r="H200" t="s">
        <v>637</v>
      </c>
      <c r="I200" t="s">
        <v>25812</v>
      </c>
      <c r="J200" t="s">
        <v>707</v>
      </c>
      <c r="K200" t="s">
        <v>639</v>
      </c>
      <c r="L200" t="s">
        <v>640</v>
      </c>
      <c r="M200" t="s">
        <v>25813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25814</v>
      </c>
      <c r="T200" t="s">
        <v>25813</v>
      </c>
    </row>
    <row r="201" spans="1:20" x14ac:dyDescent="0.25">
      <c r="A201" t="s">
        <v>77</v>
      </c>
      <c r="B201" t="s">
        <v>78</v>
      </c>
      <c r="C201">
        <v>27.5</v>
      </c>
      <c r="D201">
        <v>4</v>
      </c>
      <c r="E201" t="s">
        <v>25815</v>
      </c>
      <c r="F201">
        <v>165</v>
      </c>
      <c r="G201">
        <v>0</v>
      </c>
      <c r="H201" t="s">
        <v>649</v>
      </c>
      <c r="I201" t="s">
        <v>25816</v>
      </c>
      <c r="J201" t="s">
        <v>25817</v>
      </c>
      <c r="K201" t="s">
        <v>2704</v>
      </c>
      <c r="L201" t="s">
        <v>5042</v>
      </c>
      <c r="M201" t="s">
        <v>25818</v>
      </c>
      <c r="N201" t="s">
        <v>639</v>
      </c>
      <c r="O201" t="s">
        <v>651</v>
      </c>
      <c r="P201" t="s">
        <v>26</v>
      </c>
      <c r="Q201" t="s">
        <v>652</v>
      </c>
      <c r="R201" t="s">
        <v>640</v>
      </c>
      <c r="S201" t="s">
        <v>25819</v>
      </c>
      <c r="T201" t="s">
        <v>25818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25820</v>
      </c>
      <c r="F202">
        <v>200</v>
      </c>
      <c r="G202">
        <v>0</v>
      </c>
      <c r="H202" t="s">
        <v>637</v>
      </c>
      <c r="I202" t="s">
        <v>25821</v>
      </c>
      <c r="J202" t="s">
        <v>707</v>
      </c>
      <c r="K202" t="s">
        <v>639</v>
      </c>
      <c r="L202" t="s">
        <v>640</v>
      </c>
      <c r="M202" t="s">
        <v>25818</v>
      </c>
      <c r="N202" t="s">
        <v>639</v>
      </c>
      <c r="O202" t="s">
        <v>647</v>
      </c>
      <c r="P202" t="s">
        <v>5</v>
      </c>
      <c r="Q202" t="s">
        <v>648</v>
      </c>
      <c r="R202" t="s">
        <v>640</v>
      </c>
      <c r="S202" t="s">
        <v>25822</v>
      </c>
      <c r="T202" t="s">
        <v>25818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25823</v>
      </c>
      <c r="F203">
        <v>200</v>
      </c>
      <c r="G203">
        <v>0</v>
      </c>
      <c r="H203" t="s">
        <v>637</v>
      </c>
      <c r="I203" t="s">
        <v>25824</v>
      </c>
      <c r="J203" t="s">
        <v>646</v>
      </c>
      <c r="K203" t="s">
        <v>639</v>
      </c>
      <c r="L203" t="s">
        <v>640</v>
      </c>
      <c r="M203" t="s">
        <v>25825</v>
      </c>
      <c r="N203" t="s">
        <v>639</v>
      </c>
      <c r="O203" t="s">
        <v>647</v>
      </c>
      <c r="P203" t="s">
        <v>5</v>
      </c>
      <c r="Q203" t="s">
        <v>648</v>
      </c>
      <c r="R203" t="s">
        <v>640</v>
      </c>
      <c r="S203" t="s">
        <v>25826</v>
      </c>
      <c r="T203" t="s">
        <v>25825</v>
      </c>
    </row>
    <row r="204" spans="1:20" x14ac:dyDescent="0.25">
      <c r="A204" t="s">
        <v>239</v>
      </c>
      <c r="B204" t="s">
        <v>742</v>
      </c>
      <c r="C204">
        <v>70.849999999999994</v>
      </c>
      <c r="D204">
        <v>1</v>
      </c>
      <c r="E204" t="s">
        <v>25827</v>
      </c>
      <c r="F204">
        <v>148.69999999999999</v>
      </c>
      <c r="G204">
        <v>7</v>
      </c>
      <c r="H204" t="s">
        <v>677</v>
      </c>
      <c r="I204" t="s">
        <v>25828</v>
      </c>
      <c r="J204" t="s">
        <v>25829</v>
      </c>
      <c r="K204" t="s">
        <v>1114</v>
      </c>
      <c r="L204" t="s">
        <v>25830</v>
      </c>
      <c r="M204" t="s">
        <v>25831</v>
      </c>
      <c r="N204" t="s">
        <v>639</v>
      </c>
      <c r="O204" t="s">
        <v>678</v>
      </c>
      <c r="P204" t="s">
        <v>23</v>
      </c>
      <c r="Q204" t="s">
        <v>679</v>
      </c>
      <c r="R204" t="s">
        <v>640</v>
      </c>
      <c r="S204" t="s">
        <v>25832</v>
      </c>
      <c r="T204" t="s">
        <v>25831</v>
      </c>
    </row>
    <row r="205" spans="1:20" x14ac:dyDescent="0.25">
      <c r="A205" t="s">
        <v>241</v>
      </c>
      <c r="B205" t="s">
        <v>742</v>
      </c>
      <c r="C205">
        <v>70.849999999999994</v>
      </c>
      <c r="D205">
        <v>1</v>
      </c>
      <c r="E205" t="s">
        <v>25827</v>
      </c>
      <c r="F205">
        <v>148.69999999999999</v>
      </c>
      <c r="G205">
        <v>7</v>
      </c>
      <c r="H205" t="s">
        <v>677</v>
      </c>
      <c r="I205" t="s">
        <v>25828</v>
      </c>
      <c r="J205" t="s">
        <v>25829</v>
      </c>
      <c r="K205" t="s">
        <v>1114</v>
      </c>
      <c r="L205" t="s">
        <v>25830</v>
      </c>
      <c r="M205" t="s">
        <v>25831</v>
      </c>
      <c r="N205" t="s">
        <v>639</v>
      </c>
      <c r="O205" t="s">
        <v>678</v>
      </c>
      <c r="P205" t="s">
        <v>23</v>
      </c>
      <c r="Q205" t="s">
        <v>679</v>
      </c>
      <c r="R205" t="s">
        <v>640</v>
      </c>
      <c r="S205" t="s">
        <v>25832</v>
      </c>
      <c r="T205" t="s">
        <v>25831</v>
      </c>
    </row>
    <row r="206" spans="1:20" x14ac:dyDescent="0.25">
      <c r="A206" t="s">
        <v>18</v>
      </c>
      <c r="B206" t="s">
        <v>19</v>
      </c>
      <c r="C206">
        <v>66.666666666666671</v>
      </c>
      <c r="D206">
        <v>3</v>
      </c>
      <c r="E206" t="s">
        <v>25833</v>
      </c>
      <c r="F206">
        <v>136</v>
      </c>
      <c r="G206">
        <v>7</v>
      </c>
      <c r="H206" t="s">
        <v>637</v>
      </c>
      <c r="I206" t="s">
        <v>25834</v>
      </c>
      <c r="J206" t="s">
        <v>653</v>
      </c>
      <c r="K206" t="s">
        <v>639</v>
      </c>
      <c r="L206" t="s">
        <v>640</v>
      </c>
      <c r="M206" t="s">
        <v>25835</v>
      </c>
      <c r="N206" t="s">
        <v>639</v>
      </c>
      <c r="O206" t="s">
        <v>641</v>
      </c>
      <c r="P206" t="s">
        <v>5</v>
      </c>
      <c r="Q206" t="s">
        <v>642</v>
      </c>
      <c r="R206" t="s">
        <v>640</v>
      </c>
      <c r="S206" t="s">
        <v>25836</v>
      </c>
      <c r="T206" t="s">
        <v>25835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25837</v>
      </c>
      <c r="F207">
        <v>200</v>
      </c>
      <c r="G207">
        <v>0</v>
      </c>
      <c r="H207" t="s">
        <v>637</v>
      </c>
      <c r="I207" t="s">
        <v>25838</v>
      </c>
      <c r="J207" t="s">
        <v>664</v>
      </c>
      <c r="K207" t="s">
        <v>639</v>
      </c>
      <c r="L207" t="s">
        <v>640</v>
      </c>
      <c r="M207" t="s">
        <v>25839</v>
      </c>
      <c r="N207" t="s">
        <v>639</v>
      </c>
      <c r="O207" t="s">
        <v>641</v>
      </c>
      <c r="P207" t="s">
        <v>5</v>
      </c>
      <c r="Q207" t="s">
        <v>642</v>
      </c>
      <c r="R207" t="s">
        <v>640</v>
      </c>
      <c r="S207" t="s">
        <v>25840</v>
      </c>
      <c r="T207" t="s">
        <v>25841</v>
      </c>
    </row>
    <row r="208" spans="1:20" x14ac:dyDescent="0.25">
      <c r="A208" t="s">
        <v>22</v>
      </c>
      <c r="B208" t="s">
        <v>27</v>
      </c>
      <c r="C208">
        <v>66.333333333333329</v>
      </c>
      <c r="D208">
        <v>3</v>
      </c>
      <c r="E208" t="s">
        <v>25842</v>
      </c>
      <c r="F208">
        <v>197</v>
      </c>
      <c r="G208">
        <v>0</v>
      </c>
      <c r="H208" t="s">
        <v>637</v>
      </c>
      <c r="I208" t="s">
        <v>11092</v>
      </c>
      <c r="J208" t="s">
        <v>663</v>
      </c>
      <c r="K208" t="s">
        <v>639</v>
      </c>
      <c r="L208" t="s">
        <v>640</v>
      </c>
      <c r="M208" t="s">
        <v>25843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25844</v>
      </c>
      <c r="T208" t="s">
        <v>25845</v>
      </c>
    </row>
    <row r="209" spans="1:20" x14ac:dyDescent="0.25">
      <c r="A209" t="s">
        <v>22</v>
      </c>
      <c r="B209" t="s">
        <v>27</v>
      </c>
      <c r="C209">
        <v>66.333333333333329</v>
      </c>
      <c r="D209">
        <v>3</v>
      </c>
      <c r="E209" t="s">
        <v>25846</v>
      </c>
      <c r="F209">
        <v>197</v>
      </c>
      <c r="G209">
        <v>0</v>
      </c>
      <c r="H209" t="s">
        <v>637</v>
      </c>
      <c r="I209" t="s">
        <v>25847</v>
      </c>
      <c r="J209" t="s">
        <v>25848</v>
      </c>
      <c r="K209" t="s">
        <v>639</v>
      </c>
      <c r="L209" t="s">
        <v>640</v>
      </c>
      <c r="M209" t="s">
        <v>25849</v>
      </c>
      <c r="N209" t="s">
        <v>639</v>
      </c>
      <c r="O209" t="s">
        <v>641</v>
      </c>
      <c r="P209" t="s">
        <v>5</v>
      </c>
      <c r="Q209" t="s">
        <v>642</v>
      </c>
      <c r="R209" t="s">
        <v>640</v>
      </c>
      <c r="S209" t="s">
        <v>25850</v>
      </c>
      <c r="T209" t="s">
        <v>25849</v>
      </c>
    </row>
    <row r="210" spans="1:20" x14ac:dyDescent="0.25">
      <c r="A210" t="s">
        <v>239</v>
      </c>
      <c r="B210" t="s">
        <v>245</v>
      </c>
      <c r="C210">
        <v>159</v>
      </c>
      <c r="D210">
        <v>1</v>
      </c>
      <c r="E210" t="s">
        <v>25851</v>
      </c>
      <c r="F210">
        <v>109</v>
      </c>
      <c r="G210">
        <v>0</v>
      </c>
      <c r="H210" t="s">
        <v>637</v>
      </c>
      <c r="I210" t="s">
        <v>25852</v>
      </c>
      <c r="J210" t="s">
        <v>663</v>
      </c>
      <c r="K210" t="s">
        <v>639</v>
      </c>
      <c r="L210" t="s">
        <v>640</v>
      </c>
      <c r="M210" t="s">
        <v>25853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25854</v>
      </c>
      <c r="T210" t="s">
        <v>25853</v>
      </c>
    </row>
    <row r="211" spans="1:20" x14ac:dyDescent="0.25">
      <c r="A211" t="s">
        <v>18</v>
      </c>
      <c r="B211" t="s">
        <v>19</v>
      </c>
      <c r="C211">
        <v>66.666666666666671</v>
      </c>
      <c r="D211">
        <v>3</v>
      </c>
      <c r="E211" t="s">
        <v>25855</v>
      </c>
      <c r="F211">
        <v>129</v>
      </c>
      <c r="G211">
        <v>0</v>
      </c>
      <c r="H211" t="s">
        <v>637</v>
      </c>
      <c r="I211" t="s">
        <v>25856</v>
      </c>
      <c r="J211" t="s">
        <v>826</v>
      </c>
      <c r="K211" t="s">
        <v>639</v>
      </c>
      <c r="L211" t="s">
        <v>640</v>
      </c>
      <c r="M211" t="s">
        <v>25857</v>
      </c>
      <c r="N211" t="s">
        <v>639</v>
      </c>
      <c r="O211" t="s">
        <v>641</v>
      </c>
      <c r="P211" t="s">
        <v>5</v>
      </c>
      <c r="Q211" t="s">
        <v>642</v>
      </c>
      <c r="R211" t="s">
        <v>640</v>
      </c>
      <c r="S211" t="s">
        <v>25858</v>
      </c>
      <c r="T211" t="s">
        <v>25857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25859</v>
      </c>
      <c r="F212">
        <v>200</v>
      </c>
      <c r="G212">
        <v>0</v>
      </c>
      <c r="H212" t="s">
        <v>637</v>
      </c>
      <c r="I212" t="s">
        <v>5886</v>
      </c>
      <c r="J212" t="s">
        <v>644</v>
      </c>
      <c r="K212" t="s">
        <v>639</v>
      </c>
      <c r="L212" t="s">
        <v>640</v>
      </c>
      <c r="M212" t="s">
        <v>25860</v>
      </c>
      <c r="N212" t="s">
        <v>639</v>
      </c>
      <c r="O212" t="s">
        <v>641</v>
      </c>
      <c r="P212" t="s">
        <v>5</v>
      </c>
      <c r="Q212" t="s">
        <v>642</v>
      </c>
      <c r="R212" t="s">
        <v>25861</v>
      </c>
      <c r="S212" t="s">
        <v>25862</v>
      </c>
      <c r="T212" t="s">
        <v>25860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25863</v>
      </c>
      <c r="F213">
        <v>200</v>
      </c>
      <c r="G213">
        <v>0</v>
      </c>
      <c r="H213" t="s">
        <v>637</v>
      </c>
      <c r="I213" t="s">
        <v>5886</v>
      </c>
      <c r="J213" t="s">
        <v>644</v>
      </c>
      <c r="K213" t="s">
        <v>639</v>
      </c>
      <c r="L213" t="s">
        <v>640</v>
      </c>
      <c r="M213" t="s">
        <v>25864</v>
      </c>
      <c r="N213" t="s">
        <v>639</v>
      </c>
      <c r="O213" t="s">
        <v>641</v>
      </c>
      <c r="P213" t="s">
        <v>5</v>
      </c>
      <c r="Q213" t="s">
        <v>642</v>
      </c>
      <c r="R213" t="s">
        <v>25865</v>
      </c>
      <c r="S213" t="s">
        <v>25866</v>
      </c>
      <c r="T213" t="s">
        <v>25864</v>
      </c>
    </row>
    <row r="214" spans="1:20" x14ac:dyDescent="0.25">
      <c r="A214" t="s">
        <v>101</v>
      </c>
      <c r="B214" t="s">
        <v>74</v>
      </c>
      <c r="C214">
        <v>80</v>
      </c>
      <c r="D214">
        <v>3</v>
      </c>
      <c r="E214" t="s">
        <v>25867</v>
      </c>
      <c r="F214">
        <v>240</v>
      </c>
      <c r="G214">
        <v>0</v>
      </c>
      <c r="H214" t="s">
        <v>649</v>
      </c>
      <c r="I214" t="s">
        <v>25868</v>
      </c>
      <c r="J214" t="s">
        <v>25869</v>
      </c>
      <c r="K214" t="s">
        <v>763</v>
      </c>
      <c r="L214" t="s">
        <v>834</v>
      </c>
      <c r="M214" t="s">
        <v>25870</v>
      </c>
      <c r="N214" t="s">
        <v>639</v>
      </c>
      <c r="O214" t="s">
        <v>651</v>
      </c>
      <c r="P214" t="s">
        <v>26</v>
      </c>
      <c r="Q214" t="s">
        <v>652</v>
      </c>
      <c r="R214" t="s">
        <v>640</v>
      </c>
      <c r="S214" t="s">
        <v>25871</v>
      </c>
      <c r="T214" t="s">
        <v>25872</v>
      </c>
    </row>
    <row r="215" spans="1:20" x14ac:dyDescent="0.25">
      <c r="A215" t="s">
        <v>10</v>
      </c>
      <c r="B215" t="s">
        <v>11</v>
      </c>
      <c r="C215">
        <v>50</v>
      </c>
      <c r="D215">
        <v>5</v>
      </c>
      <c r="E215" t="s">
        <v>25873</v>
      </c>
      <c r="F215">
        <v>230</v>
      </c>
      <c r="G215">
        <v>0</v>
      </c>
      <c r="H215" t="s">
        <v>649</v>
      </c>
      <c r="I215" t="s">
        <v>1045</v>
      </c>
      <c r="J215" t="s">
        <v>7363</v>
      </c>
      <c r="K215" t="s">
        <v>800</v>
      </c>
      <c r="L215" t="s">
        <v>915</v>
      </c>
      <c r="M215" t="s">
        <v>25874</v>
      </c>
      <c r="N215" t="s">
        <v>639</v>
      </c>
      <c r="O215" t="s">
        <v>651</v>
      </c>
      <c r="P215" t="s">
        <v>26</v>
      </c>
      <c r="Q215" t="s">
        <v>652</v>
      </c>
      <c r="R215" t="s">
        <v>640</v>
      </c>
      <c r="S215" t="s">
        <v>25875</v>
      </c>
      <c r="T215" t="s">
        <v>25876</v>
      </c>
    </row>
  </sheetData>
  <pageMargins left="0.7" right="0.7" top="0.75" bottom="0.75" header="0.3" footer="0.3"/>
  <pageSetup paperSize="9" scale="19" fitToHeight="0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203"/>
  <sheetViews>
    <sheetView zoomScale="70" zoomScaleNormal="70" workbookViewId="0">
      <pane xSplit="2" ySplit="1" topLeftCell="T20" activePane="bottomRight" state="frozen"/>
      <selection sqref="A1:XFD1048576"/>
      <selection pane="topRight" sqref="A1:XFD1048576"/>
      <selection pane="bottomLeft" sqref="A1:XFD1048576"/>
      <selection pane="bottomRight" activeCell="U150" sqref="U150"/>
    </sheetView>
  </sheetViews>
  <sheetFormatPr defaultRowHeight="15" x14ac:dyDescent="0.25"/>
  <cols>
    <col min="2" max="2" width="103.1796875" bestFit="1" customWidth="1"/>
    <col min="20" max="20" width="16" customWidth="1"/>
    <col min="21" max="21" width="88.9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241</v>
      </c>
      <c r="B2" t="s">
        <v>247</v>
      </c>
      <c r="C2">
        <v>159</v>
      </c>
      <c r="D2">
        <v>2</v>
      </c>
      <c r="E2" t="s">
        <v>25877</v>
      </c>
      <c r="F2">
        <v>258</v>
      </c>
      <c r="G2">
        <v>0</v>
      </c>
      <c r="H2" t="s">
        <v>637</v>
      </c>
      <c r="I2" t="s">
        <v>11864</v>
      </c>
      <c r="J2" t="s">
        <v>681</v>
      </c>
      <c r="K2" t="s">
        <v>639</v>
      </c>
      <c r="L2" t="s">
        <v>640</v>
      </c>
      <c r="M2" t="s">
        <v>25878</v>
      </c>
      <c r="N2" t="s">
        <v>639</v>
      </c>
      <c r="O2" t="s">
        <v>641</v>
      </c>
      <c r="P2" t="s">
        <v>5</v>
      </c>
      <c r="Q2" t="s">
        <v>642</v>
      </c>
      <c r="R2" t="s">
        <v>640</v>
      </c>
      <c r="S2" t="s">
        <v>25879</v>
      </c>
      <c r="T2" t="s">
        <v>25878</v>
      </c>
      <c r="U2" s="50" t="s">
        <v>147</v>
      </c>
      <c r="V2">
        <v>233</v>
      </c>
    </row>
    <row r="3" spans="1:22" x14ac:dyDescent="0.25">
      <c r="A3" t="s">
        <v>18</v>
      </c>
      <c r="B3" t="s">
        <v>19</v>
      </c>
      <c r="C3">
        <v>66.666666666666671</v>
      </c>
      <c r="D3">
        <v>3</v>
      </c>
      <c r="E3" t="s">
        <v>25880</v>
      </c>
      <c r="F3">
        <v>167</v>
      </c>
      <c r="G3">
        <v>38</v>
      </c>
      <c r="H3" t="s">
        <v>649</v>
      </c>
      <c r="I3" t="s">
        <v>25881</v>
      </c>
      <c r="J3" t="s">
        <v>25882</v>
      </c>
      <c r="K3" t="s">
        <v>25883</v>
      </c>
      <c r="L3" t="s">
        <v>842</v>
      </c>
      <c r="M3" t="s">
        <v>25884</v>
      </c>
      <c r="N3" t="s">
        <v>639</v>
      </c>
      <c r="O3" t="s">
        <v>656</v>
      </c>
      <c r="P3" t="s">
        <v>26</v>
      </c>
      <c r="Q3" t="s">
        <v>652</v>
      </c>
      <c r="R3" t="s">
        <v>640</v>
      </c>
      <c r="S3" t="s">
        <v>639</v>
      </c>
      <c r="T3" t="s">
        <v>25885</v>
      </c>
      <c r="U3" s="51" t="s">
        <v>148</v>
      </c>
      <c r="V3">
        <v>233</v>
      </c>
    </row>
    <row r="4" spans="1:22" x14ac:dyDescent="0.25">
      <c r="A4" t="s">
        <v>241</v>
      </c>
      <c r="B4" t="s">
        <v>742</v>
      </c>
      <c r="C4">
        <v>87.2</v>
      </c>
      <c r="D4">
        <v>1</v>
      </c>
      <c r="E4" t="s">
        <v>25886</v>
      </c>
      <c r="F4">
        <v>87.2</v>
      </c>
      <c r="G4">
        <v>0</v>
      </c>
      <c r="H4" t="s">
        <v>677</v>
      </c>
      <c r="I4" t="s">
        <v>25887</v>
      </c>
      <c r="J4" t="s">
        <v>25888</v>
      </c>
      <c r="K4" t="s">
        <v>4927</v>
      </c>
      <c r="L4" t="s">
        <v>25889</v>
      </c>
      <c r="M4" t="s">
        <v>25890</v>
      </c>
      <c r="N4" t="s">
        <v>639</v>
      </c>
      <c r="O4" t="s">
        <v>678</v>
      </c>
      <c r="P4" t="s">
        <v>23</v>
      </c>
      <c r="Q4" t="s">
        <v>679</v>
      </c>
      <c r="R4" t="s">
        <v>640</v>
      </c>
      <c r="S4" t="s">
        <v>639</v>
      </c>
      <c r="T4" t="s">
        <v>25890</v>
      </c>
      <c r="U4" s="50" t="s">
        <v>22</v>
      </c>
      <c r="V4">
        <v>150</v>
      </c>
    </row>
    <row r="5" spans="1:22" x14ac:dyDescent="0.25">
      <c r="A5" t="s">
        <v>601</v>
      </c>
      <c r="B5" t="s">
        <v>742</v>
      </c>
      <c r="C5">
        <v>87.2</v>
      </c>
      <c r="D5">
        <v>1</v>
      </c>
      <c r="E5" t="s">
        <v>25891</v>
      </c>
      <c r="F5">
        <v>87.2</v>
      </c>
      <c r="G5">
        <v>0</v>
      </c>
      <c r="H5" t="s">
        <v>677</v>
      </c>
      <c r="I5" t="s">
        <v>25887</v>
      </c>
      <c r="J5" t="s">
        <v>25888</v>
      </c>
      <c r="K5" t="s">
        <v>4927</v>
      </c>
      <c r="L5" t="s">
        <v>25889</v>
      </c>
      <c r="M5" t="s">
        <v>25892</v>
      </c>
      <c r="N5" t="s">
        <v>639</v>
      </c>
      <c r="O5" t="s">
        <v>678</v>
      </c>
      <c r="P5" t="s">
        <v>23</v>
      </c>
      <c r="Q5" t="s">
        <v>679</v>
      </c>
      <c r="R5" t="s">
        <v>640</v>
      </c>
      <c r="S5" t="s">
        <v>639</v>
      </c>
      <c r="T5" t="s">
        <v>25892</v>
      </c>
      <c r="U5" s="51" t="s">
        <v>213</v>
      </c>
      <c r="V5">
        <v>6</v>
      </c>
    </row>
    <row r="6" spans="1:22" x14ac:dyDescent="0.25">
      <c r="A6" t="s">
        <v>239</v>
      </c>
      <c r="B6" t="s">
        <v>2885</v>
      </c>
      <c r="C6">
        <v>109</v>
      </c>
      <c r="D6">
        <v>1</v>
      </c>
      <c r="E6" t="s">
        <v>25893</v>
      </c>
      <c r="F6">
        <v>154.5</v>
      </c>
      <c r="G6">
        <v>45.5</v>
      </c>
      <c r="H6" t="s">
        <v>649</v>
      </c>
      <c r="I6" t="s">
        <v>25894</v>
      </c>
      <c r="J6" t="s">
        <v>25895</v>
      </c>
      <c r="K6" t="s">
        <v>9412</v>
      </c>
      <c r="L6" t="s">
        <v>25896</v>
      </c>
      <c r="M6" t="s">
        <v>25897</v>
      </c>
      <c r="N6" t="s">
        <v>639</v>
      </c>
      <c r="O6" t="s">
        <v>678</v>
      </c>
      <c r="P6" t="s">
        <v>23</v>
      </c>
      <c r="Q6" t="s">
        <v>679</v>
      </c>
      <c r="R6" t="s">
        <v>640</v>
      </c>
      <c r="S6" t="s">
        <v>25898</v>
      </c>
      <c r="T6" t="s">
        <v>25897</v>
      </c>
      <c r="U6" s="51" t="s">
        <v>27</v>
      </c>
      <c r="V6">
        <v>144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25899</v>
      </c>
      <c r="F7">
        <v>200</v>
      </c>
      <c r="G7">
        <v>0</v>
      </c>
      <c r="H7" t="s">
        <v>637</v>
      </c>
      <c r="I7" t="s">
        <v>25900</v>
      </c>
      <c r="J7" t="s">
        <v>713</v>
      </c>
      <c r="K7" t="s">
        <v>639</v>
      </c>
      <c r="L7" t="s">
        <v>640</v>
      </c>
      <c r="M7" t="s">
        <v>25901</v>
      </c>
      <c r="N7" t="s">
        <v>639</v>
      </c>
      <c r="O7" t="s">
        <v>647</v>
      </c>
      <c r="P7" t="s">
        <v>5</v>
      </c>
      <c r="Q7" t="s">
        <v>648</v>
      </c>
      <c r="R7" t="s">
        <v>640</v>
      </c>
      <c r="S7" t="s">
        <v>25902</v>
      </c>
      <c r="T7" t="s">
        <v>25901</v>
      </c>
      <c r="U7" s="50" t="s">
        <v>18</v>
      </c>
      <c r="V7">
        <v>63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25903</v>
      </c>
      <c r="F8">
        <v>129</v>
      </c>
      <c r="G8">
        <v>0</v>
      </c>
      <c r="H8" t="s">
        <v>637</v>
      </c>
      <c r="I8" t="s">
        <v>9456</v>
      </c>
      <c r="J8" t="s">
        <v>719</v>
      </c>
      <c r="K8" t="s">
        <v>639</v>
      </c>
      <c r="L8" t="s">
        <v>640</v>
      </c>
      <c r="M8" t="s">
        <v>25904</v>
      </c>
      <c r="N8" t="s">
        <v>639</v>
      </c>
      <c r="O8" t="s">
        <v>647</v>
      </c>
      <c r="P8" t="s">
        <v>5</v>
      </c>
      <c r="Q8" t="s">
        <v>648</v>
      </c>
      <c r="R8" t="s">
        <v>640</v>
      </c>
      <c r="S8" t="s">
        <v>639</v>
      </c>
      <c r="T8" t="s">
        <v>25904</v>
      </c>
      <c r="U8" s="51" t="s">
        <v>19</v>
      </c>
      <c r="V8">
        <v>63</v>
      </c>
    </row>
    <row r="9" spans="1:22" x14ac:dyDescent="0.25">
      <c r="A9" t="s">
        <v>241</v>
      </c>
      <c r="B9" t="s">
        <v>247</v>
      </c>
      <c r="C9">
        <v>159</v>
      </c>
      <c r="D9">
        <v>1</v>
      </c>
      <c r="E9" t="s">
        <v>25905</v>
      </c>
      <c r="F9">
        <v>258</v>
      </c>
      <c r="G9">
        <v>0</v>
      </c>
      <c r="H9" t="s">
        <v>637</v>
      </c>
      <c r="I9" t="s">
        <v>25906</v>
      </c>
      <c r="J9" t="s">
        <v>645</v>
      </c>
      <c r="K9" t="s">
        <v>639</v>
      </c>
      <c r="L9" t="s">
        <v>640</v>
      </c>
      <c r="M9" t="s">
        <v>25907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25908</v>
      </c>
      <c r="T9" t="s">
        <v>25907</v>
      </c>
      <c r="U9" s="50" t="s">
        <v>101</v>
      </c>
      <c r="V9">
        <v>11</v>
      </c>
    </row>
    <row r="10" spans="1:22" x14ac:dyDescent="0.25">
      <c r="A10" t="s">
        <v>239</v>
      </c>
      <c r="B10" t="s">
        <v>245</v>
      </c>
      <c r="C10">
        <v>159</v>
      </c>
      <c r="D10">
        <v>1</v>
      </c>
      <c r="E10" t="s">
        <v>25905</v>
      </c>
      <c r="F10">
        <v>258</v>
      </c>
      <c r="G10">
        <v>0</v>
      </c>
      <c r="H10" t="s">
        <v>637</v>
      </c>
      <c r="I10" t="s">
        <v>25906</v>
      </c>
      <c r="J10" t="s">
        <v>645</v>
      </c>
      <c r="K10" t="s">
        <v>639</v>
      </c>
      <c r="L10" t="s">
        <v>640</v>
      </c>
      <c r="M10" t="s">
        <v>25907</v>
      </c>
      <c r="N10" t="s">
        <v>639</v>
      </c>
      <c r="O10" t="s">
        <v>641</v>
      </c>
      <c r="P10" t="s">
        <v>5</v>
      </c>
      <c r="Q10" t="s">
        <v>642</v>
      </c>
      <c r="R10" t="s">
        <v>640</v>
      </c>
      <c r="S10" t="s">
        <v>25908</v>
      </c>
      <c r="T10" t="s">
        <v>25907</v>
      </c>
      <c r="U10" s="51" t="s">
        <v>12585</v>
      </c>
      <c r="V10">
        <v>3</v>
      </c>
    </row>
    <row r="11" spans="1:22" x14ac:dyDescent="0.25">
      <c r="A11" t="s">
        <v>241</v>
      </c>
      <c r="B11" t="s">
        <v>742</v>
      </c>
      <c r="C11">
        <v>77.2</v>
      </c>
      <c r="D11">
        <v>1</v>
      </c>
      <c r="E11" t="s">
        <v>25909</v>
      </c>
      <c r="F11">
        <v>154.4</v>
      </c>
      <c r="G11">
        <v>0</v>
      </c>
      <c r="H11" t="s">
        <v>677</v>
      </c>
      <c r="I11" t="s">
        <v>25910</v>
      </c>
      <c r="J11" t="s">
        <v>25911</v>
      </c>
      <c r="K11" t="s">
        <v>4824</v>
      </c>
      <c r="L11" t="s">
        <v>25912</v>
      </c>
      <c r="M11" t="s">
        <v>25913</v>
      </c>
      <c r="N11" t="s">
        <v>639</v>
      </c>
      <c r="O11" t="s">
        <v>678</v>
      </c>
      <c r="P11" t="s">
        <v>23</v>
      </c>
      <c r="Q11" t="s">
        <v>679</v>
      </c>
      <c r="R11" t="s">
        <v>640</v>
      </c>
      <c r="S11" t="s">
        <v>639</v>
      </c>
      <c r="T11" t="s">
        <v>25913</v>
      </c>
      <c r="U11" s="51" t="s">
        <v>931</v>
      </c>
      <c r="V11">
        <v>1</v>
      </c>
    </row>
    <row r="12" spans="1:22" x14ac:dyDescent="0.25">
      <c r="A12" t="s">
        <v>239</v>
      </c>
      <c r="B12" t="s">
        <v>742</v>
      </c>
      <c r="C12">
        <v>77.2</v>
      </c>
      <c r="D12">
        <v>1</v>
      </c>
      <c r="E12" t="s">
        <v>25909</v>
      </c>
      <c r="F12">
        <v>154.4</v>
      </c>
      <c r="G12">
        <v>0</v>
      </c>
      <c r="H12" t="s">
        <v>677</v>
      </c>
      <c r="I12" t="s">
        <v>25910</v>
      </c>
      <c r="J12" t="s">
        <v>25911</v>
      </c>
      <c r="K12" t="s">
        <v>4824</v>
      </c>
      <c r="L12" t="s">
        <v>25912</v>
      </c>
      <c r="M12" t="s">
        <v>25913</v>
      </c>
      <c r="N12" t="s">
        <v>639</v>
      </c>
      <c r="O12" t="s">
        <v>678</v>
      </c>
      <c r="P12" t="s">
        <v>23</v>
      </c>
      <c r="Q12" t="s">
        <v>679</v>
      </c>
      <c r="R12" t="s">
        <v>640</v>
      </c>
      <c r="S12" t="s">
        <v>639</v>
      </c>
      <c r="T12" t="s">
        <v>25913</v>
      </c>
      <c r="U12" s="51" t="s">
        <v>74</v>
      </c>
      <c r="V12">
        <v>6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25914</v>
      </c>
      <c r="F13">
        <v>200</v>
      </c>
      <c r="G13">
        <v>0</v>
      </c>
      <c r="H13" t="s">
        <v>637</v>
      </c>
      <c r="I13" t="s">
        <v>25915</v>
      </c>
      <c r="J13" t="s">
        <v>726</v>
      </c>
      <c r="K13" t="s">
        <v>639</v>
      </c>
      <c r="L13" t="s">
        <v>640</v>
      </c>
      <c r="M13" t="s">
        <v>25916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25917</v>
      </c>
      <c r="T13" t="s">
        <v>25916</v>
      </c>
      <c r="U13" s="51" t="s">
        <v>8612</v>
      </c>
      <c r="V13">
        <v>1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25918</v>
      </c>
      <c r="F14">
        <v>200</v>
      </c>
      <c r="G14">
        <v>0</v>
      </c>
      <c r="H14" t="s">
        <v>637</v>
      </c>
      <c r="I14" t="s">
        <v>25919</v>
      </c>
      <c r="J14" t="s">
        <v>655</v>
      </c>
      <c r="K14" t="s">
        <v>639</v>
      </c>
      <c r="L14" t="s">
        <v>640</v>
      </c>
      <c r="M14" t="s">
        <v>25920</v>
      </c>
      <c r="N14" t="s">
        <v>639</v>
      </c>
      <c r="O14" t="s">
        <v>647</v>
      </c>
      <c r="P14" t="s">
        <v>5</v>
      </c>
      <c r="Q14" t="s">
        <v>648</v>
      </c>
      <c r="R14" t="s">
        <v>640</v>
      </c>
      <c r="S14" t="s">
        <v>25921</v>
      </c>
      <c r="T14" t="s">
        <v>25920</v>
      </c>
      <c r="U14" s="50" t="s">
        <v>542</v>
      </c>
      <c r="V14">
        <v>250</v>
      </c>
    </row>
    <row r="15" spans="1:22" x14ac:dyDescent="0.25">
      <c r="A15" t="s">
        <v>239</v>
      </c>
      <c r="B15" t="s">
        <v>742</v>
      </c>
      <c r="C15">
        <v>87.2</v>
      </c>
      <c r="D15">
        <v>1</v>
      </c>
      <c r="E15" t="s">
        <v>25922</v>
      </c>
      <c r="F15">
        <v>174.4</v>
      </c>
      <c r="G15">
        <v>0</v>
      </c>
      <c r="H15" t="s">
        <v>677</v>
      </c>
      <c r="I15" t="s">
        <v>24093</v>
      </c>
      <c r="J15" t="s">
        <v>24094</v>
      </c>
      <c r="K15" t="s">
        <v>971</v>
      </c>
      <c r="L15" t="s">
        <v>24095</v>
      </c>
      <c r="M15" t="s">
        <v>25923</v>
      </c>
      <c r="N15" t="s">
        <v>639</v>
      </c>
      <c r="O15" t="s">
        <v>678</v>
      </c>
      <c r="P15" t="s">
        <v>23</v>
      </c>
      <c r="Q15" t="s">
        <v>679</v>
      </c>
      <c r="R15" t="s">
        <v>640</v>
      </c>
      <c r="S15" t="s">
        <v>639</v>
      </c>
      <c r="T15" t="s">
        <v>25923</v>
      </c>
      <c r="U15" s="51" t="s">
        <v>543</v>
      </c>
      <c r="V15">
        <v>250</v>
      </c>
    </row>
    <row r="16" spans="1:22" x14ac:dyDescent="0.25">
      <c r="A16" t="s">
        <v>240</v>
      </c>
      <c r="B16" t="s">
        <v>742</v>
      </c>
      <c r="C16">
        <v>87.2</v>
      </c>
      <c r="D16">
        <v>1</v>
      </c>
      <c r="E16" t="s">
        <v>25922</v>
      </c>
      <c r="F16">
        <v>174.4</v>
      </c>
      <c r="G16">
        <v>0</v>
      </c>
      <c r="H16" t="s">
        <v>677</v>
      </c>
      <c r="I16" t="s">
        <v>24093</v>
      </c>
      <c r="J16" t="s">
        <v>24094</v>
      </c>
      <c r="K16" t="s">
        <v>971</v>
      </c>
      <c r="L16" t="s">
        <v>24095</v>
      </c>
      <c r="M16" t="s">
        <v>25923</v>
      </c>
      <c r="N16" t="s">
        <v>639</v>
      </c>
      <c r="O16" t="s">
        <v>678</v>
      </c>
      <c r="P16" t="s">
        <v>23</v>
      </c>
      <c r="Q16" t="s">
        <v>679</v>
      </c>
      <c r="R16" t="s">
        <v>640</v>
      </c>
      <c r="S16" t="s">
        <v>639</v>
      </c>
      <c r="T16" t="s">
        <v>25923</v>
      </c>
      <c r="U16" s="50" t="s">
        <v>72</v>
      </c>
      <c r="V16">
        <v>5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25924</v>
      </c>
      <c r="F17">
        <v>100</v>
      </c>
      <c r="G17">
        <v>0</v>
      </c>
      <c r="H17" t="s">
        <v>661</v>
      </c>
      <c r="I17" t="s">
        <v>14914</v>
      </c>
      <c r="J17" t="s">
        <v>739</v>
      </c>
      <c r="K17" t="s">
        <v>639</v>
      </c>
      <c r="L17" t="s">
        <v>640</v>
      </c>
      <c r="M17" t="s">
        <v>25925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25926</v>
      </c>
      <c r="T17" t="s">
        <v>25927</v>
      </c>
      <c r="U17" s="51" t="s">
        <v>108</v>
      </c>
      <c r="V17">
        <v>5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25928</v>
      </c>
      <c r="F18">
        <v>200</v>
      </c>
      <c r="G18">
        <v>0</v>
      </c>
      <c r="H18" t="s">
        <v>637</v>
      </c>
      <c r="I18" t="s">
        <v>25929</v>
      </c>
      <c r="J18" t="s">
        <v>734</v>
      </c>
      <c r="K18" t="s">
        <v>639</v>
      </c>
      <c r="L18" t="s">
        <v>640</v>
      </c>
      <c r="M18" t="s">
        <v>25930</v>
      </c>
      <c r="N18" t="s">
        <v>639</v>
      </c>
      <c r="O18" t="s">
        <v>641</v>
      </c>
      <c r="P18" t="s">
        <v>5</v>
      </c>
      <c r="Q18" t="s">
        <v>642</v>
      </c>
      <c r="R18" t="s">
        <v>640</v>
      </c>
      <c r="S18" t="s">
        <v>25931</v>
      </c>
      <c r="T18" t="s">
        <v>25930</v>
      </c>
      <c r="U18" s="50" t="s">
        <v>14</v>
      </c>
      <c r="V18">
        <v>3</v>
      </c>
    </row>
    <row r="19" spans="1:22" x14ac:dyDescent="0.25">
      <c r="A19" t="s">
        <v>18</v>
      </c>
      <c r="B19" t="s">
        <v>19</v>
      </c>
      <c r="C19">
        <v>66.666666666666671</v>
      </c>
      <c r="D19">
        <v>3</v>
      </c>
      <c r="E19" t="s">
        <v>25932</v>
      </c>
      <c r="F19">
        <v>188</v>
      </c>
      <c r="G19">
        <v>0</v>
      </c>
      <c r="H19" t="s">
        <v>649</v>
      </c>
      <c r="I19" t="s">
        <v>25933</v>
      </c>
      <c r="J19" t="s">
        <v>25934</v>
      </c>
      <c r="K19" t="s">
        <v>25935</v>
      </c>
      <c r="L19" t="s">
        <v>847</v>
      </c>
      <c r="M19" t="s">
        <v>25936</v>
      </c>
      <c r="N19" t="s">
        <v>639</v>
      </c>
      <c r="O19" t="s">
        <v>651</v>
      </c>
      <c r="P19" t="s">
        <v>26</v>
      </c>
      <c r="Q19" t="s">
        <v>652</v>
      </c>
      <c r="R19" t="s">
        <v>640</v>
      </c>
      <c r="S19" t="s">
        <v>639</v>
      </c>
      <c r="T19" t="s">
        <v>25936</v>
      </c>
      <c r="U19" s="51" t="s">
        <v>15</v>
      </c>
      <c r="V19">
        <v>3</v>
      </c>
    </row>
    <row r="20" spans="1:22" x14ac:dyDescent="0.25">
      <c r="A20" t="s">
        <v>14</v>
      </c>
      <c r="B20" t="s">
        <v>15</v>
      </c>
      <c r="C20">
        <v>59</v>
      </c>
      <c r="D20">
        <v>1</v>
      </c>
      <c r="E20" t="s">
        <v>25932</v>
      </c>
      <c r="F20">
        <v>188</v>
      </c>
      <c r="G20">
        <v>0</v>
      </c>
      <c r="H20" t="s">
        <v>649</v>
      </c>
      <c r="I20" t="s">
        <v>25933</v>
      </c>
      <c r="J20" t="s">
        <v>25934</v>
      </c>
      <c r="K20" t="s">
        <v>25935</v>
      </c>
      <c r="L20" t="s">
        <v>847</v>
      </c>
      <c r="M20" t="s">
        <v>25936</v>
      </c>
      <c r="N20" t="s">
        <v>639</v>
      </c>
      <c r="O20" t="s">
        <v>651</v>
      </c>
      <c r="P20" t="s">
        <v>26</v>
      </c>
      <c r="Q20" t="s">
        <v>652</v>
      </c>
      <c r="R20" t="s">
        <v>640</v>
      </c>
      <c r="S20" t="s">
        <v>639</v>
      </c>
      <c r="T20" t="s">
        <v>25936</v>
      </c>
      <c r="U20" s="50" t="s">
        <v>10</v>
      </c>
      <c r="V20">
        <v>1</v>
      </c>
    </row>
    <row r="21" spans="1:22" x14ac:dyDescent="0.25">
      <c r="A21" t="s">
        <v>77</v>
      </c>
      <c r="B21" t="s">
        <v>78</v>
      </c>
      <c r="C21">
        <v>33.333333333333336</v>
      </c>
      <c r="D21">
        <v>3</v>
      </c>
      <c r="E21" t="s">
        <v>25937</v>
      </c>
      <c r="F21">
        <v>134.99</v>
      </c>
      <c r="G21">
        <v>0</v>
      </c>
      <c r="H21" t="s">
        <v>637</v>
      </c>
      <c r="I21" t="s">
        <v>12203</v>
      </c>
      <c r="J21" t="s">
        <v>704</v>
      </c>
      <c r="K21" t="s">
        <v>639</v>
      </c>
      <c r="L21" t="s">
        <v>640</v>
      </c>
      <c r="M21" t="s">
        <v>25938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25939</v>
      </c>
      <c r="T21" t="s">
        <v>25938</v>
      </c>
      <c r="U21" s="51" t="s">
        <v>11</v>
      </c>
      <c r="V21">
        <v>1</v>
      </c>
    </row>
    <row r="22" spans="1:22" x14ac:dyDescent="0.25">
      <c r="A22" t="s">
        <v>72</v>
      </c>
      <c r="B22" t="s">
        <v>108</v>
      </c>
      <c r="C22">
        <v>66.333333333333329</v>
      </c>
      <c r="D22">
        <v>3</v>
      </c>
      <c r="E22" t="s">
        <v>25940</v>
      </c>
      <c r="F22">
        <v>207</v>
      </c>
      <c r="G22">
        <v>0</v>
      </c>
      <c r="H22" t="s">
        <v>649</v>
      </c>
      <c r="I22" t="s">
        <v>907</v>
      </c>
      <c r="J22" t="s">
        <v>6846</v>
      </c>
      <c r="K22" t="s">
        <v>886</v>
      </c>
      <c r="L22" t="s">
        <v>1023</v>
      </c>
      <c r="M22" t="s">
        <v>639</v>
      </c>
      <c r="N22" t="s">
        <v>639</v>
      </c>
      <c r="O22" t="s">
        <v>640</v>
      </c>
      <c r="P22" t="s">
        <v>26</v>
      </c>
      <c r="Q22" t="s">
        <v>639</v>
      </c>
      <c r="R22" t="s">
        <v>640</v>
      </c>
      <c r="S22" t="s">
        <v>639</v>
      </c>
      <c r="T22" t="s">
        <v>25941</v>
      </c>
      <c r="U22" s="50" t="s">
        <v>239</v>
      </c>
      <c r="V22">
        <v>26</v>
      </c>
    </row>
    <row r="23" spans="1:22" x14ac:dyDescent="0.25">
      <c r="A23" t="s">
        <v>601</v>
      </c>
      <c r="B23" t="s">
        <v>602</v>
      </c>
      <c r="C23">
        <v>159</v>
      </c>
      <c r="D23">
        <v>1</v>
      </c>
      <c r="E23" t="s">
        <v>25942</v>
      </c>
      <c r="F23">
        <v>129</v>
      </c>
      <c r="G23">
        <v>0</v>
      </c>
      <c r="H23" t="s">
        <v>637</v>
      </c>
      <c r="I23" t="s">
        <v>25943</v>
      </c>
      <c r="J23" t="s">
        <v>717</v>
      </c>
      <c r="K23" t="s">
        <v>639</v>
      </c>
      <c r="L23" t="s">
        <v>640</v>
      </c>
      <c r="M23" t="s">
        <v>25944</v>
      </c>
      <c r="N23" t="s">
        <v>639</v>
      </c>
      <c r="O23" t="s">
        <v>641</v>
      </c>
      <c r="P23" t="s">
        <v>5</v>
      </c>
      <c r="Q23" t="s">
        <v>642</v>
      </c>
      <c r="R23" t="s">
        <v>640</v>
      </c>
      <c r="S23" t="s">
        <v>25945</v>
      </c>
      <c r="T23" t="s">
        <v>25944</v>
      </c>
      <c r="U23" s="51" t="s">
        <v>26138</v>
      </c>
      <c r="V23">
        <v>2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25946</v>
      </c>
      <c r="F24">
        <v>294</v>
      </c>
      <c r="G24">
        <v>0</v>
      </c>
      <c r="H24" t="s">
        <v>649</v>
      </c>
      <c r="I24" t="s">
        <v>9694</v>
      </c>
      <c r="J24" t="s">
        <v>25947</v>
      </c>
      <c r="K24" t="s">
        <v>5691</v>
      </c>
      <c r="L24" t="s">
        <v>860</v>
      </c>
      <c r="M24" t="s">
        <v>25948</v>
      </c>
      <c r="N24" t="s">
        <v>639</v>
      </c>
      <c r="O24" t="s">
        <v>651</v>
      </c>
      <c r="P24" t="s">
        <v>26</v>
      </c>
      <c r="Q24" t="s">
        <v>652</v>
      </c>
      <c r="R24" t="s">
        <v>640</v>
      </c>
      <c r="S24" t="s">
        <v>639</v>
      </c>
      <c r="T24" t="s">
        <v>25948</v>
      </c>
      <c r="U24" s="51" t="s">
        <v>245</v>
      </c>
      <c r="V24">
        <v>19</v>
      </c>
    </row>
    <row r="25" spans="1:22" x14ac:dyDescent="0.25">
      <c r="A25" t="s">
        <v>18</v>
      </c>
      <c r="B25" t="s">
        <v>19</v>
      </c>
      <c r="C25">
        <v>55</v>
      </c>
      <c r="D25">
        <v>3</v>
      </c>
      <c r="E25" t="s">
        <v>25946</v>
      </c>
      <c r="F25">
        <v>294</v>
      </c>
      <c r="G25">
        <v>0</v>
      </c>
      <c r="H25" t="s">
        <v>649</v>
      </c>
      <c r="I25" t="s">
        <v>9694</v>
      </c>
      <c r="J25" t="s">
        <v>25947</v>
      </c>
      <c r="K25" t="s">
        <v>5691</v>
      </c>
      <c r="L25" t="s">
        <v>860</v>
      </c>
      <c r="M25" t="s">
        <v>25948</v>
      </c>
      <c r="N25" t="s">
        <v>639</v>
      </c>
      <c r="O25" t="s">
        <v>651</v>
      </c>
      <c r="P25" t="s">
        <v>26</v>
      </c>
      <c r="Q25" t="s">
        <v>652</v>
      </c>
      <c r="R25" t="s">
        <v>640</v>
      </c>
      <c r="S25" t="s">
        <v>639</v>
      </c>
      <c r="T25" t="s">
        <v>25948</v>
      </c>
      <c r="U25" s="51" t="s">
        <v>2885</v>
      </c>
      <c r="V25">
        <v>1</v>
      </c>
    </row>
    <row r="26" spans="1:22" x14ac:dyDescent="0.25">
      <c r="A26" t="s">
        <v>77</v>
      </c>
      <c r="B26" t="s">
        <v>78</v>
      </c>
      <c r="C26">
        <v>48</v>
      </c>
      <c r="D26">
        <v>1</v>
      </c>
      <c r="E26" t="s">
        <v>25949</v>
      </c>
      <c r="F26">
        <v>48</v>
      </c>
      <c r="G26">
        <v>0</v>
      </c>
      <c r="H26" t="s">
        <v>649</v>
      </c>
      <c r="I26" t="s">
        <v>8165</v>
      </c>
      <c r="J26" t="s">
        <v>25950</v>
      </c>
      <c r="K26" t="s">
        <v>25951</v>
      </c>
      <c r="L26" t="s">
        <v>9343</v>
      </c>
      <c r="M26" t="s">
        <v>25952</v>
      </c>
      <c r="N26" t="s">
        <v>639</v>
      </c>
      <c r="O26" t="s">
        <v>651</v>
      </c>
      <c r="P26" t="s">
        <v>26</v>
      </c>
      <c r="Q26" t="s">
        <v>652</v>
      </c>
      <c r="R26" t="s">
        <v>640</v>
      </c>
      <c r="S26" t="s">
        <v>25953</v>
      </c>
      <c r="T26" t="s">
        <v>25954</v>
      </c>
      <c r="U26" s="51" t="s">
        <v>742</v>
      </c>
      <c r="V26">
        <v>4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25955</v>
      </c>
      <c r="F27">
        <v>200</v>
      </c>
      <c r="G27">
        <v>0</v>
      </c>
      <c r="H27" t="s">
        <v>637</v>
      </c>
      <c r="I27" t="s">
        <v>15365</v>
      </c>
      <c r="J27" t="s">
        <v>702</v>
      </c>
      <c r="K27" t="s">
        <v>639</v>
      </c>
      <c r="L27" t="s">
        <v>640</v>
      </c>
      <c r="M27" t="s">
        <v>25956</v>
      </c>
      <c r="N27" t="s">
        <v>639</v>
      </c>
      <c r="O27" t="s">
        <v>647</v>
      </c>
      <c r="P27" t="s">
        <v>5</v>
      </c>
      <c r="Q27" t="s">
        <v>648</v>
      </c>
      <c r="R27" t="s">
        <v>640</v>
      </c>
      <c r="S27" t="s">
        <v>25957</v>
      </c>
      <c r="T27" t="s">
        <v>25956</v>
      </c>
      <c r="U27" s="50" t="s">
        <v>240</v>
      </c>
      <c r="V27">
        <v>15</v>
      </c>
    </row>
    <row r="28" spans="1:22" x14ac:dyDescent="0.25">
      <c r="A28" t="s">
        <v>22</v>
      </c>
      <c r="B28" t="s">
        <v>27</v>
      </c>
      <c r="C28">
        <v>120</v>
      </c>
      <c r="D28">
        <v>1</v>
      </c>
      <c r="E28" t="s">
        <v>25958</v>
      </c>
      <c r="F28">
        <v>89</v>
      </c>
      <c r="G28">
        <v>0</v>
      </c>
      <c r="H28" t="s">
        <v>637</v>
      </c>
      <c r="I28" t="s">
        <v>25959</v>
      </c>
      <c r="J28" t="s">
        <v>15079</v>
      </c>
      <c r="K28" t="s">
        <v>639</v>
      </c>
      <c r="L28" t="s">
        <v>640</v>
      </c>
      <c r="M28" t="s">
        <v>25960</v>
      </c>
      <c r="N28" t="s">
        <v>639</v>
      </c>
      <c r="O28" t="s">
        <v>641</v>
      </c>
      <c r="P28" t="s">
        <v>5</v>
      </c>
      <c r="Q28" t="s">
        <v>642</v>
      </c>
      <c r="R28" t="s">
        <v>640</v>
      </c>
      <c r="S28" t="s">
        <v>639</v>
      </c>
      <c r="T28" t="s">
        <v>25960</v>
      </c>
      <c r="U28" s="51" t="s">
        <v>246</v>
      </c>
      <c r="V28">
        <v>11</v>
      </c>
    </row>
    <row r="29" spans="1:22" x14ac:dyDescent="0.25">
      <c r="A29" t="s">
        <v>22</v>
      </c>
      <c r="B29" t="s">
        <v>27</v>
      </c>
      <c r="C29">
        <v>120</v>
      </c>
      <c r="D29">
        <v>1</v>
      </c>
      <c r="E29" t="s">
        <v>25961</v>
      </c>
      <c r="F29">
        <v>89</v>
      </c>
      <c r="G29">
        <v>0</v>
      </c>
      <c r="H29" t="s">
        <v>637</v>
      </c>
      <c r="I29" t="s">
        <v>25962</v>
      </c>
      <c r="J29" t="s">
        <v>697</v>
      </c>
      <c r="K29" t="s">
        <v>639</v>
      </c>
      <c r="L29" t="s">
        <v>640</v>
      </c>
      <c r="M29" t="s">
        <v>25963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639</v>
      </c>
      <c r="T29" t="s">
        <v>25963</v>
      </c>
      <c r="U29" s="51" t="s">
        <v>2885</v>
      </c>
      <c r="V29">
        <v>1</v>
      </c>
    </row>
    <row r="30" spans="1:22" x14ac:dyDescent="0.25">
      <c r="A30" t="s">
        <v>241</v>
      </c>
      <c r="B30" t="s">
        <v>247</v>
      </c>
      <c r="C30">
        <v>159</v>
      </c>
      <c r="D30">
        <v>1</v>
      </c>
      <c r="E30" t="s">
        <v>25964</v>
      </c>
      <c r="F30">
        <v>129</v>
      </c>
      <c r="G30">
        <v>0</v>
      </c>
      <c r="H30" t="s">
        <v>637</v>
      </c>
      <c r="I30" t="s">
        <v>25965</v>
      </c>
      <c r="J30" t="s">
        <v>655</v>
      </c>
      <c r="K30" t="s">
        <v>639</v>
      </c>
      <c r="L30" t="s">
        <v>640</v>
      </c>
      <c r="M30" t="s">
        <v>25966</v>
      </c>
      <c r="N30" t="s">
        <v>639</v>
      </c>
      <c r="O30" t="s">
        <v>660</v>
      </c>
      <c r="P30" t="s">
        <v>5</v>
      </c>
      <c r="Q30" t="s">
        <v>642</v>
      </c>
      <c r="R30" t="s">
        <v>640</v>
      </c>
      <c r="S30" t="s">
        <v>25967</v>
      </c>
      <c r="T30" t="s">
        <v>25966</v>
      </c>
      <c r="U30" s="51" t="s">
        <v>742</v>
      </c>
      <c r="V30">
        <v>3</v>
      </c>
    </row>
    <row r="31" spans="1:22" x14ac:dyDescent="0.25">
      <c r="A31" t="s">
        <v>101</v>
      </c>
      <c r="B31" t="s">
        <v>931</v>
      </c>
      <c r="C31">
        <v>64</v>
      </c>
      <c r="D31">
        <v>1</v>
      </c>
      <c r="E31" t="s">
        <v>25968</v>
      </c>
      <c r="F31">
        <v>64</v>
      </c>
      <c r="G31">
        <v>0</v>
      </c>
      <c r="H31" t="s">
        <v>694</v>
      </c>
      <c r="I31" t="s">
        <v>19540</v>
      </c>
      <c r="J31" t="s">
        <v>19541</v>
      </c>
      <c r="K31" t="s">
        <v>4467</v>
      </c>
      <c r="L31" t="s">
        <v>19542</v>
      </c>
      <c r="M31" t="s">
        <v>25969</v>
      </c>
      <c r="N31" t="s">
        <v>639</v>
      </c>
      <c r="O31" t="s">
        <v>678</v>
      </c>
      <c r="P31" t="s">
        <v>23</v>
      </c>
      <c r="Q31" t="s">
        <v>679</v>
      </c>
      <c r="R31" t="s">
        <v>640</v>
      </c>
      <c r="S31" t="s">
        <v>639</v>
      </c>
      <c r="T31" t="s">
        <v>25970</v>
      </c>
      <c r="U31" s="50" t="s">
        <v>241</v>
      </c>
      <c r="V31">
        <v>28</v>
      </c>
    </row>
    <row r="32" spans="1:22" x14ac:dyDescent="0.25">
      <c r="A32" t="s">
        <v>77</v>
      </c>
      <c r="B32" t="s">
        <v>78</v>
      </c>
      <c r="C32">
        <v>33.333333333333336</v>
      </c>
      <c r="D32">
        <v>3</v>
      </c>
      <c r="E32" t="s">
        <v>25971</v>
      </c>
      <c r="F32">
        <v>134.99</v>
      </c>
      <c r="G32">
        <v>0</v>
      </c>
      <c r="H32" t="s">
        <v>637</v>
      </c>
      <c r="I32" t="s">
        <v>25972</v>
      </c>
      <c r="J32" t="s">
        <v>644</v>
      </c>
      <c r="K32" t="s">
        <v>639</v>
      </c>
      <c r="L32" t="s">
        <v>640</v>
      </c>
      <c r="M32" t="s">
        <v>25973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25974</v>
      </c>
      <c r="T32" t="s">
        <v>25970</v>
      </c>
      <c r="U32" s="51" t="s">
        <v>247</v>
      </c>
      <c r="V32">
        <v>25</v>
      </c>
    </row>
    <row r="33" spans="1:22" x14ac:dyDescent="0.25">
      <c r="A33" t="s">
        <v>22</v>
      </c>
      <c r="B33" t="s">
        <v>27</v>
      </c>
      <c r="C33">
        <v>120</v>
      </c>
      <c r="D33">
        <v>2</v>
      </c>
      <c r="E33" t="s">
        <v>25975</v>
      </c>
      <c r="F33">
        <v>218</v>
      </c>
      <c r="G33">
        <v>18</v>
      </c>
      <c r="H33" t="s">
        <v>637</v>
      </c>
      <c r="I33" t="s">
        <v>11803</v>
      </c>
      <c r="J33" t="s">
        <v>698</v>
      </c>
      <c r="K33" t="s">
        <v>639</v>
      </c>
      <c r="L33" t="s">
        <v>640</v>
      </c>
      <c r="M33" t="s">
        <v>25976</v>
      </c>
      <c r="N33" t="s">
        <v>639</v>
      </c>
      <c r="O33" t="s">
        <v>647</v>
      </c>
      <c r="P33" t="s">
        <v>5</v>
      </c>
      <c r="Q33" t="s">
        <v>648</v>
      </c>
      <c r="R33" t="s">
        <v>640</v>
      </c>
      <c r="S33" t="s">
        <v>639</v>
      </c>
      <c r="T33" t="s">
        <v>25976</v>
      </c>
      <c r="U33" s="51" t="s">
        <v>2885</v>
      </c>
      <c r="V33">
        <v>1</v>
      </c>
    </row>
    <row r="34" spans="1:22" x14ac:dyDescent="0.25">
      <c r="A34" t="s">
        <v>239</v>
      </c>
      <c r="B34" t="s">
        <v>245</v>
      </c>
      <c r="C34">
        <v>159</v>
      </c>
      <c r="D34">
        <v>1</v>
      </c>
      <c r="E34" t="s">
        <v>25977</v>
      </c>
      <c r="F34">
        <v>129</v>
      </c>
      <c r="G34">
        <v>0</v>
      </c>
      <c r="H34" t="s">
        <v>637</v>
      </c>
      <c r="I34" t="s">
        <v>25978</v>
      </c>
      <c r="J34" t="s">
        <v>687</v>
      </c>
      <c r="K34" t="s">
        <v>639</v>
      </c>
      <c r="L34" t="s">
        <v>640</v>
      </c>
      <c r="M34" t="s">
        <v>25979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25980</v>
      </c>
      <c r="T34" t="s">
        <v>25979</v>
      </c>
      <c r="U34" s="51" t="s">
        <v>742</v>
      </c>
      <c r="V34">
        <v>2</v>
      </c>
    </row>
    <row r="35" spans="1:22" x14ac:dyDescent="0.25">
      <c r="A35" t="s">
        <v>77</v>
      </c>
      <c r="B35" t="s">
        <v>78</v>
      </c>
      <c r="C35">
        <v>33.333333333333336</v>
      </c>
      <c r="D35">
        <v>3</v>
      </c>
      <c r="E35" t="s">
        <v>25981</v>
      </c>
      <c r="F35">
        <v>134.99</v>
      </c>
      <c r="G35">
        <v>0</v>
      </c>
      <c r="H35" t="s">
        <v>637</v>
      </c>
      <c r="I35" t="s">
        <v>25982</v>
      </c>
      <c r="J35" t="s">
        <v>670</v>
      </c>
      <c r="K35" t="s">
        <v>639</v>
      </c>
      <c r="L35" t="s">
        <v>640</v>
      </c>
      <c r="M35" t="s">
        <v>25983</v>
      </c>
      <c r="N35" t="s">
        <v>639</v>
      </c>
      <c r="O35" t="s">
        <v>647</v>
      </c>
      <c r="P35" t="s">
        <v>5</v>
      </c>
      <c r="Q35" t="s">
        <v>648</v>
      </c>
      <c r="R35" t="s">
        <v>640</v>
      </c>
      <c r="S35" t="s">
        <v>25984</v>
      </c>
      <c r="T35" t="s">
        <v>25983</v>
      </c>
      <c r="U35" s="50" t="s">
        <v>601</v>
      </c>
      <c r="V35">
        <v>8</v>
      </c>
    </row>
    <row r="36" spans="1:22" x14ac:dyDescent="0.25">
      <c r="A36" t="s">
        <v>241</v>
      </c>
      <c r="B36" t="s">
        <v>247</v>
      </c>
      <c r="C36">
        <v>159</v>
      </c>
      <c r="D36">
        <v>1</v>
      </c>
      <c r="E36" t="s">
        <v>25985</v>
      </c>
      <c r="F36">
        <v>129</v>
      </c>
      <c r="G36">
        <v>0</v>
      </c>
      <c r="H36" t="s">
        <v>637</v>
      </c>
      <c r="I36" t="s">
        <v>25986</v>
      </c>
      <c r="J36" t="s">
        <v>698</v>
      </c>
      <c r="K36" t="s">
        <v>639</v>
      </c>
      <c r="L36" t="s">
        <v>640</v>
      </c>
      <c r="M36" t="s">
        <v>25987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639</v>
      </c>
      <c r="T36" t="s">
        <v>25987</v>
      </c>
      <c r="U36" s="51" t="s">
        <v>602</v>
      </c>
      <c r="V36">
        <v>7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25988</v>
      </c>
      <c r="F37">
        <v>200</v>
      </c>
      <c r="G37">
        <v>0</v>
      </c>
      <c r="H37" t="s">
        <v>637</v>
      </c>
      <c r="I37" t="s">
        <v>10839</v>
      </c>
      <c r="J37" t="s">
        <v>689</v>
      </c>
      <c r="K37" t="s">
        <v>639</v>
      </c>
      <c r="L37" t="s">
        <v>640</v>
      </c>
      <c r="M37" t="s">
        <v>25989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25990</v>
      </c>
      <c r="T37" t="s">
        <v>25989</v>
      </c>
      <c r="U37" s="51" t="s">
        <v>742</v>
      </c>
      <c r="V37">
        <v>1</v>
      </c>
    </row>
    <row r="38" spans="1:22" x14ac:dyDescent="0.25">
      <c r="A38" t="s">
        <v>601</v>
      </c>
      <c r="B38" t="s">
        <v>602</v>
      </c>
      <c r="C38">
        <v>159</v>
      </c>
      <c r="D38">
        <v>1</v>
      </c>
      <c r="E38" t="s">
        <v>25991</v>
      </c>
      <c r="F38">
        <v>167</v>
      </c>
      <c r="G38">
        <v>38</v>
      </c>
      <c r="H38" t="s">
        <v>637</v>
      </c>
      <c r="I38" t="s">
        <v>25992</v>
      </c>
      <c r="J38" t="s">
        <v>705</v>
      </c>
      <c r="K38" t="s">
        <v>639</v>
      </c>
      <c r="L38" t="s">
        <v>640</v>
      </c>
      <c r="M38" t="s">
        <v>25993</v>
      </c>
      <c r="N38" t="s">
        <v>639</v>
      </c>
      <c r="O38" t="s">
        <v>641</v>
      </c>
      <c r="P38" t="s">
        <v>5</v>
      </c>
      <c r="Q38" t="s">
        <v>642</v>
      </c>
      <c r="R38" t="s">
        <v>640</v>
      </c>
      <c r="S38" t="s">
        <v>25994</v>
      </c>
      <c r="T38" t="s">
        <v>25993</v>
      </c>
      <c r="U38" s="50" t="s">
        <v>77</v>
      </c>
      <c r="V38">
        <v>27</v>
      </c>
    </row>
    <row r="39" spans="1:22" x14ac:dyDescent="0.25">
      <c r="A39" t="s">
        <v>516</v>
      </c>
      <c r="B39" t="s">
        <v>120</v>
      </c>
      <c r="C39">
        <v>74</v>
      </c>
      <c r="D39">
        <v>1</v>
      </c>
      <c r="E39" t="s">
        <v>25995</v>
      </c>
      <c r="F39">
        <v>134</v>
      </c>
      <c r="G39">
        <v>60</v>
      </c>
      <c r="H39" t="s">
        <v>649</v>
      </c>
      <c r="I39" t="s">
        <v>25996</v>
      </c>
      <c r="J39" t="s">
        <v>25997</v>
      </c>
      <c r="K39" t="s">
        <v>863</v>
      </c>
      <c r="L39" t="s">
        <v>834</v>
      </c>
      <c r="M39" t="s">
        <v>25998</v>
      </c>
      <c r="N39" t="s">
        <v>639</v>
      </c>
      <c r="O39" t="s">
        <v>651</v>
      </c>
      <c r="P39" t="s">
        <v>26</v>
      </c>
      <c r="Q39" t="s">
        <v>652</v>
      </c>
      <c r="R39" t="s">
        <v>640</v>
      </c>
      <c r="S39" t="s">
        <v>639</v>
      </c>
      <c r="T39" t="s">
        <v>25998</v>
      </c>
      <c r="U39" s="51" t="s">
        <v>78</v>
      </c>
      <c r="V39">
        <v>27</v>
      </c>
    </row>
    <row r="40" spans="1:22" x14ac:dyDescent="0.25">
      <c r="A40" t="s">
        <v>22</v>
      </c>
      <c r="B40" t="s">
        <v>213</v>
      </c>
      <c r="C40">
        <v>45.33</v>
      </c>
      <c r="D40">
        <v>1</v>
      </c>
      <c r="E40" t="s">
        <v>25999</v>
      </c>
      <c r="F40">
        <v>102</v>
      </c>
      <c r="G40">
        <v>0</v>
      </c>
      <c r="H40" t="s">
        <v>677</v>
      </c>
      <c r="I40" t="s">
        <v>22198</v>
      </c>
      <c r="J40" t="s">
        <v>22199</v>
      </c>
      <c r="K40" t="s">
        <v>15503</v>
      </c>
      <c r="L40" t="s">
        <v>22200</v>
      </c>
      <c r="M40" t="s">
        <v>26000</v>
      </c>
      <c r="N40" t="s">
        <v>639</v>
      </c>
      <c r="O40" t="s">
        <v>678</v>
      </c>
      <c r="P40" t="s">
        <v>23</v>
      </c>
      <c r="Q40" t="s">
        <v>679</v>
      </c>
      <c r="R40" t="s">
        <v>640</v>
      </c>
      <c r="S40" t="s">
        <v>639</v>
      </c>
      <c r="T40" t="s">
        <v>26000</v>
      </c>
      <c r="U40" s="50" t="s">
        <v>516</v>
      </c>
      <c r="V40">
        <v>2</v>
      </c>
    </row>
    <row r="41" spans="1:22" x14ac:dyDescent="0.25">
      <c r="A41" t="s">
        <v>101</v>
      </c>
      <c r="B41" t="s">
        <v>8612</v>
      </c>
      <c r="C41">
        <v>56.67</v>
      </c>
      <c r="D41">
        <v>1</v>
      </c>
      <c r="E41" t="s">
        <v>25999</v>
      </c>
      <c r="F41">
        <v>102</v>
      </c>
      <c r="G41">
        <v>0</v>
      </c>
      <c r="H41" t="s">
        <v>677</v>
      </c>
      <c r="I41" t="s">
        <v>22198</v>
      </c>
      <c r="J41" t="s">
        <v>22199</v>
      </c>
      <c r="K41" t="s">
        <v>15503</v>
      </c>
      <c r="L41" t="s">
        <v>22200</v>
      </c>
      <c r="M41" t="s">
        <v>26000</v>
      </c>
      <c r="N41" t="s">
        <v>639</v>
      </c>
      <c r="O41" t="s">
        <v>678</v>
      </c>
      <c r="P41" t="s">
        <v>23</v>
      </c>
      <c r="Q41" t="s">
        <v>679</v>
      </c>
      <c r="R41" t="s">
        <v>640</v>
      </c>
      <c r="S41" t="s">
        <v>639</v>
      </c>
      <c r="T41" t="s">
        <v>26000</v>
      </c>
      <c r="U41" s="51" t="s">
        <v>120</v>
      </c>
      <c r="V41">
        <v>2</v>
      </c>
    </row>
    <row r="42" spans="1:22" x14ac:dyDescent="0.25">
      <c r="A42" t="s">
        <v>240</v>
      </c>
      <c r="B42" t="s">
        <v>246</v>
      </c>
      <c r="C42">
        <v>159</v>
      </c>
      <c r="D42">
        <v>1</v>
      </c>
      <c r="E42" t="s">
        <v>26001</v>
      </c>
      <c r="F42">
        <v>129</v>
      </c>
      <c r="G42">
        <v>0</v>
      </c>
      <c r="H42" t="s">
        <v>637</v>
      </c>
      <c r="I42" t="s">
        <v>26002</v>
      </c>
      <c r="J42" t="s">
        <v>653</v>
      </c>
      <c r="K42" t="s">
        <v>639</v>
      </c>
      <c r="L42" t="s">
        <v>640</v>
      </c>
      <c r="M42" t="s">
        <v>26003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26004</v>
      </c>
      <c r="T42" t="s">
        <v>26003</v>
      </c>
      <c r="U42" s="50" t="s">
        <v>16</v>
      </c>
      <c r="V42">
        <v>1</v>
      </c>
    </row>
    <row r="43" spans="1:22" x14ac:dyDescent="0.25">
      <c r="A43" t="s">
        <v>601</v>
      </c>
      <c r="B43" t="s">
        <v>602</v>
      </c>
      <c r="C43">
        <v>159</v>
      </c>
      <c r="D43">
        <v>1</v>
      </c>
      <c r="E43" t="s">
        <v>26005</v>
      </c>
      <c r="F43">
        <v>139</v>
      </c>
      <c r="G43">
        <v>10</v>
      </c>
      <c r="H43" t="s">
        <v>637</v>
      </c>
      <c r="I43" t="s">
        <v>22336</v>
      </c>
      <c r="J43" t="s">
        <v>687</v>
      </c>
      <c r="K43" t="s">
        <v>639</v>
      </c>
      <c r="L43" t="s">
        <v>640</v>
      </c>
      <c r="M43" t="s">
        <v>26006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26007</v>
      </c>
      <c r="T43" t="s">
        <v>26006</v>
      </c>
      <c r="U43" s="51" t="s">
        <v>17</v>
      </c>
      <c r="V43">
        <v>1</v>
      </c>
    </row>
    <row r="44" spans="1:22" x14ac:dyDescent="0.25">
      <c r="A44" t="s">
        <v>22</v>
      </c>
      <c r="B44" t="s">
        <v>27</v>
      </c>
      <c r="C44">
        <v>0</v>
      </c>
      <c r="D44">
        <v>1</v>
      </c>
      <c r="E44" t="s">
        <v>26008</v>
      </c>
      <c r="F44">
        <v>0</v>
      </c>
      <c r="G44">
        <v>0</v>
      </c>
      <c r="H44" t="s">
        <v>637</v>
      </c>
      <c r="I44" t="s">
        <v>22174</v>
      </c>
      <c r="J44" t="s">
        <v>698</v>
      </c>
      <c r="K44" t="s">
        <v>639</v>
      </c>
      <c r="L44" t="s">
        <v>640</v>
      </c>
      <c r="M44" t="s">
        <v>26009</v>
      </c>
      <c r="N44" t="s">
        <v>639</v>
      </c>
      <c r="O44" t="s">
        <v>647</v>
      </c>
      <c r="P44" t="s">
        <v>5</v>
      </c>
      <c r="Q44" t="s">
        <v>648</v>
      </c>
      <c r="R44" t="s">
        <v>640</v>
      </c>
      <c r="S44" t="s">
        <v>639</v>
      </c>
      <c r="T44" t="s">
        <v>26009</v>
      </c>
      <c r="U44" s="50" t="s">
        <v>822</v>
      </c>
      <c r="V44">
        <v>823</v>
      </c>
    </row>
    <row r="45" spans="1:22" x14ac:dyDescent="0.25">
      <c r="A45" t="s">
        <v>241</v>
      </c>
      <c r="B45" t="s">
        <v>247</v>
      </c>
      <c r="C45">
        <v>0</v>
      </c>
      <c r="D45">
        <v>1</v>
      </c>
      <c r="E45" t="s">
        <v>26010</v>
      </c>
      <c r="F45">
        <v>0</v>
      </c>
      <c r="G45">
        <v>0</v>
      </c>
      <c r="H45" t="s">
        <v>637</v>
      </c>
      <c r="I45" t="s">
        <v>26011</v>
      </c>
      <c r="J45" t="s">
        <v>808</v>
      </c>
      <c r="K45" t="s">
        <v>639</v>
      </c>
      <c r="L45" t="s">
        <v>640</v>
      </c>
      <c r="M45" t="s">
        <v>26012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639</v>
      </c>
      <c r="T45" t="s">
        <v>26012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26013</v>
      </c>
      <c r="F46">
        <v>200</v>
      </c>
      <c r="G46">
        <v>0</v>
      </c>
      <c r="H46" t="s">
        <v>637</v>
      </c>
      <c r="I46" t="s">
        <v>26014</v>
      </c>
      <c r="J46" t="s">
        <v>646</v>
      </c>
      <c r="K46" t="s">
        <v>639</v>
      </c>
      <c r="L46" t="s">
        <v>640</v>
      </c>
      <c r="M46" t="s">
        <v>26015</v>
      </c>
      <c r="N46" t="s">
        <v>639</v>
      </c>
      <c r="O46" t="s">
        <v>641</v>
      </c>
      <c r="P46" t="s">
        <v>5</v>
      </c>
      <c r="Q46" t="s">
        <v>642</v>
      </c>
      <c r="R46" t="s">
        <v>640</v>
      </c>
      <c r="S46" t="s">
        <v>26016</v>
      </c>
      <c r="T46" t="s">
        <v>26015</v>
      </c>
    </row>
    <row r="47" spans="1:22" x14ac:dyDescent="0.25">
      <c r="A47" t="s">
        <v>77</v>
      </c>
      <c r="B47" t="s">
        <v>78</v>
      </c>
      <c r="C47">
        <v>33.333333333333336</v>
      </c>
      <c r="D47">
        <v>3</v>
      </c>
      <c r="E47" t="s">
        <v>26017</v>
      </c>
      <c r="F47">
        <v>134.99</v>
      </c>
      <c r="G47">
        <v>0</v>
      </c>
      <c r="H47" t="s">
        <v>637</v>
      </c>
      <c r="I47" t="s">
        <v>26018</v>
      </c>
      <c r="J47" t="s">
        <v>735</v>
      </c>
      <c r="K47" t="s">
        <v>639</v>
      </c>
      <c r="L47" t="s">
        <v>640</v>
      </c>
      <c r="M47" t="s">
        <v>26019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26020</v>
      </c>
      <c r="T47" t="s">
        <v>26021</v>
      </c>
    </row>
    <row r="48" spans="1:22" x14ac:dyDescent="0.25">
      <c r="A48" t="s">
        <v>77</v>
      </c>
      <c r="B48" t="s">
        <v>78</v>
      </c>
      <c r="C48">
        <v>33.333333333333336</v>
      </c>
      <c r="D48">
        <v>3</v>
      </c>
      <c r="E48" t="s">
        <v>26022</v>
      </c>
      <c r="F48">
        <v>134.99</v>
      </c>
      <c r="G48">
        <v>0</v>
      </c>
      <c r="H48" t="s">
        <v>637</v>
      </c>
      <c r="I48" t="s">
        <v>26023</v>
      </c>
      <c r="J48" t="s">
        <v>713</v>
      </c>
      <c r="K48" t="s">
        <v>639</v>
      </c>
      <c r="L48" t="s">
        <v>640</v>
      </c>
      <c r="M48" t="s">
        <v>26024</v>
      </c>
      <c r="N48" t="s">
        <v>639</v>
      </c>
      <c r="O48" t="s">
        <v>647</v>
      </c>
      <c r="P48" t="s">
        <v>5</v>
      </c>
      <c r="Q48" t="s">
        <v>648</v>
      </c>
      <c r="R48" t="s">
        <v>640</v>
      </c>
      <c r="S48" t="s">
        <v>26025</v>
      </c>
      <c r="T48" t="s">
        <v>26024</v>
      </c>
    </row>
    <row r="49" spans="1:20" x14ac:dyDescent="0.25">
      <c r="A49" t="s">
        <v>241</v>
      </c>
      <c r="B49" t="s">
        <v>247</v>
      </c>
      <c r="C49">
        <v>139</v>
      </c>
      <c r="D49">
        <v>1</v>
      </c>
      <c r="E49" t="s">
        <v>26026</v>
      </c>
      <c r="F49">
        <v>215</v>
      </c>
      <c r="G49">
        <v>0</v>
      </c>
      <c r="H49" t="s">
        <v>751</v>
      </c>
      <c r="I49" t="s">
        <v>26027</v>
      </c>
      <c r="J49" t="s">
        <v>26028</v>
      </c>
      <c r="K49" t="s">
        <v>26029</v>
      </c>
      <c r="L49" t="s">
        <v>26030</v>
      </c>
      <c r="M49" t="s">
        <v>26031</v>
      </c>
      <c r="N49" t="s">
        <v>1010</v>
      </c>
      <c r="O49" t="s">
        <v>753</v>
      </c>
      <c r="P49" t="s">
        <v>744</v>
      </c>
      <c r="Q49" t="s">
        <v>745</v>
      </c>
      <c r="R49" t="s">
        <v>640</v>
      </c>
      <c r="S49" t="s">
        <v>639</v>
      </c>
      <c r="T49" t="s">
        <v>26031</v>
      </c>
    </row>
    <row r="50" spans="1:20" x14ac:dyDescent="0.25">
      <c r="A50" t="s">
        <v>240</v>
      </c>
      <c r="B50" t="s">
        <v>246</v>
      </c>
      <c r="C50">
        <v>139</v>
      </c>
      <c r="D50">
        <v>1</v>
      </c>
      <c r="E50" t="s">
        <v>26026</v>
      </c>
      <c r="F50">
        <v>215</v>
      </c>
      <c r="G50">
        <v>0</v>
      </c>
      <c r="H50" t="s">
        <v>751</v>
      </c>
      <c r="I50" t="s">
        <v>26027</v>
      </c>
      <c r="J50" t="s">
        <v>26028</v>
      </c>
      <c r="K50" t="s">
        <v>26029</v>
      </c>
      <c r="L50" t="s">
        <v>26030</v>
      </c>
      <c r="M50" t="s">
        <v>26031</v>
      </c>
      <c r="N50" t="s">
        <v>1010</v>
      </c>
      <c r="O50" t="s">
        <v>753</v>
      </c>
      <c r="P50" t="s">
        <v>744</v>
      </c>
      <c r="Q50" t="s">
        <v>745</v>
      </c>
      <c r="R50" t="s">
        <v>640</v>
      </c>
      <c r="S50" t="s">
        <v>639</v>
      </c>
      <c r="T50" t="s">
        <v>26031</v>
      </c>
    </row>
    <row r="51" spans="1:20" x14ac:dyDescent="0.25">
      <c r="A51" t="s">
        <v>239</v>
      </c>
      <c r="B51" t="s">
        <v>245</v>
      </c>
      <c r="C51">
        <v>99</v>
      </c>
      <c r="D51">
        <v>1</v>
      </c>
      <c r="E51" t="s">
        <v>26032</v>
      </c>
      <c r="F51">
        <v>297</v>
      </c>
      <c r="G51">
        <v>0</v>
      </c>
      <c r="H51" t="s">
        <v>751</v>
      </c>
      <c r="I51" t="s">
        <v>26033</v>
      </c>
      <c r="J51" t="s">
        <v>26034</v>
      </c>
      <c r="K51" t="s">
        <v>971</v>
      </c>
      <c r="L51" t="s">
        <v>26035</v>
      </c>
      <c r="M51" t="s">
        <v>26036</v>
      </c>
      <c r="N51" t="s">
        <v>1010</v>
      </c>
      <c r="O51" t="s">
        <v>743</v>
      </c>
      <c r="P51" t="s">
        <v>744</v>
      </c>
      <c r="Q51" t="s">
        <v>745</v>
      </c>
      <c r="R51" t="s">
        <v>640</v>
      </c>
      <c r="S51" t="s">
        <v>639</v>
      </c>
      <c r="T51" t="s">
        <v>26037</v>
      </c>
    </row>
    <row r="52" spans="1:20" x14ac:dyDescent="0.25">
      <c r="A52" t="s">
        <v>240</v>
      </c>
      <c r="B52" t="s">
        <v>246</v>
      </c>
      <c r="C52">
        <v>99</v>
      </c>
      <c r="D52">
        <v>2</v>
      </c>
      <c r="E52" t="s">
        <v>26032</v>
      </c>
      <c r="F52">
        <v>297</v>
      </c>
      <c r="G52">
        <v>0</v>
      </c>
      <c r="H52" t="s">
        <v>751</v>
      </c>
      <c r="I52" t="s">
        <v>26033</v>
      </c>
      <c r="J52" t="s">
        <v>26034</v>
      </c>
      <c r="K52" t="s">
        <v>971</v>
      </c>
      <c r="L52" t="s">
        <v>26035</v>
      </c>
      <c r="M52" t="s">
        <v>26036</v>
      </c>
      <c r="N52" t="s">
        <v>1010</v>
      </c>
      <c r="O52" t="s">
        <v>743</v>
      </c>
      <c r="P52" t="s">
        <v>744</v>
      </c>
      <c r="Q52" t="s">
        <v>745</v>
      </c>
      <c r="R52" t="s">
        <v>640</v>
      </c>
      <c r="S52" t="s">
        <v>639</v>
      </c>
      <c r="T52" t="s">
        <v>26037</v>
      </c>
    </row>
    <row r="53" spans="1:20" x14ac:dyDescent="0.25">
      <c r="A53" t="s">
        <v>240</v>
      </c>
      <c r="B53" t="s">
        <v>246</v>
      </c>
      <c r="C53">
        <v>139</v>
      </c>
      <c r="D53">
        <v>1</v>
      </c>
      <c r="E53" t="s">
        <v>26038</v>
      </c>
      <c r="F53">
        <v>215</v>
      </c>
      <c r="G53">
        <v>0</v>
      </c>
      <c r="H53" t="s">
        <v>751</v>
      </c>
      <c r="I53" t="s">
        <v>26039</v>
      </c>
      <c r="J53" t="s">
        <v>26040</v>
      </c>
      <c r="K53" t="s">
        <v>761</v>
      </c>
      <c r="L53" t="s">
        <v>26041</v>
      </c>
      <c r="M53" t="s">
        <v>26042</v>
      </c>
      <c r="N53" t="s">
        <v>1010</v>
      </c>
      <c r="O53" t="s">
        <v>753</v>
      </c>
      <c r="P53" t="s">
        <v>744</v>
      </c>
      <c r="Q53" t="s">
        <v>745</v>
      </c>
      <c r="R53" t="s">
        <v>640</v>
      </c>
      <c r="S53" t="s">
        <v>639</v>
      </c>
      <c r="T53" t="s">
        <v>26042</v>
      </c>
    </row>
    <row r="54" spans="1:20" x14ac:dyDescent="0.25">
      <c r="A54" t="s">
        <v>241</v>
      </c>
      <c r="B54" t="s">
        <v>247</v>
      </c>
      <c r="C54">
        <v>139</v>
      </c>
      <c r="D54">
        <v>1</v>
      </c>
      <c r="E54" t="s">
        <v>26038</v>
      </c>
      <c r="F54">
        <v>215</v>
      </c>
      <c r="G54">
        <v>0</v>
      </c>
      <c r="H54" t="s">
        <v>751</v>
      </c>
      <c r="I54" t="s">
        <v>26039</v>
      </c>
      <c r="J54" t="s">
        <v>26040</v>
      </c>
      <c r="K54" t="s">
        <v>761</v>
      </c>
      <c r="L54" t="s">
        <v>26041</v>
      </c>
      <c r="M54" t="s">
        <v>26042</v>
      </c>
      <c r="N54" t="s">
        <v>1010</v>
      </c>
      <c r="O54" t="s">
        <v>753</v>
      </c>
      <c r="P54" t="s">
        <v>744</v>
      </c>
      <c r="Q54" t="s">
        <v>745</v>
      </c>
      <c r="R54" t="s">
        <v>640</v>
      </c>
      <c r="S54" t="s">
        <v>639</v>
      </c>
      <c r="T54" t="s">
        <v>26042</v>
      </c>
    </row>
    <row r="55" spans="1:20" x14ac:dyDescent="0.25">
      <c r="A55" t="s">
        <v>239</v>
      </c>
      <c r="B55" t="s">
        <v>245</v>
      </c>
      <c r="C55">
        <v>139</v>
      </c>
      <c r="D55">
        <v>1</v>
      </c>
      <c r="E55" t="s">
        <v>26043</v>
      </c>
      <c r="F55">
        <v>215</v>
      </c>
      <c r="G55">
        <v>0</v>
      </c>
      <c r="H55" t="s">
        <v>751</v>
      </c>
      <c r="I55" t="s">
        <v>26044</v>
      </c>
      <c r="J55" t="s">
        <v>26045</v>
      </c>
      <c r="K55" t="s">
        <v>26046</v>
      </c>
      <c r="L55" t="s">
        <v>26047</v>
      </c>
      <c r="M55" t="s">
        <v>26048</v>
      </c>
      <c r="N55" t="s">
        <v>1010</v>
      </c>
      <c r="O55" t="s">
        <v>753</v>
      </c>
      <c r="P55" t="s">
        <v>744</v>
      </c>
      <c r="Q55" t="s">
        <v>745</v>
      </c>
      <c r="R55" t="s">
        <v>640</v>
      </c>
      <c r="S55" t="s">
        <v>639</v>
      </c>
      <c r="T55" t="s">
        <v>26049</v>
      </c>
    </row>
    <row r="56" spans="1:20" x14ac:dyDescent="0.25">
      <c r="A56" t="s">
        <v>241</v>
      </c>
      <c r="B56" t="s">
        <v>247</v>
      </c>
      <c r="C56">
        <v>139</v>
      </c>
      <c r="D56">
        <v>1</v>
      </c>
      <c r="E56" t="s">
        <v>26043</v>
      </c>
      <c r="F56">
        <v>215</v>
      </c>
      <c r="G56">
        <v>0</v>
      </c>
      <c r="H56" t="s">
        <v>751</v>
      </c>
      <c r="I56" t="s">
        <v>26044</v>
      </c>
      <c r="J56" t="s">
        <v>26045</v>
      </c>
      <c r="K56" t="s">
        <v>26046</v>
      </c>
      <c r="L56" t="s">
        <v>26047</v>
      </c>
      <c r="M56" t="s">
        <v>26048</v>
      </c>
      <c r="N56" t="s">
        <v>1010</v>
      </c>
      <c r="O56" t="s">
        <v>753</v>
      </c>
      <c r="P56" t="s">
        <v>744</v>
      </c>
      <c r="Q56" t="s">
        <v>745</v>
      </c>
      <c r="R56" t="s">
        <v>640</v>
      </c>
      <c r="S56" t="s">
        <v>639</v>
      </c>
      <c r="T56" t="s">
        <v>26049</v>
      </c>
    </row>
    <row r="57" spans="1:20" x14ac:dyDescent="0.25">
      <c r="A57" t="s">
        <v>241</v>
      </c>
      <c r="B57" t="s">
        <v>247</v>
      </c>
      <c r="C57">
        <v>99</v>
      </c>
      <c r="D57">
        <v>1</v>
      </c>
      <c r="E57" t="s">
        <v>26050</v>
      </c>
      <c r="F57">
        <v>198</v>
      </c>
      <c r="G57">
        <v>0</v>
      </c>
      <c r="H57" t="s">
        <v>751</v>
      </c>
      <c r="I57" t="s">
        <v>26051</v>
      </c>
      <c r="J57" t="s">
        <v>26052</v>
      </c>
      <c r="K57" t="s">
        <v>5790</v>
      </c>
      <c r="L57" t="s">
        <v>26053</v>
      </c>
      <c r="M57" t="s">
        <v>26054</v>
      </c>
      <c r="N57" t="s">
        <v>1010</v>
      </c>
      <c r="O57" t="s">
        <v>753</v>
      </c>
      <c r="P57" t="s">
        <v>744</v>
      </c>
      <c r="Q57" t="s">
        <v>745</v>
      </c>
      <c r="R57" t="s">
        <v>640</v>
      </c>
      <c r="S57" t="s">
        <v>639</v>
      </c>
      <c r="T57" t="s">
        <v>26054</v>
      </c>
    </row>
    <row r="58" spans="1:20" x14ac:dyDescent="0.25">
      <c r="A58" t="s">
        <v>239</v>
      </c>
      <c r="B58" t="s">
        <v>245</v>
      </c>
      <c r="C58">
        <v>99</v>
      </c>
      <c r="D58">
        <v>1</v>
      </c>
      <c r="E58" t="s">
        <v>26050</v>
      </c>
      <c r="F58">
        <v>198</v>
      </c>
      <c r="G58">
        <v>0</v>
      </c>
      <c r="H58" t="s">
        <v>751</v>
      </c>
      <c r="I58" t="s">
        <v>26051</v>
      </c>
      <c r="J58" t="s">
        <v>26052</v>
      </c>
      <c r="K58" t="s">
        <v>5790</v>
      </c>
      <c r="L58" t="s">
        <v>26053</v>
      </c>
      <c r="M58" t="s">
        <v>26054</v>
      </c>
      <c r="N58" t="s">
        <v>1010</v>
      </c>
      <c r="O58" t="s">
        <v>753</v>
      </c>
      <c r="P58" t="s">
        <v>744</v>
      </c>
      <c r="Q58" t="s">
        <v>745</v>
      </c>
      <c r="R58" t="s">
        <v>640</v>
      </c>
      <c r="S58" t="s">
        <v>639</v>
      </c>
      <c r="T58" t="s">
        <v>26054</v>
      </c>
    </row>
    <row r="59" spans="1:20" x14ac:dyDescent="0.25">
      <c r="A59" t="s">
        <v>241</v>
      </c>
      <c r="B59" t="s">
        <v>247</v>
      </c>
      <c r="C59">
        <v>139</v>
      </c>
      <c r="D59">
        <v>2</v>
      </c>
      <c r="E59" t="s">
        <v>26055</v>
      </c>
      <c r="F59">
        <v>215</v>
      </c>
      <c r="G59">
        <v>0</v>
      </c>
      <c r="H59" t="s">
        <v>751</v>
      </c>
      <c r="I59" t="s">
        <v>26056</v>
      </c>
      <c r="J59" t="s">
        <v>26057</v>
      </c>
      <c r="K59" t="s">
        <v>26058</v>
      </c>
      <c r="L59" t="s">
        <v>26059</v>
      </c>
      <c r="M59" t="s">
        <v>26060</v>
      </c>
      <c r="N59" t="s">
        <v>1010</v>
      </c>
      <c r="O59" t="s">
        <v>753</v>
      </c>
      <c r="P59" t="s">
        <v>744</v>
      </c>
      <c r="Q59" t="s">
        <v>745</v>
      </c>
      <c r="R59" t="s">
        <v>640</v>
      </c>
      <c r="S59" t="s">
        <v>639</v>
      </c>
      <c r="T59" t="s">
        <v>26060</v>
      </c>
    </row>
    <row r="60" spans="1:20" x14ac:dyDescent="0.25">
      <c r="A60" t="s">
        <v>239</v>
      </c>
      <c r="B60" t="s">
        <v>245</v>
      </c>
      <c r="C60">
        <v>139</v>
      </c>
      <c r="D60">
        <v>4</v>
      </c>
      <c r="E60" t="s">
        <v>26061</v>
      </c>
      <c r="F60">
        <v>430</v>
      </c>
      <c r="G60">
        <v>0</v>
      </c>
      <c r="H60" t="s">
        <v>751</v>
      </c>
      <c r="I60" t="s">
        <v>2401</v>
      </c>
      <c r="J60" t="s">
        <v>2402</v>
      </c>
      <c r="K60" t="s">
        <v>863</v>
      </c>
      <c r="L60" t="s">
        <v>2403</v>
      </c>
      <c r="M60" t="s">
        <v>26060</v>
      </c>
      <c r="N60" t="s">
        <v>1010</v>
      </c>
      <c r="O60" t="s">
        <v>753</v>
      </c>
      <c r="P60" t="s">
        <v>744</v>
      </c>
      <c r="Q60" t="s">
        <v>745</v>
      </c>
      <c r="R60" t="s">
        <v>640</v>
      </c>
      <c r="S60" t="s">
        <v>26062</v>
      </c>
      <c r="T60" t="s">
        <v>26060</v>
      </c>
    </row>
    <row r="61" spans="1:20" x14ac:dyDescent="0.25">
      <c r="A61" t="s">
        <v>241</v>
      </c>
      <c r="B61" t="s">
        <v>247</v>
      </c>
      <c r="C61">
        <v>139</v>
      </c>
      <c r="D61">
        <v>1</v>
      </c>
      <c r="E61" t="s">
        <v>26063</v>
      </c>
      <c r="F61">
        <v>215</v>
      </c>
      <c r="G61">
        <v>0</v>
      </c>
      <c r="H61" t="s">
        <v>751</v>
      </c>
      <c r="I61" t="s">
        <v>26064</v>
      </c>
      <c r="J61" t="s">
        <v>26065</v>
      </c>
      <c r="K61" t="s">
        <v>10426</v>
      </c>
      <c r="L61" t="s">
        <v>26066</v>
      </c>
      <c r="M61" t="s">
        <v>26067</v>
      </c>
      <c r="N61" t="s">
        <v>1010</v>
      </c>
      <c r="O61" t="s">
        <v>753</v>
      </c>
      <c r="P61" t="s">
        <v>744</v>
      </c>
      <c r="Q61" t="s">
        <v>745</v>
      </c>
      <c r="R61" t="s">
        <v>640</v>
      </c>
      <c r="S61" t="s">
        <v>639</v>
      </c>
      <c r="T61" t="s">
        <v>26067</v>
      </c>
    </row>
    <row r="62" spans="1:20" x14ac:dyDescent="0.25">
      <c r="A62" t="s">
        <v>240</v>
      </c>
      <c r="B62" t="s">
        <v>246</v>
      </c>
      <c r="C62">
        <v>139</v>
      </c>
      <c r="D62">
        <v>1</v>
      </c>
      <c r="E62" t="s">
        <v>26063</v>
      </c>
      <c r="F62">
        <v>215</v>
      </c>
      <c r="G62">
        <v>0</v>
      </c>
      <c r="H62" t="s">
        <v>751</v>
      </c>
      <c r="I62" t="s">
        <v>26064</v>
      </c>
      <c r="J62" t="s">
        <v>26065</v>
      </c>
      <c r="K62" t="s">
        <v>10426</v>
      </c>
      <c r="L62" t="s">
        <v>26066</v>
      </c>
      <c r="M62" t="s">
        <v>26067</v>
      </c>
      <c r="N62" t="s">
        <v>1010</v>
      </c>
      <c r="O62" t="s">
        <v>753</v>
      </c>
      <c r="P62" t="s">
        <v>744</v>
      </c>
      <c r="Q62" t="s">
        <v>745</v>
      </c>
      <c r="R62" t="s">
        <v>640</v>
      </c>
      <c r="S62" t="s">
        <v>639</v>
      </c>
      <c r="T62" t="s">
        <v>26067</v>
      </c>
    </row>
    <row r="63" spans="1:20" x14ac:dyDescent="0.25">
      <c r="A63" t="s">
        <v>77</v>
      </c>
      <c r="B63" t="s">
        <v>78</v>
      </c>
      <c r="C63">
        <v>48</v>
      </c>
      <c r="D63">
        <v>2</v>
      </c>
      <c r="E63" t="s">
        <v>26068</v>
      </c>
      <c r="F63">
        <v>96</v>
      </c>
      <c r="G63">
        <v>0</v>
      </c>
      <c r="H63" t="s">
        <v>649</v>
      </c>
      <c r="I63" t="s">
        <v>16053</v>
      </c>
      <c r="J63" t="s">
        <v>26069</v>
      </c>
      <c r="K63" t="s">
        <v>8337</v>
      </c>
      <c r="L63" t="s">
        <v>9343</v>
      </c>
      <c r="M63" t="s">
        <v>26070</v>
      </c>
      <c r="N63" t="s">
        <v>639</v>
      </c>
      <c r="O63" t="s">
        <v>651</v>
      </c>
      <c r="P63" t="s">
        <v>26</v>
      </c>
      <c r="Q63" t="s">
        <v>652</v>
      </c>
      <c r="R63" t="s">
        <v>640</v>
      </c>
      <c r="S63" t="s">
        <v>26071</v>
      </c>
      <c r="T63" t="s">
        <v>26070</v>
      </c>
    </row>
    <row r="64" spans="1:20" x14ac:dyDescent="0.25">
      <c r="A64" t="s">
        <v>240</v>
      </c>
      <c r="B64" t="s">
        <v>246</v>
      </c>
      <c r="C64">
        <v>99</v>
      </c>
      <c r="D64">
        <v>2</v>
      </c>
      <c r="E64" t="s">
        <v>26072</v>
      </c>
      <c r="F64">
        <v>396</v>
      </c>
      <c r="G64">
        <v>0</v>
      </c>
      <c r="H64" t="s">
        <v>751</v>
      </c>
      <c r="I64" t="s">
        <v>16087</v>
      </c>
      <c r="J64" t="s">
        <v>16088</v>
      </c>
      <c r="K64" t="s">
        <v>1016</v>
      </c>
      <c r="L64" t="s">
        <v>16089</v>
      </c>
      <c r="M64" t="s">
        <v>26073</v>
      </c>
      <c r="N64" t="s">
        <v>1010</v>
      </c>
      <c r="O64" t="s">
        <v>743</v>
      </c>
      <c r="P64" t="s">
        <v>744</v>
      </c>
      <c r="Q64" t="s">
        <v>745</v>
      </c>
      <c r="R64" t="s">
        <v>640</v>
      </c>
      <c r="S64" t="s">
        <v>639</v>
      </c>
      <c r="T64" t="s">
        <v>26074</v>
      </c>
    </row>
    <row r="65" spans="1:20" x14ac:dyDescent="0.25">
      <c r="A65" t="s">
        <v>601</v>
      </c>
      <c r="B65" t="s">
        <v>602</v>
      </c>
      <c r="C65">
        <v>99</v>
      </c>
      <c r="D65">
        <v>2</v>
      </c>
      <c r="E65" t="s">
        <v>26072</v>
      </c>
      <c r="F65">
        <v>396</v>
      </c>
      <c r="G65">
        <v>0</v>
      </c>
      <c r="H65" t="s">
        <v>751</v>
      </c>
      <c r="I65" t="s">
        <v>16087</v>
      </c>
      <c r="J65" t="s">
        <v>16088</v>
      </c>
      <c r="K65" t="s">
        <v>1016</v>
      </c>
      <c r="L65" t="s">
        <v>16089</v>
      </c>
      <c r="M65" t="s">
        <v>26073</v>
      </c>
      <c r="N65" t="s">
        <v>1010</v>
      </c>
      <c r="O65" t="s">
        <v>743</v>
      </c>
      <c r="P65" t="s">
        <v>744</v>
      </c>
      <c r="Q65" t="s">
        <v>745</v>
      </c>
      <c r="R65" t="s">
        <v>640</v>
      </c>
      <c r="S65" t="s">
        <v>639</v>
      </c>
      <c r="T65" t="s">
        <v>26074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26075</v>
      </c>
      <c r="F66">
        <v>100</v>
      </c>
      <c r="G66">
        <v>0</v>
      </c>
      <c r="H66" t="s">
        <v>637</v>
      </c>
      <c r="I66" t="s">
        <v>26076</v>
      </c>
      <c r="J66" t="s">
        <v>719</v>
      </c>
      <c r="K66" t="s">
        <v>639</v>
      </c>
      <c r="L66" t="s">
        <v>640</v>
      </c>
      <c r="M66" t="s">
        <v>26074</v>
      </c>
      <c r="N66" t="s">
        <v>639</v>
      </c>
      <c r="O66" t="s">
        <v>647</v>
      </c>
      <c r="P66" t="s">
        <v>5</v>
      </c>
      <c r="Q66" t="s">
        <v>648</v>
      </c>
      <c r="R66" t="s">
        <v>640</v>
      </c>
      <c r="S66" t="s">
        <v>26077</v>
      </c>
      <c r="T66" t="s">
        <v>26078</v>
      </c>
    </row>
    <row r="67" spans="1:20" x14ac:dyDescent="0.25">
      <c r="A67" t="s">
        <v>240</v>
      </c>
      <c r="B67" t="s">
        <v>246</v>
      </c>
      <c r="C67">
        <v>99</v>
      </c>
      <c r="D67">
        <v>1</v>
      </c>
      <c r="E67" t="s">
        <v>26079</v>
      </c>
      <c r="F67">
        <v>99</v>
      </c>
      <c r="G67">
        <v>0</v>
      </c>
      <c r="H67" t="s">
        <v>751</v>
      </c>
      <c r="I67" t="s">
        <v>26080</v>
      </c>
      <c r="J67" t="s">
        <v>26081</v>
      </c>
      <c r="K67" t="s">
        <v>1105</v>
      </c>
      <c r="L67" t="s">
        <v>26082</v>
      </c>
      <c r="M67" t="s">
        <v>26078</v>
      </c>
      <c r="N67" t="s">
        <v>1010</v>
      </c>
      <c r="O67" t="s">
        <v>753</v>
      </c>
      <c r="P67" t="s">
        <v>744</v>
      </c>
      <c r="Q67" t="s">
        <v>745</v>
      </c>
      <c r="R67" t="s">
        <v>640</v>
      </c>
      <c r="S67" t="s">
        <v>26083</v>
      </c>
      <c r="T67" t="s">
        <v>26078</v>
      </c>
    </row>
    <row r="68" spans="1:20" x14ac:dyDescent="0.25">
      <c r="A68" t="s">
        <v>77</v>
      </c>
      <c r="B68" t="s">
        <v>78</v>
      </c>
      <c r="C68">
        <v>27.5</v>
      </c>
      <c r="D68">
        <v>4</v>
      </c>
      <c r="E68" t="s">
        <v>26084</v>
      </c>
      <c r="F68">
        <v>269</v>
      </c>
      <c r="G68">
        <v>104</v>
      </c>
      <c r="H68" t="s">
        <v>649</v>
      </c>
      <c r="I68" t="s">
        <v>21201</v>
      </c>
      <c r="J68" t="s">
        <v>21202</v>
      </c>
      <c r="K68" t="s">
        <v>21203</v>
      </c>
      <c r="L68" t="s">
        <v>4076</v>
      </c>
      <c r="M68" t="s">
        <v>26085</v>
      </c>
      <c r="N68" t="s">
        <v>639</v>
      </c>
      <c r="O68" t="s">
        <v>656</v>
      </c>
      <c r="P68" t="s">
        <v>26</v>
      </c>
      <c r="Q68" t="s">
        <v>652</v>
      </c>
      <c r="R68" t="s">
        <v>640</v>
      </c>
      <c r="S68" t="s">
        <v>26086</v>
      </c>
      <c r="T68" t="s">
        <v>26087</v>
      </c>
    </row>
    <row r="69" spans="1:20" x14ac:dyDescent="0.25">
      <c r="A69" t="s">
        <v>241</v>
      </c>
      <c r="B69" t="s">
        <v>247</v>
      </c>
      <c r="C69">
        <v>159</v>
      </c>
      <c r="D69">
        <v>1</v>
      </c>
      <c r="E69" t="s">
        <v>26088</v>
      </c>
      <c r="F69">
        <v>99</v>
      </c>
      <c r="G69">
        <v>0</v>
      </c>
      <c r="H69" t="s">
        <v>637</v>
      </c>
      <c r="I69" t="s">
        <v>26089</v>
      </c>
      <c r="J69" t="s">
        <v>653</v>
      </c>
      <c r="K69" t="s">
        <v>639</v>
      </c>
      <c r="L69" t="s">
        <v>640</v>
      </c>
      <c r="M69" t="s">
        <v>26090</v>
      </c>
      <c r="N69" t="s">
        <v>639</v>
      </c>
      <c r="O69" t="s">
        <v>641</v>
      </c>
      <c r="P69" t="s">
        <v>5</v>
      </c>
      <c r="Q69" t="s">
        <v>642</v>
      </c>
      <c r="R69" t="s">
        <v>640</v>
      </c>
      <c r="S69" t="s">
        <v>639</v>
      </c>
      <c r="T69" t="s">
        <v>26090</v>
      </c>
    </row>
    <row r="70" spans="1:20" x14ac:dyDescent="0.25">
      <c r="A70" t="s">
        <v>22</v>
      </c>
      <c r="B70" t="s">
        <v>27</v>
      </c>
      <c r="C70">
        <v>120</v>
      </c>
      <c r="D70">
        <v>2</v>
      </c>
      <c r="E70" t="s">
        <v>26091</v>
      </c>
      <c r="F70">
        <v>200</v>
      </c>
      <c r="G70">
        <v>0</v>
      </c>
      <c r="H70" t="s">
        <v>637</v>
      </c>
      <c r="I70" t="s">
        <v>26092</v>
      </c>
      <c r="J70" t="s">
        <v>654</v>
      </c>
      <c r="K70" t="s">
        <v>639</v>
      </c>
      <c r="L70" t="s">
        <v>640</v>
      </c>
      <c r="M70" t="s">
        <v>26093</v>
      </c>
      <c r="N70" t="s">
        <v>639</v>
      </c>
      <c r="O70" t="s">
        <v>647</v>
      </c>
      <c r="P70" t="s">
        <v>5</v>
      </c>
      <c r="Q70" t="s">
        <v>648</v>
      </c>
      <c r="R70" t="s">
        <v>640</v>
      </c>
      <c r="S70" t="s">
        <v>639</v>
      </c>
      <c r="T70" t="s">
        <v>26094</v>
      </c>
    </row>
    <row r="71" spans="1:20" x14ac:dyDescent="0.25">
      <c r="A71" t="s">
        <v>22</v>
      </c>
      <c r="B71" t="s">
        <v>27</v>
      </c>
      <c r="C71">
        <v>66.333333333333329</v>
      </c>
      <c r="D71">
        <v>3</v>
      </c>
      <c r="E71" t="s">
        <v>26095</v>
      </c>
      <c r="F71">
        <v>197</v>
      </c>
      <c r="G71">
        <v>0</v>
      </c>
      <c r="H71" t="s">
        <v>637</v>
      </c>
      <c r="I71" t="s">
        <v>26096</v>
      </c>
      <c r="J71" t="s">
        <v>697</v>
      </c>
      <c r="K71" t="s">
        <v>639</v>
      </c>
      <c r="L71" t="s">
        <v>640</v>
      </c>
      <c r="M71" t="s">
        <v>26097</v>
      </c>
      <c r="N71" t="s">
        <v>639</v>
      </c>
      <c r="O71" t="s">
        <v>641</v>
      </c>
      <c r="P71" t="s">
        <v>5</v>
      </c>
      <c r="Q71" t="s">
        <v>642</v>
      </c>
      <c r="R71" t="s">
        <v>640</v>
      </c>
      <c r="S71" t="s">
        <v>639</v>
      </c>
      <c r="T71" t="s">
        <v>26097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26098</v>
      </c>
      <c r="F72">
        <v>200</v>
      </c>
      <c r="G72">
        <v>0</v>
      </c>
      <c r="H72" t="s">
        <v>637</v>
      </c>
      <c r="I72" t="s">
        <v>1075</v>
      </c>
      <c r="J72" t="s">
        <v>699</v>
      </c>
      <c r="K72" t="s">
        <v>639</v>
      </c>
      <c r="L72" t="s">
        <v>640</v>
      </c>
      <c r="M72" t="s">
        <v>26099</v>
      </c>
      <c r="N72" t="s">
        <v>639</v>
      </c>
      <c r="O72" t="s">
        <v>641</v>
      </c>
      <c r="P72" t="s">
        <v>5</v>
      </c>
      <c r="Q72" t="s">
        <v>642</v>
      </c>
      <c r="R72" t="s">
        <v>640</v>
      </c>
      <c r="S72" t="s">
        <v>26100</v>
      </c>
      <c r="T72" t="s">
        <v>26099</v>
      </c>
    </row>
    <row r="73" spans="1:20" x14ac:dyDescent="0.25">
      <c r="A73" t="s">
        <v>239</v>
      </c>
      <c r="B73" t="s">
        <v>245</v>
      </c>
      <c r="C73">
        <v>159</v>
      </c>
      <c r="D73">
        <v>1</v>
      </c>
      <c r="E73" t="s">
        <v>26101</v>
      </c>
      <c r="F73">
        <v>129</v>
      </c>
      <c r="G73">
        <v>0</v>
      </c>
      <c r="H73" t="s">
        <v>637</v>
      </c>
      <c r="I73" t="s">
        <v>26102</v>
      </c>
      <c r="J73" t="s">
        <v>689</v>
      </c>
      <c r="K73" t="s">
        <v>639</v>
      </c>
      <c r="L73" t="s">
        <v>640</v>
      </c>
      <c r="M73" t="s">
        <v>26103</v>
      </c>
      <c r="N73" t="s">
        <v>639</v>
      </c>
      <c r="O73" t="s">
        <v>641</v>
      </c>
      <c r="P73" t="s">
        <v>5</v>
      </c>
      <c r="Q73" t="s">
        <v>642</v>
      </c>
      <c r="R73" t="s">
        <v>640</v>
      </c>
      <c r="S73" t="s">
        <v>26104</v>
      </c>
      <c r="T73" t="s">
        <v>26103</v>
      </c>
    </row>
    <row r="74" spans="1:20" x14ac:dyDescent="0.25">
      <c r="A74" t="s">
        <v>101</v>
      </c>
      <c r="B74" t="s">
        <v>12585</v>
      </c>
      <c r="C74">
        <v>120</v>
      </c>
      <c r="D74">
        <v>1</v>
      </c>
      <c r="E74" t="s">
        <v>26105</v>
      </c>
      <c r="F74">
        <v>100</v>
      </c>
      <c r="G74">
        <v>0</v>
      </c>
      <c r="H74" t="s">
        <v>637</v>
      </c>
      <c r="I74" t="s">
        <v>26106</v>
      </c>
      <c r="J74" t="s">
        <v>685</v>
      </c>
      <c r="K74" t="s">
        <v>639</v>
      </c>
      <c r="L74" t="s">
        <v>640</v>
      </c>
      <c r="M74" t="s">
        <v>26103</v>
      </c>
      <c r="N74" t="s">
        <v>639</v>
      </c>
      <c r="O74" t="s">
        <v>647</v>
      </c>
      <c r="P74" t="s">
        <v>5</v>
      </c>
      <c r="Q74" t="s">
        <v>648</v>
      </c>
      <c r="R74" t="s">
        <v>640</v>
      </c>
      <c r="S74" t="s">
        <v>639</v>
      </c>
      <c r="T74" t="s">
        <v>26103</v>
      </c>
    </row>
    <row r="75" spans="1:20" x14ac:dyDescent="0.25">
      <c r="A75" t="s">
        <v>22</v>
      </c>
      <c r="B75" t="s">
        <v>27</v>
      </c>
      <c r="C75">
        <v>66.333333333333329</v>
      </c>
      <c r="D75">
        <v>3</v>
      </c>
      <c r="E75" t="s">
        <v>26107</v>
      </c>
      <c r="F75">
        <v>197</v>
      </c>
      <c r="G75">
        <v>0</v>
      </c>
      <c r="H75" t="s">
        <v>637</v>
      </c>
      <c r="I75" t="s">
        <v>26108</v>
      </c>
      <c r="J75" t="s">
        <v>756</v>
      </c>
      <c r="K75" t="s">
        <v>639</v>
      </c>
      <c r="L75" t="s">
        <v>640</v>
      </c>
      <c r="M75" t="s">
        <v>26109</v>
      </c>
      <c r="N75" t="s">
        <v>639</v>
      </c>
      <c r="O75" t="s">
        <v>647</v>
      </c>
      <c r="P75" t="s">
        <v>5</v>
      </c>
      <c r="Q75" t="s">
        <v>648</v>
      </c>
      <c r="R75" t="s">
        <v>640</v>
      </c>
      <c r="S75" t="s">
        <v>639</v>
      </c>
      <c r="T75" t="s">
        <v>26110</v>
      </c>
    </row>
    <row r="76" spans="1:20" x14ac:dyDescent="0.25">
      <c r="A76" t="s">
        <v>239</v>
      </c>
      <c r="B76" t="s">
        <v>742</v>
      </c>
      <c r="C76">
        <v>87.2</v>
      </c>
      <c r="D76">
        <v>1</v>
      </c>
      <c r="E76" t="s">
        <v>26111</v>
      </c>
      <c r="F76">
        <v>174.4</v>
      </c>
      <c r="G76">
        <v>0</v>
      </c>
      <c r="H76" t="s">
        <v>677</v>
      </c>
      <c r="I76" t="s">
        <v>24093</v>
      </c>
      <c r="J76" t="s">
        <v>24094</v>
      </c>
      <c r="K76" t="s">
        <v>971</v>
      </c>
      <c r="L76" t="s">
        <v>24095</v>
      </c>
      <c r="M76" t="s">
        <v>26112</v>
      </c>
      <c r="N76" t="s">
        <v>639</v>
      </c>
      <c r="O76" t="s">
        <v>678</v>
      </c>
      <c r="P76" t="s">
        <v>23</v>
      </c>
      <c r="Q76" t="s">
        <v>679</v>
      </c>
      <c r="R76" t="s">
        <v>640</v>
      </c>
      <c r="S76" t="s">
        <v>639</v>
      </c>
      <c r="T76" t="s">
        <v>26112</v>
      </c>
    </row>
    <row r="77" spans="1:20" x14ac:dyDescent="0.25">
      <c r="A77" t="s">
        <v>240</v>
      </c>
      <c r="B77" t="s">
        <v>742</v>
      </c>
      <c r="C77">
        <v>87.2</v>
      </c>
      <c r="D77">
        <v>1</v>
      </c>
      <c r="E77" t="s">
        <v>26111</v>
      </c>
      <c r="F77">
        <v>174.4</v>
      </c>
      <c r="G77">
        <v>0</v>
      </c>
      <c r="H77" t="s">
        <v>677</v>
      </c>
      <c r="I77" t="s">
        <v>24093</v>
      </c>
      <c r="J77" t="s">
        <v>24094</v>
      </c>
      <c r="K77" t="s">
        <v>971</v>
      </c>
      <c r="L77" t="s">
        <v>24095</v>
      </c>
      <c r="M77" t="s">
        <v>26112</v>
      </c>
      <c r="N77" t="s">
        <v>639</v>
      </c>
      <c r="O77" t="s">
        <v>678</v>
      </c>
      <c r="P77" t="s">
        <v>23</v>
      </c>
      <c r="Q77" t="s">
        <v>679</v>
      </c>
      <c r="R77" t="s">
        <v>640</v>
      </c>
      <c r="S77" t="s">
        <v>639</v>
      </c>
      <c r="T77" t="s">
        <v>26112</v>
      </c>
    </row>
    <row r="78" spans="1:20" x14ac:dyDescent="0.25">
      <c r="A78" t="s">
        <v>239</v>
      </c>
      <c r="B78" t="s">
        <v>245</v>
      </c>
      <c r="C78">
        <v>159</v>
      </c>
      <c r="D78">
        <v>1</v>
      </c>
      <c r="E78" t="s">
        <v>26113</v>
      </c>
      <c r="F78">
        <v>115</v>
      </c>
      <c r="G78">
        <v>16</v>
      </c>
      <c r="H78" t="s">
        <v>637</v>
      </c>
      <c r="I78" t="s">
        <v>26114</v>
      </c>
      <c r="J78" t="s">
        <v>674</v>
      </c>
      <c r="K78" t="s">
        <v>639</v>
      </c>
      <c r="L78" t="s">
        <v>640</v>
      </c>
      <c r="M78" t="s">
        <v>26115</v>
      </c>
      <c r="N78" t="s">
        <v>639</v>
      </c>
      <c r="O78" t="s">
        <v>641</v>
      </c>
      <c r="P78" t="s">
        <v>5</v>
      </c>
      <c r="Q78" t="s">
        <v>642</v>
      </c>
      <c r="R78" t="s">
        <v>640</v>
      </c>
      <c r="S78" t="s">
        <v>26116</v>
      </c>
      <c r="T78" t="s">
        <v>26115</v>
      </c>
    </row>
    <row r="79" spans="1:20" x14ac:dyDescent="0.25">
      <c r="A79" t="s">
        <v>241</v>
      </c>
      <c r="B79" t="s">
        <v>247</v>
      </c>
      <c r="C79">
        <v>159</v>
      </c>
      <c r="D79">
        <v>1</v>
      </c>
      <c r="E79" t="s">
        <v>26117</v>
      </c>
      <c r="F79">
        <v>99</v>
      </c>
      <c r="G79">
        <v>0</v>
      </c>
      <c r="H79" t="s">
        <v>637</v>
      </c>
      <c r="I79" t="s">
        <v>26118</v>
      </c>
      <c r="J79" t="s">
        <v>704</v>
      </c>
      <c r="K79" t="s">
        <v>639</v>
      </c>
      <c r="L79" t="s">
        <v>640</v>
      </c>
      <c r="M79" t="s">
        <v>26119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639</v>
      </c>
      <c r="T79" t="s">
        <v>26119</v>
      </c>
    </row>
    <row r="80" spans="1:20" x14ac:dyDescent="0.25">
      <c r="A80" t="s">
        <v>240</v>
      </c>
      <c r="B80" t="s">
        <v>246</v>
      </c>
      <c r="C80">
        <v>159</v>
      </c>
      <c r="D80">
        <v>1</v>
      </c>
      <c r="E80" t="s">
        <v>26120</v>
      </c>
      <c r="F80">
        <v>297</v>
      </c>
      <c r="G80">
        <v>0</v>
      </c>
      <c r="H80" t="s">
        <v>637</v>
      </c>
      <c r="I80" t="s">
        <v>14312</v>
      </c>
      <c r="J80" t="s">
        <v>715</v>
      </c>
      <c r="K80" t="s">
        <v>639</v>
      </c>
      <c r="L80" t="s">
        <v>640</v>
      </c>
      <c r="M80" t="s">
        <v>26119</v>
      </c>
      <c r="N80" t="s">
        <v>639</v>
      </c>
      <c r="O80" t="s">
        <v>641</v>
      </c>
      <c r="P80" t="s">
        <v>5</v>
      </c>
      <c r="Q80" t="s">
        <v>642</v>
      </c>
      <c r="R80" t="s">
        <v>640</v>
      </c>
      <c r="S80" t="s">
        <v>26121</v>
      </c>
      <c r="T80" t="s">
        <v>26119</v>
      </c>
    </row>
    <row r="81" spans="1:20" x14ac:dyDescent="0.25">
      <c r="A81" t="s">
        <v>241</v>
      </c>
      <c r="B81" t="s">
        <v>247</v>
      </c>
      <c r="C81">
        <v>159</v>
      </c>
      <c r="D81">
        <v>1</v>
      </c>
      <c r="E81" t="s">
        <v>26120</v>
      </c>
      <c r="F81">
        <v>297</v>
      </c>
      <c r="G81">
        <v>0</v>
      </c>
      <c r="H81" t="s">
        <v>637</v>
      </c>
      <c r="I81" t="s">
        <v>14312</v>
      </c>
      <c r="J81" t="s">
        <v>715</v>
      </c>
      <c r="K81" t="s">
        <v>639</v>
      </c>
      <c r="L81" t="s">
        <v>640</v>
      </c>
      <c r="M81" t="s">
        <v>26119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26121</v>
      </c>
      <c r="T81" t="s">
        <v>26119</v>
      </c>
    </row>
    <row r="82" spans="1:20" x14ac:dyDescent="0.25">
      <c r="A82" t="s">
        <v>601</v>
      </c>
      <c r="B82" t="s">
        <v>602</v>
      </c>
      <c r="C82">
        <v>159</v>
      </c>
      <c r="D82">
        <v>1</v>
      </c>
      <c r="E82" t="s">
        <v>26120</v>
      </c>
      <c r="F82">
        <v>297</v>
      </c>
      <c r="G82">
        <v>0</v>
      </c>
      <c r="H82" t="s">
        <v>637</v>
      </c>
      <c r="I82" t="s">
        <v>14312</v>
      </c>
      <c r="J82" t="s">
        <v>715</v>
      </c>
      <c r="K82" t="s">
        <v>639</v>
      </c>
      <c r="L82" t="s">
        <v>640</v>
      </c>
      <c r="M82" t="s">
        <v>26119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26121</v>
      </c>
      <c r="T82" t="s">
        <v>26119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26122</v>
      </c>
      <c r="F83">
        <v>397</v>
      </c>
      <c r="G83">
        <v>0</v>
      </c>
      <c r="H83" t="s">
        <v>637</v>
      </c>
      <c r="I83" t="s">
        <v>26123</v>
      </c>
      <c r="J83" t="s">
        <v>686</v>
      </c>
      <c r="K83" t="s">
        <v>639</v>
      </c>
      <c r="L83" t="s">
        <v>640</v>
      </c>
      <c r="M83" t="s">
        <v>26124</v>
      </c>
      <c r="N83" t="s">
        <v>639</v>
      </c>
      <c r="O83" t="s">
        <v>647</v>
      </c>
      <c r="P83" t="s">
        <v>5</v>
      </c>
      <c r="Q83" t="s">
        <v>648</v>
      </c>
      <c r="R83" t="s">
        <v>640</v>
      </c>
      <c r="S83" t="s">
        <v>639</v>
      </c>
      <c r="T83" t="s">
        <v>26125</v>
      </c>
    </row>
    <row r="84" spans="1:20" x14ac:dyDescent="0.25">
      <c r="A84" t="s">
        <v>22</v>
      </c>
      <c r="B84" t="s">
        <v>27</v>
      </c>
      <c r="C84">
        <v>66.333333333333329</v>
      </c>
      <c r="D84">
        <v>3</v>
      </c>
      <c r="E84" t="s">
        <v>26122</v>
      </c>
      <c r="F84">
        <v>397</v>
      </c>
      <c r="G84">
        <v>0</v>
      </c>
      <c r="H84" t="s">
        <v>637</v>
      </c>
      <c r="I84" t="s">
        <v>26123</v>
      </c>
      <c r="J84" t="s">
        <v>686</v>
      </c>
      <c r="K84" t="s">
        <v>639</v>
      </c>
      <c r="L84" t="s">
        <v>640</v>
      </c>
      <c r="M84" t="s">
        <v>26124</v>
      </c>
      <c r="N84" t="s">
        <v>639</v>
      </c>
      <c r="O84" t="s">
        <v>647</v>
      </c>
      <c r="P84" t="s">
        <v>5</v>
      </c>
      <c r="Q84" t="s">
        <v>648</v>
      </c>
      <c r="R84" t="s">
        <v>640</v>
      </c>
      <c r="S84" t="s">
        <v>639</v>
      </c>
      <c r="T84" t="s">
        <v>26125</v>
      </c>
    </row>
    <row r="85" spans="1:20" x14ac:dyDescent="0.25">
      <c r="A85" t="s">
        <v>239</v>
      </c>
      <c r="B85" t="s">
        <v>742</v>
      </c>
      <c r="C85">
        <v>56.83</v>
      </c>
      <c r="D85">
        <v>1</v>
      </c>
      <c r="E85" t="s">
        <v>26126</v>
      </c>
      <c r="F85">
        <v>64.83</v>
      </c>
      <c r="G85">
        <v>8</v>
      </c>
      <c r="H85" t="s">
        <v>677</v>
      </c>
      <c r="I85" t="s">
        <v>26127</v>
      </c>
      <c r="J85" t="s">
        <v>26128</v>
      </c>
      <c r="K85" t="s">
        <v>912</v>
      </c>
      <c r="L85" t="s">
        <v>1121</v>
      </c>
      <c r="M85" t="s">
        <v>26125</v>
      </c>
      <c r="N85" t="s">
        <v>639</v>
      </c>
      <c r="O85" t="s">
        <v>678</v>
      </c>
      <c r="P85" t="s">
        <v>23</v>
      </c>
      <c r="Q85" t="s">
        <v>679</v>
      </c>
      <c r="R85" t="s">
        <v>640</v>
      </c>
      <c r="S85" t="s">
        <v>26129</v>
      </c>
      <c r="T85" t="s">
        <v>26125</v>
      </c>
    </row>
    <row r="86" spans="1:20" x14ac:dyDescent="0.25">
      <c r="A86" t="s">
        <v>22</v>
      </c>
      <c r="B86" t="s">
        <v>27</v>
      </c>
      <c r="C86">
        <v>69.900000000000006</v>
      </c>
      <c r="D86">
        <v>10</v>
      </c>
      <c r="E86" t="s">
        <v>26130</v>
      </c>
      <c r="F86">
        <v>800</v>
      </c>
      <c r="G86">
        <v>0</v>
      </c>
      <c r="H86" t="s">
        <v>649</v>
      </c>
      <c r="I86" t="s">
        <v>18141</v>
      </c>
      <c r="J86" t="s">
        <v>26131</v>
      </c>
      <c r="K86" t="s">
        <v>26132</v>
      </c>
      <c r="L86" t="s">
        <v>801</v>
      </c>
      <c r="M86" t="s">
        <v>26133</v>
      </c>
      <c r="N86" t="s">
        <v>639</v>
      </c>
      <c r="O86" t="s">
        <v>651</v>
      </c>
      <c r="P86" t="s">
        <v>26</v>
      </c>
      <c r="Q86" t="s">
        <v>652</v>
      </c>
      <c r="R86" t="s">
        <v>640</v>
      </c>
      <c r="S86" t="s">
        <v>639</v>
      </c>
      <c r="T86" t="s">
        <v>26133</v>
      </c>
    </row>
    <row r="87" spans="1:20" x14ac:dyDescent="0.25">
      <c r="A87" t="s">
        <v>147</v>
      </c>
      <c r="B87" t="s">
        <v>148</v>
      </c>
      <c r="C87">
        <v>50</v>
      </c>
      <c r="D87">
        <v>6</v>
      </c>
      <c r="E87" t="s">
        <v>26134</v>
      </c>
      <c r="F87">
        <v>200</v>
      </c>
      <c r="G87">
        <v>0</v>
      </c>
      <c r="H87" t="s">
        <v>637</v>
      </c>
      <c r="I87" t="s">
        <v>26135</v>
      </c>
      <c r="J87" t="s">
        <v>681</v>
      </c>
      <c r="K87" t="s">
        <v>639</v>
      </c>
      <c r="L87" t="s">
        <v>640</v>
      </c>
      <c r="M87" t="s">
        <v>26136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26137</v>
      </c>
      <c r="T87" t="s">
        <v>26136</v>
      </c>
    </row>
    <row r="88" spans="1:20" x14ac:dyDescent="0.25">
      <c r="A88" t="s">
        <v>239</v>
      </c>
      <c r="B88" t="s">
        <v>26138</v>
      </c>
      <c r="C88">
        <v>108.45</v>
      </c>
      <c r="D88">
        <v>2</v>
      </c>
      <c r="E88" t="s">
        <v>26139</v>
      </c>
      <c r="F88">
        <v>266.89999999999998</v>
      </c>
      <c r="G88">
        <v>50</v>
      </c>
      <c r="H88" t="s">
        <v>649</v>
      </c>
      <c r="I88" t="s">
        <v>26140</v>
      </c>
      <c r="J88" t="s">
        <v>26141</v>
      </c>
      <c r="K88" t="s">
        <v>10410</v>
      </c>
      <c r="L88" t="s">
        <v>26142</v>
      </c>
      <c r="M88" t="s">
        <v>26143</v>
      </c>
      <c r="N88" t="s">
        <v>639</v>
      </c>
      <c r="O88" t="s">
        <v>678</v>
      </c>
      <c r="P88" t="s">
        <v>23</v>
      </c>
      <c r="Q88" t="s">
        <v>679</v>
      </c>
      <c r="R88" t="s">
        <v>640</v>
      </c>
      <c r="S88" t="s">
        <v>26144</v>
      </c>
      <c r="T88" t="s">
        <v>26145</v>
      </c>
    </row>
    <row r="89" spans="1:20" x14ac:dyDescent="0.25">
      <c r="A89" t="s">
        <v>22</v>
      </c>
      <c r="B89" t="s">
        <v>27</v>
      </c>
      <c r="C89">
        <v>66.333333333333329</v>
      </c>
      <c r="D89">
        <v>3</v>
      </c>
      <c r="E89" t="s">
        <v>26146</v>
      </c>
      <c r="F89">
        <v>197</v>
      </c>
      <c r="G89">
        <v>0</v>
      </c>
      <c r="H89" t="s">
        <v>637</v>
      </c>
      <c r="I89" t="s">
        <v>9329</v>
      </c>
      <c r="J89" t="s">
        <v>643</v>
      </c>
      <c r="K89" t="s">
        <v>639</v>
      </c>
      <c r="L89" t="s">
        <v>640</v>
      </c>
      <c r="M89" t="s">
        <v>26147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639</v>
      </c>
      <c r="T89" t="s">
        <v>26147</v>
      </c>
    </row>
    <row r="90" spans="1:20" x14ac:dyDescent="0.25">
      <c r="A90" t="s">
        <v>18</v>
      </c>
      <c r="B90" t="s">
        <v>19</v>
      </c>
      <c r="C90">
        <v>66.666666666666671</v>
      </c>
      <c r="D90">
        <v>3</v>
      </c>
      <c r="E90" t="s">
        <v>26148</v>
      </c>
      <c r="F90">
        <v>129</v>
      </c>
      <c r="G90">
        <v>0</v>
      </c>
      <c r="H90" t="s">
        <v>637</v>
      </c>
      <c r="I90" t="s">
        <v>26149</v>
      </c>
      <c r="J90" t="s">
        <v>659</v>
      </c>
      <c r="K90" t="s">
        <v>639</v>
      </c>
      <c r="L90" t="s">
        <v>640</v>
      </c>
      <c r="M90" t="s">
        <v>26150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639</v>
      </c>
      <c r="T90" t="s">
        <v>26150</v>
      </c>
    </row>
    <row r="91" spans="1:20" x14ac:dyDescent="0.25">
      <c r="A91" t="s">
        <v>22</v>
      </c>
      <c r="B91" t="s">
        <v>27</v>
      </c>
      <c r="C91">
        <v>66.333333333333329</v>
      </c>
      <c r="D91">
        <v>3</v>
      </c>
      <c r="E91" t="s">
        <v>26151</v>
      </c>
      <c r="F91">
        <v>197</v>
      </c>
      <c r="G91">
        <v>0</v>
      </c>
      <c r="H91" t="s">
        <v>637</v>
      </c>
      <c r="I91" t="s">
        <v>25802</v>
      </c>
      <c r="J91" t="s">
        <v>675</v>
      </c>
      <c r="K91" t="s">
        <v>639</v>
      </c>
      <c r="L91" t="s">
        <v>640</v>
      </c>
      <c r="M91" t="s">
        <v>26152</v>
      </c>
      <c r="N91" t="s">
        <v>639</v>
      </c>
      <c r="O91" t="s">
        <v>641</v>
      </c>
      <c r="P91" t="s">
        <v>5</v>
      </c>
      <c r="Q91" t="s">
        <v>642</v>
      </c>
      <c r="R91" t="s">
        <v>640</v>
      </c>
      <c r="S91" t="s">
        <v>639</v>
      </c>
      <c r="T91" t="s">
        <v>26152</v>
      </c>
    </row>
    <row r="92" spans="1:20" x14ac:dyDescent="0.25">
      <c r="A92" t="s">
        <v>22</v>
      </c>
      <c r="B92" t="s">
        <v>27</v>
      </c>
      <c r="C92">
        <v>66.333333333333329</v>
      </c>
      <c r="D92">
        <v>3</v>
      </c>
      <c r="E92" t="s">
        <v>26153</v>
      </c>
      <c r="F92">
        <v>197</v>
      </c>
      <c r="G92">
        <v>0</v>
      </c>
      <c r="H92" t="s">
        <v>637</v>
      </c>
      <c r="I92" t="s">
        <v>25802</v>
      </c>
      <c r="J92" t="s">
        <v>675</v>
      </c>
      <c r="K92" t="s">
        <v>639</v>
      </c>
      <c r="L92" t="s">
        <v>640</v>
      </c>
      <c r="M92" t="s">
        <v>26154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639</v>
      </c>
      <c r="T92" t="s">
        <v>26154</v>
      </c>
    </row>
    <row r="93" spans="1:20" x14ac:dyDescent="0.25">
      <c r="A93" t="s">
        <v>22</v>
      </c>
      <c r="B93" t="s">
        <v>27</v>
      </c>
      <c r="C93">
        <v>66.333333333333329</v>
      </c>
      <c r="D93">
        <v>3</v>
      </c>
      <c r="E93" t="s">
        <v>26155</v>
      </c>
      <c r="F93">
        <v>197</v>
      </c>
      <c r="G93">
        <v>0</v>
      </c>
      <c r="H93" t="s">
        <v>637</v>
      </c>
      <c r="I93" t="s">
        <v>26156</v>
      </c>
      <c r="J93" t="s">
        <v>657</v>
      </c>
      <c r="K93" t="s">
        <v>639</v>
      </c>
      <c r="L93" t="s">
        <v>640</v>
      </c>
      <c r="M93" t="s">
        <v>26157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639</v>
      </c>
      <c r="T93" t="s">
        <v>26158</v>
      </c>
    </row>
    <row r="94" spans="1:20" x14ac:dyDescent="0.25">
      <c r="A94" t="s">
        <v>241</v>
      </c>
      <c r="B94" t="s">
        <v>247</v>
      </c>
      <c r="C94">
        <v>159</v>
      </c>
      <c r="D94">
        <v>1</v>
      </c>
      <c r="E94" t="s">
        <v>26159</v>
      </c>
      <c r="F94">
        <v>99</v>
      </c>
      <c r="G94">
        <v>0</v>
      </c>
      <c r="H94" t="s">
        <v>637</v>
      </c>
      <c r="I94" t="s">
        <v>26160</v>
      </c>
      <c r="J94" t="s">
        <v>646</v>
      </c>
      <c r="K94" t="s">
        <v>639</v>
      </c>
      <c r="L94" t="s">
        <v>640</v>
      </c>
      <c r="M94" t="s">
        <v>26161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639</v>
      </c>
      <c r="T94" t="s">
        <v>26162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26163</v>
      </c>
      <c r="F95">
        <v>200</v>
      </c>
      <c r="G95">
        <v>0</v>
      </c>
      <c r="H95" t="s">
        <v>637</v>
      </c>
      <c r="I95" t="s">
        <v>1445</v>
      </c>
      <c r="J95" t="s">
        <v>762</v>
      </c>
      <c r="K95" t="s">
        <v>639</v>
      </c>
      <c r="L95" t="s">
        <v>640</v>
      </c>
      <c r="M95" t="s">
        <v>26164</v>
      </c>
      <c r="N95" t="s">
        <v>639</v>
      </c>
      <c r="O95" t="s">
        <v>647</v>
      </c>
      <c r="P95" t="s">
        <v>5</v>
      </c>
      <c r="Q95" t="s">
        <v>648</v>
      </c>
      <c r="R95" t="s">
        <v>640</v>
      </c>
      <c r="S95" t="s">
        <v>26165</v>
      </c>
      <c r="T95" t="s">
        <v>26164</v>
      </c>
    </row>
    <row r="96" spans="1:20" x14ac:dyDescent="0.25">
      <c r="A96" t="s">
        <v>18</v>
      </c>
      <c r="B96" t="s">
        <v>19</v>
      </c>
      <c r="C96">
        <v>66.666666666666671</v>
      </c>
      <c r="D96">
        <v>3</v>
      </c>
      <c r="E96" t="s">
        <v>26166</v>
      </c>
      <c r="F96">
        <v>129</v>
      </c>
      <c r="G96">
        <v>0</v>
      </c>
      <c r="H96" t="s">
        <v>637</v>
      </c>
      <c r="I96" t="s">
        <v>9456</v>
      </c>
      <c r="J96" t="s">
        <v>719</v>
      </c>
      <c r="K96" t="s">
        <v>639</v>
      </c>
      <c r="L96" t="s">
        <v>640</v>
      </c>
      <c r="M96" t="s">
        <v>26167</v>
      </c>
      <c r="N96" t="s">
        <v>639</v>
      </c>
      <c r="O96" t="s">
        <v>647</v>
      </c>
      <c r="P96" t="s">
        <v>5</v>
      </c>
      <c r="Q96" t="s">
        <v>648</v>
      </c>
      <c r="R96" t="s">
        <v>640</v>
      </c>
      <c r="S96" t="s">
        <v>639</v>
      </c>
      <c r="T96" t="s">
        <v>26167</v>
      </c>
    </row>
    <row r="97" spans="1:20" x14ac:dyDescent="0.25">
      <c r="A97" t="s">
        <v>22</v>
      </c>
      <c r="B97" t="s">
        <v>27</v>
      </c>
      <c r="C97">
        <v>66.333333333333329</v>
      </c>
      <c r="D97">
        <v>3</v>
      </c>
      <c r="E97" t="s">
        <v>26168</v>
      </c>
      <c r="F97">
        <v>197</v>
      </c>
      <c r="G97">
        <v>0</v>
      </c>
      <c r="H97" t="s">
        <v>637</v>
      </c>
      <c r="I97" t="s">
        <v>26169</v>
      </c>
      <c r="J97" t="s">
        <v>735</v>
      </c>
      <c r="K97" t="s">
        <v>639</v>
      </c>
      <c r="L97" t="s">
        <v>640</v>
      </c>
      <c r="M97" t="s">
        <v>26170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639</v>
      </c>
      <c r="T97" t="s">
        <v>26170</v>
      </c>
    </row>
    <row r="98" spans="1:20" x14ac:dyDescent="0.25">
      <c r="A98" t="s">
        <v>22</v>
      </c>
      <c r="B98" t="s">
        <v>27</v>
      </c>
      <c r="C98">
        <v>66.333333333333329</v>
      </c>
      <c r="D98">
        <v>3</v>
      </c>
      <c r="E98" t="s">
        <v>26171</v>
      </c>
      <c r="F98">
        <v>197</v>
      </c>
      <c r="G98">
        <v>0</v>
      </c>
      <c r="H98" t="s">
        <v>637</v>
      </c>
      <c r="I98" t="s">
        <v>26172</v>
      </c>
      <c r="J98" t="s">
        <v>659</v>
      </c>
      <c r="K98" t="s">
        <v>639</v>
      </c>
      <c r="L98" t="s">
        <v>640</v>
      </c>
      <c r="M98" t="s">
        <v>26173</v>
      </c>
      <c r="N98" t="s">
        <v>639</v>
      </c>
      <c r="O98" t="s">
        <v>641</v>
      </c>
      <c r="P98" t="s">
        <v>5</v>
      </c>
      <c r="Q98" t="s">
        <v>642</v>
      </c>
      <c r="R98" t="s">
        <v>640</v>
      </c>
      <c r="S98" t="s">
        <v>639</v>
      </c>
      <c r="T98" t="s">
        <v>26173</v>
      </c>
    </row>
    <row r="99" spans="1:20" x14ac:dyDescent="0.25">
      <c r="A99" t="s">
        <v>101</v>
      </c>
      <c r="B99" t="s">
        <v>74</v>
      </c>
      <c r="C99">
        <v>83.333333333333329</v>
      </c>
      <c r="D99">
        <v>3</v>
      </c>
      <c r="E99" t="s">
        <v>26174</v>
      </c>
      <c r="F99">
        <v>250</v>
      </c>
      <c r="G99">
        <v>0</v>
      </c>
      <c r="H99" t="s">
        <v>649</v>
      </c>
      <c r="I99" t="s">
        <v>26175</v>
      </c>
      <c r="J99" t="s">
        <v>26176</v>
      </c>
      <c r="K99" t="s">
        <v>13062</v>
      </c>
      <c r="L99" t="s">
        <v>900</v>
      </c>
      <c r="M99" t="s">
        <v>26177</v>
      </c>
      <c r="N99" t="s">
        <v>639</v>
      </c>
      <c r="O99" t="s">
        <v>651</v>
      </c>
      <c r="P99" t="s">
        <v>26</v>
      </c>
      <c r="Q99" t="s">
        <v>652</v>
      </c>
      <c r="R99" t="s">
        <v>640</v>
      </c>
      <c r="S99" t="s">
        <v>639</v>
      </c>
      <c r="T99" t="s">
        <v>26177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26178</v>
      </c>
      <c r="F100">
        <v>200</v>
      </c>
      <c r="G100">
        <v>0</v>
      </c>
      <c r="H100" t="s">
        <v>637</v>
      </c>
      <c r="I100" t="s">
        <v>26179</v>
      </c>
      <c r="J100" t="s">
        <v>685</v>
      </c>
      <c r="K100" t="s">
        <v>639</v>
      </c>
      <c r="L100" t="s">
        <v>640</v>
      </c>
      <c r="M100" t="s">
        <v>26180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26181</v>
      </c>
      <c r="T100" t="s">
        <v>26180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26182</v>
      </c>
      <c r="F101">
        <v>100</v>
      </c>
      <c r="G101">
        <v>0</v>
      </c>
      <c r="H101" t="s">
        <v>637</v>
      </c>
      <c r="I101" t="s">
        <v>26183</v>
      </c>
      <c r="J101" t="s">
        <v>653</v>
      </c>
      <c r="K101" t="s">
        <v>639</v>
      </c>
      <c r="L101" t="s">
        <v>640</v>
      </c>
      <c r="M101" t="s">
        <v>26184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26185</v>
      </c>
      <c r="T101" t="s">
        <v>26184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26186</v>
      </c>
      <c r="F102">
        <v>100</v>
      </c>
      <c r="G102">
        <v>0</v>
      </c>
      <c r="H102" t="s">
        <v>637</v>
      </c>
      <c r="I102" t="s">
        <v>26187</v>
      </c>
      <c r="J102" t="s">
        <v>747</v>
      </c>
      <c r="K102" t="s">
        <v>639</v>
      </c>
      <c r="L102" t="s">
        <v>640</v>
      </c>
      <c r="M102" t="s">
        <v>26188</v>
      </c>
      <c r="N102" t="s">
        <v>639</v>
      </c>
      <c r="O102" t="s">
        <v>647</v>
      </c>
      <c r="P102" t="s">
        <v>5</v>
      </c>
      <c r="Q102" t="s">
        <v>648</v>
      </c>
      <c r="R102" t="s">
        <v>26189</v>
      </c>
      <c r="S102" t="s">
        <v>26190</v>
      </c>
      <c r="T102" t="s">
        <v>26188</v>
      </c>
    </row>
    <row r="103" spans="1:20" x14ac:dyDescent="0.25">
      <c r="A103" t="s">
        <v>16</v>
      </c>
      <c r="B103" t="s">
        <v>17</v>
      </c>
      <c r="C103">
        <v>29</v>
      </c>
      <c r="D103">
        <v>1</v>
      </c>
      <c r="E103" t="s">
        <v>26191</v>
      </c>
      <c r="F103">
        <v>77</v>
      </c>
      <c r="G103">
        <v>0</v>
      </c>
      <c r="H103" t="s">
        <v>649</v>
      </c>
      <c r="I103" t="s">
        <v>10920</v>
      </c>
      <c r="J103" t="s">
        <v>12092</v>
      </c>
      <c r="K103" t="s">
        <v>3495</v>
      </c>
      <c r="L103" t="s">
        <v>891</v>
      </c>
      <c r="M103" t="s">
        <v>26192</v>
      </c>
      <c r="N103" t="s">
        <v>639</v>
      </c>
      <c r="O103" t="s">
        <v>651</v>
      </c>
      <c r="P103" t="s">
        <v>26</v>
      </c>
      <c r="Q103" t="s">
        <v>652</v>
      </c>
      <c r="R103" t="s">
        <v>640</v>
      </c>
      <c r="S103" t="s">
        <v>26193</v>
      </c>
      <c r="T103" t="s">
        <v>26194</v>
      </c>
    </row>
    <row r="104" spans="1:20" x14ac:dyDescent="0.25">
      <c r="A104" t="s">
        <v>77</v>
      </c>
      <c r="B104" t="s">
        <v>78</v>
      </c>
      <c r="C104">
        <v>48</v>
      </c>
      <c r="D104">
        <v>1</v>
      </c>
      <c r="E104" t="s">
        <v>26191</v>
      </c>
      <c r="F104">
        <v>77</v>
      </c>
      <c r="G104">
        <v>0</v>
      </c>
      <c r="H104" t="s">
        <v>649</v>
      </c>
      <c r="I104" t="s">
        <v>10920</v>
      </c>
      <c r="J104" t="s">
        <v>12092</v>
      </c>
      <c r="K104" t="s">
        <v>3495</v>
      </c>
      <c r="L104" t="s">
        <v>891</v>
      </c>
      <c r="M104" t="s">
        <v>26192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26193</v>
      </c>
      <c r="T104" t="s">
        <v>26194</v>
      </c>
    </row>
    <row r="105" spans="1:20" x14ac:dyDescent="0.25">
      <c r="A105" t="s">
        <v>147</v>
      </c>
      <c r="B105" t="s">
        <v>148</v>
      </c>
      <c r="C105">
        <v>65</v>
      </c>
      <c r="D105">
        <v>1</v>
      </c>
      <c r="E105" t="s">
        <v>26195</v>
      </c>
      <c r="F105">
        <v>164</v>
      </c>
      <c r="G105">
        <v>0</v>
      </c>
      <c r="H105" t="s">
        <v>637</v>
      </c>
      <c r="I105" t="s">
        <v>26196</v>
      </c>
      <c r="J105" t="s">
        <v>727</v>
      </c>
      <c r="K105" t="s">
        <v>639</v>
      </c>
      <c r="L105" t="s">
        <v>640</v>
      </c>
      <c r="M105" t="s">
        <v>26197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26198</v>
      </c>
      <c r="T105" t="s">
        <v>26197</v>
      </c>
    </row>
    <row r="106" spans="1:20" x14ac:dyDescent="0.25">
      <c r="A106" t="s">
        <v>239</v>
      </c>
      <c r="B106" t="s">
        <v>245</v>
      </c>
      <c r="C106">
        <v>159</v>
      </c>
      <c r="D106">
        <v>1</v>
      </c>
      <c r="E106" t="s">
        <v>26195</v>
      </c>
      <c r="F106">
        <v>164</v>
      </c>
      <c r="G106">
        <v>0</v>
      </c>
      <c r="H106" t="s">
        <v>637</v>
      </c>
      <c r="I106" t="s">
        <v>26196</v>
      </c>
      <c r="J106" t="s">
        <v>727</v>
      </c>
      <c r="K106" t="s">
        <v>639</v>
      </c>
      <c r="L106" t="s">
        <v>640</v>
      </c>
      <c r="M106" t="s">
        <v>26197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26198</v>
      </c>
      <c r="T106" t="s">
        <v>26197</v>
      </c>
    </row>
    <row r="107" spans="1:20" x14ac:dyDescent="0.25">
      <c r="A107" t="s">
        <v>22</v>
      </c>
      <c r="B107" t="s">
        <v>27</v>
      </c>
      <c r="C107">
        <v>66.333333333333329</v>
      </c>
      <c r="D107">
        <v>9</v>
      </c>
      <c r="E107" t="s">
        <v>26199</v>
      </c>
      <c r="F107">
        <v>591</v>
      </c>
      <c r="G107">
        <v>0</v>
      </c>
      <c r="H107" t="s">
        <v>637</v>
      </c>
      <c r="I107" t="s">
        <v>26200</v>
      </c>
      <c r="J107" t="s">
        <v>681</v>
      </c>
      <c r="K107" t="s">
        <v>639</v>
      </c>
      <c r="L107" t="s">
        <v>640</v>
      </c>
      <c r="M107" t="s">
        <v>26201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639</v>
      </c>
      <c r="T107" t="s">
        <v>26201</v>
      </c>
    </row>
    <row r="108" spans="1:20" x14ac:dyDescent="0.25">
      <c r="A108" t="s">
        <v>240</v>
      </c>
      <c r="B108" t="s">
        <v>742</v>
      </c>
      <c r="C108">
        <v>84.2</v>
      </c>
      <c r="D108">
        <v>1</v>
      </c>
      <c r="E108" t="s">
        <v>26202</v>
      </c>
      <c r="F108">
        <v>91.7</v>
      </c>
      <c r="G108">
        <v>7.5</v>
      </c>
      <c r="H108" t="s">
        <v>677</v>
      </c>
      <c r="I108" t="s">
        <v>26203</v>
      </c>
      <c r="J108" t="s">
        <v>26204</v>
      </c>
      <c r="K108" t="s">
        <v>843</v>
      </c>
      <c r="L108" t="s">
        <v>26205</v>
      </c>
      <c r="M108" t="s">
        <v>26206</v>
      </c>
      <c r="N108" t="s">
        <v>639</v>
      </c>
      <c r="O108" t="s">
        <v>678</v>
      </c>
      <c r="P108" t="s">
        <v>23</v>
      </c>
      <c r="Q108" t="s">
        <v>679</v>
      </c>
      <c r="R108" t="s">
        <v>640</v>
      </c>
      <c r="S108" t="s">
        <v>26207</v>
      </c>
      <c r="T108" t="s">
        <v>26206</v>
      </c>
    </row>
    <row r="109" spans="1:20" x14ac:dyDescent="0.25">
      <c r="A109" t="s">
        <v>542</v>
      </c>
      <c r="B109" t="s">
        <v>543</v>
      </c>
      <c r="C109">
        <v>8</v>
      </c>
      <c r="D109">
        <v>250</v>
      </c>
      <c r="E109" t="s">
        <v>26208</v>
      </c>
      <c r="F109">
        <v>2000</v>
      </c>
      <c r="G109">
        <v>0</v>
      </c>
      <c r="H109" t="s">
        <v>649</v>
      </c>
      <c r="I109" t="s">
        <v>26209</v>
      </c>
      <c r="J109" t="s">
        <v>26210</v>
      </c>
      <c r="K109" t="s">
        <v>26211</v>
      </c>
      <c r="L109" t="s">
        <v>26212</v>
      </c>
      <c r="M109" t="s">
        <v>26213</v>
      </c>
      <c r="N109" t="s">
        <v>752</v>
      </c>
      <c r="O109" t="s">
        <v>743</v>
      </c>
      <c r="P109" t="s">
        <v>744</v>
      </c>
      <c r="Q109" t="s">
        <v>745</v>
      </c>
      <c r="R109" t="s">
        <v>640</v>
      </c>
      <c r="S109" t="s">
        <v>639</v>
      </c>
      <c r="T109" t="s">
        <v>26214</v>
      </c>
    </row>
    <row r="110" spans="1:20" x14ac:dyDescent="0.25">
      <c r="A110" t="s">
        <v>22</v>
      </c>
      <c r="B110" t="s">
        <v>27</v>
      </c>
      <c r="C110">
        <v>66.333333333333329</v>
      </c>
      <c r="D110">
        <v>15</v>
      </c>
      <c r="E110" t="s">
        <v>26215</v>
      </c>
      <c r="F110">
        <v>985</v>
      </c>
      <c r="G110">
        <v>0</v>
      </c>
      <c r="H110" t="s">
        <v>637</v>
      </c>
      <c r="I110" t="s">
        <v>13592</v>
      </c>
      <c r="J110" t="s">
        <v>750</v>
      </c>
      <c r="K110" t="s">
        <v>639</v>
      </c>
      <c r="L110" t="s">
        <v>640</v>
      </c>
      <c r="M110" t="s">
        <v>26216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639</v>
      </c>
      <c r="T110" t="s">
        <v>26216</v>
      </c>
    </row>
    <row r="111" spans="1:20" x14ac:dyDescent="0.25">
      <c r="A111" t="s">
        <v>147</v>
      </c>
      <c r="B111" t="s">
        <v>148</v>
      </c>
      <c r="C111">
        <v>65</v>
      </c>
      <c r="D111">
        <v>9</v>
      </c>
      <c r="E111" t="s">
        <v>26217</v>
      </c>
      <c r="F111">
        <v>315</v>
      </c>
      <c r="G111">
        <v>0</v>
      </c>
      <c r="H111" t="s">
        <v>637</v>
      </c>
      <c r="I111" t="s">
        <v>26218</v>
      </c>
      <c r="J111" t="s">
        <v>798</v>
      </c>
      <c r="K111" t="s">
        <v>639</v>
      </c>
      <c r="L111" t="s">
        <v>640</v>
      </c>
      <c r="M111" t="s">
        <v>26219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26220</v>
      </c>
      <c r="T111" t="s">
        <v>26219</v>
      </c>
    </row>
    <row r="112" spans="1:20" x14ac:dyDescent="0.25">
      <c r="A112" t="s">
        <v>10</v>
      </c>
      <c r="B112" t="s">
        <v>11</v>
      </c>
      <c r="C112">
        <v>54</v>
      </c>
      <c r="D112">
        <v>1</v>
      </c>
      <c r="E112" t="s">
        <v>26221</v>
      </c>
      <c r="F112">
        <v>2919</v>
      </c>
      <c r="G112">
        <v>170</v>
      </c>
      <c r="H112" t="s">
        <v>649</v>
      </c>
      <c r="I112" t="s">
        <v>7691</v>
      </c>
      <c r="J112" t="s">
        <v>7692</v>
      </c>
      <c r="K112" t="s">
        <v>7693</v>
      </c>
      <c r="L112" t="s">
        <v>7694</v>
      </c>
      <c r="M112" t="s">
        <v>26222</v>
      </c>
      <c r="N112" t="s">
        <v>639</v>
      </c>
      <c r="O112" t="s">
        <v>678</v>
      </c>
      <c r="P112" t="s">
        <v>23</v>
      </c>
      <c r="Q112" t="s">
        <v>679</v>
      </c>
      <c r="R112" t="s">
        <v>640</v>
      </c>
      <c r="S112" t="s">
        <v>639</v>
      </c>
      <c r="T112" t="s">
        <v>26223</v>
      </c>
    </row>
    <row r="113" spans="1:20" x14ac:dyDescent="0.25">
      <c r="A113" t="s">
        <v>14</v>
      </c>
      <c r="B113" t="s">
        <v>15</v>
      </c>
      <c r="C113">
        <v>55</v>
      </c>
      <c r="D113">
        <v>1</v>
      </c>
      <c r="E113" t="s">
        <v>26221</v>
      </c>
      <c r="F113">
        <v>2919</v>
      </c>
      <c r="G113">
        <v>170</v>
      </c>
      <c r="H113" t="s">
        <v>649</v>
      </c>
      <c r="I113" t="s">
        <v>7691</v>
      </c>
      <c r="J113" t="s">
        <v>7692</v>
      </c>
      <c r="K113" t="s">
        <v>7693</v>
      </c>
      <c r="L113" t="s">
        <v>7694</v>
      </c>
      <c r="M113" t="s">
        <v>26222</v>
      </c>
      <c r="N113" t="s">
        <v>639</v>
      </c>
      <c r="O113" t="s">
        <v>678</v>
      </c>
      <c r="P113" t="s">
        <v>23</v>
      </c>
      <c r="Q113" t="s">
        <v>679</v>
      </c>
      <c r="R113" t="s">
        <v>640</v>
      </c>
      <c r="S113" t="s">
        <v>639</v>
      </c>
      <c r="T113" t="s">
        <v>26223</v>
      </c>
    </row>
    <row r="114" spans="1:20" x14ac:dyDescent="0.25">
      <c r="A114" t="s">
        <v>18</v>
      </c>
      <c r="B114" t="s">
        <v>19</v>
      </c>
      <c r="C114">
        <v>66.666666666666671</v>
      </c>
      <c r="D114">
        <v>3</v>
      </c>
      <c r="E114" t="s">
        <v>26221</v>
      </c>
      <c r="F114">
        <v>2919</v>
      </c>
      <c r="G114">
        <v>170</v>
      </c>
      <c r="H114" t="s">
        <v>649</v>
      </c>
      <c r="I114" t="s">
        <v>7691</v>
      </c>
      <c r="J114" t="s">
        <v>7692</v>
      </c>
      <c r="K114" t="s">
        <v>7693</v>
      </c>
      <c r="L114" t="s">
        <v>7694</v>
      </c>
      <c r="M114" t="s">
        <v>26222</v>
      </c>
      <c r="N114" t="s">
        <v>639</v>
      </c>
      <c r="O114" t="s">
        <v>678</v>
      </c>
      <c r="P114" t="s">
        <v>23</v>
      </c>
      <c r="Q114" t="s">
        <v>679</v>
      </c>
      <c r="R114" t="s">
        <v>640</v>
      </c>
      <c r="S114" t="s">
        <v>639</v>
      </c>
      <c r="T114" t="s">
        <v>26223</v>
      </c>
    </row>
    <row r="115" spans="1:20" x14ac:dyDescent="0.25">
      <c r="A115" t="s">
        <v>18</v>
      </c>
      <c r="B115" t="s">
        <v>19</v>
      </c>
      <c r="C115">
        <v>66.666666666666671</v>
      </c>
      <c r="D115">
        <v>3</v>
      </c>
      <c r="E115" t="s">
        <v>26221</v>
      </c>
      <c r="F115">
        <v>2919</v>
      </c>
      <c r="G115">
        <v>170</v>
      </c>
      <c r="H115" t="s">
        <v>649</v>
      </c>
      <c r="I115" t="s">
        <v>7691</v>
      </c>
      <c r="J115" t="s">
        <v>7692</v>
      </c>
      <c r="K115" t="s">
        <v>7693</v>
      </c>
      <c r="L115" t="s">
        <v>7694</v>
      </c>
      <c r="M115" t="s">
        <v>26222</v>
      </c>
      <c r="N115" t="s">
        <v>639</v>
      </c>
      <c r="O115" t="s">
        <v>678</v>
      </c>
      <c r="P115" t="s">
        <v>23</v>
      </c>
      <c r="Q115" t="s">
        <v>679</v>
      </c>
      <c r="R115" t="s">
        <v>640</v>
      </c>
      <c r="S115" t="s">
        <v>639</v>
      </c>
      <c r="T115" t="s">
        <v>26223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3</v>
      </c>
      <c r="E116" t="s">
        <v>26221</v>
      </c>
      <c r="F116">
        <v>2919</v>
      </c>
      <c r="G116">
        <v>170</v>
      </c>
      <c r="H116" t="s">
        <v>649</v>
      </c>
      <c r="I116" t="s">
        <v>7691</v>
      </c>
      <c r="J116" t="s">
        <v>7692</v>
      </c>
      <c r="K116" t="s">
        <v>7693</v>
      </c>
      <c r="L116" t="s">
        <v>7694</v>
      </c>
      <c r="M116" t="s">
        <v>26222</v>
      </c>
      <c r="N116" t="s">
        <v>639</v>
      </c>
      <c r="O116" t="s">
        <v>678</v>
      </c>
      <c r="P116" t="s">
        <v>23</v>
      </c>
      <c r="Q116" t="s">
        <v>679</v>
      </c>
      <c r="R116" t="s">
        <v>640</v>
      </c>
      <c r="S116" t="s">
        <v>639</v>
      </c>
      <c r="T116" t="s">
        <v>26223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26221</v>
      </c>
      <c r="F117">
        <v>2919</v>
      </c>
      <c r="G117">
        <v>170</v>
      </c>
      <c r="H117" t="s">
        <v>649</v>
      </c>
      <c r="I117" t="s">
        <v>7691</v>
      </c>
      <c r="J117" t="s">
        <v>7692</v>
      </c>
      <c r="K117" t="s">
        <v>7693</v>
      </c>
      <c r="L117" t="s">
        <v>7694</v>
      </c>
      <c r="M117" t="s">
        <v>26222</v>
      </c>
      <c r="N117" t="s">
        <v>639</v>
      </c>
      <c r="O117" t="s">
        <v>678</v>
      </c>
      <c r="P117" t="s">
        <v>23</v>
      </c>
      <c r="Q117" t="s">
        <v>679</v>
      </c>
      <c r="R117" t="s">
        <v>640</v>
      </c>
      <c r="S117" t="s">
        <v>639</v>
      </c>
      <c r="T117" t="s">
        <v>26223</v>
      </c>
    </row>
    <row r="118" spans="1:20" x14ac:dyDescent="0.25">
      <c r="A118" t="s">
        <v>18</v>
      </c>
      <c r="B118" t="s">
        <v>19</v>
      </c>
      <c r="C118">
        <v>66.666666666666671</v>
      </c>
      <c r="D118">
        <v>3</v>
      </c>
      <c r="E118" t="s">
        <v>26221</v>
      </c>
      <c r="F118">
        <v>2919</v>
      </c>
      <c r="G118">
        <v>170</v>
      </c>
      <c r="H118" t="s">
        <v>649</v>
      </c>
      <c r="I118" t="s">
        <v>7691</v>
      </c>
      <c r="J118" t="s">
        <v>7692</v>
      </c>
      <c r="K118" t="s">
        <v>7693</v>
      </c>
      <c r="L118" t="s">
        <v>7694</v>
      </c>
      <c r="M118" t="s">
        <v>26222</v>
      </c>
      <c r="N118" t="s">
        <v>639</v>
      </c>
      <c r="O118" t="s">
        <v>678</v>
      </c>
      <c r="P118" t="s">
        <v>23</v>
      </c>
      <c r="Q118" t="s">
        <v>679</v>
      </c>
      <c r="R118" t="s">
        <v>640</v>
      </c>
      <c r="S118" t="s">
        <v>639</v>
      </c>
      <c r="T118" t="s">
        <v>26223</v>
      </c>
    </row>
    <row r="119" spans="1:20" x14ac:dyDescent="0.25">
      <c r="A119" t="s">
        <v>18</v>
      </c>
      <c r="B119" t="s">
        <v>19</v>
      </c>
      <c r="C119">
        <v>66.666666666666671</v>
      </c>
      <c r="D119">
        <v>3</v>
      </c>
      <c r="E119" t="s">
        <v>26221</v>
      </c>
      <c r="F119">
        <v>2919</v>
      </c>
      <c r="G119">
        <v>170</v>
      </c>
      <c r="H119" t="s">
        <v>649</v>
      </c>
      <c r="I119" t="s">
        <v>7691</v>
      </c>
      <c r="J119" t="s">
        <v>7692</v>
      </c>
      <c r="K119" t="s">
        <v>7693</v>
      </c>
      <c r="L119" t="s">
        <v>7694</v>
      </c>
      <c r="M119" t="s">
        <v>26222</v>
      </c>
      <c r="N119" t="s">
        <v>639</v>
      </c>
      <c r="O119" t="s">
        <v>678</v>
      </c>
      <c r="P119" t="s">
        <v>23</v>
      </c>
      <c r="Q119" t="s">
        <v>679</v>
      </c>
      <c r="R119" t="s">
        <v>640</v>
      </c>
      <c r="S119" t="s">
        <v>639</v>
      </c>
      <c r="T119" t="s">
        <v>26223</v>
      </c>
    </row>
    <row r="120" spans="1:20" x14ac:dyDescent="0.25">
      <c r="A120" t="s">
        <v>18</v>
      </c>
      <c r="B120" t="s">
        <v>19</v>
      </c>
      <c r="C120">
        <v>66.666666666666671</v>
      </c>
      <c r="D120">
        <v>3</v>
      </c>
      <c r="E120" t="s">
        <v>26221</v>
      </c>
      <c r="F120">
        <v>2919</v>
      </c>
      <c r="G120">
        <v>170</v>
      </c>
      <c r="H120" t="s">
        <v>649</v>
      </c>
      <c r="I120" t="s">
        <v>7691</v>
      </c>
      <c r="J120" t="s">
        <v>7692</v>
      </c>
      <c r="K120" t="s">
        <v>7693</v>
      </c>
      <c r="L120" t="s">
        <v>7694</v>
      </c>
      <c r="M120" t="s">
        <v>26222</v>
      </c>
      <c r="N120" t="s">
        <v>639</v>
      </c>
      <c r="O120" t="s">
        <v>678</v>
      </c>
      <c r="P120" t="s">
        <v>23</v>
      </c>
      <c r="Q120" t="s">
        <v>679</v>
      </c>
      <c r="R120" t="s">
        <v>640</v>
      </c>
      <c r="S120" t="s">
        <v>639</v>
      </c>
      <c r="T120" t="s">
        <v>26223</v>
      </c>
    </row>
    <row r="121" spans="1:20" x14ac:dyDescent="0.25">
      <c r="A121" t="s">
        <v>22</v>
      </c>
      <c r="B121" t="s">
        <v>27</v>
      </c>
      <c r="C121">
        <v>69.900000000000006</v>
      </c>
      <c r="D121">
        <v>10</v>
      </c>
      <c r="E121" t="s">
        <v>26221</v>
      </c>
      <c r="F121">
        <v>2919</v>
      </c>
      <c r="G121">
        <v>170</v>
      </c>
      <c r="H121" t="s">
        <v>649</v>
      </c>
      <c r="I121" t="s">
        <v>7691</v>
      </c>
      <c r="J121" t="s">
        <v>7692</v>
      </c>
      <c r="K121" t="s">
        <v>7693</v>
      </c>
      <c r="L121" t="s">
        <v>7694</v>
      </c>
      <c r="M121" t="s">
        <v>26222</v>
      </c>
      <c r="N121" t="s">
        <v>639</v>
      </c>
      <c r="O121" t="s">
        <v>678</v>
      </c>
      <c r="P121" t="s">
        <v>23</v>
      </c>
      <c r="Q121" t="s">
        <v>679</v>
      </c>
      <c r="R121" t="s">
        <v>640</v>
      </c>
      <c r="S121" t="s">
        <v>639</v>
      </c>
      <c r="T121" t="s">
        <v>26223</v>
      </c>
    </row>
    <row r="122" spans="1:20" x14ac:dyDescent="0.25">
      <c r="A122" t="s">
        <v>22</v>
      </c>
      <c r="B122" t="s">
        <v>27</v>
      </c>
      <c r="C122">
        <v>69.900000000000006</v>
      </c>
      <c r="D122">
        <v>10</v>
      </c>
      <c r="E122" t="s">
        <v>26221</v>
      </c>
      <c r="F122">
        <v>2919</v>
      </c>
      <c r="G122">
        <v>170</v>
      </c>
      <c r="H122" t="s">
        <v>649</v>
      </c>
      <c r="I122" t="s">
        <v>7691</v>
      </c>
      <c r="J122" t="s">
        <v>7692</v>
      </c>
      <c r="K122" t="s">
        <v>7693</v>
      </c>
      <c r="L122" t="s">
        <v>7694</v>
      </c>
      <c r="M122" t="s">
        <v>26222</v>
      </c>
      <c r="N122" t="s">
        <v>639</v>
      </c>
      <c r="O122" t="s">
        <v>678</v>
      </c>
      <c r="P122" t="s">
        <v>23</v>
      </c>
      <c r="Q122" t="s">
        <v>679</v>
      </c>
      <c r="R122" t="s">
        <v>640</v>
      </c>
      <c r="S122" t="s">
        <v>639</v>
      </c>
      <c r="T122" t="s">
        <v>26223</v>
      </c>
    </row>
    <row r="123" spans="1:20" x14ac:dyDescent="0.25">
      <c r="A123" t="s">
        <v>22</v>
      </c>
      <c r="B123" t="s">
        <v>213</v>
      </c>
      <c r="C123">
        <v>64</v>
      </c>
      <c r="D123">
        <v>2</v>
      </c>
      <c r="E123" t="s">
        <v>26224</v>
      </c>
      <c r="F123">
        <v>128</v>
      </c>
      <c r="G123">
        <v>0</v>
      </c>
      <c r="H123" t="s">
        <v>677</v>
      </c>
      <c r="I123" t="s">
        <v>26225</v>
      </c>
      <c r="J123" t="s">
        <v>26226</v>
      </c>
      <c r="K123" t="s">
        <v>14125</v>
      </c>
      <c r="L123" t="s">
        <v>26227</v>
      </c>
      <c r="M123" t="s">
        <v>26228</v>
      </c>
      <c r="N123" t="s">
        <v>639</v>
      </c>
      <c r="O123" t="s">
        <v>678</v>
      </c>
      <c r="P123" t="s">
        <v>23</v>
      </c>
      <c r="Q123" t="s">
        <v>679</v>
      </c>
      <c r="R123" t="s">
        <v>640</v>
      </c>
      <c r="S123" t="s">
        <v>639</v>
      </c>
      <c r="T123" t="s">
        <v>26228</v>
      </c>
    </row>
    <row r="124" spans="1:20" x14ac:dyDescent="0.25">
      <c r="A124" t="s">
        <v>241</v>
      </c>
      <c r="B124" t="s">
        <v>247</v>
      </c>
      <c r="C124">
        <v>159</v>
      </c>
      <c r="D124">
        <v>1</v>
      </c>
      <c r="E124" t="s">
        <v>26229</v>
      </c>
      <c r="F124">
        <v>129</v>
      </c>
      <c r="G124">
        <v>0</v>
      </c>
      <c r="H124" t="s">
        <v>637</v>
      </c>
      <c r="I124" t="s">
        <v>26230</v>
      </c>
      <c r="J124" t="s">
        <v>732</v>
      </c>
      <c r="K124" t="s">
        <v>639</v>
      </c>
      <c r="L124" t="s">
        <v>640</v>
      </c>
      <c r="M124" t="s">
        <v>26231</v>
      </c>
      <c r="N124" t="s">
        <v>639</v>
      </c>
      <c r="O124" t="s">
        <v>641</v>
      </c>
      <c r="P124" t="s">
        <v>5</v>
      </c>
      <c r="Q124" t="s">
        <v>642</v>
      </c>
      <c r="R124" t="s">
        <v>640</v>
      </c>
      <c r="S124" t="s">
        <v>639</v>
      </c>
      <c r="T124" t="s">
        <v>26231</v>
      </c>
    </row>
    <row r="125" spans="1:20" x14ac:dyDescent="0.25">
      <c r="A125" t="s">
        <v>22</v>
      </c>
      <c r="B125" t="s">
        <v>213</v>
      </c>
      <c r="C125">
        <v>63.81</v>
      </c>
      <c r="D125">
        <v>1</v>
      </c>
      <c r="E125" t="s">
        <v>26232</v>
      </c>
      <c r="F125">
        <v>72.81</v>
      </c>
      <c r="G125">
        <v>9</v>
      </c>
      <c r="H125" t="s">
        <v>677</v>
      </c>
      <c r="I125" t="s">
        <v>26233</v>
      </c>
      <c r="J125" t="s">
        <v>26234</v>
      </c>
      <c r="K125" t="s">
        <v>26235</v>
      </c>
      <c r="L125" t="s">
        <v>26236</v>
      </c>
      <c r="M125" t="s">
        <v>26237</v>
      </c>
      <c r="N125" t="s">
        <v>639</v>
      </c>
      <c r="O125" t="s">
        <v>678</v>
      </c>
      <c r="P125" t="s">
        <v>23</v>
      </c>
      <c r="Q125" t="s">
        <v>679</v>
      </c>
      <c r="R125" t="s">
        <v>640</v>
      </c>
      <c r="S125" t="s">
        <v>639</v>
      </c>
      <c r="T125" t="s">
        <v>26237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26238</v>
      </c>
      <c r="F126">
        <v>200</v>
      </c>
      <c r="G126">
        <v>0</v>
      </c>
      <c r="H126" t="s">
        <v>637</v>
      </c>
      <c r="I126" t="s">
        <v>26239</v>
      </c>
      <c r="J126" t="s">
        <v>657</v>
      </c>
      <c r="K126" t="s">
        <v>639</v>
      </c>
      <c r="L126" t="s">
        <v>640</v>
      </c>
      <c r="M126" t="s">
        <v>26240</v>
      </c>
      <c r="N126" t="s">
        <v>639</v>
      </c>
      <c r="O126" t="s">
        <v>641</v>
      </c>
      <c r="P126" t="s">
        <v>5</v>
      </c>
      <c r="Q126" t="s">
        <v>642</v>
      </c>
      <c r="R126" t="s">
        <v>640</v>
      </c>
      <c r="S126" t="s">
        <v>26241</v>
      </c>
      <c r="T126" t="s">
        <v>26240</v>
      </c>
    </row>
    <row r="127" spans="1:20" x14ac:dyDescent="0.25">
      <c r="A127" t="s">
        <v>22</v>
      </c>
      <c r="B127" t="s">
        <v>27</v>
      </c>
      <c r="C127">
        <v>66.333333333333329</v>
      </c>
      <c r="D127">
        <v>6</v>
      </c>
      <c r="E127" t="s">
        <v>26242</v>
      </c>
      <c r="F127">
        <v>594</v>
      </c>
      <c r="G127">
        <v>0</v>
      </c>
      <c r="H127" t="s">
        <v>637</v>
      </c>
      <c r="I127" t="s">
        <v>22101</v>
      </c>
      <c r="J127" t="s">
        <v>638</v>
      </c>
      <c r="K127" t="s">
        <v>639</v>
      </c>
      <c r="L127" t="s">
        <v>640</v>
      </c>
      <c r="M127" t="s">
        <v>26243</v>
      </c>
      <c r="N127" t="s">
        <v>639</v>
      </c>
      <c r="O127" t="s">
        <v>647</v>
      </c>
      <c r="P127" t="s">
        <v>5</v>
      </c>
      <c r="Q127" t="s">
        <v>648</v>
      </c>
      <c r="R127" t="s">
        <v>640</v>
      </c>
      <c r="S127" t="s">
        <v>26244</v>
      </c>
      <c r="T127" t="s">
        <v>26243</v>
      </c>
    </row>
    <row r="128" spans="1:20" x14ac:dyDescent="0.25">
      <c r="A128" t="s">
        <v>101</v>
      </c>
      <c r="B128" t="s">
        <v>12585</v>
      </c>
      <c r="C128">
        <v>120</v>
      </c>
      <c r="D128">
        <v>2</v>
      </c>
      <c r="E128" t="s">
        <v>26242</v>
      </c>
      <c r="F128">
        <v>594</v>
      </c>
      <c r="G128">
        <v>0</v>
      </c>
      <c r="H128" t="s">
        <v>637</v>
      </c>
      <c r="I128" t="s">
        <v>22101</v>
      </c>
      <c r="J128" t="s">
        <v>638</v>
      </c>
      <c r="K128" t="s">
        <v>639</v>
      </c>
      <c r="L128" t="s">
        <v>640</v>
      </c>
      <c r="M128" t="s">
        <v>26243</v>
      </c>
      <c r="N128" t="s">
        <v>639</v>
      </c>
      <c r="O128" t="s">
        <v>647</v>
      </c>
      <c r="P128" t="s">
        <v>5</v>
      </c>
      <c r="Q128" t="s">
        <v>648</v>
      </c>
      <c r="R128" t="s">
        <v>640</v>
      </c>
      <c r="S128" t="s">
        <v>26244</v>
      </c>
      <c r="T128" t="s">
        <v>26243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26245</v>
      </c>
      <c r="F129">
        <v>100</v>
      </c>
      <c r="G129">
        <v>0</v>
      </c>
      <c r="H129" t="s">
        <v>637</v>
      </c>
      <c r="I129" t="s">
        <v>12636</v>
      </c>
      <c r="J129" t="s">
        <v>644</v>
      </c>
      <c r="K129" t="s">
        <v>639</v>
      </c>
      <c r="L129" t="s">
        <v>640</v>
      </c>
      <c r="M129" t="s">
        <v>26246</v>
      </c>
      <c r="N129" t="s">
        <v>639</v>
      </c>
      <c r="O129" t="s">
        <v>641</v>
      </c>
      <c r="P129" t="s">
        <v>5</v>
      </c>
      <c r="Q129" t="s">
        <v>642</v>
      </c>
      <c r="R129" t="s">
        <v>26247</v>
      </c>
      <c r="S129" t="s">
        <v>26248</v>
      </c>
      <c r="T129" t="s">
        <v>26246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26249</v>
      </c>
      <c r="F130">
        <v>209</v>
      </c>
      <c r="G130">
        <v>0</v>
      </c>
      <c r="H130" t="s">
        <v>637</v>
      </c>
      <c r="I130" t="s">
        <v>26250</v>
      </c>
      <c r="J130" t="s">
        <v>728</v>
      </c>
      <c r="K130" t="s">
        <v>639</v>
      </c>
      <c r="L130" t="s">
        <v>640</v>
      </c>
      <c r="M130" t="s">
        <v>26251</v>
      </c>
      <c r="N130" t="s">
        <v>639</v>
      </c>
      <c r="O130" t="s">
        <v>647</v>
      </c>
      <c r="P130" t="s">
        <v>5</v>
      </c>
      <c r="Q130" t="s">
        <v>648</v>
      </c>
      <c r="R130" t="s">
        <v>26252</v>
      </c>
      <c r="S130" t="s">
        <v>26253</v>
      </c>
      <c r="T130" t="s">
        <v>26246</v>
      </c>
    </row>
    <row r="131" spans="1:20" x14ac:dyDescent="0.25">
      <c r="A131" t="s">
        <v>241</v>
      </c>
      <c r="B131" t="s">
        <v>247</v>
      </c>
      <c r="C131">
        <v>159</v>
      </c>
      <c r="D131">
        <v>1</v>
      </c>
      <c r="E131" t="s">
        <v>26249</v>
      </c>
      <c r="F131">
        <v>209</v>
      </c>
      <c r="G131">
        <v>0</v>
      </c>
      <c r="H131" t="s">
        <v>637</v>
      </c>
      <c r="I131" t="s">
        <v>26250</v>
      </c>
      <c r="J131" t="s">
        <v>728</v>
      </c>
      <c r="K131" t="s">
        <v>639</v>
      </c>
      <c r="L131" t="s">
        <v>640</v>
      </c>
      <c r="M131" t="s">
        <v>26251</v>
      </c>
      <c r="N131" t="s">
        <v>639</v>
      </c>
      <c r="O131" t="s">
        <v>647</v>
      </c>
      <c r="P131" t="s">
        <v>5</v>
      </c>
      <c r="Q131" t="s">
        <v>648</v>
      </c>
      <c r="R131" t="s">
        <v>26252</v>
      </c>
      <c r="S131" t="s">
        <v>26253</v>
      </c>
      <c r="T131" t="s">
        <v>26246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26254</v>
      </c>
      <c r="F132">
        <v>200</v>
      </c>
      <c r="G132">
        <v>0</v>
      </c>
      <c r="H132" t="s">
        <v>637</v>
      </c>
      <c r="I132" t="s">
        <v>26002</v>
      </c>
      <c r="J132" t="s">
        <v>653</v>
      </c>
      <c r="K132" t="s">
        <v>639</v>
      </c>
      <c r="L132" t="s">
        <v>640</v>
      </c>
      <c r="M132" t="s">
        <v>26255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26256</v>
      </c>
      <c r="T132" t="s">
        <v>26255</v>
      </c>
    </row>
    <row r="133" spans="1:20" x14ac:dyDescent="0.25">
      <c r="A133" t="s">
        <v>22</v>
      </c>
      <c r="B133" t="s">
        <v>27</v>
      </c>
      <c r="C133">
        <v>66.333333333333329</v>
      </c>
      <c r="D133">
        <v>3</v>
      </c>
      <c r="E133" t="s">
        <v>26257</v>
      </c>
      <c r="F133">
        <v>192</v>
      </c>
      <c r="G133">
        <v>0</v>
      </c>
      <c r="H133" t="s">
        <v>637</v>
      </c>
      <c r="I133" t="s">
        <v>4167</v>
      </c>
      <c r="J133" t="s">
        <v>655</v>
      </c>
      <c r="K133" t="s">
        <v>639</v>
      </c>
      <c r="L133" t="s">
        <v>640</v>
      </c>
      <c r="M133" t="s">
        <v>26258</v>
      </c>
      <c r="N133" t="s">
        <v>639</v>
      </c>
      <c r="O133" t="s">
        <v>647</v>
      </c>
      <c r="P133" t="s">
        <v>5</v>
      </c>
      <c r="Q133" t="s">
        <v>648</v>
      </c>
      <c r="R133" t="s">
        <v>640</v>
      </c>
      <c r="S133" t="s">
        <v>26259</v>
      </c>
      <c r="T133" t="s">
        <v>26260</v>
      </c>
    </row>
    <row r="134" spans="1:20" x14ac:dyDescent="0.25">
      <c r="A134" t="s">
        <v>22</v>
      </c>
      <c r="B134" t="s">
        <v>27</v>
      </c>
      <c r="C134">
        <v>66.333333333333329</v>
      </c>
      <c r="D134">
        <v>3</v>
      </c>
      <c r="E134" t="s">
        <v>26261</v>
      </c>
      <c r="F134">
        <v>192</v>
      </c>
      <c r="G134">
        <v>0</v>
      </c>
      <c r="H134" t="s">
        <v>637</v>
      </c>
      <c r="I134" t="s">
        <v>26262</v>
      </c>
      <c r="J134" t="s">
        <v>693</v>
      </c>
      <c r="K134" t="s">
        <v>639</v>
      </c>
      <c r="L134" t="s">
        <v>640</v>
      </c>
      <c r="M134" t="s">
        <v>26258</v>
      </c>
      <c r="N134" t="s">
        <v>639</v>
      </c>
      <c r="O134" t="s">
        <v>641</v>
      </c>
      <c r="P134" t="s">
        <v>5</v>
      </c>
      <c r="Q134" t="s">
        <v>642</v>
      </c>
      <c r="R134" t="s">
        <v>640</v>
      </c>
      <c r="S134" t="s">
        <v>26263</v>
      </c>
      <c r="T134" t="s">
        <v>26258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26264</v>
      </c>
      <c r="F135">
        <v>200</v>
      </c>
      <c r="G135">
        <v>0</v>
      </c>
      <c r="H135" t="s">
        <v>637</v>
      </c>
      <c r="I135" t="s">
        <v>26265</v>
      </c>
      <c r="J135" t="s">
        <v>664</v>
      </c>
      <c r="K135" t="s">
        <v>639</v>
      </c>
      <c r="L135" t="s">
        <v>640</v>
      </c>
      <c r="M135" t="s">
        <v>26258</v>
      </c>
      <c r="N135" t="s">
        <v>639</v>
      </c>
      <c r="O135" t="s">
        <v>641</v>
      </c>
      <c r="P135" t="s">
        <v>5</v>
      </c>
      <c r="Q135" t="s">
        <v>642</v>
      </c>
      <c r="R135" t="s">
        <v>640</v>
      </c>
      <c r="S135" t="s">
        <v>26266</v>
      </c>
      <c r="T135" t="s">
        <v>26258</v>
      </c>
    </row>
    <row r="136" spans="1:20" x14ac:dyDescent="0.25">
      <c r="A136" t="s">
        <v>22</v>
      </c>
      <c r="B136" t="s">
        <v>27</v>
      </c>
      <c r="C136">
        <v>66.333333333333329</v>
      </c>
      <c r="D136">
        <v>3</v>
      </c>
      <c r="E136" t="s">
        <v>26267</v>
      </c>
      <c r="F136">
        <v>192</v>
      </c>
      <c r="G136">
        <v>0</v>
      </c>
      <c r="H136" t="s">
        <v>637</v>
      </c>
      <c r="I136" t="s">
        <v>26262</v>
      </c>
      <c r="J136" t="s">
        <v>693</v>
      </c>
      <c r="K136" t="s">
        <v>639</v>
      </c>
      <c r="L136" t="s">
        <v>640</v>
      </c>
      <c r="M136" t="s">
        <v>26268</v>
      </c>
      <c r="N136" t="s">
        <v>639</v>
      </c>
      <c r="O136" t="s">
        <v>641</v>
      </c>
      <c r="P136" t="s">
        <v>5</v>
      </c>
      <c r="Q136" t="s">
        <v>642</v>
      </c>
      <c r="R136" t="s">
        <v>640</v>
      </c>
      <c r="S136" t="s">
        <v>26269</v>
      </c>
      <c r="T136" t="s">
        <v>26268</v>
      </c>
    </row>
    <row r="137" spans="1:20" x14ac:dyDescent="0.25">
      <c r="A137" t="s">
        <v>18</v>
      </c>
      <c r="B137" t="s">
        <v>19</v>
      </c>
      <c r="C137">
        <v>66.666666666666671</v>
      </c>
      <c r="D137">
        <v>3</v>
      </c>
      <c r="E137" t="s">
        <v>26270</v>
      </c>
      <c r="F137">
        <v>100</v>
      </c>
      <c r="G137">
        <v>0</v>
      </c>
      <c r="H137" t="s">
        <v>637</v>
      </c>
      <c r="I137" t="s">
        <v>26271</v>
      </c>
      <c r="J137" t="s">
        <v>697</v>
      </c>
      <c r="K137" t="s">
        <v>639</v>
      </c>
      <c r="L137" t="s">
        <v>640</v>
      </c>
      <c r="M137" t="s">
        <v>26272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26273</v>
      </c>
      <c r="T137" t="s">
        <v>26272</v>
      </c>
    </row>
    <row r="138" spans="1:20" x14ac:dyDescent="0.25">
      <c r="A138" t="s">
        <v>18</v>
      </c>
      <c r="B138" t="s">
        <v>19</v>
      </c>
      <c r="C138">
        <v>66.666666666666671</v>
      </c>
      <c r="D138">
        <v>3</v>
      </c>
      <c r="E138" t="s">
        <v>26274</v>
      </c>
      <c r="F138">
        <v>100</v>
      </c>
      <c r="G138">
        <v>0</v>
      </c>
      <c r="H138" t="s">
        <v>637</v>
      </c>
      <c r="I138" t="s">
        <v>26275</v>
      </c>
      <c r="J138" t="s">
        <v>697</v>
      </c>
      <c r="K138" t="s">
        <v>639</v>
      </c>
      <c r="L138" t="s">
        <v>640</v>
      </c>
      <c r="M138" t="s">
        <v>26276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26277</v>
      </c>
      <c r="T138" t="s">
        <v>26276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26278</v>
      </c>
      <c r="F139">
        <v>100</v>
      </c>
      <c r="G139">
        <v>0</v>
      </c>
      <c r="H139" t="s">
        <v>637</v>
      </c>
      <c r="I139" t="s">
        <v>9482</v>
      </c>
      <c r="J139" t="s">
        <v>657</v>
      </c>
      <c r="K139" t="s">
        <v>639</v>
      </c>
      <c r="L139" t="s">
        <v>640</v>
      </c>
      <c r="M139" t="s">
        <v>26279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26280</v>
      </c>
      <c r="T139" t="s">
        <v>26279</v>
      </c>
    </row>
    <row r="140" spans="1:20" x14ac:dyDescent="0.25">
      <c r="A140" t="s">
        <v>239</v>
      </c>
      <c r="B140" t="s">
        <v>245</v>
      </c>
      <c r="C140">
        <v>159</v>
      </c>
      <c r="D140">
        <v>1</v>
      </c>
      <c r="E140" t="s">
        <v>26281</v>
      </c>
      <c r="F140">
        <v>109</v>
      </c>
      <c r="G140">
        <v>0</v>
      </c>
      <c r="H140" t="s">
        <v>637</v>
      </c>
      <c r="I140" t="s">
        <v>26282</v>
      </c>
      <c r="J140" t="s">
        <v>777</v>
      </c>
      <c r="K140" t="s">
        <v>639</v>
      </c>
      <c r="L140" t="s">
        <v>640</v>
      </c>
      <c r="M140" t="s">
        <v>26283</v>
      </c>
      <c r="N140" t="s">
        <v>639</v>
      </c>
      <c r="O140" t="s">
        <v>641</v>
      </c>
      <c r="P140" t="s">
        <v>5</v>
      </c>
      <c r="Q140" t="s">
        <v>642</v>
      </c>
      <c r="R140" t="s">
        <v>640</v>
      </c>
      <c r="S140" t="s">
        <v>26284</v>
      </c>
      <c r="T140" t="s">
        <v>26283</v>
      </c>
    </row>
    <row r="141" spans="1:20" x14ac:dyDescent="0.25">
      <c r="A141" t="s">
        <v>22</v>
      </c>
      <c r="B141" t="s">
        <v>213</v>
      </c>
      <c r="C141">
        <v>61.5</v>
      </c>
      <c r="D141">
        <v>2</v>
      </c>
      <c r="E141" t="s">
        <v>26285</v>
      </c>
      <c r="F141">
        <v>123</v>
      </c>
      <c r="G141">
        <v>0</v>
      </c>
      <c r="H141" t="s">
        <v>677</v>
      </c>
      <c r="I141" t="s">
        <v>19540</v>
      </c>
      <c r="J141" t="s">
        <v>19541</v>
      </c>
      <c r="K141" t="s">
        <v>4467</v>
      </c>
      <c r="L141" t="s">
        <v>19542</v>
      </c>
      <c r="M141" t="s">
        <v>26213</v>
      </c>
      <c r="N141" t="s">
        <v>639</v>
      </c>
      <c r="O141" t="s">
        <v>678</v>
      </c>
      <c r="P141" t="s">
        <v>23</v>
      </c>
      <c r="Q141" t="s">
        <v>679</v>
      </c>
      <c r="R141" t="s">
        <v>640</v>
      </c>
      <c r="S141" t="s">
        <v>639</v>
      </c>
      <c r="T141" t="s">
        <v>26286</v>
      </c>
    </row>
    <row r="142" spans="1:20" x14ac:dyDescent="0.25">
      <c r="A142" t="s">
        <v>241</v>
      </c>
      <c r="B142" t="s">
        <v>247</v>
      </c>
      <c r="C142">
        <v>159</v>
      </c>
      <c r="D142">
        <v>1</v>
      </c>
      <c r="E142" t="s">
        <v>26287</v>
      </c>
      <c r="F142">
        <v>99</v>
      </c>
      <c r="G142">
        <v>0</v>
      </c>
      <c r="H142" t="s">
        <v>637</v>
      </c>
      <c r="I142" t="s">
        <v>16008</v>
      </c>
      <c r="J142" t="s">
        <v>727</v>
      </c>
      <c r="K142" t="s">
        <v>639</v>
      </c>
      <c r="L142" t="s">
        <v>640</v>
      </c>
      <c r="M142" t="s">
        <v>26288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26289</v>
      </c>
      <c r="T142" t="s">
        <v>26288</v>
      </c>
    </row>
    <row r="143" spans="1:20" x14ac:dyDescent="0.25">
      <c r="A143" t="s">
        <v>22</v>
      </c>
      <c r="B143" t="s">
        <v>27</v>
      </c>
      <c r="C143">
        <v>80</v>
      </c>
      <c r="D143">
        <v>2</v>
      </c>
      <c r="E143" t="s">
        <v>26290</v>
      </c>
      <c r="F143">
        <v>198</v>
      </c>
      <c r="G143">
        <v>38</v>
      </c>
      <c r="H143" t="s">
        <v>649</v>
      </c>
      <c r="I143" t="s">
        <v>26291</v>
      </c>
      <c r="J143" t="s">
        <v>26292</v>
      </c>
      <c r="K143" t="s">
        <v>18726</v>
      </c>
      <c r="L143" t="s">
        <v>900</v>
      </c>
      <c r="M143" t="s">
        <v>26293</v>
      </c>
      <c r="N143" t="s">
        <v>639</v>
      </c>
      <c r="O143" t="s">
        <v>651</v>
      </c>
      <c r="P143" t="s">
        <v>26</v>
      </c>
      <c r="Q143" t="s">
        <v>652</v>
      </c>
      <c r="R143" t="s">
        <v>640</v>
      </c>
      <c r="S143" t="s">
        <v>639</v>
      </c>
      <c r="T143" t="s">
        <v>26293</v>
      </c>
    </row>
    <row r="144" spans="1:20" x14ac:dyDescent="0.25">
      <c r="A144" t="s">
        <v>239</v>
      </c>
      <c r="B144" t="s">
        <v>245</v>
      </c>
      <c r="C144">
        <v>159</v>
      </c>
      <c r="D144">
        <v>1</v>
      </c>
      <c r="E144" t="s">
        <v>26294</v>
      </c>
      <c r="F144">
        <v>109</v>
      </c>
      <c r="G144">
        <v>0</v>
      </c>
      <c r="H144" t="s">
        <v>637</v>
      </c>
      <c r="I144" t="s">
        <v>781</v>
      </c>
      <c r="J144" t="s">
        <v>715</v>
      </c>
      <c r="K144" t="s">
        <v>639</v>
      </c>
      <c r="L144" t="s">
        <v>640</v>
      </c>
      <c r="M144" t="s">
        <v>26295</v>
      </c>
      <c r="N144" t="s">
        <v>639</v>
      </c>
      <c r="O144" t="s">
        <v>641</v>
      </c>
      <c r="P144" t="s">
        <v>5</v>
      </c>
      <c r="Q144" t="s">
        <v>642</v>
      </c>
      <c r="R144" t="s">
        <v>640</v>
      </c>
      <c r="S144" t="s">
        <v>26296</v>
      </c>
      <c r="T144" t="s">
        <v>26295</v>
      </c>
    </row>
    <row r="145" spans="1:21" x14ac:dyDescent="0.25">
      <c r="A145" t="s">
        <v>147</v>
      </c>
      <c r="B145" t="s">
        <v>148</v>
      </c>
      <c r="C145">
        <v>50</v>
      </c>
      <c r="D145">
        <v>6</v>
      </c>
      <c r="E145" t="s">
        <v>26297</v>
      </c>
      <c r="F145">
        <v>360</v>
      </c>
      <c r="G145">
        <v>0</v>
      </c>
      <c r="H145" t="s">
        <v>649</v>
      </c>
      <c r="I145" t="s">
        <v>718</v>
      </c>
      <c r="J145" t="s">
        <v>26298</v>
      </c>
      <c r="K145" t="s">
        <v>971</v>
      </c>
      <c r="L145" t="s">
        <v>791</v>
      </c>
      <c r="M145" t="s">
        <v>26286</v>
      </c>
      <c r="N145" t="s">
        <v>639</v>
      </c>
      <c r="O145" t="s">
        <v>651</v>
      </c>
      <c r="P145" t="s">
        <v>26</v>
      </c>
      <c r="Q145" t="s">
        <v>652</v>
      </c>
      <c r="R145" t="s">
        <v>640</v>
      </c>
      <c r="S145" t="s">
        <v>26299</v>
      </c>
      <c r="T145" t="s">
        <v>26300</v>
      </c>
    </row>
    <row r="146" spans="1:21" x14ac:dyDescent="0.25">
      <c r="A146" t="s">
        <v>601</v>
      </c>
      <c r="B146" t="s">
        <v>602</v>
      </c>
      <c r="C146">
        <v>159</v>
      </c>
      <c r="D146">
        <v>1</v>
      </c>
      <c r="E146" t="s">
        <v>26301</v>
      </c>
      <c r="F146">
        <v>99</v>
      </c>
      <c r="G146">
        <v>0</v>
      </c>
      <c r="H146" t="s">
        <v>637</v>
      </c>
      <c r="I146" t="s">
        <v>26302</v>
      </c>
      <c r="J146" t="s">
        <v>723</v>
      </c>
      <c r="K146" t="s">
        <v>639</v>
      </c>
      <c r="L146" t="s">
        <v>640</v>
      </c>
      <c r="M146" t="s">
        <v>26303</v>
      </c>
      <c r="N146" t="s">
        <v>639</v>
      </c>
      <c r="O146" t="s">
        <v>647</v>
      </c>
      <c r="P146" t="s">
        <v>5</v>
      </c>
      <c r="Q146" t="s">
        <v>648</v>
      </c>
      <c r="R146" t="s">
        <v>640</v>
      </c>
      <c r="S146" t="s">
        <v>26304</v>
      </c>
      <c r="T146" t="s">
        <v>26303</v>
      </c>
    </row>
    <row r="147" spans="1:21" x14ac:dyDescent="0.25">
      <c r="A147" t="s">
        <v>147</v>
      </c>
      <c r="B147" t="s">
        <v>148</v>
      </c>
      <c r="C147">
        <v>50</v>
      </c>
      <c r="D147">
        <v>6</v>
      </c>
      <c r="E147" t="s">
        <v>26305</v>
      </c>
      <c r="F147">
        <v>200</v>
      </c>
      <c r="G147">
        <v>0</v>
      </c>
      <c r="H147" t="s">
        <v>637</v>
      </c>
      <c r="I147" t="s">
        <v>26306</v>
      </c>
      <c r="J147" t="s">
        <v>646</v>
      </c>
      <c r="K147" t="s">
        <v>639</v>
      </c>
      <c r="L147" t="s">
        <v>640</v>
      </c>
      <c r="M147" t="s">
        <v>26307</v>
      </c>
      <c r="N147" t="s">
        <v>639</v>
      </c>
      <c r="O147" t="s">
        <v>647</v>
      </c>
      <c r="P147" t="s">
        <v>5</v>
      </c>
      <c r="Q147" t="s">
        <v>648</v>
      </c>
      <c r="R147" t="s">
        <v>640</v>
      </c>
      <c r="S147" t="s">
        <v>26308</v>
      </c>
      <c r="T147" t="s">
        <v>26307</v>
      </c>
    </row>
    <row r="148" spans="1:21" x14ac:dyDescent="0.25">
      <c r="A148" t="s">
        <v>22</v>
      </c>
      <c r="B148" t="s">
        <v>27</v>
      </c>
      <c r="C148">
        <v>66.333333333333329</v>
      </c>
      <c r="D148">
        <v>3</v>
      </c>
      <c r="E148" t="s">
        <v>26309</v>
      </c>
      <c r="F148">
        <v>197</v>
      </c>
      <c r="G148">
        <v>0</v>
      </c>
      <c r="H148" t="s">
        <v>637</v>
      </c>
      <c r="I148" t="s">
        <v>14854</v>
      </c>
      <c r="J148" t="s">
        <v>646</v>
      </c>
      <c r="K148" t="s">
        <v>639</v>
      </c>
      <c r="L148" t="s">
        <v>640</v>
      </c>
      <c r="M148" t="s">
        <v>26310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26311</v>
      </c>
      <c r="T148" t="s">
        <v>26310</v>
      </c>
    </row>
    <row r="149" spans="1:21" x14ac:dyDescent="0.25">
      <c r="A149" t="s">
        <v>22</v>
      </c>
      <c r="B149" t="s">
        <v>27</v>
      </c>
      <c r="C149">
        <v>66.333333333333329</v>
      </c>
      <c r="D149">
        <v>3</v>
      </c>
      <c r="E149" t="s">
        <v>26312</v>
      </c>
      <c r="F149">
        <v>197</v>
      </c>
      <c r="G149">
        <v>0</v>
      </c>
      <c r="H149" t="s">
        <v>637</v>
      </c>
      <c r="I149" t="s">
        <v>1101</v>
      </c>
      <c r="J149" t="s">
        <v>659</v>
      </c>
      <c r="K149" t="s">
        <v>639</v>
      </c>
      <c r="L149" t="s">
        <v>640</v>
      </c>
      <c r="M149" t="s">
        <v>26313</v>
      </c>
      <c r="N149" t="s">
        <v>639</v>
      </c>
      <c r="O149" t="s">
        <v>647</v>
      </c>
      <c r="P149" t="s">
        <v>5</v>
      </c>
      <c r="Q149" t="s">
        <v>648</v>
      </c>
      <c r="R149" t="s">
        <v>640</v>
      </c>
      <c r="S149" t="s">
        <v>26314</v>
      </c>
      <c r="T149" t="s">
        <v>26313</v>
      </c>
    </row>
    <row r="150" spans="1:21" x14ac:dyDescent="0.25">
      <c r="A150" t="s">
        <v>147</v>
      </c>
      <c r="B150" t="s">
        <v>148</v>
      </c>
      <c r="C150">
        <v>50</v>
      </c>
      <c r="D150">
        <v>6</v>
      </c>
      <c r="E150" t="s">
        <v>26315</v>
      </c>
      <c r="F150">
        <v>181</v>
      </c>
      <c r="G150">
        <v>0</v>
      </c>
      <c r="H150" t="s">
        <v>637</v>
      </c>
      <c r="I150" t="s">
        <v>26316</v>
      </c>
      <c r="J150" t="s">
        <v>653</v>
      </c>
      <c r="K150" t="s">
        <v>639</v>
      </c>
      <c r="L150" t="s">
        <v>640</v>
      </c>
      <c r="M150" t="s">
        <v>26317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26318</v>
      </c>
      <c r="T150" t="s">
        <v>26313</v>
      </c>
      <c r="U150" t="s">
        <v>26495</v>
      </c>
    </row>
    <row r="151" spans="1:21" x14ac:dyDescent="0.25">
      <c r="A151" t="s">
        <v>147</v>
      </c>
      <c r="B151" t="s">
        <v>148</v>
      </c>
      <c r="C151">
        <v>50</v>
      </c>
      <c r="D151">
        <v>6</v>
      </c>
      <c r="E151" t="s">
        <v>26319</v>
      </c>
      <c r="F151">
        <v>181</v>
      </c>
      <c r="G151">
        <v>0</v>
      </c>
      <c r="H151" t="s">
        <v>637</v>
      </c>
      <c r="I151" t="s">
        <v>26320</v>
      </c>
      <c r="J151" t="s">
        <v>722</v>
      </c>
      <c r="K151" t="s">
        <v>639</v>
      </c>
      <c r="L151" t="s">
        <v>640</v>
      </c>
      <c r="M151" t="s">
        <v>26317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26321</v>
      </c>
      <c r="T151" t="s">
        <v>26317</v>
      </c>
    </row>
    <row r="152" spans="1:21" x14ac:dyDescent="0.25">
      <c r="A152" t="s">
        <v>241</v>
      </c>
      <c r="B152" t="s">
        <v>247</v>
      </c>
      <c r="C152">
        <v>159</v>
      </c>
      <c r="D152">
        <v>1</v>
      </c>
      <c r="E152" t="s">
        <v>26322</v>
      </c>
      <c r="F152">
        <v>109</v>
      </c>
      <c r="G152">
        <v>0</v>
      </c>
      <c r="H152" t="s">
        <v>637</v>
      </c>
      <c r="I152" t="s">
        <v>964</v>
      </c>
      <c r="J152" t="s">
        <v>757</v>
      </c>
      <c r="K152" t="s">
        <v>639</v>
      </c>
      <c r="L152" t="s">
        <v>640</v>
      </c>
      <c r="M152" t="s">
        <v>26323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26324</v>
      </c>
      <c r="T152" t="s">
        <v>26323</v>
      </c>
    </row>
    <row r="153" spans="1:21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26325</v>
      </c>
      <c r="F153">
        <v>100</v>
      </c>
      <c r="G153">
        <v>0</v>
      </c>
      <c r="H153" t="s">
        <v>637</v>
      </c>
      <c r="I153" t="s">
        <v>26326</v>
      </c>
      <c r="J153" t="s">
        <v>646</v>
      </c>
      <c r="K153" t="s">
        <v>639</v>
      </c>
      <c r="L153" t="s">
        <v>640</v>
      </c>
      <c r="M153" t="s">
        <v>26327</v>
      </c>
      <c r="N153" t="s">
        <v>639</v>
      </c>
      <c r="O153" t="s">
        <v>647</v>
      </c>
      <c r="P153" t="s">
        <v>5</v>
      </c>
      <c r="Q153" t="s">
        <v>648</v>
      </c>
      <c r="R153" t="s">
        <v>26328</v>
      </c>
      <c r="S153" t="s">
        <v>26329</v>
      </c>
      <c r="T153" t="s">
        <v>26330</v>
      </c>
    </row>
    <row r="154" spans="1:21" x14ac:dyDescent="0.25">
      <c r="A154" t="s">
        <v>147</v>
      </c>
      <c r="B154" t="s">
        <v>148</v>
      </c>
      <c r="C154">
        <v>33.333333333333336</v>
      </c>
      <c r="D154">
        <v>6</v>
      </c>
      <c r="E154" t="s">
        <v>26331</v>
      </c>
      <c r="F154">
        <v>200</v>
      </c>
      <c r="G154">
        <v>0</v>
      </c>
      <c r="H154" t="s">
        <v>637</v>
      </c>
      <c r="I154" t="s">
        <v>26332</v>
      </c>
      <c r="J154" t="s">
        <v>659</v>
      </c>
      <c r="K154" t="s">
        <v>639</v>
      </c>
      <c r="L154" t="s">
        <v>640</v>
      </c>
      <c r="M154" t="s">
        <v>26333</v>
      </c>
      <c r="N154" t="s">
        <v>639</v>
      </c>
      <c r="O154" t="s">
        <v>647</v>
      </c>
      <c r="P154" t="s">
        <v>5</v>
      </c>
      <c r="Q154" t="s">
        <v>648</v>
      </c>
      <c r="R154" t="s">
        <v>640</v>
      </c>
      <c r="S154" t="s">
        <v>26334</v>
      </c>
      <c r="T154" t="s">
        <v>26335</v>
      </c>
    </row>
    <row r="155" spans="1:21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26336</v>
      </c>
      <c r="F155">
        <v>100</v>
      </c>
      <c r="G155">
        <v>0</v>
      </c>
      <c r="H155" t="s">
        <v>637</v>
      </c>
      <c r="I155" t="s">
        <v>23441</v>
      </c>
      <c r="J155" t="s">
        <v>740</v>
      </c>
      <c r="K155" t="s">
        <v>639</v>
      </c>
      <c r="L155" t="s">
        <v>640</v>
      </c>
      <c r="M155" t="s">
        <v>26337</v>
      </c>
      <c r="N155" t="s">
        <v>639</v>
      </c>
      <c r="O155" t="s">
        <v>641</v>
      </c>
      <c r="P155" t="s">
        <v>5</v>
      </c>
      <c r="Q155" t="s">
        <v>642</v>
      </c>
      <c r="R155" t="s">
        <v>26338</v>
      </c>
      <c r="S155" t="s">
        <v>26339</v>
      </c>
      <c r="T155" t="s">
        <v>26337</v>
      </c>
    </row>
    <row r="156" spans="1:21" x14ac:dyDescent="0.25">
      <c r="A156" t="s">
        <v>147</v>
      </c>
      <c r="B156" t="s">
        <v>148</v>
      </c>
      <c r="C156">
        <v>50</v>
      </c>
      <c r="D156">
        <v>6</v>
      </c>
      <c r="E156" t="s">
        <v>26340</v>
      </c>
      <c r="F156">
        <v>200</v>
      </c>
      <c r="G156">
        <v>0</v>
      </c>
      <c r="H156" t="s">
        <v>637</v>
      </c>
      <c r="I156" t="s">
        <v>26341</v>
      </c>
      <c r="J156" t="s">
        <v>663</v>
      </c>
      <c r="K156" t="s">
        <v>639</v>
      </c>
      <c r="L156" t="s">
        <v>640</v>
      </c>
      <c r="M156" t="s">
        <v>26342</v>
      </c>
      <c r="N156" t="s">
        <v>639</v>
      </c>
      <c r="O156" t="s">
        <v>660</v>
      </c>
      <c r="P156" t="s">
        <v>5</v>
      </c>
      <c r="Q156" t="s">
        <v>642</v>
      </c>
      <c r="R156" t="s">
        <v>640</v>
      </c>
      <c r="S156" t="s">
        <v>26343</v>
      </c>
      <c r="T156" t="s">
        <v>26342</v>
      </c>
    </row>
    <row r="157" spans="1:21" x14ac:dyDescent="0.25">
      <c r="A157" t="s">
        <v>239</v>
      </c>
      <c r="B157" t="s">
        <v>245</v>
      </c>
      <c r="C157">
        <v>159</v>
      </c>
      <c r="D157">
        <v>1</v>
      </c>
      <c r="E157" t="s">
        <v>26344</v>
      </c>
      <c r="F157">
        <v>109</v>
      </c>
      <c r="G157">
        <v>0</v>
      </c>
      <c r="H157" t="s">
        <v>637</v>
      </c>
      <c r="I157" t="s">
        <v>26345</v>
      </c>
      <c r="J157" t="s">
        <v>683</v>
      </c>
      <c r="K157" t="s">
        <v>639</v>
      </c>
      <c r="L157" t="s">
        <v>640</v>
      </c>
      <c r="M157" t="s">
        <v>26342</v>
      </c>
      <c r="N157" t="s">
        <v>639</v>
      </c>
      <c r="O157" t="s">
        <v>647</v>
      </c>
      <c r="P157" t="s">
        <v>5</v>
      </c>
      <c r="Q157" t="s">
        <v>648</v>
      </c>
      <c r="R157" t="s">
        <v>640</v>
      </c>
      <c r="S157" t="s">
        <v>26346</v>
      </c>
      <c r="T157" t="s">
        <v>26342</v>
      </c>
    </row>
    <row r="158" spans="1:21" x14ac:dyDescent="0.25">
      <c r="A158" t="s">
        <v>147</v>
      </c>
      <c r="B158" t="s">
        <v>148</v>
      </c>
      <c r="C158">
        <v>50</v>
      </c>
      <c r="D158">
        <v>6</v>
      </c>
      <c r="E158" t="s">
        <v>26347</v>
      </c>
      <c r="F158">
        <v>200</v>
      </c>
      <c r="G158">
        <v>0</v>
      </c>
      <c r="H158" t="s">
        <v>637</v>
      </c>
      <c r="I158" t="s">
        <v>26348</v>
      </c>
      <c r="J158" t="s">
        <v>673</v>
      </c>
      <c r="K158" t="s">
        <v>639</v>
      </c>
      <c r="L158" t="s">
        <v>640</v>
      </c>
      <c r="M158" t="s">
        <v>26349</v>
      </c>
      <c r="N158" t="s">
        <v>639</v>
      </c>
      <c r="O158" t="s">
        <v>641</v>
      </c>
      <c r="P158" t="s">
        <v>5</v>
      </c>
      <c r="Q158" t="s">
        <v>642</v>
      </c>
      <c r="R158" t="s">
        <v>640</v>
      </c>
      <c r="S158" t="s">
        <v>26350</v>
      </c>
      <c r="T158" t="s">
        <v>26349</v>
      </c>
    </row>
    <row r="159" spans="1:21" x14ac:dyDescent="0.25">
      <c r="A159" t="s">
        <v>147</v>
      </c>
      <c r="B159" t="s">
        <v>148</v>
      </c>
      <c r="C159">
        <v>65</v>
      </c>
      <c r="D159">
        <v>1</v>
      </c>
      <c r="E159" t="s">
        <v>26351</v>
      </c>
      <c r="F159">
        <v>35</v>
      </c>
      <c r="G159">
        <v>0</v>
      </c>
      <c r="H159" t="s">
        <v>637</v>
      </c>
      <c r="I159" t="s">
        <v>26352</v>
      </c>
      <c r="J159" t="s">
        <v>686</v>
      </c>
      <c r="K159" t="s">
        <v>639</v>
      </c>
      <c r="L159" t="s">
        <v>640</v>
      </c>
      <c r="M159" t="s">
        <v>26353</v>
      </c>
      <c r="N159" t="s">
        <v>639</v>
      </c>
      <c r="O159" t="s">
        <v>641</v>
      </c>
      <c r="P159" t="s">
        <v>5</v>
      </c>
      <c r="Q159" t="s">
        <v>642</v>
      </c>
      <c r="R159" t="s">
        <v>640</v>
      </c>
      <c r="S159" t="s">
        <v>26354</v>
      </c>
      <c r="T159" t="s">
        <v>26353</v>
      </c>
    </row>
    <row r="160" spans="1:21" x14ac:dyDescent="0.25">
      <c r="A160" t="s">
        <v>241</v>
      </c>
      <c r="B160" t="s">
        <v>247</v>
      </c>
      <c r="C160">
        <v>159</v>
      </c>
      <c r="D160">
        <v>1</v>
      </c>
      <c r="E160" t="s">
        <v>26355</v>
      </c>
      <c r="F160">
        <v>109</v>
      </c>
      <c r="G160">
        <v>0</v>
      </c>
      <c r="H160" t="s">
        <v>637</v>
      </c>
      <c r="I160" t="s">
        <v>26356</v>
      </c>
      <c r="J160" t="s">
        <v>757</v>
      </c>
      <c r="K160" t="s">
        <v>639</v>
      </c>
      <c r="L160" t="s">
        <v>640</v>
      </c>
      <c r="M160" t="s">
        <v>26357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26358</v>
      </c>
      <c r="T160" t="s">
        <v>26357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26359</v>
      </c>
      <c r="F161">
        <v>200</v>
      </c>
      <c r="G161">
        <v>0</v>
      </c>
      <c r="H161" t="s">
        <v>637</v>
      </c>
      <c r="I161" t="s">
        <v>26360</v>
      </c>
      <c r="J161" t="s">
        <v>659</v>
      </c>
      <c r="K161" t="s">
        <v>639</v>
      </c>
      <c r="L161" t="s">
        <v>640</v>
      </c>
      <c r="M161" t="s">
        <v>26361</v>
      </c>
      <c r="N161" t="s">
        <v>639</v>
      </c>
      <c r="O161" t="s">
        <v>647</v>
      </c>
      <c r="P161" t="s">
        <v>5</v>
      </c>
      <c r="Q161" t="s">
        <v>648</v>
      </c>
      <c r="R161" t="s">
        <v>640</v>
      </c>
      <c r="S161" t="s">
        <v>26362</v>
      </c>
      <c r="T161" t="s">
        <v>26361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26363</v>
      </c>
      <c r="F162">
        <v>309</v>
      </c>
      <c r="G162">
        <v>0</v>
      </c>
      <c r="H162" t="s">
        <v>649</v>
      </c>
      <c r="I162" t="s">
        <v>6831</v>
      </c>
      <c r="J162" t="s">
        <v>26364</v>
      </c>
      <c r="K162" t="s">
        <v>26365</v>
      </c>
      <c r="L162" t="s">
        <v>880</v>
      </c>
      <c r="M162" t="s">
        <v>26366</v>
      </c>
      <c r="N162" t="s">
        <v>639</v>
      </c>
      <c r="O162" t="s">
        <v>651</v>
      </c>
      <c r="P162" t="s">
        <v>26</v>
      </c>
      <c r="Q162" t="s">
        <v>652</v>
      </c>
      <c r="R162" t="s">
        <v>640</v>
      </c>
      <c r="S162" t="s">
        <v>639</v>
      </c>
      <c r="T162" t="s">
        <v>26361</v>
      </c>
    </row>
    <row r="163" spans="1:20" x14ac:dyDescent="0.25">
      <c r="A163" t="s">
        <v>101</v>
      </c>
      <c r="B163" t="s">
        <v>74</v>
      </c>
      <c r="C163">
        <v>80</v>
      </c>
      <c r="D163">
        <v>1</v>
      </c>
      <c r="E163" t="s">
        <v>26363</v>
      </c>
      <c r="F163">
        <v>309</v>
      </c>
      <c r="G163">
        <v>0</v>
      </c>
      <c r="H163" t="s">
        <v>649</v>
      </c>
      <c r="I163" t="s">
        <v>6831</v>
      </c>
      <c r="J163" t="s">
        <v>26364</v>
      </c>
      <c r="K163" t="s">
        <v>26365</v>
      </c>
      <c r="L163" t="s">
        <v>880</v>
      </c>
      <c r="M163" t="s">
        <v>26366</v>
      </c>
      <c r="N163" t="s">
        <v>639</v>
      </c>
      <c r="O163" t="s">
        <v>651</v>
      </c>
      <c r="P163" t="s">
        <v>26</v>
      </c>
      <c r="Q163" t="s">
        <v>652</v>
      </c>
      <c r="R163" t="s">
        <v>640</v>
      </c>
      <c r="S163" t="s">
        <v>639</v>
      </c>
      <c r="T163" t="s">
        <v>26361</v>
      </c>
    </row>
    <row r="164" spans="1:20" x14ac:dyDescent="0.25">
      <c r="A164" t="s">
        <v>22</v>
      </c>
      <c r="B164" t="s">
        <v>27</v>
      </c>
      <c r="C164">
        <v>80</v>
      </c>
      <c r="D164">
        <v>1</v>
      </c>
      <c r="E164" t="s">
        <v>26363</v>
      </c>
      <c r="F164">
        <v>309</v>
      </c>
      <c r="G164">
        <v>0</v>
      </c>
      <c r="H164" t="s">
        <v>649</v>
      </c>
      <c r="I164" t="s">
        <v>6831</v>
      </c>
      <c r="J164" t="s">
        <v>26364</v>
      </c>
      <c r="K164" t="s">
        <v>26365</v>
      </c>
      <c r="L164" t="s">
        <v>880</v>
      </c>
      <c r="M164" t="s">
        <v>26366</v>
      </c>
      <c r="N164" t="s">
        <v>639</v>
      </c>
      <c r="O164" t="s">
        <v>651</v>
      </c>
      <c r="P164" t="s">
        <v>26</v>
      </c>
      <c r="Q164" t="s">
        <v>652</v>
      </c>
      <c r="R164" t="s">
        <v>640</v>
      </c>
      <c r="S164" t="s">
        <v>639</v>
      </c>
      <c r="T164" t="s">
        <v>26361</v>
      </c>
    </row>
    <row r="165" spans="1:20" x14ac:dyDescent="0.25">
      <c r="A165" t="s">
        <v>241</v>
      </c>
      <c r="B165" t="s">
        <v>247</v>
      </c>
      <c r="C165">
        <v>159</v>
      </c>
      <c r="D165">
        <v>1</v>
      </c>
      <c r="E165" t="s">
        <v>26367</v>
      </c>
      <c r="F165">
        <v>109</v>
      </c>
      <c r="G165">
        <v>0</v>
      </c>
      <c r="H165" t="s">
        <v>637</v>
      </c>
      <c r="I165" t="s">
        <v>26368</v>
      </c>
      <c r="J165" t="s">
        <v>767</v>
      </c>
      <c r="K165" t="s">
        <v>639</v>
      </c>
      <c r="L165" t="s">
        <v>640</v>
      </c>
      <c r="M165" t="s">
        <v>26369</v>
      </c>
      <c r="N165" t="s">
        <v>639</v>
      </c>
      <c r="O165" t="s">
        <v>641</v>
      </c>
      <c r="P165" t="s">
        <v>5</v>
      </c>
      <c r="Q165" t="s">
        <v>642</v>
      </c>
      <c r="R165" t="s">
        <v>640</v>
      </c>
      <c r="S165" t="s">
        <v>26370</v>
      </c>
      <c r="T165" t="s">
        <v>26369</v>
      </c>
    </row>
    <row r="166" spans="1:20" x14ac:dyDescent="0.25">
      <c r="A166" t="s">
        <v>239</v>
      </c>
      <c r="B166" t="s">
        <v>245</v>
      </c>
      <c r="C166">
        <v>159</v>
      </c>
      <c r="D166">
        <v>1</v>
      </c>
      <c r="E166" t="s">
        <v>26371</v>
      </c>
      <c r="F166">
        <v>147</v>
      </c>
      <c r="G166">
        <v>38</v>
      </c>
      <c r="H166" t="s">
        <v>637</v>
      </c>
      <c r="I166" t="s">
        <v>26372</v>
      </c>
      <c r="J166" t="s">
        <v>726</v>
      </c>
      <c r="K166" t="s">
        <v>639</v>
      </c>
      <c r="L166" t="s">
        <v>640</v>
      </c>
      <c r="M166" t="s">
        <v>26373</v>
      </c>
      <c r="N166" t="s">
        <v>639</v>
      </c>
      <c r="O166" t="s">
        <v>641</v>
      </c>
      <c r="P166" t="s">
        <v>5</v>
      </c>
      <c r="Q166" t="s">
        <v>642</v>
      </c>
      <c r="R166" t="s">
        <v>640</v>
      </c>
      <c r="S166" t="s">
        <v>26374</v>
      </c>
      <c r="T166" t="s">
        <v>26373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26375</v>
      </c>
      <c r="F167">
        <v>200</v>
      </c>
      <c r="G167">
        <v>0</v>
      </c>
      <c r="H167" t="s">
        <v>637</v>
      </c>
      <c r="I167" t="s">
        <v>26376</v>
      </c>
      <c r="J167" t="s">
        <v>794</v>
      </c>
      <c r="K167" t="s">
        <v>639</v>
      </c>
      <c r="L167" t="s">
        <v>640</v>
      </c>
      <c r="M167" t="s">
        <v>26377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26378</v>
      </c>
      <c r="T167" t="s">
        <v>26377</v>
      </c>
    </row>
    <row r="168" spans="1:20" x14ac:dyDescent="0.25">
      <c r="A168" t="s">
        <v>22</v>
      </c>
      <c r="B168" t="s">
        <v>27</v>
      </c>
      <c r="C168">
        <v>66.333333333333329</v>
      </c>
      <c r="D168">
        <v>3</v>
      </c>
      <c r="E168" t="s">
        <v>26379</v>
      </c>
      <c r="F168">
        <v>197</v>
      </c>
      <c r="G168">
        <v>0</v>
      </c>
      <c r="H168" t="s">
        <v>637</v>
      </c>
      <c r="I168" t="s">
        <v>26380</v>
      </c>
      <c r="J168" t="s">
        <v>682</v>
      </c>
      <c r="K168" t="s">
        <v>639</v>
      </c>
      <c r="L168" t="s">
        <v>640</v>
      </c>
      <c r="M168" t="s">
        <v>26381</v>
      </c>
      <c r="N168" t="s">
        <v>639</v>
      </c>
      <c r="O168" t="s">
        <v>660</v>
      </c>
      <c r="P168" t="s">
        <v>5</v>
      </c>
      <c r="Q168" t="s">
        <v>642</v>
      </c>
      <c r="R168" t="s">
        <v>640</v>
      </c>
      <c r="S168" t="s">
        <v>26382</v>
      </c>
      <c r="T168" t="s">
        <v>26381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26383</v>
      </c>
      <c r="F169">
        <v>200</v>
      </c>
      <c r="G169">
        <v>0</v>
      </c>
      <c r="H169" t="s">
        <v>637</v>
      </c>
      <c r="I169" t="s">
        <v>25268</v>
      </c>
      <c r="J169" t="s">
        <v>704</v>
      </c>
      <c r="K169" t="s">
        <v>639</v>
      </c>
      <c r="L169" t="s">
        <v>640</v>
      </c>
      <c r="M169" t="s">
        <v>26384</v>
      </c>
      <c r="N169" t="s">
        <v>639</v>
      </c>
      <c r="O169" t="s">
        <v>641</v>
      </c>
      <c r="P169" t="s">
        <v>5</v>
      </c>
      <c r="Q169" t="s">
        <v>642</v>
      </c>
      <c r="R169" t="s">
        <v>640</v>
      </c>
      <c r="S169" t="s">
        <v>26385</v>
      </c>
      <c r="T169" t="s">
        <v>26384</v>
      </c>
    </row>
    <row r="170" spans="1:20" x14ac:dyDescent="0.25">
      <c r="A170" t="s">
        <v>72</v>
      </c>
      <c r="B170" t="s">
        <v>108</v>
      </c>
      <c r="C170">
        <v>66</v>
      </c>
      <c r="D170">
        <v>1</v>
      </c>
      <c r="E170" t="s">
        <v>26386</v>
      </c>
      <c r="F170">
        <v>249</v>
      </c>
      <c r="G170">
        <v>0</v>
      </c>
      <c r="H170" t="s">
        <v>649</v>
      </c>
      <c r="I170" t="s">
        <v>9694</v>
      </c>
      <c r="J170" t="s">
        <v>26387</v>
      </c>
      <c r="K170" t="s">
        <v>16712</v>
      </c>
      <c r="L170" t="s">
        <v>10131</v>
      </c>
      <c r="M170" t="s">
        <v>26388</v>
      </c>
      <c r="N170" t="s">
        <v>639</v>
      </c>
      <c r="O170" t="s">
        <v>651</v>
      </c>
      <c r="P170" t="s">
        <v>26</v>
      </c>
      <c r="Q170" t="s">
        <v>652</v>
      </c>
      <c r="R170" t="s">
        <v>640</v>
      </c>
      <c r="S170" t="s">
        <v>639</v>
      </c>
      <c r="T170" t="s">
        <v>26388</v>
      </c>
    </row>
    <row r="171" spans="1:20" x14ac:dyDescent="0.25">
      <c r="A171" t="s">
        <v>101</v>
      </c>
      <c r="B171" t="s">
        <v>74</v>
      </c>
      <c r="C171">
        <v>66</v>
      </c>
      <c r="D171">
        <v>1</v>
      </c>
      <c r="E171" t="s">
        <v>26386</v>
      </c>
      <c r="F171">
        <v>249</v>
      </c>
      <c r="G171">
        <v>0</v>
      </c>
      <c r="H171" t="s">
        <v>649</v>
      </c>
      <c r="I171" t="s">
        <v>9694</v>
      </c>
      <c r="J171" t="s">
        <v>26387</v>
      </c>
      <c r="K171" t="s">
        <v>16712</v>
      </c>
      <c r="L171" t="s">
        <v>10131</v>
      </c>
      <c r="M171" t="s">
        <v>26388</v>
      </c>
      <c r="N171" t="s">
        <v>639</v>
      </c>
      <c r="O171" t="s">
        <v>651</v>
      </c>
      <c r="P171" t="s">
        <v>26</v>
      </c>
      <c r="Q171" t="s">
        <v>652</v>
      </c>
      <c r="R171" t="s">
        <v>640</v>
      </c>
      <c r="S171" t="s">
        <v>639</v>
      </c>
      <c r="T171" t="s">
        <v>26388</v>
      </c>
    </row>
    <row r="172" spans="1:20" x14ac:dyDescent="0.25">
      <c r="A172" t="s">
        <v>22</v>
      </c>
      <c r="B172" t="s">
        <v>27</v>
      </c>
      <c r="C172">
        <v>67</v>
      </c>
      <c r="D172">
        <v>1</v>
      </c>
      <c r="E172" t="s">
        <v>26386</v>
      </c>
      <c r="F172">
        <v>249</v>
      </c>
      <c r="G172">
        <v>0</v>
      </c>
      <c r="H172" t="s">
        <v>649</v>
      </c>
      <c r="I172" t="s">
        <v>9694</v>
      </c>
      <c r="J172" t="s">
        <v>26387</v>
      </c>
      <c r="K172" t="s">
        <v>16712</v>
      </c>
      <c r="L172" t="s">
        <v>10131</v>
      </c>
      <c r="M172" t="s">
        <v>26388</v>
      </c>
      <c r="N172" t="s">
        <v>639</v>
      </c>
      <c r="O172" t="s">
        <v>651</v>
      </c>
      <c r="P172" t="s">
        <v>26</v>
      </c>
      <c r="Q172" t="s">
        <v>652</v>
      </c>
      <c r="R172" t="s">
        <v>640</v>
      </c>
      <c r="S172" t="s">
        <v>639</v>
      </c>
      <c r="T172" t="s">
        <v>26388</v>
      </c>
    </row>
    <row r="173" spans="1:20" x14ac:dyDescent="0.25">
      <c r="A173" t="s">
        <v>77</v>
      </c>
      <c r="B173" t="s">
        <v>78</v>
      </c>
      <c r="C173">
        <v>27.5</v>
      </c>
      <c r="D173">
        <v>4</v>
      </c>
      <c r="E173" t="s">
        <v>26389</v>
      </c>
      <c r="F173">
        <v>165</v>
      </c>
      <c r="G173">
        <v>0</v>
      </c>
      <c r="H173" t="s">
        <v>649</v>
      </c>
      <c r="I173" t="s">
        <v>7818</v>
      </c>
      <c r="J173" t="s">
        <v>26390</v>
      </c>
      <c r="K173" t="s">
        <v>12244</v>
      </c>
      <c r="L173" t="s">
        <v>932</v>
      </c>
      <c r="M173" t="s">
        <v>26391</v>
      </c>
      <c r="N173" t="s">
        <v>639</v>
      </c>
      <c r="O173" t="s">
        <v>651</v>
      </c>
      <c r="P173" t="s">
        <v>26</v>
      </c>
      <c r="Q173" t="s">
        <v>652</v>
      </c>
      <c r="R173" t="s">
        <v>640</v>
      </c>
      <c r="S173" t="s">
        <v>26392</v>
      </c>
      <c r="T173" t="s">
        <v>26391</v>
      </c>
    </row>
    <row r="174" spans="1:20" x14ac:dyDescent="0.25">
      <c r="A174" t="s">
        <v>18</v>
      </c>
      <c r="B174" t="s">
        <v>19</v>
      </c>
      <c r="C174">
        <v>66.666666666666671</v>
      </c>
      <c r="D174">
        <v>6</v>
      </c>
      <c r="E174" t="s">
        <v>26393</v>
      </c>
      <c r="F174">
        <v>258</v>
      </c>
      <c r="G174">
        <v>0</v>
      </c>
      <c r="H174" t="s">
        <v>637</v>
      </c>
      <c r="I174" t="s">
        <v>16676</v>
      </c>
      <c r="J174" t="s">
        <v>653</v>
      </c>
      <c r="K174" t="s">
        <v>639</v>
      </c>
      <c r="L174" t="s">
        <v>640</v>
      </c>
      <c r="M174" t="s">
        <v>26394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26395</v>
      </c>
      <c r="T174" t="s">
        <v>26394</v>
      </c>
    </row>
    <row r="175" spans="1:20" x14ac:dyDescent="0.25">
      <c r="A175" t="s">
        <v>72</v>
      </c>
      <c r="B175" t="s">
        <v>108</v>
      </c>
      <c r="C175">
        <v>66</v>
      </c>
      <c r="D175">
        <v>1</v>
      </c>
      <c r="E175" t="s">
        <v>26396</v>
      </c>
      <c r="F175">
        <v>287</v>
      </c>
      <c r="G175">
        <v>38</v>
      </c>
      <c r="H175" t="s">
        <v>649</v>
      </c>
      <c r="I175" t="s">
        <v>948</v>
      </c>
      <c r="J175" t="s">
        <v>26397</v>
      </c>
      <c r="K175" t="s">
        <v>26398</v>
      </c>
      <c r="L175" t="s">
        <v>680</v>
      </c>
      <c r="M175" t="s">
        <v>26399</v>
      </c>
      <c r="N175" t="s">
        <v>639</v>
      </c>
      <c r="O175" t="s">
        <v>651</v>
      </c>
      <c r="P175" t="s">
        <v>26</v>
      </c>
      <c r="Q175" t="s">
        <v>652</v>
      </c>
      <c r="R175" t="s">
        <v>640</v>
      </c>
      <c r="S175" t="s">
        <v>639</v>
      </c>
      <c r="T175" t="s">
        <v>26400</v>
      </c>
    </row>
    <row r="176" spans="1:20" x14ac:dyDescent="0.25">
      <c r="A176" t="s">
        <v>101</v>
      </c>
      <c r="B176" t="s">
        <v>74</v>
      </c>
      <c r="C176">
        <v>66</v>
      </c>
      <c r="D176">
        <v>1</v>
      </c>
      <c r="E176" t="s">
        <v>26396</v>
      </c>
      <c r="F176">
        <v>287</v>
      </c>
      <c r="G176">
        <v>38</v>
      </c>
      <c r="H176" t="s">
        <v>649</v>
      </c>
      <c r="I176" t="s">
        <v>948</v>
      </c>
      <c r="J176" t="s">
        <v>26397</v>
      </c>
      <c r="K176" t="s">
        <v>26398</v>
      </c>
      <c r="L176" t="s">
        <v>680</v>
      </c>
      <c r="M176" t="s">
        <v>26399</v>
      </c>
      <c r="N176" t="s">
        <v>639</v>
      </c>
      <c r="O176" t="s">
        <v>651</v>
      </c>
      <c r="P176" t="s">
        <v>26</v>
      </c>
      <c r="Q176" t="s">
        <v>652</v>
      </c>
      <c r="R176" t="s">
        <v>640</v>
      </c>
      <c r="S176" t="s">
        <v>639</v>
      </c>
      <c r="T176" t="s">
        <v>26400</v>
      </c>
    </row>
    <row r="177" spans="1:20" x14ac:dyDescent="0.25">
      <c r="A177" t="s">
        <v>22</v>
      </c>
      <c r="B177" t="s">
        <v>27</v>
      </c>
      <c r="C177">
        <v>67</v>
      </c>
      <c r="D177">
        <v>1</v>
      </c>
      <c r="E177" t="s">
        <v>26396</v>
      </c>
      <c r="F177">
        <v>287</v>
      </c>
      <c r="G177">
        <v>38</v>
      </c>
      <c r="H177" t="s">
        <v>649</v>
      </c>
      <c r="I177" t="s">
        <v>948</v>
      </c>
      <c r="J177" t="s">
        <v>26397</v>
      </c>
      <c r="K177" t="s">
        <v>26398</v>
      </c>
      <c r="L177" t="s">
        <v>680</v>
      </c>
      <c r="M177" t="s">
        <v>26399</v>
      </c>
      <c r="N177" t="s">
        <v>639</v>
      </c>
      <c r="O177" t="s">
        <v>651</v>
      </c>
      <c r="P177" t="s">
        <v>26</v>
      </c>
      <c r="Q177" t="s">
        <v>652</v>
      </c>
      <c r="R177" t="s">
        <v>640</v>
      </c>
      <c r="S177" t="s">
        <v>639</v>
      </c>
      <c r="T177" t="s">
        <v>26400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26401</v>
      </c>
      <c r="F178">
        <v>129</v>
      </c>
      <c r="G178">
        <v>0</v>
      </c>
      <c r="H178" t="s">
        <v>637</v>
      </c>
      <c r="I178" t="s">
        <v>26402</v>
      </c>
      <c r="J178" t="s">
        <v>653</v>
      </c>
      <c r="K178" t="s">
        <v>639</v>
      </c>
      <c r="L178" t="s">
        <v>640</v>
      </c>
      <c r="M178" t="s">
        <v>26403</v>
      </c>
      <c r="N178" t="s">
        <v>639</v>
      </c>
      <c r="O178" t="s">
        <v>647</v>
      </c>
      <c r="P178" t="s">
        <v>5</v>
      </c>
      <c r="Q178" t="s">
        <v>648</v>
      </c>
      <c r="R178" t="s">
        <v>640</v>
      </c>
      <c r="S178" t="s">
        <v>26404</v>
      </c>
      <c r="T178" t="s">
        <v>26405</v>
      </c>
    </row>
    <row r="179" spans="1:20" x14ac:dyDescent="0.25">
      <c r="A179" t="s">
        <v>241</v>
      </c>
      <c r="B179" t="s">
        <v>247</v>
      </c>
      <c r="C179">
        <v>159</v>
      </c>
      <c r="D179">
        <v>1</v>
      </c>
      <c r="E179" t="s">
        <v>26406</v>
      </c>
      <c r="F179">
        <v>109</v>
      </c>
      <c r="G179">
        <v>0</v>
      </c>
      <c r="H179" t="s">
        <v>637</v>
      </c>
      <c r="I179" t="s">
        <v>4167</v>
      </c>
      <c r="J179" t="s">
        <v>757</v>
      </c>
      <c r="K179" t="s">
        <v>639</v>
      </c>
      <c r="L179" t="s">
        <v>640</v>
      </c>
      <c r="M179" t="s">
        <v>26407</v>
      </c>
      <c r="N179" t="s">
        <v>639</v>
      </c>
      <c r="O179" t="s">
        <v>641</v>
      </c>
      <c r="P179" t="s">
        <v>5</v>
      </c>
      <c r="Q179" t="s">
        <v>642</v>
      </c>
      <c r="R179" t="s">
        <v>640</v>
      </c>
      <c r="S179" t="s">
        <v>26408</v>
      </c>
      <c r="T179" t="s">
        <v>26409</v>
      </c>
    </row>
    <row r="180" spans="1:20" x14ac:dyDescent="0.25">
      <c r="A180" t="s">
        <v>239</v>
      </c>
      <c r="B180" t="s">
        <v>245</v>
      </c>
      <c r="C180">
        <v>159</v>
      </c>
      <c r="D180">
        <v>1</v>
      </c>
      <c r="E180" t="s">
        <v>26410</v>
      </c>
      <c r="F180">
        <v>109</v>
      </c>
      <c r="G180">
        <v>0</v>
      </c>
      <c r="H180" t="s">
        <v>637</v>
      </c>
      <c r="I180" t="s">
        <v>4314</v>
      </c>
      <c r="J180" t="s">
        <v>653</v>
      </c>
      <c r="K180" t="s">
        <v>639</v>
      </c>
      <c r="L180" t="s">
        <v>640</v>
      </c>
      <c r="M180" t="s">
        <v>26411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26412</v>
      </c>
      <c r="T180" t="s">
        <v>26411</v>
      </c>
    </row>
    <row r="181" spans="1:20" x14ac:dyDescent="0.25">
      <c r="A181" t="s">
        <v>239</v>
      </c>
      <c r="B181" t="s">
        <v>245</v>
      </c>
      <c r="C181">
        <v>159</v>
      </c>
      <c r="D181">
        <v>1</v>
      </c>
      <c r="E181" t="s">
        <v>26413</v>
      </c>
      <c r="F181">
        <v>109</v>
      </c>
      <c r="G181">
        <v>0</v>
      </c>
      <c r="H181" t="s">
        <v>637</v>
      </c>
      <c r="I181" t="s">
        <v>26414</v>
      </c>
      <c r="J181" t="s">
        <v>726</v>
      </c>
      <c r="K181" t="s">
        <v>639</v>
      </c>
      <c r="L181" t="s">
        <v>640</v>
      </c>
      <c r="M181" t="s">
        <v>26415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26416</v>
      </c>
      <c r="T181" t="s">
        <v>26415</v>
      </c>
    </row>
    <row r="182" spans="1:20" x14ac:dyDescent="0.25">
      <c r="A182" t="s">
        <v>14</v>
      </c>
      <c r="B182" t="s">
        <v>15</v>
      </c>
      <c r="C182">
        <v>59</v>
      </c>
      <c r="D182">
        <v>1</v>
      </c>
      <c r="E182" t="s">
        <v>26417</v>
      </c>
      <c r="F182">
        <v>59</v>
      </c>
      <c r="G182">
        <v>0</v>
      </c>
      <c r="H182" t="s">
        <v>649</v>
      </c>
      <c r="I182" t="s">
        <v>5135</v>
      </c>
      <c r="J182" t="s">
        <v>5136</v>
      </c>
      <c r="K182" t="s">
        <v>4718</v>
      </c>
      <c r="L182" t="s">
        <v>901</v>
      </c>
      <c r="M182" t="s">
        <v>26418</v>
      </c>
      <c r="N182" t="s">
        <v>639</v>
      </c>
      <c r="O182" t="s">
        <v>651</v>
      </c>
      <c r="P182" t="s">
        <v>26</v>
      </c>
      <c r="Q182" t="s">
        <v>652</v>
      </c>
      <c r="R182" t="s">
        <v>640</v>
      </c>
      <c r="S182" t="s">
        <v>26419</v>
      </c>
      <c r="T182" t="s">
        <v>26418</v>
      </c>
    </row>
    <row r="183" spans="1:20" x14ac:dyDescent="0.25">
      <c r="A183" t="s">
        <v>241</v>
      </c>
      <c r="B183" t="s">
        <v>247</v>
      </c>
      <c r="C183">
        <v>159</v>
      </c>
      <c r="D183">
        <v>1</v>
      </c>
      <c r="E183" t="s">
        <v>26420</v>
      </c>
      <c r="F183">
        <v>109</v>
      </c>
      <c r="G183">
        <v>0</v>
      </c>
      <c r="H183" t="s">
        <v>637</v>
      </c>
      <c r="I183" t="s">
        <v>26421</v>
      </c>
      <c r="J183" t="s">
        <v>683</v>
      </c>
      <c r="K183" t="s">
        <v>639</v>
      </c>
      <c r="L183" t="s">
        <v>640</v>
      </c>
      <c r="M183" t="s">
        <v>26422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26423</v>
      </c>
      <c r="T183" t="s">
        <v>26422</v>
      </c>
    </row>
    <row r="184" spans="1:20" x14ac:dyDescent="0.25">
      <c r="A184" t="s">
        <v>22</v>
      </c>
      <c r="B184" t="s">
        <v>27</v>
      </c>
      <c r="C184">
        <v>80</v>
      </c>
      <c r="D184">
        <v>1</v>
      </c>
      <c r="E184" t="s">
        <v>26424</v>
      </c>
      <c r="F184">
        <v>80</v>
      </c>
      <c r="G184">
        <v>0</v>
      </c>
      <c r="H184" t="s">
        <v>649</v>
      </c>
      <c r="I184" t="s">
        <v>1030</v>
      </c>
      <c r="J184" t="s">
        <v>26425</v>
      </c>
      <c r="K184" t="s">
        <v>15719</v>
      </c>
      <c r="L184" t="s">
        <v>842</v>
      </c>
      <c r="M184" t="s">
        <v>26426</v>
      </c>
      <c r="N184" t="s">
        <v>639</v>
      </c>
      <c r="O184" t="s">
        <v>651</v>
      </c>
      <c r="P184" t="s">
        <v>26</v>
      </c>
      <c r="Q184" t="s">
        <v>652</v>
      </c>
      <c r="R184" t="s">
        <v>640</v>
      </c>
      <c r="S184" t="s">
        <v>639</v>
      </c>
      <c r="T184" t="s">
        <v>26427</v>
      </c>
    </row>
    <row r="185" spans="1:20" x14ac:dyDescent="0.25">
      <c r="A185" t="s">
        <v>22</v>
      </c>
      <c r="B185" t="s">
        <v>27</v>
      </c>
      <c r="C185">
        <v>116</v>
      </c>
      <c r="D185">
        <v>1</v>
      </c>
      <c r="E185" t="s">
        <v>26428</v>
      </c>
      <c r="F185">
        <v>239</v>
      </c>
      <c r="G185">
        <v>0</v>
      </c>
      <c r="H185" t="s">
        <v>649</v>
      </c>
      <c r="I185" t="s">
        <v>1036</v>
      </c>
      <c r="J185" t="s">
        <v>26429</v>
      </c>
      <c r="K185" t="s">
        <v>730</v>
      </c>
      <c r="L185" t="s">
        <v>12277</v>
      </c>
      <c r="M185" t="s">
        <v>26430</v>
      </c>
      <c r="N185" t="s">
        <v>639</v>
      </c>
      <c r="O185" t="s">
        <v>651</v>
      </c>
      <c r="P185" t="s">
        <v>26</v>
      </c>
      <c r="Q185" t="s">
        <v>652</v>
      </c>
      <c r="R185" t="s">
        <v>640</v>
      </c>
      <c r="S185" t="s">
        <v>26431</v>
      </c>
      <c r="T185" t="s">
        <v>26430</v>
      </c>
    </row>
    <row r="186" spans="1:20" x14ac:dyDescent="0.25">
      <c r="A186" t="s">
        <v>239</v>
      </c>
      <c r="B186" t="s">
        <v>245</v>
      </c>
      <c r="C186">
        <v>163</v>
      </c>
      <c r="D186">
        <v>1</v>
      </c>
      <c r="E186" t="s">
        <v>26428</v>
      </c>
      <c r="F186">
        <v>239</v>
      </c>
      <c r="G186">
        <v>0</v>
      </c>
      <c r="H186" t="s">
        <v>649</v>
      </c>
      <c r="I186" t="s">
        <v>1036</v>
      </c>
      <c r="J186" t="s">
        <v>26429</v>
      </c>
      <c r="K186" t="s">
        <v>730</v>
      </c>
      <c r="L186" t="s">
        <v>12277</v>
      </c>
      <c r="M186" t="s">
        <v>26430</v>
      </c>
      <c r="N186" t="s">
        <v>639</v>
      </c>
      <c r="O186" t="s">
        <v>651</v>
      </c>
      <c r="P186" t="s">
        <v>26</v>
      </c>
      <c r="Q186" t="s">
        <v>652</v>
      </c>
      <c r="R186" t="s">
        <v>640</v>
      </c>
      <c r="S186" t="s">
        <v>26431</v>
      </c>
      <c r="T186" t="s">
        <v>26430</v>
      </c>
    </row>
    <row r="187" spans="1:20" x14ac:dyDescent="0.25">
      <c r="A187" t="s">
        <v>516</v>
      </c>
      <c r="B187" t="s">
        <v>120</v>
      </c>
      <c r="C187">
        <v>74</v>
      </c>
      <c r="D187">
        <v>1</v>
      </c>
      <c r="E187" t="s">
        <v>26432</v>
      </c>
      <c r="F187">
        <v>140</v>
      </c>
      <c r="G187">
        <v>66</v>
      </c>
      <c r="H187" t="s">
        <v>649</v>
      </c>
      <c r="I187" t="s">
        <v>26433</v>
      </c>
      <c r="J187" t="s">
        <v>26434</v>
      </c>
      <c r="K187" t="s">
        <v>17359</v>
      </c>
      <c r="L187" t="s">
        <v>12277</v>
      </c>
      <c r="M187" t="s">
        <v>26435</v>
      </c>
      <c r="N187" t="s">
        <v>639</v>
      </c>
      <c r="O187" t="s">
        <v>651</v>
      </c>
      <c r="P187" t="s">
        <v>26</v>
      </c>
      <c r="Q187" t="s">
        <v>652</v>
      </c>
      <c r="R187" t="s">
        <v>640</v>
      </c>
      <c r="S187" t="s">
        <v>26436</v>
      </c>
      <c r="T187" t="s">
        <v>26430</v>
      </c>
    </row>
    <row r="188" spans="1:20" x14ac:dyDescent="0.25">
      <c r="A188" t="s">
        <v>147</v>
      </c>
      <c r="B188" t="s">
        <v>148</v>
      </c>
      <c r="C188">
        <v>50</v>
      </c>
      <c r="D188">
        <v>6</v>
      </c>
      <c r="E188" t="s">
        <v>26437</v>
      </c>
      <c r="F188">
        <v>200</v>
      </c>
      <c r="G188">
        <v>0</v>
      </c>
      <c r="H188" t="s">
        <v>637</v>
      </c>
      <c r="I188" t="s">
        <v>26438</v>
      </c>
      <c r="J188" t="s">
        <v>682</v>
      </c>
      <c r="K188" t="s">
        <v>639</v>
      </c>
      <c r="L188" t="s">
        <v>640</v>
      </c>
      <c r="M188" t="s">
        <v>26439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26440</v>
      </c>
      <c r="T188" t="s">
        <v>26439</v>
      </c>
    </row>
    <row r="189" spans="1:20" x14ac:dyDescent="0.25">
      <c r="A189" t="s">
        <v>22</v>
      </c>
      <c r="B189" t="s">
        <v>27</v>
      </c>
      <c r="C189">
        <v>66.333333333333329</v>
      </c>
      <c r="D189">
        <v>3</v>
      </c>
      <c r="E189" t="s">
        <v>26441</v>
      </c>
      <c r="F189">
        <v>197</v>
      </c>
      <c r="G189">
        <v>0</v>
      </c>
      <c r="H189" t="s">
        <v>637</v>
      </c>
      <c r="I189" t="s">
        <v>26438</v>
      </c>
      <c r="J189" t="s">
        <v>682</v>
      </c>
      <c r="K189" t="s">
        <v>639</v>
      </c>
      <c r="L189" t="s">
        <v>640</v>
      </c>
      <c r="M189" t="s">
        <v>26442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26443</v>
      </c>
      <c r="T189" t="s">
        <v>26444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26445</v>
      </c>
      <c r="F190">
        <v>200</v>
      </c>
      <c r="G190">
        <v>0</v>
      </c>
      <c r="H190" t="s">
        <v>637</v>
      </c>
      <c r="I190" t="s">
        <v>26446</v>
      </c>
      <c r="J190" t="s">
        <v>697</v>
      </c>
      <c r="K190" t="s">
        <v>639</v>
      </c>
      <c r="L190" t="s">
        <v>640</v>
      </c>
      <c r="M190" t="s">
        <v>26447</v>
      </c>
      <c r="N190" t="s">
        <v>639</v>
      </c>
      <c r="O190" t="s">
        <v>647</v>
      </c>
      <c r="P190" t="s">
        <v>5</v>
      </c>
      <c r="Q190" t="s">
        <v>648</v>
      </c>
      <c r="R190" t="s">
        <v>640</v>
      </c>
      <c r="S190" t="s">
        <v>26448</v>
      </c>
      <c r="T190" t="s">
        <v>26447</v>
      </c>
    </row>
    <row r="191" spans="1:20" x14ac:dyDescent="0.25">
      <c r="A191" t="s">
        <v>240</v>
      </c>
      <c r="B191" t="s">
        <v>246</v>
      </c>
      <c r="C191">
        <v>159</v>
      </c>
      <c r="D191">
        <v>1</v>
      </c>
      <c r="E191" t="s">
        <v>26449</v>
      </c>
      <c r="F191">
        <v>99</v>
      </c>
      <c r="G191">
        <v>0</v>
      </c>
      <c r="H191" t="s">
        <v>637</v>
      </c>
      <c r="I191" t="s">
        <v>964</v>
      </c>
      <c r="J191" t="s">
        <v>663</v>
      </c>
      <c r="K191" t="s">
        <v>639</v>
      </c>
      <c r="L191" t="s">
        <v>640</v>
      </c>
      <c r="M191" t="s">
        <v>26450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26451</v>
      </c>
      <c r="T191" t="s">
        <v>26450</v>
      </c>
    </row>
    <row r="192" spans="1:20" x14ac:dyDescent="0.25">
      <c r="A192" t="s">
        <v>240</v>
      </c>
      <c r="B192" t="s">
        <v>2885</v>
      </c>
      <c r="C192">
        <v>106.5</v>
      </c>
      <c r="D192">
        <v>1</v>
      </c>
      <c r="E192" t="s">
        <v>26452</v>
      </c>
      <c r="F192">
        <v>258.5</v>
      </c>
      <c r="G192">
        <v>45.5</v>
      </c>
      <c r="H192" t="s">
        <v>649</v>
      </c>
      <c r="I192" t="s">
        <v>26453</v>
      </c>
      <c r="J192" t="s">
        <v>26454</v>
      </c>
      <c r="K192" t="s">
        <v>26455</v>
      </c>
      <c r="L192" t="s">
        <v>26456</v>
      </c>
      <c r="M192" t="s">
        <v>26457</v>
      </c>
      <c r="N192" t="s">
        <v>639</v>
      </c>
      <c r="O192" t="s">
        <v>678</v>
      </c>
      <c r="P192" t="s">
        <v>23</v>
      </c>
      <c r="Q192" t="s">
        <v>679</v>
      </c>
      <c r="R192" t="s">
        <v>640</v>
      </c>
      <c r="S192" t="s">
        <v>26458</v>
      </c>
      <c r="T192" t="s">
        <v>26457</v>
      </c>
    </row>
    <row r="193" spans="1:20" x14ac:dyDescent="0.25">
      <c r="A193" t="s">
        <v>241</v>
      </c>
      <c r="B193" t="s">
        <v>2885</v>
      </c>
      <c r="C193">
        <v>106.5</v>
      </c>
      <c r="D193">
        <v>1</v>
      </c>
      <c r="E193" t="s">
        <v>26452</v>
      </c>
      <c r="F193">
        <v>258.5</v>
      </c>
      <c r="G193">
        <v>45.5</v>
      </c>
      <c r="H193" t="s">
        <v>649</v>
      </c>
      <c r="I193" t="s">
        <v>26453</v>
      </c>
      <c r="J193" t="s">
        <v>26454</v>
      </c>
      <c r="K193" t="s">
        <v>26455</v>
      </c>
      <c r="L193" t="s">
        <v>26456</v>
      </c>
      <c r="M193" t="s">
        <v>26457</v>
      </c>
      <c r="N193" t="s">
        <v>639</v>
      </c>
      <c r="O193" t="s">
        <v>678</v>
      </c>
      <c r="P193" t="s">
        <v>23</v>
      </c>
      <c r="Q193" t="s">
        <v>679</v>
      </c>
      <c r="R193" t="s">
        <v>640</v>
      </c>
      <c r="S193" t="s">
        <v>26458</v>
      </c>
      <c r="T193" t="s">
        <v>26457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26459</v>
      </c>
      <c r="F194">
        <v>200</v>
      </c>
      <c r="G194">
        <v>0</v>
      </c>
      <c r="H194" t="s">
        <v>637</v>
      </c>
      <c r="I194" t="s">
        <v>26460</v>
      </c>
      <c r="J194" t="s">
        <v>733</v>
      </c>
      <c r="K194" t="s">
        <v>639</v>
      </c>
      <c r="L194" t="s">
        <v>640</v>
      </c>
      <c r="M194" t="s">
        <v>26461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26462</v>
      </c>
      <c r="T194" t="s">
        <v>26461</v>
      </c>
    </row>
    <row r="195" spans="1:20" x14ac:dyDescent="0.25">
      <c r="A195" t="s">
        <v>147</v>
      </c>
      <c r="B195" t="s">
        <v>148</v>
      </c>
      <c r="C195">
        <v>50</v>
      </c>
      <c r="D195">
        <v>12</v>
      </c>
      <c r="E195" t="s">
        <v>26463</v>
      </c>
      <c r="F195">
        <v>400</v>
      </c>
      <c r="G195">
        <v>0</v>
      </c>
      <c r="H195" t="s">
        <v>637</v>
      </c>
      <c r="I195" t="s">
        <v>26464</v>
      </c>
      <c r="J195" t="s">
        <v>16957</v>
      </c>
      <c r="K195" t="s">
        <v>639</v>
      </c>
      <c r="L195" t="s">
        <v>640</v>
      </c>
      <c r="M195" t="s">
        <v>26465</v>
      </c>
      <c r="N195" t="s">
        <v>639</v>
      </c>
      <c r="O195" t="s">
        <v>641</v>
      </c>
      <c r="P195" t="s">
        <v>5</v>
      </c>
      <c r="Q195" t="s">
        <v>642</v>
      </c>
      <c r="R195" t="s">
        <v>640</v>
      </c>
      <c r="S195" t="s">
        <v>26466</v>
      </c>
      <c r="T195" t="s">
        <v>26465</v>
      </c>
    </row>
    <row r="196" spans="1:20" x14ac:dyDescent="0.25">
      <c r="A196" t="s">
        <v>22</v>
      </c>
      <c r="B196" t="s">
        <v>27</v>
      </c>
      <c r="C196">
        <v>69.900000000000006</v>
      </c>
      <c r="D196">
        <v>10</v>
      </c>
      <c r="E196" t="s">
        <v>26467</v>
      </c>
      <c r="F196">
        <v>800</v>
      </c>
      <c r="G196">
        <v>0</v>
      </c>
      <c r="H196" t="s">
        <v>649</v>
      </c>
      <c r="I196" t="s">
        <v>4079</v>
      </c>
      <c r="J196" t="s">
        <v>4080</v>
      </c>
      <c r="K196" t="s">
        <v>4081</v>
      </c>
      <c r="L196" t="s">
        <v>737</v>
      </c>
      <c r="M196" t="s">
        <v>26468</v>
      </c>
      <c r="N196" t="s">
        <v>639</v>
      </c>
      <c r="O196" t="s">
        <v>651</v>
      </c>
      <c r="P196" t="s">
        <v>26</v>
      </c>
      <c r="Q196" t="s">
        <v>652</v>
      </c>
      <c r="R196" t="s">
        <v>640</v>
      </c>
      <c r="S196" t="s">
        <v>26469</v>
      </c>
      <c r="T196" t="s">
        <v>26470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26471</v>
      </c>
      <c r="F197">
        <v>200</v>
      </c>
      <c r="G197">
        <v>0</v>
      </c>
      <c r="H197" t="s">
        <v>637</v>
      </c>
      <c r="I197" t="s">
        <v>9901</v>
      </c>
      <c r="J197" t="s">
        <v>653</v>
      </c>
      <c r="K197" t="s">
        <v>639</v>
      </c>
      <c r="L197" t="s">
        <v>640</v>
      </c>
      <c r="M197" t="s">
        <v>26472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26473</v>
      </c>
      <c r="T197" t="s">
        <v>26472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26474</v>
      </c>
      <c r="F198">
        <v>200</v>
      </c>
      <c r="G198">
        <v>0</v>
      </c>
      <c r="H198" t="s">
        <v>637</v>
      </c>
      <c r="I198" t="s">
        <v>9901</v>
      </c>
      <c r="J198" t="s">
        <v>653</v>
      </c>
      <c r="K198" t="s">
        <v>639</v>
      </c>
      <c r="L198" t="s">
        <v>640</v>
      </c>
      <c r="M198" t="s">
        <v>26475</v>
      </c>
      <c r="N198" t="s">
        <v>639</v>
      </c>
      <c r="O198" t="s">
        <v>641</v>
      </c>
      <c r="P198" t="s">
        <v>5</v>
      </c>
      <c r="Q198" t="s">
        <v>642</v>
      </c>
      <c r="R198" t="s">
        <v>640</v>
      </c>
      <c r="S198" t="s">
        <v>26476</v>
      </c>
      <c r="T198" t="s">
        <v>26475</v>
      </c>
    </row>
    <row r="199" spans="1:20" x14ac:dyDescent="0.25">
      <c r="A199" t="s">
        <v>22</v>
      </c>
      <c r="B199" t="s">
        <v>27</v>
      </c>
      <c r="C199">
        <v>66.333333333333329</v>
      </c>
      <c r="D199">
        <v>3</v>
      </c>
      <c r="E199" t="s">
        <v>26477</v>
      </c>
      <c r="F199">
        <v>197</v>
      </c>
      <c r="G199">
        <v>0</v>
      </c>
      <c r="H199" t="s">
        <v>637</v>
      </c>
      <c r="I199" t="s">
        <v>26478</v>
      </c>
      <c r="J199" t="s">
        <v>687</v>
      </c>
      <c r="K199" t="s">
        <v>639</v>
      </c>
      <c r="L199" t="s">
        <v>640</v>
      </c>
      <c r="M199" t="s">
        <v>26475</v>
      </c>
      <c r="N199" t="s">
        <v>639</v>
      </c>
      <c r="O199" t="s">
        <v>641</v>
      </c>
      <c r="P199" t="s">
        <v>5</v>
      </c>
      <c r="Q199" t="s">
        <v>642</v>
      </c>
      <c r="R199" t="s">
        <v>640</v>
      </c>
      <c r="S199" t="s">
        <v>26479</v>
      </c>
      <c r="T199" t="s">
        <v>26475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26480</v>
      </c>
      <c r="F200">
        <v>200</v>
      </c>
      <c r="G200">
        <v>0</v>
      </c>
      <c r="H200" t="s">
        <v>637</v>
      </c>
      <c r="I200" t="s">
        <v>26481</v>
      </c>
      <c r="J200" t="s">
        <v>686</v>
      </c>
      <c r="K200" t="s">
        <v>639</v>
      </c>
      <c r="L200" t="s">
        <v>640</v>
      </c>
      <c r="M200" t="s">
        <v>26482</v>
      </c>
      <c r="N200" t="s">
        <v>639</v>
      </c>
      <c r="O200" t="s">
        <v>641</v>
      </c>
      <c r="P200" t="s">
        <v>5</v>
      </c>
      <c r="Q200" t="s">
        <v>642</v>
      </c>
      <c r="R200" t="s">
        <v>640</v>
      </c>
      <c r="S200" t="s">
        <v>26483</v>
      </c>
      <c r="T200" t="s">
        <v>26482</v>
      </c>
    </row>
    <row r="201" spans="1:20" x14ac:dyDescent="0.25">
      <c r="A201" t="s">
        <v>22</v>
      </c>
      <c r="B201" t="s">
        <v>27</v>
      </c>
      <c r="C201">
        <v>66.333333333333329</v>
      </c>
      <c r="D201">
        <v>6</v>
      </c>
      <c r="E201" t="s">
        <v>26484</v>
      </c>
      <c r="F201">
        <v>394</v>
      </c>
      <c r="G201">
        <v>0</v>
      </c>
      <c r="H201" t="s">
        <v>637</v>
      </c>
      <c r="I201" t="s">
        <v>13877</v>
      </c>
      <c r="J201" t="s">
        <v>710</v>
      </c>
      <c r="K201" t="s">
        <v>639</v>
      </c>
      <c r="L201" t="s">
        <v>640</v>
      </c>
      <c r="M201" t="s">
        <v>26485</v>
      </c>
      <c r="N201" t="s">
        <v>639</v>
      </c>
      <c r="O201" t="s">
        <v>660</v>
      </c>
      <c r="P201" t="s">
        <v>5</v>
      </c>
      <c r="Q201" t="s">
        <v>642</v>
      </c>
      <c r="R201" t="s">
        <v>640</v>
      </c>
      <c r="S201" t="s">
        <v>26486</v>
      </c>
      <c r="T201" t="s">
        <v>26487</v>
      </c>
    </row>
    <row r="202" spans="1:20" x14ac:dyDescent="0.25">
      <c r="A202" t="s">
        <v>22</v>
      </c>
      <c r="B202" t="s">
        <v>27</v>
      </c>
      <c r="C202">
        <v>66.333333333333329</v>
      </c>
      <c r="D202">
        <v>3</v>
      </c>
      <c r="E202" t="s">
        <v>26488</v>
      </c>
      <c r="F202">
        <v>177</v>
      </c>
      <c r="G202">
        <v>7</v>
      </c>
      <c r="H202" t="s">
        <v>677</v>
      </c>
      <c r="I202" t="s">
        <v>3011</v>
      </c>
      <c r="J202" t="s">
        <v>3012</v>
      </c>
      <c r="K202" t="s">
        <v>1032</v>
      </c>
      <c r="L202" t="s">
        <v>3013</v>
      </c>
      <c r="M202" t="s">
        <v>26489</v>
      </c>
      <c r="N202" t="s">
        <v>639</v>
      </c>
      <c r="O202" t="s">
        <v>678</v>
      </c>
      <c r="P202" t="s">
        <v>23</v>
      </c>
      <c r="Q202" t="s">
        <v>679</v>
      </c>
      <c r="R202" t="s">
        <v>640</v>
      </c>
      <c r="S202" t="s">
        <v>26490</v>
      </c>
      <c r="T202" t="s">
        <v>26489</v>
      </c>
    </row>
    <row r="203" spans="1:20" x14ac:dyDescent="0.25">
      <c r="A203" t="s">
        <v>18</v>
      </c>
      <c r="B203" t="s">
        <v>19</v>
      </c>
      <c r="C203">
        <v>66.666666666666671</v>
      </c>
      <c r="D203">
        <v>3</v>
      </c>
      <c r="E203" t="s">
        <v>26491</v>
      </c>
      <c r="F203">
        <v>129</v>
      </c>
      <c r="G203">
        <v>0</v>
      </c>
      <c r="H203" t="s">
        <v>649</v>
      </c>
      <c r="I203" t="s">
        <v>9694</v>
      </c>
      <c r="J203" t="s">
        <v>26492</v>
      </c>
      <c r="K203" t="s">
        <v>1099</v>
      </c>
      <c r="L203" t="s">
        <v>9366</v>
      </c>
      <c r="M203" t="s">
        <v>26493</v>
      </c>
      <c r="N203" t="s">
        <v>639</v>
      </c>
      <c r="O203" t="s">
        <v>656</v>
      </c>
      <c r="P203" t="s">
        <v>26</v>
      </c>
      <c r="Q203" t="s">
        <v>652</v>
      </c>
      <c r="R203" t="s">
        <v>640</v>
      </c>
      <c r="S203" t="s">
        <v>26494</v>
      </c>
      <c r="T203" t="s">
        <v>26493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198"/>
  <sheetViews>
    <sheetView zoomScale="70" zoomScaleNormal="70" workbookViewId="0">
      <pane xSplit="2" ySplit="1" topLeftCell="Q147" activePane="bottomRight" state="frozen"/>
      <selection sqref="A1:XFD1048576"/>
      <selection pane="topRight" sqref="A1:XFD1048576"/>
      <selection pane="bottomLeft" sqref="A1:XFD1048576"/>
      <selection pane="bottomRight" activeCell="U158" sqref="U15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26496</v>
      </c>
      <c r="F2">
        <v>200</v>
      </c>
      <c r="G2">
        <v>0</v>
      </c>
      <c r="H2" t="s">
        <v>637</v>
      </c>
      <c r="I2" t="s">
        <v>26497</v>
      </c>
      <c r="J2" t="s">
        <v>663</v>
      </c>
      <c r="K2" t="s">
        <v>639</v>
      </c>
      <c r="L2" t="s">
        <v>640</v>
      </c>
      <c r="M2" t="s">
        <v>26498</v>
      </c>
      <c r="N2" t="s">
        <v>639</v>
      </c>
      <c r="O2" t="s">
        <v>647</v>
      </c>
      <c r="P2" t="s">
        <v>5</v>
      </c>
      <c r="Q2" t="s">
        <v>648</v>
      </c>
      <c r="R2" t="s">
        <v>640</v>
      </c>
      <c r="S2" t="s">
        <v>26499</v>
      </c>
      <c r="T2" t="s">
        <v>26498</v>
      </c>
      <c r="U2" s="50" t="s">
        <v>147</v>
      </c>
      <c r="V2">
        <v>377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26500</v>
      </c>
      <c r="F3">
        <v>200</v>
      </c>
      <c r="G3">
        <v>0</v>
      </c>
      <c r="H3" t="s">
        <v>637</v>
      </c>
      <c r="I3" t="s">
        <v>26501</v>
      </c>
      <c r="J3" t="s">
        <v>699</v>
      </c>
      <c r="K3" t="s">
        <v>639</v>
      </c>
      <c r="L3" t="s">
        <v>640</v>
      </c>
      <c r="M3" t="s">
        <v>26498</v>
      </c>
      <c r="N3" t="s">
        <v>639</v>
      </c>
      <c r="O3" t="s">
        <v>641</v>
      </c>
      <c r="P3" t="s">
        <v>5</v>
      </c>
      <c r="Q3" t="s">
        <v>642</v>
      </c>
      <c r="R3" t="s">
        <v>640</v>
      </c>
      <c r="S3" t="s">
        <v>26502</v>
      </c>
      <c r="T3" t="s">
        <v>26498</v>
      </c>
      <c r="U3" s="51" t="s">
        <v>148</v>
      </c>
      <c r="V3">
        <v>377</v>
      </c>
    </row>
    <row r="4" spans="1:22" x14ac:dyDescent="0.25">
      <c r="A4" t="s">
        <v>147</v>
      </c>
      <c r="B4" t="s">
        <v>148</v>
      </c>
      <c r="C4">
        <v>40</v>
      </c>
      <c r="D4">
        <v>30</v>
      </c>
      <c r="E4" t="s">
        <v>26503</v>
      </c>
      <c r="F4">
        <v>1470</v>
      </c>
      <c r="G4">
        <v>0</v>
      </c>
      <c r="H4" t="s">
        <v>649</v>
      </c>
      <c r="I4" t="s">
        <v>26504</v>
      </c>
      <c r="J4" t="s">
        <v>26505</v>
      </c>
      <c r="K4" t="s">
        <v>903</v>
      </c>
      <c r="L4" t="s">
        <v>4689</v>
      </c>
      <c r="M4" t="s">
        <v>26506</v>
      </c>
      <c r="N4" t="s">
        <v>639</v>
      </c>
      <c r="O4" t="s">
        <v>656</v>
      </c>
      <c r="P4" t="s">
        <v>26</v>
      </c>
      <c r="Q4" t="s">
        <v>652</v>
      </c>
      <c r="R4" t="s">
        <v>640</v>
      </c>
      <c r="S4" t="s">
        <v>26507</v>
      </c>
      <c r="T4" t="s">
        <v>26506</v>
      </c>
      <c r="U4" s="50" t="s">
        <v>22</v>
      </c>
      <c r="V4">
        <v>142</v>
      </c>
    </row>
    <row r="5" spans="1:22" x14ac:dyDescent="0.25">
      <c r="A5" t="s">
        <v>239</v>
      </c>
      <c r="B5" t="s">
        <v>245</v>
      </c>
      <c r="C5">
        <v>139</v>
      </c>
      <c r="D5">
        <v>1</v>
      </c>
      <c r="E5" t="s">
        <v>26508</v>
      </c>
      <c r="F5">
        <v>139</v>
      </c>
      <c r="G5">
        <v>0</v>
      </c>
      <c r="H5" t="s">
        <v>649</v>
      </c>
      <c r="I5" t="s">
        <v>26509</v>
      </c>
      <c r="J5" t="s">
        <v>26510</v>
      </c>
      <c r="K5" t="s">
        <v>12699</v>
      </c>
      <c r="L5" t="s">
        <v>939</v>
      </c>
      <c r="M5" t="s">
        <v>26511</v>
      </c>
      <c r="N5" t="s">
        <v>639</v>
      </c>
      <c r="O5" t="s">
        <v>656</v>
      </c>
      <c r="P5" t="s">
        <v>26</v>
      </c>
      <c r="Q5" t="s">
        <v>652</v>
      </c>
      <c r="R5" t="s">
        <v>640</v>
      </c>
      <c r="S5" t="s">
        <v>26512</v>
      </c>
      <c r="T5" t="s">
        <v>26513</v>
      </c>
      <c r="U5" s="51" t="s">
        <v>213</v>
      </c>
      <c r="V5">
        <v>2</v>
      </c>
    </row>
    <row r="6" spans="1:22" x14ac:dyDescent="0.25">
      <c r="A6" t="s">
        <v>147</v>
      </c>
      <c r="B6" t="s">
        <v>148</v>
      </c>
      <c r="C6">
        <v>40</v>
      </c>
      <c r="D6">
        <v>10</v>
      </c>
      <c r="E6" t="s">
        <v>26514</v>
      </c>
      <c r="F6">
        <v>350</v>
      </c>
      <c r="G6">
        <v>0</v>
      </c>
      <c r="H6" t="s">
        <v>661</v>
      </c>
      <c r="I6" t="s">
        <v>26515</v>
      </c>
      <c r="J6" t="s">
        <v>697</v>
      </c>
      <c r="K6" t="s">
        <v>639</v>
      </c>
      <c r="L6" t="s">
        <v>640</v>
      </c>
      <c r="M6" t="s">
        <v>26516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26517</v>
      </c>
      <c r="T6" t="s">
        <v>26516</v>
      </c>
      <c r="U6" s="51" t="s">
        <v>27</v>
      </c>
      <c r="V6">
        <v>140</v>
      </c>
    </row>
    <row r="7" spans="1:22" x14ac:dyDescent="0.25">
      <c r="A7" t="s">
        <v>601</v>
      </c>
      <c r="B7" t="s">
        <v>602</v>
      </c>
      <c r="C7">
        <v>139</v>
      </c>
      <c r="D7">
        <v>1</v>
      </c>
      <c r="E7" t="s">
        <v>26518</v>
      </c>
      <c r="F7">
        <v>139</v>
      </c>
      <c r="G7">
        <v>0</v>
      </c>
      <c r="H7" t="s">
        <v>649</v>
      </c>
      <c r="I7" t="s">
        <v>972</v>
      </c>
      <c r="J7" t="s">
        <v>26519</v>
      </c>
      <c r="K7" t="s">
        <v>978</v>
      </c>
      <c r="L7" t="s">
        <v>10848</v>
      </c>
      <c r="M7" t="s">
        <v>26520</v>
      </c>
      <c r="N7" t="s">
        <v>639</v>
      </c>
      <c r="O7" t="s">
        <v>651</v>
      </c>
      <c r="P7" t="s">
        <v>26</v>
      </c>
      <c r="Q7" t="s">
        <v>652</v>
      </c>
      <c r="R7" t="s">
        <v>640</v>
      </c>
      <c r="S7" t="s">
        <v>26521</v>
      </c>
      <c r="T7" t="s">
        <v>26520</v>
      </c>
      <c r="U7" s="50" t="s">
        <v>18</v>
      </c>
      <c r="V7">
        <v>58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26522</v>
      </c>
      <c r="F8">
        <v>200</v>
      </c>
      <c r="G8">
        <v>0</v>
      </c>
      <c r="H8" t="s">
        <v>637</v>
      </c>
      <c r="I8" t="s">
        <v>26523</v>
      </c>
      <c r="J8" t="s">
        <v>697</v>
      </c>
      <c r="K8" t="s">
        <v>639</v>
      </c>
      <c r="L8" t="s">
        <v>640</v>
      </c>
      <c r="M8" t="s">
        <v>26524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26525</v>
      </c>
      <c r="T8" t="s">
        <v>26524</v>
      </c>
      <c r="U8" s="51" t="s">
        <v>19</v>
      </c>
      <c r="V8">
        <v>58</v>
      </c>
    </row>
    <row r="9" spans="1:22" x14ac:dyDescent="0.25">
      <c r="A9" t="s">
        <v>22</v>
      </c>
      <c r="B9" t="s">
        <v>27</v>
      </c>
      <c r="C9">
        <v>66.333333333333329</v>
      </c>
      <c r="D9">
        <v>3</v>
      </c>
      <c r="E9" t="s">
        <v>26526</v>
      </c>
      <c r="F9">
        <v>197</v>
      </c>
      <c r="G9">
        <v>0</v>
      </c>
      <c r="H9" t="s">
        <v>637</v>
      </c>
      <c r="I9" t="s">
        <v>26527</v>
      </c>
      <c r="J9" t="s">
        <v>653</v>
      </c>
      <c r="K9" t="s">
        <v>639</v>
      </c>
      <c r="L9" t="s">
        <v>640</v>
      </c>
      <c r="M9" t="s">
        <v>26528</v>
      </c>
      <c r="N9" t="s">
        <v>639</v>
      </c>
      <c r="O9" t="s">
        <v>641</v>
      </c>
      <c r="P9" t="s">
        <v>5</v>
      </c>
      <c r="Q9" t="s">
        <v>642</v>
      </c>
      <c r="R9" t="s">
        <v>640</v>
      </c>
      <c r="S9" t="s">
        <v>26529</v>
      </c>
      <c r="T9" t="s">
        <v>26528</v>
      </c>
      <c r="U9" s="50" t="s">
        <v>101</v>
      </c>
      <c r="V9">
        <v>7</v>
      </c>
    </row>
    <row r="10" spans="1:22" x14ac:dyDescent="0.25">
      <c r="A10" t="s">
        <v>241</v>
      </c>
      <c r="B10" t="s">
        <v>247</v>
      </c>
      <c r="C10">
        <v>159</v>
      </c>
      <c r="D10">
        <v>1</v>
      </c>
      <c r="E10" t="s">
        <v>26530</v>
      </c>
      <c r="F10">
        <v>175</v>
      </c>
      <c r="G10">
        <v>46</v>
      </c>
      <c r="H10" t="s">
        <v>637</v>
      </c>
      <c r="I10" t="s">
        <v>26531</v>
      </c>
      <c r="J10" t="s">
        <v>728</v>
      </c>
      <c r="K10" t="s">
        <v>639</v>
      </c>
      <c r="L10" t="s">
        <v>640</v>
      </c>
      <c r="M10" t="s">
        <v>26532</v>
      </c>
      <c r="N10" t="s">
        <v>639</v>
      </c>
      <c r="O10" t="s">
        <v>647</v>
      </c>
      <c r="P10" t="s">
        <v>5</v>
      </c>
      <c r="Q10" t="s">
        <v>648</v>
      </c>
      <c r="R10" t="s">
        <v>640</v>
      </c>
      <c r="S10" t="s">
        <v>26533</v>
      </c>
      <c r="T10" t="s">
        <v>26532</v>
      </c>
      <c r="U10" s="51" t="s">
        <v>12585</v>
      </c>
      <c r="V10">
        <v>4</v>
      </c>
    </row>
    <row r="11" spans="1:22" x14ac:dyDescent="0.25">
      <c r="A11" t="s">
        <v>101</v>
      </c>
      <c r="B11" t="s">
        <v>74</v>
      </c>
      <c r="C11">
        <v>80</v>
      </c>
      <c r="D11">
        <v>2</v>
      </c>
      <c r="E11" t="s">
        <v>26534</v>
      </c>
      <c r="F11">
        <v>198</v>
      </c>
      <c r="G11">
        <v>38</v>
      </c>
      <c r="H11" t="s">
        <v>649</v>
      </c>
      <c r="I11" t="s">
        <v>26535</v>
      </c>
      <c r="J11" t="s">
        <v>26536</v>
      </c>
      <c r="K11" t="s">
        <v>5527</v>
      </c>
      <c r="L11" t="s">
        <v>9366</v>
      </c>
      <c r="M11" t="s">
        <v>26537</v>
      </c>
      <c r="N11" t="s">
        <v>639</v>
      </c>
      <c r="O11" t="s">
        <v>651</v>
      </c>
      <c r="P11" t="s">
        <v>26</v>
      </c>
      <c r="Q11" t="s">
        <v>652</v>
      </c>
      <c r="R11" t="s">
        <v>640</v>
      </c>
      <c r="S11" t="s">
        <v>26538</v>
      </c>
      <c r="T11" t="s">
        <v>26539</v>
      </c>
      <c r="U11" s="51" t="s">
        <v>74</v>
      </c>
      <c r="V11">
        <v>3</v>
      </c>
    </row>
    <row r="12" spans="1:22" x14ac:dyDescent="0.25">
      <c r="A12" t="s">
        <v>77</v>
      </c>
      <c r="B12" t="s">
        <v>78</v>
      </c>
      <c r="C12">
        <v>27.5</v>
      </c>
      <c r="D12">
        <v>4</v>
      </c>
      <c r="E12" t="s">
        <v>26540</v>
      </c>
      <c r="F12">
        <v>165</v>
      </c>
      <c r="G12">
        <v>0</v>
      </c>
      <c r="H12" t="s">
        <v>649</v>
      </c>
      <c r="I12" t="s">
        <v>925</v>
      </c>
      <c r="J12" t="s">
        <v>26541</v>
      </c>
      <c r="K12" t="s">
        <v>26542</v>
      </c>
      <c r="L12" t="s">
        <v>24131</v>
      </c>
      <c r="M12" t="s">
        <v>26543</v>
      </c>
      <c r="N12" t="s">
        <v>639</v>
      </c>
      <c r="O12" t="s">
        <v>651</v>
      </c>
      <c r="P12" t="s">
        <v>26</v>
      </c>
      <c r="Q12" t="s">
        <v>652</v>
      </c>
      <c r="R12" t="s">
        <v>640</v>
      </c>
      <c r="S12" t="s">
        <v>26544</v>
      </c>
      <c r="T12" t="s">
        <v>26543</v>
      </c>
      <c r="U12" s="50" t="s">
        <v>72</v>
      </c>
      <c r="V12">
        <v>4</v>
      </c>
    </row>
    <row r="13" spans="1:22" x14ac:dyDescent="0.25">
      <c r="A13" t="s">
        <v>72</v>
      </c>
      <c r="B13" t="s">
        <v>108</v>
      </c>
      <c r="C13">
        <v>66</v>
      </c>
      <c r="D13">
        <v>1</v>
      </c>
      <c r="E13" t="s">
        <v>26545</v>
      </c>
      <c r="F13">
        <v>249</v>
      </c>
      <c r="G13">
        <v>0</v>
      </c>
      <c r="H13" t="s">
        <v>649</v>
      </c>
      <c r="I13" t="s">
        <v>14764</v>
      </c>
      <c r="J13" t="s">
        <v>26546</v>
      </c>
      <c r="K13" t="s">
        <v>26547</v>
      </c>
      <c r="L13" t="s">
        <v>737</v>
      </c>
      <c r="M13" t="s">
        <v>26548</v>
      </c>
      <c r="N13" t="s">
        <v>639</v>
      </c>
      <c r="O13" t="s">
        <v>651</v>
      </c>
      <c r="P13" t="s">
        <v>26</v>
      </c>
      <c r="Q13" t="s">
        <v>652</v>
      </c>
      <c r="R13" t="s">
        <v>640</v>
      </c>
      <c r="S13" t="s">
        <v>26549</v>
      </c>
      <c r="T13" t="s">
        <v>26550</v>
      </c>
      <c r="U13" s="51" t="s">
        <v>108</v>
      </c>
      <c r="V13">
        <v>1</v>
      </c>
    </row>
    <row r="14" spans="1:22" x14ac:dyDescent="0.25">
      <c r="A14" t="s">
        <v>101</v>
      </c>
      <c r="B14" t="s">
        <v>74</v>
      </c>
      <c r="C14">
        <v>66</v>
      </c>
      <c r="D14">
        <v>1</v>
      </c>
      <c r="E14" t="s">
        <v>26545</v>
      </c>
      <c r="F14">
        <v>249</v>
      </c>
      <c r="G14">
        <v>0</v>
      </c>
      <c r="H14" t="s">
        <v>649</v>
      </c>
      <c r="I14" t="s">
        <v>14764</v>
      </c>
      <c r="J14" t="s">
        <v>26546</v>
      </c>
      <c r="K14" t="s">
        <v>26547</v>
      </c>
      <c r="L14" t="s">
        <v>737</v>
      </c>
      <c r="M14" t="s">
        <v>26548</v>
      </c>
      <c r="N14" t="s">
        <v>639</v>
      </c>
      <c r="O14" t="s">
        <v>651</v>
      </c>
      <c r="P14" t="s">
        <v>26</v>
      </c>
      <c r="Q14" t="s">
        <v>652</v>
      </c>
      <c r="R14" t="s">
        <v>640</v>
      </c>
      <c r="S14" t="s">
        <v>26549</v>
      </c>
      <c r="T14" t="s">
        <v>26550</v>
      </c>
      <c r="U14" s="51" t="s">
        <v>24668</v>
      </c>
      <c r="V14">
        <v>2</v>
      </c>
    </row>
    <row r="15" spans="1:22" x14ac:dyDescent="0.25">
      <c r="A15" t="s">
        <v>22</v>
      </c>
      <c r="B15" t="s">
        <v>27</v>
      </c>
      <c r="C15">
        <v>67</v>
      </c>
      <c r="D15">
        <v>1</v>
      </c>
      <c r="E15" t="s">
        <v>26545</v>
      </c>
      <c r="F15">
        <v>249</v>
      </c>
      <c r="G15">
        <v>0</v>
      </c>
      <c r="H15" t="s">
        <v>649</v>
      </c>
      <c r="I15" t="s">
        <v>14764</v>
      </c>
      <c r="J15" t="s">
        <v>26546</v>
      </c>
      <c r="K15" t="s">
        <v>26547</v>
      </c>
      <c r="L15" t="s">
        <v>737</v>
      </c>
      <c r="M15" t="s">
        <v>26548</v>
      </c>
      <c r="N15" t="s">
        <v>639</v>
      </c>
      <c r="O15" t="s">
        <v>651</v>
      </c>
      <c r="P15" t="s">
        <v>26</v>
      </c>
      <c r="Q15" t="s">
        <v>652</v>
      </c>
      <c r="R15" t="s">
        <v>640</v>
      </c>
      <c r="S15" t="s">
        <v>26549</v>
      </c>
      <c r="T15" t="s">
        <v>26550</v>
      </c>
      <c r="U15" s="51" t="s">
        <v>799</v>
      </c>
      <c r="V15">
        <v>1</v>
      </c>
    </row>
    <row r="16" spans="1:22" x14ac:dyDescent="0.25">
      <c r="A16" t="s">
        <v>22</v>
      </c>
      <c r="B16" t="s">
        <v>27</v>
      </c>
      <c r="C16">
        <v>80</v>
      </c>
      <c r="D16">
        <v>3</v>
      </c>
      <c r="E16" t="s">
        <v>26551</v>
      </c>
      <c r="F16">
        <v>240</v>
      </c>
      <c r="G16">
        <v>0</v>
      </c>
      <c r="H16" t="s">
        <v>649</v>
      </c>
      <c r="I16" t="s">
        <v>4086</v>
      </c>
      <c r="J16" t="s">
        <v>5674</v>
      </c>
      <c r="K16" t="s">
        <v>902</v>
      </c>
      <c r="L16" t="s">
        <v>1151</v>
      </c>
      <c r="M16" t="s">
        <v>26552</v>
      </c>
      <c r="N16" t="s">
        <v>639</v>
      </c>
      <c r="O16" t="s">
        <v>651</v>
      </c>
      <c r="P16" t="s">
        <v>26</v>
      </c>
      <c r="Q16" t="s">
        <v>652</v>
      </c>
      <c r="R16" t="s">
        <v>640</v>
      </c>
      <c r="S16" t="s">
        <v>26553</v>
      </c>
      <c r="T16" t="s">
        <v>26554</v>
      </c>
      <c r="U16" s="50" t="s">
        <v>14</v>
      </c>
      <c r="V16">
        <v>5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26555</v>
      </c>
      <c r="F17">
        <v>200</v>
      </c>
      <c r="G17">
        <v>0</v>
      </c>
      <c r="H17" t="s">
        <v>637</v>
      </c>
      <c r="I17" t="s">
        <v>26556</v>
      </c>
      <c r="J17" t="s">
        <v>653</v>
      </c>
      <c r="K17" t="s">
        <v>639</v>
      </c>
      <c r="L17" t="s">
        <v>640</v>
      </c>
      <c r="M17" t="s">
        <v>26557</v>
      </c>
      <c r="N17" t="s">
        <v>639</v>
      </c>
      <c r="O17" t="s">
        <v>641</v>
      </c>
      <c r="P17" t="s">
        <v>5</v>
      </c>
      <c r="Q17" t="s">
        <v>642</v>
      </c>
      <c r="R17" t="s">
        <v>640</v>
      </c>
      <c r="S17" t="s">
        <v>26558</v>
      </c>
      <c r="T17" t="s">
        <v>26557</v>
      </c>
      <c r="U17" s="51" t="s">
        <v>15</v>
      </c>
      <c r="V17">
        <v>5</v>
      </c>
    </row>
    <row r="18" spans="1:22" x14ac:dyDescent="0.25">
      <c r="A18" t="s">
        <v>147</v>
      </c>
      <c r="B18" t="s">
        <v>148</v>
      </c>
      <c r="C18">
        <v>65</v>
      </c>
      <c r="D18">
        <v>9</v>
      </c>
      <c r="E18" t="s">
        <v>26559</v>
      </c>
      <c r="F18">
        <v>272.08999999999997</v>
      </c>
      <c r="G18">
        <v>0</v>
      </c>
      <c r="H18" t="s">
        <v>637</v>
      </c>
      <c r="I18" t="s">
        <v>26560</v>
      </c>
      <c r="J18" t="s">
        <v>754</v>
      </c>
      <c r="K18" t="s">
        <v>639</v>
      </c>
      <c r="L18" t="s">
        <v>640</v>
      </c>
      <c r="M18" t="s">
        <v>26561</v>
      </c>
      <c r="N18" t="s">
        <v>639</v>
      </c>
      <c r="O18" t="s">
        <v>647</v>
      </c>
      <c r="P18" t="s">
        <v>5</v>
      </c>
      <c r="Q18" t="s">
        <v>648</v>
      </c>
      <c r="R18" t="s">
        <v>640</v>
      </c>
      <c r="S18" t="s">
        <v>26562</v>
      </c>
      <c r="T18" t="s">
        <v>26563</v>
      </c>
      <c r="U18" s="50" t="s">
        <v>10</v>
      </c>
      <c r="V18">
        <v>5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26564</v>
      </c>
      <c r="F19">
        <v>200</v>
      </c>
      <c r="G19">
        <v>0</v>
      </c>
      <c r="H19" t="s">
        <v>637</v>
      </c>
      <c r="I19" t="s">
        <v>26565</v>
      </c>
      <c r="J19" t="s">
        <v>884</v>
      </c>
      <c r="K19" t="s">
        <v>639</v>
      </c>
      <c r="L19" t="s">
        <v>640</v>
      </c>
      <c r="M19" t="s">
        <v>26566</v>
      </c>
      <c r="N19" t="s">
        <v>639</v>
      </c>
      <c r="O19" t="s">
        <v>641</v>
      </c>
      <c r="P19" t="s">
        <v>5</v>
      </c>
      <c r="Q19" t="s">
        <v>642</v>
      </c>
      <c r="R19" t="s">
        <v>640</v>
      </c>
      <c r="S19" t="s">
        <v>26567</v>
      </c>
      <c r="T19" t="s">
        <v>26568</v>
      </c>
      <c r="U19" s="51" t="s">
        <v>11</v>
      </c>
      <c r="V19">
        <v>5</v>
      </c>
    </row>
    <row r="20" spans="1:22" x14ac:dyDescent="0.25">
      <c r="A20" t="s">
        <v>239</v>
      </c>
      <c r="B20" t="s">
        <v>245</v>
      </c>
      <c r="C20">
        <v>159</v>
      </c>
      <c r="D20">
        <v>2</v>
      </c>
      <c r="E20" t="s">
        <v>26569</v>
      </c>
      <c r="F20">
        <v>272.77999999999997</v>
      </c>
      <c r="G20">
        <v>38</v>
      </c>
      <c r="H20" t="s">
        <v>637</v>
      </c>
      <c r="I20" t="s">
        <v>26570</v>
      </c>
      <c r="J20" t="s">
        <v>683</v>
      </c>
      <c r="K20" t="s">
        <v>639</v>
      </c>
      <c r="L20" t="s">
        <v>640</v>
      </c>
      <c r="M20" t="s">
        <v>26571</v>
      </c>
      <c r="N20" t="s">
        <v>639</v>
      </c>
      <c r="O20" t="s">
        <v>647</v>
      </c>
      <c r="P20" t="s">
        <v>5</v>
      </c>
      <c r="Q20" t="s">
        <v>648</v>
      </c>
      <c r="R20" t="s">
        <v>640</v>
      </c>
      <c r="S20" t="s">
        <v>26572</v>
      </c>
      <c r="T20" t="s">
        <v>26573</v>
      </c>
      <c r="U20" s="50" t="s">
        <v>239</v>
      </c>
      <c r="V20">
        <v>29</v>
      </c>
    </row>
    <row r="21" spans="1:22" x14ac:dyDescent="0.25">
      <c r="A21" t="s">
        <v>239</v>
      </c>
      <c r="B21" t="s">
        <v>245</v>
      </c>
      <c r="C21">
        <v>159</v>
      </c>
      <c r="D21">
        <v>1</v>
      </c>
      <c r="E21" t="s">
        <v>26574</v>
      </c>
      <c r="F21">
        <v>129</v>
      </c>
      <c r="G21">
        <v>0</v>
      </c>
      <c r="H21" t="s">
        <v>637</v>
      </c>
      <c r="I21" t="s">
        <v>26575</v>
      </c>
      <c r="J21" t="s">
        <v>645</v>
      </c>
      <c r="K21" t="s">
        <v>639</v>
      </c>
      <c r="L21" t="s">
        <v>640</v>
      </c>
      <c r="M21" t="s">
        <v>26576</v>
      </c>
      <c r="N21" t="s">
        <v>639</v>
      </c>
      <c r="O21" t="s">
        <v>641</v>
      </c>
      <c r="P21" t="s">
        <v>5</v>
      </c>
      <c r="Q21" t="s">
        <v>642</v>
      </c>
      <c r="R21" t="s">
        <v>640</v>
      </c>
      <c r="S21" t="s">
        <v>26577</v>
      </c>
      <c r="T21" t="s">
        <v>26576</v>
      </c>
      <c r="U21" s="51" t="s">
        <v>245</v>
      </c>
      <c r="V21">
        <v>27</v>
      </c>
    </row>
    <row r="22" spans="1:22" x14ac:dyDescent="0.25">
      <c r="A22" t="s">
        <v>22</v>
      </c>
      <c r="B22" t="s">
        <v>27</v>
      </c>
      <c r="C22">
        <v>66.333333333333329</v>
      </c>
      <c r="D22">
        <v>3</v>
      </c>
      <c r="E22" t="s">
        <v>26578</v>
      </c>
      <c r="F22">
        <v>197</v>
      </c>
      <c r="G22">
        <v>0</v>
      </c>
      <c r="H22" t="s">
        <v>637</v>
      </c>
      <c r="I22" t="s">
        <v>26579</v>
      </c>
      <c r="J22" t="s">
        <v>727</v>
      </c>
      <c r="K22" t="s">
        <v>639</v>
      </c>
      <c r="L22" t="s">
        <v>640</v>
      </c>
      <c r="M22" t="s">
        <v>26580</v>
      </c>
      <c r="N22" t="s">
        <v>639</v>
      </c>
      <c r="O22" t="s">
        <v>647</v>
      </c>
      <c r="P22" t="s">
        <v>5</v>
      </c>
      <c r="Q22" t="s">
        <v>648</v>
      </c>
      <c r="R22" t="s">
        <v>640</v>
      </c>
      <c r="S22" t="s">
        <v>26581</v>
      </c>
      <c r="T22" t="s">
        <v>26582</v>
      </c>
      <c r="U22" s="51" t="s">
        <v>742</v>
      </c>
      <c r="V22">
        <v>2</v>
      </c>
    </row>
    <row r="23" spans="1:22" x14ac:dyDescent="0.25">
      <c r="A23" t="s">
        <v>77</v>
      </c>
      <c r="B23" t="s">
        <v>78</v>
      </c>
      <c r="C23">
        <v>33.333333333333336</v>
      </c>
      <c r="D23">
        <v>3</v>
      </c>
      <c r="E23" t="s">
        <v>26583</v>
      </c>
      <c r="F23">
        <v>134.99</v>
      </c>
      <c r="G23">
        <v>0</v>
      </c>
      <c r="H23" t="s">
        <v>637</v>
      </c>
      <c r="I23" t="s">
        <v>26584</v>
      </c>
      <c r="J23" t="s">
        <v>777</v>
      </c>
      <c r="K23" t="s">
        <v>639</v>
      </c>
      <c r="L23" t="s">
        <v>640</v>
      </c>
      <c r="M23" t="s">
        <v>26585</v>
      </c>
      <c r="N23" t="s">
        <v>639</v>
      </c>
      <c r="O23" t="s">
        <v>647</v>
      </c>
      <c r="P23" t="s">
        <v>5</v>
      </c>
      <c r="Q23" t="s">
        <v>648</v>
      </c>
      <c r="R23" t="s">
        <v>640</v>
      </c>
      <c r="S23" t="s">
        <v>26586</v>
      </c>
      <c r="T23" t="s">
        <v>26587</v>
      </c>
      <c r="U23" s="50" t="s">
        <v>240</v>
      </c>
      <c r="V23">
        <v>9</v>
      </c>
    </row>
    <row r="24" spans="1:22" x14ac:dyDescent="0.25">
      <c r="A24" t="s">
        <v>77</v>
      </c>
      <c r="B24" t="s">
        <v>78</v>
      </c>
      <c r="C24">
        <v>48</v>
      </c>
      <c r="D24">
        <v>1</v>
      </c>
      <c r="E24" t="s">
        <v>26588</v>
      </c>
      <c r="F24">
        <v>48</v>
      </c>
      <c r="G24">
        <v>0</v>
      </c>
      <c r="H24" t="s">
        <v>649</v>
      </c>
      <c r="I24" t="s">
        <v>6082</v>
      </c>
      <c r="J24" t="s">
        <v>26589</v>
      </c>
      <c r="K24" t="s">
        <v>26590</v>
      </c>
      <c r="L24" t="s">
        <v>1067</v>
      </c>
      <c r="M24" t="s">
        <v>26587</v>
      </c>
      <c r="N24" t="s">
        <v>639</v>
      </c>
      <c r="O24" t="s">
        <v>651</v>
      </c>
      <c r="P24" t="s">
        <v>26</v>
      </c>
      <c r="Q24" t="s">
        <v>652</v>
      </c>
      <c r="R24" t="s">
        <v>640</v>
      </c>
      <c r="S24" t="s">
        <v>26591</v>
      </c>
      <c r="T24" t="s">
        <v>26592</v>
      </c>
      <c r="U24" s="51" t="s">
        <v>246</v>
      </c>
      <c r="V24">
        <v>8</v>
      </c>
    </row>
    <row r="25" spans="1:22" x14ac:dyDescent="0.25">
      <c r="A25" t="s">
        <v>240</v>
      </c>
      <c r="B25" t="s">
        <v>742</v>
      </c>
      <c r="C25">
        <v>87.2</v>
      </c>
      <c r="D25">
        <v>1</v>
      </c>
      <c r="E25" t="s">
        <v>26593</v>
      </c>
      <c r="F25">
        <v>87.2</v>
      </c>
      <c r="G25">
        <v>0</v>
      </c>
      <c r="H25" t="s">
        <v>677</v>
      </c>
      <c r="I25" t="s">
        <v>26594</v>
      </c>
      <c r="J25" t="s">
        <v>26595</v>
      </c>
      <c r="K25" t="s">
        <v>10137</v>
      </c>
      <c r="L25" t="s">
        <v>26596</v>
      </c>
      <c r="M25" t="s">
        <v>26597</v>
      </c>
      <c r="N25" t="s">
        <v>639</v>
      </c>
      <c r="O25" t="s">
        <v>678</v>
      </c>
      <c r="P25" t="s">
        <v>23</v>
      </c>
      <c r="Q25" t="s">
        <v>679</v>
      </c>
      <c r="R25" t="s">
        <v>640</v>
      </c>
      <c r="S25" t="s">
        <v>26598</v>
      </c>
      <c r="T25" t="s">
        <v>26597</v>
      </c>
      <c r="U25" s="51" t="s">
        <v>742</v>
      </c>
      <c r="V25">
        <v>1</v>
      </c>
    </row>
    <row r="26" spans="1:22" x14ac:dyDescent="0.25">
      <c r="A26" t="s">
        <v>22</v>
      </c>
      <c r="B26" t="s">
        <v>27</v>
      </c>
      <c r="C26">
        <v>120</v>
      </c>
      <c r="D26">
        <v>1</v>
      </c>
      <c r="E26" t="s">
        <v>26599</v>
      </c>
      <c r="F26">
        <v>100</v>
      </c>
      <c r="G26">
        <v>0</v>
      </c>
      <c r="H26" t="s">
        <v>637</v>
      </c>
      <c r="I26" t="s">
        <v>26600</v>
      </c>
      <c r="J26" t="s">
        <v>664</v>
      </c>
      <c r="K26" t="s">
        <v>639</v>
      </c>
      <c r="L26" t="s">
        <v>640</v>
      </c>
      <c r="M26" t="s">
        <v>26601</v>
      </c>
      <c r="N26" t="s">
        <v>639</v>
      </c>
      <c r="O26" t="s">
        <v>641</v>
      </c>
      <c r="P26" t="s">
        <v>5</v>
      </c>
      <c r="Q26" t="s">
        <v>642</v>
      </c>
      <c r="R26" t="s">
        <v>640</v>
      </c>
      <c r="S26" t="s">
        <v>26602</v>
      </c>
      <c r="T26" t="s">
        <v>26601</v>
      </c>
      <c r="U26" s="50" t="s">
        <v>241</v>
      </c>
      <c r="V26">
        <v>4</v>
      </c>
    </row>
    <row r="27" spans="1:22" x14ac:dyDescent="0.25">
      <c r="A27" t="s">
        <v>239</v>
      </c>
      <c r="B27" t="s">
        <v>245</v>
      </c>
      <c r="C27">
        <v>159</v>
      </c>
      <c r="D27">
        <v>1</v>
      </c>
      <c r="E27" t="s">
        <v>26603</v>
      </c>
      <c r="F27">
        <v>129</v>
      </c>
      <c r="G27">
        <v>0</v>
      </c>
      <c r="H27" t="s">
        <v>637</v>
      </c>
      <c r="I27" t="s">
        <v>781</v>
      </c>
      <c r="J27" t="s">
        <v>653</v>
      </c>
      <c r="K27" t="s">
        <v>639</v>
      </c>
      <c r="L27" t="s">
        <v>640</v>
      </c>
      <c r="M27" t="s">
        <v>26604</v>
      </c>
      <c r="N27" t="s">
        <v>639</v>
      </c>
      <c r="O27" t="s">
        <v>641</v>
      </c>
      <c r="P27" t="s">
        <v>5</v>
      </c>
      <c r="Q27" t="s">
        <v>642</v>
      </c>
      <c r="R27" t="s">
        <v>640</v>
      </c>
      <c r="S27" t="s">
        <v>26605</v>
      </c>
      <c r="T27" t="s">
        <v>26604</v>
      </c>
      <c r="U27" s="51" t="s">
        <v>247</v>
      </c>
      <c r="V27">
        <v>4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26606</v>
      </c>
      <c r="F28">
        <v>200</v>
      </c>
      <c r="G28">
        <v>0</v>
      </c>
      <c r="H28" t="s">
        <v>637</v>
      </c>
      <c r="I28" t="s">
        <v>26607</v>
      </c>
      <c r="J28" t="s">
        <v>689</v>
      </c>
      <c r="K28" t="s">
        <v>639</v>
      </c>
      <c r="L28" t="s">
        <v>640</v>
      </c>
      <c r="M28" t="s">
        <v>26608</v>
      </c>
      <c r="N28" t="s">
        <v>639</v>
      </c>
      <c r="O28" t="s">
        <v>647</v>
      </c>
      <c r="P28" t="s">
        <v>5</v>
      </c>
      <c r="Q28" t="s">
        <v>648</v>
      </c>
      <c r="R28" t="s">
        <v>640</v>
      </c>
      <c r="S28" t="s">
        <v>26609</v>
      </c>
      <c r="T28" t="s">
        <v>26610</v>
      </c>
      <c r="U28" s="50" t="s">
        <v>601</v>
      </c>
      <c r="V28">
        <v>6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26611</v>
      </c>
      <c r="F29">
        <v>200</v>
      </c>
      <c r="G29">
        <v>0</v>
      </c>
      <c r="H29" t="s">
        <v>637</v>
      </c>
      <c r="I29" t="s">
        <v>26612</v>
      </c>
      <c r="J29" t="s">
        <v>686</v>
      </c>
      <c r="K29" t="s">
        <v>639</v>
      </c>
      <c r="L29" t="s">
        <v>640</v>
      </c>
      <c r="M29" t="s">
        <v>26610</v>
      </c>
      <c r="N29" t="s">
        <v>639</v>
      </c>
      <c r="O29" t="s">
        <v>641</v>
      </c>
      <c r="P29" t="s">
        <v>5</v>
      </c>
      <c r="Q29" t="s">
        <v>642</v>
      </c>
      <c r="R29" t="s">
        <v>640</v>
      </c>
      <c r="S29" t="s">
        <v>26613</v>
      </c>
      <c r="T29" t="s">
        <v>26610</v>
      </c>
      <c r="U29" s="51" t="s">
        <v>602</v>
      </c>
      <c r="V29">
        <v>5</v>
      </c>
    </row>
    <row r="30" spans="1:22" x14ac:dyDescent="0.25">
      <c r="A30" t="s">
        <v>18</v>
      </c>
      <c r="B30" t="s">
        <v>19</v>
      </c>
      <c r="C30">
        <v>66.666666666666671</v>
      </c>
      <c r="D30">
        <v>3</v>
      </c>
      <c r="E30" t="s">
        <v>26614</v>
      </c>
      <c r="F30">
        <v>130</v>
      </c>
      <c r="G30">
        <v>1</v>
      </c>
      <c r="H30" t="s">
        <v>637</v>
      </c>
      <c r="I30" t="s">
        <v>26615</v>
      </c>
      <c r="J30" t="s">
        <v>664</v>
      </c>
      <c r="K30" t="s">
        <v>639</v>
      </c>
      <c r="L30" t="s">
        <v>640</v>
      </c>
      <c r="M30" t="s">
        <v>26616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26617</v>
      </c>
      <c r="T30" t="s">
        <v>26616</v>
      </c>
      <c r="U30" s="51" t="s">
        <v>742</v>
      </c>
      <c r="V30">
        <v>1</v>
      </c>
    </row>
    <row r="31" spans="1:22" x14ac:dyDescent="0.25">
      <c r="A31" t="s">
        <v>77</v>
      </c>
      <c r="B31" t="s">
        <v>78</v>
      </c>
      <c r="C31">
        <v>48</v>
      </c>
      <c r="D31">
        <v>1</v>
      </c>
      <c r="E31" t="s">
        <v>26618</v>
      </c>
      <c r="F31">
        <v>48</v>
      </c>
      <c r="G31">
        <v>0</v>
      </c>
      <c r="H31" t="s">
        <v>649</v>
      </c>
      <c r="I31" t="s">
        <v>26619</v>
      </c>
      <c r="J31" t="s">
        <v>26620</v>
      </c>
      <c r="K31" t="s">
        <v>26621</v>
      </c>
      <c r="L31" t="s">
        <v>4089</v>
      </c>
      <c r="M31" t="s">
        <v>26622</v>
      </c>
      <c r="N31" t="s">
        <v>639</v>
      </c>
      <c r="O31" t="s">
        <v>651</v>
      </c>
      <c r="P31" t="s">
        <v>26</v>
      </c>
      <c r="Q31" t="s">
        <v>652</v>
      </c>
      <c r="R31" t="s">
        <v>640</v>
      </c>
      <c r="S31" t="s">
        <v>26623</v>
      </c>
      <c r="T31" t="s">
        <v>26624</v>
      </c>
      <c r="U31" s="50" t="s">
        <v>77</v>
      </c>
      <c r="V31">
        <v>34</v>
      </c>
    </row>
    <row r="32" spans="1:22" x14ac:dyDescent="0.25">
      <c r="A32" t="s">
        <v>22</v>
      </c>
      <c r="B32" t="s">
        <v>27</v>
      </c>
      <c r="C32">
        <v>120</v>
      </c>
      <c r="D32">
        <v>1</v>
      </c>
      <c r="E32" t="s">
        <v>26625</v>
      </c>
      <c r="F32">
        <v>100</v>
      </c>
      <c r="G32">
        <v>0</v>
      </c>
      <c r="H32" t="s">
        <v>637</v>
      </c>
      <c r="I32" t="s">
        <v>26626</v>
      </c>
      <c r="J32" t="s">
        <v>757</v>
      </c>
      <c r="K32" t="s">
        <v>639</v>
      </c>
      <c r="L32" t="s">
        <v>640</v>
      </c>
      <c r="M32" t="s">
        <v>26624</v>
      </c>
      <c r="N32" t="s">
        <v>639</v>
      </c>
      <c r="O32" t="s">
        <v>641</v>
      </c>
      <c r="P32" t="s">
        <v>5</v>
      </c>
      <c r="Q32" t="s">
        <v>642</v>
      </c>
      <c r="R32" t="s">
        <v>640</v>
      </c>
      <c r="S32" t="s">
        <v>26627</v>
      </c>
      <c r="T32" t="s">
        <v>26624</v>
      </c>
      <c r="U32" s="51" t="s">
        <v>78</v>
      </c>
      <c r="V32">
        <v>34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26628</v>
      </c>
      <c r="F33">
        <v>329</v>
      </c>
      <c r="G33">
        <v>0</v>
      </c>
      <c r="H33" t="s">
        <v>637</v>
      </c>
      <c r="I33" t="s">
        <v>26629</v>
      </c>
      <c r="J33" t="s">
        <v>697</v>
      </c>
      <c r="K33" t="s">
        <v>639</v>
      </c>
      <c r="L33" t="s">
        <v>640</v>
      </c>
      <c r="M33" t="s">
        <v>26630</v>
      </c>
      <c r="N33" t="s">
        <v>639</v>
      </c>
      <c r="O33" t="s">
        <v>641</v>
      </c>
      <c r="P33" t="s">
        <v>5</v>
      </c>
      <c r="Q33" t="s">
        <v>642</v>
      </c>
      <c r="R33" t="s">
        <v>640</v>
      </c>
      <c r="S33" t="s">
        <v>26631</v>
      </c>
      <c r="T33" t="s">
        <v>26630</v>
      </c>
      <c r="U33" s="50" t="s">
        <v>516</v>
      </c>
      <c r="V33">
        <v>3</v>
      </c>
    </row>
    <row r="34" spans="1:22" x14ac:dyDescent="0.25">
      <c r="A34" t="s">
        <v>18</v>
      </c>
      <c r="B34" t="s">
        <v>19</v>
      </c>
      <c r="C34">
        <v>66.666666666666671</v>
      </c>
      <c r="D34">
        <v>3</v>
      </c>
      <c r="E34" t="s">
        <v>26628</v>
      </c>
      <c r="F34">
        <v>329</v>
      </c>
      <c r="G34">
        <v>0</v>
      </c>
      <c r="H34" t="s">
        <v>637</v>
      </c>
      <c r="I34" t="s">
        <v>26629</v>
      </c>
      <c r="J34" t="s">
        <v>697</v>
      </c>
      <c r="K34" t="s">
        <v>639</v>
      </c>
      <c r="L34" t="s">
        <v>640</v>
      </c>
      <c r="M34" t="s">
        <v>26630</v>
      </c>
      <c r="N34" t="s">
        <v>639</v>
      </c>
      <c r="O34" t="s">
        <v>641</v>
      </c>
      <c r="P34" t="s">
        <v>5</v>
      </c>
      <c r="Q34" t="s">
        <v>642</v>
      </c>
      <c r="R34" t="s">
        <v>640</v>
      </c>
      <c r="S34" t="s">
        <v>26631</v>
      </c>
      <c r="T34" t="s">
        <v>26630</v>
      </c>
      <c r="U34" s="51" t="s">
        <v>120</v>
      </c>
      <c r="V34">
        <v>3</v>
      </c>
    </row>
    <row r="35" spans="1:22" x14ac:dyDescent="0.25">
      <c r="A35" t="s">
        <v>10</v>
      </c>
      <c r="B35" t="s">
        <v>11</v>
      </c>
      <c r="C35">
        <v>50</v>
      </c>
      <c r="D35">
        <v>5</v>
      </c>
      <c r="E35" t="s">
        <v>26632</v>
      </c>
      <c r="F35">
        <v>268</v>
      </c>
      <c r="G35">
        <v>38</v>
      </c>
      <c r="H35" t="s">
        <v>649</v>
      </c>
      <c r="I35" t="s">
        <v>25455</v>
      </c>
      <c r="J35" t="s">
        <v>26633</v>
      </c>
      <c r="K35" t="s">
        <v>12657</v>
      </c>
      <c r="L35" t="s">
        <v>1151</v>
      </c>
      <c r="M35" t="s">
        <v>26616</v>
      </c>
      <c r="N35" t="s">
        <v>639</v>
      </c>
      <c r="O35" t="s">
        <v>651</v>
      </c>
      <c r="P35" t="s">
        <v>26</v>
      </c>
      <c r="Q35" t="s">
        <v>652</v>
      </c>
      <c r="R35" t="s">
        <v>640</v>
      </c>
      <c r="S35" t="s">
        <v>26634</v>
      </c>
      <c r="T35" t="s">
        <v>26635</v>
      </c>
      <c r="U35" s="50" t="s">
        <v>822</v>
      </c>
      <c r="V35">
        <v>683</v>
      </c>
    </row>
    <row r="36" spans="1:22" x14ac:dyDescent="0.25">
      <c r="A36" t="s">
        <v>101</v>
      </c>
      <c r="B36" t="s">
        <v>12585</v>
      </c>
      <c r="C36">
        <v>120</v>
      </c>
      <c r="D36">
        <v>1</v>
      </c>
      <c r="E36" t="s">
        <v>26636</v>
      </c>
      <c r="F36">
        <v>100</v>
      </c>
      <c r="G36">
        <v>0</v>
      </c>
      <c r="H36" t="s">
        <v>637</v>
      </c>
      <c r="I36" t="s">
        <v>970</v>
      </c>
      <c r="J36" t="s">
        <v>726</v>
      </c>
      <c r="K36" t="s">
        <v>639</v>
      </c>
      <c r="L36" t="s">
        <v>640</v>
      </c>
      <c r="M36" t="s">
        <v>26637</v>
      </c>
      <c r="N36" t="s">
        <v>639</v>
      </c>
      <c r="O36" t="s">
        <v>641</v>
      </c>
      <c r="P36" t="s">
        <v>5</v>
      </c>
      <c r="Q36" t="s">
        <v>642</v>
      </c>
      <c r="R36" t="s">
        <v>640</v>
      </c>
      <c r="S36" t="s">
        <v>26638</v>
      </c>
      <c r="T36" t="s">
        <v>26637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26639</v>
      </c>
      <c r="F37">
        <v>200</v>
      </c>
      <c r="G37">
        <v>0</v>
      </c>
      <c r="H37" t="s">
        <v>637</v>
      </c>
      <c r="I37" t="s">
        <v>26640</v>
      </c>
      <c r="J37" t="s">
        <v>762</v>
      </c>
      <c r="K37" t="s">
        <v>639</v>
      </c>
      <c r="L37" t="s">
        <v>640</v>
      </c>
      <c r="M37" t="s">
        <v>26637</v>
      </c>
      <c r="N37" t="s">
        <v>639</v>
      </c>
      <c r="O37" t="s">
        <v>641</v>
      </c>
      <c r="P37" t="s">
        <v>5</v>
      </c>
      <c r="Q37" t="s">
        <v>642</v>
      </c>
      <c r="R37" t="s">
        <v>640</v>
      </c>
      <c r="S37" t="s">
        <v>26641</v>
      </c>
      <c r="T37" t="s">
        <v>26637</v>
      </c>
    </row>
    <row r="38" spans="1:22" x14ac:dyDescent="0.25">
      <c r="A38" t="s">
        <v>516</v>
      </c>
      <c r="B38" t="s">
        <v>120</v>
      </c>
      <c r="C38">
        <v>74</v>
      </c>
      <c r="D38">
        <v>1</v>
      </c>
      <c r="E38" t="s">
        <v>26642</v>
      </c>
      <c r="F38">
        <v>141</v>
      </c>
      <c r="G38">
        <v>67</v>
      </c>
      <c r="H38" t="s">
        <v>649</v>
      </c>
      <c r="I38" t="s">
        <v>5821</v>
      </c>
      <c r="J38" t="s">
        <v>26643</v>
      </c>
      <c r="K38" t="s">
        <v>667</v>
      </c>
      <c r="L38" t="s">
        <v>6474</v>
      </c>
      <c r="M38" t="s">
        <v>26644</v>
      </c>
      <c r="N38" t="s">
        <v>639</v>
      </c>
      <c r="O38" t="s">
        <v>656</v>
      </c>
      <c r="P38" t="s">
        <v>26</v>
      </c>
      <c r="Q38" t="s">
        <v>652</v>
      </c>
      <c r="R38" t="s">
        <v>640</v>
      </c>
      <c r="S38" t="s">
        <v>26645</v>
      </c>
      <c r="T38" t="s">
        <v>26644</v>
      </c>
    </row>
    <row r="39" spans="1:22" x14ac:dyDescent="0.25">
      <c r="A39" t="s">
        <v>239</v>
      </c>
      <c r="B39" t="s">
        <v>245</v>
      </c>
      <c r="C39">
        <v>159</v>
      </c>
      <c r="D39">
        <v>2</v>
      </c>
      <c r="E39" t="s">
        <v>26646</v>
      </c>
      <c r="F39">
        <v>258</v>
      </c>
      <c r="G39">
        <v>0</v>
      </c>
      <c r="H39" t="s">
        <v>637</v>
      </c>
      <c r="I39" t="s">
        <v>26647</v>
      </c>
      <c r="J39" t="s">
        <v>726</v>
      </c>
      <c r="K39" t="s">
        <v>639</v>
      </c>
      <c r="L39" t="s">
        <v>640</v>
      </c>
      <c r="M39" t="s">
        <v>26648</v>
      </c>
      <c r="N39" t="s">
        <v>639</v>
      </c>
      <c r="O39" t="s">
        <v>641</v>
      </c>
      <c r="P39" t="s">
        <v>5</v>
      </c>
      <c r="Q39" t="s">
        <v>642</v>
      </c>
      <c r="R39" t="s">
        <v>640</v>
      </c>
      <c r="S39" t="s">
        <v>26649</v>
      </c>
      <c r="T39" t="s">
        <v>26648</v>
      </c>
    </row>
    <row r="40" spans="1:22" x14ac:dyDescent="0.25">
      <c r="A40" t="s">
        <v>239</v>
      </c>
      <c r="B40" t="s">
        <v>245</v>
      </c>
      <c r="C40">
        <v>159</v>
      </c>
      <c r="D40">
        <v>1</v>
      </c>
      <c r="E40" t="s">
        <v>26650</v>
      </c>
      <c r="F40">
        <v>129</v>
      </c>
      <c r="G40">
        <v>0</v>
      </c>
      <c r="H40" t="s">
        <v>637</v>
      </c>
      <c r="I40" t="s">
        <v>26651</v>
      </c>
      <c r="J40" t="s">
        <v>653</v>
      </c>
      <c r="K40" t="s">
        <v>639</v>
      </c>
      <c r="L40" t="s">
        <v>640</v>
      </c>
      <c r="M40" t="s">
        <v>26652</v>
      </c>
      <c r="N40" t="s">
        <v>639</v>
      </c>
      <c r="O40" t="s">
        <v>641</v>
      </c>
      <c r="P40" t="s">
        <v>5</v>
      </c>
      <c r="Q40" t="s">
        <v>642</v>
      </c>
      <c r="R40" t="s">
        <v>640</v>
      </c>
      <c r="S40" t="s">
        <v>26653</v>
      </c>
      <c r="T40" t="s">
        <v>26652</v>
      </c>
    </row>
    <row r="41" spans="1:22" x14ac:dyDescent="0.25">
      <c r="A41" t="s">
        <v>22</v>
      </c>
      <c r="B41" t="s">
        <v>27</v>
      </c>
      <c r="C41">
        <v>66.333333333333329</v>
      </c>
      <c r="D41">
        <v>3</v>
      </c>
      <c r="E41" t="s">
        <v>26654</v>
      </c>
      <c r="F41">
        <v>197</v>
      </c>
      <c r="G41">
        <v>0</v>
      </c>
      <c r="H41" t="s">
        <v>637</v>
      </c>
      <c r="I41" t="s">
        <v>26655</v>
      </c>
      <c r="J41" t="s">
        <v>699</v>
      </c>
      <c r="K41" t="s">
        <v>639</v>
      </c>
      <c r="L41" t="s">
        <v>640</v>
      </c>
      <c r="M41" t="s">
        <v>26656</v>
      </c>
      <c r="N41" t="s">
        <v>639</v>
      </c>
      <c r="O41" t="s">
        <v>641</v>
      </c>
      <c r="P41" t="s">
        <v>5</v>
      </c>
      <c r="Q41" t="s">
        <v>642</v>
      </c>
      <c r="R41" t="s">
        <v>640</v>
      </c>
      <c r="S41" t="s">
        <v>26657</v>
      </c>
      <c r="T41" t="s">
        <v>26656</v>
      </c>
    </row>
    <row r="42" spans="1:22" x14ac:dyDescent="0.25">
      <c r="A42" t="s">
        <v>22</v>
      </c>
      <c r="B42" t="s">
        <v>27</v>
      </c>
      <c r="C42">
        <v>120</v>
      </c>
      <c r="D42">
        <v>1</v>
      </c>
      <c r="E42" t="s">
        <v>26658</v>
      </c>
      <c r="F42">
        <v>100</v>
      </c>
      <c r="G42">
        <v>0</v>
      </c>
      <c r="H42" t="s">
        <v>637</v>
      </c>
      <c r="I42" t="s">
        <v>12364</v>
      </c>
      <c r="J42" t="s">
        <v>697</v>
      </c>
      <c r="K42" t="s">
        <v>639</v>
      </c>
      <c r="L42" t="s">
        <v>640</v>
      </c>
      <c r="M42" t="s">
        <v>26659</v>
      </c>
      <c r="N42" t="s">
        <v>639</v>
      </c>
      <c r="O42" t="s">
        <v>641</v>
      </c>
      <c r="P42" t="s">
        <v>5</v>
      </c>
      <c r="Q42" t="s">
        <v>642</v>
      </c>
      <c r="R42" t="s">
        <v>640</v>
      </c>
      <c r="S42" t="s">
        <v>26660</v>
      </c>
      <c r="T42" t="s">
        <v>26659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26661</v>
      </c>
      <c r="F43">
        <v>200</v>
      </c>
      <c r="G43">
        <v>0</v>
      </c>
      <c r="H43" t="s">
        <v>637</v>
      </c>
      <c r="I43" t="s">
        <v>26662</v>
      </c>
      <c r="J43" t="s">
        <v>653</v>
      </c>
      <c r="K43" t="s">
        <v>639</v>
      </c>
      <c r="L43" t="s">
        <v>640</v>
      </c>
      <c r="M43" t="s">
        <v>26663</v>
      </c>
      <c r="N43" t="s">
        <v>639</v>
      </c>
      <c r="O43" t="s">
        <v>641</v>
      </c>
      <c r="P43" t="s">
        <v>5</v>
      </c>
      <c r="Q43" t="s">
        <v>642</v>
      </c>
      <c r="R43" t="s">
        <v>640</v>
      </c>
      <c r="S43" t="s">
        <v>26664</v>
      </c>
      <c r="T43" t="s">
        <v>26663</v>
      </c>
    </row>
    <row r="44" spans="1:22" x14ac:dyDescent="0.25">
      <c r="A44" t="s">
        <v>239</v>
      </c>
      <c r="B44" t="s">
        <v>245</v>
      </c>
      <c r="C44">
        <v>139</v>
      </c>
      <c r="D44">
        <v>1</v>
      </c>
      <c r="E44" t="s">
        <v>26665</v>
      </c>
      <c r="F44">
        <v>139</v>
      </c>
      <c r="G44">
        <v>0</v>
      </c>
      <c r="H44" t="s">
        <v>649</v>
      </c>
      <c r="I44" t="s">
        <v>26666</v>
      </c>
      <c r="J44" t="s">
        <v>26667</v>
      </c>
      <c r="K44" t="s">
        <v>26668</v>
      </c>
      <c r="L44" t="s">
        <v>10138</v>
      </c>
      <c r="M44" t="s">
        <v>26669</v>
      </c>
      <c r="N44" t="s">
        <v>639</v>
      </c>
      <c r="O44" t="s">
        <v>651</v>
      </c>
      <c r="P44" t="s">
        <v>26</v>
      </c>
      <c r="Q44" t="s">
        <v>652</v>
      </c>
      <c r="R44" t="s">
        <v>640</v>
      </c>
      <c r="S44" t="s">
        <v>26670</v>
      </c>
      <c r="T44" t="s">
        <v>26671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26672</v>
      </c>
      <c r="F45">
        <v>129</v>
      </c>
      <c r="G45">
        <v>0</v>
      </c>
      <c r="H45" t="s">
        <v>649</v>
      </c>
      <c r="I45" t="s">
        <v>16053</v>
      </c>
      <c r="J45" t="s">
        <v>26673</v>
      </c>
      <c r="K45" t="s">
        <v>18305</v>
      </c>
      <c r="L45" t="s">
        <v>920</v>
      </c>
      <c r="M45" t="s">
        <v>26674</v>
      </c>
      <c r="N45" t="s">
        <v>639</v>
      </c>
      <c r="O45" t="s">
        <v>651</v>
      </c>
      <c r="P45" t="s">
        <v>26</v>
      </c>
      <c r="Q45" t="s">
        <v>652</v>
      </c>
      <c r="R45" t="s">
        <v>640</v>
      </c>
      <c r="S45" t="s">
        <v>26675</v>
      </c>
      <c r="T45" t="s">
        <v>26676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26677</v>
      </c>
      <c r="F46">
        <v>200</v>
      </c>
      <c r="G46">
        <v>0</v>
      </c>
      <c r="H46" t="s">
        <v>637</v>
      </c>
      <c r="I46" t="s">
        <v>26678</v>
      </c>
      <c r="J46" t="s">
        <v>702</v>
      </c>
      <c r="K46" t="s">
        <v>639</v>
      </c>
      <c r="L46" t="s">
        <v>640</v>
      </c>
      <c r="M46" t="s">
        <v>26679</v>
      </c>
      <c r="N46" t="s">
        <v>639</v>
      </c>
      <c r="O46" t="s">
        <v>647</v>
      </c>
      <c r="P46" t="s">
        <v>5</v>
      </c>
      <c r="Q46" t="s">
        <v>648</v>
      </c>
      <c r="R46" t="s">
        <v>640</v>
      </c>
      <c r="S46" t="s">
        <v>26680</v>
      </c>
      <c r="T46" t="s">
        <v>26676</v>
      </c>
    </row>
    <row r="47" spans="1:22" x14ac:dyDescent="0.25">
      <c r="A47" t="s">
        <v>22</v>
      </c>
      <c r="B47" t="s">
        <v>27</v>
      </c>
      <c r="C47">
        <v>120</v>
      </c>
      <c r="D47">
        <v>1</v>
      </c>
      <c r="E47" t="s">
        <v>26681</v>
      </c>
      <c r="F47">
        <v>100</v>
      </c>
      <c r="G47">
        <v>0</v>
      </c>
      <c r="H47" t="s">
        <v>637</v>
      </c>
      <c r="I47" t="s">
        <v>26682</v>
      </c>
      <c r="J47" t="s">
        <v>644</v>
      </c>
      <c r="K47" t="s">
        <v>639</v>
      </c>
      <c r="L47" t="s">
        <v>640</v>
      </c>
      <c r="M47" t="s">
        <v>26683</v>
      </c>
      <c r="N47" t="s">
        <v>639</v>
      </c>
      <c r="O47" t="s">
        <v>641</v>
      </c>
      <c r="P47" t="s">
        <v>5</v>
      </c>
      <c r="Q47" t="s">
        <v>642</v>
      </c>
      <c r="R47" t="s">
        <v>640</v>
      </c>
      <c r="S47" t="s">
        <v>26684</v>
      </c>
      <c r="T47" t="s">
        <v>26683</v>
      </c>
    </row>
    <row r="48" spans="1:22" x14ac:dyDescent="0.25">
      <c r="A48" t="s">
        <v>18</v>
      </c>
      <c r="B48" t="s">
        <v>19</v>
      </c>
      <c r="C48">
        <v>66.666666666666671</v>
      </c>
      <c r="D48">
        <v>3</v>
      </c>
      <c r="E48" t="s">
        <v>26685</v>
      </c>
      <c r="F48">
        <v>129</v>
      </c>
      <c r="G48">
        <v>0</v>
      </c>
      <c r="H48" t="s">
        <v>637</v>
      </c>
      <c r="I48" t="s">
        <v>1161</v>
      </c>
      <c r="J48" t="s">
        <v>692</v>
      </c>
      <c r="K48" t="s">
        <v>639</v>
      </c>
      <c r="L48" t="s">
        <v>640</v>
      </c>
      <c r="M48" t="s">
        <v>26683</v>
      </c>
      <c r="N48" t="s">
        <v>639</v>
      </c>
      <c r="O48" t="s">
        <v>641</v>
      </c>
      <c r="P48" t="s">
        <v>5</v>
      </c>
      <c r="Q48" t="s">
        <v>642</v>
      </c>
      <c r="R48" t="s">
        <v>640</v>
      </c>
      <c r="S48" t="s">
        <v>26686</v>
      </c>
      <c r="T48" t="s">
        <v>26683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26687</v>
      </c>
      <c r="F49">
        <v>200</v>
      </c>
      <c r="G49">
        <v>0</v>
      </c>
      <c r="H49" t="s">
        <v>637</v>
      </c>
      <c r="I49" t="s">
        <v>1161</v>
      </c>
      <c r="J49" t="s">
        <v>692</v>
      </c>
      <c r="K49" t="s">
        <v>639</v>
      </c>
      <c r="L49" t="s">
        <v>640</v>
      </c>
      <c r="M49" t="s">
        <v>26688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26689</v>
      </c>
      <c r="T49" t="s">
        <v>26688</v>
      </c>
    </row>
    <row r="50" spans="1:20" x14ac:dyDescent="0.25">
      <c r="A50" t="s">
        <v>147</v>
      </c>
      <c r="B50" t="s">
        <v>148</v>
      </c>
      <c r="C50">
        <v>65</v>
      </c>
      <c r="D50">
        <v>9</v>
      </c>
      <c r="E50" t="s">
        <v>26690</v>
      </c>
      <c r="F50">
        <v>299</v>
      </c>
      <c r="G50">
        <v>0</v>
      </c>
      <c r="H50" t="s">
        <v>637</v>
      </c>
      <c r="I50" t="s">
        <v>26691</v>
      </c>
      <c r="J50" t="s">
        <v>658</v>
      </c>
      <c r="K50" t="s">
        <v>639</v>
      </c>
      <c r="L50" t="s">
        <v>640</v>
      </c>
      <c r="M50" t="s">
        <v>26692</v>
      </c>
      <c r="N50" t="s">
        <v>639</v>
      </c>
      <c r="O50" t="s">
        <v>647</v>
      </c>
      <c r="P50" t="s">
        <v>5</v>
      </c>
      <c r="Q50" t="s">
        <v>648</v>
      </c>
      <c r="R50" t="s">
        <v>640</v>
      </c>
      <c r="S50" t="s">
        <v>26693</v>
      </c>
      <c r="T50" t="s">
        <v>26694</v>
      </c>
    </row>
    <row r="51" spans="1:20" x14ac:dyDescent="0.25">
      <c r="A51" t="s">
        <v>22</v>
      </c>
      <c r="B51" t="s">
        <v>213</v>
      </c>
      <c r="C51">
        <v>64</v>
      </c>
      <c r="D51">
        <v>2</v>
      </c>
      <c r="E51" t="s">
        <v>26695</v>
      </c>
      <c r="F51">
        <v>135</v>
      </c>
      <c r="G51">
        <v>7</v>
      </c>
      <c r="H51" t="s">
        <v>677</v>
      </c>
      <c r="I51" t="s">
        <v>26696</v>
      </c>
      <c r="J51" t="s">
        <v>26697</v>
      </c>
      <c r="K51" t="s">
        <v>763</v>
      </c>
      <c r="L51" t="s">
        <v>26698</v>
      </c>
      <c r="M51" t="s">
        <v>26699</v>
      </c>
      <c r="N51" t="s">
        <v>639</v>
      </c>
      <c r="O51" t="s">
        <v>678</v>
      </c>
      <c r="P51" t="s">
        <v>23</v>
      </c>
      <c r="Q51" t="s">
        <v>679</v>
      </c>
      <c r="R51" t="s">
        <v>640</v>
      </c>
      <c r="S51" t="s">
        <v>26700</v>
      </c>
      <c r="T51" t="s">
        <v>26701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26702</v>
      </c>
      <c r="F52">
        <v>200</v>
      </c>
      <c r="G52">
        <v>0</v>
      </c>
      <c r="H52" t="s">
        <v>637</v>
      </c>
      <c r="I52" t="s">
        <v>26703</v>
      </c>
      <c r="J52" t="s">
        <v>754</v>
      </c>
      <c r="K52" t="s">
        <v>639</v>
      </c>
      <c r="L52" t="s">
        <v>640</v>
      </c>
      <c r="M52" t="s">
        <v>26704</v>
      </c>
      <c r="N52" t="s">
        <v>639</v>
      </c>
      <c r="O52" t="s">
        <v>641</v>
      </c>
      <c r="P52" t="s">
        <v>5</v>
      </c>
      <c r="Q52" t="s">
        <v>642</v>
      </c>
      <c r="R52" t="s">
        <v>640</v>
      </c>
      <c r="S52" t="s">
        <v>26705</v>
      </c>
      <c r="T52" t="s">
        <v>26704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26706</v>
      </c>
      <c r="F53">
        <v>200</v>
      </c>
      <c r="G53">
        <v>0</v>
      </c>
      <c r="H53" t="s">
        <v>637</v>
      </c>
      <c r="I53" t="s">
        <v>26707</v>
      </c>
      <c r="J53" t="s">
        <v>653</v>
      </c>
      <c r="K53" t="s">
        <v>639</v>
      </c>
      <c r="L53" t="s">
        <v>640</v>
      </c>
      <c r="M53" t="s">
        <v>26708</v>
      </c>
      <c r="N53" t="s">
        <v>639</v>
      </c>
      <c r="O53" t="s">
        <v>641</v>
      </c>
      <c r="P53" t="s">
        <v>5</v>
      </c>
      <c r="Q53" t="s">
        <v>642</v>
      </c>
      <c r="R53" t="s">
        <v>640</v>
      </c>
      <c r="S53" t="s">
        <v>26709</v>
      </c>
      <c r="T53" t="s">
        <v>26708</v>
      </c>
    </row>
    <row r="54" spans="1:20" x14ac:dyDescent="0.25">
      <c r="A54" t="s">
        <v>147</v>
      </c>
      <c r="B54" t="s">
        <v>148</v>
      </c>
      <c r="C54">
        <v>50</v>
      </c>
      <c r="D54">
        <v>6</v>
      </c>
      <c r="E54" t="s">
        <v>26710</v>
      </c>
      <c r="F54">
        <v>200</v>
      </c>
      <c r="G54">
        <v>0</v>
      </c>
      <c r="H54" t="s">
        <v>637</v>
      </c>
      <c r="I54" t="s">
        <v>26711</v>
      </c>
      <c r="J54" t="s">
        <v>664</v>
      </c>
      <c r="K54" t="s">
        <v>639</v>
      </c>
      <c r="L54" t="s">
        <v>640</v>
      </c>
      <c r="M54" t="s">
        <v>26712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26713</v>
      </c>
      <c r="T54" t="s">
        <v>26712</v>
      </c>
    </row>
    <row r="55" spans="1:20" x14ac:dyDescent="0.25">
      <c r="A55" t="s">
        <v>18</v>
      </c>
      <c r="B55" t="s">
        <v>19</v>
      </c>
      <c r="C55">
        <v>66.666666666666671</v>
      </c>
      <c r="D55">
        <v>3</v>
      </c>
      <c r="E55" t="s">
        <v>26714</v>
      </c>
      <c r="F55">
        <v>129</v>
      </c>
      <c r="G55">
        <v>0</v>
      </c>
      <c r="H55" t="s">
        <v>649</v>
      </c>
      <c r="I55" t="s">
        <v>26715</v>
      </c>
      <c r="J55" t="s">
        <v>26716</v>
      </c>
      <c r="K55" t="s">
        <v>26717</v>
      </c>
      <c r="L55" t="s">
        <v>894</v>
      </c>
      <c r="M55" t="s">
        <v>26718</v>
      </c>
      <c r="N55" t="s">
        <v>639</v>
      </c>
      <c r="O55" t="s">
        <v>651</v>
      </c>
      <c r="P55" t="s">
        <v>26</v>
      </c>
      <c r="Q55" t="s">
        <v>652</v>
      </c>
      <c r="R55" t="s">
        <v>640</v>
      </c>
      <c r="S55" t="s">
        <v>26719</v>
      </c>
      <c r="T55" t="s">
        <v>26718</v>
      </c>
    </row>
    <row r="56" spans="1:20" x14ac:dyDescent="0.25">
      <c r="A56" t="s">
        <v>239</v>
      </c>
      <c r="B56" t="s">
        <v>245</v>
      </c>
      <c r="C56">
        <v>159</v>
      </c>
      <c r="D56">
        <v>1</v>
      </c>
      <c r="E56" t="s">
        <v>26720</v>
      </c>
      <c r="F56">
        <v>130</v>
      </c>
      <c r="G56">
        <v>1</v>
      </c>
      <c r="H56" t="s">
        <v>637</v>
      </c>
      <c r="I56" t="s">
        <v>26721</v>
      </c>
      <c r="J56" t="s">
        <v>689</v>
      </c>
      <c r="K56" t="s">
        <v>639</v>
      </c>
      <c r="L56" t="s">
        <v>640</v>
      </c>
      <c r="M56" t="s">
        <v>26722</v>
      </c>
      <c r="N56" t="s">
        <v>639</v>
      </c>
      <c r="O56" t="s">
        <v>641</v>
      </c>
      <c r="P56" t="s">
        <v>5</v>
      </c>
      <c r="Q56" t="s">
        <v>642</v>
      </c>
      <c r="R56" t="s">
        <v>640</v>
      </c>
      <c r="S56" t="s">
        <v>26723</v>
      </c>
      <c r="T56" t="s">
        <v>26722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26724</v>
      </c>
      <c r="F57">
        <v>200</v>
      </c>
      <c r="G57">
        <v>0</v>
      </c>
      <c r="H57" t="s">
        <v>637</v>
      </c>
      <c r="I57" t="s">
        <v>5886</v>
      </c>
      <c r="J57" t="s">
        <v>644</v>
      </c>
      <c r="K57" t="s">
        <v>639</v>
      </c>
      <c r="L57" t="s">
        <v>640</v>
      </c>
      <c r="M57" t="s">
        <v>26725</v>
      </c>
      <c r="N57" t="s">
        <v>639</v>
      </c>
      <c r="O57" t="s">
        <v>641</v>
      </c>
      <c r="P57" t="s">
        <v>5</v>
      </c>
      <c r="Q57" t="s">
        <v>642</v>
      </c>
      <c r="R57" t="s">
        <v>26726</v>
      </c>
      <c r="S57" t="s">
        <v>26727</v>
      </c>
      <c r="T57" t="s">
        <v>26725</v>
      </c>
    </row>
    <row r="58" spans="1:20" x14ac:dyDescent="0.25">
      <c r="A58" t="s">
        <v>239</v>
      </c>
      <c r="B58" t="s">
        <v>245</v>
      </c>
      <c r="C58">
        <v>159</v>
      </c>
      <c r="D58">
        <v>2</v>
      </c>
      <c r="E58" t="s">
        <v>26728</v>
      </c>
      <c r="F58">
        <v>258</v>
      </c>
      <c r="G58">
        <v>0</v>
      </c>
      <c r="H58" t="s">
        <v>637</v>
      </c>
      <c r="I58" t="s">
        <v>26729</v>
      </c>
      <c r="J58" t="s">
        <v>697</v>
      </c>
      <c r="K58" t="s">
        <v>639</v>
      </c>
      <c r="L58" t="s">
        <v>640</v>
      </c>
      <c r="M58" t="s">
        <v>26730</v>
      </c>
      <c r="N58" t="s">
        <v>639</v>
      </c>
      <c r="O58" t="s">
        <v>647</v>
      </c>
      <c r="P58" t="s">
        <v>5</v>
      </c>
      <c r="Q58" t="s">
        <v>648</v>
      </c>
      <c r="R58" t="s">
        <v>640</v>
      </c>
      <c r="S58" t="s">
        <v>26731</v>
      </c>
      <c r="T58" t="s">
        <v>26730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26732</v>
      </c>
      <c r="F59">
        <v>200</v>
      </c>
      <c r="G59">
        <v>0</v>
      </c>
      <c r="H59" t="s">
        <v>637</v>
      </c>
      <c r="I59" t="s">
        <v>784</v>
      </c>
      <c r="J59" t="s">
        <v>682</v>
      </c>
      <c r="K59" t="s">
        <v>639</v>
      </c>
      <c r="L59" t="s">
        <v>640</v>
      </c>
      <c r="M59" t="s">
        <v>26733</v>
      </c>
      <c r="N59" t="s">
        <v>639</v>
      </c>
      <c r="O59" t="s">
        <v>662</v>
      </c>
      <c r="P59" t="s">
        <v>5</v>
      </c>
      <c r="Q59" t="s">
        <v>648</v>
      </c>
      <c r="R59" t="s">
        <v>640</v>
      </c>
      <c r="S59" t="s">
        <v>26734</v>
      </c>
      <c r="T59" t="s">
        <v>26735</v>
      </c>
    </row>
    <row r="60" spans="1:20" x14ac:dyDescent="0.25">
      <c r="A60" t="s">
        <v>77</v>
      </c>
      <c r="B60" t="s">
        <v>78</v>
      </c>
      <c r="C60">
        <v>33.333333333333336</v>
      </c>
      <c r="D60">
        <v>3</v>
      </c>
      <c r="E60" t="s">
        <v>26736</v>
      </c>
      <c r="F60">
        <v>135</v>
      </c>
      <c r="G60">
        <v>0</v>
      </c>
      <c r="H60" t="s">
        <v>637</v>
      </c>
      <c r="I60" t="s">
        <v>26737</v>
      </c>
      <c r="J60" t="s">
        <v>697</v>
      </c>
      <c r="K60" t="s">
        <v>639</v>
      </c>
      <c r="L60" t="s">
        <v>640</v>
      </c>
      <c r="M60" t="s">
        <v>26738</v>
      </c>
      <c r="N60" t="s">
        <v>639</v>
      </c>
      <c r="O60" t="s">
        <v>647</v>
      </c>
      <c r="P60" t="s">
        <v>5</v>
      </c>
      <c r="Q60" t="s">
        <v>648</v>
      </c>
      <c r="R60" t="s">
        <v>640</v>
      </c>
      <c r="S60" t="s">
        <v>26739</v>
      </c>
      <c r="T60" t="s">
        <v>26738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26740</v>
      </c>
      <c r="F61">
        <v>100</v>
      </c>
      <c r="G61">
        <v>0</v>
      </c>
      <c r="H61" t="s">
        <v>637</v>
      </c>
      <c r="I61" t="s">
        <v>26741</v>
      </c>
      <c r="J61" t="s">
        <v>740</v>
      </c>
      <c r="K61" t="s">
        <v>639</v>
      </c>
      <c r="L61" t="s">
        <v>640</v>
      </c>
      <c r="M61" t="s">
        <v>26742</v>
      </c>
      <c r="N61" t="s">
        <v>639</v>
      </c>
      <c r="O61" t="s">
        <v>641</v>
      </c>
      <c r="P61" t="s">
        <v>5</v>
      </c>
      <c r="Q61" t="s">
        <v>642</v>
      </c>
      <c r="R61" t="s">
        <v>640</v>
      </c>
      <c r="S61" t="s">
        <v>26743</v>
      </c>
      <c r="T61" t="s">
        <v>26742</v>
      </c>
    </row>
    <row r="62" spans="1:20" x14ac:dyDescent="0.25">
      <c r="A62" t="s">
        <v>22</v>
      </c>
      <c r="B62" t="s">
        <v>27</v>
      </c>
      <c r="C62">
        <v>66.333333333333329</v>
      </c>
      <c r="D62">
        <v>3</v>
      </c>
      <c r="E62" t="s">
        <v>26744</v>
      </c>
      <c r="F62">
        <v>197</v>
      </c>
      <c r="G62">
        <v>0</v>
      </c>
      <c r="H62" t="s">
        <v>637</v>
      </c>
      <c r="I62" t="s">
        <v>11927</v>
      </c>
      <c r="J62" t="s">
        <v>780</v>
      </c>
      <c r="K62" t="s">
        <v>639</v>
      </c>
      <c r="L62" t="s">
        <v>640</v>
      </c>
      <c r="M62" t="s">
        <v>26745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26746</v>
      </c>
      <c r="T62" t="s">
        <v>26745</v>
      </c>
    </row>
    <row r="63" spans="1:20" x14ac:dyDescent="0.25">
      <c r="A63" t="s">
        <v>240</v>
      </c>
      <c r="B63" t="s">
        <v>246</v>
      </c>
      <c r="C63">
        <v>139</v>
      </c>
      <c r="D63">
        <v>2</v>
      </c>
      <c r="E63" t="s">
        <v>26747</v>
      </c>
      <c r="F63">
        <v>215</v>
      </c>
      <c r="G63">
        <v>0</v>
      </c>
      <c r="H63" t="s">
        <v>751</v>
      </c>
      <c r="I63" t="s">
        <v>26748</v>
      </c>
      <c r="J63" t="s">
        <v>26749</v>
      </c>
      <c r="K63" t="s">
        <v>971</v>
      </c>
      <c r="L63" t="s">
        <v>26750</v>
      </c>
      <c r="M63" t="s">
        <v>26751</v>
      </c>
      <c r="N63" t="s">
        <v>1010</v>
      </c>
      <c r="O63" t="s">
        <v>743</v>
      </c>
      <c r="P63" t="s">
        <v>744</v>
      </c>
      <c r="Q63" t="s">
        <v>745</v>
      </c>
      <c r="R63" t="s">
        <v>640</v>
      </c>
      <c r="S63" t="s">
        <v>26752</v>
      </c>
      <c r="T63" t="s">
        <v>26753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26754</v>
      </c>
      <c r="F64">
        <v>200</v>
      </c>
      <c r="G64">
        <v>0</v>
      </c>
      <c r="H64" t="s">
        <v>637</v>
      </c>
      <c r="I64" t="s">
        <v>7037</v>
      </c>
      <c r="J64" t="s">
        <v>7038</v>
      </c>
      <c r="K64" t="s">
        <v>639</v>
      </c>
      <c r="L64" t="s">
        <v>640</v>
      </c>
      <c r="M64" t="s">
        <v>26755</v>
      </c>
      <c r="N64" t="s">
        <v>639</v>
      </c>
      <c r="O64" t="s">
        <v>641</v>
      </c>
      <c r="P64" t="s">
        <v>5</v>
      </c>
      <c r="Q64" t="s">
        <v>642</v>
      </c>
      <c r="R64" t="s">
        <v>26756</v>
      </c>
      <c r="S64" t="s">
        <v>26757</v>
      </c>
      <c r="T64" t="s">
        <v>26758</v>
      </c>
    </row>
    <row r="65" spans="1:20" x14ac:dyDescent="0.25">
      <c r="A65" t="s">
        <v>240</v>
      </c>
      <c r="B65" t="s">
        <v>246</v>
      </c>
      <c r="C65">
        <v>139</v>
      </c>
      <c r="D65">
        <v>2</v>
      </c>
      <c r="E65" t="s">
        <v>26759</v>
      </c>
      <c r="F65">
        <v>215</v>
      </c>
      <c r="G65">
        <v>0</v>
      </c>
      <c r="H65" t="s">
        <v>751</v>
      </c>
      <c r="I65" t="s">
        <v>26760</v>
      </c>
      <c r="J65" t="s">
        <v>26761</v>
      </c>
      <c r="K65" t="s">
        <v>15839</v>
      </c>
      <c r="L65" t="s">
        <v>26762</v>
      </c>
      <c r="M65" t="s">
        <v>26755</v>
      </c>
      <c r="N65" t="s">
        <v>1010</v>
      </c>
      <c r="O65" t="s">
        <v>753</v>
      </c>
      <c r="P65" t="s">
        <v>744</v>
      </c>
      <c r="Q65" t="s">
        <v>745</v>
      </c>
      <c r="R65" t="s">
        <v>640</v>
      </c>
      <c r="S65" t="s">
        <v>26763</v>
      </c>
      <c r="T65" t="s">
        <v>26755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26764</v>
      </c>
      <c r="F66">
        <v>100</v>
      </c>
      <c r="G66">
        <v>0</v>
      </c>
      <c r="H66" t="s">
        <v>637</v>
      </c>
      <c r="I66" t="s">
        <v>26765</v>
      </c>
      <c r="J66" t="s">
        <v>681</v>
      </c>
      <c r="K66" t="s">
        <v>639</v>
      </c>
      <c r="L66" t="s">
        <v>640</v>
      </c>
      <c r="M66" t="s">
        <v>26755</v>
      </c>
      <c r="N66" t="s">
        <v>639</v>
      </c>
      <c r="O66" t="s">
        <v>647</v>
      </c>
      <c r="P66" t="s">
        <v>5</v>
      </c>
      <c r="Q66" t="s">
        <v>648</v>
      </c>
      <c r="R66" t="s">
        <v>26766</v>
      </c>
      <c r="S66" t="s">
        <v>26767</v>
      </c>
      <c r="T66" t="s">
        <v>26755</v>
      </c>
    </row>
    <row r="67" spans="1:20" x14ac:dyDescent="0.25">
      <c r="A67" t="s">
        <v>601</v>
      </c>
      <c r="B67" t="s">
        <v>602</v>
      </c>
      <c r="C67">
        <v>139</v>
      </c>
      <c r="D67">
        <v>1</v>
      </c>
      <c r="E67" t="s">
        <v>26768</v>
      </c>
      <c r="F67">
        <v>215</v>
      </c>
      <c r="G67">
        <v>0</v>
      </c>
      <c r="H67" t="s">
        <v>751</v>
      </c>
      <c r="I67" t="s">
        <v>26769</v>
      </c>
      <c r="J67" t="s">
        <v>26770</v>
      </c>
      <c r="K67" t="s">
        <v>26771</v>
      </c>
      <c r="L67" t="s">
        <v>26772</v>
      </c>
      <c r="M67" t="s">
        <v>26773</v>
      </c>
      <c r="N67" t="s">
        <v>1010</v>
      </c>
      <c r="O67" t="s">
        <v>753</v>
      </c>
      <c r="P67" t="s">
        <v>744</v>
      </c>
      <c r="Q67" t="s">
        <v>745</v>
      </c>
      <c r="R67" t="s">
        <v>640</v>
      </c>
      <c r="S67" t="s">
        <v>26774</v>
      </c>
      <c r="T67" t="s">
        <v>26775</v>
      </c>
    </row>
    <row r="68" spans="1:20" x14ac:dyDescent="0.25">
      <c r="A68" t="s">
        <v>240</v>
      </c>
      <c r="B68" t="s">
        <v>246</v>
      </c>
      <c r="C68">
        <v>139</v>
      </c>
      <c r="D68">
        <v>1</v>
      </c>
      <c r="E68" t="s">
        <v>26768</v>
      </c>
      <c r="F68">
        <v>215</v>
      </c>
      <c r="G68">
        <v>0</v>
      </c>
      <c r="H68" t="s">
        <v>751</v>
      </c>
      <c r="I68" t="s">
        <v>26769</v>
      </c>
      <c r="J68" t="s">
        <v>26770</v>
      </c>
      <c r="K68" t="s">
        <v>26771</v>
      </c>
      <c r="L68" t="s">
        <v>26772</v>
      </c>
      <c r="M68" t="s">
        <v>26773</v>
      </c>
      <c r="N68" t="s">
        <v>1010</v>
      </c>
      <c r="O68" t="s">
        <v>753</v>
      </c>
      <c r="P68" t="s">
        <v>744</v>
      </c>
      <c r="Q68" t="s">
        <v>745</v>
      </c>
      <c r="R68" t="s">
        <v>640</v>
      </c>
      <c r="S68" t="s">
        <v>26774</v>
      </c>
      <c r="T68" t="s">
        <v>26775</v>
      </c>
    </row>
    <row r="69" spans="1:20" x14ac:dyDescent="0.25">
      <c r="A69" t="s">
        <v>601</v>
      </c>
      <c r="B69" t="s">
        <v>602</v>
      </c>
      <c r="C69">
        <v>139</v>
      </c>
      <c r="D69">
        <v>1</v>
      </c>
      <c r="E69" t="s">
        <v>26776</v>
      </c>
      <c r="F69">
        <v>215</v>
      </c>
      <c r="G69">
        <v>0</v>
      </c>
      <c r="H69" t="s">
        <v>751</v>
      </c>
      <c r="I69" t="s">
        <v>26777</v>
      </c>
      <c r="J69" t="s">
        <v>26778</v>
      </c>
      <c r="K69" t="s">
        <v>26779</v>
      </c>
      <c r="L69" t="s">
        <v>26780</v>
      </c>
      <c r="M69" t="s">
        <v>26781</v>
      </c>
      <c r="N69" t="s">
        <v>1010</v>
      </c>
      <c r="O69" t="s">
        <v>743</v>
      </c>
      <c r="P69" t="s">
        <v>744</v>
      </c>
      <c r="Q69" t="s">
        <v>745</v>
      </c>
      <c r="R69" t="s">
        <v>640</v>
      </c>
      <c r="S69" t="s">
        <v>26782</v>
      </c>
      <c r="T69" t="s">
        <v>26783</v>
      </c>
    </row>
    <row r="70" spans="1:20" x14ac:dyDescent="0.25">
      <c r="A70" t="s">
        <v>240</v>
      </c>
      <c r="B70" t="s">
        <v>246</v>
      </c>
      <c r="C70">
        <v>139</v>
      </c>
      <c r="D70">
        <v>1</v>
      </c>
      <c r="E70" t="s">
        <v>26776</v>
      </c>
      <c r="F70">
        <v>215</v>
      </c>
      <c r="G70">
        <v>0</v>
      </c>
      <c r="H70" t="s">
        <v>751</v>
      </c>
      <c r="I70" t="s">
        <v>26777</v>
      </c>
      <c r="J70" t="s">
        <v>26778</v>
      </c>
      <c r="K70" t="s">
        <v>26779</v>
      </c>
      <c r="L70" t="s">
        <v>26780</v>
      </c>
      <c r="M70" t="s">
        <v>26781</v>
      </c>
      <c r="N70" t="s">
        <v>1010</v>
      </c>
      <c r="O70" t="s">
        <v>743</v>
      </c>
      <c r="P70" t="s">
        <v>744</v>
      </c>
      <c r="Q70" t="s">
        <v>745</v>
      </c>
      <c r="R70" t="s">
        <v>640</v>
      </c>
      <c r="S70" t="s">
        <v>26782</v>
      </c>
      <c r="T70" t="s">
        <v>26783</v>
      </c>
    </row>
    <row r="71" spans="1:20" x14ac:dyDescent="0.25">
      <c r="A71" t="s">
        <v>240</v>
      </c>
      <c r="B71" t="s">
        <v>246</v>
      </c>
      <c r="C71">
        <v>139</v>
      </c>
      <c r="D71">
        <v>1</v>
      </c>
      <c r="E71" t="s">
        <v>26784</v>
      </c>
      <c r="F71">
        <v>215</v>
      </c>
      <c r="G71">
        <v>0</v>
      </c>
      <c r="H71" t="s">
        <v>751</v>
      </c>
      <c r="I71" t="s">
        <v>26785</v>
      </c>
      <c r="J71" t="s">
        <v>26786</v>
      </c>
      <c r="K71" t="s">
        <v>8529</v>
      </c>
      <c r="L71" t="s">
        <v>26787</v>
      </c>
      <c r="M71" t="s">
        <v>26783</v>
      </c>
      <c r="N71" t="s">
        <v>1010</v>
      </c>
      <c r="O71" t="s">
        <v>753</v>
      </c>
      <c r="P71" t="s">
        <v>744</v>
      </c>
      <c r="Q71" t="s">
        <v>745</v>
      </c>
      <c r="R71" t="s">
        <v>640</v>
      </c>
      <c r="S71" t="s">
        <v>26788</v>
      </c>
      <c r="T71" t="s">
        <v>26789</v>
      </c>
    </row>
    <row r="72" spans="1:20" x14ac:dyDescent="0.25">
      <c r="A72" t="s">
        <v>601</v>
      </c>
      <c r="B72" t="s">
        <v>602</v>
      </c>
      <c r="C72">
        <v>139</v>
      </c>
      <c r="D72">
        <v>1</v>
      </c>
      <c r="E72" t="s">
        <v>26784</v>
      </c>
      <c r="F72">
        <v>215</v>
      </c>
      <c r="G72">
        <v>0</v>
      </c>
      <c r="H72" t="s">
        <v>751</v>
      </c>
      <c r="I72" t="s">
        <v>26785</v>
      </c>
      <c r="J72" t="s">
        <v>26786</v>
      </c>
      <c r="K72" t="s">
        <v>8529</v>
      </c>
      <c r="L72" t="s">
        <v>26787</v>
      </c>
      <c r="M72" t="s">
        <v>26783</v>
      </c>
      <c r="N72" t="s">
        <v>1010</v>
      </c>
      <c r="O72" t="s">
        <v>753</v>
      </c>
      <c r="P72" t="s">
        <v>744</v>
      </c>
      <c r="Q72" t="s">
        <v>745</v>
      </c>
      <c r="R72" t="s">
        <v>640</v>
      </c>
      <c r="S72" t="s">
        <v>26788</v>
      </c>
      <c r="T72" t="s">
        <v>26789</v>
      </c>
    </row>
    <row r="73" spans="1:20" x14ac:dyDescent="0.25">
      <c r="A73" t="s">
        <v>101</v>
      </c>
      <c r="B73" t="s">
        <v>12585</v>
      </c>
      <c r="C73">
        <v>120</v>
      </c>
      <c r="D73">
        <v>1</v>
      </c>
      <c r="E73" t="s">
        <v>26790</v>
      </c>
      <c r="F73">
        <v>100</v>
      </c>
      <c r="G73">
        <v>0</v>
      </c>
      <c r="H73" t="s">
        <v>637</v>
      </c>
      <c r="I73" t="s">
        <v>26791</v>
      </c>
      <c r="J73" t="s">
        <v>653</v>
      </c>
      <c r="K73" t="s">
        <v>639</v>
      </c>
      <c r="L73" t="s">
        <v>640</v>
      </c>
      <c r="M73" t="s">
        <v>26789</v>
      </c>
      <c r="N73" t="s">
        <v>639</v>
      </c>
      <c r="O73" t="s">
        <v>647</v>
      </c>
      <c r="P73" t="s">
        <v>5</v>
      </c>
      <c r="Q73" t="s">
        <v>648</v>
      </c>
      <c r="R73" t="s">
        <v>640</v>
      </c>
      <c r="S73" t="s">
        <v>26792</v>
      </c>
      <c r="T73" t="s">
        <v>26789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26793</v>
      </c>
      <c r="F74">
        <v>100</v>
      </c>
      <c r="G74">
        <v>0</v>
      </c>
      <c r="H74" t="s">
        <v>637</v>
      </c>
      <c r="I74" t="s">
        <v>784</v>
      </c>
      <c r="J74" t="s">
        <v>664</v>
      </c>
      <c r="K74" t="s">
        <v>639</v>
      </c>
      <c r="L74" t="s">
        <v>640</v>
      </c>
      <c r="M74" t="s">
        <v>26783</v>
      </c>
      <c r="N74" t="s">
        <v>639</v>
      </c>
      <c r="O74" t="s">
        <v>647</v>
      </c>
      <c r="P74" t="s">
        <v>5</v>
      </c>
      <c r="Q74" t="s">
        <v>648</v>
      </c>
      <c r="R74" t="s">
        <v>26794</v>
      </c>
      <c r="S74" t="s">
        <v>26795</v>
      </c>
      <c r="T74" t="s">
        <v>26796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26797</v>
      </c>
      <c r="F75">
        <v>100</v>
      </c>
      <c r="G75">
        <v>0</v>
      </c>
      <c r="H75" t="s">
        <v>637</v>
      </c>
      <c r="I75" t="s">
        <v>26798</v>
      </c>
      <c r="J75" t="s">
        <v>735</v>
      </c>
      <c r="K75" t="s">
        <v>639</v>
      </c>
      <c r="L75" t="s">
        <v>640</v>
      </c>
      <c r="M75" t="s">
        <v>26799</v>
      </c>
      <c r="N75" t="s">
        <v>639</v>
      </c>
      <c r="O75" t="s">
        <v>647</v>
      </c>
      <c r="P75" t="s">
        <v>5</v>
      </c>
      <c r="Q75" t="s">
        <v>648</v>
      </c>
      <c r="R75" t="s">
        <v>640</v>
      </c>
      <c r="S75" t="s">
        <v>26800</v>
      </c>
      <c r="T75" t="s">
        <v>26799</v>
      </c>
    </row>
    <row r="76" spans="1:20" x14ac:dyDescent="0.25">
      <c r="A76" t="s">
        <v>22</v>
      </c>
      <c r="B76" t="s">
        <v>27</v>
      </c>
      <c r="C76">
        <v>120</v>
      </c>
      <c r="D76">
        <v>2</v>
      </c>
      <c r="E76" t="s">
        <v>26801</v>
      </c>
      <c r="F76">
        <v>200</v>
      </c>
      <c r="G76">
        <v>0</v>
      </c>
      <c r="H76" t="s">
        <v>637</v>
      </c>
      <c r="I76" t="s">
        <v>26802</v>
      </c>
      <c r="J76" t="s">
        <v>653</v>
      </c>
      <c r="K76" t="s">
        <v>639</v>
      </c>
      <c r="L76" t="s">
        <v>640</v>
      </c>
      <c r="M76" t="s">
        <v>26803</v>
      </c>
      <c r="N76" t="s">
        <v>639</v>
      </c>
      <c r="O76" t="s">
        <v>641</v>
      </c>
      <c r="P76" t="s">
        <v>5</v>
      </c>
      <c r="Q76" t="s">
        <v>642</v>
      </c>
      <c r="R76" t="s">
        <v>640</v>
      </c>
      <c r="S76" t="s">
        <v>26804</v>
      </c>
      <c r="T76" t="s">
        <v>26803</v>
      </c>
    </row>
    <row r="77" spans="1:20" x14ac:dyDescent="0.25">
      <c r="A77" t="s">
        <v>22</v>
      </c>
      <c r="B77" t="s">
        <v>27</v>
      </c>
      <c r="C77">
        <v>66.333333333333329</v>
      </c>
      <c r="D77">
        <v>6</v>
      </c>
      <c r="E77" t="s">
        <v>26805</v>
      </c>
      <c r="F77">
        <v>394</v>
      </c>
      <c r="G77">
        <v>0</v>
      </c>
      <c r="H77" t="s">
        <v>637</v>
      </c>
      <c r="I77" t="s">
        <v>2109</v>
      </c>
      <c r="J77" t="s">
        <v>727</v>
      </c>
      <c r="K77" t="s">
        <v>639</v>
      </c>
      <c r="L77" t="s">
        <v>640</v>
      </c>
      <c r="M77" t="s">
        <v>26803</v>
      </c>
      <c r="N77" t="s">
        <v>639</v>
      </c>
      <c r="O77" t="s">
        <v>647</v>
      </c>
      <c r="P77" t="s">
        <v>5</v>
      </c>
      <c r="Q77" t="s">
        <v>648</v>
      </c>
      <c r="R77" t="s">
        <v>640</v>
      </c>
      <c r="S77" t="s">
        <v>26806</v>
      </c>
      <c r="T77" t="s">
        <v>26803</v>
      </c>
    </row>
    <row r="78" spans="1:20" x14ac:dyDescent="0.25">
      <c r="A78" t="s">
        <v>239</v>
      </c>
      <c r="B78" t="s">
        <v>245</v>
      </c>
      <c r="C78">
        <v>159</v>
      </c>
      <c r="D78">
        <v>1</v>
      </c>
      <c r="E78" t="s">
        <v>26807</v>
      </c>
      <c r="F78">
        <v>99</v>
      </c>
      <c r="G78">
        <v>0</v>
      </c>
      <c r="H78" t="s">
        <v>637</v>
      </c>
      <c r="I78" t="s">
        <v>4515</v>
      </c>
      <c r="J78" t="s">
        <v>653</v>
      </c>
      <c r="K78" t="s">
        <v>639</v>
      </c>
      <c r="L78" t="s">
        <v>640</v>
      </c>
      <c r="M78" t="s">
        <v>26808</v>
      </c>
      <c r="N78" t="s">
        <v>639</v>
      </c>
      <c r="O78" t="s">
        <v>647</v>
      </c>
      <c r="P78" t="s">
        <v>5</v>
      </c>
      <c r="Q78" t="s">
        <v>648</v>
      </c>
      <c r="R78" t="s">
        <v>640</v>
      </c>
      <c r="S78" t="s">
        <v>26809</v>
      </c>
      <c r="T78" t="s">
        <v>26808</v>
      </c>
    </row>
    <row r="79" spans="1:20" x14ac:dyDescent="0.25">
      <c r="A79" t="s">
        <v>18</v>
      </c>
      <c r="B79" t="s">
        <v>19</v>
      </c>
      <c r="C79">
        <v>66.666666666666671</v>
      </c>
      <c r="D79">
        <v>3</v>
      </c>
      <c r="E79" t="s">
        <v>26810</v>
      </c>
      <c r="F79">
        <v>129</v>
      </c>
      <c r="G79">
        <v>0</v>
      </c>
      <c r="H79" t="s">
        <v>637</v>
      </c>
      <c r="I79" t="s">
        <v>26811</v>
      </c>
      <c r="J79" t="s">
        <v>683</v>
      </c>
      <c r="K79" t="s">
        <v>639</v>
      </c>
      <c r="L79" t="s">
        <v>640</v>
      </c>
      <c r="M79" t="s">
        <v>26812</v>
      </c>
      <c r="N79" t="s">
        <v>639</v>
      </c>
      <c r="O79" t="s">
        <v>641</v>
      </c>
      <c r="P79" t="s">
        <v>5</v>
      </c>
      <c r="Q79" t="s">
        <v>642</v>
      </c>
      <c r="R79" t="s">
        <v>640</v>
      </c>
      <c r="S79" t="s">
        <v>26813</v>
      </c>
      <c r="T79" t="s">
        <v>26812</v>
      </c>
    </row>
    <row r="80" spans="1:20" x14ac:dyDescent="0.25">
      <c r="A80" t="s">
        <v>22</v>
      </c>
      <c r="B80" t="s">
        <v>27</v>
      </c>
      <c r="C80">
        <v>66.333333333333329</v>
      </c>
      <c r="D80">
        <v>3</v>
      </c>
      <c r="E80" t="s">
        <v>26814</v>
      </c>
      <c r="F80">
        <v>197</v>
      </c>
      <c r="G80">
        <v>0</v>
      </c>
      <c r="H80" t="s">
        <v>637</v>
      </c>
      <c r="I80" t="s">
        <v>26815</v>
      </c>
      <c r="J80" t="s">
        <v>663</v>
      </c>
      <c r="K80" t="s">
        <v>639</v>
      </c>
      <c r="L80" t="s">
        <v>640</v>
      </c>
      <c r="M80" t="s">
        <v>26816</v>
      </c>
      <c r="N80" t="s">
        <v>639</v>
      </c>
      <c r="O80" t="s">
        <v>662</v>
      </c>
      <c r="P80" t="s">
        <v>5</v>
      </c>
      <c r="Q80" t="s">
        <v>648</v>
      </c>
      <c r="R80" t="s">
        <v>640</v>
      </c>
      <c r="S80" t="s">
        <v>26817</v>
      </c>
      <c r="T80" t="s">
        <v>26812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26818</v>
      </c>
      <c r="F81">
        <v>100</v>
      </c>
      <c r="G81">
        <v>0</v>
      </c>
      <c r="H81" t="s">
        <v>637</v>
      </c>
      <c r="I81" t="s">
        <v>26819</v>
      </c>
      <c r="J81" t="s">
        <v>698</v>
      </c>
      <c r="K81" t="s">
        <v>639</v>
      </c>
      <c r="L81" t="s">
        <v>640</v>
      </c>
      <c r="M81" t="s">
        <v>26820</v>
      </c>
      <c r="N81" t="s">
        <v>639</v>
      </c>
      <c r="O81" t="s">
        <v>641</v>
      </c>
      <c r="P81" t="s">
        <v>5</v>
      </c>
      <c r="Q81" t="s">
        <v>642</v>
      </c>
      <c r="R81" t="s">
        <v>640</v>
      </c>
      <c r="S81" t="s">
        <v>26821</v>
      </c>
      <c r="T81" t="s">
        <v>26822</v>
      </c>
    </row>
    <row r="82" spans="1:20" x14ac:dyDescent="0.25">
      <c r="A82" t="s">
        <v>239</v>
      </c>
      <c r="B82" t="s">
        <v>245</v>
      </c>
      <c r="C82">
        <v>159</v>
      </c>
      <c r="D82">
        <v>1</v>
      </c>
      <c r="E82" t="s">
        <v>26823</v>
      </c>
      <c r="F82">
        <v>99</v>
      </c>
      <c r="G82">
        <v>0</v>
      </c>
      <c r="H82" t="s">
        <v>637</v>
      </c>
      <c r="I82" t="s">
        <v>26824</v>
      </c>
      <c r="J82" t="s">
        <v>688</v>
      </c>
      <c r="K82" t="s">
        <v>639</v>
      </c>
      <c r="L82" t="s">
        <v>640</v>
      </c>
      <c r="M82" t="s">
        <v>26825</v>
      </c>
      <c r="N82" t="s">
        <v>639</v>
      </c>
      <c r="O82" t="s">
        <v>641</v>
      </c>
      <c r="P82" t="s">
        <v>5</v>
      </c>
      <c r="Q82" t="s">
        <v>642</v>
      </c>
      <c r="R82" t="s">
        <v>640</v>
      </c>
      <c r="S82" t="s">
        <v>26826</v>
      </c>
      <c r="T82" t="s">
        <v>26827</v>
      </c>
    </row>
    <row r="83" spans="1:20" x14ac:dyDescent="0.25">
      <c r="A83" t="s">
        <v>239</v>
      </c>
      <c r="B83" t="s">
        <v>245</v>
      </c>
      <c r="C83">
        <v>159</v>
      </c>
      <c r="D83">
        <v>1</v>
      </c>
      <c r="E83" t="s">
        <v>26828</v>
      </c>
      <c r="F83">
        <v>99</v>
      </c>
      <c r="G83">
        <v>0</v>
      </c>
      <c r="H83" t="s">
        <v>637</v>
      </c>
      <c r="I83" t="s">
        <v>26829</v>
      </c>
      <c r="J83" t="s">
        <v>658</v>
      </c>
      <c r="K83" t="s">
        <v>639</v>
      </c>
      <c r="L83" t="s">
        <v>640</v>
      </c>
      <c r="M83" t="s">
        <v>26830</v>
      </c>
      <c r="N83" t="s">
        <v>639</v>
      </c>
      <c r="O83" t="s">
        <v>641</v>
      </c>
      <c r="P83" t="s">
        <v>5</v>
      </c>
      <c r="Q83" t="s">
        <v>642</v>
      </c>
      <c r="R83" t="s">
        <v>640</v>
      </c>
      <c r="S83" t="s">
        <v>26831</v>
      </c>
      <c r="T83" t="s">
        <v>26830</v>
      </c>
    </row>
    <row r="84" spans="1:20" x14ac:dyDescent="0.25">
      <c r="A84" t="s">
        <v>239</v>
      </c>
      <c r="B84" t="s">
        <v>245</v>
      </c>
      <c r="C84">
        <v>159</v>
      </c>
      <c r="D84">
        <v>1</v>
      </c>
      <c r="E84" t="s">
        <v>26832</v>
      </c>
      <c r="F84">
        <v>99</v>
      </c>
      <c r="G84">
        <v>0</v>
      </c>
      <c r="H84" t="s">
        <v>637</v>
      </c>
      <c r="I84" t="s">
        <v>26833</v>
      </c>
      <c r="J84" t="s">
        <v>670</v>
      </c>
      <c r="K84" t="s">
        <v>639</v>
      </c>
      <c r="L84" t="s">
        <v>640</v>
      </c>
      <c r="M84" t="s">
        <v>26834</v>
      </c>
      <c r="N84" t="s">
        <v>639</v>
      </c>
      <c r="O84" t="s">
        <v>641</v>
      </c>
      <c r="P84" t="s">
        <v>5</v>
      </c>
      <c r="Q84" t="s">
        <v>642</v>
      </c>
      <c r="R84" t="s">
        <v>26835</v>
      </c>
      <c r="S84" t="s">
        <v>26836</v>
      </c>
      <c r="T84" t="s">
        <v>26834</v>
      </c>
    </row>
    <row r="85" spans="1:20" x14ac:dyDescent="0.25">
      <c r="A85" t="s">
        <v>239</v>
      </c>
      <c r="B85" t="s">
        <v>245</v>
      </c>
      <c r="C85">
        <v>159</v>
      </c>
      <c r="D85">
        <v>1</v>
      </c>
      <c r="E85" t="s">
        <v>26837</v>
      </c>
      <c r="F85">
        <v>99</v>
      </c>
      <c r="G85">
        <v>0</v>
      </c>
      <c r="H85" t="s">
        <v>637</v>
      </c>
      <c r="I85" t="s">
        <v>781</v>
      </c>
      <c r="J85" t="s">
        <v>704</v>
      </c>
      <c r="K85" t="s">
        <v>639</v>
      </c>
      <c r="L85" t="s">
        <v>640</v>
      </c>
      <c r="M85" t="s">
        <v>26838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26839</v>
      </c>
      <c r="T85" t="s">
        <v>26840</v>
      </c>
    </row>
    <row r="86" spans="1:20" x14ac:dyDescent="0.25">
      <c r="A86" t="s">
        <v>239</v>
      </c>
      <c r="B86" t="s">
        <v>245</v>
      </c>
      <c r="C86">
        <v>159</v>
      </c>
      <c r="D86">
        <v>1</v>
      </c>
      <c r="E86" t="s">
        <v>26841</v>
      </c>
      <c r="F86">
        <v>99</v>
      </c>
      <c r="G86">
        <v>0</v>
      </c>
      <c r="H86" t="s">
        <v>637</v>
      </c>
      <c r="I86" t="s">
        <v>4515</v>
      </c>
      <c r="J86" t="s">
        <v>653</v>
      </c>
      <c r="K86" t="s">
        <v>639</v>
      </c>
      <c r="L86" t="s">
        <v>640</v>
      </c>
      <c r="M86" t="s">
        <v>26838</v>
      </c>
      <c r="N86" t="s">
        <v>639</v>
      </c>
      <c r="O86" t="s">
        <v>647</v>
      </c>
      <c r="P86" t="s">
        <v>5</v>
      </c>
      <c r="Q86" t="s">
        <v>648</v>
      </c>
      <c r="R86" t="s">
        <v>640</v>
      </c>
      <c r="S86" t="s">
        <v>26842</v>
      </c>
      <c r="T86" t="s">
        <v>26838</v>
      </c>
    </row>
    <row r="87" spans="1:20" x14ac:dyDescent="0.25">
      <c r="A87" t="s">
        <v>239</v>
      </c>
      <c r="B87" t="s">
        <v>245</v>
      </c>
      <c r="C87">
        <v>159</v>
      </c>
      <c r="D87">
        <v>1</v>
      </c>
      <c r="E87" t="s">
        <v>26843</v>
      </c>
      <c r="F87">
        <v>99</v>
      </c>
      <c r="G87">
        <v>0</v>
      </c>
      <c r="H87" t="s">
        <v>637</v>
      </c>
      <c r="I87" t="s">
        <v>26844</v>
      </c>
      <c r="J87" t="s">
        <v>710</v>
      </c>
      <c r="K87" t="s">
        <v>639</v>
      </c>
      <c r="L87" t="s">
        <v>640</v>
      </c>
      <c r="M87" t="s">
        <v>26845</v>
      </c>
      <c r="N87" t="s">
        <v>639</v>
      </c>
      <c r="O87" t="s">
        <v>641</v>
      </c>
      <c r="P87" t="s">
        <v>5</v>
      </c>
      <c r="Q87" t="s">
        <v>642</v>
      </c>
      <c r="R87" t="s">
        <v>640</v>
      </c>
      <c r="S87" t="s">
        <v>26846</v>
      </c>
      <c r="T87" t="s">
        <v>26845</v>
      </c>
    </row>
    <row r="88" spans="1:20" x14ac:dyDescent="0.25">
      <c r="A88" t="s">
        <v>22</v>
      </c>
      <c r="B88" t="s">
        <v>27</v>
      </c>
      <c r="C88">
        <v>66.333333333333329</v>
      </c>
      <c r="D88">
        <v>3</v>
      </c>
      <c r="E88" t="s">
        <v>26847</v>
      </c>
      <c r="F88">
        <v>197</v>
      </c>
      <c r="G88">
        <v>0</v>
      </c>
      <c r="H88" t="s">
        <v>637</v>
      </c>
      <c r="I88" t="s">
        <v>23975</v>
      </c>
      <c r="J88" t="s">
        <v>675</v>
      </c>
      <c r="K88" t="s">
        <v>639</v>
      </c>
      <c r="L88" t="s">
        <v>640</v>
      </c>
      <c r="M88" t="s">
        <v>26848</v>
      </c>
      <c r="N88" t="s">
        <v>639</v>
      </c>
      <c r="O88" t="s">
        <v>641</v>
      </c>
      <c r="P88" t="s">
        <v>5</v>
      </c>
      <c r="Q88" t="s">
        <v>642</v>
      </c>
      <c r="R88" t="s">
        <v>640</v>
      </c>
      <c r="S88" t="s">
        <v>26849</v>
      </c>
      <c r="T88" t="s">
        <v>26845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26850</v>
      </c>
      <c r="F89">
        <v>200</v>
      </c>
      <c r="G89">
        <v>0</v>
      </c>
      <c r="H89" t="s">
        <v>637</v>
      </c>
      <c r="I89" t="s">
        <v>26851</v>
      </c>
      <c r="J89" t="s">
        <v>735</v>
      </c>
      <c r="K89" t="s">
        <v>639</v>
      </c>
      <c r="L89" t="s">
        <v>640</v>
      </c>
      <c r="M89" t="s">
        <v>26848</v>
      </c>
      <c r="N89" t="s">
        <v>639</v>
      </c>
      <c r="O89" t="s">
        <v>641</v>
      </c>
      <c r="P89" t="s">
        <v>5</v>
      </c>
      <c r="Q89" t="s">
        <v>642</v>
      </c>
      <c r="R89" t="s">
        <v>640</v>
      </c>
      <c r="S89" t="s">
        <v>26852</v>
      </c>
      <c r="T89" t="s">
        <v>26848</v>
      </c>
    </row>
    <row r="90" spans="1:20" x14ac:dyDescent="0.25">
      <c r="A90" t="s">
        <v>22</v>
      </c>
      <c r="B90" t="s">
        <v>27</v>
      </c>
      <c r="C90">
        <v>66.333333333333329</v>
      </c>
      <c r="D90">
        <v>3</v>
      </c>
      <c r="E90" t="s">
        <v>26853</v>
      </c>
      <c r="F90">
        <v>197</v>
      </c>
      <c r="G90">
        <v>0</v>
      </c>
      <c r="H90" t="s">
        <v>637</v>
      </c>
      <c r="I90" t="s">
        <v>23975</v>
      </c>
      <c r="J90" t="s">
        <v>675</v>
      </c>
      <c r="K90" t="s">
        <v>639</v>
      </c>
      <c r="L90" t="s">
        <v>640</v>
      </c>
      <c r="M90" t="s">
        <v>26854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26855</v>
      </c>
      <c r="T90" t="s">
        <v>26854</v>
      </c>
    </row>
    <row r="91" spans="1:20" x14ac:dyDescent="0.25">
      <c r="A91" t="s">
        <v>18</v>
      </c>
      <c r="B91" t="s">
        <v>19</v>
      </c>
      <c r="C91">
        <v>66.666666666666671</v>
      </c>
      <c r="D91">
        <v>3</v>
      </c>
      <c r="E91" t="s">
        <v>26856</v>
      </c>
      <c r="F91">
        <v>100</v>
      </c>
      <c r="G91">
        <v>0</v>
      </c>
      <c r="H91" t="s">
        <v>637</v>
      </c>
      <c r="I91" t="s">
        <v>26857</v>
      </c>
      <c r="J91" t="s">
        <v>780</v>
      </c>
      <c r="K91" t="s">
        <v>639</v>
      </c>
      <c r="L91" t="s">
        <v>640</v>
      </c>
      <c r="M91" t="s">
        <v>26858</v>
      </c>
      <c r="N91" t="s">
        <v>639</v>
      </c>
      <c r="O91" t="s">
        <v>647</v>
      </c>
      <c r="P91" t="s">
        <v>5</v>
      </c>
      <c r="Q91" t="s">
        <v>648</v>
      </c>
      <c r="R91" t="s">
        <v>640</v>
      </c>
      <c r="S91" t="s">
        <v>26859</v>
      </c>
      <c r="T91" t="s">
        <v>26858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26860</v>
      </c>
      <c r="F92">
        <v>100</v>
      </c>
      <c r="G92">
        <v>0</v>
      </c>
      <c r="H92" t="s">
        <v>637</v>
      </c>
      <c r="I92" t="s">
        <v>26861</v>
      </c>
      <c r="J92" t="s">
        <v>708</v>
      </c>
      <c r="K92" t="s">
        <v>639</v>
      </c>
      <c r="L92" t="s">
        <v>640</v>
      </c>
      <c r="M92" t="s">
        <v>26862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26863</v>
      </c>
      <c r="T92" t="s">
        <v>26862</v>
      </c>
    </row>
    <row r="93" spans="1:20" x14ac:dyDescent="0.25">
      <c r="A93" t="s">
        <v>101</v>
      </c>
      <c r="B93" t="s">
        <v>12585</v>
      </c>
      <c r="C93">
        <v>120</v>
      </c>
      <c r="D93">
        <v>1</v>
      </c>
      <c r="E93" t="s">
        <v>26864</v>
      </c>
      <c r="F93">
        <v>100</v>
      </c>
      <c r="G93">
        <v>0</v>
      </c>
      <c r="H93" t="s">
        <v>637</v>
      </c>
      <c r="I93" t="s">
        <v>18984</v>
      </c>
      <c r="J93" t="s">
        <v>669</v>
      </c>
      <c r="K93" t="s">
        <v>639</v>
      </c>
      <c r="L93" t="s">
        <v>640</v>
      </c>
      <c r="M93" t="s">
        <v>26862</v>
      </c>
      <c r="N93" t="s">
        <v>639</v>
      </c>
      <c r="O93" t="s">
        <v>647</v>
      </c>
      <c r="P93" t="s">
        <v>5</v>
      </c>
      <c r="Q93" t="s">
        <v>648</v>
      </c>
      <c r="R93" t="s">
        <v>640</v>
      </c>
      <c r="S93" t="s">
        <v>26865</v>
      </c>
      <c r="T93" t="s">
        <v>26866</v>
      </c>
    </row>
    <row r="94" spans="1:20" x14ac:dyDescent="0.25">
      <c r="A94" t="s">
        <v>147</v>
      </c>
      <c r="B94" t="s">
        <v>148</v>
      </c>
      <c r="C94">
        <v>65</v>
      </c>
      <c r="D94">
        <v>24</v>
      </c>
      <c r="E94" t="s">
        <v>26867</v>
      </c>
      <c r="F94">
        <v>1000</v>
      </c>
      <c r="G94">
        <v>0</v>
      </c>
      <c r="H94" t="s">
        <v>637</v>
      </c>
      <c r="I94" t="s">
        <v>26868</v>
      </c>
      <c r="J94" t="s">
        <v>687</v>
      </c>
      <c r="K94" t="s">
        <v>639</v>
      </c>
      <c r="L94" t="s">
        <v>640</v>
      </c>
      <c r="M94" t="s">
        <v>26869</v>
      </c>
      <c r="N94" t="s">
        <v>639</v>
      </c>
      <c r="O94" t="s">
        <v>641</v>
      </c>
      <c r="P94" t="s">
        <v>5</v>
      </c>
      <c r="Q94" t="s">
        <v>642</v>
      </c>
      <c r="R94" t="s">
        <v>640</v>
      </c>
      <c r="S94" t="s">
        <v>26870</v>
      </c>
      <c r="T94" t="s">
        <v>26869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26871</v>
      </c>
      <c r="F95">
        <v>100</v>
      </c>
      <c r="G95">
        <v>0</v>
      </c>
      <c r="H95" t="s">
        <v>637</v>
      </c>
      <c r="I95" t="s">
        <v>26872</v>
      </c>
      <c r="J95" t="s">
        <v>767</v>
      </c>
      <c r="K95" t="s">
        <v>639</v>
      </c>
      <c r="L95" t="s">
        <v>640</v>
      </c>
      <c r="M95" t="s">
        <v>26873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26874</v>
      </c>
      <c r="T95" t="s">
        <v>26873</v>
      </c>
    </row>
    <row r="96" spans="1:20" x14ac:dyDescent="0.25">
      <c r="A96" t="s">
        <v>239</v>
      </c>
      <c r="B96" t="s">
        <v>245</v>
      </c>
      <c r="C96">
        <v>159</v>
      </c>
      <c r="D96">
        <v>1</v>
      </c>
      <c r="E96" t="s">
        <v>26875</v>
      </c>
      <c r="F96">
        <v>99</v>
      </c>
      <c r="G96">
        <v>0</v>
      </c>
      <c r="H96" t="s">
        <v>637</v>
      </c>
      <c r="I96" t="s">
        <v>26876</v>
      </c>
      <c r="J96" t="s">
        <v>757</v>
      </c>
      <c r="K96" t="s">
        <v>639</v>
      </c>
      <c r="L96" t="s">
        <v>640</v>
      </c>
      <c r="M96" t="s">
        <v>26877</v>
      </c>
      <c r="N96" t="s">
        <v>639</v>
      </c>
      <c r="O96" t="s">
        <v>647</v>
      </c>
      <c r="P96" t="s">
        <v>5</v>
      </c>
      <c r="Q96" t="s">
        <v>648</v>
      </c>
      <c r="R96" t="s">
        <v>640</v>
      </c>
      <c r="S96" t="s">
        <v>26878</v>
      </c>
      <c r="T96" t="s">
        <v>26879</v>
      </c>
    </row>
    <row r="97" spans="1:20" x14ac:dyDescent="0.25">
      <c r="A97" t="s">
        <v>241</v>
      </c>
      <c r="B97" t="s">
        <v>247</v>
      </c>
      <c r="C97">
        <v>159</v>
      </c>
      <c r="D97">
        <v>1</v>
      </c>
      <c r="E97" t="s">
        <v>26880</v>
      </c>
      <c r="F97">
        <v>99</v>
      </c>
      <c r="G97">
        <v>0</v>
      </c>
      <c r="H97" t="s">
        <v>637</v>
      </c>
      <c r="I97" t="s">
        <v>26881</v>
      </c>
      <c r="J97" t="s">
        <v>654</v>
      </c>
      <c r="K97" t="s">
        <v>639</v>
      </c>
      <c r="L97" t="s">
        <v>640</v>
      </c>
      <c r="M97" t="s">
        <v>26882</v>
      </c>
      <c r="N97" t="s">
        <v>639</v>
      </c>
      <c r="O97" t="s">
        <v>647</v>
      </c>
      <c r="P97" t="s">
        <v>5</v>
      </c>
      <c r="Q97" t="s">
        <v>648</v>
      </c>
      <c r="R97" t="s">
        <v>640</v>
      </c>
      <c r="S97" t="s">
        <v>26883</v>
      </c>
      <c r="T97" t="s">
        <v>26882</v>
      </c>
    </row>
    <row r="98" spans="1:20" x14ac:dyDescent="0.25">
      <c r="A98" t="s">
        <v>22</v>
      </c>
      <c r="B98" t="s">
        <v>27</v>
      </c>
      <c r="C98">
        <v>80</v>
      </c>
      <c r="D98">
        <v>2</v>
      </c>
      <c r="E98" t="s">
        <v>26884</v>
      </c>
      <c r="F98">
        <v>160</v>
      </c>
      <c r="G98">
        <v>0</v>
      </c>
      <c r="H98" t="s">
        <v>649</v>
      </c>
      <c r="I98" t="s">
        <v>26885</v>
      </c>
      <c r="J98" t="s">
        <v>26886</v>
      </c>
      <c r="K98" t="s">
        <v>26887</v>
      </c>
      <c r="L98" t="s">
        <v>906</v>
      </c>
      <c r="M98" t="s">
        <v>26888</v>
      </c>
      <c r="N98" t="s">
        <v>639</v>
      </c>
      <c r="O98" t="s">
        <v>651</v>
      </c>
      <c r="P98" t="s">
        <v>26</v>
      </c>
      <c r="Q98" t="s">
        <v>652</v>
      </c>
      <c r="R98" t="s">
        <v>640</v>
      </c>
      <c r="S98" t="s">
        <v>26889</v>
      </c>
      <c r="T98" t="s">
        <v>26890</v>
      </c>
    </row>
    <row r="99" spans="1:20" x14ac:dyDescent="0.25">
      <c r="A99" t="s">
        <v>22</v>
      </c>
      <c r="B99" t="s">
        <v>27</v>
      </c>
      <c r="C99">
        <v>120</v>
      </c>
      <c r="D99">
        <v>1</v>
      </c>
      <c r="E99" t="s">
        <v>26891</v>
      </c>
      <c r="F99">
        <v>100</v>
      </c>
      <c r="G99">
        <v>0</v>
      </c>
      <c r="H99" t="s">
        <v>637</v>
      </c>
      <c r="I99" t="s">
        <v>26892</v>
      </c>
      <c r="J99" t="s">
        <v>26893</v>
      </c>
      <c r="K99" t="s">
        <v>639</v>
      </c>
      <c r="L99" t="s">
        <v>640</v>
      </c>
      <c r="M99" t="s">
        <v>26894</v>
      </c>
      <c r="N99" t="s">
        <v>639</v>
      </c>
      <c r="O99" t="s">
        <v>647</v>
      </c>
      <c r="P99" t="s">
        <v>5</v>
      </c>
      <c r="Q99" t="s">
        <v>648</v>
      </c>
      <c r="R99" t="s">
        <v>640</v>
      </c>
      <c r="S99" t="s">
        <v>26895</v>
      </c>
      <c r="T99" t="s">
        <v>26894</v>
      </c>
    </row>
    <row r="100" spans="1:20" x14ac:dyDescent="0.25">
      <c r="A100" t="s">
        <v>22</v>
      </c>
      <c r="B100" t="s">
        <v>27</v>
      </c>
      <c r="C100">
        <v>66.333333333333329</v>
      </c>
      <c r="D100">
        <v>3</v>
      </c>
      <c r="E100" t="s">
        <v>26896</v>
      </c>
      <c r="F100">
        <v>197</v>
      </c>
      <c r="G100">
        <v>0</v>
      </c>
      <c r="H100" t="s">
        <v>637</v>
      </c>
      <c r="I100" t="s">
        <v>26897</v>
      </c>
      <c r="J100" t="s">
        <v>663</v>
      </c>
      <c r="K100" t="s">
        <v>639</v>
      </c>
      <c r="L100" t="s">
        <v>640</v>
      </c>
      <c r="M100" t="s">
        <v>26898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26899</v>
      </c>
      <c r="T100" t="s">
        <v>26898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26900</v>
      </c>
      <c r="F101">
        <v>297</v>
      </c>
      <c r="G101">
        <v>0</v>
      </c>
      <c r="H101" t="s">
        <v>637</v>
      </c>
      <c r="I101" t="s">
        <v>24542</v>
      </c>
      <c r="J101" t="s">
        <v>663</v>
      </c>
      <c r="K101" t="s">
        <v>639</v>
      </c>
      <c r="L101" t="s">
        <v>640</v>
      </c>
      <c r="M101" t="s">
        <v>26901</v>
      </c>
      <c r="N101" t="s">
        <v>639</v>
      </c>
      <c r="O101" t="s">
        <v>647</v>
      </c>
      <c r="P101" t="s">
        <v>5</v>
      </c>
      <c r="Q101" t="s">
        <v>648</v>
      </c>
      <c r="R101" t="s">
        <v>640</v>
      </c>
      <c r="S101" t="s">
        <v>26902</v>
      </c>
      <c r="T101" t="s">
        <v>26903</v>
      </c>
    </row>
    <row r="102" spans="1:20" x14ac:dyDescent="0.25">
      <c r="A102" t="s">
        <v>601</v>
      </c>
      <c r="B102" t="s">
        <v>602</v>
      </c>
      <c r="C102">
        <v>159</v>
      </c>
      <c r="D102">
        <v>1</v>
      </c>
      <c r="E102" t="s">
        <v>26900</v>
      </c>
      <c r="F102">
        <v>297</v>
      </c>
      <c r="G102">
        <v>0</v>
      </c>
      <c r="H102" t="s">
        <v>637</v>
      </c>
      <c r="I102" t="s">
        <v>24542</v>
      </c>
      <c r="J102" t="s">
        <v>663</v>
      </c>
      <c r="K102" t="s">
        <v>639</v>
      </c>
      <c r="L102" t="s">
        <v>640</v>
      </c>
      <c r="M102" t="s">
        <v>26901</v>
      </c>
      <c r="N102" t="s">
        <v>639</v>
      </c>
      <c r="O102" t="s">
        <v>647</v>
      </c>
      <c r="P102" t="s">
        <v>5</v>
      </c>
      <c r="Q102" t="s">
        <v>648</v>
      </c>
      <c r="R102" t="s">
        <v>640</v>
      </c>
      <c r="S102" t="s">
        <v>26902</v>
      </c>
      <c r="T102" t="s">
        <v>26903</v>
      </c>
    </row>
    <row r="103" spans="1:20" x14ac:dyDescent="0.25">
      <c r="A103" t="s">
        <v>239</v>
      </c>
      <c r="B103" t="s">
        <v>245</v>
      </c>
      <c r="C103">
        <v>159</v>
      </c>
      <c r="D103">
        <v>1</v>
      </c>
      <c r="E103" t="s">
        <v>26900</v>
      </c>
      <c r="F103">
        <v>297</v>
      </c>
      <c r="G103">
        <v>0</v>
      </c>
      <c r="H103" t="s">
        <v>637</v>
      </c>
      <c r="I103" t="s">
        <v>24542</v>
      </c>
      <c r="J103" t="s">
        <v>663</v>
      </c>
      <c r="K103" t="s">
        <v>639</v>
      </c>
      <c r="L103" t="s">
        <v>640</v>
      </c>
      <c r="M103" t="s">
        <v>26901</v>
      </c>
      <c r="N103" t="s">
        <v>639</v>
      </c>
      <c r="O103" t="s">
        <v>647</v>
      </c>
      <c r="P103" t="s">
        <v>5</v>
      </c>
      <c r="Q103" t="s">
        <v>648</v>
      </c>
      <c r="R103" t="s">
        <v>640</v>
      </c>
      <c r="S103" t="s">
        <v>26902</v>
      </c>
      <c r="T103" t="s">
        <v>26903</v>
      </c>
    </row>
    <row r="104" spans="1:20" x14ac:dyDescent="0.25">
      <c r="A104" t="s">
        <v>22</v>
      </c>
      <c r="B104" t="s">
        <v>27</v>
      </c>
      <c r="C104">
        <v>66.333333333333329</v>
      </c>
      <c r="D104">
        <v>6</v>
      </c>
      <c r="E104" t="s">
        <v>26904</v>
      </c>
      <c r="F104">
        <v>394</v>
      </c>
      <c r="G104">
        <v>0</v>
      </c>
      <c r="H104" t="s">
        <v>637</v>
      </c>
      <c r="I104" t="s">
        <v>21936</v>
      </c>
      <c r="J104" t="s">
        <v>663</v>
      </c>
      <c r="K104" t="s">
        <v>639</v>
      </c>
      <c r="L104" t="s">
        <v>640</v>
      </c>
      <c r="M104" t="s">
        <v>26905</v>
      </c>
      <c r="N104" t="s">
        <v>639</v>
      </c>
      <c r="O104" t="s">
        <v>641</v>
      </c>
      <c r="P104" t="s">
        <v>5</v>
      </c>
      <c r="Q104" t="s">
        <v>642</v>
      </c>
      <c r="R104" t="s">
        <v>640</v>
      </c>
      <c r="S104" t="s">
        <v>26906</v>
      </c>
      <c r="T104" t="s">
        <v>26905</v>
      </c>
    </row>
    <row r="105" spans="1:20" x14ac:dyDescent="0.25">
      <c r="A105" t="s">
        <v>22</v>
      </c>
      <c r="B105" t="s">
        <v>27</v>
      </c>
      <c r="C105">
        <v>80</v>
      </c>
      <c r="D105">
        <v>2</v>
      </c>
      <c r="E105" t="s">
        <v>26907</v>
      </c>
      <c r="F105">
        <v>160</v>
      </c>
      <c r="G105">
        <v>0</v>
      </c>
      <c r="H105" t="s">
        <v>649</v>
      </c>
      <c r="I105" t="s">
        <v>841</v>
      </c>
      <c r="J105" t="s">
        <v>26908</v>
      </c>
      <c r="K105" t="s">
        <v>17759</v>
      </c>
      <c r="L105" t="s">
        <v>4776</v>
      </c>
      <c r="M105" t="s">
        <v>26909</v>
      </c>
      <c r="N105" t="s">
        <v>639</v>
      </c>
      <c r="O105" t="s">
        <v>651</v>
      </c>
      <c r="P105" t="s">
        <v>26</v>
      </c>
      <c r="Q105" t="s">
        <v>652</v>
      </c>
      <c r="R105" t="s">
        <v>640</v>
      </c>
      <c r="S105" t="s">
        <v>26910</v>
      </c>
      <c r="T105" t="s">
        <v>26911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3</v>
      </c>
      <c r="E106" t="s">
        <v>26912</v>
      </c>
      <c r="F106">
        <v>100</v>
      </c>
      <c r="G106">
        <v>0</v>
      </c>
      <c r="H106" t="s">
        <v>661</v>
      </c>
      <c r="I106" t="s">
        <v>1086</v>
      </c>
      <c r="J106" t="s">
        <v>722</v>
      </c>
      <c r="K106" t="s">
        <v>639</v>
      </c>
      <c r="L106" t="s">
        <v>640</v>
      </c>
      <c r="M106" t="s">
        <v>26913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26914</v>
      </c>
      <c r="T106" t="s">
        <v>26913</v>
      </c>
    </row>
    <row r="107" spans="1:20" x14ac:dyDescent="0.25">
      <c r="A107" t="s">
        <v>22</v>
      </c>
      <c r="B107" t="s">
        <v>27</v>
      </c>
      <c r="C107">
        <v>66.333333333333329</v>
      </c>
      <c r="D107">
        <v>3</v>
      </c>
      <c r="E107" t="s">
        <v>26915</v>
      </c>
      <c r="F107">
        <v>197</v>
      </c>
      <c r="G107">
        <v>0</v>
      </c>
      <c r="H107" t="s">
        <v>637</v>
      </c>
      <c r="I107" t="s">
        <v>11927</v>
      </c>
      <c r="J107" t="s">
        <v>780</v>
      </c>
      <c r="K107" t="s">
        <v>639</v>
      </c>
      <c r="L107" t="s">
        <v>640</v>
      </c>
      <c r="M107" t="s">
        <v>26916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26917</v>
      </c>
      <c r="T107" t="s">
        <v>26916</v>
      </c>
    </row>
    <row r="108" spans="1:20" x14ac:dyDescent="0.25">
      <c r="A108" t="s">
        <v>22</v>
      </c>
      <c r="B108" t="s">
        <v>27</v>
      </c>
      <c r="C108">
        <v>66.333333333333329</v>
      </c>
      <c r="D108">
        <v>3</v>
      </c>
      <c r="E108" t="s">
        <v>26918</v>
      </c>
      <c r="F108">
        <v>197</v>
      </c>
      <c r="G108">
        <v>0</v>
      </c>
      <c r="H108" t="s">
        <v>637</v>
      </c>
      <c r="I108" t="s">
        <v>26919</v>
      </c>
      <c r="J108" t="s">
        <v>762</v>
      </c>
      <c r="K108" t="s">
        <v>639</v>
      </c>
      <c r="L108" t="s">
        <v>640</v>
      </c>
      <c r="M108" t="s">
        <v>26920</v>
      </c>
      <c r="N108" t="s">
        <v>639</v>
      </c>
      <c r="O108" t="s">
        <v>641</v>
      </c>
      <c r="P108" t="s">
        <v>5</v>
      </c>
      <c r="Q108" t="s">
        <v>642</v>
      </c>
      <c r="R108" t="s">
        <v>640</v>
      </c>
      <c r="S108" t="s">
        <v>26921</v>
      </c>
      <c r="T108" t="s">
        <v>26922</v>
      </c>
    </row>
    <row r="109" spans="1:20" x14ac:dyDescent="0.25">
      <c r="A109" t="s">
        <v>77</v>
      </c>
      <c r="B109" t="s">
        <v>78</v>
      </c>
      <c r="C109">
        <v>48</v>
      </c>
      <c r="D109">
        <v>1</v>
      </c>
      <c r="E109" t="s">
        <v>26923</v>
      </c>
      <c r="F109">
        <v>48</v>
      </c>
      <c r="G109">
        <v>0</v>
      </c>
      <c r="H109" t="s">
        <v>649</v>
      </c>
      <c r="I109" t="s">
        <v>6082</v>
      </c>
      <c r="J109" t="s">
        <v>26589</v>
      </c>
      <c r="K109" t="s">
        <v>26590</v>
      </c>
      <c r="L109" t="s">
        <v>1067</v>
      </c>
      <c r="M109" t="s">
        <v>26924</v>
      </c>
      <c r="N109" t="s">
        <v>639</v>
      </c>
      <c r="O109" t="s">
        <v>651</v>
      </c>
      <c r="P109" t="s">
        <v>26</v>
      </c>
      <c r="Q109" t="s">
        <v>652</v>
      </c>
      <c r="R109" t="s">
        <v>640</v>
      </c>
      <c r="S109" t="s">
        <v>26925</v>
      </c>
      <c r="T109" t="s">
        <v>26924</v>
      </c>
    </row>
    <row r="110" spans="1:20" x14ac:dyDescent="0.25">
      <c r="A110" t="s">
        <v>22</v>
      </c>
      <c r="B110" t="s">
        <v>27</v>
      </c>
      <c r="C110">
        <v>120</v>
      </c>
      <c r="D110">
        <v>1</v>
      </c>
      <c r="E110" t="s">
        <v>26926</v>
      </c>
      <c r="F110">
        <v>100</v>
      </c>
      <c r="G110">
        <v>0</v>
      </c>
      <c r="H110" t="s">
        <v>637</v>
      </c>
      <c r="I110" t="s">
        <v>16676</v>
      </c>
      <c r="J110" t="s">
        <v>653</v>
      </c>
      <c r="K110" t="s">
        <v>639</v>
      </c>
      <c r="L110" t="s">
        <v>640</v>
      </c>
      <c r="M110" t="s">
        <v>26927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26928</v>
      </c>
      <c r="T110" t="s">
        <v>26929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6</v>
      </c>
      <c r="E111" t="s">
        <v>26930</v>
      </c>
      <c r="F111">
        <v>210</v>
      </c>
      <c r="G111">
        <v>10</v>
      </c>
      <c r="H111" t="s">
        <v>637</v>
      </c>
      <c r="I111" t="s">
        <v>26931</v>
      </c>
      <c r="J111" t="s">
        <v>658</v>
      </c>
      <c r="K111" t="s">
        <v>639</v>
      </c>
      <c r="L111" t="s">
        <v>640</v>
      </c>
      <c r="M111" t="s">
        <v>26932</v>
      </c>
      <c r="N111" t="s">
        <v>639</v>
      </c>
      <c r="O111" t="s">
        <v>641</v>
      </c>
      <c r="P111" t="s">
        <v>5</v>
      </c>
      <c r="Q111" t="s">
        <v>642</v>
      </c>
      <c r="R111" t="s">
        <v>640</v>
      </c>
      <c r="S111" t="s">
        <v>26933</v>
      </c>
      <c r="T111" t="s">
        <v>26932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26934</v>
      </c>
      <c r="F112">
        <v>100</v>
      </c>
      <c r="G112">
        <v>0</v>
      </c>
      <c r="H112" t="s">
        <v>637</v>
      </c>
      <c r="I112" t="s">
        <v>12557</v>
      </c>
      <c r="J112" t="s">
        <v>657</v>
      </c>
      <c r="K112" t="s">
        <v>639</v>
      </c>
      <c r="L112" t="s">
        <v>640</v>
      </c>
      <c r="M112" t="s">
        <v>26935</v>
      </c>
      <c r="N112" t="s">
        <v>639</v>
      </c>
      <c r="O112" t="s">
        <v>641</v>
      </c>
      <c r="P112" t="s">
        <v>5</v>
      </c>
      <c r="Q112" t="s">
        <v>642</v>
      </c>
      <c r="R112" t="s">
        <v>640</v>
      </c>
      <c r="S112" t="s">
        <v>26936</v>
      </c>
      <c r="T112" t="s">
        <v>26935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26937</v>
      </c>
      <c r="F113">
        <v>200</v>
      </c>
      <c r="G113">
        <v>0</v>
      </c>
      <c r="H113" t="s">
        <v>637</v>
      </c>
      <c r="I113" t="s">
        <v>26938</v>
      </c>
      <c r="J113" t="s">
        <v>747</v>
      </c>
      <c r="K113" t="s">
        <v>639</v>
      </c>
      <c r="L113" t="s">
        <v>640</v>
      </c>
      <c r="M113" t="s">
        <v>26939</v>
      </c>
      <c r="N113" t="s">
        <v>639</v>
      </c>
      <c r="O113" t="s">
        <v>641</v>
      </c>
      <c r="P113" t="s">
        <v>5</v>
      </c>
      <c r="Q113" t="s">
        <v>642</v>
      </c>
      <c r="R113" t="s">
        <v>640</v>
      </c>
      <c r="S113" t="s">
        <v>26940</v>
      </c>
      <c r="T113" t="s">
        <v>26939</v>
      </c>
    </row>
    <row r="114" spans="1:20" x14ac:dyDescent="0.25">
      <c r="A114" t="s">
        <v>14</v>
      </c>
      <c r="B114" t="s">
        <v>15</v>
      </c>
      <c r="C114">
        <v>59</v>
      </c>
      <c r="D114">
        <v>1</v>
      </c>
      <c r="E114" t="s">
        <v>26941</v>
      </c>
      <c r="F114">
        <v>59</v>
      </c>
      <c r="G114">
        <v>0</v>
      </c>
      <c r="H114" t="s">
        <v>649</v>
      </c>
      <c r="I114" t="s">
        <v>7697</v>
      </c>
      <c r="J114" t="s">
        <v>26942</v>
      </c>
      <c r="K114" t="s">
        <v>26943</v>
      </c>
      <c r="L114" t="s">
        <v>786</v>
      </c>
      <c r="M114" t="s">
        <v>26944</v>
      </c>
      <c r="N114" t="s">
        <v>639</v>
      </c>
      <c r="O114" t="s">
        <v>651</v>
      </c>
      <c r="P114" t="s">
        <v>26</v>
      </c>
      <c r="Q114" t="s">
        <v>652</v>
      </c>
      <c r="R114" t="s">
        <v>640</v>
      </c>
      <c r="S114" t="s">
        <v>26945</v>
      </c>
      <c r="T114" t="s">
        <v>26946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26947</v>
      </c>
      <c r="F115">
        <v>200</v>
      </c>
      <c r="G115">
        <v>0</v>
      </c>
      <c r="H115" t="s">
        <v>637</v>
      </c>
      <c r="I115" t="s">
        <v>26948</v>
      </c>
      <c r="J115" t="s">
        <v>757</v>
      </c>
      <c r="K115" t="s">
        <v>639</v>
      </c>
      <c r="L115" t="s">
        <v>640</v>
      </c>
      <c r="M115" t="s">
        <v>26949</v>
      </c>
      <c r="N115" t="s">
        <v>639</v>
      </c>
      <c r="O115" t="s">
        <v>647</v>
      </c>
      <c r="P115" t="s">
        <v>5</v>
      </c>
      <c r="Q115" t="s">
        <v>648</v>
      </c>
      <c r="R115" t="s">
        <v>640</v>
      </c>
      <c r="S115" t="s">
        <v>26950</v>
      </c>
      <c r="T115" t="s">
        <v>26951</v>
      </c>
    </row>
    <row r="116" spans="1:20" x14ac:dyDescent="0.25">
      <c r="A116" t="s">
        <v>22</v>
      </c>
      <c r="B116" t="s">
        <v>27</v>
      </c>
      <c r="C116">
        <v>66.333333333333329</v>
      </c>
      <c r="D116">
        <v>3</v>
      </c>
      <c r="E116" t="s">
        <v>26952</v>
      </c>
      <c r="F116">
        <v>197</v>
      </c>
      <c r="G116">
        <v>0</v>
      </c>
      <c r="H116" t="s">
        <v>637</v>
      </c>
      <c r="I116" t="s">
        <v>26953</v>
      </c>
      <c r="J116" t="s">
        <v>691</v>
      </c>
      <c r="K116" t="s">
        <v>639</v>
      </c>
      <c r="L116" t="s">
        <v>640</v>
      </c>
      <c r="M116" t="s">
        <v>26954</v>
      </c>
      <c r="N116" t="s">
        <v>639</v>
      </c>
      <c r="O116" t="s">
        <v>641</v>
      </c>
      <c r="P116" t="s">
        <v>5</v>
      </c>
      <c r="Q116" t="s">
        <v>642</v>
      </c>
      <c r="R116" t="s">
        <v>640</v>
      </c>
      <c r="S116" t="s">
        <v>26955</v>
      </c>
      <c r="T116" t="s">
        <v>26954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26956</v>
      </c>
      <c r="F117">
        <v>130</v>
      </c>
      <c r="G117">
        <v>1</v>
      </c>
      <c r="H117" t="s">
        <v>637</v>
      </c>
      <c r="I117" t="s">
        <v>9131</v>
      </c>
      <c r="J117" t="s">
        <v>735</v>
      </c>
      <c r="K117" t="s">
        <v>639</v>
      </c>
      <c r="L117" t="s">
        <v>640</v>
      </c>
      <c r="M117" t="s">
        <v>26957</v>
      </c>
      <c r="N117" t="s">
        <v>639</v>
      </c>
      <c r="O117" t="s">
        <v>641</v>
      </c>
      <c r="P117" t="s">
        <v>5</v>
      </c>
      <c r="Q117" t="s">
        <v>642</v>
      </c>
      <c r="R117" t="s">
        <v>640</v>
      </c>
      <c r="S117" t="s">
        <v>26958</v>
      </c>
      <c r="T117" t="s">
        <v>26957</v>
      </c>
    </row>
    <row r="118" spans="1:20" x14ac:dyDescent="0.25">
      <c r="A118" t="s">
        <v>22</v>
      </c>
      <c r="B118" t="s">
        <v>27</v>
      </c>
      <c r="C118">
        <v>66.333333333333329</v>
      </c>
      <c r="D118">
        <v>6</v>
      </c>
      <c r="E118" t="s">
        <v>26959</v>
      </c>
      <c r="F118">
        <v>394</v>
      </c>
      <c r="G118">
        <v>0</v>
      </c>
      <c r="H118" t="s">
        <v>637</v>
      </c>
      <c r="I118" t="s">
        <v>9131</v>
      </c>
      <c r="J118" t="s">
        <v>735</v>
      </c>
      <c r="K118" t="s">
        <v>639</v>
      </c>
      <c r="L118" t="s">
        <v>640</v>
      </c>
      <c r="M118" t="s">
        <v>26960</v>
      </c>
      <c r="N118" t="s">
        <v>639</v>
      </c>
      <c r="O118" t="s">
        <v>641</v>
      </c>
      <c r="P118" t="s">
        <v>5</v>
      </c>
      <c r="Q118" t="s">
        <v>642</v>
      </c>
      <c r="R118" t="s">
        <v>640</v>
      </c>
      <c r="S118" t="s">
        <v>26961</v>
      </c>
      <c r="T118" t="s">
        <v>26960</v>
      </c>
    </row>
    <row r="119" spans="1:20" x14ac:dyDescent="0.25">
      <c r="A119" t="s">
        <v>72</v>
      </c>
      <c r="B119" t="s">
        <v>799</v>
      </c>
      <c r="C119">
        <v>83</v>
      </c>
      <c r="D119">
        <v>1</v>
      </c>
      <c r="E119" t="s">
        <v>26962</v>
      </c>
      <c r="F119">
        <v>83</v>
      </c>
      <c r="G119">
        <v>0</v>
      </c>
      <c r="H119" t="s">
        <v>649</v>
      </c>
      <c r="I119" t="s">
        <v>1021</v>
      </c>
      <c r="J119" t="s">
        <v>25141</v>
      </c>
      <c r="K119" t="s">
        <v>978</v>
      </c>
      <c r="L119" t="s">
        <v>1017</v>
      </c>
      <c r="M119" t="s">
        <v>26963</v>
      </c>
      <c r="N119" t="s">
        <v>639</v>
      </c>
      <c r="O119" t="s">
        <v>651</v>
      </c>
      <c r="P119" t="s">
        <v>26</v>
      </c>
      <c r="Q119" t="s">
        <v>652</v>
      </c>
      <c r="R119" t="s">
        <v>640</v>
      </c>
      <c r="S119" t="s">
        <v>26964</v>
      </c>
      <c r="T119" t="s">
        <v>26965</v>
      </c>
    </row>
    <row r="120" spans="1:20" x14ac:dyDescent="0.25">
      <c r="A120" t="s">
        <v>22</v>
      </c>
      <c r="B120" t="s">
        <v>27</v>
      </c>
      <c r="C120">
        <v>66.333333333333329</v>
      </c>
      <c r="D120">
        <v>3</v>
      </c>
      <c r="E120" t="s">
        <v>26966</v>
      </c>
      <c r="F120">
        <v>197</v>
      </c>
      <c r="G120">
        <v>0</v>
      </c>
      <c r="H120" t="s">
        <v>637</v>
      </c>
      <c r="I120" t="s">
        <v>26967</v>
      </c>
      <c r="J120" t="s">
        <v>690</v>
      </c>
      <c r="K120" t="s">
        <v>639</v>
      </c>
      <c r="L120" t="s">
        <v>640</v>
      </c>
      <c r="M120" t="s">
        <v>26968</v>
      </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  <c r="S120" t="s">
        <v>26969</v>
      </c>
      <c r="T120" t="s">
        <v>26968</v>
      </c>
    </row>
    <row r="121" spans="1:20" x14ac:dyDescent="0.25">
      <c r="A121" t="s">
        <v>22</v>
      </c>
      <c r="B121" t="s">
        <v>27</v>
      </c>
      <c r="C121">
        <v>66.333333333333329</v>
      </c>
      <c r="D121">
        <v>15</v>
      </c>
      <c r="E121" t="s">
        <v>26970</v>
      </c>
      <c r="F121">
        <v>985</v>
      </c>
      <c r="G121">
        <v>0</v>
      </c>
      <c r="H121" t="s">
        <v>637</v>
      </c>
      <c r="I121" t="s">
        <v>14777</v>
      </c>
      <c r="J121" t="s">
        <v>653</v>
      </c>
      <c r="K121" t="s">
        <v>639</v>
      </c>
      <c r="L121" t="s">
        <v>640</v>
      </c>
      <c r="M121" t="s">
        <v>26971</v>
      </c>
      <c r="N121" t="s">
        <v>639</v>
      </c>
      <c r="O121" t="s">
        <v>641</v>
      </c>
      <c r="P121" t="s">
        <v>5</v>
      </c>
      <c r="Q121" t="s">
        <v>642</v>
      </c>
      <c r="R121" t="s">
        <v>640</v>
      </c>
      <c r="S121" t="s">
        <v>26972</v>
      </c>
      <c r="T121" t="s">
        <v>26971</v>
      </c>
    </row>
    <row r="122" spans="1:20" x14ac:dyDescent="0.25">
      <c r="A122" t="s">
        <v>239</v>
      </c>
      <c r="B122" t="s">
        <v>245</v>
      </c>
      <c r="C122">
        <v>159</v>
      </c>
      <c r="D122">
        <v>1</v>
      </c>
      <c r="E122" t="s">
        <v>26973</v>
      </c>
      <c r="F122">
        <v>129</v>
      </c>
      <c r="G122">
        <v>0</v>
      </c>
      <c r="H122" t="s">
        <v>637</v>
      </c>
      <c r="I122" t="s">
        <v>26974</v>
      </c>
      <c r="J122" t="s">
        <v>686</v>
      </c>
      <c r="K122" t="s">
        <v>639</v>
      </c>
      <c r="L122" t="s">
        <v>640</v>
      </c>
      <c r="M122" t="s">
        <v>26975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26976</v>
      </c>
      <c r="T122" t="s">
        <v>26975</v>
      </c>
    </row>
    <row r="123" spans="1:20" x14ac:dyDescent="0.25">
      <c r="A123" t="s">
        <v>22</v>
      </c>
      <c r="B123" t="s">
        <v>27</v>
      </c>
      <c r="C123">
        <v>66.333333333333329</v>
      </c>
      <c r="D123">
        <v>6</v>
      </c>
      <c r="E123" t="s">
        <v>26977</v>
      </c>
      <c r="F123">
        <v>394</v>
      </c>
      <c r="G123">
        <v>0</v>
      </c>
      <c r="H123" t="s">
        <v>637</v>
      </c>
      <c r="I123" t="s">
        <v>22093</v>
      </c>
      <c r="J123" t="s">
        <v>659</v>
      </c>
      <c r="K123" t="s">
        <v>639</v>
      </c>
      <c r="L123" t="s">
        <v>640</v>
      </c>
      <c r="M123" t="s">
        <v>26978</v>
      </c>
      <c r="N123" t="s">
        <v>639</v>
      </c>
      <c r="O123" t="s">
        <v>641</v>
      </c>
      <c r="P123" t="s">
        <v>5</v>
      </c>
      <c r="Q123" t="s">
        <v>642</v>
      </c>
      <c r="R123" t="s">
        <v>640</v>
      </c>
      <c r="S123" t="s">
        <v>26979</v>
      </c>
      <c r="T123" t="s">
        <v>26978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26980</v>
      </c>
      <c r="F124">
        <v>0</v>
      </c>
      <c r="G124">
        <v>0</v>
      </c>
      <c r="H124" t="s">
        <v>637</v>
      </c>
      <c r="I124" t="s">
        <v>26981</v>
      </c>
      <c r="J124" t="s">
        <v>727</v>
      </c>
      <c r="K124" t="s">
        <v>639</v>
      </c>
      <c r="L124" t="s">
        <v>640</v>
      </c>
      <c r="M124" t="s">
        <v>26982</v>
      </c>
      <c r="N124" t="s">
        <v>639</v>
      </c>
      <c r="O124" t="s">
        <v>647</v>
      </c>
      <c r="P124" t="s">
        <v>5</v>
      </c>
      <c r="Q124" t="s">
        <v>648</v>
      </c>
      <c r="R124" t="s">
        <v>640</v>
      </c>
      <c r="S124" t="s">
        <v>26983</v>
      </c>
      <c r="T124" t="s">
        <v>26982</v>
      </c>
    </row>
    <row r="125" spans="1:20" x14ac:dyDescent="0.25">
      <c r="A125" t="s">
        <v>18</v>
      </c>
      <c r="B125" t="s">
        <v>19</v>
      </c>
      <c r="C125">
        <v>55</v>
      </c>
      <c r="D125">
        <v>1</v>
      </c>
      <c r="E125" t="s">
        <v>26984</v>
      </c>
      <c r="F125">
        <v>114</v>
      </c>
      <c r="G125">
        <v>0</v>
      </c>
      <c r="H125" t="s">
        <v>649</v>
      </c>
      <c r="I125" t="s">
        <v>26985</v>
      </c>
      <c r="J125" t="s">
        <v>26986</v>
      </c>
      <c r="K125" t="s">
        <v>885</v>
      </c>
      <c r="L125" t="s">
        <v>725</v>
      </c>
      <c r="M125" t="s">
        <v>26987</v>
      </c>
      <c r="N125" t="s">
        <v>639</v>
      </c>
      <c r="O125" t="s">
        <v>651</v>
      </c>
      <c r="P125" t="s">
        <v>26</v>
      </c>
      <c r="Q125" t="s">
        <v>652</v>
      </c>
      <c r="R125" t="s">
        <v>640</v>
      </c>
      <c r="S125" t="s">
        <v>26988</v>
      </c>
      <c r="T125" t="s">
        <v>26987</v>
      </c>
    </row>
    <row r="126" spans="1:20" x14ac:dyDescent="0.25">
      <c r="A126" t="s">
        <v>14</v>
      </c>
      <c r="B126" t="s">
        <v>15</v>
      </c>
      <c r="C126">
        <v>59</v>
      </c>
      <c r="D126">
        <v>1</v>
      </c>
      <c r="E126" t="s">
        <v>26984</v>
      </c>
      <c r="F126">
        <v>114</v>
      </c>
      <c r="G126">
        <v>0</v>
      </c>
      <c r="H126" t="s">
        <v>649</v>
      </c>
      <c r="I126" t="s">
        <v>26985</v>
      </c>
      <c r="J126" t="s">
        <v>26986</v>
      </c>
      <c r="K126" t="s">
        <v>885</v>
      </c>
      <c r="L126" t="s">
        <v>725</v>
      </c>
      <c r="M126" t="s">
        <v>26987</v>
      </c>
      <c r="N126" t="s">
        <v>639</v>
      </c>
      <c r="O126" t="s">
        <v>651</v>
      </c>
      <c r="P126" t="s">
        <v>26</v>
      </c>
      <c r="Q126" t="s">
        <v>652</v>
      </c>
      <c r="R126" t="s">
        <v>640</v>
      </c>
      <c r="S126" t="s">
        <v>26988</v>
      </c>
      <c r="T126" t="s">
        <v>26987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26989</v>
      </c>
      <c r="F127">
        <v>200</v>
      </c>
      <c r="G127">
        <v>0</v>
      </c>
      <c r="H127" t="s">
        <v>637</v>
      </c>
      <c r="I127" t="s">
        <v>26990</v>
      </c>
      <c r="J127" t="s">
        <v>23061</v>
      </c>
      <c r="K127" t="s">
        <v>639</v>
      </c>
      <c r="L127" t="s">
        <v>640</v>
      </c>
      <c r="M127" t="s">
        <v>26991</v>
      </c>
      <c r="N127" t="s">
        <v>639</v>
      </c>
      <c r="O127" t="s">
        <v>647</v>
      </c>
      <c r="P127" t="s">
        <v>5</v>
      </c>
      <c r="Q127" t="s">
        <v>648</v>
      </c>
      <c r="R127" t="s">
        <v>640</v>
      </c>
      <c r="S127" t="s">
        <v>26992</v>
      </c>
      <c r="T127" t="s">
        <v>26991</v>
      </c>
    </row>
    <row r="128" spans="1:20" x14ac:dyDescent="0.25">
      <c r="A128" t="s">
        <v>77</v>
      </c>
      <c r="B128" t="s">
        <v>78</v>
      </c>
      <c r="C128">
        <v>33.333333333333336</v>
      </c>
      <c r="D128">
        <v>3</v>
      </c>
      <c r="E128" t="s">
        <v>26993</v>
      </c>
      <c r="F128">
        <v>135</v>
      </c>
      <c r="G128">
        <v>0</v>
      </c>
      <c r="H128" t="s">
        <v>637</v>
      </c>
      <c r="I128" t="s">
        <v>26994</v>
      </c>
      <c r="J128" t="s">
        <v>663</v>
      </c>
      <c r="K128" t="s">
        <v>639</v>
      </c>
      <c r="L128" t="s">
        <v>640</v>
      </c>
      <c r="M128" t="s">
        <v>26995</v>
      </c>
      <c r="N128" t="s">
        <v>639</v>
      </c>
      <c r="O128" t="s">
        <v>662</v>
      </c>
      <c r="P128" t="s">
        <v>5</v>
      </c>
      <c r="Q128" t="s">
        <v>648</v>
      </c>
      <c r="R128" t="s">
        <v>640</v>
      </c>
      <c r="S128" t="s">
        <v>26996</v>
      </c>
      <c r="T128" t="s">
        <v>26997</v>
      </c>
    </row>
    <row r="129" spans="1:20" x14ac:dyDescent="0.25">
      <c r="A129" t="s">
        <v>22</v>
      </c>
      <c r="B129" t="s">
        <v>27</v>
      </c>
      <c r="C129">
        <v>66.333333333333329</v>
      </c>
      <c r="D129">
        <v>6</v>
      </c>
      <c r="E129" t="s">
        <v>26998</v>
      </c>
      <c r="F129">
        <v>394</v>
      </c>
      <c r="G129">
        <v>0</v>
      </c>
      <c r="H129" t="s">
        <v>637</v>
      </c>
      <c r="I129" t="s">
        <v>26999</v>
      </c>
      <c r="J129" t="s">
        <v>654</v>
      </c>
      <c r="K129" t="s">
        <v>639</v>
      </c>
      <c r="L129" t="s">
        <v>640</v>
      </c>
      <c r="M129" t="s">
        <v>27000</v>
      </c>
      <c r="N129" t="s">
        <v>639</v>
      </c>
      <c r="O129" t="s">
        <v>641</v>
      </c>
      <c r="P129" t="s">
        <v>5</v>
      </c>
      <c r="Q129" t="s">
        <v>642</v>
      </c>
      <c r="R129" t="s">
        <v>640</v>
      </c>
      <c r="S129" t="s">
        <v>27001</v>
      </c>
      <c r="T129" t="s">
        <v>27000</v>
      </c>
    </row>
    <row r="130" spans="1:20" x14ac:dyDescent="0.25">
      <c r="A130" t="s">
        <v>22</v>
      </c>
      <c r="B130" t="s">
        <v>27</v>
      </c>
      <c r="C130">
        <v>66.333333333333329</v>
      </c>
      <c r="D130">
        <v>6</v>
      </c>
      <c r="E130" t="s">
        <v>27002</v>
      </c>
      <c r="F130">
        <v>394</v>
      </c>
      <c r="G130">
        <v>0</v>
      </c>
      <c r="H130" t="s">
        <v>637</v>
      </c>
      <c r="I130" t="s">
        <v>10541</v>
      </c>
      <c r="J130" t="s">
        <v>653</v>
      </c>
      <c r="K130" t="s">
        <v>639</v>
      </c>
      <c r="L130" t="s">
        <v>640</v>
      </c>
      <c r="M130" t="s">
        <v>27003</v>
      </c>
      <c r="N130" t="s">
        <v>639</v>
      </c>
      <c r="O130" t="s">
        <v>641</v>
      </c>
      <c r="P130" t="s">
        <v>5</v>
      </c>
      <c r="Q130" t="s">
        <v>642</v>
      </c>
      <c r="R130" t="s">
        <v>640</v>
      </c>
      <c r="S130" t="s">
        <v>27004</v>
      </c>
      <c r="T130" t="s">
        <v>27003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27005</v>
      </c>
      <c r="F131">
        <v>100</v>
      </c>
      <c r="G131">
        <v>0</v>
      </c>
      <c r="H131" t="s">
        <v>637</v>
      </c>
      <c r="I131" t="s">
        <v>27006</v>
      </c>
      <c r="J131" t="s">
        <v>673</v>
      </c>
      <c r="K131" t="s">
        <v>639</v>
      </c>
      <c r="L131" t="s">
        <v>640</v>
      </c>
      <c r="M131" t="s">
        <v>27003</v>
      </c>
      <c r="N131" t="s">
        <v>639</v>
      </c>
      <c r="O131" t="s">
        <v>641</v>
      </c>
      <c r="P131" t="s">
        <v>5</v>
      </c>
      <c r="Q131" t="s">
        <v>642</v>
      </c>
      <c r="R131" t="s">
        <v>27007</v>
      </c>
      <c r="S131" t="s">
        <v>27008</v>
      </c>
      <c r="T131" t="s">
        <v>27003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27009</v>
      </c>
      <c r="F132">
        <v>100</v>
      </c>
      <c r="G132">
        <v>0</v>
      </c>
      <c r="H132" t="s">
        <v>637</v>
      </c>
      <c r="I132" t="s">
        <v>27010</v>
      </c>
      <c r="J132" t="s">
        <v>643</v>
      </c>
      <c r="K132" t="s">
        <v>639</v>
      </c>
      <c r="L132" t="s">
        <v>640</v>
      </c>
      <c r="M132" t="s">
        <v>27003</v>
      </c>
      <c r="N132" t="s">
        <v>639</v>
      </c>
      <c r="O132" t="s">
        <v>641</v>
      </c>
      <c r="P132" t="s">
        <v>5</v>
      </c>
      <c r="Q132" t="s">
        <v>642</v>
      </c>
      <c r="R132" t="s">
        <v>640</v>
      </c>
      <c r="S132" t="s">
        <v>27011</v>
      </c>
      <c r="T132" t="s">
        <v>27003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27012</v>
      </c>
      <c r="F133">
        <v>100</v>
      </c>
      <c r="G133">
        <v>0</v>
      </c>
      <c r="H133" t="s">
        <v>637</v>
      </c>
      <c r="I133" t="s">
        <v>27013</v>
      </c>
      <c r="J133" t="s">
        <v>723</v>
      </c>
      <c r="K133" t="s">
        <v>639</v>
      </c>
      <c r="L133" t="s">
        <v>640</v>
      </c>
      <c r="M133" t="s">
        <v>27003</v>
      </c>
      <c r="N133" t="s">
        <v>639</v>
      </c>
      <c r="O133" t="s">
        <v>641</v>
      </c>
      <c r="P133" t="s">
        <v>5</v>
      </c>
      <c r="Q133" t="s">
        <v>642</v>
      </c>
      <c r="R133" t="s">
        <v>640</v>
      </c>
      <c r="S133" t="s">
        <v>27014</v>
      </c>
      <c r="T133" t="s">
        <v>27003</v>
      </c>
    </row>
    <row r="134" spans="1:20" x14ac:dyDescent="0.25">
      <c r="A134" t="s">
        <v>77</v>
      </c>
      <c r="B134" t="s">
        <v>78</v>
      </c>
      <c r="C134">
        <v>35</v>
      </c>
      <c r="D134">
        <v>8</v>
      </c>
      <c r="E134" t="s">
        <v>27015</v>
      </c>
      <c r="F134">
        <v>328</v>
      </c>
      <c r="G134">
        <v>0</v>
      </c>
      <c r="H134" t="s">
        <v>649</v>
      </c>
      <c r="I134" t="s">
        <v>4035</v>
      </c>
      <c r="J134" t="s">
        <v>27016</v>
      </c>
      <c r="K134" t="s">
        <v>8337</v>
      </c>
      <c r="L134" t="s">
        <v>836</v>
      </c>
      <c r="M134" t="s">
        <v>27017</v>
      </c>
      <c r="N134" t="s">
        <v>639</v>
      </c>
      <c r="O134" t="s">
        <v>651</v>
      </c>
      <c r="P134" t="s">
        <v>26</v>
      </c>
      <c r="Q134" t="s">
        <v>652</v>
      </c>
      <c r="R134" t="s">
        <v>640</v>
      </c>
      <c r="S134" t="s">
        <v>27018</v>
      </c>
      <c r="T134" t="s">
        <v>27017</v>
      </c>
    </row>
    <row r="135" spans="1:20" x14ac:dyDescent="0.25">
      <c r="A135" t="s">
        <v>77</v>
      </c>
      <c r="B135" t="s">
        <v>78</v>
      </c>
      <c r="C135">
        <v>27.5</v>
      </c>
      <c r="D135">
        <v>4</v>
      </c>
      <c r="E135" t="s">
        <v>27019</v>
      </c>
      <c r="F135">
        <v>165</v>
      </c>
      <c r="G135">
        <v>0</v>
      </c>
      <c r="H135" t="s">
        <v>649</v>
      </c>
      <c r="I135" t="s">
        <v>1042</v>
      </c>
      <c r="J135" t="s">
        <v>1043</v>
      </c>
      <c r="K135" t="s">
        <v>667</v>
      </c>
      <c r="L135" t="s">
        <v>668</v>
      </c>
      <c r="M135" t="s">
        <v>27020</v>
      </c>
      <c r="N135" t="s">
        <v>639</v>
      </c>
      <c r="O135" t="s">
        <v>656</v>
      </c>
      <c r="P135" t="s">
        <v>26</v>
      </c>
      <c r="Q135" t="s">
        <v>652</v>
      </c>
      <c r="R135" t="s">
        <v>640</v>
      </c>
      <c r="S135" t="s">
        <v>27021</v>
      </c>
      <c r="T135" t="s">
        <v>27022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27023</v>
      </c>
      <c r="F136">
        <v>200</v>
      </c>
      <c r="G136">
        <v>0</v>
      </c>
      <c r="H136" t="s">
        <v>637</v>
      </c>
      <c r="I136" t="s">
        <v>27024</v>
      </c>
      <c r="J136" t="s">
        <v>675</v>
      </c>
      <c r="K136" t="s">
        <v>639</v>
      </c>
      <c r="L136" t="s">
        <v>640</v>
      </c>
      <c r="M136" t="s">
        <v>27025</v>
      </c>
      <c r="N136" t="s">
        <v>639</v>
      </c>
      <c r="O136" t="s">
        <v>647</v>
      </c>
      <c r="P136" t="s">
        <v>5</v>
      </c>
      <c r="Q136" t="s">
        <v>648</v>
      </c>
      <c r="R136" t="s">
        <v>640</v>
      </c>
      <c r="S136" t="s">
        <v>27026</v>
      </c>
      <c r="T136" t="s">
        <v>27025</v>
      </c>
    </row>
    <row r="137" spans="1:20" x14ac:dyDescent="0.25">
      <c r="A137" t="s">
        <v>101</v>
      </c>
      <c r="B137" t="s">
        <v>12585</v>
      </c>
      <c r="C137">
        <v>120</v>
      </c>
      <c r="D137">
        <v>1</v>
      </c>
      <c r="E137" t="s">
        <v>27023</v>
      </c>
      <c r="F137">
        <v>200</v>
      </c>
      <c r="G137">
        <v>0</v>
      </c>
      <c r="H137" t="s">
        <v>637</v>
      </c>
      <c r="I137" t="s">
        <v>27024</v>
      </c>
      <c r="J137" t="s">
        <v>675</v>
      </c>
      <c r="K137" t="s">
        <v>639</v>
      </c>
      <c r="L137" t="s">
        <v>640</v>
      </c>
      <c r="M137" t="s">
        <v>27025</v>
      </c>
      <c r="N137" t="s">
        <v>639</v>
      </c>
      <c r="O137" t="s">
        <v>647</v>
      </c>
      <c r="P137" t="s">
        <v>5</v>
      </c>
      <c r="Q137" t="s">
        <v>648</v>
      </c>
      <c r="R137" t="s">
        <v>640</v>
      </c>
      <c r="S137" t="s">
        <v>27026</v>
      </c>
      <c r="T137" t="s">
        <v>27025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27027</v>
      </c>
      <c r="F138">
        <v>100</v>
      </c>
      <c r="G138">
        <v>0</v>
      </c>
      <c r="H138" t="s">
        <v>637</v>
      </c>
      <c r="I138" t="s">
        <v>27028</v>
      </c>
      <c r="J138" t="s">
        <v>659</v>
      </c>
      <c r="K138" t="s">
        <v>639</v>
      </c>
      <c r="L138" t="s">
        <v>640</v>
      </c>
      <c r="M138" t="s">
        <v>27029</v>
      </c>
      <c r="N138" t="s">
        <v>639</v>
      </c>
      <c r="O138" t="s">
        <v>641</v>
      </c>
      <c r="P138" t="s">
        <v>5</v>
      </c>
      <c r="Q138" t="s">
        <v>642</v>
      </c>
      <c r="R138" t="s">
        <v>640</v>
      </c>
      <c r="S138" t="s">
        <v>27030</v>
      </c>
      <c r="T138" t="s">
        <v>27029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27031</v>
      </c>
      <c r="F139">
        <v>200</v>
      </c>
      <c r="G139">
        <v>0</v>
      </c>
      <c r="H139" t="s">
        <v>637</v>
      </c>
      <c r="I139" t="s">
        <v>27032</v>
      </c>
      <c r="J139" t="s">
        <v>638</v>
      </c>
      <c r="K139" t="s">
        <v>639</v>
      </c>
      <c r="L139" t="s">
        <v>640</v>
      </c>
      <c r="M139" t="s">
        <v>27029</v>
      </c>
      <c r="N139" t="s">
        <v>639</v>
      </c>
      <c r="O139" t="s">
        <v>641</v>
      </c>
      <c r="P139" t="s">
        <v>5</v>
      </c>
      <c r="Q139" t="s">
        <v>642</v>
      </c>
      <c r="R139" t="s">
        <v>640</v>
      </c>
      <c r="S139" t="s">
        <v>27033</v>
      </c>
      <c r="T139" t="s">
        <v>27029</v>
      </c>
    </row>
    <row r="140" spans="1:20" x14ac:dyDescent="0.25">
      <c r="A140" t="s">
        <v>239</v>
      </c>
      <c r="B140" t="s">
        <v>245</v>
      </c>
      <c r="C140">
        <v>159</v>
      </c>
      <c r="D140">
        <v>1</v>
      </c>
      <c r="E140" t="s">
        <v>27034</v>
      </c>
      <c r="F140">
        <v>99</v>
      </c>
      <c r="G140">
        <v>0</v>
      </c>
      <c r="H140" t="s">
        <v>637</v>
      </c>
      <c r="I140" t="s">
        <v>27035</v>
      </c>
      <c r="J140" t="s">
        <v>644</v>
      </c>
      <c r="K140" t="s">
        <v>639</v>
      </c>
      <c r="L140" t="s">
        <v>640</v>
      </c>
      <c r="M140" t="s">
        <v>27036</v>
      </c>
      <c r="N140" t="s">
        <v>639</v>
      </c>
      <c r="O140" t="s">
        <v>647</v>
      </c>
      <c r="P140" t="s">
        <v>5</v>
      </c>
      <c r="Q140" t="s">
        <v>648</v>
      </c>
      <c r="R140" t="s">
        <v>640</v>
      </c>
      <c r="S140" t="s">
        <v>27037</v>
      </c>
      <c r="T140" t="s">
        <v>27038</v>
      </c>
    </row>
    <row r="141" spans="1:20" x14ac:dyDescent="0.25">
      <c r="A141" t="s">
        <v>239</v>
      </c>
      <c r="B141" t="s">
        <v>742</v>
      </c>
      <c r="C141">
        <v>57.2</v>
      </c>
      <c r="D141">
        <v>1</v>
      </c>
      <c r="E141" t="s">
        <v>27039</v>
      </c>
      <c r="F141">
        <v>57.2</v>
      </c>
      <c r="G141">
        <v>0</v>
      </c>
      <c r="H141" t="s">
        <v>677</v>
      </c>
      <c r="I141" t="s">
        <v>27040</v>
      </c>
      <c r="J141" t="s">
        <v>27041</v>
      </c>
      <c r="K141" t="s">
        <v>833</v>
      </c>
      <c r="L141" t="s">
        <v>27042</v>
      </c>
      <c r="M141" t="s">
        <v>27043</v>
      </c>
      <c r="N141" t="s">
        <v>639</v>
      </c>
      <c r="O141" t="s">
        <v>678</v>
      </c>
      <c r="P141" t="s">
        <v>23</v>
      </c>
      <c r="Q141" t="s">
        <v>679</v>
      </c>
      <c r="R141" t="s">
        <v>640</v>
      </c>
      <c r="S141" t="s">
        <v>27044</v>
      </c>
      <c r="T141" t="s">
        <v>27043</v>
      </c>
    </row>
    <row r="142" spans="1:20" x14ac:dyDescent="0.25">
      <c r="A142" t="s">
        <v>77</v>
      </c>
      <c r="B142" t="s">
        <v>78</v>
      </c>
      <c r="C142">
        <v>48</v>
      </c>
      <c r="D142">
        <v>1</v>
      </c>
      <c r="E142" t="s">
        <v>27045</v>
      </c>
      <c r="F142">
        <v>77</v>
      </c>
      <c r="G142">
        <v>29</v>
      </c>
      <c r="H142" t="s">
        <v>649</v>
      </c>
      <c r="I142" t="s">
        <v>18141</v>
      </c>
      <c r="J142" t="s">
        <v>27046</v>
      </c>
      <c r="K142" t="s">
        <v>971</v>
      </c>
      <c r="L142" t="s">
        <v>24131</v>
      </c>
      <c r="M142" t="s">
        <v>27047</v>
      </c>
      <c r="N142" t="s">
        <v>639</v>
      </c>
      <c r="O142" t="s">
        <v>651</v>
      </c>
      <c r="P142" t="s">
        <v>26</v>
      </c>
      <c r="Q142" t="s">
        <v>652</v>
      </c>
      <c r="R142" t="s">
        <v>640</v>
      </c>
      <c r="S142" t="s">
        <v>27048</v>
      </c>
      <c r="T142" t="s">
        <v>27049</v>
      </c>
    </row>
    <row r="143" spans="1:20" x14ac:dyDescent="0.25">
      <c r="A143" t="s">
        <v>147</v>
      </c>
      <c r="B143" t="s">
        <v>148</v>
      </c>
      <c r="C143">
        <v>40</v>
      </c>
      <c r="D143">
        <v>10</v>
      </c>
      <c r="E143" t="s">
        <v>27050</v>
      </c>
      <c r="F143">
        <v>330</v>
      </c>
      <c r="G143">
        <v>0</v>
      </c>
      <c r="H143" t="s">
        <v>637</v>
      </c>
      <c r="I143" t="s">
        <v>27051</v>
      </c>
      <c r="J143" t="s">
        <v>646</v>
      </c>
      <c r="K143" t="s">
        <v>639</v>
      </c>
      <c r="L143" t="s">
        <v>640</v>
      </c>
      <c r="M143" t="s">
        <v>27052</v>
      </c>
      <c r="N143" t="s">
        <v>639</v>
      </c>
      <c r="O143" t="s">
        <v>641</v>
      </c>
      <c r="P143" t="s">
        <v>5</v>
      </c>
      <c r="Q143" t="s">
        <v>642</v>
      </c>
      <c r="R143" t="s">
        <v>14992</v>
      </c>
      <c r="S143" t="s">
        <v>27053</v>
      </c>
      <c r="T143" t="s">
        <v>27052</v>
      </c>
    </row>
    <row r="144" spans="1:20" x14ac:dyDescent="0.25">
      <c r="A144" t="s">
        <v>18</v>
      </c>
      <c r="B144" t="s">
        <v>19</v>
      </c>
      <c r="C144">
        <v>66.666666666666671</v>
      </c>
      <c r="D144">
        <v>3</v>
      </c>
      <c r="E144" t="s">
        <v>27054</v>
      </c>
      <c r="F144">
        <v>129</v>
      </c>
      <c r="G144">
        <v>0</v>
      </c>
      <c r="H144" t="s">
        <v>649</v>
      </c>
      <c r="I144" t="s">
        <v>22828</v>
      </c>
      <c r="J144" t="s">
        <v>27055</v>
      </c>
      <c r="K144" t="s">
        <v>4718</v>
      </c>
      <c r="L144" t="s">
        <v>827</v>
      </c>
      <c r="M144" t="s">
        <v>27056</v>
      </c>
      <c r="N144" t="s">
        <v>639</v>
      </c>
      <c r="O144" t="s">
        <v>651</v>
      </c>
      <c r="P144" t="s">
        <v>26</v>
      </c>
      <c r="Q144" t="s">
        <v>652</v>
      </c>
      <c r="R144" t="s">
        <v>640</v>
      </c>
      <c r="S144" t="s">
        <v>27057</v>
      </c>
      <c r="T144" t="s">
        <v>27058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27059</v>
      </c>
      <c r="F145">
        <v>100</v>
      </c>
      <c r="G145">
        <v>0</v>
      </c>
      <c r="H145" t="s">
        <v>637</v>
      </c>
      <c r="I145" t="s">
        <v>27060</v>
      </c>
      <c r="J145" t="s">
        <v>685</v>
      </c>
      <c r="K145" t="s">
        <v>639</v>
      </c>
      <c r="L145" t="s">
        <v>640</v>
      </c>
      <c r="M145" t="s">
        <v>27061</v>
      </c>
      <c r="N145" t="s">
        <v>639</v>
      </c>
      <c r="O145" t="s">
        <v>641</v>
      </c>
      <c r="P145" t="s">
        <v>5</v>
      </c>
      <c r="Q145" t="s">
        <v>642</v>
      </c>
      <c r="R145" t="s">
        <v>640</v>
      </c>
      <c r="S145" t="s">
        <v>27062</v>
      </c>
      <c r="T145" t="s">
        <v>27061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6</v>
      </c>
      <c r="E146" t="s">
        <v>27063</v>
      </c>
      <c r="F146">
        <v>200</v>
      </c>
      <c r="G146">
        <v>0</v>
      </c>
      <c r="H146" t="s">
        <v>661</v>
      </c>
      <c r="I146" t="s">
        <v>27064</v>
      </c>
      <c r="J146" t="s">
        <v>864</v>
      </c>
      <c r="K146" t="s">
        <v>639</v>
      </c>
      <c r="L146" t="s">
        <v>640</v>
      </c>
      <c r="M146" t="s">
        <v>27065</v>
      </c>
      <c r="N146" t="s">
        <v>639</v>
      </c>
      <c r="O146" t="s">
        <v>641</v>
      </c>
      <c r="P146" t="s">
        <v>5</v>
      </c>
      <c r="Q146" t="s">
        <v>642</v>
      </c>
      <c r="R146" t="s">
        <v>640</v>
      </c>
      <c r="S146" t="s">
        <v>27066</v>
      </c>
      <c r="T146" t="s">
        <v>27065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27067</v>
      </c>
      <c r="F147">
        <v>100</v>
      </c>
      <c r="G147">
        <v>0</v>
      </c>
      <c r="H147" t="s">
        <v>637</v>
      </c>
      <c r="I147" t="s">
        <v>27068</v>
      </c>
      <c r="J147" t="s">
        <v>726</v>
      </c>
      <c r="K147" t="s">
        <v>639</v>
      </c>
      <c r="L147" t="s">
        <v>640</v>
      </c>
      <c r="M147" t="s">
        <v>27069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27070</v>
      </c>
      <c r="T147" t="s">
        <v>27069</v>
      </c>
    </row>
    <row r="148" spans="1:20" x14ac:dyDescent="0.25">
      <c r="A148" t="s">
        <v>22</v>
      </c>
      <c r="B148" t="s">
        <v>27</v>
      </c>
      <c r="C148">
        <v>80</v>
      </c>
      <c r="D148">
        <v>1</v>
      </c>
      <c r="E148" t="s">
        <v>27071</v>
      </c>
      <c r="F148">
        <v>80</v>
      </c>
      <c r="G148">
        <v>0</v>
      </c>
      <c r="H148" t="s">
        <v>649</v>
      </c>
      <c r="I148" t="s">
        <v>27072</v>
      </c>
      <c r="J148" t="s">
        <v>27073</v>
      </c>
      <c r="K148" t="s">
        <v>895</v>
      </c>
      <c r="L148" t="s">
        <v>5824</v>
      </c>
      <c r="M148" t="s">
        <v>27069</v>
      </c>
      <c r="N148" t="s">
        <v>639</v>
      </c>
      <c r="O148" t="s">
        <v>656</v>
      </c>
      <c r="P148" t="s">
        <v>26</v>
      </c>
      <c r="Q148" t="s">
        <v>652</v>
      </c>
      <c r="R148" t="s">
        <v>640</v>
      </c>
      <c r="S148" t="s">
        <v>27074</v>
      </c>
      <c r="T148" t="s">
        <v>27069</v>
      </c>
    </row>
    <row r="149" spans="1:20" x14ac:dyDescent="0.25">
      <c r="A149" t="s">
        <v>147</v>
      </c>
      <c r="B149" t="s">
        <v>148</v>
      </c>
      <c r="C149">
        <v>65</v>
      </c>
      <c r="D149">
        <v>9</v>
      </c>
      <c r="E149" t="s">
        <v>27075</v>
      </c>
      <c r="F149">
        <v>315</v>
      </c>
      <c r="G149">
        <v>0</v>
      </c>
      <c r="H149" t="s">
        <v>637</v>
      </c>
      <c r="I149" t="s">
        <v>797</v>
      </c>
      <c r="J149" t="s">
        <v>646</v>
      </c>
      <c r="K149" t="s">
        <v>639</v>
      </c>
      <c r="L149" t="s">
        <v>640</v>
      </c>
      <c r="M149" t="s">
        <v>27069</v>
      </c>
      <c r="N149" t="s">
        <v>639</v>
      </c>
      <c r="O149" t="s">
        <v>641</v>
      </c>
      <c r="P149" t="s">
        <v>5</v>
      </c>
      <c r="Q149" t="s">
        <v>642</v>
      </c>
      <c r="R149" t="s">
        <v>640</v>
      </c>
      <c r="S149" t="s">
        <v>27076</v>
      </c>
      <c r="T149" t="s">
        <v>27069</v>
      </c>
    </row>
    <row r="150" spans="1:20" x14ac:dyDescent="0.25">
      <c r="A150" t="s">
        <v>240</v>
      </c>
      <c r="B150" t="s">
        <v>246</v>
      </c>
      <c r="C150">
        <v>159</v>
      </c>
      <c r="D150">
        <v>1</v>
      </c>
      <c r="E150" t="s">
        <v>27077</v>
      </c>
      <c r="F150">
        <v>99</v>
      </c>
      <c r="G150">
        <v>0</v>
      </c>
      <c r="H150" t="s">
        <v>637</v>
      </c>
      <c r="I150" t="s">
        <v>27078</v>
      </c>
      <c r="J150" t="s">
        <v>756</v>
      </c>
      <c r="K150" t="s">
        <v>639</v>
      </c>
      <c r="L150" t="s">
        <v>640</v>
      </c>
      <c r="M150" t="s">
        <v>27079</v>
      </c>
      <c r="N150" t="s">
        <v>639</v>
      </c>
      <c r="O150" t="s">
        <v>641</v>
      </c>
      <c r="P150" t="s">
        <v>5</v>
      </c>
      <c r="Q150" t="s">
        <v>642</v>
      </c>
      <c r="R150" t="s">
        <v>640</v>
      </c>
      <c r="S150" t="s">
        <v>27080</v>
      </c>
      <c r="T150" t="s">
        <v>27081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27082</v>
      </c>
      <c r="F151">
        <v>200</v>
      </c>
      <c r="G151">
        <v>0</v>
      </c>
      <c r="H151" t="s">
        <v>637</v>
      </c>
      <c r="I151" t="s">
        <v>27083</v>
      </c>
      <c r="J151" t="s">
        <v>655</v>
      </c>
      <c r="K151" t="s">
        <v>639</v>
      </c>
      <c r="L151" t="s">
        <v>640</v>
      </c>
      <c r="M151" t="s">
        <v>27079</v>
      </c>
      <c r="N151" t="s">
        <v>639</v>
      </c>
      <c r="O151" t="s">
        <v>641</v>
      </c>
      <c r="P151" t="s">
        <v>5</v>
      </c>
      <c r="Q151" t="s">
        <v>642</v>
      </c>
      <c r="R151" t="s">
        <v>640</v>
      </c>
      <c r="S151" t="s">
        <v>27084</v>
      </c>
      <c r="T151" t="s">
        <v>27079</v>
      </c>
    </row>
    <row r="152" spans="1:20" x14ac:dyDescent="0.25">
      <c r="A152" t="s">
        <v>22</v>
      </c>
      <c r="B152" t="s">
        <v>27</v>
      </c>
      <c r="C152">
        <v>66.333333333333329</v>
      </c>
      <c r="D152">
        <v>3</v>
      </c>
      <c r="E152" t="s">
        <v>27085</v>
      </c>
      <c r="F152">
        <v>197</v>
      </c>
      <c r="G152">
        <v>0</v>
      </c>
      <c r="H152" t="s">
        <v>637</v>
      </c>
      <c r="I152" t="s">
        <v>814</v>
      </c>
      <c r="J152" t="s">
        <v>653</v>
      </c>
      <c r="K152" t="s">
        <v>639</v>
      </c>
      <c r="L152" t="s">
        <v>640</v>
      </c>
      <c r="M152" t="s">
        <v>27086</v>
      </c>
      <c r="N152" t="s">
        <v>639</v>
      </c>
      <c r="O152" t="s">
        <v>641</v>
      </c>
      <c r="P152" t="s">
        <v>5</v>
      </c>
      <c r="Q152" t="s">
        <v>642</v>
      </c>
      <c r="R152" t="s">
        <v>640</v>
      </c>
      <c r="S152" t="s">
        <v>27087</v>
      </c>
      <c r="T152" t="s">
        <v>27086</v>
      </c>
    </row>
    <row r="153" spans="1:20" x14ac:dyDescent="0.25">
      <c r="A153" t="s">
        <v>239</v>
      </c>
      <c r="B153" t="s">
        <v>245</v>
      </c>
      <c r="C153">
        <v>159</v>
      </c>
      <c r="D153">
        <v>1</v>
      </c>
      <c r="E153" t="s">
        <v>27088</v>
      </c>
      <c r="F153">
        <v>158</v>
      </c>
      <c r="G153">
        <v>29</v>
      </c>
      <c r="H153" t="s">
        <v>637</v>
      </c>
      <c r="I153" t="s">
        <v>27089</v>
      </c>
      <c r="J153" t="s">
        <v>23061</v>
      </c>
      <c r="K153" t="s">
        <v>639</v>
      </c>
      <c r="L153" t="s">
        <v>640</v>
      </c>
      <c r="M153" t="s">
        <v>27090</v>
      </c>
      <c r="N153" t="s">
        <v>639</v>
      </c>
      <c r="O153" t="s">
        <v>641</v>
      </c>
      <c r="P153" t="s">
        <v>5</v>
      </c>
      <c r="Q153" t="s">
        <v>642</v>
      </c>
      <c r="R153" t="s">
        <v>640</v>
      </c>
      <c r="S153" t="s">
        <v>27091</v>
      </c>
      <c r="T153" t="s">
        <v>27090</v>
      </c>
    </row>
    <row r="154" spans="1:20" x14ac:dyDescent="0.25">
      <c r="A154" t="s">
        <v>22</v>
      </c>
      <c r="B154" t="s">
        <v>27</v>
      </c>
      <c r="C154">
        <v>66.333333333333329</v>
      </c>
      <c r="D154">
        <v>3</v>
      </c>
      <c r="E154" t="s">
        <v>27092</v>
      </c>
      <c r="F154">
        <v>227</v>
      </c>
      <c r="G154">
        <v>30</v>
      </c>
      <c r="H154" t="s">
        <v>637</v>
      </c>
      <c r="I154" t="s">
        <v>27093</v>
      </c>
      <c r="J154" t="s">
        <v>638</v>
      </c>
      <c r="K154" t="s">
        <v>639</v>
      </c>
      <c r="L154" t="s">
        <v>640</v>
      </c>
      <c r="M154" t="s">
        <v>27094</v>
      </c>
      <c r="N154" t="s">
        <v>639</v>
      </c>
      <c r="O154" t="s">
        <v>641</v>
      </c>
      <c r="P154" t="s">
        <v>5</v>
      </c>
      <c r="Q154" t="s">
        <v>642</v>
      </c>
      <c r="R154" t="s">
        <v>640</v>
      </c>
      <c r="S154" t="s">
        <v>27095</v>
      </c>
      <c r="T154" t="s">
        <v>27094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27096</v>
      </c>
      <c r="F155">
        <v>200</v>
      </c>
      <c r="G155">
        <v>0</v>
      </c>
      <c r="H155" t="s">
        <v>637</v>
      </c>
      <c r="I155" t="s">
        <v>23029</v>
      </c>
      <c r="J155" t="s">
        <v>681</v>
      </c>
      <c r="K155" t="s">
        <v>639</v>
      </c>
      <c r="L155" t="s">
        <v>640</v>
      </c>
      <c r="M155" t="s">
        <v>27097</v>
      </c>
      <c r="N155" t="s">
        <v>639</v>
      </c>
      <c r="O155" t="s">
        <v>641</v>
      </c>
      <c r="P155" t="s">
        <v>5</v>
      </c>
      <c r="Q155" t="s">
        <v>642</v>
      </c>
      <c r="R155" t="s">
        <v>640</v>
      </c>
      <c r="S155" t="s">
        <v>27098</v>
      </c>
      <c r="T155" t="s">
        <v>27097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27099</v>
      </c>
      <c r="F156">
        <v>200</v>
      </c>
      <c r="G156">
        <v>0</v>
      </c>
      <c r="H156" t="s">
        <v>637</v>
      </c>
      <c r="I156" t="s">
        <v>27100</v>
      </c>
      <c r="J156" t="s">
        <v>704</v>
      </c>
      <c r="K156" t="s">
        <v>639</v>
      </c>
      <c r="L156" t="s">
        <v>640</v>
      </c>
      <c r="M156" t="s">
        <v>27101</v>
      </c>
      <c r="N156" t="s">
        <v>639</v>
      </c>
      <c r="O156" t="s">
        <v>647</v>
      </c>
      <c r="P156" t="s">
        <v>5</v>
      </c>
      <c r="Q156" t="s">
        <v>648</v>
      </c>
      <c r="R156" t="s">
        <v>640</v>
      </c>
      <c r="S156" t="s">
        <v>27102</v>
      </c>
      <c r="T156" t="s">
        <v>27101</v>
      </c>
    </row>
    <row r="157" spans="1:20" x14ac:dyDescent="0.25">
      <c r="A157" t="s">
        <v>77</v>
      </c>
      <c r="B157" t="s">
        <v>78</v>
      </c>
      <c r="C157">
        <v>33.333333333333336</v>
      </c>
      <c r="D157">
        <v>3</v>
      </c>
      <c r="E157" t="s">
        <v>27103</v>
      </c>
      <c r="F157">
        <v>134.99</v>
      </c>
      <c r="G157">
        <v>0</v>
      </c>
      <c r="H157" t="s">
        <v>637</v>
      </c>
      <c r="I157" t="s">
        <v>27104</v>
      </c>
      <c r="J157" t="s">
        <v>658</v>
      </c>
      <c r="K157" t="s">
        <v>639</v>
      </c>
      <c r="L157" t="s">
        <v>640</v>
      </c>
      <c r="M157" t="s">
        <v>27105</v>
      </c>
      <c r="N157" t="s">
        <v>639</v>
      </c>
      <c r="O157" t="s">
        <v>641</v>
      </c>
      <c r="P157" t="s">
        <v>5</v>
      </c>
      <c r="Q157" t="s">
        <v>642</v>
      </c>
      <c r="R157" t="s">
        <v>640</v>
      </c>
      <c r="S157" t="s">
        <v>27106</v>
      </c>
      <c r="T157" t="s">
        <v>27105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27107</v>
      </c>
      <c r="F158">
        <v>229</v>
      </c>
      <c r="G158">
        <v>0</v>
      </c>
      <c r="H158" t="s">
        <v>649</v>
      </c>
      <c r="I158" t="s">
        <v>4086</v>
      </c>
      <c r="J158" t="s">
        <v>27108</v>
      </c>
      <c r="K158" t="s">
        <v>7784</v>
      </c>
      <c r="L158" t="s">
        <v>6474</v>
      </c>
      <c r="M158" t="s">
        <v>27109</v>
      </c>
      <c r="N158" t="s">
        <v>639</v>
      </c>
      <c r="O158" t="s">
        <v>651</v>
      </c>
      <c r="P158" t="s">
        <v>26</v>
      </c>
      <c r="Q158" t="s">
        <v>652</v>
      </c>
      <c r="R158" t="s">
        <v>640</v>
      </c>
      <c r="S158" t="s">
        <v>27110</v>
      </c>
      <c r="T158" t="s">
        <v>27109</v>
      </c>
    </row>
    <row r="159" spans="1:20" x14ac:dyDescent="0.25">
      <c r="A159" t="s">
        <v>22</v>
      </c>
      <c r="B159" t="s">
        <v>27</v>
      </c>
      <c r="C159">
        <v>80</v>
      </c>
      <c r="D159">
        <v>1</v>
      </c>
      <c r="E159" t="s">
        <v>27107</v>
      </c>
      <c r="F159">
        <v>229</v>
      </c>
      <c r="G159">
        <v>0</v>
      </c>
      <c r="H159" t="s">
        <v>649</v>
      </c>
      <c r="I159" t="s">
        <v>4086</v>
      </c>
      <c r="J159" t="s">
        <v>27108</v>
      </c>
      <c r="K159" t="s">
        <v>7784</v>
      </c>
      <c r="L159" t="s">
        <v>6474</v>
      </c>
      <c r="M159" t="s">
        <v>27109</v>
      </c>
      <c r="N159" t="s">
        <v>639</v>
      </c>
      <c r="O159" t="s">
        <v>651</v>
      </c>
      <c r="P159" t="s">
        <v>26</v>
      </c>
      <c r="Q159" t="s">
        <v>652</v>
      </c>
      <c r="R159" t="s">
        <v>640</v>
      </c>
      <c r="S159" t="s">
        <v>27110</v>
      </c>
      <c r="T159" t="s">
        <v>27109</v>
      </c>
    </row>
    <row r="160" spans="1:20" x14ac:dyDescent="0.25">
      <c r="A160" t="s">
        <v>22</v>
      </c>
      <c r="B160" t="s">
        <v>27</v>
      </c>
      <c r="C160">
        <v>80</v>
      </c>
      <c r="D160">
        <v>3</v>
      </c>
      <c r="E160" t="s">
        <v>27111</v>
      </c>
      <c r="F160">
        <v>240</v>
      </c>
      <c r="G160">
        <v>0</v>
      </c>
      <c r="H160" t="s">
        <v>649</v>
      </c>
      <c r="I160" t="s">
        <v>14764</v>
      </c>
      <c r="J160" t="s">
        <v>27112</v>
      </c>
      <c r="K160" t="s">
        <v>809</v>
      </c>
      <c r="L160" t="s">
        <v>5026</v>
      </c>
      <c r="M160" t="s">
        <v>27113</v>
      </c>
      <c r="N160" t="s">
        <v>639</v>
      </c>
      <c r="O160" t="s">
        <v>656</v>
      </c>
      <c r="P160" t="s">
        <v>26</v>
      </c>
      <c r="Q160" t="s">
        <v>652</v>
      </c>
      <c r="R160" t="s">
        <v>640</v>
      </c>
      <c r="S160" t="s">
        <v>27114</v>
      </c>
      <c r="T160" t="s">
        <v>27115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27116</v>
      </c>
      <c r="F161">
        <v>200</v>
      </c>
      <c r="G161">
        <v>0</v>
      </c>
      <c r="H161" t="s">
        <v>637</v>
      </c>
      <c r="I161" t="s">
        <v>27117</v>
      </c>
      <c r="J161" t="s">
        <v>681</v>
      </c>
      <c r="K161" t="s">
        <v>639</v>
      </c>
      <c r="L161" t="s">
        <v>640</v>
      </c>
      <c r="M161" t="s">
        <v>27118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27119</v>
      </c>
      <c r="T161" t="s">
        <v>27118</v>
      </c>
    </row>
    <row r="162" spans="1:20" x14ac:dyDescent="0.25">
      <c r="A162" t="s">
        <v>239</v>
      </c>
      <c r="B162" t="s">
        <v>245</v>
      </c>
      <c r="C162">
        <v>159</v>
      </c>
      <c r="D162">
        <v>1</v>
      </c>
      <c r="E162" t="s">
        <v>27120</v>
      </c>
      <c r="F162">
        <v>129</v>
      </c>
      <c r="G162">
        <v>0</v>
      </c>
      <c r="H162" t="s">
        <v>637</v>
      </c>
      <c r="I162" t="s">
        <v>27121</v>
      </c>
      <c r="J162" t="s">
        <v>691</v>
      </c>
      <c r="K162" t="s">
        <v>639</v>
      </c>
      <c r="L162" t="s">
        <v>640</v>
      </c>
      <c r="M162" t="s">
        <v>27122</v>
      </c>
      <c r="N162" t="s">
        <v>639</v>
      </c>
      <c r="O162" t="s">
        <v>647</v>
      </c>
      <c r="P162" t="s">
        <v>5</v>
      </c>
      <c r="Q162" t="s">
        <v>648</v>
      </c>
      <c r="R162" t="s">
        <v>640</v>
      </c>
      <c r="S162" t="s">
        <v>27123</v>
      </c>
      <c r="T162" t="s">
        <v>27122</v>
      </c>
    </row>
    <row r="163" spans="1:20" x14ac:dyDescent="0.25">
      <c r="A163" t="s">
        <v>516</v>
      </c>
      <c r="B163" t="s">
        <v>120</v>
      </c>
      <c r="C163">
        <v>74</v>
      </c>
      <c r="D163">
        <v>1</v>
      </c>
      <c r="E163" t="s">
        <v>27124</v>
      </c>
      <c r="F163">
        <v>140</v>
      </c>
      <c r="G163">
        <v>66</v>
      </c>
      <c r="H163" t="s">
        <v>649</v>
      </c>
      <c r="I163" t="s">
        <v>26433</v>
      </c>
      <c r="J163" t="s">
        <v>26434</v>
      </c>
      <c r="K163" t="s">
        <v>17359</v>
      </c>
      <c r="L163" t="s">
        <v>12277</v>
      </c>
      <c r="M163" t="s">
        <v>27125</v>
      </c>
      <c r="N163" t="s">
        <v>639</v>
      </c>
      <c r="O163" t="s">
        <v>651</v>
      </c>
      <c r="P163" t="s">
        <v>26</v>
      </c>
      <c r="Q163" t="s">
        <v>652</v>
      </c>
      <c r="R163" t="s">
        <v>640</v>
      </c>
      <c r="S163" t="s">
        <v>27126</v>
      </c>
      <c r="T163" t="s">
        <v>27127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27128</v>
      </c>
      <c r="F164">
        <v>200</v>
      </c>
      <c r="G164">
        <v>0</v>
      </c>
      <c r="H164" t="s">
        <v>637</v>
      </c>
      <c r="I164" t="s">
        <v>27129</v>
      </c>
      <c r="J164" t="s">
        <v>638</v>
      </c>
      <c r="K164" t="s">
        <v>639</v>
      </c>
      <c r="L164" t="s">
        <v>640</v>
      </c>
      <c r="M164" t="s">
        <v>27130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27131</v>
      </c>
      <c r="T164" t="s">
        <v>27130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27132</v>
      </c>
      <c r="F165">
        <v>200</v>
      </c>
      <c r="G165">
        <v>0</v>
      </c>
      <c r="H165" t="s">
        <v>637</v>
      </c>
      <c r="I165" t="s">
        <v>6842</v>
      </c>
      <c r="J165" t="s">
        <v>762</v>
      </c>
      <c r="K165" t="s">
        <v>639</v>
      </c>
      <c r="L165" t="s">
        <v>640</v>
      </c>
      <c r="M165" t="s">
        <v>27133</v>
      </c>
      <c r="N165" t="s">
        <v>639</v>
      </c>
      <c r="O165" t="s">
        <v>647</v>
      </c>
      <c r="P165" t="s">
        <v>5</v>
      </c>
      <c r="Q165" t="s">
        <v>648</v>
      </c>
      <c r="R165" t="s">
        <v>640</v>
      </c>
      <c r="S165" t="s">
        <v>27134</v>
      </c>
      <c r="T165" t="s">
        <v>27133</v>
      </c>
    </row>
    <row r="166" spans="1:20" x14ac:dyDescent="0.25">
      <c r="A166" t="s">
        <v>22</v>
      </c>
      <c r="B166" t="s">
        <v>27</v>
      </c>
      <c r="C166">
        <v>80</v>
      </c>
      <c r="D166">
        <v>2</v>
      </c>
      <c r="E166" t="s">
        <v>27135</v>
      </c>
      <c r="F166">
        <v>160</v>
      </c>
      <c r="G166">
        <v>0</v>
      </c>
      <c r="H166" t="s">
        <v>649</v>
      </c>
      <c r="I166" t="s">
        <v>981</v>
      </c>
      <c r="J166" t="s">
        <v>7491</v>
      </c>
      <c r="K166" t="s">
        <v>6856</v>
      </c>
      <c r="L166" t="s">
        <v>840</v>
      </c>
      <c r="M166" t="s">
        <v>27136</v>
      </c>
      <c r="N166" t="s">
        <v>639</v>
      </c>
      <c r="O166" t="s">
        <v>651</v>
      </c>
      <c r="P166" t="s">
        <v>26</v>
      </c>
      <c r="Q166" t="s">
        <v>652</v>
      </c>
      <c r="R166" t="s">
        <v>640</v>
      </c>
      <c r="S166" t="s">
        <v>27137</v>
      </c>
      <c r="T166" t="s">
        <v>27136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27138</v>
      </c>
      <c r="F167">
        <v>200</v>
      </c>
      <c r="G167">
        <v>0</v>
      </c>
      <c r="H167" t="s">
        <v>637</v>
      </c>
      <c r="I167" t="s">
        <v>4231</v>
      </c>
      <c r="J167" t="s">
        <v>15319</v>
      </c>
      <c r="K167" t="s">
        <v>639</v>
      </c>
      <c r="L167" t="s">
        <v>640</v>
      </c>
      <c r="M167" t="s">
        <v>27139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27140</v>
      </c>
      <c r="T167" t="s">
        <v>27139</v>
      </c>
    </row>
    <row r="168" spans="1:20" x14ac:dyDescent="0.25">
      <c r="A168" t="s">
        <v>22</v>
      </c>
      <c r="B168" t="s">
        <v>27</v>
      </c>
      <c r="C168">
        <v>80</v>
      </c>
      <c r="D168">
        <v>1</v>
      </c>
      <c r="E168" t="s">
        <v>27141</v>
      </c>
      <c r="F168">
        <v>80</v>
      </c>
      <c r="G168">
        <v>0</v>
      </c>
      <c r="H168" t="s">
        <v>649</v>
      </c>
      <c r="I168" t="s">
        <v>27142</v>
      </c>
      <c r="J168" t="s">
        <v>27143</v>
      </c>
      <c r="K168" t="s">
        <v>27144</v>
      </c>
      <c r="L168" t="s">
        <v>894</v>
      </c>
      <c r="M168" t="s">
        <v>27139</v>
      </c>
      <c r="N168" t="s">
        <v>639</v>
      </c>
      <c r="O168" t="s">
        <v>651</v>
      </c>
      <c r="P168" t="s">
        <v>26</v>
      </c>
      <c r="Q168" t="s">
        <v>652</v>
      </c>
      <c r="R168" t="s">
        <v>640</v>
      </c>
      <c r="S168" t="s">
        <v>27145</v>
      </c>
      <c r="T168" t="s">
        <v>27139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27146</v>
      </c>
      <c r="F169">
        <v>300</v>
      </c>
      <c r="G169">
        <v>0</v>
      </c>
      <c r="H169" t="s">
        <v>637</v>
      </c>
      <c r="I169" t="s">
        <v>27147</v>
      </c>
      <c r="J169" t="s">
        <v>754</v>
      </c>
      <c r="K169" t="s">
        <v>639</v>
      </c>
      <c r="L169" t="s">
        <v>640</v>
      </c>
      <c r="M169" t="s">
        <v>27148</v>
      </c>
      <c r="N169" t="s">
        <v>639</v>
      </c>
      <c r="O169" t="s">
        <v>647</v>
      </c>
      <c r="P169" t="s">
        <v>5</v>
      </c>
      <c r="Q169" t="s">
        <v>648</v>
      </c>
      <c r="R169" t="s">
        <v>640</v>
      </c>
      <c r="S169" t="s">
        <v>27149</v>
      </c>
      <c r="T169" t="s">
        <v>27148</v>
      </c>
    </row>
    <row r="170" spans="1:20" x14ac:dyDescent="0.25">
      <c r="A170" t="s">
        <v>22</v>
      </c>
      <c r="B170" t="s">
        <v>27</v>
      </c>
      <c r="C170">
        <v>120</v>
      </c>
      <c r="D170">
        <v>1</v>
      </c>
      <c r="E170" t="s">
        <v>27146</v>
      </c>
      <c r="F170">
        <v>300</v>
      </c>
      <c r="G170">
        <v>0</v>
      </c>
      <c r="H170" t="s">
        <v>637</v>
      </c>
      <c r="I170" t="s">
        <v>27147</v>
      </c>
      <c r="J170" t="s">
        <v>754</v>
      </c>
      <c r="K170" t="s">
        <v>639</v>
      </c>
      <c r="L170" t="s">
        <v>640</v>
      </c>
      <c r="M170" t="s">
        <v>27148</v>
      </c>
      <c r="N170" t="s">
        <v>639</v>
      </c>
      <c r="O170" t="s">
        <v>647</v>
      </c>
      <c r="P170" t="s">
        <v>5</v>
      </c>
      <c r="Q170" t="s">
        <v>648</v>
      </c>
      <c r="R170" t="s">
        <v>640</v>
      </c>
      <c r="S170" t="s">
        <v>27149</v>
      </c>
      <c r="T170" t="s">
        <v>27148</v>
      </c>
    </row>
    <row r="171" spans="1:20" x14ac:dyDescent="0.25">
      <c r="A171" t="s">
        <v>516</v>
      </c>
      <c r="B171" t="s">
        <v>120</v>
      </c>
      <c r="C171">
        <v>74</v>
      </c>
      <c r="D171">
        <v>1</v>
      </c>
      <c r="E171" t="s">
        <v>27150</v>
      </c>
      <c r="F171">
        <v>101</v>
      </c>
      <c r="G171">
        <v>27</v>
      </c>
      <c r="H171" t="s">
        <v>649</v>
      </c>
      <c r="I171" t="s">
        <v>6831</v>
      </c>
      <c r="J171" t="s">
        <v>27151</v>
      </c>
      <c r="K171" t="s">
        <v>15839</v>
      </c>
      <c r="L171" t="s">
        <v>9767</v>
      </c>
      <c r="M171" t="s">
        <v>27152</v>
      </c>
      <c r="N171" t="s">
        <v>639</v>
      </c>
      <c r="O171" t="s">
        <v>656</v>
      </c>
      <c r="P171" t="s">
        <v>26</v>
      </c>
      <c r="Q171" t="s">
        <v>652</v>
      </c>
      <c r="R171" t="s">
        <v>640</v>
      </c>
      <c r="S171" t="s">
        <v>27153</v>
      </c>
      <c r="T171" t="s">
        <v>27154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27155</v>
      </c>
      <c r="F172">
        <v>200</v>
      </c>
      <c r="G172">
        <v>0</v>
      </c>
      <c r="H172" t="s">
        <v>637</v>
      </c>
      <c r="I172" t="s">
        <v>27156</v>
      </c>
      <c r="J172" t="s">
        <v>663</v>
      </c>
      <c r="K172" t="s">
        <v>639</v>
      </c>
      <c r="L172" t="s">
        <v>640</v>
      </c>
      <c r="M172" t="s">
        <v>27157</v>
      </c>
      <c r="N172" t="s">
        <v>639</v>
      </c>
      <c r="O172" t="s">
        <v>660</v>
      </c>
      <c r="P172" t="s">
        <v>5</v>
      </c>
      <c r="Q172" t="s">
        <v>642</v>
      </c>
      <c r="R172" t="s">
        <v>640</v>
      </c>
      <c r="S172" t="s">
        <v>27158</v>
      </c>
      <c r="T172" t="s">
        <v>27157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27159</v>
      </c>
      <c r="F173">
        <v>200</v>
      </c>
      <c r="G173">
        <v>0</v>
      </c>
      <c r="H173" t="s">
        <v>637</v>
      </c>
      <c r="I173" t="s">
        <v>27160</v>
      </c>
      <c r="J173" t="s">
        <v>653</v>
      </c>
      <c r="K173" t="s">
        <v>639</v>
      </c>
      <c r="L173" t="s">
        <v>640</v>
      </c>
      <c r="M173" t="s">
        <v>27157</v>
      </c>
      <c r="N173" t="s">
        <v>639</v>
      </c>
      <c r="O173" t="s">
        <v>647</v>
      </c>
      <c r="P173" t="s">
        <v>5</v>
      </c>
      <c r="Q173" t="s">
        <v>648</v>
      </c>
      <c r="R173" t="s">
        <v>640</v>
      </c>
      <c r="S173" t="s">
        <v>27161</v>
      </c>
      <c r="T173" t="s">
        <v>27157</v>
      </c>
    </row>
    <row r="174" spans="1:20" x14ac:dyDescent="0.25">
      <c r="A174" t="s">
        <v>18</v>
      </c>
      <c r="B174" t="s">
        <v>19</v>
      </c>
      <c r="C174">
        <v>66.666666666666671</v>
      </c>
      <c r="D174">
        <v>3</v>
      </c>
      <c r="E174" t="s">
        <v>27162</v>
      </c>
      <c r="F174">
        <v>129</v>
      </c>
      <c r="G174">
        <v>0</v>
      </c>
      <c r="H174" t="s">
        <v>637</v>
      </c>
      <c r="I174" t="s">
        <v>27163</v>
      </c>
      <c r="J174" t="s">
        <v>653</v>
      </c>
      <c r="K174" t="s">
        <v>639</v>
      </c>
      <c r="L174" t="s">
        <v>640</v>
      </c>
      <c r="M174" t="s">
        <v>27164</v>
      </c>
      <c r="N174" t="s">
        <v>639</v>
      </c>
      <c r="O174" t="s">
        <v>641</v>
      </c>
      <c r="P174" t="s">
        <v>5</v>
      </c>
      <c r="Q174" t="s">
        <v>642</v>
      </c>
      <c r="R174" t="s">
        <v>640</v>
      </c>
      <c r="S174" t="s">
        <v>27165</v>
      </c>
      <c r="T174" t="s">
        <v>27166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27167</v>
      </c>
      <c r="F175">
        <v>278</v>
      </c>
      <c r="G175">
        <v>0</v>
      </c>
      <c r="H175" t="s">
        <v>649</v>
      </c>
      <c r="I175" t="s">
        <v>1021</v>
      </c>
      <c r="J175" t="s">
        <v>27168</v>
      </c>
      <c r="K175" t="s">
        <v>813</v>
      </c>
      <c r="L175" t="s">
        <v>842</v>
      </c>
      <c r="M175" t="s">
        <v>27169</v>
      </c>
      <c r="N175" t="s">
        <v>639</v>
      </c>
      <c r="O175" t="s">
        <v>651</v>
      </c>
      <c r="P175" t="s">
        <v>26</v>
      </c>
      <c r="Q175" t="s">
        <v>652</v>
      </c>
      <c r="R175" t="s">
        <v>640</v>
      </c>
      <c r="S175" t="s">
        <v>27170</v>
      </c>
      <c r="T175" t="s">
        <v>27169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27167</v>
      </c>
      <c r="F176">
        <v>278</v>
      </c>
      <c r="G176">
        <v>0</v>
      </c>
      <c r="H176" t="s">
        <v>649</v>
      </c>
      <c r="I176" t="s">
        <v>1021</v>
      </c>
      <c r="J176" t="s">
        <v>27168</v>
      </c>
      <c r="K176" t="s">
        <v>813</v>
      </c>
      <c r="L176" t="s">
        <v>842</v>
      </c>
      <c r="M176" t="s">
        <v>27169</v>
      </c>
      <c r="N176" t="s">
        <v>639</v>
      </c>
      <c r="O176" t="s">
        <v>651</v>
      </c>
      <c r="P176" t="s">
        <v>26</v>
      </c>
      <c r="Q176" t="s">
        <v>652</v>
      </c>
      <c r="R176" t="s">
        <v>640</v>
      </c>
      <c r="S176" t="s">
        <v>27170</v>
      </c>
      <c r="T176" t="s">
        <v>27169</v>
      </c>
    </row>
    <row r="177" spans="1:20" x14ac:dyDescent="0.25">
      <c r="A177" t="s">
        <v>22</v>
      </c>
      <c r="B177" t="s">
        <v>27</v>
      </c>
      <c r="C177">
        <v>90</v>
      </c>
      <c r="D177">
        <v>1</v>
      </c>
      <c r="E177" t="s">
        <v>27171</v>
      </c>
      <c r="F177">
        <v>279.5</v>
      </c>
      <c r="G177">
        <v>26.5</v>
      </c>
      <c r="H177" t="s">
        <v>677</v>
      </c>
      <c r="I177" t="s">
        <v>27172</v>
      </c>
      <c r="J177" t="s">
        <v>27173</v>
      </c>
      <c r="K177" t="s">
        <v>776</v>
      </c>
      <c r="L177" t="s">
        <v>27174</v>
      </c>
      <c r="M177" t="s">
        <v>27175</v>
      </c>
      <c r="N177" t="s">
        <v>639</v>
      </c>
      <c r="O177" t="s">
        <v>678</v>
      </c>
      <c r="P177" t="s">
        <v>23</v>
      </c>
      <c r="Q177" t="s">
        <v>679</v>
      </c>
      <c r="R177" t="s">
        <v>640</v>
      </c>
      <c r="S177" t="s">
        <v>27176</v>
      </c>
      <c r="T177" t="s">
        <v>27175</v>
      </c>
    </row>
    <row r="178" spans="1:20" x14ac:dyDescent="0.25">
      <c r="A178" t="s">
        <v>72</v>
      </c>
      <c r="B178" t="s">
        <v>24668</v>
      </c>
      <c r="C178">
        <v>90</v>
      </c>
      <c r="D178">
        <v>1</v>
      </c>
      <c r="E178" t="s">
        <v>27171</v>
      </c>
      <c r="F178">
        <v>279.5</v>
      </c>
      <c r="G178">
        <v>26.5</v>
      </c>
      <c r="H178" t="s">
        <v>677</v>
      </c>
      <c r="I178" t="s">
        <v>27172</v>
      </c>
      <c r="J178" t="s">
        <v>27173</v>
      </c>
      <c r="K178" t="s">
        <v>776</v>
      </c>
      <c r="L178" t="s">
        <v>27174</v>
      </c>
      <c r="M178" t="s">
        <v>27175</v>
      </c>
      <c r="N178" t="s">
        <v>639</v>
      </c>
      <c r="O178" t="s">
        <v>678</v>
      </c>
      <c r="P178" t="s">
        <v>23</v>
      </c>
      <c r="Q178" t="s">
        <v>679</v>
      </c>
      <c r="R178" t="s">
        <v>640</v>
      </c>
      <c r="S178" t="s">
        <v>27176</v>
      </c>
      <c r="T178" t="s">
        <v>27175</v>
      </c>
    </row>
    <row r="179" spans="1:20" x14ac:dyDescent="0.25">
      <c r="A179" t="s">
        <v>22</v>
      </c>
      <c r="B179" t="s">
        <v>27</v>
      </c>
      <c r="C179">
        <v>90</v>
      </c>
      <c r="D179">
        <v>1</v>
      </c>
      <c r="E179" t="s">
        <v>27171</v>
      </c>
      <c r="F179">
        <v>279.5</v>
      </c>
      <c r="G179">
        <v>26.5</v>
      </c>
      <c r="H179" t="s">
        <v>677</v>
      </c>
      <c r="I179" t="s">
        <v>27172</v>
      </c>
      <c r="J179" t="s">
        <v>27173</v>
      </c>
      <c r="K179" t="s">
        <v>776</v>
      </c>
      <c r="L179" t="s">
        <v>27174</v>
      </c>
      <c r="M179" t="s">
        <v>27175</v>
      </c>
      <c r="N179" t="s">
        <v>639</v>
      </c>
      <c r="O179" t="s">
        <v>678</v>
      </c>
      <c r="P179" t="s">
        <v>23</v>
      </c>
      <c r="Q179" t="s">
        <v>679</v>
      </c>
      <c r="R179" t="s">
        <v>640</v>
      </c>
      <c r="S179" t="s">
        <v>27176</v>
      </c>
      <c r="T179" t="s">
        <v>27175</v>
      </c>
    </row>
    <row r="180" spans="1:20" x14ac:dyDescent="0.25">
      <c r="A180" t="s">
        <v>72</v>
      </c>
      <c r="B180" t="s">
        <v>24668</v>
      </c>
      <c r="C180">
        <v>90</v>
      </c>
      <c r="D180">
        <v>1</v>
      </c>
      <c r="E180" t="s">
        <v>27171</v>
      </c>
      <c r="F180">
        <v>279.5</v>
      </c>
      <c r="G180">
        <v>26.5</v>
      </c>
      <c r="H180" t="s">
        <v>677</v>
      </c>
      <c r="I180" t="s">
        <v>27172</v>
      </c>
      <c r="J180" t="s">
        <v>27173</v>
      </c>
      <c r="K180" t="s">
        <v>776</v>
      </c>
      <c r="L180" t="s">
        <v>27174</v>
      </c>
      <c r="M180" t="s">
        <v>27175</v>
      </c>
      <c r="N180" t="s">
        <v>639</v>
      </c>
      <c r="O180" t="s">
        <v>678</v>
      </c>
      <c r="P180" t="s">
        <v>23</v>
      </c>
      <c r="Q180" t="s">
        <v>679</v>
      </c>
      <c r="R180" t="s">
        <v>640</v>
      </c>
      <c r="S180" t="s">
        <v>27176</v>
      </c>
      <c r="T180" t="s">
        <v>27175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27177</v>
      </c>
      <c r="F181">
        <v>200</v>
      </c>
      <c r="G181">
        <v>0</v>
      </c>
      <c r="H181" t="s">
        <v>637</v>
      </c>
      <c r="I181" t="s">
        <v>27178</v>
      </c>
      <c r="J181" t="s">
        <v>698</v>
      </c>
      <c r="K181" t="s">
        <v>639</v>
      </c>
      <c r="L181" t="s">
        <v>640</v>
      </c>
      <c r="M181" t="s">
        <v>27179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27180</v>
      </c>
      <c r="T181" t="s">
        <v>27179</v>
      </c>
    </row>
    <row r="182" spans="1:20" x14ac:dyDescent="0.25">
      <c r="A182" t="s">
        <v>239</v>
      </c>
      <c r="B182" t="s">
        <v>245</v>
      </c>
      <c r="C182">
        <v>139</v>
      </c>
      <c r="D182">
        <v>2</v>
      </c>
      <c r="E182" t="s">
        <v>27181</v>
      </c>
      <c r="F182">
        <v>278</v>
      </c>
      <c r="G182">
        <v>0</v>
      </c>
      <c r="H182" t="s">
        <v>649</v>
      </c>
      <c r="I182" t="s">
        <v>9336</v>
      </c>
      <c r="J182" t="s">
        <v>27182</v>
      </c>
      <c r="K182" t="s">
        <v>3316</v>
      </c>
      <c r="L182" t="s">
        <v>9774</v>
      </c>
      <c r="M182" t="s">
        <v>27183</v>
      </c>
      <c r="N182" t="s">
        <v>639</v>
      </c>
      <c r="O182" t="s">
        <v>651</v>
      </c>
      <c r="P182" t="s">
        <v>26</v>
      </c>
      <c r="Q182" t="s">
        <v>652</v>
      </c>
      <c r="R182" t="s">
        <v>640</v>
      </c>
      <c r="S182" t="s">
        <v>27184</v>
      </c>
      <c r="T182" t="s">
        <v>27185</v>
      </c>
    </row>
    <row r="183" spans="1:20" x14ac:dyDescent="0.25">
      <c r="A183" t="s">
        <v>22</v>
      </c>
      <c r="B183" t="s">
        <v>27</v>
      </c>
      <c r="C183">
        <v>69.900000000000006</v>
      </c>
      <c r="D183">
        <v>10</v>
      </c>
      <c r="E183" t="s">
        <v>27186</v>
      </c>
      <c r="F183">
        <v>1200</v>
      </c>
      <c r="G183">
        <v>0</v>
      </c>
      <c r="H183" t="s">
        <v>649</v>
      </c>
      <c r="I183" t="s">
        <v>10216</v>
      </c>
      <c r="J183" t="s">
        <v>27187</v>
      </c>
      <c r="K183" t="s">
        <v>806</v>
      </c>
      <c r="L183" t="s">
        <v>889</v>
      </c>
      <c r="M183" t="s">
        <v>27188</v>
      </c>
      <c r="N183" t="s">
        <v>639</v>
      </c>
      <c r="O183" t="s">
        <v>651</v>
      </c>
      <c r="P183" t="s">
        <v>26</v>
      </c>
      <c r="Q183" t="s">
        <v>652</v>
      </c>
      <c r="R183" t="s">
        <v>640</v>
      </c>
      <c r="S183" t="s">
        <v>27189</v>
      </c>
      <c r="T183" t="s">
        <v>27190</v>
      </c>
    </row>
    <row r="184" spans="1:20" x14ac:dyDescent="0.25">
      <c r="A184" t="s">
        <v>22</v>
      </c>
      <c r="B184" t="s">
        <v>27</v>
      </c>
      <c r="C184">
        <v>80</v>
      </c>
      <c r="D184">
        <v>5</v>
      </c>
      <c r="E184" t="s">
        <v>27186</v>
      </c>
      <c r="F184">
        <v>1200</v>
      </c>
      <c r="G184">
        <v>0</v>
      </c>
      <c r="H184" t="s">
        <v>649</v>
      </c>
      <c r="I184" t="s">
        <v>10216</v>
      </c>
      <c r="J184" t="s">
        <v>27187</v>
      </c>
      <c r="K184" t="s">
        <v>806</v>
      </c>
      <c r="L184" t="s">
        <v>889</v>
      </c>
      <c r="M184" t="s">
        <v>27188</v>
      </c>
      <c r="N184" t="s">
        <v>639</v>
      </c>
      <c r="O184" t="s">
        <v>651</v>
      </c>
      <c r="P184" t="s">
        <v>26</v>
      </c>
      <c r="Q184" t="s">
        <v>652</v>
      </c>
      <c r="R184" t="s">
        <v>640</v>
      </c>
      <c r="S184" t="s">
        <v>27189</v>
      </c>
      <c r="T184" t="s">
        <v>27190</v>
      </c>
    </row>
    <row r="185" spans="1:20" x14ac:dyDescent="0.25">
      <c r="A185" t="s">
        <v>77</v>
      </c>
      <c r="B185" t="s">
        <v>78</v>
      </c>
      <c r="C185">
        <v>48</v>
      </c>
      <c r="D185">
        <v>2</v>
      </c>
      <c r="E185" t="s">
        <v>27191</v>
      </c>
      <c r="F185">
        <v>106</v>
      </c>
      <c r="G185">
        <v>10</v>
      </c>
      <c r="H185" t="s">
        <v>649</v>
      </c>
      <c r="I185" t="s">
        <v>27192</v>
      </c>
      <c r="J185" t="s">
        <v>27193</v>
      </c>
      <c r="K185" t="s">
        <v>9231</v>
      </c>
      <c r="L185" t="s">
        <v>8492</v>
      </c>
      <c r="M185" t="s">
        <v>27194</v>
      </c>
      <c r="N185" t="s">
        <v>639</v>
      </c>
      <c r="O185" t="s">
        <v>651</v>
      </c>
      <c r="P185" t="s">
        <v>26</v>
      </c>
      <c r="Q185" t="s">
        <v>652</v>
      </c>
      <c r="R185" t="s">
        <v>640</v>
      </c>
      <c r="S185" t="s">
        <v>27195</v>
      </c>
      <c r="T185" t="s">
        <v>27196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27197</v>
      </c>
      <c r="F186">
        <v>200</v>
      </c>
      <c r="G186">
        <v>0</v>
      </c>
      <c r="H186" t="s">
        <v>637</v>
      </c>
      <c r="I186" t="s">
        <v>27198</v>
      </c>
      <c r="J186" t="s">
        <v>689</v>
      </c>
      <c r="K186" t="s">
        <v>639</v>
      </c>
      <c r="L186" t="s">
        <v>640</v>
      </c>
      <c r="M186" t="s">
        <v>27199</v>
      </c>
      <c r="N186" t="s">
        <v>639</v>
      </c>
      <c r="O186" t="s">
        <v>641</v>
      </c>
      <c r="P186" t="s">
        <v>5</v>
      </c>
      <c r="Q186" t="s">
        <v>642</v>
      </c>
      <c r="R186" t="s">
        <v>640</v>
      </c>
      <c r="S186" t="s">
        <v>27200</v>
      </c>
      <c r="T186" t="s">
        <v>27199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27201</v>
      </c>
      <c r="F187">
        <v>200</v>
      </c>
      <c r="G187">
        <v>0</v>
      </c>
      <c r="H187" t="s">
        <v>637</v>
      </c>
      <c r="I187" t="s">
        <v>27202</v>
      </c>
      <c r="J187" t="s">
        <v>653</v>
      </c>
      <c r="K187" t="s">
        <v>639</v>
      </c>
      <c r="L187" t="s">
        <v>640</v>
      </c>
      <c r="M187" t="s">
        <v>27203</v>
      </c>
      <c r="N187" t="s">
        <v>639</v>
      </c>
      <c r="O187" t="s">
        <v>647</v>
      </c>
      <c r="P187" t="s">
        <v>5</v>
      </c>
      <c r="Q187" t="s">
        <v>648</v>
      </c>
      <c r="R187" t="s">
        <v>640</v>
      </c>
      <c r="S187" t="s">
        <v>27204</v>
      </c>
      <c r="T187" t="s">
        <v>27203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6</v>
      </c>
      <c r="E188" t="s">
        <v>27205</v>
      </c>
      <c r="F188">
        <v>427</v>
      </c>
      <c r="G188">
        <v>0</v>
      </c>
      <c r="H188" t="s">
        <v>649</v>
      </c>
      <c r="I188" t="s">
        <v>27206</v>
      </c>
      <c r="J188" t="s">
        <v>27207</v>
      </c>
      <c r="K188" t="s">
        <v>4688</v>
      </c>
      <c r="L188" t="s">
        <v>932</v>
      </c>
      <c r="M188" t="s">
        <v>27208</v>
      </c>
      <c r="N188" t="s">
        <v>639</v>
      </c>
      <c r="O188" t="s">
        <v>656</v>
      </c>
      <c r="P188" t="s">
        <v>26</v>
      </c>
      <c r="Q188" t="s">
        <v>652</v>
      </c>
      <c r="R188" t="s">
        <v>640</v>
      </c>
      <c r="S188" t="s">
        <v>27209</v>
      </c>
      <c r="T188" t="s">
        <v>27208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27205</v>
      </c>
      <c r="F189">
        <v>427</v>
      </c>
      <c r="G189">
        <v>0</v>
      </c>
      <c r="H189" t="s">
        <v>649</v>
      </c>
      <c r="I189" t="s">
        <v>27206</v>
      </c>
      <c r="J189" t="s">
        <v>27207</v>
      </c>
      <c r="K189" t="s">
        <v>4688</v>
      </c>
      <c r="L189" t="s">
        <v>932</v>
      </c>
      <c r="M189" t="s">
        <v>27208</v>
      </c>
      <c r="N189" t="s">
        <v>639</v>
      </c>
      <c r="O189" t="s">
        <v>656</v>
      </c>
      <c r="P189" t="s">
        <v>26</v>
      </c>
      <c r="Q189" t="s">
        <v>652</v>
      </c>
      <c r="R189" t="s">
        <v>640</v>
      </c>
      <c r="S189" t="s">
        <v>27209</v>
      </c>
      <c r="T189" t="s">
        <v>27208</v>
      </c>
    </row>
    <row r="190" spans="1:20" x14ac:dyDescent="0.25">
      <c r="A190" t="s">
        <v>241</v>
      </c>
      <c r="B190" t="s">
        <v>247</v>
      </c>
      <c r="C190">
        <v>159</v>
      </c>
      <c r="D190">
        <v>1</v>
      </c>
      <c r="E190" t="s">
        <v>27210</v>
      </c>
      <c r="F190">
        <v>130</v>
      </c>
      <c r="G190">
        <v>1</v>
      </c>
      <c r="H190" t="s">
        <v>637</v>
      </c>
      <c r="I190" t="s">
        <v>27211</v>
      </c>
      <c r="J190" t="s">
        <v>720</v>
      </c>
      <c r="K190" t="s">
        <v>639</v>
      </c>
      <c r="L190" t="s">
        <v>640</v>
      </c>
      <c r="M190" t="s">
        <v>27212</v>
      </c>
      <c r="N190" t="s">
        <v>639</v>
      </c>
      <c r="O190" t="s">
        <v>647</v>
      </c>
      <c r="P190" t="s">
        <v>5</v>
      </c>
      <c r="Q190" t="s">
        <v>648</v>
      </c>
      <c r="R190" t="s">
        <v>640</v>
      </c>
      <c r="S190" t="s">
        <v>27213</v>
      </c>
      <c r="T190" t="s">
        <v>27212</v>
      </c>
    </row>
    <row r="191" spans="1:20" x14ac:dyDescent="0.25">
      <c r="A191" t="s">
        <v>22</v>
      </c>
      <c r="B191" t="s">
        <v>27</v>
      </c>
      <c r="C191">
        <v>80</v>
      </c>
      <c r="D191">
        <v>1</v>
      </c>
      <c r="E191" t="s">
        <v>27214</v>
      </c>
      <c r="F191">
        <v>80</v>
      </c>
      <c r="G191">
        <v>0</v>
      </c>
      <c r="H191" t="s">
        <v>649</v>
      </c>
      <c r="I191" t="s">
        <v>14764</v>
      </c>
      <c r="J191" t="s">
        <v>27215</v>
      </c>
      <c r="K191" t="s">
        <v>5171</v>
      </c>
      <c r="L191" t="s">
        <v>840</v>
      </c>
      <c r="M191" t="s">
        <v>27216</v>
      </c>
      <c r="N191" t="s">
        <v>639</v>
      </c>
      <c r="O191" t="s">
        <v>651</v>
      </c>
      <c r="P191" t="s">
        <v>26</v>
      </c>
      <c r="Q191" t="s">
        <v>652</v>
      </c>
      <c r="R191" t="s">
        <v>640</v>
      </c>
      <c r="S191" t="s">
        <v>27217</v>
      </c>
      <c r="T191" t="s">
        <v>27216</v>
      </c>
    </row>
    <row r="192" spans="1:20" x14ac:dyDescent="0.25">
      <c r="A192" t="s">
        <v>22</v>
      </c>
      <c r="B192" t="s">
        <v>27</v>
      </c>
      <c r="C192">
        <v>80</v>
      </c>
      <c r="D192">
        <v>1</v>
      </c>
      <c r="E192" t="s">
        <v>27218</v>
      </c>
      <c r="F192">
        <v>80</v>
      </c>
      <c r="G192">
        <v>0</v>
      </c>
      <c r="H192" t="s">
        <v>649</v>
      </c>
      <c r="I192" t="s">
        <v>14764</v>
      </c>
      <c r="J192" t="s">
        <v>27215</v>
      </c>
      <c r="K192" t="s">
        <v>5171</v>
      </c>
      <c r="L192" t="s">
        <v>840</v>
      </c>
      <c r="M192" t="s">
        <v>27219</v>
      </c>
      <c r="N192" t="s">
        <v>639</v>
      </c>
      <c r="O192" t="s">
        <v>651</v>
      </c>
      <c r="P192" t="s">
        <v>26</v>
      </c>
      <c r="Q192" t="s">
        <v>652</v>
      </c>
      <c r="R192" t="s">
        <v>640</v>
      </c>
      <c r="S192" t="s">
        <v>27220</v>
      </c>
      <c r="T192" t="s">
        <v>27219</v>
      </c>
    </row>
    <row r="193" spans="1:20" x14ac:dyDescent="0.25">
      <c r="A193" t="s">
        <v>22</v>
      </c>
      <c r="B193" t="s">
        <v>27</v>
      </c>
      <c r="C193">
        <v>66.333333333333329</v>
      </c>
      <c r="D193">
        <v>3</v>
      </c>
      <c r="E193" t="s">
        <v>27221</v>
      </c>
      <c r="F193">
        <v>247</v>
      </c>
      <c r="G193">
        <v>50</v>
      </c>
      <c r="H193" t="s">
        <v>637</v>
      </c>
      <c r="I193" t="s">
        <v>7639</v>
      </c>
      <c r="J193" t="s">
        <v>884</v>
      </c>
      <c r="K193" t="s">
        <v>639</v>
      </c>
      <c r="L193" t="s">
        <v>640</v>
      </c>
      <c r="M193" t="s">
        <v>27222</v>
      </c>
      <c r="N193" t="s">
        <v>639</v>
      </c>
      <c r="O193" t="s">
        <v>641</v>
      </c>
      <c r="P193" t="s">
        <v>5</v>
      </c>
      <c r="Q193" t="s">
        <v>642</v>
      </c>
      <c r="R193" t="s">
        <v>640</v>
      </c>
      <c r="S193" t="s">
        <v>27223</v>
      </c>
      <c r="T193" t="s">
        <v>27222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27224</v>
      </c>
      <c r="F194">
        <v>149</v>
      </c>
      <c r="G194">
        <v>0</v>
      </c>
      <c r="H194" t="s">
        <v>649</v>
      </c>
      <c r="I194" t="s">
        <v>23730</v>
      </c>
      <c r="J194" t="s">
        <v>27225</v>
      </c>
      <c r="K194" t="s">
        <v>3495</v>
      </c>
      <c r="L194" t="s">
        <v>672</v>
      </c>
      <c r="M194" t="s">
        <v>27226</v>
      </c>
      <c r="N194" t="s">
        <v>639</v>
      </c>
      <c r="O194" t="s">
        <v>651</v>
      </c>
      <c r="P194" t="s">
        <v>26</v>
      </c>
      <c r="Q194" t="s">
        <v>652</v>
      </c>
      <c r="R194" t="s">
        <v>640</v>
      </c>
      <c r="S194" t="s">
        <v>27227</v>
      </c>
      <c r="T194" t="s">
        <v>27226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27228</v>
      </c>
      <c r="F195">
        <v>200</v>
      </c>
      <c r="G195">
        <v>0</v>
      </c>
      <c r="H195" t="s">
        <v>637</v>
      </c>
      <c r="I195" t="s">
        <v>5886</v>
      </c>
      <c r="J195" t="s">
        <v>644</v>
      </c>
      <c r="K195" t="s">
        <v>639</v>
      </c>
      <c r="L195" t="s">
        <v>640</v>
      </c>
      <c r="M195" t="s">
        <v>27229</v>
      </c>
      <c r="N195" t="s">
        <v>639</v>
      </c>
      <c r="O195" t="s">
        <v>641</v>
      </c>
      <c r="P195" t="s">
        <v>5</v>
      </c>
      <c r="Q195" t="s">
        <v>642</v>
      </c>
      <c r="R195" t="s">
        <v>25861</v>
      </c>
      <c r="S195" t="s">
        <v>27230</v>
      </c>
      <c r="T195" t="s">
        <v>27229</v>
      </c>
    </row>
    <row r="196" spans="1:20" x14ac:dyDescent="0.25">
      <c r="A196" t="s">
        <v>601</v>
      </c>
      <c r="B196" t="s">
        <v>742</v>
      </c>
      <c r="C196">
        <v>84.7</v>
      </c>
      <c r="D196">
        <v>1</v>
      </c>
      <c r="E196" t="s">
        <v>27231</v>
      </c>
      <c r="F196">
        <v>214.9</v>
      </c>
      <c r="G196">
        <v>45.5</v>
      </c>
      <c r="H196" t="s">
        <v>677</v>
      </c>
      <c r="I196" t="s">
        <v>27232</v>
      </c>
      <c r="J196" t="s">
        <v>27233</v>
      </c>
      <c r="K196" t="s">
        <v>4802</v>
      </c>
      <c r="L196" t="s">
        <v>27234</v>
      </c>
      <c r="M196" t="s">
        <v>27235</v>
      </c>
      <c r="N196" t="s">
        <v>639</v>
      </c>
      <c r="O196" t="s">
        <v>678</v>
      </c>
      <c r="P196" t="s">
        <v>23</v>
      </c>
      <c r="Q196" t="s">
        <v>679</v>
      </c>
      <c r="R196" t="s">
        <v>640</v>
      </c>
      <c r="S196" t="s">
        <v>27236</v>
      </c>
      <c r="T196" t="s">
        <v>27235</v>
      </c>
    </row>
    <row r="197" spans="1:20" x14ac:dyDescent="0.25">
      <c r="A197" t="s">
        <v>239</v>
      </c>
      <c r="B197" t="s">
        <v>742</v>
      </c>
      <c r="C197">
        <v>84.7</v>
      </c>
      <c r="D197">
        <v>1</v>
      </c>
      <c r="E197" t="s">
        <v>27231</v>
      </c>
      <c r="F197">
        <v>214.9</v>
      </c>
      <c r="G197">
        <v>45.5</v>
      </c>
      <c r="H197" t="s">
        <v>677</v>
      </c>
      <c r="I197" t="s">
        <v>27232</v>
      </c>
      <c r="J197" t="s">
        <v>27233</v>
      </c>
      <c r="K197" t="s">
        <v>4802</v>
      </c>
      <c r="L197" t="s">
        <v>27234</v>
      </c>
      <c r="M197" t="s">
        <v>27235</v>
      </c>
      <c r="N197" t="s">
        <v>639</v>
      </c>
      <c r="O197" t="s">
        <v>678</v>
      </c>
      <c r="P197" t="s">
        <v>23</v>
      </c>
      <c r="Q197" t="s">
        <v>679</v>
      </c>
      <c r="R197" t="s">
        <v>640</v>
      </c>
      <c r="S197" t="s">
        <v>27236</v>
      </c>
      <c r="T197" t="s">
        <v>27235</v>
      </c>
    </row>
    <row r="198" spans="1:20" x14ac:dyDescent="0.25">
      <c r="A198" t="s">
        <v>14</v>
      </c>
      <c r="B198" t="s">
        <v>15</v>
      </c>
      <c r="C198">
        <v>59</v>
      </c>
      <c r="D198">
        <v>3</v>
      </c>
      <c r="E198" t="s">
        <v>27237</v>
      </c>
      <c r="F198">
        <v>177</v>
      </c>
      <c r="G198">
        <v>0</v>
      </c>
      <c r="H198" t="s">
        <v>649</v>
      </c>
      <c r="I198" t="s">
        <v>1127</v>
      </c>
      <c r="J198" t="s">
        <v>27238</v>
      </c>
      <c r="K198" t="s">
        <v>9713</v>
      </c>
      <c r="L198" t="s">
        <v>960</v>
      </c>
      <c r="M198" t="s">
        <v>27239</v>
      </c>
      <c r="N198" t="s">
        <v>639</v>
      </c>
      <c r="O198" t="s">
        <v>651</v>
      </c>
      <c r="P198" t="s">
        <v>26</v>
      </c>
      <c r="Q198" t="s">
        <v>652</v>
      </c>
      <c r="R198" t="s">
        <v>640</v>
      </c>
      <c r="S198" t="s">
        <v>27240</v>
      </c>
      <c r="T198" t="s">
        <v>27241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228"/>
  <sheetViews>
    <sheetView zoomScale="70" zoomScaleNormal="70" workbookViewId="0">
      <pane xSplit="2" ySplit="1" topLeftCell="T168" activePane="bottomRight" state="frozen"/>
      <selection sqref="A1:XFD1048576"/>
      <selection pane="topRight" sqref="A1:XFD1048576"/>
      <selection pane="bottomLeft" sqref="A1:XFD1048576"/>
      <selection pane="bottomRight" activeCell="W189" sqref="W18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618</v>
      </c>
      <c r="C1" t="s">
        <v>619</v>
      </c>
      <c r="D1" t="s">
        <v>1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2</v>
      </c>
      <c r="S1" t="s">
        <v>633</v>
      </c>
      <c r="T1" t="s">
        <v>634</v>
      </c>
      <c r="U1" s="49" t="s">
        <v>821</v>
      </c>
      <c r="V1" t="s">
        <v>823</v>
      </c>
    </row>
    <row r="2" spans="1:22" x14ac:dyDescent="0.25">
      <c r="A2" t="s">
        <v>601</v>
      </c>
      <c r="B2" t="s">
        <v>602</v>
      </c>
      <c r="C2">
        <v>159</v>
      </c>
      <c r="D2">
        <v>1</v>
      </c>
      <c r="E2" t="s">
        <v>27242</v>
      </c>
      <c r="F2">
        <v>129</v>
      </c>
      <c r="G2">
        <v>0</v>
      </c>
      <c r="H2" t="s">
        <v>637</v>
      </c>
      <c r="I2" t="s">
        <v>27243</v>
      </c>
      <c r="J2" t="s">
        <v>659</v>
      </c>
      <c r="K2" t="s">
        <v>639</v>
      </c>
      <c r="L2" t="s">
        <v>640</v>
      </c>
      <c r="M2" t="s">
        <v>27244</v>
      </c>
      <c r="N2" t="s">
        <v>639</v>
      </c>
      <c r="O2" t="s">
        <v>662</v>
      </c>
      <c r="P2" t="s">
        <v>5</v>
      </c>
      <c r="Q2" t="s">
        <v>648</v>
      </c>
      <c r="R2" t="s">
        <v>640</v>
      </c>
      <c r="S2" t="s">
        <v>27245</v>
      </c>
      <c r="T2" t="s">
        <v>27244</v>
      </c>
      <c r="U2" s="50" t="s">
        <v>147</v>
      </c>
      <c r="V2">
        <v>369</v>
      </c>
    </row>
    <row r="3" spans="1:22" x14ac:dyDescent="0.25">
      <c r="A3" t="s">
        <v>147</v>
      </c>
      <c r="B3" t="s">
        <v>148</v>
      </c>
      <c r="C3">
        <v>65</v>
      </c>
      <c r="D3">
        <v>9</v>
      </c>
      <c r="E3" t="s">
        <v>27246</v>
      </c>
      <c r="F3">
        <v>299</v>
      </c>
      <c r="G3">
        <v>0</v>
      </c>
      <c r="H3" t="s">
        <v>637</v>
      </c>
      <c r="I3" t="s">
        <v>27247</v>
      </c>
      <c r="J3" t="s">
        <v>11881</v>
      </c>
      <c r="K3" t="s">
        <v>639</v>
      </c>
      <c r="L3" t="s">
        <v>640</v>
      </c>
      <c r="M3" t="s">
        <v>27248</v>
      </c>
      <c r="N3" t="s">
        <v>639</v>
      </c>
      <c r="O3" t="s">
        <v>647</v>
      </c>
      <c r="P3" t="s">
        <v>5</v>
      </c>
      <c r="Q3" t="s">
        <v>648</v>
      </c>
      <c r="R3" t="s">
        <v>640</v>
      </c>
      <c r="S3" t="s">
        <v>27249</v>
      </c>
      <c r="T3" t="s">
        <v>27248</v>
      </c>
      <c r="U3" s="51" t="s">
        <v>148</v>
      </c>
      <c r="V3">
        <v>369</v>
      </c>
    </row>
    <row r="4" spans="1:22" x14ac:dyDescent="0.25">
      <c r="A4" t="s">
        <v>22</v>
      </c>
      <c r="B4" t="s">
        <v>27</v>
      </c>
      <c r="C4">
        <v>66.333333333333329</v>
      </c>
      <c r="D4">
        <v>3</v>
      </c>
      <c r="E4" t="s">
        <v>27250</v>
      </c>
      <c r="F4">
        <v>197</v>
      </c>
      <c r="G4">
        <v>0</v>
      </c>
      <c r="H4" t="s">
        <v>637</v>
      </c>
      <c r="I4" t="s">
        <v>27251</v>
      </c>
      <c r="J4" t="s">
        <v>659</v>
      </c>
      <c r="K4" t="s">
        <v>639</v>
      </c>
      <c r="L4" t="s">
        <v>640</v>
      </c>
      <c r="M4" t="s">
        <v>27252</v>
      </c>
      <c r="N4" t="s">
        <v>639</v>
      </c>
      <c r="O4" t="s">
        <v>641</v>
      </c>
      <c r="P4" t="s">
        <v>5</v>
      </c>
      <c r="Q4" t="s">
        <v>642</v>
      </c>
      <c r="R4" t="s">
        <v>640</v>
      </c>
      <c r="S4" t="s">
        <v>27253</v>
      </c>
      <c r="T4" t="s">
        <v>27252</v>
      </c>
      <c r="U4" s="50" t="s">
        <v>22</v>
      </c>
      <c r="V4">
        <v>170</v>
      </c>
    </row>
    <row r="5" spans="1:22" x14ac:dyDescent="0.25">
      <c r="A5" t="s">
        <v>77</v>
      </c>
      <c r="B5" t="s">
        <v>78</v>
      </c>
      <c r="C5">
        <v>33.333333333333336</v>
      </c>
      <c r="D5">
        <v>3</v>
      </c>
      <c r="E5" t="s">
        <v>27254</v>
      </c>
      <c r="F5">
        <v>134.99</v>
      </c>
      <c r="G5">
        <v>0</v>
      </c>
      <c r="H5" t="s">
        <v>637</v>
      </c>
      <c r="I5" t="s">
        <v>27255</v>
      </c>
      <c r="J5" t="s">
        <v>755</v>
      </c>
      <c r="K5" t="s">
        <v>639</v>
      </c>
      <c r="L5" t="s">
        <v>640</v>
      </c>
      <c r="M5" t="s">
        <v>27256</v>
      </c>
      <c r="N5" t="s">
        <v>639</v>
      </c>
      <c r="O5" t="s">
        <v>647</v>
      </c>
      <c r="P5" t="s">
        <v>5</v>
      </c>
      <c r="Q5" t="s">
        <v>648</v>
      </c>
      <c r="R5" t="s">
        <v>640</v>
      </c>
      <c r="S5" t="s">
        <v>27257</v>
      </c>
      <c r="T5" t="s">
        <v>27256</v>
      </c>
      <c r="U5" s="51" t="s">
        <v>213</v>
      </c>
      <c r="V5">
        <v>6</v>
      </c>
    </row>
    <row r="6" spans="1:22" x14ac:dyDescent="0.25">
      <c r="A6" t="s">
        <v>239</v>
      </c>
      <c r="B6" t="s">
        <v>245</v>
      </c>
      <c r="C6">
        <v>159</v>
      </c>
      <c r="D6">
        <v>1</v>
      </c>
      <c r="E6" t="s">
        <v>27258</v>
      </c>
      <c r="F6">
        <v>164</v>
      </c>
      <c r="G6">
        <v>35</v>
      </c>
      <c r="H6" t="s">
        <v>637</v>
      </c>
      <c r="I6" t="s">
        <v>27259</v>
      </c>
      <c r="J6" t="s">
        <v>653</v>
      </c>
      <c r="K6" t="s">
        <v>639</v>
      </c>
      <c r="L6" t="s">
        <v>640</v>
      </c>
      <c r="M6" t="s">
        <v>27260</v>
      </c>
      <c r="N6" t="s">
        <v>639</v>
      </c>
      <c r="O6" t="s">
        <v>641</v>
      </c>
      <c r="P6" t="s">
        <v>5</v>
      </c>
      <c r="Q6" t="s">
        <v>642</v>
      </c>
      <c r="R6" t="s">
        <v>640</v>
      </c>
      <c r="S6" t="s">
        <v>27261</v>
      </c>
      <c r="T6" t="s">
        <v>27260</v>
      </c>
      <c r="U6" s="51" t="s">
        <v>27</v>
      </c>
      <c r="V6">
        <v>164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27262</v>
      </c>
      <c r="F7">
        <v>200</v>
      </c>
      <c r="G7">
        <v>0</v>
      </c>
      <c r="H7" t="s">
        <v>637</v>
      </c>
      <c r="I7" t="s">
        <v>27263</v>
      </c>
      <c r="J7" t="s">
        <v>681</v>
      </c>
      <c r="K7" t="s">
        <v>639</v>
      </c>
      <c r="L7" t="s">
        <v>640</v>
      </c>
      <c r="M7" t="s">
        <v>27264</v>
      </c>
      <c r="N7" t="s">
        <v>639</v>
      </c>
      <c r="O7" t="s">
        <v>647</v>
      </c>
      <c r="P7" t="s">
        <v>5</v>
      </c>
      <c r="Q7" t="s">
        <v>648</v>
      </c>
      <c r="R7" t="s">
        <v>640</v>
      </c>
      <c r="S7" t="s">
        <v>27265</v>
      </c>
      <c r="T7" t="s">
        <v>27264</v>
      </c>
      <c r="U7" s="50" t="s">
        <v>18</v>
      </c>
      <c r="V7">
        <v>75</v>
      </c>
    </row>
    <row r="8" spans="1:22" x14ac:dyDescent="0.25">
      <c r="A8" t="s">
        <v>241</v>
      </c>
      <c r="B8" t="s">
        <v>247</v>
      </c>
      <c r="C8">
        <v>159</v>
      </c>
      <c r="D8">
        <v>1</v>
      </c>
      <c r="E8" t="s">
        <v>27266</v>
      </c>
      <c r="F8">
        <v>129</v>
      </c>
      <c r="G8">
        <v>0</v>
      </c>
      <c r="H8" t="s">
        <v>637</v>
      </c>
      <c r="I8" t="s">
        <v>27267</v>
      </c>
      <c r="J8" t="s">
        <v>657</v>
      </c>
      <c r="K8" t="s">
        <v>639</v>
      </c>
      <c r="L8" t="s">
        <v>640</v>
      </c>
      <c r="M8" t="s">
        <v>27268</v>
      </c>
      <c r="N8" t="s">
        <v>639</v>
      </c>
      <c r="O8" t="s">
        <v>641</v>
      </c>
      <c r="P8" t="s">
        <v>5</v>
      </c>
      <c r="Q8" t="s">
        <v>642</v>
      </c>
      <c r="R8" t="s">
        <v>640</v>
      </c>
      <c r="S8" t="s">
        <v>27269</v>
      </c>
      <c r="T8" t="s">
        <v>27270</v>
      </c>
      <c r="U8" s="51" t="s">
        <v>19</v>
      </c>
      <c r="V8">
        <v>75</v>
      </c>
    </row>
    <row r="9" spans="1:22" x14ac:dyDescent="0.25">
      <c r="A9" t="s">
        <v>241</v>
      </c>
      <c r="B9" t="s">
        <v>247</v>
      </c>
      <c r="C9">
        <v>159</v>
      </c>
      <c r="D9">
        <v>1</v>
      </c>
      <c r="E9" t="s">
        <v>27271</v>
      </c>
      <c r="F9">
        <v>129</v>
      </c>
      <c r="G9">
        <v>0</v>
      </c>
      <c r="H9" t="s">
        <v>637</v>
      </c>
      <c r="I9" t="s">
        <v>27272</v>
      </c>
      <c r="J9" t="s">
        <v>4228</v>
      </c>
      <c r="K9" t="s">
        <v>639</v>
      </c>
      <c r="L9" t="s">
        <v>640</v>
      </c>
      <c r="M9" t="s">
        <v>27273</v>
      </c>
      <c r="N9" t="s">
        <v>639</v>
      </c>
      <c r="O9" t="s">
        <v>647</v>
      </c>
      <c r="P9" t="s">
        <v>5</v>
      </c>
      <c r="Q9" t="s">
        <v>648</v>
      </c>
      <c r="R9" t="s">
        <v>640</v>
      </c>
      <c r="S9" t="s">
        <v>27274</v>
      </c>
      <c r="T9" t="s">
        <v>27273</v>
      </c>
      <c r="U9" s="50" t="s">
        <v>101</v>
      </c>
      <c r="V9">
        <v>2</v>
      </c>
    </row>
    <row r="10" spans="1:22" x14ac:dyDescent="0.25">
      <c r="A10" t="s">
        <v>18</v>
      </c>
      <c r="B10" t="s">
        <v>19</v>
      </c>
      <c r="C10">
        <v>66.666666666666671</v>
      </c>
      <c r="D10">
        <v>3</v>
      </c>
      <c r="E10" t="s">
        <v>27275</v>
      </c>
      <c r="F10">
        <v>209</v>
      </c>
      <c r="G10">
        <v>0</v>
      </c>
      <c r="H10" t="s">
        <v>649</v>
      </c>
      <c r="I10" t="s">
        <v>27276</v>
      </c>
      <c r="J10" t="s">
        <v>27277</v>
      </c>
      <c r="K10" t="s">
        <v>21179</v>
      </c>
      <c r="L10" t="s">
        <v>937</v>
      </c>
      <c r="M10" t="s">
        <v>27278</v>
      </c>
      <c r="N10" t="s">
        <v>639</v>
      </c>
      <c r="O10" t="s">
        <v>656</v>
      </c>
      <c r="P10" t="s">
        <v>26</v>
      </c>
      <c r="Q10" t="s">
        <v>652</v>
      </c>
      <c r="R10" t="s">
        <v>640</v>
      </c>
      <c r="S10" t="s">
        <v>27279</v>
      </c>
      <c r="T10" t="s">
        <v>27280</v>
      </c>
      <c r="U10" s="51" t="s">
        <v>12585</v>
      </c>
      <c r="V10">
        <v>1</v>
      </c>
    </row>
    <row r="11" spans="1:22" x14ac:dyDescent="0.25">
      <c r="A11" t="s">
        <v>22</v>
      </c>
      <c r="B11" t="s">
        <v>27</v>
      </c>
      <c r="C11">
        <v>80</v>
      </c>
      <c r="D11">
        <v>1</v>
      </c>
      <c r="E11" t="s">
        <v>27275</v>
      </c>
      <c r="F11">
        <v>209</v>
      </c>
      <c r="G11">
        <v>0</v>
      </c>
      <c r="H11" t="s">
        <v>649</v>
      </c>
      <c r="I11" t="s">
        <v>27276</v>
      </c>
      <c r="J11" t="s">
        <v>27277</v>
      </c>
      <c r="K11" t="s">
        <v>21179</v>
      </c>
      <c r="L11" t="s">
        <v>937</v>
      </c>
      <c r="M11" t="s">
        <v>27278</v>
      </c>
      <c r="N11" t="s">
        <v>639</v>
      </c>
      <c r="O11" t="s">
        <v>656</v>
      </c>
      <c r="P11" t="s">
        <v>26</v>
      </c>
      <c r="Q11" t="s">
        <v>652</v>
      </c>
      <c r="R11" t="s">
        <v>640</v>
      </c>
      <c r="S11" t="s">
        <v>27279</v>
      </c>
      <c r="T11" t="s">
        <v>27280</v>
      </c>
      <c r="U11" s="51" t="s">
        <v>74</v>
      </c>
      <c r="V11">
        <v>1</v>
      </c>
    </row>
    <row r="12" spans="1:22" x14ac:dyDescent="0.25">
      <c r="A12" t="s">
        <v>18</v>
      </c>
      <c r="B12" t="s">
        <v>19</v>
      </c>
      <c r="C12">
        <v>66.666666666666671</v>
      </c>
      <c r="D12">
        <v>3</v>
      </c>
      <c r="E12" t="s">
        <v>27281</v>
      </c>
      <c r="F12">
        <v>100</v>
      </c>
      <c r="G12">
        <v>0</v>
      </c>
      <c r="H12" t="s">
        <v>661</v>
      </c>
      <c r="I12" t="s">
        <v>982</v>
      </c>
      <c r="J12" t="s">
        <v>664</v>
      </c>
      <c r="K12" t="s">
        <v>639</v>
      </c>
      <c r="L12" t="s">
        <v>640</v>
      </c>
      <c r="M12" t="s">
        <v>27282</v>
      </c>
      <c r="N12" t="s">
        <v>639</v>
      </c>
      <c r="O12" t="s">
        <v>641</v>
      </c>
      <c r="P12" t="s">
        <v>5</v>
      </c>
      <c r="Q12" t="s">
        <v>642</v>
      </c>
      <c r="R12" t="s">
        <v>640</v>
      </c>
      <c r="S12" t="s">
        <v>27283</v>
      </c>
      <c r="T12" t="s">
        <v>27282</v>
      </c>
      <c r="U12" s="50" t="s">
        <v>72</v>
      </c>
      <c r="V12">
        <v>5</v>
      </c>
    </row>
    <row r="13" spans="1:22" x14ac:dyDescent="0.25">
      <c r="A13" t="s">
        <v>22</v>
      </c>
      <c r="B13" t="s">
        <v>27</v>
      </c>
      <c r="C13">
        <v>66.333333333333329</v>
      </c>
      <c r="D13">
        <v>3</v>
      </c>
      <c r="E13" t="s">
        <v>27284</v>
      </c>
      <c r="F13">
        <v>197</v>
      </c>
      <c r="G13">
        <v>0</v>
      </c>
      <c r="H13" t="s">
        <v>637</v>
      </c>
      <c r="I13" t="s">
        <v>27285</v>
      </c>
      <c r="J13" t="s">
        <v>25848</v>
      </c>
      <c r="K13" t="s">
        <v>639</v>
      </c>
      <c r="L13" t="s">
        <v>640</v>
      </c>
      <c r="M13" t="s">
        <v>27286</v>
      </c>
      <c r="N13" t="s">
        <v>639</v>
      </c>
      <c r="O13" t="s">
        <v>641</v>
      </c>
      <c r="P13" t="s">
        <v>5</v>
      </c>
      <c r="Q13" t="s">
        <v>642</v>
      </c>
      <c r="R13" t="s">
        <v>640</v>
      </c>
      <c r="S13" t="s">
        <v>27287</v>
      </c>
      <c r="T13" t="s">
        <v>27286</v>
      </c>
      <c r="U13" s="51" t="s">
        <v>799</v>
      </c>
      <c r="V13">
        <v>5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27288</v>
      </c>
      <c r="F14">
        <v>200</v>
      </c>
      <c r="G14">
        <v>0</v>
      </c>
      <c r="H14" t="s">
        <v>637</v>
      </c>
      <c r="I14" t="s">
        <v>20569</v>
      </c>
      <c r="J14" t="s">
        <v>646</v>
      </c>
      <c r="K14" t="s">
        <v>639</v>
      </c>
      <c r="L14" t="s">
        <v>640</v>
      </c>
      <c r="M14" t="s">
        <v>27289</v>
      </c>
      <c r="N14" t="s">
        <v>639</v>
      </c>
      <c r="O14" t="s">
        <v>641</v>
      </c>
      <c r="P14" t="s">
        <v>5</v>
      </c>
      <c r="Q14" t="s">
        <v>642</v>
      </c>
      <c r="R14" t="s">
        <v>640</v>
      </c>
      <c r="S14" t="s">
        <v>27290</v>
      </c>
      <c r="T14" t="s">
        <v>27289</v>
      </c>
      <c r="U14" s="50" t="s">
        <v>14</v>
      </c>
      <c r="V14">
        <v>8</v>
      </c>
    </row>
    <row r="15" spans="1:22" x14ac:dyDescent="0.25">
      <c r="A15" t="s">
        <v>22</v>
      </c>
      <c r="B15" t="s">
        <v>27</v>
      </c>
      <c r="C15">
        <v>66.333333333333329</v>
      </c>
      <c r="D15">
        <v>3</v>
      </c>
      <c r="E15" t="s">
        <v>27291</v>
      </c>
      <c r="F15">
        <v>250</v>
      </c>
      <c r="G15">
        <v>0</v>
      </c>
      <c r="H15" t="s">
        <v>649</v>
      </c>
      <c r="I15" t="s">
        <v>9873</v>
      </c>
      <c r="J15" t="s">
        <v>27292</v>
      </c>
      <c r="K15" t="s">
        <v>976</v>
      </c>
      <c r="L15" t="s">
        <v>967</v>
      </c>
      <c r="M15" t="s">
        <v>27293</v>
      </c>
      <c r="N15" t="s">
        <v>639</v>
      </c>
      <c r="O15" t="s">
        <v>651</v>
      </c>
      <c r="P15" t="s">
        <v>26</v>
      </c>
      <c r="Q15" t="s">
        <v>652</v>
      </c>
      <c r="R15" t="s">
        <v>640</v>
      </c>
      <c r="S15" t="s">
        <v>27294</v>
      </c>
      <c r="T15" t="s">
        <v>27295</v>
      </c>
      <c r="U15" s="51" t="s">
        <v>15</v>
      </c>
      <c r="V15">
        <v>8</v>
      </c>
    </row>
    <row r="16" spans="1:22" x14ac:dyDescent="0.25">
      <c r="A16" t="s">
        <v>14</v>
      </c>
      <c r="B16" t="s">
        <v>15</v>
      </c>
      <c r="C16">
        <v>59</v>
      </c>
      <c r="D16">
        <v>3</v>
      </c>
      <c r="E16" t="s">
        <v>27296</v>
      </c>
      <c r="F16">
        <v>177</v>
      </c>
      <c r="G16">
        <v>0</v>
      </c>
      <c r="H16" t="s">
        <v>649</v>
      </c>
      <c r="I16" t="s">
        <v>718</v>
      </c>
      <c r="J16" t="s">
        <v>26298</v>
      </c>
      <c r="K16" t="s">
        <v>971</v>
      </c>
      <c r="L16" t="s">
        <v>791</v>
      </c>
      <c r="M16" t="s">
        <v>27297</v>
      </c>
      <c r="N16" t="s">
        <v>639</v>
      </c>
      <c r="O16" t="s">
        <v>656</v>
      </c>
      <c r="P16" t="s">
        <v>26</v>
      </c>
      <c r="Q16" t="s">
        <v>652</v>
      </c>
      <c r="R16" t="s">
        <v>640</v>
      </c>
      <c r="S16" t="s">
        <v>27298</v>
      </c>
      <c r="T16" t="s">
        <v>27299</v>
      </c>
      <c r="U16" s="50" t="s">
        <v>239</v>
      </c>
      <c r="V16">
        <v>38</v>
      </c>
    </row>
    <row r="17" spans="1:22" x14ac:dyDescent="0.25">
      <c r="A17" t="s">
        <v>22</v>
      </c>
      <c r="B17" t="s">
        <v>213</v>
      </c>
      <c r="C17">
        <v>76</v>
      </c>
      <c r="D17">
        <v>1</v>
      </c>
      <c r="E17" t="s">
        <v>27300</v>
      </c>
      <c r="F17">
        <v>186.55</v>
      </c>
      <c r="G17">
        <v>7</v>
      </c>
      <c r="H17" t="s">
        <v>677</v>
      </c>
      <c r="I17" t="s">
        <v>27301</v>
      </c>
      <c r="J17" t="s">
        <v>27302</v>
      </c>
      <c r="K17" t="s">
        <v>763</v>
      </c>
      <c r="L17" t="s">
        <v>27303</v>
      </c>
      <c r="M17" t="s">
        <v>27304</v>
      </c>
      <c r="N17" t="s">
        <v>639</v>
      </c>
      <c r="O17" t="s">
        <v>678</v>
      </c>
      <c r="P17" t="s">
        <v>23</v>
      </c>
      <c r="Q17" t="s">
        <v>679</v>
      </c>
      <c r="R17" t="s">
        <v>640</v>
      </c>
      <c r="S17" t="s">
        <v>27305</v>
      </c>
      <c r="T17" t="s">
        <v>27306</v>
      </c>
      <c r="U17" s="51" t="s">
        <v>245</v>
      </c>
      <c r="V17">
        <v>32</v>
      </c>
    </row>
    <row r="18" spans="1:22" x14ac:dyDescent="0.25">
      <c r="A18" t="s">
        <v>241</v>
      </c>
      <c r="B18" t="s">
        <v>742</v>
      </c>
      <c r="C18">
        <v>103.55</v>
      </c>
      <c r="D18">
        <v>1</v>
      </c>
      <c r="E18" t="s">
        <v>27300</v>
      </c>
      <c r="F18">
        <v>186.55</v>
      </c>
      <c r="G18">
        <v>7</v>
      </c>
      <c r="H18" t="s">
        <v>677</v>
      </c>
      <c r="I18" t="s">
        <v>27301</v>
      </c>
      <c r="J18" t="s">
        <v>27302</v>
      </c>
      <c r="K18" t="s">
        <v>763</v>
      </c>
      <c r="L18" t="s">
        <v>27303</v>
      </c>
      <c r="M18" t="s">
        <v>27304</v>
      </c>
      <c r="N18" t="s">
        <v>639</v>
      </c>
      <c r="O18" t="s">
        <v>678</v>
      </c>
      <c r="P18" t="s">
        <v>23</v>
      </c>
      <c r="Q18" t="s">
        <v>679</v>
      </c>
      <c r="R18" t="s">
        <v>640</v>
      </c>
      <c r="S18" t="s">
        <v>27305</v>
      </c>
      <c r="T18" t="s">
        <v>27306</v>
      </c>
      <c r="U18" s="51" t="s">
        <v>2885</v>
      </c>
      <c r="V18">
        <v>2</v>
      </c>
    </row>
    <row r="19" spans="1:22" x14ac:dyDescent="0.25">
      <c r="A19" t="s">
        <v>240</v>
      </c>
      <c r="B19" t="s">
        <v>742</v>
      </c>
      <c r="C19">
        <v>62.58</v>
      </c>
      <c r="D19">
        <v>1</v>
      </c>
      <c r="E19" t="s">
        <v>27307</v>
      </c>
      <c r="F19">
        <v>70.58</v>
      </c>
      <c r="G19">
        <v>8</v>
      </c>
      <c r="H19" t="s">
        <v>677</v>
      </c>
      <c r="I19" t="s">
        <v>27308</v>
      </c>
      <c r="J19" t="s">
        <v>27309</v>
      </c>
      <c r="K19" t="s">
        <v>895</v>
      </c>
      <c r="L19" t="s">
        <v>27310</v>
      </c>
      <c r="M19" t="s">
        <v>27311</v>
      </c>
      <c r="N19" t="s">
        <v>639</v>
      </c>
      <c r="O19" t="s">
        <v>678</v>
      </c>
      <c r="P19" t="s">
        <v>23</v>
      </c>
      <c r="Q19" t="s">
        <v>679</v>
      </c>
      <c r="R19" t="s">
        <v>640</v>
      </c>
      <c r="S19" t="s">
        <v>27312</v>
      </c>
      <c r="T19" t="s">
        <v>27311</v>
      </c>
      <c r="U19" s="51" t="s">
        <v>742</v>
      </c>
      <c r="V19">
        <v>4</v>
      </c>
    </row>
    <row r="20" spans="1:22" x14ac:dyDescent="0.25">
      <c r="A20" t="s">
        <v>147</v>
      </c>
      <c r="B20" t="s">
        <v>148</v>
      </c>
      <c r="C20">
        <v>65</v>
      </c>
      <c r="D20">
        <v>9</v>
      </c>
      <c r="E20" t="s">
        <v>27313</v>
      </c>
      <c r="F20">
        <v>272.08999999999997</v>
      </c>
      <c r="G20">
        <v>0</v>
      </c>
      <c r="H20" t="s">
        <v>637</v>
      </c>
      <c r="I20" t="s">
        <v>23797</v>
      </c>
      <c r="J20" t="s">
        <v>682</v>
      </c>
      <c r="K20" t="s">
        <v>639</v>
      </c>
      <c r="L20" t="s">
        <v>640</v>
      </c>
      <c r="M20" t="s">
        <v>27311</v>
      </c>
      <c r="N20" t="s">
        <v>639</v>
      </c>
      <c r="O20" t="s">
        <v>662</v>
      </c>
      <c r="P20" t="s">
        <v>5</v>
      </c>
      <c r="Q20" t="s">
        <v>648</v>
      </c>
      <c r="R20" t="s">
        <v>640</v>
      </c>
      <c r="S20" t="s">
        <v>27314</v>
      </c>
      <c r="T20" t="s">
        <v>27311</v>
      </c>
      <c r="U20" s="50" t="s">
        <v>240</v>
      </c>
      <c r="V20">
        <v>24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27315</v>
      </c>
      <c r="F21">
        <v>778</v>
      </c>
      <c r="G21">
        <v>0</v>
      </c>
      <c r="H21" t="s">
        <v>649</v>
      </c>
      <c r="I21" t="s">
        <v>27316</v>
      </c>
      <c r="J21" t="s">
        <v>27317</v>
      </c>
      <c r="K21" t="s">
        <v>27318</v>
      </c>
      <c r="L21" t="s">
        <v>939</v>
      </c>
      <c r="M21" t="s">
        <v>27319</v>
      </c>
      <c r="N21" t="s">
        <v>639</v>
      </c>
      <c r="O21" t="s">
        <v>651</v>
      </c>
      <c r="P21" t="s">
        <v>26</v>
      </c>
      <c r="Q21" t="s">
        <v>652</v>
      </c>
      <c r="R21" t="s">
        <v>640</v>
      </c>
      <c r="S21" t="s">
        <v>27320</v>
      </c>
      <c r="T21" t="s">
        <v>27319</v>
      </c>
      <c r="U21" s="51" t="s">
        <v>246</v>
      </c>
      <c r="V21">
        <v>17</v>
      </c>
    </row>
    <row r="22" spans="1:22" x14ac:dyDescent="0.25">
      <c r="A22" t="s">
        <v>18</v>
      </c>
      <c r="B22" t="s">
        <v>19</v>
      </c>
      <c r="C22">
        <v>66.666666666666671</v>
      </c>
      <c r="D22">
        <v>3</v>
      </c>
      <c r="E22" t="s">
        <v>27315</v>
      </c>
      <c r="F22">
        <v>778</v>
      </c>
      <c r="G22">
        <v>0</v>
      </c>
      <c r="H22" t="s">
        <v>649</v>
      </c>
      <c r="I22" t="s">
        <v>27316</v>
      </c>
      <c r="J22" t="s">
        <v>27317</v>
      </c>
      <c r="K22" t="s">
        <v>27318</v>
      </c>
      <c r="L22" t="s">
        <v>939</v>
      </c>
      <c r="M22" t="s">
        <v>27319</v>
      </c>
      <c r="N22" t="s">
        <v>639</v>
      </c>
      <c r="O22" t="s">
        <v>651</v>
      </c>
      <c r="P22" t="s">
        <v>26</v>
      </c>
      <c r="Q22" t="s">
        <v>652</v>
      </c>
      <c r="R22" t="s">
        <v>640</v>
      </c>
      <c r="S22" t="s">
        <v>27320</v>
      </c>
      <c r="T22" t="s">
        <v>27319</v>
      </c>
      <c r="U22" s="51" t="s">
        <v>2885</v>
      </c>
      <c r="V22">
        <v>5</v>
      </c>
    </row>
    <row r="23" spans="1:22" x14ac:dyDescent="0.25">
      <c r="A23" t="s">
        <v>22</v>
      </c>
      <c r="B23" t="s">
        <v>27</v>
      </c>
      <c r="C23">
        <v>66.333333333333329</v>
      </c>
      <c r="D23">
        <v>6</v>
      </c>
      <c r="E23" t="s">
        <v>27315</v>
      </c>
      <c r="F23">
        <v>778</v>
      </c>
      <c r="G23">
        <v>0</v>
      </c>
      <c r="H23" t="s">
        <v>649</v>
      </c>
      <c r="I23" t="s">
        <v>27316</v>
      </c>
      <c r="J23" t="s">
        <v>27317</v>
      </c>
      <c r="K23" t="s">
        <v>27318</v>
      </c>
      <c r="L23" t="s">
        <v>939</v>
      </c>
      <c r="M23" t="s">
        <v>27319</v>
      </c>
      <c r="N23" t="s">
        <v>639</v>
      </c>
      <c r="O23" t="s">
        <v>651</v>
      </c>
      <c r="P23" t="s">
        <v>26</v>
      </c>
      <c r="Q23" t="s">
        <v>652</v>
      </c>
      <c r="R23" t="s">
        <v>640</v>
      </c>
      <c r="S23" t="s">
        <v>27320</v>
      </c>
      <c r="T23" t="s">
        <v>27319</v>
      </c>
      <c r="U23" s="51" t="s">
        <v>742</v>
      </c>
      <c r="V23">
        <v>2</v>
      </c>
    </row>
    <row r="24" spans="1:22" x14ac:dyDescent="0.25">
      <c r="A24" t="s">
        <v>22</v>
      </c>
      <c r="B24" t="s">
        <v>27</v>
      </c>
      <c r="C24">
        <v>66.333333333333329</v>
      </c>
      <c r="D24">
        <v>3</v>
      </c>
      <c r="E24" t="s">
        <v>27321</v>
      </c>
      <c r="F24">
        <v>232</v>
      </c>
      <c r="G24">
        <v>35</v>
      </c>
      <c r="H24" t="s">
        <v>637</v>
      </c>
      <c r="I24" t="s">
        <v>27322</v>
      </c>
      <c r="J24" t="s">
        <v>710</v>
      </c>
      <c r="K24" t="s">
        <v>639</v>
      </c>
      <c r="L24" t="s">
        <v>640</v>
      </c>
      <c r="M24" t="s">
        <v>27323</v>
      </c>
      <c r="N24" t="s">
        <v>639</v>
      </c>
      <c r="O24" t="s">
        <v>662</v>
      </c>
      <c r="P24" t="s">
        <v>5</v>
      </c>
      <c r="Q24" t="s">
        <v>648</v>
      </c>
      <c r="R24" t="s">
        <v>640</v>
      </c>
      <c r="S24" t="s">
        <v>27324</v>
      </c>
      <c r="T24" t="s">
        <v>27323</v>
      </c>
      <c r="U24" s="50" t="s">
        <v>241</v>
      </c>
      <c r="V24">
        <v>24</v>
      </c>
    </row>
    <row r="25" spans="1:22" x14ac:dyDescent="0.25">
      <c r="A25" t="s">
        <v>147</v>
      </c>
      <c r="B25" t="s">
        <v>148</v>
      </c>
      <c r="C25">
        <v>65</v>
      </c>
      <c r="D25">
        <v>9</v>
      </c>
      <c r="E25" t="s">
        <v>27325</v>
      </c>
      <c r="F25">
        <v>272.08999999999997</v>
      </c>
      <c r="G25">
        <v>0</v>
      </c>
      <c r="H25" t="s">
        <v>637</v>
      </c>
      <c r="I25" t="s">
        <v>27326</v>
      </c>
      <c r="J25" t="s">
        <v>653</v>
      </c>
      <c r="K25" t="s">
        <v>639</v>
      </c>
      <c r="L25" t="s">
        <v>640</v>
      </c>
      <c r="M25" t="s">
        <v>27327</v>
      </c>
      <c r="N25" t="s">
        <v>639</v>
      </c>
      <c r="O25" t="s">
        <v>647</v>
      </c>
      <c r="P25" t="s">
        <v>5</v>
      </c>
      <c r="Q25" t="s">
        <v>648</v>
      </c>
      <c r="R25" t="s">
        <v>27328</v>
      </c>
      <c r="S25" t="s">
        <v>27329</v>
      </c>
      <c r="T25" t="s">
        <v>27327</v>
      </c>
      <c r="U25" s="51" t="s">
        <v>247</v>
      </c>
      <c r="V25">
        <v>19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27330</v>
      </c>
      <c r="F26">
        <v>200</v>
      </c>
      <c r="G26">
        <v>0</v>
      </c>
      <c r="H26" t="s">
        <v>637</v>
      </c>
      <c r="I26" t="s">
        <v>27331</v>
      </c>
      <c r="J26" t="s">
        <v>726</v>
      </c>
      <c r="K26" t="s">
        <v>639</v>
      </c>
      <c r="L26" t="s">
        <v>640</v>
      </c>
      <c r="M26" t="s">
        <v>27332</v>
      </c>
      <c r="N26" t="s">
        <v>639</v>
      </c>
      <c r="O26" t="s">
        <v>647</v>
      </c>
      <c r="P26" t="s">
        <v>5</v>
      </c>
      <c r="Q26" t="s">
        <v>648</v>
      </c>
      <c r="R26" t="s">
        <v>640</v>
      </c>
      <c r="S26" t="s">
        <v>27333</v>
      </c>
      <c r="T26" t="s">
        <v>27332</v>
      </c>
      <c r="U26" s="51" t="s">
        <v>2885</v>
      </c>
      <c r="V26">
        <v>2</v>
      </c>
    </row>
    <row r="27" spans="1:22" x14ac:dyDescent="0.25">
      <c r="A27" t="s">
        <v>22</v>
      </c>
      <c r="B27" t="s">
        <v>27</v>
      </c>
      <c r="C27">
        <v>80</v>
      </c>
      <c r="D27">
        <v>1</v>
      </c>
      <c r="E27" t="s">
        <v>27334</v>
      </c>
      <c r="F27">
        <v>80</v>
      </c>
      <c r="G27">
        <v>0</v>
      </c>
      <c r="H27" t="s">
        <v>649</v>
      </c>
      <c r="I27" t="s">
        <v>4633</v>
      </c>
      <c r="J27" t="s">
        <v>27335</v>
      </c>
      <c r="K27" t="s">
        <v>27336</v>
      </c>
      <c r="L27" t="s">
        <v>24131</v>
      </c>
      <c r="M27" t="s">
        <v>27337</v>
      </c>
      <c r="N27" t="s">
        <v>639</v>
      </c>
      <c r="O27" t="s">
        <v>651</v>
      </c>
      <c r="P27" t="s">
        <v>26</v>
      </c>
      <c r="Q27" t="s">
        <v>652</v>
      </c>
      <c r="R27" t="s">
        <v>640</v>
      </c>
      <c r="S27" t="s">
        <v>27338</v>
      </c>
      <c r="T27" t="s">
        <v>27337</v>
      </c>
      <c r="U27" s="51" t="s">
        <v>742</v>
      </c>
      <c r="V27">
        <v>3</v>
      </c>
    </row>
    <row r="28" spans="1:22" x14ac:dyDescent="0.25">
      <c r="A28" t="s">
        <v>241</v>
      </c>
      <c r="B28" t="s">
        <v>247</v>
      </c>
      <c r="C28">
        <v>159</v>
      </c>
      <c r="D28">
        <v>2</v>
      </c>
      <c r="E28" t="s">
        <v>27339</v>
      </c>
      <c r="F28">
        <v>441</v>
      </c>
      <c r="G28">
        <v>0</v>
      </c>
      <c r="H28" t="s">
        <v>637</v>
      </c>
      <c r="I28" t="s">
        <v>27340</v>
      </c>
      <c r="J28" t="s">
        <v>655</v>
      </c>
      <c r="K28" t="s">
        <v>639</v>
      </c>
      <c r="L28" t="s">
        <v>640</v>
      </c>
      <c r="M28" t="s">
        <v>27341</v>
      </c>
      <c r="N28" t="s">
        <v>639</v>
      </c>
      <c r="O28" t="s">
        <v>647</v>
      </c>
      <c r="P28" t="s">
        <v>5</v>
      </c>
      <c r="Q28" t="s">
        <v>648</v>
      </c>
      <c r="R28" t="s">
        <v>640</v>
      </c>
      <c r="S28" t="s">
        <v>27342</v>
      </c>
      <c r="T28" t="s">
        <v>27341</v>
      </c>
      <c r="U28" s="50" t="s">
        <v>601</v>
      </c>
      <c r="V28">
        <v>16</v>
      </c>
    </row>
    <row r="29" spans="1:22" x14ac:dyDescent="0.25">
      <c r="A29" t="s">
        <v>601</v>
      </c>
      <c r="B29" t="s">
        <v>602</v>
      </c>
      <c r="C29">
        <v>159</v>
      </c>
      <c r="D29">
        <v>1</v>
      </c>
      <c r="E29" t="s">
        <v>27339</v>
      </c>
      <c r="F29">
        <v>441</v>
      </c>
      <c r="G29">
        <v>0</v>
      </c>
      <c r="H29" t="s">
        <v>637</v>
      </c>
      <c r="I29" t="s">
        <v>27340</v>
      </c>
      <c r="J29" t="s">
        <v>655</v>
      </c>
      <c r="K29" t="s">
        <v>639</v>
      </c>
      <c r="L29" t="s">
        <v>640</v>
      </c>
      <c r="M29" t="s">
        <v>27341</v>
      </c>
      <c r="N29" t="s">
        <v>639</v>
      </c>
      <c r="O29" t="s">
        <v>647</v>
      </c>
      <c r="P29" t="s">
        <v>5</v>
      </c>
      <c r="Q29" t="s">
        <v>648</v>
      </c>
      <c r="R29" t="s">
        <v>640</v>
      </c>
      <c r="S29" t="s">
        <v>27342</v>
      </c>
      <c r="T29" t="s">
        <v>27341</v>
      </c>
      <c r="U29" s="51" t="s">
        <v>602</v>
      </c>
      <c r="V29">
        <v>13</v>
      </c>
    </row>
    <row r="30" spans="1:22" x14ac:dyDescent="0.25">
      <c r="A30" t="s">
        <v>239</v>
      </c>
      <c r="B30" t="s">
        <v>245</v>
      </c>
      <c r="C30">
        <v>159</v>
      </c>
      <c r="D30">
        <v>1</v>
      </c>
      <c r="E30" t="s">
        <v>27339</v>
      </c>
      <c r="F30">
        <v>441</v>
      </c>
      <c r="G30">
        <v>0</v>
      </c>
      <c r="H30" t="s">
        <v>637</v>
      </c>
      <c r="I30" t="s">
        <v>27340</v>
      </c>
      <c r="J30" t="s">
        <v>655</v>
      </c>
      <c r="K30" t="s">
        <v>639</v>
      </c>
      <c r="L30" t="s">
        <v>640</v>
      </c>
      <c r="M30" t="s">
        <v>27341</v>
      </c>
      <c r="N30" t="s">
        <v>639</v>
      </c>
      <c r="O30" t="s">
        <v>647</v>
      </c>
      <c r="P30" t="s">
        <v>5</v>
      </c>
      <c r="Q30" t="s">
        <v>648</v>
      </c>
      <c r="R30" t="s">
        <v>640</v>
      </c>
      <c r="S30" t="s">
        <v>27342</v>
      </c>
      <c r="T30" t="s">
        <v>27341</v>
      </c>
      <c r="U30" s="51" t="s">
        <v>2885</v>
      </c>
      <c r="V30">
        <v>1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27343</v>
      </c>
      <c r="F31">
        <v>489</v>
      </c>
      <c r="G31">
        <v>0</v>
      </c>
      <c r="H31" t="s">
        <v>649</v>
      </c>
      <c r="I31" t="s">
        <v>724</v>
      </c>
      <c r="J31" t="s">
        <v>27344</v>
      </c>
      <c r="K31" t="s">
        <v>27345</v>
      </c>
      <c r="L31" t="s">
        <v>5533</v>
      </c>
      <c r="M31" t="s">
        <v>27346</v>
      </c>
      <c r="N31" t="s">
        <v>639</v>
      </c>
      <c r="O31" t="s">
        <v>651</v>
      </c>
      <c r="P31" t="s">
        <v>26</v>
      </c>
      <c r="Q31" t="s">
        <v>652</v>
      </c>
      <c r="R31" t="s">
        <v>640</v>
      </c>
      <c r="S31" t="s">
        <v>27347</v>
      </c>
      <c r="T31" t="s">
        <v>27348</v>
      </c>
      <c r="U31" s="51" t="s">
        <v>742</v>
      </c>
      <c r="V31">
        <v>2</v>
      </c>
    </row>
    <row r="32" spans="1:22" x14ac:dyDescent="0.25">
      <c r="A32" t="s">
        <v>18</v>
      </c>
      <c r="B32" t="s">
        <v>19</v>
      </c>
      <c r="C32">
        <v>66.666666666666671</v>
      </c>
      <c r="D32">
        <v>3</v>
      </c>
      <c r="E32" t="s">
        <v>27343</v>
      </c>
      <c r="F32">
        <v>489</v>
      </c>
      <c r="G32">
        <v>0</v>
      </c>
      <c r="H32" t="s">
        <v>649</v>
      </c>
      <c r="I32" t="s">
        <v>724</v>
      </c>
      <c r="J32" t="s">
        <v>27344</v>
      </c>
      <c r="K32" t="s">
        <v>27345</v>
      </c>
      <c r="L32" t="s">
        <v>5533</v>
      </c>
      <c r="M32" t="s">
        <v>27346</v>
      </c>
      <c r="N32" t="s">
        <v>639</v>
      </c>
      <c r="O32" t="s">
        <v>651</v>
      </c>
      <c r="P32" t="s">
        <v>26</v>
      </c>
      <c r="Q32" t="s">
        <v>652</v>
      </c>
      <c r="R32" t="s">
        <v>640</v>
      </c>
      <c r="S32" t="s">
        <v>27347</v>
      </c>
      <c r="T32" t="s">
        <v>27348</v>
      </c>
      <c r="U32" s="50" t="s">
        <v>77</v>
      </c>
      <c r="V32">
        <v>10</v>
      </c>
    </row>
    <row r="33" spans="1:22" x14ac:dyDescent="0.25">
      <c r="A33" t="s">
        <v>240</v>
      </c>
      <c r="B33" t="s">
        <v>742</v>
      </c>
      <c r="C33">
        <v>14.8</v>
      </c>
      <c r="D33">
        <v>1</v>
      </c>
      <c r="E33" t="s">
        <v>27349</v>
      </c>
      <c r="F33">
        <v>23.3</v>
      </c>
      <c r="G33">
        <v>8.5</v>
      </c>
      <c r="H33" t="s">
        <v>677</v>
      </c>
      <c r="I33" t="s">
        <v>27350</v>
      </c>
      <c r="J33" t="s">
        <v>27351</v>
      </c>
      <c r="K33" t="s">
        <v>923</v>
      </c>
      <c r="L33" t="s">
        <v>27352</v>
      </c>
      <c r="M33" t="s">
        <v>27353</v>
      </c>
      <c r="N33" t="s">
        <v>639</v>
      </c>
      <c r="O33" t="s">
        <v>678</v>
      </c>
      <c r="P33" t="s">
        <v>23</v>
      </c>
      <c r="Q33" t="s">
        <v>679</v>
      </c>
      <c r="R33" t="s">
        <v>640</v>
      </c>
      <c r="S33" t="s">
        <v>27354</v>
      </c>
      <c r="T33" t="s">
        <v>27353</v>
      </c>
      <c r="U33" s="51" t="s">
        <v>78</v>
      </c>
      <c r="V33">
        <v>10</v>
      </c>
    </row>
    <row r="34" spans="1:22" x14ac:dyDescent="0.25">
      <c r="A34" t="s">
        <v>22</v>
      </c>
      <c r="B34" t="s">
        <v>27</v>
      </c>
      <c r="C34">
        <v>80</v>
      </c>
      <c r="D34">
        <v>2</v>
      </c>
      <c r="E34" t="s">
        <v>27355</v>
      </c>
      <c r="F34">
        <v>195</v>
      </c>
      <c r="G34">
        <v>35</v>
      </c>
      <c r="H34" t="s">
        <v>649</v>
      </c>
      <c r="I34" t="s">
        <v>27356</v>
      </c>
      <c r="J34" t="s">
        <v>27357</v>
      </c>
      <c r="K34" t="s">
        <v>4320</v>
      </c>
      <c r="L34" t="s">
        <v>8054</v>
      </c>
      <c r="M34" t="s">
        <v>27358</v>
      </c>
      <c r="N34" t="s">
        <v>639</v>
      </c>
      <c r="O34" t="s">
        <v>651</v>
      </c>
      <c r="P34" t="s">
        <v>26</v>
      </c>
      <c r="Q34" t="s">
        <v>652</v>
      </c>
      <c r="R34" t="s">
        <v>640</v>
      </c>
      <c r="S34" t="s">
        <v>27359</v>
      </c>
      <c r="T34" t="s">
        <v>27360</v>
      </c>
      <c r="U34" s="50" t="s">
        <v>516</v>
      </c>
      <c r="V34">
        <v>3</v>
      </c>
    </row>
    <row r="35" spans="1:22" x14ac:dyDescent="0.25">
      <c r="A35" t="s">
        <v>22</v>
      </c>
      <c r="B35" t="s">
        <v>27</v>
      </c>
      <c r="C35">
        <v>80</v>
      </c>
      <c r="D35">
        <v>1</v>
      </c>
      <c r="E35" t="s">
        <v>27361</v>
      </c>
      <c r="F35">
        <v>80</v>
      </c>
      <c r="G35">
        <v>0</v>
      </c>
      <c r="H35" t="s">
        <v>649</v>
      </c>
      <c r="I35" t="s">
        <v>972</v>
      </c>
      <c r="J35" t="s">
        <v>27362</v>
      </c>
      <c r="K35" t="s">
        <v>26717</v>
      </c>
      <c r="L35" t="s">
        <v>24131</v>
      </c>
      <c r="M35" t="s">
        <v>27363</v>
      </c>
      <c r="N35" t="s">
        <v>639</v>
      </c>
      <c r="O35" t="s">
        <v>651</v>
      </c>
      <c r="P35" t="s">
        <v>26</v>
      </c>
      <c r="Q35" t="s">
        <v>652</v>
      </c>
      <c r="R35" t="s">
        <v>640</v>
      </c>
      <c r="S35" t="s">
        <v>27364</v>
      </c>
      <c r="T35" t="s">
        <v>27365</v>
      </c>
      <c r="U35" s="51" t="s">
        <v>120</v>
      </c>
      <c r="V35">
        <v>3</v>
      </c>
    </row>
    <row r="36" spans="1:22" x14ac:dyDescent="0.25">
      <c r="A36" t="s">
        <v>241</v>
      </c>
      <c r="B36" t="s">
        <v>247</v>
      </c>
      <c r="C36">
        <v>159</v>
      </c>
      <c r="D36">
        <v>1</v>
      </c>
      <c r="E36" t="s">
        <v>27366</v>
      </c>
      <c r="F36">
        <v>129</v>
      </c>
      <c r="G36">
        <v>0</v>
      </c>
      <c r="H36" t="s">
        <v>637</v>
      </c>
      <c r="I36" t="s">
        <v>27367</v>
      </c>
      <c r="J36" t="s">
        <v>728</v>
      </c>
      <c r="K36" t="s">
        <v>639</v>
      </c>
      <c r="L36" t="s">
        <v>640</v>
      </c>
      <c r="M36" t="s">
        <v>27368</v>
      </c>
      <c r="N36" t="s">
        <v>639</v>
      </c>
      <c r="O36" t="s">
        <v>647</v>
      </c>
      <c r="P36" t="s">
        <v>5</v>
      </c>
      <c r="Q36" t="s">
        <v>648</v>
      </c>
      <c r="R36" t="s">
        <v>640</v>
      </c>
      <c r="S36" t="s">
        <v>27369</v>
      </c>
      <c r="T36" t="s">
        <v>27368</v>
      </c>
      <c r="U36" s="50" t="s">
        <v>822</v>
      </c>
      <c r="V36">
        <v>744</v>
      </c>
    </row>
    <row r="37" spans="1:22" x14ac:dyDescent="0.25">
      <c r="A37" t="s">
        <v>77</v>
      </c>
      <c r="B37" t="s">
        <v>78</v>
      </c>
      <c r="C37">
        <v>27.5</v>
      </c>
      <c r="D37">
        <v>4</v>
      </c>
      <c r="E37" t="s">
        <v>27370</v>
      </c>
      <c r="F37">
        <v>165</v>
      </c>
      <c r="G37">
        <v>0</v>
      </c>
      <c r="H37" t="s">
        <v>649</v>
      </c>
      <c r="I37" t="s">
        <v>665</v>
      </c>
      <c r="J37" t="s">
        <v>666</v>
      </c>
      <c r="K37" t="s">
        <v>667</v>
      </c>
      <c r="L37" t="s">
        <v>668</v>
      </c>
      <c r="M37" t="s">
        <v>27371</v>
      </c>
      <c r="N37" t="s">
        <v>639</v>
      </c>
      <c r="O37" t="s">
        <v>656</v>
      </c>
      <c r="P37" t="s">
        <v>26</v>
      </c>
      <c r="Q37" t="s">
        <v>652</v>
      </c>
      <c r="R37" t="s">
        <v>640</v>
      </c>
      <c r="S37" t="s">
        <v>27372</v>
      </c>
      <c r="T37" t="s">
        <v>27373</v>
      </c>
    </row>
    <row r="38" spans="1:22" x14ac:dyDescent="0.25">
      <c r="A38" t="s">
        <v>22</v>
      </c>
      <c r="B38" t="s">
        <v>213</v>
      </c>
      <c r="C38">
        <v>64</v>
      </c>
      <c r="D38">
        <v>2</v>
      </c>
      <c r="E38" t="s">
        <v>27374</v>
      </c>
      <c r="F38">
        <v>135.5</v>
      </c>
      <c r="G38">
        <v>7.5</v>
      </c>
      <c r="H38" t="s">
        <v>677</v>
      </c>
      <c r="I38" t="s">
        <v>27375</v>
      </c>
      <c r="J38" t="s">
        <v>27376</v>
      </c>
      <c r="K38" t="s">
        <v>790</v>
      </c>
      <c r="L38" t="s">
        <v>27377</v>
      </c>
      <c r="M38" t="s">
        <v>27378</v>
      </c>
      <c r="N38" t="s">
        <v>639</v>
      </c>
      <c r="O38" t="s">
        <v>678</v>
      </c>
      <c r="P38" t="s">
        <v>23</v>
      </c>
      <c r="Q38" t="s">
        <v>679</v>
      </c>
      <c r="R38" t="s">
        <v>640</v>
      </c>
      <c r="S38" t="s">
        <v>27379</v>
      </c>
      <c r="T38" t="s">
        <v>27378</v>
      </c>
    </row>
    <row r="39" spans="1:22" x14ac:dyDescent="0.25">
      <c r="A39" t="s">
        <v>22</v>
      </c>
      <c r="B39" t="s">
        <v>27</v>
      </c>
      <c r="C39">
        <v>120</v>
      </c>
      <c r="D39">
        <v>1</v>
      </c>
      <c r="E39" t="s">
        <v>27380</v>
      </c>
      <c r="F39">
        <v>100</v>
      </c>
      <c r="G39">
        <v>0</v>
      </c>
      <c r="H39" t="s">
        <v>637</v>
      </c>
      <c r="I39" t="s">
        <v>19431</v>
      </c>
      <c r="J39" t="s">
        <v>692</v>
      </c>
      <c r="K39" t="s">
        <v>639</v>
      </c>
      <c r="L39" t="s">
        <v>640</v>
      </c>
      <c r="M39" t="s">
        <v>27381</v>
      </c>
      <c r="N39" t="s">
        <v>639</v>
      </c>
      <c r="O39" t="s">
        <v>647</v>
      </c>
      <c r="P39" t="s">
        <v>5</v>
      </c>
      <c r="Q39" t="s">
        <v>648</v>
      </c>
      <c r="R39" t="s">
        <v>640</v>
      </c>
      <c r="S39" t="s">
        <v>27382</v>
      </c>
      <c r="T39" t="s">
        <v>27383</v>
      </c>
    </row>
    <row r="40" spans="1:22" x14ac:dyDescent="0.25">
      <c r="A40" t="s">
        <v>22</v>
      </c>
      <c r="B40" t="s">
        <v>213</v>
      </c>
      <c r="C40">
        <v>10</v>
      </c>
      <c r="D40">
        <v>1</v>
      </c>
      <c r="E40" t="s">
        <v>27384</v>
      </c>
      <c r="F40">
        <v>10</v>
      </c>
      <c r="G40">
        <v>0</v>
      </c>
      <c r="H40" t="s">
        <v>677</v>
      </c>
      <c r="I40" t="s">
        <v>27385</v>
      </c>
      <c r="J40" t="s">
        <v>27386</v>
      </c>
      <c r="K40" t="s">
        <v>3196</v>
      </c>
      <c r="L40" t="s">
        <v>27387</v>
      </c>
      <c r="M40" t="s">
        <v>27388</v>
      </c>
      <c r="N40" t="s">
        <v>639</v>
      </c>
      <c r="O40" t="s">
        <v>678</v>
      </c>
      <c r="P40" t="s">
        <v>23</v>
      </c>
      <c r="Q40" t="s">
        <v>679</v>
      </c>
      <c r="R40" t="s">
        <v>640</v>
      </c>
      <c r="S40" t="s">
        <v>27389</v>
      </c>
      <c r="T40" t="s">
        <v>27388</v>
      </c>
    </row>
    <row r="41" spans="1:22" x14ac:dyDescent="0.25">
      <c r="A41" t="s">
        <v>22</v>
      </c>
      <c r="B41" t="s">
        <v>27</v>
      </c>
      <c r="C41">
        <v>66.333333333333329</v>
      </c>
      <c r="D41">
        <v>3</v>
      </c>
      <c r="E41" t="s">
        <v>27390</v>
      </c>
      <c r="F41">
        <v>197</v>
      </c>
      <c r="G41">
        <v>0</v>
      </c>
      <c r="H41" t="s">
        <v>637</v>
      </c>
      <c r="I41" t="s">
        <v>27391</v>
      </c>
      <c r="J41" t="s">
        <v>792</v>
      </c>
      <c r="K41" t="s">
        <v>639</v>
      </c>
      <c r="L41" t="s">
        <v>640</v>
      </c>
      <c r="M41" t="s">
        <v>27392</v>
      </c>
      <c r="N41" t="s">
        <v>639</v>
      </c>
      <c r="O41" t="s">
        <v>647</v>
      </c>
      <c r="P41" t="s">
        <v>5</v>
      </c>
      <c r="Q41" t="s">
        <v>648</v>
      </c>
      <c r="R41" t="s">
        <v>640</v>
      </c>
      <c r="S41" t="s">
        <v>27393</v>
      </c>
      <c r="T41" t="s">
        <v>27394</v>
      </c>
    </row>
    <row r="42" spans="1:22" x14ac:dyDescent="0.25">
      <c r="A42" t="s">
        <v>240</v>
      </c>
      <c r="B42" t="s">
        <v>246</v>
      </c>
      <c r="C42">
        <v>139</v>
      </c>
      <c r="D42">
        <v>1</v>
      </c>
      <c r="E42" t="s">
        <v>27395</v>
      </c>
      <c r="F42">
        <v>139</v>
      </c>
      <c r="G42">
        <v>0</v>
      </c>
      <c r="H42" t="s">
        <v>649</v>
      </c>
      <c r="I42" t="s">
        <v>13710</v>
      </c>
      <c r="J42" t="s">
        <v>27396</v>
      </c>
      <c r="K42" t="s">
        <v>5325</v>
      </c>
      <c r="L42" t="s">
        <v>9366</v>
      </c>
      <c r="M42" t="s">
        <v>27397</v>
      </c>
      <c r="N42" t="s">
        <v>639</v>
      </c>
      <c r="O42" t="s">
        <v>651</v>
      </c>
      <c r="P42" t="s">
        <v>26</v>
      </c>
      <c r="Q42" t="s">
        <v>652</v>
      </c>
      <c r="R42" t="s">
        <v>640</v>
      </c>
      <c r="S42" t="s">
        <v>27398</v>
      </c>
      <c r="T42" t="s">
        <v>27397</v>
      </c>
    </row>
    <row r="43" spans="1:22" x14ac:dyDescent="0.25">
      <c r="A43" t="s">
        <v>241</v>
      </c>
      <c r="B43" t="s">
        <v>742</v>
      </c>
      <c r="C43">
        <v>109</v>
      </c>
      <c r="D43">
        <v>2</v>
      </c>
      <c r="E43" t="s">
        <v>27399</v>
      </c>
      <c r="F43">
        <v>489.95</v>
      </c>
      <c r="G43">
        <v>53.95</v>
      </c>
      <c r="H43" t="s">
        <v>677</v>
      </c>
      <c r="I43" t="s">
        <v>27400</v>
      </c>
      <c r="J43" t="s">
        <v>27401</v>
      </c>
      <c r="K43" t="s">
        <v>26547</v>
      </c>
      <c r="L43" t="s">
        <v>27402</v>
      </c>
      <c r="M43" t="s">
        <v>27403</v>
      </c>
      <c r="N43" t="s">
        <v>639</v>
      </c>
      <c r="O43" t="s">
        <v>678</v>
      </c>
      <c r="P43" t="s">
        <v>23</v>
      </c>
      <c r="Q43" t="s">
        <v>679</v>
      </c>
      <c r="R43" t="s">
        <v>640</v>
      </c>
      <c r="S43" t="s">
        <v>27404</v>
      </c>
      <c r="T43" t="s">
        <v>27403</v>
      </c>
    </row>
    <row r="44" spans="1:22" x14ac:dyDescent="0.25">
      <c r="A44" t="s">
        <v>239</v>
      </c>
      <c r="B44" t="s">
        <v>742</v>
      </c>
      <c r="C44">
        <v>109</v>
      </c>
      <c r="D44">
        <v>2</v>
      </c>
      <c r="E44" t="s">
        <v>27399</v>
      </c>
      <c r="F44">
        <v>489.95</v>
      </c>
      <c r="G44">
        <v>53.95</v>
      </c>
      <c r="H44" t="s">
        <v>677</v>
      </c>
      <c r="I44" t="s">
        <v>27400</v>
      </c>
      <c r="J44" t="s">
        <v>27401</v>
      </c>
      <c r="K44" t="s">
        <v>26547</v>
      </c>
      <c r="L44" t="s">
        <v>27402</v>
      </c>
      <c r="M44" t="s">
        <v>27403</v>
      </c>
      <c r="N44" t="s">
        <v>639</v>
      </c>
      <c r="O44" t="s">
        <v>678</v>
      </c>
      <c r="P44" t="s">
        <v>23</v>
      </c>
      <c r="Q44" t="s">
        <v>679</v>
      </c>
      <c r="R44" t="s">
        <v>640</v>
      </c>
      <c r="S44" t="s">
        <v>27404</v>
      </c>
      <c r="T44" t="s">
        <v>27403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27405</v>
      </c>
      <c r="F45">
        <v>129</v>
      </c>
      <c r="G45">
        <v>0</v>
      </c>
      <c r="H45" t="s">
        <v>637</v>
      </c>
      <c r="I45" t="s">
        <v>27406</v>
      </c>
      <c r="J45" t="s">
        <v>754</v>
      </c>
      <c r="K45" t="s">
        <v>639</v>
      </c>
      <c r="L45" t="s">
        <v>640</v>
      </c>
      <c r="M45" t="s">
        <v>27403</v>
      </c>
      <c r="N45" t="s">
        <v>639</v>
      </c>
      <c r="O45" t="s">
        <v>647</v>
      </c>
      <c r="P45" t="s">
        <v>5</v>
      </c>
      <c r="Q45" t="s">
        <v>648</v>
      </c>
      <c r="R45" t="s">
        <v>640</v>
      </c>
      <c r="S45" t="s">
        <v>27407</v>
      </c>
      <c r="T45" t="s">
        <v>27408</v>
      </c>
    </row>
    <row r="46" spans="1:22" x14ac:dyDescent="0.25">
      <c r="A46" t="s">
        <v>240</v>
      </c>
      <c r="B46" t="s">
        <v>246</v>
      </c>
      <c r="C46">
        <v>139</v>
      </c>
      <c r="D46">
        <v>1</v>
      </c>
      <c r="E46" t="s">
        <v>27409</v>
      </c>
      <c r="F46">
        <v>288</v>
      </c>
      <c r="G46">
        <v>10</v>
      </c>
      <c r="H46" t="s">
        <v>649</v>
      </c>
      <c r="I46" t="s">
        <v>841</v>
      </c>
      <c r="J46" t="s">
        <v>27410</v>
      </c>
      <c r="K46" t="s">
        <v>27411</v>
      </c>
      <c r="L46" t="s">
        <v>791</v>
      </c>
      <c r="M46" t="s">
        <v>27412</v>
      </c>
      <c r="N46" t="s">
        <v>639</v>
      </c>
      <c r="O46" t="s">
        <v>651</v>
      </c>
      <c r="P46" t="s">
        <v>26</v>
      </c>
      <c r="Q46" t="s">
        <v>652</v>
      </c>
      <c r="R46" t="s">
        <v>640</v>
      </c>
      <c r="S46" t="s">
        <v>27413</v>
      </c>
      <c r="T46" t="s">
        <v>27414</v>
      </c>
    </row>
    <row r="47" spans="1:22" x14ac:dyDescent="0.25">
      <c r="A47" t="s">
        <v>239</v>
      </c>
      <c r="B47" t="s">
        <v>245</v>
      </c>
      <c r="C47">
        <v>139</v>
      </c>
      <c r="D47">
        <v>1</v>
      </c>
      <c r="E47" t="s">
        <v>27409</v>
      </c>
      <c r="F47">
        <v>288</v>
      </c>
      <c r="G47">
        <v>10</v>
      </c>
      <c r="H47" t="s">
        <v>649</v>
      </c>
      <c r="I47" t="s">
        <v>841</v>
      </c>
      <c r="J47" t="s">
        <v>27410</v>
      </c>
      <c r="K47" t="s">
        <v>27411</v>
      </c>
      <c r="L47" t="s">
        <v>791</v>
      </c>
      <c r="M47" t="s">
        <v>27412</v>
      </c>
      <c r="N47" t="s">
        <v>639</v>
      </c>
      <c r="O47" t="s">
        <v>651</v>
      </c>
      <c r="P47" t="s">
        <v>26</v>
      </c>
      <c r="Q47" t="s">
        <v>652</v>
      </c>
      <c r="R47" t="s">
        <v>640</v>
      </c>
      <c r="S47" t="s">
        <v>27413</v>
      </c>
      <c r="T47" t="s">
        <v>27414</v>
      </c>
    </row>
    <row r="48" spans="1:22" x14ac:dyDescent="0.25">
      <c r="A48" t="s">
        <v>239</v>
      </c>
      <c r="B48" t="s">
        <v>742</v>
      </c>
      <c r="C48">
        <v>103.3</v>
      </c>
      <c r="D48">
        <v>1</v>
      </c>
      <c r="E48" t="s">
        <v>27415</v>
      </c>
      <c r="F48">
        <v>110.3</v>
      </c>
      <c r="G48">
        <v>7</v>
      </c>
      <c r="H48" t="s">
        <v>677</v>
      </c>
      <c r="I48" t="s">
        <v>27416</v>
      </c>
      <c r="J48" t="s">
        <v>27417</v>
      </c>
      <c r="K48" t="s">
        <v>17013</v>
      </c>
      <c r="L48" t="s">
        <v>27418</v>
      </c>
      <c r="M48" t="s">
        <v>27419</v>
      </c>
      <c r="N48" t="s">
        <v>639</v>
      </c>
      <c r="O48" t="s">
        <v>678</v>
      </c>
      <c r="P48" t="s">
        <v>23</v>
      </c>
      <c r="Q48" t="s">
        <v>679</v>
      </c>
      <c r="R48" t="s">
        <v>640</v>
      </c>
      <c r="S48" t="s">
        <v>27420</v>
      </c>
      <c r="T48" t="s">
        <v>27419</v>
      </c>
    </row>
    <row r="49" spans="1:20" x14ac:dyDescent="0.25">
      <c r="A49" t="s">
        <v>241</v>
      </c>
      <c r="B49" t="s">
        <v>247</v>
      </c>
      <c r="C49">
        <v>159</v>
      </c>
      <c r="D49">
        <v>1</v>
      </c>
      <c r="E49" t="s">
        <v>27421</v>
      </c>
      <c r="F49">
        <v>129</v>
      </c>
      <c r="G49">
        <v>0</v>
      </c>
      <c r="H49" t="s">
        <v>637</v>
      </c>
      <c r="I49" t="s">
        <v>27422</v>
      </c>
      <c r="J49" t="s">
        <v>663</v>
      </c>
      <c r="K49" t="s">
        <v>639</v>
      </c>
      <c r="L49" t="s">
        <v>640</v>
      </c>
      <c r="M49" t="s">
        <v>27423</v>
      </c>
      <c r="N49" t="s">
        <v>639</v>
      </c>
      <c r="O49" t="s">
        <v>641</v>
      </c>
      <c r="P49" t="s">
        <v>5</v>
      </c>
      <c r="Q49" t="s">
        <v>642</v>
      </c>
      <c r="R49" t="s">
        <v>640</v>
      </c>
      <c r="S49" t="s">
        <v>27424</v>
      </c>
      <c r="T49" t="s">
        <v>27423</v>
      </c>
    </row>
    <row r="50" spans="1:20" x14ac:dyDescent="0.25">
      <c r="A50" t="s">
        <v>147</v>
      </c>
      <c r="B50" t="s">
        <v>148</v>
      </c>
      <c r="C50">
        <v>50</v>
      </c>
      <c r="D50">
        <v>6</v>
      </c>
      <c r="E50" t="s">
        <v>27425</v>
      </c>
      <c r="F50">
        <v>200</v>
      </c>
      <c r="G50">
        <v>0</v>
      </c>
      <c r="H50" t="s">
        <v>637</v>
      </c>
      <c r="I50" t="s">
        <v>5794</v>
      </c>
      <c r="J50" t="s">
        <v>646</v>
      </c>
      <c r="K50" t="s">
        <v>639</v>
      </c>
      <c r="L50" t="s">
        <v>640</v>
      </c>
      <c r="M50" t="s">
        <v>27426</v>
      </c>
      <c r="N50" t="s">
        <v>639</v>
      </c>
      <c r="O50" t="s">
        <v>641</v>
      </c>
      <c r="P50" t="s">
        <v>5</v>
      </c>
      <c r="Q50" t="s">
        <v>642</v>
      </c>
      <c r="R50" t="s">
        <v>640</v>
      </c>
      <c r="S50" t="s">
        <v>27427</v>
      </c>
      <c r="T50" t="s">
        <v>27426</v>
      </c>
    </row>
    <row r="51" spans="1:20" x14ac:dyDescent="0.25">
      <c r="A51" t="s">
        <v>147</v>
      </c>
      <c r="B51" t="s">
        <v>148</v>
      </c>
      <c r="C51">
        <v>65</v>
      </c>
      <c r="D51">
        <v>9</v>
      </c>
      <c r="E51" t="s">
        <v>27428</v>
      </c>
      <c r="F51">
        <v>307</v>
      </c>
      <c r="G51">
        <v>8</v>
      </c>
      <c r="H51" t="s">
        <v>637</v>
      </c>
      <c r="I51" t="s">
        <v>7639</v>
      </c>
      <c r="J51" t="s">
        <v>884</v>
      </c>
      <c r="K51" t="s">
        <v>639</v>
      </c>
      <c r="L51" t="s">
        <v>640</v>
      </c>
      <c r="M51" t="s">
        <v>27429</v>
      </c>
      <c r="N51" t="s">
        <v>639</v>
      </c>
      <c r="O51" t="s">
        <v>641</v>
      </c>
      <c r="P51" t="s">
        <v>5</v>
      </c>
      <c r="Q51" t="s">
        <v>642</v>
      </c>
      <c r="R51" t="s">
        <v>640</v>
      </c>
      <c r="S51" t="s">
        <v>27430</v>
      </c>
      <c r="T51" t="s">
        <v>27429</v>
      </c>
    </row>
    <row r="52" spans="1:20" x14ac:dyDescent="0.25">
      <c r="A52" t="s">
        <v>516</v>
      </c>
      <c r="B52" t="s">
        <v>120</v>
      </c>
      <c r="C52">
        <v>75</v>
      </c>
      <c r="D52">
        <v>1</v>
      </c>
      <c r="E52" t="s">
        <v>27431</v>
      </c>
      <c r="F52">
        <v>142</v>
      </c>
      <c r="G52">
        <v>67</v>
      </c>
      <c r="H52" t="s">
        <v>649</v>
      </c>
      <c r="I52" t="s">
        <v>925</v>
      </c>
      <c r="J52" t="s">
        <v>27432</v>
      </c>
      <c r="K52" t="s">
        <v>763</v>
      </c>
      <c r="L52" t="s">
        <v>906</v>
      </c>
      <c r="M52" t="s">
        <v>27433</v>
      </c>
      <c r="N52" t="s">
        <v>639</v>
      </c>
      <c r="O52" t="s">
        <v>651</v>
      </c>
      <c r="P52" t="s">
        <v>26</v>
      </c>
      <c r="Q52" t="s">
        <v>652</v>
      </c>
      <c r="R52" t="s">
        <v>640</v>
      </c>
      <c r="S52" t="s">
        <v>27434</v>
      </c>
      <c r="T52" t="s">
        <v>27435</v>
      </c>
    </row>
    <row r="53" spans="1:20" x14ac:dyDescent="0.25">
      <c r="A53" t="s">
        <v>22</v>
      </c>
      <c r="B53" t="s">
        <v>27</v>
      </c>
      <c r="C53">
        <v>85</v>
      </c>
      <c r="D53">
        <v>20</v>
      </c>
      <c r="E53" t="s">
        <v>27436</v>
      </c>
      <c r="F53">
        <v>1550</v>
      </c>
      <c r="G53">
        <v>0</v>
      </c>
      <c r="H53" t="s">
        <v>751</v>
      </c>
      <c r="I53" t="s">
        <v>853</v>
      </c>
      <c r="J53" t="s">
        <v>854</v>
      </c>
      <c r="K53" t="s">
        <v>855</v>
      </c>
      <c r="L53" t="s">
        <v>856</v>
      </c>
      <c r="M53" t="s">
        <v>27437</v>
      </c>
      <c r="N53" t="s">
        <v>639</v>
      </c>
      <c r="O53" t="s">
        <v>678</v>
      </c>
      <c r="P53" t="s">
        <v>23</v>
      </c>
      <c r="Q53" t="s">
        <v>679</v>
      </c>
      <c r="R53" t="s">
        <v>640</v>
      </c>
      <c r="S53" t="s">
        <v>27438</v>
      </c>
      <c r="T53" t="s">
        <v>27437</v>
      </c>
    </row>
    <row r="54" spans="1:20" x14ac:dyDescent="0.25">
      <c r="A54" t="s">
        <v>18</v>
      </c>
      <c r="B54" t="s">
        <v>19</v>
      </c>
      <c r="C54">
        <v>66.666666666666671</v>
      </c>
      <c r="D54">
        <v>3</v>
      </c>
      <c r="E54" t="s">
        <v>27439</v>
      </c>
      <c r="F54">
        <v>129</v>
      </c>
      <c r="G54">
        <v>0</v>
      </c>
      <c r="H54" t="s">
        <v>637</v>
      </c>
      <c r="I54" t="s">
        <v>27440</v>
      </c>
      <c r="J54" t="s">
        <v>673</v>
      </c>
      <c r="K54" t="s">
        <v>639</v>
      </c>
      <c r="L54" t="s">
        <v>640</v>
      </c>
      <c r="M54" t="s">
        <v>27441</v>
      </c>
      <c r="N54" t="s">
        <v>639</v>
      </c>
      <c r="O54" t="s">
        <v>641</v>
      </c>
      <c r="P54" t="s">
        <v>5</v>
      </c>
      <c r="Q54" t="s">
        <v>642</v>
      </c>
      <c r="R54" t="s">
        <v>640</v>
      </c>
      <c r="S54" t="s">
        <v>27442</v>
      </c>
      <c r="T54" t="s">
        <v>27441</v>
      </c>
    </row>
    <row r="55" spans="1:20" x14ac:dyDescent="0.25">
      <c r="A55" t="s">
        <v>22</v>
      </c>
      <c r="B55" t="s">
        <v>27</v>
      </c>
      <c r="C55">
        <v>80</v>
      </c>
      <c r="D55">
        <v>1</v>
      </c>
      <c r="E55" t="s">
        <v>27443</v>
      </c>
      <c r="F55">
        <v>80</v>
      </c>
      <c r="G55">
        <v>0</v>
      </c>
      <c r="H55" t="s">
        <v>649</v>
      </c>
      <c r="I55" t="s">
        <v>7936</v>
      </c>
      <c r="J55" t="s">
        <v>27444</v>
      </c>
      <c r="K55" t="s">
        <v>10991</v>
      </c>
      <c r="L55" t="s">
        <v>889</v>
      </c>
      <c r="M55" t="s">
        <v>27445</v>
      </c>
      <c r="N55" t="s">
        <v>639</v>
      </c>
      <c r="O55" t="s">
        <v>651</v>
      </c>
      <c r="P55" t="s">
        <v>26</v>
      </c>
      <c r="Q55" t="s">
        <v>652</v>
      </c>
      <c r="R55" t="s">
        <v>640</v>
      </c>
      <c r="S55" t="s">
        <v>27446</v>
      </c>
      <c r="T55" t="s">
        <v>27445</v>
      </c>
    </row>
    <row r="56" spans="1:20" x14ac:dyDescent="0.25">
      <c r="A56" t="s">
        <v>601</v>
      </c>
      <c r="B56" t="s">
        <v>602</v>
      </c>
      <c r="C56">
        <v>159</v>
      </c>
      <c r="D56">
        <v>1</v>
      </c>
      <c r="E56" t="s">
        <v>27447</v>
      </c>
      <c r="F56">
        <v>129</v>
      </c>
      <c r="G56">
        <v>0</v>
      </c>
      <c r="H56" t="s">
        <v>637</v>
      </c>
      <c r="I56" t="s">
        <v>27448</v>
      </c>
      <c r="J56" t="s">
        <v>681</v>
      </c>
      <c r="K56" t="s">
        <v>639</v>
      </c>
      <c r="L56" t="s">
        <v>640</v>
      </c>
      <c r="M56" t="s">
        <v>27449</v>
      </c>
      <c r="N56" t="s">
        <v>639</v>
      </c>
      <c r="O56" t="s">
        <v>647</v>
      </c>
      <c r="P56" t="s">
        <v>5</v>
      </c>
      <c r="Q56" t="s">
        <v>648</v>
      </c>
      <c r="R56" t="s">
        <v>640</v>
      </c>
      <c r="S56" t="s">
        <v>27450</v>
      </c>
      <c r="T56" t="s">
        <v>27451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27452</v>
      </c>
      <c r="F57">
        <v>200</v>
      </c>
      <c r="G57">
        <v>0</v>
      </c>
      <c r="H57" t="s">
        <v>637</v>
      </c>
      <c r="I57" t="s">
        <v>27453</v>
      </c>
      <c r="J57" t="s">
        <v>788</v>
      </c>
      <c r="K57" t="s">
        <v>639</v>
      </c>
      <c r="L57" t="s">
        <v>640</v>
      </c>
      <c r="M57" t="s">
        <v>27454</v>
      </c>
      <c r="N57" t="s">
        <v>639</v>
      </c>
      <c r="O57" t="s">
        <v>641</v>
      </c>
      <c r="P57" t="s">
        <v>5</v>
      </c>
      <c r="Q57" t="s">
        <v>642</v>
      </c>
      <c r="R57" t="s">
        <v>640</v>
      </c>
      <c r="S57" t="s">
        <v>27455</v>
      </c>
      <c r="T57" t="s">
        <v>27454</v>
      </c>
    </row>
    <row r="58" spans="1:20" x14ac:dyDescent="0.25">
      <c r="A58" t="s">
        <v>22</v>
      </c>
      <c r="B58" t="s">
        <v>27</v>
      </c>
      <c r="C58">
        <v>66.333333333333329</v>
      </c>
      <c r="D58">
        <v>6</v>
      </c>
      <c r="E58" t="s">
        <v>27456</v>
      </c>
      <c r="F58">
        <v>394</v>
      </c>
      <c r="G58">
        <v>0</v>
      </c>
      <c r="H58" t="s">
        <v>637</v>
      </c>
      <c r="I58" t="s">
        <v>11351</v>
      </c>
      <c r="J58" t="s">
        <v>726</v>
      </c>
      <c r="K58" t="s">
        <v>639</v>
      </c>
      <c r="L58" t="s">
        <v>640</v>
      </c>
      <c r="M58" t="s">
        <v>27454</v>
      </c>
      <c r="N58" t="s">
        <v>639</v>
      </c>
      <c r="O58" t="s">
        <v>641</v>
      </c>
      <c r="P58" t="s">
        <v>5</v>
      </c>
      <c r="Q58" t="s">
        <v>642</v>
      </c>
      <c r="R58" t="s">
        <v>640</v>
      </c>
      <c r="S58" t="s">
        <v>27457</v>
      </c>
      <c r="T58" t="s">
        <v>27454</v>
      </c>
    </row>
    <row r="59" spans="1:20" x14ac:dyDescent="0.25">
      <c r="A59" t="s">
        <v>241</v>
      </c>
      <c r="B59" t="s">
        <v>247</v>
      </c>
      <c r="C59">
        <v>139</v>
      </c>
      <c r="D59">
        <v>1</v>
      </c>
      <c r="E59" t="s">
        <v>27458</v>
      </c>
      <c r="F59">
        <v>215</v>
      </c>
      <c r="G59">
        <v>0</v>
      </c>
      <c r="H59" t="s">
        <v>751</v>
      </c>
      <c r="I59" t="s">
        <v>27459</v>
      </c>
      <c r="J59" t="s">
        <v>27460</v>
      </c>
      <c r="K59" t="s">
        <v>903</v>
      </c>
      <c r="L59" t="s">
        <v>27461</v>
      </c>
      <c r="M59" t="s">
        <v>27462</v>
      </c>
      <c r="N59" t="s">
        <v>1010</v>
      </c>
      <c r="O59" t="s">
        <v>753</v>
      </c>
      <c r="P59" t="s">
        <v>744</v>
      </c>
      <c r="Q59" t="s">
        <v>745</v>
      </c>
      <c r="R59" t="s">
        <v>640</v>
      </c>
      <c r="S59" t="s">
        <v>639</v>
      </c>
      <c r="T59" t="s">
        <v>27462</v>
      </c>
    </row>
    <row r="60" spans="1:20" x14ac:dyDescent="0.25">
      <c r="A60" t="s">
        <v>239</v>
      </c>
      <c r="B60" t="s">
        <v>245</v>
      </c>
      <c r="C60">
        <v>139</v>
      </c>
      <c r="D60">
        <v>1</v>
      </c>
      <c r="E60" t="s">
        <v>27458</v>
      </c>
      <c r="F60">
        <v>215</v>
      </c>
      <c r="G60">
        <v>0</v>
      </c>
      <c r="H60" t="s">
        <v>751</v>
      </c>
      <c r="I60" t="s">
        <v>27459</v>
      </c>
      <c r="J60" t="s">
        <v>27460</v>
      </c>
      <c r="K60" t="s">
        <v>903</v>
      </c>
      <c r="L60" t="s">
        <v>27461</v>
      </c>
      <c r="M60" t="s">
        <v>27462</v>
      </c>
      <c r="N60" t="s">
        <v>1010</v>
      </c>
      <c r="O60" t="s">
        <v>753</v>
      </c>
      <c r="P60" t="s">
        <v>744</v>
      </c>
      <c r="Q60" t="s">
        <v>745</v>
      </c>
      <c r="R60" t="s">
        <v>640</v>
      </c>
      <c r="S60" t="s">
        <v>639</v>
      </c>
      <c r="T60" t="s">
        <v>27462</v>
      </c>
    </row>
    <row r="61" spans="1:20" x14ac:dyDescent="0.25">
      <c r="A61" t="s">
        <v>147</v>
      </c>
      <c r="B61" t="s">
        <v>148</v>
      </c>
      <c r="C61">
        <v>40</v>
      </c>
      <c r="D61">
        <v>40</v>
      </c>
      <c r="E61" t="s">
        <v>27463</v>
      </c>
      <c r="F61">
        <v>1161.5999999999999</v>
      </c>
      <c r="G61">
        <v>0</v>
      </c>
      <c r="H61" t="s">
        <v>637</v>
      </c>
      <c r="I61" t="s">
        <v>27464</v>
      </c>
      <c r="J61" t="s">
        <v>794</v>
      </c>
      <c r="K61" t="s">
        <v>639</v>
      </c>
      <c r="L61" t="s">
        <v>640</v>
      </c>
      <c r="M61" t="s">
        <v>27465</v>
      </c>
      <c r="N61" t="s">
        <v>639</v>
      </c>
      <c r="O61" t="s">
        <v>662</v>
      </c>
      <c r="P61" t="s">
        <v>5</v>
      </c>
      <c r="Q61" t="s">
        <v>648</v>
      </c>
      <c r="R61" t="s">
        <v>640</v>
      </c>
      <c r="S61" t="s">
        <v>27466</v>
      </c>
      <c r="T61" t="s">
        <v>27465</v>
      </c>
    </row>
    <row r="62" spans="1:20" x14ac:dyDescent="0.25">
      <c r="A62" t="s">
        <v>147</v>
      </c>
      <c r="B62" t="s">
        <v>148</v>
      </c>
      <c r="C62">
        <v>65</v>
      </c>
      <c r="D62">
        <v>12</v>
      </c>
      <c r="E62" t="s">
        <v>27467</v>
      </c>
      <c r="F62">
        <v>400</v>
      </c>
      <c r="G62">
        <v>0</v>
      </c>
      <c r="H62" t="s">
        <v>637</v>
      </c>
      <c r="I62" t="s">
        <v>27468</v>
      </c>
      <c r="J62" t="s">
        <v>697</v>
      </c>
      <c r="K62" t="s">
        <v>639</v>
      </c>
      <c r="L62" t="s">
        <v>640</v>
      </c>
      <c r="M62" t="s">
        <v>27469</v>
      </c>
      <c r="N62" t="s">
        <v>639</v>
      </c>
      <c r="O62" t="s">
        <v>641</v>
      </c>
      <c r="P62" t="s">
        <v>5</v>
      </c>
      <c r="Q62" t="s">
        <v>642</v>
      </c>
      <c r="R62" t="s">
        <v>640</v>
      </c>
      <c r="S62" t="s">
        <v>27470</v>
      </c>
      <c r="T62" t="s">
        <v>27469</v>
      </c>
    </row>
    <row r="63" spans="1:20" x14ac:dyDescent="0.25">
      <c r="A63" t="s">
        <v>22</v>
      </c>
      <c r="B63" t="s">
        <v>27</v>
      </c>
      <c r="C63">
        <v>66.333333333333329</v>
      </c>
      <c r="D63">
        <v>3</v>
      </c>
      <c r="E63" t="s">
        <v>27471</v>
      </c>
      <c r="F63">
        <v>197</v>
      </c>
      <c r="G63">
        <v>0</v>
      </c>
      <c r="H63" t="s">
        <v>637</v>
      </c>
      <c r="I63" t="s">
        <v>27326</v>
      </c>
      <c r="J63" t="s">
        <v>653</v>
      </c>
      <c r="K63" t="s">
        <v>639</v>
      </c>
      <c r="L63" t="s">
        <v>640</v>
      </c>
      <c r="M63" t="s">
        <v>27472</v>
      </c>
      <c r="N63" t="s">
        <v>639</v>
      </c>
      <c r="O63" t="s">
        <v>647</v>
      </c>
      <c r="P63" t="s">
        <v>5</v>
      </c>
      <c r="Q63" t="s">
        <v>648</v>
      </c>
      <c r="R63" t="s">
        <v>640</v>
      </c>
      <c r="S63" t="s">
        <v>27473</v>
      </c>
      <c r="T63" t="s">
        <v>27472</v>
      </c>
    </row>
    <row r="64" spans="1:20" x14ac:dyDescent="0.25">
      <c r="A64" t="s">
        <v>18</v>
      </c>
      <c r="B64" t="s">
        <v>19</v>
      </c>
      <c r="C64">
        <v>66.666666666666671</v>
      </c>
      <c r="D64">
        <v>3</v>
      </c>
      <c r="E64" t="s">
        <v>27474</v>
      </c>
      <c r="F64">
        <v>297</v>
      </c>
      <c r="G64">
        <v>0</v>
      </c>
      <c r="H64" t="s">
        <v>637</v>
      </c>
      <c r="I64" t="s">
        <v>27475</v>
      </c>
      <c r="J64" t="s">
        <v>707</v>
      </c>
      <c r="K64" t="s">
        <v>639</v>
      </c>
      <c r="L64" t="s">
        <v>640</v>
      </c>
      <c r="M64" t="s">
        <v>27476</v>
      </c>
      <c r="N64" t="s">
        <v>639</v>
      </c>
      <c r="O64" t="s">
        <v>641</v>
      </c>
      <c r="P64" t="s">
        <v>5</v>
      </c>
      <c r="Q64" t="s">
        <v>642</v>
      </c>
      <c r="R64" t="s">
        <v>640</v>
      </c>
      <c r="S64" t="s">
        <v>27477</v>
      </c>
      <c r="T64" t="s">
        <v>27476</v>
      </c>
    </row>
    <row r="65" spans="1:20" x14ac:dyDescent="0.25">
      <c r="A65" t="s">
        <v>22</v>
      </c>
      <c r="B65" t="s">
        <v>27</v>
      </c>
      <c r="C65">
        <v>66.333333333333329</v>
      </c>
      <c r="D65">
        <v>3</v>
      </c>
      <c r="E65" t="s">
        <v>27474</v>
      </c>
      <c r="F65">
        <v>297</v>
      </c>
      <c r="G65">
        <v>0</v>
      </c>
      <c r="H65" t="s">
        <v>637</v>
      </c>
      <c r="I65" t="s">
        <v>27475</v>
      </c>
      <c r="J65" t="s">
        <v>707</v>
      </c>
      <c r="K65" t="s">
        <v>639</v>
      </c>
      <c r="L65" t="s">
        <v>640</v>
      </c>
      <c r="M65" t="s">
        <v>27476</v>
      </c>
      <c r="N65" t="s">
        <v>639</v>
      </c>
      <c r="O65" t="s">
        <v>641</v>
      </c>
      <c r="P65" t="s">
        <v>5</v>
      </c>
      <c r="Q65" t="s">
        <v>642</v>
      </c>
      <c r="R65" t="s">
        <v>640</v>
      </c>
      <c r="S65" t="s">
        <v>27477</v>
      </c>
      <c r="T65" t="s">
        <v>27476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6</v>
      </c>
      <c r="E66" t="s">
        <v>27478</v>
      </c>
      <c r="F66">
        <v>300</v>
      </c>
      <c r="G66">
        <v>0</v>
      </c>
      <c r="H66" t="s">
        <v>637</v>
      </c>
      <c r="I66" t="s">
        <v>27479</v>
      </c>
      <c r="J66" t="s">
        <v>727</v>
      </c>
      <c r="K66" t="s">
        <v>639</v>
      </c>
      <c r="L66" t="s">
        <v>640</v>
      </c>
      <c r="M66" t="s">
        <v>27480</v>
      </c>
      <c r="N66" t="s">
        <v>639</v>
      </c>
      <c r="O66" t="s">
        <v>641</v>
      </c>
      <c r="P66" t="s">
        <v>5</v>
      </c>
      <c r="Q66" t="s">
        <v>642</v>
      </c>
      <c r="R66" t="s">
        <v>640</v>
      </c>
      <c r="S66" t="s">
        <v>27481</v>
      </c>
      <c r="T66" t="s">
        <v>27482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27478</v>
      </c>
      <c r="F67">
        <v>300</v>
      </c>
      <c r="G67">
        <v>0</v>
      </c>
      <c r="H67" t="s">
        <v>637</v>
      </c>
      <c r="I67" t="s">
        <v>27479</v>
      </c>
      <c r="J67" t="s">
        <v>727</v>
      </c>
      <c r="K67" t="s">
        <v>639</v>
      </c>
      <c r="L67" t="s">
        <v>640</v>
      </c>
      <c r="M67" t="s">
        <v>27480</v>
      </c>
      <c r="N67" t="s">
        <v>639</v>
      </c>
      <c r="O67" t="s">
        <v>641</v>
      </c>
      <c r="P67" t="s">
        <v>5</v>
      </c>
      <c r="Q67" t="s">
        <v>642</v>
      </c>
      <c r="R67" t="s">
        <v>640</v>
      </c>
      <c r="S67" t="s">
        <v>27481</v>
      </c>
      <c r="T67" t="s">
        <v>27482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6</v>
      </c>
      <c r="E68" t="s">
        <v>27483</v>
      </c>
      <c r="F68">
        <v>201</v>
      </c>
      <c r="G68">
        <v>1</v>
      </c>
      <c r="H68" t="s">
        <v>637</v>
      </c>
      <c r="I68" t="s">
        <v>23360</v>
      </c>
      <c r="J68" t="s">
        <v>689</v>
      </c>
      <c r="K68" t="s">
        <v>639</v>
      </c>
      <c r="L68" t="s">
        <v>640</v>
      </c>
      <c r="M68" t="s">
        <v>27480</v>
      </c>
      <c r="N68" t="s">
        <v>639</v>
      </c>
      <c r="O68" t="s">
        <v>647</v>
      </c>
      <c r="P68" t="s">
        <v>5</v>
      </c>
      <c r="Q68" t="s">
        <v>648</v>
      </c>
      <c r="R68" t="s">
        <v>640</v>
      </c>
      <c r="S68" t="s">
        <v>27484</v>
      </c>
      <c r="T68" t="s">
        <v>27482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27485</v>
      </c>
      <c r="F69">
        <v>100</v>
      </c>
      <c r="G69">
        <v>0</v>
      </c>
      <c r="H69" t="s">
        <v>637</v>
      </c>
      <c r="I69" t="s">
        <v>27486</v>
      </c>
      <c r="J69" t="s">
        <v>762</v>
      </c>
      <c r="K69" t="s">
        <v>639</v>
      </c>
      <c r="L69" t="s">
        <v>640</v>
      </c>
      <c r="M69" t="s">
        <v>27487</v>
      </c>
      <c r="N69" t="s">
        <v>639</v>
      </c>
      <c r="O69" t="s">
        <v>647</v>
      </c>
      <c r="P69" t="s">
        <v>5</v>
      </c>
      <c r="Q69" t="s">
        <v>648</v>
      </c>
      <c r="R69" t="s">
        <v>640</v>
      </c>
      <c r="S69" t="s">
        <v>27488</v>
      </c>
      <c r="T69" t="s">
        <v>27480</v>
      </c>
    </row>
    <row r="70" spans="1:20" x14ac:dyDescent="0.25">
      <c r="A70" t="s">
        <v>77</v>
      </c>
      <c r="B70" t="s">
        <v>78</v>
      </c>
      <c r="C70">
        <v>49</v>
      </c>
      <c r="D70">
        <v>1</v>
      </c>
      <c r="E70" t="s">
        <v>27489</v>
      </c>
      <c r="F70">
        <v>49</v>
      </c>
      <c r="G70">
        <v>0</v>
      </c>
      <c r="H70" t="s">
        <v>649</v>
      </c>
      <c r="I70" t="s">
        <v>4266</v>
      </c>
      <c r="J70" t="s">
        <v>27490</v>
      </c>
      <c r="K70" t="s">
        <v>10655</v>
      </c>
      <c r="L70" t="s">
        <v>24131</v>
      </c>
      <c r="M70" t="s">
        <v>27491</v>
      </c>
      <c r="N70" t="s">
        <v>639</v>
      </c>
      <c r="O70" t="s">
        <v>651</v>
      </c>
      <c r="P70" t="s">
        <v>26</v>
      </c>
      <c r="Q70" t="s">
        <v>652</v>
      </c>
      <c r="R70" t="s">
        <v>640</v>
      </c>
      <c r="S70" t="s">
        <v>27492</v>
      </c>
      <c r="T70" t="s">
        <v>27493</v>
      </c>
    </row>
    <row r="71" spans="1:20" x14ac:dyDescent="0.25">
      <c r="A71" t="s">
        <v>240</v>
      </c>
      <c r="B71" t="s">
        <v>2885</v>
      </c>
      <c r="C71">
        <v>109</v>
      </c>
      <c r="D71">
        <v>4</v>
      </c>
      <c r="E71" t="s">
        <v>27494</v>
      </c>
      <c r="F71">
        <v>500</v>
      </c>
      <c r="G71">
        <v>64</v>
      </c>
      <c r="H71" t="s">
        <v>649</v>
      </c>
      <c r="I71" t="s">
        <v>27495</v>
      </c>
      <c r="J71" t="s">
        <v>27496</v>
      </c>
      <c r="K71" t="s">
        <v>9773</v>
      </c>
      <c r="L71" t="s">
        <v>27497</v>
      </c>
      <c r="M71" t="s">
        <v>27498</v>
      </c>
      <c r="N71" t="s">
        <v>639</v>
      </c>
      <c r="O71" t="s">
        <v>678</v>
      </c>
      <c r="P71" t="s">
        <v>23</v>
      </c>
      <c r="Q71" t="s">
        <v>679</v>
      </c>
      <c r="R71" t="s">
        <v>640</v>
      </c>
      <c r="S71" t="s">
        <v>27499</v>
      </c>
      <c r="T71" t="s">
        <v>27498</v>
      </c>
    </row>
    <row r="72" spans="1:20" x14ac:dyDescent="0.25">
      <c r="A72" t="s">
        <v>601</v>
      </c>
      <c r="B72" t="s">
        <v>602</v>
      </c>
      <c r="C72">
        <v>139</v>
      </c>
      <c r="D72">
        <v>1</v>
      </c>
      <c r="E72" t="s">
        <v>27500</v>
      </c>
      <c r="F72">
        <v>215</v>
      </c>
      <c r="G72">
        <v>0</v>
      </c>
      <c r="H72" t="s">
        <v>751</v>
      </c>
      <c r="I72" t="s">
        <v>27501</v>
      </c>
      <c r="J72" t="s">
        <v>27502</v>
      </c>
      <c r="K72" t="s">
        <v>27503</v>
      </c>
      <c r="L72" t="s">
        <v>27504</v>
      </c>
      <c r="M72" t="s">
        <v>27505</v>
      </c>
      <c r="N72" t="s">
        <v>1010</v>
      </c>
      <c r="O72" t="s">
        <v>743</v>
      </c>
      <c r="P72" t="s">
        <v>744</v>
      </c>
      <c r="Q72" t="s">
        <v>745</v>
      </c>
      <c r="R72" t="s">
        <v>640</v>
      </c>
      <c r="S72" t="s">
        <v>27506</v>
      </c>
      <c r="T72" t="s">
        <v>27507</v>
      </c>
    </row>
    <row r="73" spans="1:20" x14ac:dyDescent="0.25">
      <c r="A73" t="s">
        <v>240</v>
      </c>
      <c r="B73" t="s">
        <v>246</v>
      </c>
      <c r="C73">
        <v>139</v>
      </c>
      <c r="D73">
        <v>1</v>
      </c>
      <c r="E73" t="s">
        <v>27500</v>
      </c>
      <c r="F73">
        <v>215</v>
      </c>
      <c r="G73">
        <v>0</v>
      </c>
      <c r="H73" t="s">
        <v>751</v>
      </c>
      <c r="I73" t="s">
        <v>27501</v>
      </c>
      <c r="J73" t="s">
        <v>27502</v>
      </c>
      <c r="K73" t="s">
        <v>27503</v>
      </c>
      <c r="L73" t="s">
        <v>27504</v>
      </c>
      <c r="M73" t="s">
        <v>27505</v>
      </c>
      <c r="N73" t="s">
        <v>1010</v>
      </c>
      <c r="O73" t="s">
        <v>743</v>
      </c>
      <c r="P73" t="s">
        <v>744</v>
      </c>
      <c r="Q73" t="s">
        <v>745</v>
      </c>
      <c r="R73" t="s">
        <v>640</v>
      </c>
      <c r="S73" t="s">
        <v>27506</v>
      </c>
      <c r="T73" t="s">
        <v>27507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27508</v>
      </c>
      <c r="F74">
        <v>100</v>
      </c>
      <c r="G74">
        <v>0</v>
      </c>
      <c r="H74" t="s">
        <v>637</v>
      </c>
      <c r="I74" t="s">
        <v>17885</v>
      </c>
      <c r="J74" t="s">
        <v>653</v>
      </c>
      <c r="K74" t="s">
        <v>639</v>
      </c>
      <c r="L74" t="s">
        <v>640</v>
      </c>
      <c r="M74" t="s">
        <v>27509</v>
      </c>
      <c r="N74" t="s">
        <v>639</v>
      </c>
      <c r="O74" t="s">
        <v>641</v>
      </c>
      <c r="P74" t="s">
        <v>5</v>
      </c>
      <c r="Q74" t="s">
        <v>642</v>
      </c>
      <c r="R74" t="s">
        <v>640</v>
      </c>
      <c r="S74" t="s">
        <v>27510</v>
      </c>
      <c r="T74" t="s">
        <v>27509</v>
      </c>
    </row>
    <row r="75" spans="1:20" x14ac:dyDescent="0.25">
      <c r="A75" t="s">
        <v>18</v>
      </c>
      <c r="B75" t="s">
        <v>19</v>
      </c>
      <c r="C75">
        <v>66.666666666666671</v>
      </c>
      <c r="D75">
        <v>3</v>
      </c>
      <c r="E75" t="s">
        <v>27511</v>
      </c>
      <c r="F75">
        <v>100</v>
      </c>
      <c r="G75">
        <v>0</v>
      </c>
      <c r="H75" t="s">
        <v>637</v>
      </c>
      <c r="I75" t="s">
        <v>27512</v>
      </c>
      <c r="J75" t="s">
        <v>788</v>
      </c>
      <c r="K75" t="s">
        <v>639</v>
      </c>
      <c r="L75" t="s">
        <v>640</v>
      </c>
      <c r="M75" t="s">
        <v>27513</v>
      </c>
      <c r="N75" t="s">
        <v>639</v>
      </c>
      <c r="O75" t="s">
        <v>647</v>
      </c>
      <c r="P75" t="s">
        <v>5</v>
      </c>
      <c r="Q75" t="s">
        <v>648</v>
      </c>
      <c r="R75" t="s">
        <v>640</v>
      </c>
      <c r="S75" t="s">
        <v>27514</v>
      </c>
      <c r="T75" t="s">
        <v>27515</v>
      </c>
    </row>
    <row r="76" spans="1:20" x14ac:dyDescent="0.25">
      <c r="A76" t="s">
        <v>18</v>
      </c>
      <c r="B76" t="s">
        <v>19</v>
      </c>
      <c r="C76">
        <v>65</v>
      </c>
      <c r="D76">
        <v>1</v>
      </c>
      <c r="E76" t="s">
        <v>27516</v>
      </c>
      <c r="F76">
        <v>329</v>
      </c>
      <c r="G76">
        <v>0</v>
      </c>
      <c r="H76" t="s">
        <v>751</v>
      </c>
      <c r="I76" t="s">
        <v>27517</v>
      </c>
      <c r="J76" t="s">
        <v>27518</v>
      </c>
      <c r="K76" t="s">
        <v>1033</v>
      </c>
      <c r="L76" t="s">
        <v>27519</v>
      </c>
      <c r="M76" t="s">
        <v>27520</v>
      </c>
      <c r="N76" t="s">
        <v>1010</v>
      </c>
      <c r="O76" t="s">
        <v>753</v>
      </c>
      <c r="P76" t="s">
        <v>744</v>
      </c>
      <c r="Q76" t="s">
        <v>745</v>
      </c>
      <c r="R76" t="s">
        <v>640</v>
      </c>
      <c r="S76" t="s">
        <v>27521</v>
      </c>
      <c r="T76" t="s">
        <v>27520</v>
      </c>
    </row>
    <row r="77" spans="1:20" x14ac:dyDescent="0.25">
      <c r="A77" t="s">
        <v>240</v>
      </c>
      <c r="B77" t="s">
        <v>246</v>
      </c>
      <c r="C77">
        <v>139</v>
      </c>
      <c r="D77">
        <v>2</v>
      </c>
      <c r="E77" t="s">
        <v>27516</v>
      </c>
      <c r="F77">
        <v>329</v>
      </c>
      <c r="G77">
        <v>0</v>
      </c>
      <c r="H77" t="s">
        <v>751</v>
      </c>
      <c r="I77" t="s">
        <v>27517</v>
      </c>
      <c r="J77" t="s">
        <v>27518</v>
      </c>
      <c r="K77" t="s">
        <v>1033</v>
      </c>
      <c r="L77" t="s">
        <v>27519</v>
      </c>
      <c r="M77" t="s">
        <v>27520</v>
      </c>
      <c r="N77" t="s">
        <v>1010</v>
      </c>
      <c r="O77" t="s">
        <v>753</v>
      </c>
      <c r="P77" t="s">
        <v>744</v>
      </c>
      <c r="Q77" t="s">
        <v>745</v>
      </c>
      <c r="R77" t="s">
        <v>640</v>
      </c>
      <c r="S77" t="s">
        <v>27521</v>
      </c>
      <c r="T77" t="s">
        <v>27520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27522</v>
      </c>
      <c r="F78">
        <v>200</v>
      </c>
      <c r="G78">
        <v>0</v>
      </c>
      <c r="H78" t="s">
        <v>637</v>
      </c>
      <c r="I78" t="s">
        <v>27523</v>
      </c>
      <c r="J78" t="s">
        <v>720</v>
      </c>
      <c r="K78" t="s">
        <v>639</v>
      </c>
      <c r="L78" t="s">
        <v>640</v>
      </c>
      <c r="M78" t="s">
        <v>27524</v>
      </c>
      <c r="N78" t="s">
        <v>639</v>
      </c>
      <c r="O78" t="s">
        <v>641</v>
      </c>
      <c r="P78" t="s">
        <v>5</v>
      </c>
      <c r="Q78" t="s">
        <v>642</v>
      </c>
      <c r="R78" t="s">
        <v>27525</v>
      </c>
      <c r="S78" t="s">
        <v>27526</v>
      </c>
      <c r="T78" t="s">
        <v>27524</v>
      </c>
    </row>
    <row r="79" spans="1:20" x14ac:dyDescent="0.25">
      <c r="A79" t="s">
        <v>601</v>
      </c>
      <c r="B79" t="s">
        <v>602</v>
      </c>
      <c r="C79">
        <v>139</v>
      </c>
      <c r="D79">
        <v>1</v>
      </c>
      <c r="E79" t="s">
        <v>27527</v>
      </c>
      <c r="F79">
        <v>215</v>
      </c>
      <c r="G79">
        <v>0</v>
      </c>
      <c r="H79" t="s">
        <v>751</v>
      </c>
      <c r="I79" t="s">
        <v>27528</v>
      </c>
      <c r="J79" t="s">
        <v>27529</v>
      </c>
      <c r="K79" t="s">
        <v>5317</v>
      </c>
      <c r="L79" t="s">
        <v>27530</v>
      </c>
      <c r="M79" t="s">
        <v>27531</v>
      </c>
      <c r="N79" t="s">
        <v>1010</v>
      </c>
      <c r="O79" t="s">
        <v>753</v>
      </c>
      <c r="P79" t="s">
        <v>744</v>
      </c>
      <c r="Q79" t="s">
        <v>745</v>
      </c>
      <c r="R79" t="s">
        <v>640</v>
      </c>
      <c r="S79" t="s">
        <v>27532</v>
      </c>
      <c r="T79" t="s">
        <v>27533</v>
      </c>
    </row>
    <row r="80" spans="1:20" x14ac:dyDescent="0.25">
      <c r="A80" t="s">
        <v>240</v>
      </c>
      <c r="B80" t="s">
        <v>246</v>
      </c>
      <c r="C80">
        <v>139</v>
      </c>
      <c r="D80">
        <v>1</v>
      </c>
      <c r="E80" t="s">
        <v>27527</v>
      </c>
      <c r="F80">
        <v>215</v>
      </c>
      <c r="G80">
        <v>0</v>
      </c>
      <c r="H80" t="s">
        <v>751</v>
      </c>
      <c r="I80" t="s">
        <v>27528</v>
      </c>
      <c r="J80" t="s">
        <v>27529</v>
      </c>
      <c r="K80" t="s">
        <v>5317</v>
      </c>
      <c r="L80" t="s">
        <v>27530</v>
      </c>
      <c r="M80" t="s">
        <v>27531</v>
      </c>
      <c r="N80" t="s">
        <v>1010</v>
      </c>
      <c r="O80" t="s">
        <v>753</v>
      </c>
      <c r="P80" t="s">
        <v>744</v>
      </c>
      <c r="Q80" t="s">
        <v>745</v>
      </c>
      <c r="R80" t="s">
        <v>640</v>
      </c>
      <c r="S80" t="s">
        <v>27532</v>
      </c>
      <c r="T80" t="s">
        <v>27533</v>
      </c>
    </row>
    <row r="81" spans="1:20" x14ac:dyDescent="0.25">
      <c r="A81" t="s">
        <v>601</v>
      </c>
      <c r="B81" t="s">
        <v>602</v>
      </c>
      <c r="C81">
        <v>139</v>
      </c>
      <c r="D81">
        <v>1</v>
      </c>
      <c r="E81" t="s">
        <v>27534</v>
      </c>
      <c r="F81">
        <v>430</v>
      </c>
      <c r="G81">
        <v>0</v>
      </c>
      <c r="H81" t="s">
        <v>751</v>
      </c>
      <c r="I81" t="s">
        <v>27535</v>
      </c>
      <c r="J81" t="s">
        <v>27536</v>
      </c>
      <c r="K81" t="s">
        <v>12323</v>
      </c>
      <c r="L81" t="s">
        <v>27537</v>
      </c>
      <c r="M81" t="s">
        <v>27538</v>
      </c>
      <c r="N81" t="s">
        <v>1010</v>
      </c>
      <c r="O81" t="s">
        <v>753</v>
      </c>
      <c r="P81" t="s">
        <v>744</v>
      </c>
      <c r="Q81" t="s">
        <v>745</v>
      </c>
      <c r="R81" t="s">
        <v>640</v>
      </c>
      <c r="S81" t="s">
        <v>639</v>
      </c>
      <c r="T81" t="s">
        <v>27538</v>
      </c>
    </row>
    <row r="82" spans="1:20" x14ac:dyDescent="0.25">
      <c r="A82" t="s">
        <v>239</v>
      </c>
      <c r="B82" t="s">
        <v>245</v>
      </c>
      <c r="C82">
        <v>139</v>
      </c>
      <c r="D82">
        <v>1</v>
      </c>
      <c r="E82" t="s">
        <v>27534</v>
      </c>
      <c r="F82">
        <v>430</v>
      </c>
      <c r="G82">
        <v>0</v>
      </c>
      <c r="H82" t="s">
        <v>751</v>
      </c>
      <c r="I82" t="s">
        <v>27535</v>
      </c>
      <c r="J82" t="s">
        <v>27536</v>
      </c>
      <c r="K82" t="s">
        <v>12323</v>
      </c>
      <c r="L82" t="s">
        <v>27537</v>
      </c>
      <c r="M82" t="s">
        <v>27538</v>
      </c>
      <c r="N82" t="s">
        <v>1010</v>
      </c>
      <c r="O82" t="s">
        <v>753</v>
      </c>
      <c r="P82" t="s">
        <v>744</v>
      </c>
      <c r="Q82" t="s">
        <v>745</v>
      </c>
      <c r="R82" t="s">
        <v>640</v>
      </c>
      <c r="S82" t="s">
        <v>639</v>
      </c>
      <c r="T82" t="s">
        <v>27538</v>
      </c>
    </row>
    <row r="83" spans="1:20" x14ac:dyDescent="0.25">
      <c r="A83" t="s">
        <v>240</v>
      </c>
      <c r="B83" t="s">
        <v>246</v>
      </c>
      <c r="C83">
        <v>139</v>
      </c>
      <c r="D83">
        <v>2</v>
      </c>
      <c r="E83" t="s">
        <v>27534</v>
      </c>
      <c r="F83">
        <v>430</v>
      </c>
      <c r="G83">
        <v>0</v>
      </c>
      <c r="H83" t="s">
        <v>751</v>
      </c>
      <c r="I83" t="s">
        <v>27535</v>
      </c>
      <c r="J83" t="s">
        <v>27536</v>
      </c>
      <c r="K83" t="s">
        <v>12323</v>
      </c>
      <c r="L83" t="s">
        <v>27537</v>
      </c>
      <c r="M83" t="s">
        <v>27538</v>
      </c>
      <c r="N83" t="s">
        <v>1010</v>
      </c>
      <c r="O83" t="s">
        <v>753</v>
      </c>
      <c r="P83" t="s">
        <v>744</v>
      </c>
      <c r="Q83" t="s">
        <v>745</v>
      </c>
      <c r="R83" t="s">
        <v>640</v>
      </c>
      <c r="S83" t="s">
        <v>639</v>
      </c>
      <c r="T83" t="s">
        <v>27538</v>
      </c>
    </row>
    <row r="84" spans="1:20" x14ac:dyDescent="0.25">
      <c r="A84" t="s">
        <v>22</v>
      </c>
      <c r="B84" t="s">
        <v>27</v>
      </c>
      <c r="C84">
        <v>69.900000000000006</v>
      </c>
      <c r="D84">
        <v>20</v>
      </c>
      <c r="E84" t="s">
        <v>27539</v>
      </c>
      <c r="F84">
        <v>1600</v>
      </c>
      <c r="G84">
        <v>0</v>
      </c>
      <c r="H84" t="s">
        <v>649</v>
      </c>
      <c r="I84" t="s">
        <v>9134</v>
      </c>
      <c r="J84" t="s">
        <v>14250</v>
      </c>
      <c r="K84" t="s">
        <v>817</v>
      </c>
      <c r="L84" t="s">
        <v>818</v>
      </c>
      <c r="M84" t="s">
        <v>27540</v>
      </c>
      <c r="N84" t="s">
        <v>639</v>
      </c>
      <c r="O84" t="s">
        <v>651</v>
      </c>
      <c r="P84" t="s">
        <v>26</v>
      </c>
      <c r="Q84" t="s">
        <v>652</v>
      </c>
      <c r="R84" t="s">
        <v>640</v>
      </c>
      <c r="S84" t="s">
        <v>27541</v>
      </c>
      <c r="T84" t="s">
        <v>27540</v>
      </c>
    </row>
    <row r="85" spans="1:20" x14ac:dyDescent="0.25">
      <c r="A85" t="s">
        <v>72</v>
      </c>
      <c r="B85" t="s">
        <v>799</v>
      </c>
      <c r="C85">
        <v>150</v>
      </c>
      <c r="D85">
        <v>1</v>
      </c>
      <c r="E85" t="s">
        <v>27542</v>
      </c>
      <c r="F85">
        <v>100</v>
      </c>
      <c r="G85">
        <v>0</v>
      </c>
      <c r="H85" t="s">
        <v>637</v>
      </c>
      <c r="I85" t="s">
        <v>27543</v>
      </c>
      <c r="J85" t="s">
        <v>27544</v>
      </c>
      <c r="K85" t="s">
        <v>639</v>
      </c>
      <c r="L85" t="s">
        <v>640</v>
      </c>
      <c r="M85" t="s">
        <v>27545</v>
      </c>
      <c r="N85" t="s">
        <v>639</v>
      </c>
      <c r="O85" t="s">
        <v>641</v>
      </c>
      <c r="P85" t="s">
        <v>5</v>
      </c>
      <c r="Q85" t="s">
        <v>642</v>
      </c>
      <c r="R85" t="s">
        <v>640</v>
      </c>
      <c r="S85" t="s">
        <v>27546</v>
      </c>
      <c r="T85" t="s">
        <v>27545</v>
      </c>
    </row>
    <row r="86" spans="1:20" x14ac:dyDescent="0.25">
      <c r="A86" t="s">
        <v>240</v>
      </c>
      <c r="B86" t="s">
        <v>246</v>
      </c>
      <c r="C86">
        <v>139</v>
      </c>
      <c r="D86">
        <v>1</v>
      </c>
      <c r="E86" t="s">
        <v>27547</v>
      </c>
      <c r="F86">
        <v>430</v>
      </c>
      <c r="G86">
        <v>0</v>
      </c>
      <c r="H86" t="s">
        <v>751</v>
      </c>
      <c r="I86" t="s">
        <v>27548</v>
      </c>
      <c r="J86" t="s">
        <v>27549</v>
      </c>
      <c r="K86" t="s">
        <v>761</v>
      </c>
      <c r="L86" t="s">
        <v>27550</v>
      </c>
      <c r="M86" t="s">
        <v>27545</v>
      </c>
      <c r="N86" t="s">
        <v>1010</v>
      </c>
      <c r="O86" t="s">
        <v>753</v>
      </c>
      <c r="P86" t="s">
        <v>744</v>
      </c>
      <c r="Q86" t="s">
        <v>745</v>
      </c>
      <c r="R86" t="s">
        <v>640</v>
      </c>
      <c r="S86" t="s">
        <v>639</v>
      </c>
      <c r="T86" t="s">
        <v>27545</v>
      </c>
    </row>
    <row r="87" spans="1:20" x14ac:dyDescent="0.25">
      <c r="A87" t="s">
        <v>239</v>
      </c>
      <c r="B87" t="s">
        <v>245</v>
      </c>
      <c r="C87">
        <v>139</v>
      </c>
      <c r="D87">
        <v>2</v>
      </c>
      <c r="E87" t="s">
        <v>27547</v>
      </c>
      <c r="F87">
        <v>430</v>
      </c>
      <c r="G87">
        <v>0</v>
      </c>
      <c r="H87" t="s">
        <v>751</v>
      </c>
      <c r="I87" t="s">
        <v>27548</v>
      </c>
      <c r="J87" t="s">
        <v>27549</v>
      </c>
      <c r="K87" t="s">
        <v>761</v>
      </c>
      <c r="L87" t="s">
        <v>27550</v>
      </c>
      <c r="M87" t="s">
        <v>27545</v>
      </c>
      <c r="N87" t="s">
        <v>1010</v>
      </c>
      <c r="O87" t="s">
        <v>753</v>
      </c>
      <c r="P87" t="s">
        <v>744</v>
      </c>
      <c r="Q87" t="s">
        <v>745</v>
      </c>
      <c r="R87" t="s">
        <v>640</v>
      </c>
      <c r="S87" t="s">
        <v>639</v>
      </c>
      <c r="T87" t="s">
        <v>27545</v>
      </c>
    </row>
    <row r="88" spans="1:20" x14ac:dyDescent="0.25">
      <c r="A88" t="s">
        <v>241</v>
      </c>
      <c r="B88" t="s">
        <v>247</v>
      </c>
      <c r="C88">
        <v>139</v>
      </c>
      <c r="D88">
        <v>1</v>
      </c>
      <c r="E88" t="s">
        <v>27547</v>
      </c>
      <c r="F88">
        <v>430</v>
      </c>
      <c r="G88">
        <v>0</v>
      </c>
      <c r="H88" t="s">
        <v>751</v>
      </c>
      <c r="I88" t="s">
        <v>27548</v>
      </c>
      <c r="J88" t="s">
        <v>27549</v>
      </c>
      <c r="K88" t="s">
        <v>761</v>
      </c>
      <c r="L88" t="s">
        <v>27550</v>
      </c>
      <c r="M88" t="s">
        <v>27545</v>
      </c>
      <c r="N88" t="s">
        <v>1010</v>
      </c>
      <c r="O88" t="s">
        <v>753</v>
      </c>
      <c r="P88" t="s">
        <v>744</v>
      </c>
      <c r="Q88" t="s">
        <v>745</v>
      </c>
      <c r="R88" t="s">
        <v>640</v>
      </c>
      <c r="S88" t="s">
        <v>639</v>
      </c>
      <c r="T88" t="s">
        <v>27545</v>
      </c>
    </row>
    <row r="89" spans="1:20" x14ac:dyDescent="0.25">
      <c r="A89" t="s">
        <v>147</v>
      </c>
      <c r="B89" t="s">
        <v>148</v>
      </c>
      <c r="C89">
        <v>65</v>
      </c>
      <c r="D89">
        <v>1</v>
      </c>
      <c r="E89" t="s">
        <v>27551</v>
      </c>
      <c r="F89">
        <v>39</v>
      </c>
      <c r="G89">
        <v>0</v>
      </c>
      <c r="H89" t="s">
        <v>637</v>
      </c>
      <c r="I89" t="s">
        <v>27552</v>
      </c>
      <c r="J89" t="s">
        <v>741</v>
      </c>
      <c r="K89" t="s">
        <v>639</v>
      </c>
      <c r="L89" t="s">
        <v>640</v>
      </c>
      <c r="M89" t="s">
        <v>27553</v>
      </c>
      <c r="N89" t="s">
        <v>639</v>
      </c>
      <c r="O89" t="s">
        <v>641</v>
      </c>
      <c r="P89" t="s">
        <v>5</v>
      </c>
      <c r="Q89" t="s">
        <v>642</v>
      </c>
      <c r="R89" t="s">
        <v>27554</v>
      </c>
      <c r="S89" t="s">
        <v>27555</v>
      </c>
      <c r="T89" t="s">
        <v>27553</v>
      </c>
    </row>
    <row r="90" spans="1:20" x14ac:dyDescent="0.25">
      <c r="A90" t="s">
        <v>22</v>
      </c>
      <c r="B90" t="s">
        <v>27</v>
      </c>
      <c r="C90">
        <v>66.333333333333329</v>
      </c>
      <c r="D90">
        <v>3</v>
      </c>
      <c r="E90" t="s">
        <v>27556</v>
      </c>
      <c r="F90">
        <v>197</v>
      </c>
      <c r="G90">
        <v>0</v>
      </c>
      <c r="H90" t="s">
        <v>637</v>
      </c>
      <c r="I90" t="s">
        <v>27557</v>
      </c>
      <c r="J90" t="s">
        <v>693</v>
      </c>
      <c r="K90" t="s">
        <v>639</v>
      </c>
      <c r="L90" t="s">
        <v>640</v>
      </c>
      <c r="M90" t="s">
        <v>27558</v>
      </c>
      <c r="N90" t="s">
        <v>639</v>
      </c>
      <c r="O90" t="s">
        <v>641</v>
      </c>
      <c r="P90" t="s">
        <v>5</v>
      </c>
      <c r="Q90" t="s">
        <v>642</v>
      </c>
      <c r="R90" t="s">
        <v>640</v>
      </c>
      <c r="S90" t="s">
        <v>27559</v>
      </c>
      <c r="T90" t="s">
        <v>27560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27561</v>
      </c>
      <c r="F91">
        <v>200</v>
      </c>
      <c r="G91">
        <v>0</v>
      </c>
      <c r="H91" t="s">
        <v>637</v>
      </c>
      <c r="I91" t="s">
        <v>27562</v>
      </c>
      <c r="J91" t="s">
        <v>654</v>
      </c>
      <c r="K91" t="s">
        <v>639</v>
      </c>
      <c r="L91" t="s">
        <v>640</v>
      </c>
      <c r="M91" t="s">
        <v>27558</v>
      </c>
      <c r="N91" t="s">
        <v>639</v>
      </c>
      <c r="O91" t="s">
        <v>647</v>
      </c>
      <c r="P91" t="s">
        <v>5</v>
      </c>
      <c r="Q91" t="s">
        <v>648</v>
      </c>
      <c r="R91" t="s">
        <v>640</v>
      </c>
      <c r="S91" t="s">
        <v>27563</v>
      </c>
      <c r="T91" t="s">
        <v>27560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27564</v>
      </c>
      <c r="F92">
        <v>100</v>
      </c>
      <c r="G92">
        <v>0</v>
      </c>
      <c r="H92" t="s">
        <v>637</v>
      </c>
      <c r="I92" t="s">
        <v>27565</v>
      </c>
      <c r="J92" t="s">
        <v>713</v>
      </c>
      <c r="K92" t="s">
        <v>639</v>
      </c>
      <c r="L92" t="s">
        <v>640</v>
      </c>
      <c r="M92" t="s">
        <v>27558</v>
      </c>
      <c r="N92" t="s">
        <v>639</v>
      </c>
      <c r="O92" t="s">
        <v>641</v>
      </c>
      <c r="P92" t="s">
        <v>5</v>
      </c>
      <c r="Q92" t="s">
        <v>642</v>
      </c>
      <c r="R92" t="s">
        <v>640</v>
      </c>
      <c r="S92" t="s">
        <v>27566</v>
      </c>
      <c r="T92" t="s">
        <v>27558</v>
      </c>
    </row>
    <row r="93" spans="1:20" x14ac:dyDescent="0.25">
      <c r="A93" t="s">
        <v>147</v>
      </c>
      <c r="B93" t="s">
        <v>148</v>
      </c>
      <c r="C93">
        <v>65</v>
      </c>
      <c r="D93">
        <v>1</v>
      </c>
      <c r="E93" t="s">
        <v>27567</v>
      </c>
      <c r="F93">
        <v>39</v>
      </c>
      <c r="G93">
        <v>0</v>
      </c>
      <c r="H93" t="s">
        <v>637</v>
      </c>
      <c r="I93" t="s">
        <v>27568</v>
      </c>
      <c r="J93" t="s">
        <v>653</v>
      </c>
      <c r="K93" t="s">
        <v>639</v>
      </c>
      <c r="L93" t="s">
        <v>640</v>
      </c>
      <c r="M93" t="s">
        <v>27558</v>
      </c>
      <c r="N93" t="s">
        <v>639</v>
      </c>
      <c r="O93" t="s">
        <v>641</v>
      </c>
      <c r="P93" t="s">
        <v>5</v>
      </c>
      <c r="Q93" t="s">
        <v>642</v>
      </c>
      <c r="R93" t="s">
        <v>640</v>
      </c>
      <c r="S93" t="s">
        <v>27569</v>
      </c>
      <c r="T93" t="s">
        <v>27558</v>
      </c>
    </row>
    <row r="94" spans="1:20" x14ac:dyDescent="0.25">
      <c r="A94" t="s">
        <v>147</v>
      </c>
      <c r="B94" t="s">
        <v>148</v>
      </c>
      <c r="C94">
        <v>65</v>
      </c>
      <c r="D94">
        <v>9</v>
      </c>
      <c r="E94" t="s">
        <v>27570</v>
      </c>
      <c r="F94">
        <v>299</v>
      </c>
      <c r="G94">
        <v>0</v>
      </c>
      <c r="H94" t="s">
        <v>637</v>
      </c>
      <c r="I94" t="s">
        <v>20007</v>
      </c>
      <c r="J94" t="s">
        <v>655</v>
      </c>
      <c r="K94" t="s">
        <v>639</v>
      </c>
      <c r="L94" t="s">
        <v>640</v>
      </c>
      <c r="M94" t="s">
        <v>27571</v>
      </c>
      <c r="N94" t="s">
        <v>639</v>
      </c>
      <c r="O94" t="s">
        <v>647</v>
      </c>
      <c r="P94" t="s">
        <v>5</v>
      </c>
      <c r="Q94" t="s">
        <v>648</v>
      </c>
      <c r="R94" t="s">
        <v>640</v>
      </c>
      <c r="S94" t="s">
        <v>27572</v>
      </c>
      <c r="T94" t="s">
        <v>27573</v>
      </c>
    </row>
    <row r="95" spans="1:20" x14ac:dyDescent="0.25">
      <c r="A95" t="s">
        <v>147</v>
      </c>
      <c r="B95" t="s">
        <v>148</v>
      </c>
      <c r="C95">
        <v>65</v>
      </c>
      <c r="D95">
        <v>2</v>
      </c>
      <c r="E95" t="s">
        <v>27574</v>
      </c>
      <c r="F95">
        <v>78</v>
      </c>
      <c r="G95">
        <v>0</v>
      </c>
      <c r="H95" t="s">
        <v>637</v>
      </c>
      <c r="I95" t="s">
        <v>27575</v>
      </c>
      <c r="J95" t="s">
        <v>653</v>
      </c>
      <c r="K95" t="s">
        <v>639</v>
      </c>
      <c r="L95" t="s">
        <v>640</v>
      </c>
      <c r="M95" t="s">
        <v>27576</v>
      </c>
      <c r="N95" t="s">
        <v>639</v>
      </c>
      <c r="O95" t="s">
        <v>641</v>
      </c>
      <c r="P95" t="s">
        <v>5</v>
      </c>
      <c r="Q95" t="s">
        <v>642</v>
      </c>
      <c r="R95" t="s">
        <v>640</v>
      </c>
      <c r="S95" t="s">
        <v>27577</v>
      </c>
      <c r="T95" t="s">
        <v>27576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27578</v>
      </c>
      <c r="F96">
        <v>100</v>
      </c>
      <c r="G96">
        <v>0</v>
      </c>
      <c r="H96" t="s">
        <v>637</v>
      </c>
      <c r="I96" t="s">
        <v>27579</v>
      </c>
      <c r="J96" t="s">
        <v>727</v>
      </c>
      <c r="K96" t="s">
        <v>639</v>
      </c>
      <c r="L96" t="s">
        <v>640</v>
      </c>
      <c r="M96" t="s">
        <v>27580</v>
      </c>
      <c r="N96" t="s">
        <v>639</v>
      </c>
      <c r="O96" t="s">
        <v>641</v>
      </c>
      <c r="P96" t="s">
        <v>5</v>
      </c>
      <c r="Q96" t="s">
        <v>642</v>
      </c>
      <c r="R96" t="s">
        <v>640</v>
      </c>
      <c r="S96" t="s">
        <v>27581</v>
      </c>
      <c r="T96" t="s">
        <v>27582</v>
      </c>
    </row>
    <row r="97" spans="1:20" x14ac:dyDescent="0.25">
      <c r="A97" t="s">
        <v>22</v>
      </c>
      <c r="B97" t="s">
        <v>27</v>
      </c>
      <c r="C97">
        <v>66.333333333333329</v>
      </c>
      <c r="D97">
        <v>3</v>
      </c>
      <c r="E97" t="s">
        <v>27583</v>
      </c>
      <c r="F97">
        <v>197</v>
      </c>
      <c r="G97">
        <v>0</v>
      </c>
      <c r="H97" t="s">
        <v>637</v>
      </c>
      <c r="I97" t="s">
        <v>27584</v>
      </c>
      <c r="J97" t="s">
        <v>653</v>
      </c>
      <c r="K97" t="s">
        <v>639</v>
      </c>
      <c r="L97" t="s">
        <v>640</v>
      </c>
      <c r="M97" t="s">
        <v>27585</v>
      </c>
      <c r="N97" t="s">
        <v>639</v>
      </c>
      <c r="O97" t="s">
        <v>641</v>
      </c>
      <c r="P97" t="s">
        <v>5</v>
      </c>
      <c r="Q97" t="s">
        <v>642</v>
      </c>
      <c r="R97" t="s">
        <v>640</v>
      </c>
      <c r="S97" t="s">
        <v>27586</v>
      </c>
      <c r="T97" t="s">
        <v>27585</v>
      </c>
    </row>
    <row r="98" spans="1:20" x14ac:dyDescent="0.25">
      <c r="A98" t="s">
        <v>22</v>
      </c>
      <c r="B98" t="s">
        <v>27</v>
      </c>
      <c r="C98">
        <v>80</v>
      </c>
      <c r="D98">
        <v>3</v>
      </c>
      <c r="E98" t="s">
        <v>27587</v>
      </c>
      <c r="F98">
        <v>278</v>
      </c>
      <c r="G98">
        <v>38</v>
      </c>
      <c r="H98" t="s">
        <v>649</v>
      </c>
      <c r="I98" t="s">
        <v>5994</v>
      </c>
      <c r="J98" t="s">
        <v>27588</v>
      </c>
      <c r="K98" t="s">
        <v>1083</v>
      </c>
      <c r="L98" t="s">
        <v>842</v>
      </c>
      <c r="M98" t="s">
        <v>27540</v>
      </c>
      <c r="N98" t="s">
        <v>639</v>
      </c>
      <c r="O98" t="s">
        <v>651</v>
      </c>
      <c r="P98" t="s">
        <v>26</v>
      </c>
      <c r="Q98" t="s">
        <v>652</v>
      </c>
      <c r="R98" t="s">
        <v>640</v>
      </c>
      <c r="S98" t="s">
        <v>27589</v>
      </c>
      <c r="T98" t="s">
        <v>27590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27591</v>
      </c>
      <c r="F99">
        <v>100</v>
      </c>
      <c r="G99">
        <v>0</v>
      </c>
      <c r="H99" t="s">
        <v>637</v>
      </c>
      <c r="I99" t="s">
        <v>27592</v>
      </c>
      <c r="J99" t="s">
        <v>721</v>
      </c>
      <c r="K99" t="s">
        <v>639</v>
      </c>
      <c r="L99" t="s">
        <v>640</v>
      </c>
      <c r="M99" t="s">
        <v>27593</v>
      </c>
      <c r="N99" t="s">
        <v>639</v>
      </c>
      <c r="O99" t="s">
        <v>647</v>
      </c>
      <c r="P99" t="s">
        <v>5</v>
      </c>
      <c r="Q99" t="s">
        <v>648</v>
      </c>
      <c r="R99" t="s">
        <v>27594</v>
      </c>
      <c r="S99" t="s">
        <v>27595</v>
      </c>
      <c r="T99" t="s">
        <v>27593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27596</v>
      </c>
      <c r="F100">
        <v>200</v>
      </c>
      <c r="G100">
        <v>0</v>
      </c>
      <c r="H100" t="s">
        <v>637</v>
      </c>
      <c r="I100" t="s">
        <v>2057</v>
      </c>
      <c r="J100" t="s">
        <v>663</v>
      </c>
      <c r="K100" t="s">
        <v>639</v>
      </c>
      <c r="L100" t="s">
        <v>640</v>
      </c>
      <c r="M100" t="s">
        <v>27597</v>
      </c>
      <c r="N100" t="s">
        <v>639</v>
      </c>
      <c r="O100" t="s">
        <v>641</v>
      </c>
      <c r="P100" t="s">
        <v>5</v>
      </c>
      <c r="Q100" t="s">
        <v>642</v>
      </c>
      <c r="R100" t="s">
        <v>640</v>
      </c>
      <c r="S100" t="s">
        <v>27598</v>
      </c>
      <c r="T100" t="s">
        <v>27597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27599</v>
      </c>
      <c r="F101">
        <v>119</v>
      </c>
      <c r="G101">
        <v>10</v>
      </c>
      <c r="H101" t="s">
        <v>637</v>
      </c>
      <c r="I101" t="s">
        <v>27600</v>
      </c>
      <c r="J101" t="s">
        <v>692</v>
      </c>
      <c r="K101" t="s">
        <v>639</v>
      </c>
      <c r="L101" t="s">
        <v>640</v>
      </c>
      <c r="M101" t="s">
        <v>27601</v>
      </c>
      <c r="N101" t="s">
        <v>639</v>
      </c>
      <c r="O101" t="s">
        <v>641</v>
      </c>
      <c r="P101" t="s">
        <v>5</v>
      </c>
      <c r="Q101" t="s">
        <v>642</v>
      </c>
      <c r="R101" t="s">
        <v>640</v>
      </c>
      <c r="S101" t="s">
        <v>27602</v>
      </c>
      <c r="T101" t="s">
        <v>27601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27603</v>
      </c>
      <c r="F102">
        <v>200</v>
      </c>
      <c r="G102">
        <v>0</v>
      </c>
      <c r="H102" t="s">
        <v>637</v>
      </c>
      <c r="I102" t="s">
        <v>27604</v>
      </c>
      <c r="J102" t="s">
        <v>669</v>
      </c>
      <c r="K102" t="s">
        <v>639</v>
      </c>
      <c r="L102" t="s">
        <v>640</v>
      </c>
      <c r="M102" t="s">
        <v>27605</v>
      </c>
      <c r="N102" t="s">
        <v>639</v>
      </c>
      <c r="O102" t="s">
        <v>641</v>
      </c>
      <c r="P102" t="s">
        <v>5</v>
      </c>
      <c r="Q102" t="s">
        <v>642</v>
      </c>
      <c r="R102" t="s">
        <v>640</v>
      </c>
      <c r="S102" t="s">
        <v>27606</v>
      </c>
      <c r="T102" t="s">
        <v>27605</v>
      </c>
    </row>
    <row r="103" spans="1:20" x14ac:dyDescent="0.25">
      <c r="A103" t="s">
        <v>241</v>
      </c>
      <c r="B103" t="s">
        <v>247</v>
      </c>
      <c r="C103">
        <v>159</v>
      </c>
      <c r="D103">
        <v>1</v>
      </c>
      <c r="E103" t="s">
        <v>27607</v>
      </c>
      <c r="F103">
        <v>109</v>
      </c>
      <c r="G103">
        <v>0</v>
      </c>
      <c r="H103" t="s">
        <v>637</v>
      </c>
      <c r="I103" t="s">
        <v>21834</v>
      </c>
      <c r="J103" t="s">
        <v>727</v>
      </c>
      <c r="K103" t="s">
        <v>639</v>
      </c>
      <c r="L103" t="s">
        <v>640</v>
      </c>
      <c r="M103" t="s">
        <v>27608</v>
      </c>
      <c r="N103" t="s">
        <v>639</v>
      </c>
      <c r="O103" t="s">
        <v>641</v>
      </c>
      <c r="P103" t="s">
        <v>5</v>
      </c>
      <c r="Q103" t="s">
        <v>642</v>
      </c>
      <c r="R103" t="s">
        <v>640</v>
      </c>
      <c r="S103" t="s">
        <v>27609</v>
      </c>
      <c r="T103" t="s">
        <v>27608</v>
      </c>
    </row>
    <row r="104" spans="1:20" x14ac:dyDescent="0.25">
      <c r="A104" t="s">
        <v>77</v>
      </c>
      <c r="B104" t="s">
        <v>78</v>
      </c>
      <c r="C104">
        <v>49</v>
      </c>
      <c r="D104">
        <v>1</v>
      </c>
      <c r="E104" t="s">
        <v>27610</v>
      </c>
      <c r="F104">
        <v>49</v>
      </c>
      <c r="G104">
        <v>0</v>
      </c>
      <c r="H104" t="s">
        <v>649</v>
      </c>
      <c r="I104" t="s">
        <v>7477</v>
      </c>
      <c r="J104" t="s">
        <v>27611</v>
      </c>
      <c r="K104" t="s">
        <v>12713</v>
      </c>
      <c r="L104" t="s">
        <v>868</v>
      </c>
      <c r="M104" t="s">
        <v>27612</v>
      </c>
      <c r="N104" t="s">
        <v>639</v>
      </c>
      <c r="O104" t="s">
        <v>651</v>
      </c>
      <c r="P104" t="s">
        <v>26</v>
      </c>
      <c r="Q104" t="s">
        <v>652</v>
      </c>
      <c r="R104" t="s">
        <v>640</v>
      </c>
      <c r="S104" t="s">
        <v>27613</v>
      </c>
      <c r="T104" t="s">
        <v>27608</v>
      </c>
    </row>
    <row r="105" spans="1:20" x14ac:dyDescent="0.25">
      <c r="A105" t="s">
        <v>22</v>
      </c>
      <c r="B105" t="s">
        <v>27</v>
      </c>
      <c r="C105">
        <v>66.333333333333329</v>
      </c>
      <c r="D105">
        <v>3</v>
      </c>
      <c r="E105" t="s">
        <v>27614</v>
      </c>
      <c r="F105">
        <v>197</v>
      </c>
      <c r="G105">
        <v>0</v>
      </c>
      <c r="H105" t="s">
        <v>637</v>
      </c>
      <c r="I105" t="s">
        <v>27615</v>
      </c>
      <c r="J105" t="s">
        <v>664</v>
      </c>
      <c r="K105" t="s">
        <v>639</v>
      </c>
      <c r="L105" t="s">
        <v>640</v>
      </c>
      <c r="M105" t="s">
        <v>27616</v>
      </c>
      <c r="N105" t="s">
        <v>639</v>
      </c>
      <c r="O105" t="s">
        <v>641</v>
      </c>
      <c r="P105" t="s">
        <v>5</v>
      </c>
      <c r="Q105" t="s">
        <v>642</v>
      </c>
      <c r="R105" t="s">
        <v>640</v>
      </c>
      <c r="S105" t="s">
        <v>27617</v>
      </c>
      <c r="T105" t="s">
        <v>27616</v>
      </c>
    </row>
    <row r="106" spans="1:20" x14ac:dyDescent="0.25">
      <c r="A106" t="s">
        <v>241</v>
      </c>
      <c r="B106" t="s">
        <v>247</v>
      </c>
      <c r="C106">
        <v>159</v>
      </c>
      <c r="D106">
        <v>1</v>
      </c>
      <c r="E106" t="s">
        <v>27618</v>
      </c>
      <c r="F106">
        <v>218</v>
      </c>
      <c r="G106">
        <v>0</v>
      </c>
      <c r="H106" t="s">
        <v>637</v>
      </c>
      <c r="I106" t="s">
        <v>27619</v>
      </c>
      <c r="J106" t="s">
        <v>657</v>
      </c>
      <c r="K106" t="s">
        <v>639</v>
      </c>
      <c r="L106" t="s">
        <v>640</v>
      </c>
      <c r="M106" t="s">
        <v>27620</v>
      </c>
      <c r="N106" t="s">
        <v>639</v>
      </c>
      <c r="O106" t="s">
        <v>641</v>
      </c>
      <c r="P106" t="s">
        <v>5</v>
      </c>
      <c r="Q106" t="s">
        <v>642</v>
      </c>
      <c r="R106" t="s">
        <v>640</v>
      </c>
      <c r="S106" t="s">
        <v>27621</v>
      </c>
      <c r="T106" t="s">
        <v>27620</v>
      </c>
    </row>
    <row r="107" spans="1:20" x14ac:dyDescent="0.25">
      <c r="A107" t="s">
        <v>240</v>
      </c>
      <c r="B107" t="s">
        <v>246</v>
      </c>
      <c r="C107">
        <v>159</v>
      </c>
      <c r="D107">
        <v>1</v>
      </c>
      <c r="E107" t="s">
        <v>27618</v>
      </c>
      <c r="F107">
        <v>218</v>
      </c>
      <c r="G107">
        <v>0</v>
      </c>
      <c r="H107" t="s">
        <v>637</v>
      </c>
      <c r="I107" t="s">
        <v>27619</v>
      </c>
      <c r="J107" t="s">
        <v>657</v>
      </c>
      <c r="K107" t="s">
        <v>639</v>
      </c>
      <c r="L107" t="s">
        <v>640</v>
      </c>
      <c r="M107" t="s">
        <v>27620</v>
      </c>
      <c r="N107" t="s">
        <v>639</v>
      </c>
      <c r="O107" t="s">
        <v>641</v>
      </c>
      <c r="P107" t="s">
        <v>5</v>
      </c>
      <c r="Q107" t="s">
        <v>642</v>
      </c>
      <c r="R107" t="s">
        <v>640</v>
      </c>
      <c r="S107" t="s">
        <v>27621</v>
      </c>
      <c r="T107" t="s">
        <v>27620</v>
      </c>
    </row>
    <row r="108" spans="1:20" x14ac:dyDescent="0.25">
      <c r="A108" t="s">
        <v>77</v>
      </c>
      <c r="B108" t="s">
        <v>78</v>
      </c>
      <c r="C108">
        <v>49</v>
      </c>
      <c r="D108">
        <v>1</v>
      </c>
      <c r="E108" t="s">
        <v>27622</v>
      </c>
      <c r="F108">
        <v>49</v>
      </c>
      <c r="G108">
        <v>0</v>
      </c>
      <c r="H108" t="s">
        <v>649</v>
      </c>
      <c r="I108" t="s">
        <v>27623</v>
      </c>
      <c r="J108" t="s">
        <v>27624</v>
      </c>
      <c r="K108" t="s">
        <v>1015</v>
      </c>
      <c r="L108" t="s">
        <v>5026</v>
      </c>
      <c r="M108" t="s">
        <v>27625</v>
      </c>
      <c r="N108" t="s">
        <v>639</v>
      </c>
      <c r="O108" t="s">
        <v>651</v>
      </c>
      <c r="P108" t="s">
        <v>26</v>
      </c>
      <c r="Q108" t="s">
        <v>652</v>
      </c>
      <c r="R108" t="s">
        <v>640</v>
      </c>
      <c r="S108" t="s">
        <v>27626</v>
      </c>
      <c r="T108" t="s">
        <v>27627</v>
      </c>
    </row>
    <row r="109" spans="1:20" x14ac:dyDescent="0.25">
      <c r="A109" t="s">
        <v>241</v>
      </c>
      <c r="B109" t="s">
        <v>247</v>
      </c>
      <c r="C109">
        <v>159</v>
      </c>
      <c r="D109">
        <v>1</v>
      </c>
      <c r="E109" t="s">
        <v>27628</v>
      </c>
      <c r="F109">
        <v>109</v>
      </c>
      <c r="G109">
        <v>0</v>
      </c>
      <c r="H109" t="s">
        <v>637</v>
      </c>
      <c r="I109" t="s">
        <v>4310</v>
      </c>
      <c r="J109" t="s">
        <v>646</v>
      </c>
      <c r="K109" t="s">
        <v>639</v>
      </c>
      <c r="L109" t="s">
        <v>640</v>
      </c>
      <c r="M109" t="s">
        <v>27627</v>
      </c>
      <c r="N109" t="s">
        <v>639</v>
      </c>
      <c r="O109" t="s">
        <v>647</v>
      </c>
      <c r="P109" t="s">
        <v>5</v>
      </c>
      <c r="Q109" t="s">
        <v>648</v>
      </c>
      <c r="R109" t="s">
        <v>640</v>
      </c>
      <c r="S109" t="s">
        <v>27629</v>
      </c>
      <c r="T109" t="s">
        <v>27627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27630</v>
      </c>
      <c r="F110">
        <v>200</v>
      </c>
      <c r="G110">
        <v>0</v>
      </c>
      <c r="H110" t="s">
        <v>637</v>
      </c>
      <c r="I110" t="s">
        <v>27631</v>
      </c>
      <c r="J110" t="s">
        <v>777</v>
      </c>
      <c r="K110" t="s">
        <v>639</v>
      </c>
      <c r="L110" t="s">
        <v>640</v>
      </c>
      <c r="M110" t="s">
        <v>27632</v>
      </c>
      <c r="N110" t="s">
        <v>639</v>
      </c>
      <c r="O110" t="s">
        <v>641</v>
      </c>
      <c r="P110" t="s">
        <v>5</v>
      </c>
      <c r="Q110" t="s">
        <v>642</v>
      </c>
      <c r="R110" t="s">
        <v>640</v>
      </c>
      <c r="S110" t="s">
        <v>27633</v>
      </c>
      <c r="T110" t="s">
        <v>27634</v>
      </c>
    </row>
    <row r="111" spans="1:20" x14ac:dyDescent="0.25">
      <c r="A111" t="s">
        <v>241</v>
      </c>
      <c r="B111" t="s">
        <v>247</v>
      </c>
      <c r="C111">
        <v>139</v>
      </c>
      <c r="D111">
        <v>1</v>
      </c>
      <c r="E111" t="s">
        <v>27635</v>
      </c>
      <c r="F111">
        <v>215</v>
      </c>
      <c r="G111">
        <v>0</v>
      </c>
      <c r="H111" t="s">
        <v>751</v>
      </c>
      <c r="I111" t="s">
        <v>27636</v>
      </c>
      <c r="J111" t="s">
        <v>27637</v>
      </c>
      <c r="K111" t="s">
        <v>776</v>
      </c>
      <c r="L111" t="s">
        <v>27638</v>
      </c>
      <c r="M111" t="s">
        <v>27639</v>
      </c>
      <c r="N111" t="s">
        <v>1010</v>
      </c>
      <c r="O111" t="s">
        <v>753</v>
      </c>
      <c r="P111" t="s">
        <v>744</v>
      </c>
      <c r="Q111" t="s">
        <v>745</v>
      </c>
      <c r="R111" t="s">
        <v>640</v>
      </c>
      <c r="S111" t="s">
        <v>639</v>
      </c>
      <c r="T111" t="s">
        <v>27639</v>
      </c>
    </row>
    <row r="112" spans="1:20" x14ac:dyDescent="0.25">
      <c r="A112" t="s">
        <v>240</v>
      </c>
      <c r="B112" t="s">
        <v>246</v>
      </c>
      <c r="C112">
        <v>139</v>
      </c>
      <c r="D112">
        <v>1</v>
      </c>
      <c r="E112" t="s">
        <v>27635</v>
      </c>
      <c r="F112">
        <v>215</v>
      </c>
      <c r="G112">
        <v>0</v>
      </c>
      <c r="H112" t="s">
        <v>751</v>
      </c>
      <c r="I112" t="s">
        <v>27636</v>
      </c>
      <c r="J112" t="s">
        <v>27637</v>
      </c>
      <c r="K112" t="s">
        <v>776</v>
      </c>
      <c r="L112" t="s">
        <v>27638</v>
      </c>
      <c r="M112" t="s">
        <v>27639</v>
      </c>
      <c r="N112" t="s">
        <v>1010</v>
      </c>
      <c r="O112" t="s">
        <v>753</v>
      </c>
      <c r="P112" t="s">
        <v>744</v>
      </c>
      <c r="Q112" t="s">
        <v>745</v>
      </c>
      <c r="R112" t="s">
        <v>640</v>
      </c>
      <c r="S112" t="s">
        <v>639</v>
      </c>
      <c r="T112" t="s">
        <v>27639</v>
      </c>
    </row>
    <row r="113" spans="1:20" x14ac:dyDescent="0.25">
      <c r="A113" t="s">
        <v>601</v>
      </c>
      <c r="B113" t="s">
        <v>602</v>
      </c>
      <c r="C113">
        <v>139</v>
      </c>
      <c r="D113">
        <v>1</v>
      </c>
      <c r="E113" t="s">
        <v>27640</v>
      </c>
      <c r="F113">
        <v>215</v>
      </c>
      <c r="G113">
        <v>0</v>
      </c>
      <c r="H113" t="s">
        <v>751</v>
      </c>
      <c r="I113" t="s">
        <v>27641</v>
      </c>
      <c r="J113" t="s">
        <v>27642</v>
      </c>
      <c r="K113" t="s">
        <v>27643</v>
      </c>
      <c r="L113" t="s">
        <v>27644</v>
      </c>
      <c r="M113" t="s">
        <v>27645</v>
      </c>
      <c r="N113" t="s">
        <v>1010</v>
      </c>
      <c r="O113" t="s">
        <v>753</v>
      </c>
      <c r="P113" t="s">
        <v>744</v>
      </c>
      <c r="Q113" t="s">
        <v>745</v>
      </c>
      <c r="R113" t="s">
        <v>640</v>
      </c>
      <c r="S113" t="s">
        <v>27646</v>
      </c>
      <c r="T113" t="s">
        <v>27645</v>
      </c>
    </row>
    <row r="114" spans="1:20" x14ac:dyDescent="0.25">
      <c r="A114" t="s">
        <v>239</v>
      </c>
      <c r="B114" t="s">
        <v>245</v>
      </c>
      <c r="C114">
        <v>139</v>
      </c>
      <c r="D114">
        <v>1</v>
      </c>
      <c r="E114" t="s">
        <v>27640</v>
      </c>
      <c r="F114">
        <v>215</v>
      </c>
      <c r="G114">
        <v>0</v>
      </c>
      <c r="H114" t="s">
        <v>751</v>
      </c>
      <c r="I114" t="s">
        <v>27641</v>
      </c>
      <c r="J114" t="s">
        <v>27642</v>
      </c>
      <c r="K114" t="s">
        <v>27643</v>
      </c>
      <c r="L114" t="s">
        <v>27644</v>
      </c>
      <c r="M114" t="s">
        <v>27645</v>
      </c>
      <c r="N114" t="s">
        <v>1010</v>
      </c>
      <c r="O114" t="s">
        <v>753</v>
      </c>
      <c r="P114" t="s">
        <v>744</v>
      </c>
      <c r="Q114" t="s">
        <v>745</v>
      </c>
      <c r="R114" t="s">
        <v>640</v>
      </c>
      <c r="S114" t="s">
        <v>27646</v>
      </c>
      <c r="T114" t="s">
        <v>27645</v>
      </c>
    </row>
    <row r="115" spans="1:20" x14ac:dyDescent="0.25">
      <c r="A115" t="s">
        <v>241</v>
      </c>
      <c r="B115" t="s">
        <v>247</v>
      </c>
      <c r="C115">
        <v>159</v>
      </c>
      <c r="D115">
        <v>2</v>
      </c>
      <c r="E115" t="s">
        <v>27647</v>
      </c>
      <c r="F115">
        <v>234.78</v>
      </c>
      <c r="G115">
        <v>0</v>
      </c>
      <c r="H115" t="s">
        <v>637</v>
      </c>
      <c r="I115" t="s">
        <v>27648</v>
      </c>
      <c r="J115" t="s">
        <v>740</v>
      </c>
      <c r="K115" t="s">
        <v>639</v>
      </c>
      <c r="L115" t="s">
        <v>640</v>
      </c>
      <c r="M115" t="s">
        <v>27649</v>
      </c>
      <c r="N115" t="s">
        <v>639</v>
      </c>
      <c r="O115" t="s">
        <v>641</v>
      </c>
      <c r="P115" t="s">
        <v>5</v>
      </c>
      <c r="Q115" t="s">
        <v>642</v>
      </c>
      <c r="R115" t="s">
        <v>640</v>
      </c>
      <c r="S115" t="s">
        <v>27650</v>
      </c>
      <c r="T115" t="s">
        <v>27649</v>
      </c>
    </row>
    <row r="116" spans="1:20" x14ac:dyDescent="0.25">
      <c r="A116" t="s">
        <v>18</v>
      </c>
      <c r="B116" t="s">
        <v>19</v>
      </c>
      <c r="C116">
        <v>50</v>
      </c>
      <c r="D116">
        <v>2</v>
      </c>
      <c r="E116" t="s">
        <v>27651</v>
      </c>
      <c r="F116">
        <v>658</v>
      </c>
      <c r="G116">
        <v>0</v>
      </c>
      <c r="H116" t="s">
        <v>751</v>
      </c>
      <c r="I116" t="s">
        <v>2356</v>
      </c>
      <c r="J116" t="s">
        <v>2357</v>
      </c>
      <c r="K116" t="s">
        <v>1112</v>
      </c>
      <c r="L116" t="s">
        <v>2358</v>
      </c>
      <c r="M116" t="s">
        <v>27652</v>
      </c>
      <c r="N116" t="s">
        <v>1010</v>
      </c>
      <c r="O116" t="s">
        <v>753</v>
      </c>
      <c r="P116" t="s">
        <v>744</v>
      </c>
      <c r="Q116" t="s">
        <v>745</v>
      </c>
      <c r="R116" t="s">
        <v>640</v>
      </c>
      <c r="S116" t="s">
        <v>639</v>
      </c>
      <c r="T116" t="s">
        <v>27653</v>
      </c>
    </row>
    <row r="117" spans="1:20" x14ac:dyDescent="0.25">
      <c r="A117" t="s">
        <v>239</v>
      </c>
      <c r="B117" t="s">
        <v>245</v>
      </c>
      <c r="C117">
        <v>159</v>
      </c>
      <c r="D117">
        <v>4</v>
      </c>
      <c r="E117" t="s">
        <v>27651</v>
      </c>
      <c r="F117">
        <v>658</v>
      </c>
      <c r="G117">
        <v>0</v>
      </c>
      <c r="H117" t="s">
        <v>751</v>
      </c>
      <c r="I117" t="s">
        <v>2356</v>
      </c>
      <c r="J117" t="s">
        <v>2357</v>
      </c>
      <c r="K117" t="s">
        <v>1112</v>
      </c>
      <c r="L117" t="s">
        <v>2358</v>
      </c>
      <c r="M117" t="s">
        <v>27652</v>
      </c>
      <c r="N117" t="s">
        <v>1010</v>
      </c>
      <c r="O117" t="s">
        <v>753</v>
      </c>
      <c r="P117" t="s">
        <v>744</v>
      </c>
      <c r="Q117" t="s">
        <v>745</v>
      </c>
      <c r="R117" t="s">
        <v>640</v>
      </c>
      <c r="S117" t="s">
        <v>639</v>
      </c>
      <c r="T117" t="s">
        <v>27653</v>
      </c>
    </row>
    <row r="118" spans="1:20" x14ac:dyDescent="0.25">
      <c r="A118" t="s">
        <v>241</v>
      </c>
      <c r="B118" t="s">
        <v>247</v>
      </c>
      <c r="C118">
        <v>139</v>
      </c>
      <c r="D118">
        <v>1</v>
      </c>
      <c r="E118" t="s">
        <v>27654</v>
      </c>
      <c r="F118">
        <v>215</v>
      </c>
      <c r="G118">
        <v>0</v>
      </c>
      <c r="H118" t="s">
        <v>751</v>
      </c>
      <c r="I118" t="s">
        <v>27655</v>
      </c>
      <c r="J118" t="s">
        <v>27656</v>
      </c>
      <c r="K118" t="s">
        <v>845</v>
      </c>
      <c r="L118" t="s">
        <v>27657</v>
      </c>
      <c r="M118" t="s">
        <v>27658</v>
      </c>
      <c r="N118" t="s">
        <v>1010</v>
      </c>
      <c r="O118" t="s">
        <v>753</v>
      </c>
      <c r="P118" t="s">
        <v>744</v>
      </c>
      <c r="Q118" t="s">
        <v>745</v>
      </c>
      <c r="R118" t="s">
        <v>640</v>
      </c>
      <c r="S118" t="s">
        <v>639</v>
      </c>
      <c r="T118" t="s">
        <v>27659</v>
      </c>
    </row>
    <row r="119" spans="1:20" x14ac:dyDescent="0.25">
      <c r="A119" t="s">
        <v>239</v>
      </c>
      <c r="B119" t="s">
        <v>245</v>
      </c>
      <c r="C119">
        <v>139</v>
      </c>
      <c r="D119">
        <v>1</v>
      </c>
      <c r="E119" t="s">
        <v>27654</v>
      </c>
      <c r="F119">
        <v>215</v>
      </c>
      <c r="G119">
        <v>0</v>
      </c>
      <c r="H119" t="s">
        <v>751</v>
      </c>
      <c r="I119" t="s">
        <v>27655</v>
      </c>
      <c r="J119" t="s">
        <v>27656</v>
      </c>
      <c r="K119" t="s">
        <v>845</v>
      </c>
      <c r="L119" t="s">
        <v>27657</v>
      </c>
      <c r="M119" t="s">
        <v>27658</v>
      </c>
      <c r="N119" t="s">
        <v>1010</v>
      </c>
      <c r="O119" t="s">
        <v>753</v>
      </c>
      <c r="P119" t="s">
        <v>744</v>
      </c>
      <c r="Q119" t="s">
        <v>745</v>
      </c>
      <c r="R119" t="s">
        <v>640</v>
      </c>
      <c r="S119" t="s">
        <v>639</v>
      </c>
      <c r="T119" t="s">
        <v>27659</v>
      </c>
    </row>
    <row r="120" spans="1:20" x14ac:dyDescent="0.25">
      <c r="A120" t="s">
        <v>101</v>
      </c>
      <c r="B120" t="s">
        <v>74</v>
      </c>
      <c r="C120">
        <v>100</v>
      </c>
      <c r="D120">
        <v>1</v>
      </c>
      <c r="E120" t="s">
        <v>27660</v>
      </c>
      <c r="F120">
        <v>229</v>
      </c>
      <c r="G120">
        <v>0</v>
      </c>
      <c r="H120" t="s">
        <v>751</v>
      </c>
      <c r="I120" t="s">
        <v>27661</v>
      </c>
      <c r="J120" t="s">
        <v>27662</v>
      </c>
      <c r="K120" t="s">
        <v>1170</v>
      </c>
      <c r="L120" t="s">
        <v>27663</v>
      </c>
      <c r="M120" t="s">
        <v>27664</v>
      </c>
      <c r="N120" t="s">
        <v>1010</v>
      </c>
      <c r="O120" t="s">
        <v>743</v>
      </c>
      <c r="P120" t="s">
        <v>744</v>
      </c>
      <c r="Q120" t="s">
        <v>745</v>
      </c>
      <c r="R120" t="s">
        <v>640</v>
      </c>
      <c r="S120" t="s">
        <v>27665</v>
      </c>
      <c r="T120" t="s">
        <v>27666</v>
      </c>
    </row>
    <row r="121" spans="1:20" x14ac:dyDescent="0.25">
      <c r="A121" t="s">
        <v>241</v>
      </c>
      <c r="B121" t="s">
        <v>247</v>
      </c>
      <c r="C121">
        <v>139</v>
      </c>
      <c r="D121">
        <v>1</v>
      </c>
      <c r="E121" t="s">
        <v>27660</v>
      </c>
      <c r="F121">
        <v>229</v>
      </c>
      <c r="G121">
        <v>0</v>
      </c>
      <c r="H121" t="s">
        <v>751</v>
      </c>
      <c r="I121" t="s">
        <v>27661</v>
      </c>
      <c r="J121" t="s">
        <v>27662</v>
      </c>
      <c r="K121" t="s">
        <v>1170</v>
      </c>
      <c r="L121" t="s">
        <v>27663</v>
      </c>
      <c r="M121" t="s">
        <v>27664</v>
      </c>
      <c r="N121" t="s">
        <v>1010</v>
      </c>
      <c r="O121" t="s">
        <v>743</v>
      </c>
      <c r="P121" t="s">
        <v>744</v>
      </c>
      <c r="Q121" t="s">
        <v>745</v>
      </c>
      <c r="R121" t="s">
        <v>640</v>
      </c>
      <c r="S121" t="s">
        <v>27665</v>
      </c>
      <c r="T121" t="s">
        <v>27666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27667</v>
      </c>
      <c r="F122">
        <v>200</v>
      </c>
      <c r="G122">
        <v>0</v>
      </c>
      <c r="H122" t="s">
        <v>637</v>
      </c>
      <c r="I122" t="s">
        <v>27668</v>
      </c>
      <c r="J122" t="s">
        <v>864</v>
      </c>
      <c r="K122" t="s">
        <v>639</v>
      </c>
      <c r="L122" t="s">
        <v>640</v>
      </c>
      <c r="M122" t="s">
        <v>27669</v>
      </c>
      <c r="N122" t="s">
        <v>639</v>
      </c>
      <c r="O122" t="s">
        <v>641</v>
      </c>
      <c r="P122" t="s">
        <v>5</v>
      </c>
      <c r="Q122" t="s">
        <v>642</v>
      </c>
      <c r="R122" t="s">
        <v>640</v>
      </c>
      <c r="S122" t="s">
        <v>27670</v>
      </c>
      <c r="T122" t="s">
        <v>27669</v>
      </c>
    </row>
    <row r="123" spans="1:20" x14ac:dyDescent="0.25">
      <c r="A123" t="s">
        <v>240</v>
      </c>
      <c r="B123" t="s">
        <v>246</v>
      </c>
      <c r="C123">
        <v>139</v>
      </c>
      <c r="D123">
        <v>1</v>
      </c>
      <c r="E123" t="s">
        <v>27671</v>
      </c>
      <c r="F123">
        <v>215</v>
      </c>
      <c r="G123">
        <v>0</v>
      </c>
      <c r="H123" t="s">
        <v>751</v>
      </c>
      <c r="I123" t="s">
        <v>27672</v>
      </c>
      <c r="J123" t="s">
        <v>27673</v>
      </c>
      <c r="K123" t="s">
        <v>21851</v>
      </c>
      <c r="L123" t="s">
        <v>27674</v>
      </c>
      <c r="M123" t="s">
        <v>27675</v>
      </c>
      <c r="N123" t="s">
        <v>1010</v>
      </c>
      <c r="O123" t="s">
        <v>743</v>
      </c>
      <c r="P123" t="s">
        <v>744</v>
      </c>
      <c r="Q123" t="s">
        <v>745</v>
      </c>
      <c r="R123" t="s">
        <v>640</v>
      </c>
      <c r="S123" t="s">
        <v>27676</v>
      </c>
      <c r="T123" t="s">
        <v>27677</v>
      </c>
    </row>
    <row r="124" spans="1:20" x14ac:dyDescent="0.25">
      <c r="A124" t="s">
        <v>239</v>
      </c>
      <c r="B124" t="s">
        <v>245</v>
      </c>
      <c r="C124">
        <v>139</v>
      </c>
      <c r="D124">
        <v>1</v>
      </c>
      <c r="E124" t="s">
        <v>27671</v>
      </c>
      <c r="F124">
        <v>215</v>
      </c>
      <c r="G124">
        <v>0</v>
      </c>
      <c r="H124" t="s">
        <v>751</v>
      </c>
      <c r="I124" t="s">
        <v>27672</v>
      </c>
      <c r="J124" t="s">
        <v>27673</v>
      </c>
      <c r="K124" t="s">
        <v>21851</v>
      </c>
      <c r="L124" t="s">
        <v>27674</v>
      </c>
      <c r="M124" t="s">
        <v>27675</v>
      </c>
      <c r="N124" t="s">
        <v>1010</v>
      </c>
      <c r="O124" t="s">
        <v>743</v>
      </c>
      <c r="P124" t="s">
        <v>744</v>
      </c>
      <c r="Q124" t="s">
        <v>745</v>
      </c>
      <c r="R124" t="s">
        <v>640</v>
      </c>
      <c r="S124" t="s">
        <v>27676</v>
      </c>
      <c r="T124" t="s">
        <v>27677</v>
      </c>
    </row>
    <row r="125" spans="1:20" x14ac:dyDescent="0.25">
      <c r="A125" t="s">
        <v>601</v>
      </c>
      <c r="B125" t="s">
        <v>602</v>
      </c>
      <c r="C125">
        <v>139</v>
      </c>
      <c r="D125">
        <v>1</v>
      </c>
      <c r="E125" t="s">
        <v>27678</v>
      </c>
      <c r="F125">
        <v>430</v>
      </c>
      <c r="G125">
        <v>0</v>
      </c>
      <c r="H125" t="s">
        <v>751</v>
      </c>
      <c r="I125" t="s">
        <v>27679</v>
      </c>
      <c r="J125" t="s">
        <v>27680</v>
      </c>
      <c r="K125" t="s">
        <v>10137</v>
      </c>
      <c r="L125" t="s">
        <v>27681</v>
      </c>
      <c r="M125" t="s">
        <v>27682</v>
      </c>
      <c r="N125" t="s">
        <v>1010</v>
      </c>
      <c r="O125" t="s">
        <v>753</v>
      </c>
      <c r="P125" t="s">
        <v>744</v>
      </c>
      <c r="Q125" t="s">
        <v>745</v>
      </c>
      <c r="R125" t="s">
        <v>640</v>
      </c>
      <c r="S125" t="s">
        <v>639</v>
      </c>
      <c r="T125" t="s">
        <v>27682</v>
      </c>
    </row>
    <row r="126" spans="1:20" x14ac:dyDescent="0.25">
      <c r="A126" t="s">
        <v>241</v>
      </c>
      <c r="B126" t="s">
        <v>247</v>
      </c>
      <c r="C126">
        <v>139</v>
      </c>
      <c r="D126">
        <v>1</v>
      </c>
      <c r="E126" t="s">
        <v>27678</v>
      </c>
      <c r="F126">
        <v>430</v>
      </c>
      <c r="G126">
        <v>0</v>
      </c>
      <c r="H126" t="s">
        <v>751</v>
      </c>
      <c r="I126" t="s">
        <v>27679</v>
      </c>
      <c r="J126" t="s">
        <v>27680</v>
      </c>
      <c r="K126" t="s">
        <v>10137</v>
      </c>
      <c r="L126" t="s">
        <v>27681</v>
      </c>
      <c r="M126" t="s">
        <v>27682</v>
      </c>
      <c r="N126" t="s">
        <v>1010</v>
      </c>
      <c r="O126" t="s">
        <v>753</v>
      </c>
      <c r="P126" t="s">
        <v>744</v>
      </c>
      <c r="Q126" t="s">
        <v>745</v>
      </c>
      <c r="R126" t="s">
        <v>640</v>
      </c>
      <c r="S126" t="s">
        <v>639</v>
      </c>
      <c r="T126" t="s">
        <v>27682</v>
      </c>
    </row>
    <row r="127" spans="1:20" x14ac:dyDescent="0.25">
      <c r="A127" t="s">
        <v>239</v>
      </c>
      <c r="B127" t="s">
        <v>245</v>
      </c>
      <c r="C127">
        <v>139</v>
      </c>
      <c r="D127">
        <v>2</v>
      </c>
      <c r="E127" t="s">
        <v>27678</v>
      </c>
      <c r="F127">
        <v>430</v>
      </c>
      <c r="G127">
        <v>0</v>
      </c>
      <c r="H127" t="s">
        <v>751</v>
      </c>
      <c r="I127" t="s">
        <v>27679</v>
      </c>
      <c r="J127" t="s">
        <v>27680</v>
      </c>
      <c r="K127" t="s">
        <v>10137</v>
      </c>
      <c r="L127" t="s">
        <v>27681</v>
      </c>
      <c r="M127" t="s">
        <v>27682</v>
      </c>
      <c r="N127" t="s">
        <v>1010</v>
      </c>
      <c r="O127" t="s">
        <v>753</v>
      </c>
      <c r="P127" t="s">
        <v>744</v>
      </c>
      <c r="Q127" t="s">
        <v>745</v>
      </c>
      <c r="R127" t="s">
        <v>640</v>
      </c>
      <c r="S127" t="s">
        <v>639</v>
      </c>
      <c r="T127" t="s">
        <v>27682</v>
      </c>
    </row>
    <row r="128" spans="1:20" x14ac:dyDescent="0.25">
      <c r="A128" t="s">
        <v>239</v>
      </c>
      <c r="B128" t="s">
        <v>245</v>
      </c>
      <c r="C128">
        <v>139</v>
      </c>
      <c r="D128">
        <v>2</v>
      </c>
      <c r="E128" t="s">
        <v>27683</v>
      </c>
      <c r="F128">
        <v>215</v>
      </c>
      <c r="G128">
        <v>0</v>
      </c>
      <c r="H128" t="s">
        <v>751</v>
      </c>
      <c r="I128" t="s">
        <v>27684</v>
      </c>
      <c r="J128" t="s">
        <v>27685</v>
      </c>
      <c r="K128" t="s">
        <v>10590</v>
      </c>
      <c r="L128" t="s">
        <v>27686</v>
      </c>
      <c r="M128" t="s">
        <v>27687</v>
      </c>
      <c r="N128" t="s">
        <v>1010</v>
      </c>
      <c r="O128" t="s">
        <v>753</v>
      </c>
      <c r="P128" t="s">
        <v>744</v>
      </c>
      <c r="Q128" t="s">
        <v>745</v>
      </c>
      <c r="R128" t="s">
        <v>640</v>
      </c>
      <c r="S128" t="s">
        <v>27688</v>
      </c>
      <c r="T128" t="s">
        <v>27689</v>
      </c>
    </row>
    <row r="129" spans="1:20" x14ac:dyDescent="0.25">
      <c r="A129" t="s">
        <v>240</v>
      </c>
      <c r="B129" t="s">
        <v>246</v>
      </c>
      <c r="C129">
        <v>139</v>
      </c>
      <c r="D129">
        <v>1</v>
      </c>
      <c r="E129" t="s">
        <v>27690</v>
      </c>
      <c r="F129">
        <v>215</v>
      </c>
      <c r="G129">
        <v>0</v>
      </c>
      <c r="H129" t="s">
        <v>751</v>
      </c>
      <c r="I129" t="s">
        <v>27691</v>
      </c>
      <c r="J129" t="s">
        <v>27692</v>
      </c>
      <c r="K129" t="s">
        <v>12323</v>
      </c>
      <c r="L129" t="s">
        <v>27693</v>
      </c>
      <c r="M129" t="s">
        <v>27694</v>
      </c>
      <c r="N129" t="s">
        <v>1010</v>
      </c>
      <c r="O129" t="s">
        <v>753</v>
      </c>
      <c r="P129" t="s">
        <v>744</v>
      </c>
      <c r="Q129" t="s">
        <v>745</v>
      </c>
      <c r="R129" t="s">
        <v>640</v>
      </c>
      <c r="S129" t="s">
        <v>27695</v>
      </c>
      <c r="T129" t="s">
        <v>27696</v>
      </c>
    </row>
    <row r="130" spans="1:20" x14ac:dyDescent="0.25">
      <c r="A130" t="s">
        <v>239</v>
      </c>
      <c r="B130" t="s">
        <v>245</v>
      </c>
      <c r="C130">
        <v>139</v>
      </c>
      <c r="D130">
        <v>1</v>
      </c>
      <c r="E130" t="s">
        <v>27690</v>
      </c>
      <c r="F130">
        <v>215</v>
      </c>
      <c r="G130">
        <v>0</v>
      </c>
      <c r="H130" t="s">
        <v>751</v>
      </c>
      <c r="I130" t="s">
        <v>27691</v>
      </c>
      <c r="J130" t="s">
        <v>27692</v>
      </c>
      <c r="K130" t="s">
        <v>12323</v>
      </c>
      <c r="L130" t="s">
        <v>27693</v>
      </c>
      <c r="M130" t="s">
        <v>27694</v>
      </c>
      <c r="N130" t="s">
        <v>1010</v>
      </c>
      <c r="O130" t="s">
        <v>753</v>
      </c>
      <c r="P130" t="s">
        <v>744</v>
      </c>
      <c r="Q130" t="s">
        <v>745</v>
      </c>
      <c r="R130" t="s">
        <v>640</v>
      </c>
      <c r="S130" t="s">
        <v>27695</v>
      </c>
      <c r="T130" t="s">
        <v>27696</v>
      </c>
    </row>
    <row r="131" spans="1:20" x14ac:dyDescent="0.25">
      <c r="A131" t="s">
        <v>601</v>
      </c>
      <c r="B131" t="s">
        <v>602</v>
      </c>
      <c r="C131">
        <v>99</v>
      </c>
      <c r="D131">
        <v>2</v>
      </c>
      <c r="E131" t="s">
        <v>27697</v>
      </c>
      <c r="F131">
        <v>198</v>
      </c>
      <c r="G131">
        <v>0</v>
      </c>
      <c r="H131" t="s">
        <v>751</v>
      </c>
      <c r="I131" t="s">
        <v>17750</v>
      </c>
      <c r="J131" t="s">
        <v>17751</v>
      </c>
      <c r="K131" t="s">
        <v>5973</v>
      </c>
      <c r="L131" t="s">
        <v>17752</v>
      </c>
      <c r="M131" t="s">
        <v>27696</v>
      </c>
      <c r="N131" t="s">
        <v>1010</v>
      </c>
      <c r="O131" t="s">
        <v>753</v>
      </c>
      <c r="P131" t="s">
        <v>744</v>
      </c>
      <c r="Q131" t="s">
        <v>745</v>
      </c>
      <c r="R131" t="s">
        <v>640</v>
      </c>
      <c r="S131" t="s">
        <v>639</v>
      </c>
      <c r="T131" t="s">
        <v>27696</v>
      </c>
    </row>
    <row r="132" spans="1:20" x14ac:dyDescent="0.25">
      <c r="A132" t="s">
        <v>601</v>
      </c>
      <c r="B132" t="s">
        <v>602</v>
      </c>
      <c r="C132">
        <v>139</v>
      </c>
      <c r="D132">
        <v>1</v>
      </c>
      <c r="E132" t="s">
        <v>27698</v>
      </c>
      <c r="F132">
        <v>215</v>
      </c>
      <c r="G132">
        <v>0</v>
      </c>
      <c r="H132" t="s">
        <v>751</v>
      </c>
      <c r="I132" t="s">
        <v>1063</v>
      </c>
      <c r="J132" t="s">
        <v>1064</v>
      </c>
      <c r="K132" t="s">
        <v>730</v>
      </c>
      <c r="L132" t="s">
        <v>1065</v>
      </c>
      <c r="M132" t="s">
        <v>27699</v>
      </c>
      <c r="N132" t="s">
        <v>1010</v>
      </c>
      <c r="O132" t="s">
        <v>753</v>
      </c>
      <c r="P132" t="s">
        <v>744</v>
      </c>
      <c r="Q132" t="s">
        <v>745</v>
      </c>
      <c r="R132" t="s">
        <v>640</v>
      </c>
      <c r="S132" t="s">
        <v>27700</v>
      </c>
      <c r="T132" t="s">
        <v>27701</v>
      </c>
    </row>
    <row r="133" spans="1:20" x14ac:dyDescent="0.25">
      <c r="A133" t="s">
        <v>241</v>
      </c>
      <c r="B133" t="s">
        <v>247</v>
      </c>
      <c r="C133">
        <v>139</v>
      </c>
      <c r="D133">
        <v>1</v>
      </c>
      <c r="E133" t="s">
        <v>27698</v>
      </c>
      <c r="F133">
        <v>215</v>
      </c>
      <c r="G133">
        <v>0</v>
      </c>
      <c r="H133" t="s">
        <v>751</v>
      </c>
      <c r="I133" t="s">
        <v>1063</v>
      </c>
      <c r="J133" t="s">
        <v>1064</v>
      </c>
      <c r="K133" t="s">
        <v>730</v>
      </c>
      <c r="L133" t="s">
        <v>1065</v>
      </c>
      <c r="M133" t="s">
        <v>27699</v>
      </c>
      <c r="N133" t="s">
        <v>1010</v>
      </c>
      <c r="O133" t="s">
        <v>753</v>
      </c>
      <c r="P133" t="s">
        <v>744</v>
      </c>
      <c r="Q133" t="s">
        <v>745</v>
      </c>
      <c r="R133" t="s">
        <v>640</v>
      </c>
      <c r="S133" t="s">
        <v>27700</v>
      </c>
      <c r="T133" t="s">
        <v>27701</v>
      </c>
    </row>
    <row r="134" spans="1:20" x14ac:dyDescent="0.25">
      <c r="A134" t="s">
        <v>601</v>
      </c>
      <c r="B134" t="s">
        <v>602</v>
      </c>
      <c r="C134">
        <v>139</v>
      </c>
      <c r="D134">
        <v>1</v>
      </c>
      <c r="E134" t="s">
        <v>27702</v>
      </c>
      <c r="F134">
        <v>215</v>
      </c>
      <c r="G134">
        <v>0</v>
      </c>
      <c r="H134" t="s">
        <v>751</v>
      </c>
      <c r="I134" t="s">
        <v>27703</v>
      </c>
      <c r="J134" t="s">
        <v>27704</v>
      </c>
      <c r="K134" t="s">
        <v>6345</v>
      </c>
      <c r="L134" t="s">
        <v>27705</v>
      </c>
      <c r="M134" t="s">
        <v>27701</v>
      </c>
      <c r="N134" t="s">
        <v>1010</v>
      </c>
      <c r="O134" t="s">
        <v>753</v>
      </c>
      <c r="P134" t="s">
        <v>744</v>
      </c>
      <c r="Q134" t="s">
        <v>745</v>
      </c>
      <c r="R134" t="s">
        <v>640</v>
      </c>
      <c r="S134" t="s">
        <v>27706</v>
      </c>
      <c r="T134" t="s">
        <v>27707</v>
      </c>
    </row>
    <row r="135" spans="1:20" x14ac:dyDescent="0.25">
      <c r="A135" t="s">
        <v>240</v>
      </c>
      <c r="B135" t="s">
        <v>246</v>
      </c>
      <c r="C135">
        <v>139</v>
      </c>
      <c r="D135">
        <v>1</v>
      </c>
      <c r="E135" t="s">
        <v>27702</v>
      </c>
      <c r="F135">
        <v>215</v>
      </c>
      <c r="G135">
        <v>0</v>
      </c>
      <c r="H135" t="s">
        <v>751</v>
      </c>
      <c r="I135" t="s">
        <v>27703</v>
      </c>
      <c r="J135" t="s">
        <v>27704</v>
      </c>
      <c r="K135" t="s">
        <v>6345</v>
      </c>
      <c r="L135" t="s">
        <v>27705</v>
      </c>
      <c r="M135" t="s">
        <v>27701</v>
      </c>
      <c r="N135" t="s">
        <v>1010</v>
      </c>
      <c r="O135" t="s">
        <v>753</v>
      </c>
      <c r="P135" t="s">
        <v>744</v>
      </c>
      <c r="Q135" t="s">
        <v>745</v>
      </c>
      <c r="R135" t="s">
        <v>640</v>
      </c>
      <c r="S135" t="s">
        <v>27706</v>
      </c>
      <c r="T135" t="s">
        <v>27707</v>
      </c>
    </row>
    <row r="136" spans="1:20" x14ac:dyDescent="0.25">
      <c r="A136" t="s">
        <v>240</v>
      </c>
      <c r="B136" t="s">
        <v>246</v>
      </c>
      <c r="C136">
        <v>139</v>
      </c>
      <c r="D136">
        <v>1</v>
      </c>
      <c r="E136" t="s">
        <v>27708</v>
      </c>
      <c r="F136">
        <v>215</v>
      </c>
      <c r="G136">
        <v>0</v>
      </c>
      <c r="H136" t="s">
        <v>751</v>
      </c>
      <c r="I136" t="s">
        <v>27709</v>
      </c>
      <c r="J136" t="s">
        <v>27710</v>
      </c>
      <c r="K136" t="s">
        <v>10655</v>
      </c>
      <c r="L136" t="s">
        <v>27711</v>
      </c>
      <c r="M136" t="s">
        <v>27707</v>
      </c>
      <c r="N136" t="s">
        <v>1010</v>
      </c>
      <c r="O136" t="s">
        <v>753</v>
      </c>
      <c r="P136" t="s">
        <v>744</v>
      </c>
      <c r="Q136" t="s">
        <v>745</v>
      </c>
      <c r="R136" t="s">
        <v>640</v>
      </c>
      <c r="S136" t="s">
        <v>27712</v>
      </c>
      <c r="T136" t="s">
        <v>27713</v>
      </c>
    </row>
    <row r="137" spans="1:20" x14ac:dyDescent="0.25">
      <c r="A137" t="s">
        <v>239</v>
      </c>
      <c r="B137" t="s">
        <v>245</v>
      </c>
      <c r="C137">
        <v>139</v>
      </c>
      <c r="D137">
        <v>1</v>
      </c>
      <c r="E137" t="s">
        <v>27708</v>
      </c>
      <c r="F137">
        <v>215</v>
      </c>
      <c r="G137">
        <v>0</v>
      </c>
      <c r="H137" t="s">
        <v>751</v>
      </c>
      <c r="I137" t="s">
        <v>27709</v>
      </c>
      <c r="J137" t="s">
        <v>27710</v>
      </c>
      <c r="K137" t="s">
        <v>10655</v>
      </c>
      <c r="L137" t="s">
        <v>27711</v>
      </c>
      <c r="M137" t="s">
        <v>27707</v>
      </c>
      <c r="N137" t="s">
        <v>1010</v>
      </c>
      <c r="O137" t="s">
        <v>753</v>
      </c>
      <c r="P137" t="s">
        <v>744</v>
      </c>
      <c r="Q137" t="s">
        <v>745</v>
      </c>
      <c r="R137" t="s">
        <v>640</v>
      </c>
      <c r="S137" t="s">
        <v>27712</v>
      </c>
      <c r="T137" t="s">
        <v>27713</v>
      </c>
    </row>
    <row r="138" spans="1:20" x14ac:dyDescent="0.25">
      <c r="A138" t="s">
        <v>240</v>
      </c>
      <c r="B138" t="s">
        <v>246</v>
      </c>
      <c r="C138">
        <v>139</v>
      </c>
      <c r="D138">
        <v>2</v>
      </c>
      <c r="E138" t="s">
        <v>27714</v>
      </c>
      <c r="F138">
        <v>215</v>
      </c>
      <c r="G138">
        <v>0</v>
      </c>
      <c r="H138" t="s">
        <v>751</v>
      </c>
      <c r="I138" t="s">
        <v>27715</v>
      </c>
      <c r="J138" t="s">
        <v>27716</v>
      </c>
      <c r="K138" t="s">
        <v>27717</v>
      </c>
      <c r="L138" t="s">
        <v>27718</v>
      </c>
      <c r="M138" t="s">
        <v>27719</v>
      </c>
      <c r="N138" t="s">
        <v>1010</v>
      </c>
      <c r="O138" t="s">
        <v>753</v>
      </c>
      <c r="P138" t="s">
        <v>744</v>
      </c>
      <c r="Q138" t="s">
        <v>745</v>
      </c>
      <c r="R138" t="s">
        <v>640</v>
      </c>
      <c r="S138" t="s">
        <v>27720</v>
      </c>
      <c r="T138" t="s">
        <v>27719</v>
      </c>
    </row>
    <row r="139" spans="1:20" x14ac:dyDescent="0.25">
      <c r="A139" t="s">
        <v>239</v>
      </c>
      <c r="B139" t="s">
        <v>245</v>
      </c>
      <c r="C139">
        <v>139</v>
      </c>
      <c r="D139">
        <v>1</v>
      </c>
      <c r="E139" t="s">
        <v>27721</v>
      </c>
      <c r="F139">
        <v>215</v>
      </c>
      <c r="G139">
        <v>0</v>
      </c>
      <c r="H139" t="s">
        <v>751</v>
      </c>
      <c r="I139" t="s">
        <v>27722</v>
      </c>
      <c r="J139" t="s">
        <v>27723</v>
      </c>
      <c r="K139" t="s">
        <v>992</v>
      </c>
      <c r="L139" t="s">
        <v>27724</v>
      </c>
      <c r="M139" t="s">
        <v>27725</v>
      </c>
      <c r="N139" t="s">
        <v>1010</v>
      </c>
      <c r="O139" t="s">
        <v>753</v>
      </c>
      <c r="P139" t="s">
        <v>744</v>
      </c>
      <c r="Q139" t="s">
        <v>745</v>
      </c>
      <c r="R139" t="s">
        <v>640</v>
      </c>
      <c r="S139" t="s">
        <v>27726</v>
      </c>
      <c r="T139" t="s">
        <v>27725</v>
      </c>
    </row>
    <row r="140" spans="1:20" x14ac:dyDescent="0.25">
      <c r="A140" t="s">
        <v>601</v>
      </c>
      <c r="B140" t="s">
        <v>602</v>
      </c>
      <c r="C140">
        <v>139</v>
      </c>
      <c r="D140">
        <v>1</v>
      </c>
      <c r="E140" t="s">
        <v>27721</v>
      </c>
      <c r="F140">
        <v>215</v>
      </c>
      <c r="G140">
        <v>0</v>
      </c>
      <c r="H140" t="s">
        <v>751</v>
      </c>
      <c r="I140" t="s">
        <v>27722</v>
      </c>
      <c r="J140" t="s">
        <v>27723</v>
      </c>
      <c r="K140" t="s">
        <v>992</v>
      </c>
      <c r="L140" t="s">
        <v>27724</v>
      </c>
      <c r="M140" t="s">
        <v>27725</v>
      </c>
      <c r="N140" t="s">
        <v>1010</v>
      </c>
      <c r="O140" t="s">
        <v>753</v>
      </c>
      <c r="P140" t="s">
        <v>744</v>
      </c>
      <c r="Q140" t="s">
        <v>745</v>
      </c>
      <c r="R140" t="s">
        <v>640</v>
      </c>
      <c r="S140" t="s">
        <v>27726</v>
      </c>
      <c r="T140" t="s">
        <v>27725</v>
      </c>
    </row>
    <row r="141" spans="1:20" x14ac:dyDescent="0.25">
      <c r="A141" t="s">
        <v>18</v>
      </c>
      <c r="B141" t="s">
        <v>19</v>
      </c>
      <c r="C141">
        <v>66.666666666666671</v>
      </c>
      <c r="D141">
        <v>3</v>
      </c>
      <c r="E141" t="s">
        <v>27727</v>
      </c>
      <c r="F141">
        <v>129</v>
      </c>
      <c r="G141">
        <v>0</v>
      </c>
      <c r="H141" t="s">
        <v>649</v>
      </c>
      <c r="I141" t="s">
        <v>724</v>
      </c>
      <c r="J141" t="s">
        <v>27728</v>
      </c>
      <c r="K141" t="s">
        <v>1014</v>
      </c>
      <c r="L141" t="s">
        <v>9413</v>
      </c>
      <c r="M141" t="s">
        <v>27729</v>
      </c>
      <c r="N141" t="s">
        <v>639</v>
      </c>
      <c r="O141" t="s">
        <v>651</v>
      </c>
      <c r="P141" t="s">
        <v>26</v>
      </c>
      <c r="Q141" t="s">
        <v>652</v>
      </c>
      <c r="R141" t="s">
        <v>640</v>
      </c>
      <c r="S141" t="s">
        <v>27730</v>
      </c>
      <c r="T141" t="s">
        <v>27731</v>
      </c>
    </row>
    <row r="142" spans="1:20" x14ac:dyDescent="0.25">
      <c r="A142" t="s">
        <v>22</v>
      </c>
      <c r="B142" t="s">
        <v>27</v>
      </c>
      <c r="C142">
        <v>66.333333333333329</v>
      </c>
      <c r="D142">
        <v>3</v>
      </c>
      <c r="E142" t="s">
        <v>27732</v>
      </c>
      <c r="F142">
        <v>197</v>
      </c>
      <c r="G142">
        <v>0</v>
      </c>
      <c r="H142" t="s">
        <v>637</v>
      </c>
      <c r="I142" t="s">
        <v>27733</v>
      </c>
      <c r="J142" t="s">
        <v>719</v>
      </c>
      <c r="K142" t="s">
        <v>639</v>
      </c>
      <c r="L142" t="s">
        <v>640</v>
      </c>
      <c r="M142" t="s">
        <v>27734</v>
      </c>
      <c r="N142" t="s">
        <v>639</v>
      </c>
      <c r="O142" t="s">
        <v>641</v>
      </c>
      <c r="P142" t="s">
        <v>5</v>
      </c>
      <c r="Q142" t="s">
        <v>642</v>
      </c>
      <c r="R142" t="s">
        <v>640</v>
      </c>
      <c r="S142" t="s">
        <v>27735</v>
      </c>
      <c r="T142" t="s">
        <v>27734</v>
      </c>
    </row>
    <row r="143" spans="1:20" x14ac:dyDescent="0.25">
      <c r="A143" t="s">
        <v>18</v>
      </c>
      <c r="B143" t="s">
        <v>19</v>
      </c>
      <c r="C143">
        <v>66.666666666666671</v>
      </c>
      <c r="D143">
        <v>3</v>
      </c>
      <c r="E143" t="s">
        <v>27736</v>
      </c>
      <c r="F143">
        <v>129</v>
      </c>
      <c r="G143">
        <v>0</v>
      </c>
      <c r="H143" t="s">
        <v>649</v>
      </c>
      <c r="I143" t="s">
        <v>831</v>
      </c>
      <c r="J143" t="s">
        <v>27737</v>
      </c>
      <c r="K143" t="s">
        <v>15719</v>
      </c>
      <c r="L143" t="s">
        <v>836</v>
      </c>
      <c r="M143" t="s">
        <v>27738</v>
      </c>
      <c r="N143" t="s">
        <v>639</v>
      </c>
      <c r="O143" t="s">
        <v>651</v>
      </c>
      <c r="P143" t="s">
        <v>26</v>
      </c>
      <c r="Q143" t="s">
        <v>652</v>
      </c>
      <c r="R143" t="s">
        <v>640</v>
      </c>
      <c r="S143" t="s">
        <v>27739</v>
      </c>
      <c r="T143" t="s">
        <v>27738</v>
      </c>
    </row>
    <row r="144" spans="1:20" x14ac:dyDescent="0.25">
      <c r="A144" t="s">
        <v>147</v>
      </c>
      <c r="B144" t="s">
        <v>148</v>
      </c>
      <c r="C144">
        <v>65</v>
      </c>
      <c r="D144">
        <v>1</v>
      </c>
      <c r="E144" t="s">
        <v>27740</v>
      </c>
      <c r="F144">
        <v>248.83</v>
      </c>
      <c r="G144">
        <v>0</v>
      </c>
      <c r="H144" t="s">
        <v>637</v>
      </c>
      <c r="I144" t="s">
        <v>27741</v>
      </c>
      <c r="J144" t="s">
        <v>697</v>
      </c>
      <c r="K144" t="s">
        <v>639</v>
      </c>
      <c r="L144" t="s">
        <v>640</v>
      </c>
      <c r="M144" t="s">
        <v>27738</v>
      </c>
      <c r="N144" t="s">
        <v>639</v>
      </c>
      <c r="O144" t="s">
        <v>647</v>
      </c>
      <c r="P144" t="s">
        <v>5</v>
      </c>
      <c r="Q144" t="s">
        <v>648</v>
      </c>
      <c r="R144" t="s">
        <v>640</v>
      </c>
      <c r="S144" t="s">
        <v>27742</v>
      </c>
      <c r="T144" t="s">
        <v>27738</v>
      </c>
    </row>
    <row r="145" spans="1:20" x14ac:dyDescent="0.25">
      <c r="A145" t="s">
        <v>22</v>
      </c>
      <c r="B145" t="s">
        <v>27</v>
      </c>
      <c r="C145">
        <v>120</v>
      </c>
      <c r="D145">
        <v>1</v>
      </c>
      <c r="E145" t="s">
        <v>27740</v>
      </c>
      <c r="F145">
        <v>248.83</v>
      </c>
      <c r="G145">
        <v>0</v>
      </c>
      <c r="H145" t="s">
        <v>637</v>
      </c>
      <c r="I145" t="s">
        <v>27741</v>
      </c>
      <c r="J145" t="s">
        <v>697</v>
      </c>
      <c r="K145" t="s">
        <v>639</v>
      </c>
      <c r="L145" t="s">
        <v>640</v>
      </c>
      <c r="M145" t="s">
        <v>27738</v>
      </c>
      <c r="N145" t="s">
        <v>639</v>
      </c>
      <c r="O145" t="s">
        <v>647</v>
      </c>
      <c r="P145" t="s">
        <v>5</v>
      </c>
      <c r="Q145" t="s">
        <v>648</v>
      </c>
      <c r="R145" t="s">
        <v>640</v>
      </c>
      <c r="S145" t="s">
        <v>27742</v>
      </c>
      <c r="T145" t="s">
        <v>27738</v>
      </c>
    </row>
    <row r="146" spans="1:20" x14ac:dyDescent="0.25">
      <c r="A146" t="s">
        <v>101</v>
      </c>
      <c r="B146" t="s">
        <v>12585</v>
      </c>
      <c r="C146">
        <v>120</v>
      </c>
      <c r="D146">
        <v>1</v>
      </c>
      <c r="E146" t="s">
        <v>27740</v>
      </c>
      <c r="F146">
        <v>248.83</v>
      </c>
      <c r="G146">
        <v>0</v>
      </c>
      <c r="H146" t="s">
        <v>637</v>
      </c>
      <c r="I146" t="s">
        <v>27741</v>
      </c>
      <c r="J146" t="s">
        <v>697</v>
      </c>
      <c r="K146" t="s">
        <v>639</v>
      </c>
      <c r="L146" t="s">
        <v>640</v>
      </c>
      <c r="M146" t="s">
        <v>27738</v>
      </c>
      <c r="N146" t="s">
        <v>639</v>
      </c>
      <c r="O146" t="s">
        <v>647</v>
      </c>
      <c r="P146" t="s">
        <v>5</v>
      </c>
      <c r="Q146" t="s">
        <v>648</v>
      </c>
      <c r="R146" t="s">
        <v>640</v>
      </c>
      <c r="S146" t="s">
        <v>27742</v>
      </c>
      <c r="T146" t="s">
        <v>27738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27743</v>
      </c>
      <c r="F147">
        <v>200</v>
      </c>
      <c r="G147">
        <v>0</v>
      </c>
      <c r="H147" t="s">
        <v>637</v>
      </c>
      <c r="I147" t="s">
        <v>27744</v>
      </c>
      <c r="J147" t="s">
        <v>719</v>
      </c>
      <c r="K147" t="s">
        <v>639</v>
      </c>
      <c r="L147" t="s">
        <v>640</v>
      </c>
      <c r="M147" t="s">
        <v>27745</v>
      </c>
      <c r="N147" t="s">
        <v>639</v>
      </c>
      <c r="O147" t="s">
        <v>641</v>
      </c>
      <c r="P147" t="s">
        <v>5</v>
      </c>
      <c r="Q147" t="s">
        <v>642</v>
      </c>
      <c r="R147" t="s">
        <v>640</v>
      </c>
      <c r="S147" t="s">
        <v>27746</v>
      </c>
      <c r="T147" t="s">
        <v>27745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27747</v>
      </c>
      <c r="F148">
        <v>200</v>
      </c>
      <c r="G148">
        <v>0</v>
      </c>
      <c r="H148" t="s">
        <v>637</v>
      </c>
      <c r="I148" t="s">
        <v>1070</v>
      </c>
      <c r="J148" t="s">
        <v>732</v>
      </c>
      <c r="K148" t="s">
        <v>639</v>
      </c>
      <c r="L148" t="s">
        <v>640</v>
      </c>
      <c r="M148" t="s">
        <v>27748</v>
      </c>
      <c r="N148" t="s">
        <v>639</v>
      </c>
      <c r="O148" t="s">
        <v>641</v>
      </c>
      <c r="P148" t="s">
        <v>5</v>
      </c>
      <c r="Q148" t="s">
        <v>642</v>
      </c>
      <c r="R148" t="s">
        <v>640</v>
      </c>
      <c r="S148" t="s">
        <v>27749</v>
      </c>
      <c r="T148" t="s">
        <v>27748</v>
      </c>
    </row>
    <row r="149" spans="1:20" x14ac:dyDescent="0.25">
      <c r="A149" t="s">
        <v>22</v>
      </c>
      <c r="B149" t="s">
        <v>27</v>
      </c>
      <c r="C149">
        <v>80</v>
      </c>
      <c r="D149">
        <v>1</v>
      </c>
      <c r="E149" t="s">
        <v>27750</v>
      </c>
      <c r="F149">
        <v>80</v>
      </c>
      <c r="G149">
        <v>0</v>
      </c>
      <c r="H149" t="s">
        <v>649</v>
      </c>
      <c r="I149" t="s">
        <v>9372</v>
      </c>
      <c r="J149" t="s">
        <v>27751</v>
      </c>
      <c r="K149" t="s">
        <v>27752</v>
      </c>
      <c r="L149" t="s">
        <v>4957</v>
      </c>
      <c r="M149" t="s">
        <v>27729</v>
      </c>
      <c r="N149" t="s">
        <v>639</v>
      </c>
      <c r="O149" t="s">
        <v>651</v>
      </c>
      <c r="P149" t="s">
        <v>26</v>
      </c>
      <c r="Q149" t="s">
        <v>652</v>
      </c>
      <c r="R149" t="s">
        <v>640</v>
      </c>
      <c r="S149" t="s">
        <v>27753</v>
      </c>
      <c r="T149" t="s">
        <v>27754</v>
      </c>
    </row>
    <row r="150" spans="1:20" x14ac:dyDescent="0.25">
      <c r="A150" t="s">
        <v>240</v>
      </c>
      <c r="B150" t="s">
        <v>2885</v>
      </c>
      <c r="C150">
        <v>98.13</v>
      </c>
      <c r="D150">
        <v>1</v>
      </c>
      <c r="E150" t="s">
        <v>27755</v>
      </c>
      <c r="F150">
        <v>670.3</v>
      </c>
      <c r="G150">
        <v>81.5</v>
      </c>
      <c r="H150" t="s">
        <v>649</v>
      </c>
      <c r="I150" t="s">
        <v>27756</v>
      </c>
      <c r="J150" t="s">
        <v>27757</v>
      </c>
      <c r="K150" t="s">
        <v>20677</v>
      </c>
      <c r="L150" t="s">
        <v>27758</v>
      </c>
      <c r="M150" t="s">
        <v>27759</v>
      </c>
      <c r="N150" t="s">
        <v>639</v>
      </c>
      <c r="O150" t="s">
        <v>678</v>
      </c>
      <c r="P150" t="s">
        <v>23</v>
      </c>
      <c r="Q150" t="s">
        <v>679</v>
      </c>
      <c r="R150" t="s">
        <v>640</v>
      </c>
      <c r="S150" t="s">
        <v>27760</v>
      </c>
      <c r="T150" t="s">
        <v>27759</v>
      </c>
    </row>
    <row r="151" spans="1:20" x14ac:dyDescent="0.25">
      <c r="A151" t="s">
        <v>601</v>
      </c>
      <c r="B151" t="s">
        <v>2885</v>
      </c>
      <c r="C151">
        <v>98.14</v>
      </c>
      <c r="D151">
        <v>1</v>
      </c>
      <c r="E151" t="s">
        <v>27755</v>
      </c>
      <c r="F151">
        <v>670.3</v>
      </c>
      <c r="G151">
        <v>81.5</v>
      </c>
      <c r="H151" t="s">
        <v>649</v>
      </c>
      <c r="I151" t="s">
        <v>27756</v>
      </c>
      <c r="J151" t="s">
        <v>27757</v>
      </c>
      <c r="K151" t="s">
        <v>20677</v>
      </c>
      <c r="L151" t="s">
        <v>27758</v>
      </c>
      <c r="M151" t="s">
        <v>27759</v>
      </c>
      <c r="N151" t="s">
        <v>639</v>
      </c>
      <c r="O151" t="s">
        <v>678</v>
      </c>
      <c r="P151" t="s">
        <v>23</v>
      </c>
      <c r="Q151" t="s">
        <v>679</v>
      </c>
      <c r="R151" t="s">
        <v>640</v>
      </c>
      <c r="S151" t="s">
        <v>27760</v>
      </c>
      <c r="T151" t="s">
        <v>27759</v>
      </c>
    </row>
    <row r="152" spans="1:20" x14ac:dyDescent="0.25">
      <c r="A152" t="s">
        <v>241</v>
      </c>
      <c r="B152" t="s">
        <v>2885</v>
      </c>
      <c r="C152">
        <v>98.14</v>
      </c>
      <c r="D152">
        <v>1</v>
      </c>
      <c r="E152" t="s">
        <v>27755</v>
      </c>
      <c r="F152">
        <v>670.3</v>
      </c>
      <c r="G152">
        <v>81.5</v>
      </c>
      <c r="H152" t="s">
        <v>649</v>
      </c>
      <c r="I152" t="s">
        <v>27756</v>
      </c>
      <c r="J152" t="s">
        <v>27757</v>
      </c>
      <c r="K152" t="s">
        <v>20677</v>
      </c>
      <c r="L152" t="s">
        <v>27758</v>
      </c>
      <c r="M152" t="s">
        <v>27759</v>
      </c>
      <c r="N152" t="s">
        <v>639</v>
      </c>
      <c r="O152" t="s">
        <v>678</v>
      </c>
      <c r="P152" t="s">
        <v>23</v>
      </c>
      <c r="Q152" t="s">
        <v>679</v>
      </c>
      <c r="R152" t="s">
        <v>640</v>
      </c>
      <c r="S152" t="s">
        <v>27760</v>
      </c>
      <c r="T152" t="s">
        <v>27759</v>
      </c>
    </row>
    <row r="153" spans="1:20" x14ac:dyDescent="0.25">
      <c r="A153" t="s">
        <v>241</v>
      </c>
      <c r="B153" t="s">
        <v>2885</v>
      </c>
      <c r="C153">
        <v>98.13</v>
      </c>
      <c r="D153">
        <v>1</v>
      </c>
      <c r="E153" t="s">
        <v>27755</v>
      </c>
      <c r="F153">
        <v>670.3</v>
      </c>
      <c r="G153">
        <v>81.5</v>
      </c>
      <c r="H153" t="s">
        <v>649</v>
      </c>
      <c r="I153" t="s">
        <v>27756</v>
      </c>
      <c r="J153" t="s">
        <v>27757</v>
      </c>
      <c r="K153" t="s">
        <v>20677</v>
      </c>
      <c r="L153" t="s">
        <v>27758</v>
      </c>
      <c r="M153" t="s">
        <v>27759</v>
      </c>
      <c r="N153" t="s">
        <v>639</v>
      </c>
      <c r="O153" t="s">
        <v>678</v>
      </c>
      <c r="P153" t="s">
        <v>23</v>
      </c>
      <c r="Q153" t="s">
        <v>679</v>
      </c>
      <c r="R153" t="s">
        <v>640</v>
      </c>
      <c r="S153" t="s">
        <v>27760</v>
      </c>
      <c r="T153" t="s">
        <v>27759</v>
      </c>
    </row>
    <row r="154" spans="1:20" x14ac:dyDescent="0.25">
      <c r="A154" t="s">
        <v>239</v>
      </c>
      <c r="B154" t="s">
        <v>2885</v>
      </c>
      <c r="C154">
        <v>98.13</v>
      </c>
      <c r="D154">
        <v>2</v>
      </c>
      <c r="E154" t="s">
        <v>27755</v>
      </c>
      <c r="F154">
        <v>670.3</v>
      </c>
      <c r="G154">
        <v>81.5</v>
      </c>
      <c r="H154" t="s">
        <v>649</v>
      </c>
      <c r="I154" t="s">
        <v>27756</v>
      </c>
      <c r="J154" t="s">
        <v>27757</v>
      </c>
      <c r="K154" t="s">
        <v>20677</v>
      </c>
      <c r="L154" t="s">
        <v>27758</v>
      </c>
      <c r="M154" t="s">
        <v>27759</v>
      </c>
      <c r="N154" t="s">
        <v>639</v>
      </c>
      <c r="O154" t="s">
        <v>678</v>
      </c>
      <c r="P154" t="s">
        <v>23</v>
      </c>
      <c r="Q154" t="s">
        <v>679</v>
      </c>
      <c r="R154" t="s">
        <v>640</v>
      </c>
      <c r="S154" t="s">
        <v>27760</v>
      </c>
      <c r="T154" t="s">
        <v>27759</v>
      </c>
    </row>
    <row r="155" spans="1:20" x14ac:dyDescent="0.25">
      <c r="A155" t="s">
        <v>22</v>
      </c>
      <c r="B155" t="s">
        <v>27</v>
      </c>
      <c r="C155">
        <v>66.333333333333329</v>
      </c>
      <c r="D155">
        <v>3</v>
      </c>
      <c r="E155" t="s">
        <v>27761</v>
      </c>
      <c r="F155">
        <v>197</v>
      </c>
      <c r="G155">
        <v>0</v>
      </c>
      <c r="H155" t="s">
        <v>637</v>
      </c>
      <c r="I155" t="s">
        <v>4406</v>
      </c>
      <c r="J155" t="s">
        <v>699</v>
      </c>
      <c r="K155" t="s">
        <v>639</v>
      </c>
      <c r="L155" t="s">
        <v>640</v>
      </c>
      <c r="M155" t="s">
        <v>27762</v>
      </c>
      <c r="N155" t="s">
        <v>639</v>
      </c>
      <c r="O155" t="s">
        <v>647</v>
      </c>
      <c r="P155" t="s">
        <v>5</v>
      </c>
      <c r="Q155" t="s">
        <v>648</v>
      </c>
      <c r="R155" t="s">
        <v>640</v>
      </c>
      <c r="S155" t="s">
        <v>27763</v>
      </c>
      <c r="T155" t="s">
        <v>27762</v>
      </c>
    </row>
    <row r="156" spans="1:20" x14ac:dyDescent="0.25">
      <c r="A156" t="s">
        <v>22</v>
      </c>
      <c r="B156" t="s">
        <v>27</v>
      </c>
      <c r="C156">
        <v>66.333333333333329</v>
      </c>
      <c r="D156">
        <v>6</v>
      </c>
      <c r="E156" t="s">
        <v>27764</v>
      </c>
      <c r="F156">
        <v>394</v>
      </c>
      <c r="G156">
        <v>0</v>
      </c>
      <c r="H156" t="s">
        <v>637</v>
      </c>
      <c r="I156" t="s">
        <v>5560</v>
      </c>
      <c r="J156" t="s">
        <v>727</v>
      </c>
      <c r="K156" t="s">
        <v>639</v>
      </c>
      <c r="L156" t="s">
        <v>640</v>
      </c>
      <c r="M156" t="s">
        <v>27765</v>
      </c>
      <c r="N156" t="s">
        <v>639</v>
      </c>
      <c r="O156" t="s">
        <v>641</v>
      </c>
      <c r="P156" t="s">
        <v>5</v>
      </c>
      <c r="Q156" t="s">
        <v>642</v>
      </c>
      <c r="R156" t="s">
        <v>640</v>
      </c>
      <c r="S156" t="s">
        <v>27766</v>
      </c>
      <c r="T156" t="s">
        <v>27765</v>
      </c>
    </row>
    <row r="157" spans="1:20" x14ac:dyDescent="0.25">
      <c r="A157" t="s">
        <v>14</v>
      </c>
      <c r="B157" t="s">
        <v>15</v>
      </c>
      <c r="C157">
        <v>50</v>
      </c>
      <c r="D157">
        <v>5</v>
      </c>
      <c r="E157" t="s">
        <v>27767</v>
      </c>
      <c r="F157">
        <v>245</v>
      </c>
      <c r="G157">
        <v>0</v>
      </c>
      <c r="H157" t="s">
        <v>649</v>
      </c>
      <c r="I157" t="s">
        <v>831</v>
      </c>
      <c r="J157" t="s">
        <v>27768</v>
      </c>
      <c r="K157" t="s">
        <v>4372</v>
      </c>
      <c r="L157" t="s">
        <v>891</v>
      </c>
      <c r="M157" t="s">
        <v>27765</v>
      </c>
      <c r="N157" t="s">
        <v>639</v>
      </c>
      <c r="O157" t="s">
        <v>651</v>
      </c>
      <c r="P157" t="s">
        <v>26</v>
      </c>
      <c r="Q157" t="s">
        <v>652</v>
      </c>
      <c r="R157" t="s">
        <v>640</v>
      </c>
      <c r="S157" t="s">
        <v>27769</v>
      </c>
      <c r="T157" t="s">
        <v>27765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27770</v>
      </c>
      <c r="F158">
        <v>200</v>
      </c>
      <c r="G158">
        <v>0</v>
      </c>
      <c r="H158" t="s">
        <v>637</v>
      </c>
      <c r="I158" t="s">
        <v>27771</v>
      </c>
      <c r="J158" t="s">
        <v>638</v>
      </c>
      <c r="K158" t="s">
        <v>639</v>
      </c>
      <c r="L158" t="s">
        <v>640</v>
      </c>
      <c r="M158" t="s">
        <v>27772</v>
      </c>
      <c r="N158" t="s">
        <v>639</v>
      </c>
      <c r="O158" t="s">
        <v>647</v>
      </c>
      <c r="P158" t="s">
        <v>5</v>
      </c>
      <c r="Q158" t="s">
        <v>648</v>
      </c>
      <c r="R158" t="s">
        <v>640</v>
      </c>
      <c r="S158" t="s">
        <v>27773</v>
      </c>
      <c r="T158" t="s">
        <v>27774</v>
      </c>
    </row>
    <row r="159" spans="1:20" x14ac:dyDescent="0.25">
      <c r="A159" t="s">
        <v>22</v>
      </c>
      <c r="B159" t="s">
        <v>27</v>
      </c>
      <c r="C159">
        <v>80</v>
      </c>
      <c r="D159">
        <v>1</v>
      </c>
      <c r="E159" t="s">
        <v>27775</v>
      </c>
      <c r="F159">
        <v>80</v>
      </c>
      <c r="G159">
        <v>0</v>
      </c>
      <c r="H159" t="s">
        <v>649</v>
      </c>
      <c r="I159" t="s">
        <v>18141</v>
      </c>
      <c r="J159" t="s">
        <v>20031</v>
      </c>
      <c r="K159" t="s">
        <v>20032</v>
      </c>
      <c r="L159" t="s">
        <v>967</v>
      </c>
      <c r="M159" t="s">
        <v>27759</v>
      </c>
      <c r="N159" t="s">
        <v>639</v>
      </c>
      <c r="O159" t="s">
        <v>651</v>
      </c>
      <c r="P159" t="s">
        <v>26</v>
      </c>
      <c r="Q159" t="s">
        <v>652</v>
      </c>
      <c r="R159" t="s">
        <v>640</v>
      </c>
      <c r="S159" t="s">
        <v>27776</v>
      </c>
      <c r="T159" t="s">
        <v>27777</v>
      </c>
    </row>
    <row r="160" spans="1:20" x14ac:dyDescent="0.25">
      <c r="A160" t="s">
        <v>22</v>
      </c>
      <c r="B160" t="s">
        <v>27</v>
      </c>
      <c r="C160">
        <v>66.333333333333329</v>
      </c>
      <c r="D160">
        <v>3</v>
      </c>
      <c r="E160" t="s">
        <v>27778</v>
      </c>
      <c r="F160">
        <v>197</v>
      </c>
      <c r="G160">
        <v>0</v>
      </c>
      <c r="H160" t="s">
        <v>637</v>
      </c>
      <c r="I160" t="s">
        <v>27779</v>
      </c>
      <c r="J160" t="s">
        <v>27780</v>
      </c>
      <c r="K160" t="s">
        <v>639</v>
      </c>
      <c r="L160" t="s">
        <v>640</v>
      </c>
      <c r="M160" t="s">
        <v>27781</v>
      </c>
      <c r="N160" t="s">
        <v>639</v>
      </c>
      <c r="O160" t="s">
        <v>641</v>
      </c>
      <c r="P160" t="s">
        <v>5</v>
      </c>
      <c r="Q160" t="s">
        <v>642</v>
      </c>
      <c r="R160" t="s">
        <v>640</v>
      </c>
      <c r="S160" t="s">
        <v>27782</v>
      </c>
      <c r="T160" t="s">
        <v>27781</v>
      </c>
    </row>
    <row r="161" spans="1:20" x14ac:dyDescent="0.25">
      <c r="A161" t="s">
        <v>22</v>
      </c>
      <c r="B161" t="s">
        <v>27</v>
      </c>
      <c r="C161">
        <v>66.333333333333329</v>
      </c>
      <c r="D161">
        <v>3</v>
      </c>
      <c r="E161" t="s">
        <v>27783</v>
      </c>
      <c r="F161">
        <v>197</v>
      </c>
      <c r="G161">
        <v>0</v>
      </c>
      <c r="H161" t="s">
        <v>637</v>
      </c>
      <c r="I161" t="s">
        <v>23360</v>
      </c>
      <c r="J161" t="s">
        <v>689</v>
      </c>
      <c r="K161" t="s">
        <v>639</v>
      </c>
      <c r="L161" t="s">
        <v>640</v>
      </c>
      <c r="M161" t="s">
        <v>27784</v>
      </c>
      <c r="N161" t="s">
        <v>639</v>
      </c>
      <c r="O161" t="s">
        <v>641</v>
      </c>
      <c r="P161" t="s">
        <v>5</v>
      </c>
      <c r="Q161" t="s">
        <v>642</v>
      </c>
      <c r="R161" t="s">
        <v>640</v>
      </c>
      <c r="S161" t="s">
        <v>27785</v>
      </c>
      <c r="T161" t="s">
        <v>27784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27786</v>
      </c>
      <c r="F162">
        <v>200</v>
      </c>
      <c r="G162">
        <v>0</v>
      </c>
      <c r="H162" t="s">
        <v>637</v>
      </c>
      <c r="I162" t="s">
        <v>27787</v>
      </c>
      <c r="J162" t="s">
        <v>645</v>
      </c>
      <c r="K162" t="s">
        <v>639</v>
      </c>
      <c r="L162" t="s">
        <v>640</v>
      </c>
      <c r="M162" t="s">
        <v>27788</v>
      </c>
      <c r="N162" t="s">
        <v>639</v>
      </c>
      <c r="O162" t="s">
        <v>641</v>
      </c>
      <c r="P162" t="s">
        <v>5</v>
      </c>
      <c r="Q162" t="s">
        <v>642</v>
      </c>
      <c r="R162" t="s">
        <v>640</v>
      </c>
      <c r="S162" t="s">
        <v>27789</v>
      </c>
      <c r="T162" t="s">
        <v>27790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27791</v>
      </c>
      <c r="F163">
        <v>100</v>
      </c>
      <c r="G163">
        <v>0</v>
      </c>
      <c r="H163" t="s">
        <v>637</v>
      </c>
      <c r="I163" t="s">
        <v>4314</v>
      </c>
      <c r="J163" t="s">
        <v>686</v>
      </c>
      <c r="K163" t="s">
        <v>639</v>
      </c>
      <c r="L163" t="s">
        <v>640</v>
      </c>
      <c r="M163" t="s">
        <v>27792</v>
      </c>
      <c r="N163" t="s">
        <v>639</v>
      </c>
      <c r="O163" t="s">
        <v>647</v>
      </c>
      <c r="P163" t="s">
        <v>5</v>
      </c>
      <c r="Q163" t="s">
        <v>648</v>
      </c>
      <c r="R163" t="s">
        <v>640</v>
      </c>
      <c r="S163" t="s">
        <v>27793</v>
      </c>
      <c r="T163" t="s">
        <v>27792</v>
      </c>
    </row>
    <row r="164" spans="1:20" x14ac:dyDescent="0.25">
      <c r="A164" t="s">
        <v>22</v>
      </c>
      <c r="B164" t="s">
        <v>27</v>
      </c>
      <c r="C164">
        <v>66.333333333333329</v>
      </c>
      <c r="D164">
        <v>6</v>
      </c>
      <c r="E164" t="s">
        <v>27794</v>
      </c>
      <c r="F164">
        <v>394</v>
      </c>
      <c r="G164">
        <v>0</v>
      </c>
      <c r="H164" t="s">
        <v>637</v>
      </c>
      <c r="I164" t="s">
        <v>27795</v>
      </c>
      <c r="J164" t="s">
        <v>646</v>
      </c>
      <c r="K164" t="s">
        <v>639</v>
      </c>
      <c r="L164" t="s">
        <v>640</v>
      </c>
      <c r="M164" t="s">
        <v>27796</v>
      </c>
      <c r="N164" t="s">
        <v>639</v>
      </c>
      <c r="O164" t="s">
        <v>641</v>
      </c>
      <c r="P164" t="s">
        <v>5</v>
      </c>
      <c r="Q164" t="s">
        <v>642</v>
      </c>
      <c r="R164" t="s">
        <v>640</v>
      </c>
      <c r="S164" t="s">
        <v>27797</v>
      </c>
      <c r="T164" t="s">
        <v>27796</v>
      </c>
    </row>
    <row r="165" spans="1:20" x14ac:dyDescent="0.25">
      <c r="A165" t="s">
        <v>22</v>
      </c>
      <c r="B165" t="s">
        <v>27</v>
      </c>
      <c r="C165">
        <v>66.333333333333329</v>
      </c>
      <c r="D165">
        <v>3</v>
      </c>
      <c r="E165" t="s">
        <v>27798</v>
      </c>
      <c r="F165">
        <v>197</v>
      </c>
      <c r="G165">
        <v>0</v>
      </c>
      <c r="H165" t="s">
        <v>637</v>
      </c>
      <c r="I165" t="s">
        <v>27799</v>
      </c>
      <c r="J165" t="s">
        <v>721</v>
      </c>
      <c r="K165" t="s">
        <v>639</v>
      </c>
      <c r="L165" t="s">
        <v>640</v>
      </c>
      <c r="M165" t="s">
        <v>27800</v>
      </c>
      <c r="N165" t="s">
        <v>639</v>
      </c>
      <c r="O165" t="s">
        <v>641</v>
      </c>
      <c r="P165" t="s">
        <v>5</v>
      </c>
      <c r="Q165" t="s">
        <v>642</v>
      </c>
      <c r="R165" t="s">
        <v>27801</v>
      </c>
      <c r="S165" t="s">
        <v>27802</v>
      </c>
      <c r="T165" t="s">
        <v>27800</v>
      </c>
    </row>
    <row r="166" spans="1:20" x14ac:dyDescent="0.25">
      <c r="A166" t="s">
        <v>516</v>
      </c>
      <c r="B166" t="s">
        <v>120</v>
      </c>
      <c r="C166">
        <v>75</v>
      </c>
      <c r="D166">
        <v>2</v>
      </c>
      <c r="E166" t="s">
        <v>27803</v>
      </c>
      <c r="F166">
        <v>282</v>
      </c>
      <c r="G166">
        <v>132</v>
      </c>
      <c r="H166" t="s">
        <v>649</v>
      </c>
      <c r="I166" t="s">
        <v>26504</v>
      </c>
      <c r="J166" t="s">
        <v>27804</v>
      </c>
      <c r="K166" t="s">
        <v>15001</v>
      </c>
      <c r="L166" t="s">
        <v>10916</v>
      </c>
      <c r="M166" t="s">
        <v>27805</v>
      </c>
      <c r="N166" t="s">
        <v>639</v>
      </c>
      <c r="O166" t="s">
        <v>651</v>
      </c>
      <c r="P166" t="s">
        <v>26</v>
      </c>
      <c r="Q166" t="s">
        <v>652</v>
      </c>
      <c r="R166" t="s">
        <v>640</v>
      </c>
      <c r="S166" t="s">
        <v>27806</v>
      </c>
      <c r="T166" t="s">
        <v>27807</v>
      </c>
    </row>
    <row r="167" spans="1:20" x14ac:dyDescent="0.25">
      <c r="A167" t="s">
        <v>22</v>
      </c>
      <c r="B167" t="s">
        <v>27</v>
      </c>
      <c r="C167">
        <v>66.333333333333329</v>
      </c>
      <c r="D167">
        <v>15</v>
      </c>
      <c r="E167" t="s">
        <v>27808</v>
      </c>
      <c r="F167">
        <v>985</v>
      </c>
      <c r="G167">
        <v>0</v>
      </c>
      <c r="H167" t="s">
        <v>637</v>
      </c>
      <c r="I167" t="s">
        <v>23755</v>
      </c>
      <c r="J167" t="s">
        <v>653</v>
      </c>
      <c r="K167" t="s">
        <v>639</v>
      </c>
      <c r="L167" t="s">
        <v>640</v>
      </c>
      <c r="M167" t="s">
        <v>27809</v>
      </c>
      <c r="N167" t="s">
        <v>639</v>
      </c>
      <c r="O167" t="s">
        <v>641</v>
      </c>
      <c r="P167" t="s">
        <v>5</v>
      </c>
      <c r="Q167" t="s">
        <v>642</v>
      </c>
      <c r="R167" t="s">
        <v>640</v>
      </c>
      <c r="S167" t="s">
        <v>27810</v>
      </c>
      <c r="T167" t="s">
        <v>27809</v>
      </c>
    </row>
    <row r="168" spans="1:20" x14ac:dyDescent="0.25">
      <c r="A168" t="s">
        <v>18</v>
      </c>
      <c r="B168" t="s">
        <v>19</v>
      </c>
      <c r="C168">
        <v>66.666666666666671</v>
      </c>
      <c r="D168">
        <v>3</v>
      </c>
      <c r="E168" t="s">
        <v>27811</v>
      </c>
      <c r="F168">
        <v>100</v>
      </c>
      <c r="G168">
        <v>0</v>
      </c>
      <c r="H168" t="s">
        <v>637</v>
      </c>
      <c r="I168" t="s">
        <v>27812</v>
      </c>
      <c r="J168" t="s">
        <v>719</v>
      </c>
      <c r="K168" t="s">
        <v>639</v>
      </c>
      <c r="L168" t="s">
        <v>640</v>
      </c>
      <c r="M168" t="s">
        <v>27813</v>
      </c>
      <c r="N168" t="s">
        <v>639</v>
      </c>
      <c r="O168" t="s">
        <v>647</v>
      </c>
      <c r="P168" t="s">
        <v>5</v>
      </c>
      <c r="Q168" t="s">
        <v>648</v>
      </c>
      <c r="R168" t="s">
        <v>640</v>
      </c>
      <c r="S168" t="s">
        <v>27814</v>
      </c>
      <c r="T168" t="s">
        <v>27815</v>
      </c>
    </row>
    <row r="169" spans="1:20" x14ac:dyDescent="0.25">
      <c r="A169" t="s">
        <v>18</v>
      </c>
      <c r="B169" t="s">
        <v>19</v>
      </c>
      <c r="C169">
        <v>66.666666666666671</v>
      </c>
      <c r="D169">
        <v>3</v>
      </c>
      <c r="E169" t="s">
        <v>27816</v>
      </c>
      <c r="F169">
        <v>100</v>
      </c>
      <c r="G169">
        <v>0</v>
      </c>
      <c r="H169" t="s">
        <v>637</v>
      </c>
      <c r="I169" t="s">
        <v>27812</v>
      </c>
      <c r="J169" t="s">
        <v>719</v>
      </c>
      <c r="K169" t="s">
        <v>639</v>
      </c>
      <c r="L169" t="s">
        <v>640</v>
      </c>
      <c r="M169" t="s">
        <v>27815</v>
      </c>
      <c r="N169" t="s">
        <v>639</v>
      </c>
      <c r="O169" t="s">
        <v>647</v>
      </c>
      <c r="P169" t="s">
        <v>5</v>
      </c>
      <c r="Q169" t="s">
        <v>648</v>
      </c>
      <c r="R169" t="s">
        <v>640</v>
      </c>
      <c r="S169" t="s">
        <v>27817</v>
      </c>
      <c r="T169" t="s">
        <v>27815</v>
      </c>
    </row>
    <row r="170" spans="1:20" x14ac:dyDescent="0.25">
      <c r="A170" t="s">
        <v>72</v>
      </c>
      <c r="B170" t="s">
        <v>799</v>
      </c>
      <c r="C170">
        <v>150</v>
      </c>
      <c r="D170">
        <v>1</v>
      </c>
      <c r="E170" t="s">
        <v>27818</v>
      </c>
      <c r="F170">
        <v>319</v>
      </c>
      <c r="G170">
        <v>19</v>
      </c>
      <c r="H170" t="s">
        <v>637</v>
      </c>
      <c r="I170" t="s">
        <v>15279</v>
      </c>
      <c r="J170" t="s">
        <v>655</v>
      </c>
      <c r="K170" t="s">
        <v>639</v>
      </c>
      <c r="L170" t="s">
        <v>640</v>
      </c>
      <c r="M170" t="s">
        <v>27819</v>
      </c>
      <c r="N170" t="s">
        <v>639</v>
      </c>
      <c r="O170" t="s">
        <v>641</v>
      </c>
      <c r="P170" t="s">
        <v>5</v>
      </c>
      <c r="Q170" t="s">
        <v>642</v>
      </c>
      <c r="R170" t="s">
        <v>640</v>
      </c>
      <c r="S170" t="s">
        <v>27820</v>
      </c>
      <c r="T170" t="s">
        <v>27819</v>
      </c>
    </row>
    <row r="171" spans="1:20" x14ac:dyDescent="0.25">
      <c r="A171" t="s">
        <v>72</v>
      </c>
      <c r="B171" t="s">
        <v>799</v>
      </c>
      <c r="C171">
        <v>150</v>
      </c>
      <c r="D171">
        <v>2</v>
      </c>
      <c r="E171" t="s">
        <v>27818</v>
      </c>
      <c r="F171">
        <v>319</v>
      </c>
      <c r="G171">
        <v>19</v>
      </c>
      <c r="H171" t="s">
        <v>637</v>
      </c>
      <c r="I171" t="s">
        <v>15279</v>
      </c>
      <c r="J171" t="s">
        <v>655</v>
      </c>
      <c r="K171" t="s">
        <v>639</v>
      </c>
      <c r="L171" t="s">
        <v>640</v>
      </c>
      <c r="M171" t="s">
        <v>27819</v>
      </c>
      <c r="N171" t="s">
        <v>639</v>
      </c>
      <c r="O171" t="s">
        <v>641</v>
      </c>
      <c r="P171" t="s">
        <v>5</v>
      </c>
      <c r="Q171" t="s">
        <v>642</v>
      </c>
      <c r="R171" t="s">
        <v>640</v>
      </c>
      <c r="S171" t="s">
        <v>27820</v>
      </c>
      <c r="T171" t="s">
        <v>27819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27821</v>
      </c>
      <c r="F172">
        <v>200</v>
      </c>
      <c r="G172">
        <v>0</v>
      </c>
      <c r="H172" t="s">
        <v>637</v>
      </c>
      <c r="I172" t="s">
        <v>27822</v>
      </c>
      <c r="J172" t="s">
        <v>646</v>
      </c>
      <c r="K172" t="s">
        <v>639</v>
      </c>
      <c r="L172" t="s">
        <v>640</v>
      </c>
      <c r="M172" t="s">
        <v>27823</v>
      </c>
      <c r="N172" t="s">
        <v>639</v>
      </c>
      <c r="O172" t="s">
        <v>647</v>
      </c>
      <c r="P172" t="s">
        <v>5</v>
      </c>
      <c r="Q172" t="s">
        <v>648</v>
      </c>
      <c r="R172" t="s">
        <v>640</v>
      </c>
      <c r="S172" t="s">
        <v>27824</v>
      </c>
      <c r="T172" t="s">
        <v>27823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27825</v>
      </c>
      <c r="F173">
        <v>200</v>
      </c>
      <c r="G173">
        <v>0</v>
      </c>
      <c r="H173" t="s">
        <v>637</v>
      </c>
      <c r="I173" t="s">
        <v>27826</v>
      </c>
      <c r="J173" t="s">
        <v>669</v>
      </c>
      <c r="K173" t="s">
        <v>639</v>
      </c>
      <c r="L173" t="s">
        <v>640</v>
      </c>
      <c r="M173" t="s">
        <v>27827</v>
      </c>
      <c r="N173" t="s">
        <v>639</v>
      </c>
      <c r="O173" t="s">
        <v>647</v>
      </c>
      <c r="P173" t="s">
        <v>5</v>
      </c>
      <c r="Q173" t="s">
        <v>648</v>
      </c>
      <c r="R173" t="s">
        <v>640</v>
      </c>
      <c r="S173" t="s">
        <v>27828</v>
      </c>
      <c r="T173" t="s">
        <v>27827</v>
      </c>
    </row>
    <row r="174" spans="1:20" x14ac:dyDescent="0.25">
      <c r="A174" t="s">
        <v>22</v>
      </c>
      <c r="B174" t="s">
        <v>27</v>
      </c>
      <c r="C174">
        <v>0</v>
      </c>
      <c r="D174">
        <v>1</v>
      </c>
      <c r="E174" t="s">
        <v>27829</v>
      </c>
      <c r="F174">
        <v>0</v>
      </c>
      <c r="G174">
        <v>0</v>
      </c>
      <c r="H174" t="s">
        <v>649</v>
      </c>
      <c r="I174" t="s">
        <v>27830</v>
      </c>
      <c r="J174" t="s">
        <v>27831</v>
      </c>
      <c r="K174" t="s">
        <v>903</v>
      </c>
      <c r="L174" t="s">
        <v>27832</v>
      </c>
      <c r="M174" t="s">
        <v>27833</v>
      </c>
      <c r="N174" t="s">
        <v>1010</v>
      </c>
      <c r="O174" t="s">
        <v>743</v>
      </c>
      <c r="P174" t="s">
        <v>744</v>
      </c>
      <c r="Q174" t="s">
        <v>745</v>
      </c>
      <c r="R174" t="s">
        <v>27834</v>
      </c>
      <c r="S174" t="s">
        <v>27835</v>
      </c>
      <c r="T174" t="s">
        <v>27833</v>
      </c>
    </row>
    <row r="175" spans="1:20" x14ac:dyDescent="0.25">
      <c r="A175" t="s">
        <v>239</v>
      </c>
      <c r="B175" t="s">
        <v>245</v>
      </c>
      <c r="C175">
        <v>159</v>
      </c>
      <c r="D175">
        <v>1</v>
      </c>
      <c r="E175" t="s">
        <v>27836</v>
      </c>
      <c r="F175">
        <v>99</v>
      </c>
      <c r="G175">
        <v>0</v>
      </c>
      <c r="H175" t="s">
        <v>637</v>
      </c>
      <c r="I175" t="s">
        <v>22936</v>
      </c>
      <c r="J175" t="s">
        <v>676</v>
      </c>
      <c r="K175" t="s">
        <v>639</v>
      </c>
      <c r="L175" t="s">
        <v>640</v>
      </c>
      <c r="M175" t="s">
        <v>27837</v>
      </c>
      <c r="N175" t="s">
        <v>639</v>
      </c>
      <c r="O175" t="s">
        <v>641</v>
      </c>
      <c r="P175" t="s">
        <v>5</v>
      </c>
      <c r="Q175" t="s">
        <v>642</v>
      </c>
      <c r="R175" t="s">
        <v>640</v>
      </c>
      <c r="S175" t="s">
        <v>27838</v>
      </c>
      <c r="T175" t="s">
        <v>27837</v>
      </c>
    </row>
    <row r="176" spans="1:20" x14ac:dyDescent="0.25">
      <c r="A176" t="s">
        <v>239</v>
      </c>
      <c r="B176" t="s">
        <v>245</v>
      </c>
      <c r="C176">
        <v>159</v>
      </c>
      <c r="D176">
        <v>5</v>
      </c>
      <c r="E176" t="s">
        <v>27839</v>
      </c>
      <c r="F176">
        <v>548.25</v>
      </c>
      <c r="G176">
        <v>0</v>
      </c>
      <c r="H176" t="s">
        <v>637</v>
      </c>
      <c r="I176" t="s">
        <v>22936</v>
      </c>
      <c r="J176" t="s">
        <v>676</v>
      </c>
      <c r="K176" t="s">
        <v>639</v>
      </c>
      <c r="L176" t="s">
        <v>640</v>
      </c>
      <c r="M176" t="s">
        <v>27840</v>
      </c>
      <c r="N176" t="s">
        <v>639</v>
      </c>
      <c r="O176" t="s">
        <v>641</v>
      </c>
      <c r="P176" t="s">
        <v>5</v>
      </c>
      <c r="Q176" t="s">
        <v>642</v>
      </c>
      <c r="R176" t="s">
        <v>640</v>
      </c>
      <c r="S176" t="s">
        <v>27841</v>
      </c>
      <c r="T176" t="s">
        <v>27840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27842</v>
      </c>
      <c r="F177">
        <v>100</v>
      </c>
      <c r="G177">
        <v>0</v>
      </c>
      <c r="H177" t="s">
        <v>637</v>
      </c>
      <c r="I177" t="s">
        <v>27843</v>
      </c>
      <c r="J177" t="s">
        <v>727</v>
      </c>
      <c r="K177" t="s">
        <v>639</v>
      </c>
      <c r="L177" t="s">
        <v>640</v>
      </c>
      <c r="M177" t="s">
        <v>27844</v>
      </c>
      <c r="N177" t="s">
        <v>639</v>
      </c>
      <c r="O177" t="s">
        <v>647</v>
      </c>
      <c r="P177" t="s">
        <v>5</v>
      </c>
      <c r="Q177" t="s">
        <v>648</v>
      </c>
      <c r="R177" t="s">
        <v>27845</v>
      </c>
      <c r="S177" t="s">
        <v>27846</v>
      </c>
      <c r="T177" t="s">
        <v>27844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27847</v>
      </c>
      <c r="F178">
        <v>100</v>
      </c>
      <c r="G178">
        <v>0</v>
      </c>
      <c r="H178" t="s">
        <v>637</v>
      </c>
      <c r="I178" t="s">
        <v>711</v>
      </c>
      <c r="J178" t="s">
        <v>757</v>
      </c>
      <c r="K178" t="s">
        <v>639</v>
      </c>
      <c r="L178" t="s">
        <v>640</v>
      </c>
      <c r="M178" t="s">
        <v>27848</v>
      </c>
      <c r="N178" t="s">
        <v>639</v>
      </c>
      <c r="O178" t="s">
        <v>641</v>
      </c>
      <c r="P178" t="s">
        <v>5</v>
      </c>
      <c r="Q178" t="s">
        <v>642</v>
      </c>
      <c r="R178" t="s">
        <v>640</v>
      </c>
      <c r="S178" t="s">
        <v>27849</v>
      </c>
      <c r="T178" t="s">
        <v>27848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27850</v>
      </c>
      <c r="F179">
        <v>100</v>
      </c>
      <c r="G179">
        <v>0</v>
      </c>
      <c r="H179" t="s">
        <v>661</v>
      </c>
      <c r="I179" t="s">
        <v>27851</v>
      </c>
      <c r="J179" t="s">
        <v>788</v>
      </c>
      <c r="K179" t="s">
        <v>639</v>
      </c>
      <c r="L179" t="s">
        <v>640</v>
      </c>
      <c r="M179" t="s">
        <v>27848</v>
      </c>
      <c r="N179" t="s">
        <v>639</v>
      </c>
      <c r="O179" t="s">
        <v>647</v>
      </c>
      <c r="P179" t="s">
        <v>5</v>
      </c>
      <c r="Q179" t="s">
        <v>648</v>
      </c>
      <c r="R179" t="s">
        <v>640</v>
      </c>
      <c r="S179" t="s">
        <v>27852</v>
      </c>
      <c r="T179" t="s">
        <v>27853</v>
      </c>
    </row>
    <row r="180" spans="1:20" x14ac:dyDescent="0.25">
      <c r="A180" t="s">
        <v>22</v>
      </c>
      <c r="B180" t="s">
        <v>27</v>
      </c>
      <c r="C180">
        <v>66.333333333333329</v>
      </c>
      <c r="D180">
        <v>3</v>
      </c>
      <c r="E180" t="s">
        <v>27854</v>
      </c>
      <c r="F180">
        <v>197</v>
      </c>
      <c r="G180">
        <v>0</v>
      </c>
      <c r="H180" t="s">
        <v>637</v>
      </c>
      <c r="I180" t="s">
        <v>27855</v>
      </c>
      <c r="J180" t="s">
        <v>644</v>
      </c>
      <c r="K180" t="s">
        <v>639</v>
      </c>
      <c r="L180" t="s">
        <v>640</v>
      </c>
      <c r="M180" t="s">
        <v>27853</v>
      </c>
      <c r="N180" t="s">
        <v>639</v>
      </c>
      <c r="O180" t="s">
        <v>641</v>
      </c>
      <c r="P180" t="s">
        <v>5</v>
      </c>
      <c r="Q180" t="s">
        <v>642</v>
      </c>
      <c r="R180" t="s">
        <v>640</v>
      </c>
      <c r="S180" t="s">
        <v>27856</v>
      </c>
      <c r="T180" t="s">
        <v>27853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27857</v>
      </c>
      <c r="F181">
        <v>100</v>
      </c>
      <c r="G181">
        <v>0</v>
      </c>
      <c r="H181" t="s">
        <v>637</v>
      </c>
      <c r="I181" t="s">
        <v>27858</v>
      </c>
      <c r="J181" t="s">
        <v>762</v>
      </c>
      <c r="K181" t="s">
        <v>639</v>
      </c>
      <c r="L181" t="s">
        <v>640</v>
      </c>
      <c r="M181" t="s">
        <v>27859</v>
      </c>
      <c r="N181" t="s">
        <v>639</v>
      </c>
      <c r="O181" t="s">
        <v>641</v>
      </c>
      <c r="P181" t="s">
        <v>5</v>
      </c>
      <c r="Q181" t="s">
        <v>642</v>
      </c>
      <c r="R181" t="s">
        <v>640</v>
      </c>
      <c r="S181" t="s">
        <v>27860</v>
      </c>
      <c r="T181" t="s">
        <v>27859</v>
      </c>
    </row>
    <row r="182" spans="1:20" x14ac:dyDescent="0.25">
      <c r="A182" t="s">
        <v>18</v>
      </c>
      <c r="B182" t="s">
        <v>19</v>
      </c>
      <c r="C182">
        <v>66.666666666666671</v>
      </c>
      <c r="D182">
        <v>3</v>
      </c>
      <c r="E182" t="s">
        <v>27861</v>
      </c>
      <c r="F182">
        <v>100</v>
      </c>
      <c r="G182">
        <v>0</v>
      </c>
      <c r="H182" t="s">
        <v>637</v>
      </c>
      <c r="I182" t="s">
        <v>27862</v>
      </c>
      <c r="J182" t="s">
        <v>715</v>
      </c>
      <c r="K182" t="s">
        <v>639</v>
      </c>
      <c r="L182" t="s">
        <v>640</v>
      </c>
      <c r="M182" t="s">
        <v>27863</v>
      </c>
      <c r="N182" t="s">
        <v>639</v>
      </c>
      <c r="O182" t="s">
        <v>647</v>
      </c>
      <c r="P182" t="s">
        <v>5</v>
      </c>
      <c r="Q182" t="s">
        <v>648</v>
      </c>
      <c r="R182" t="s">
        <v>640</v>
      </c>
      <c r="S182" t="s">
        <v>27864</v>
      </c>
      <c r="T182" t="s">
        <v>27859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27865</v>
      </c>
      <c r="F183">
        <v>200</v>
      </c>
      <c r="G183">
        <v>0</v>
      </c>
      <c r="H183" t="s">
        <v>637</v>
      </c>
      <c r="I183" t="s">
        <v>27866</v>
      </c>
      <c r="J183" t="s">
        <v>653</v>
      </c>
      <c r="K183" t="s">
        <v>639</v>
      </c>
      <c r="L183" t="s">
        <v>640</v>
      </c>
      <c r="M183" t="s">
        <v>27859</v>
      </c>
      <c r="N183" t="s">
        <v>639</v>
      </c>
      <c r="O183" t="s">
        <v>641</v>
      </c>
      <c r="P183" t="s">
        <v>5</v>
      </c>
      <c r="Q183" t="s">
        <v>642</v>
      </c>
      <c r="R183" t="s">
        <v>640</v>
      </c>
      <c r="S183" t="s">
        <v>27867</v>
      </c>
      <c r="T183" t="s">
        <v>27859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27868</v>
      </c>
      <c r="F184">
        <v>200</v>
      </c>
      <c r="G184">
        <v>0</v>
      </c>
      <c r="H184" t="s">
        <v>637</v>
      </c>
      <c r="I184" t="s">
        <v>27869</v>
      </c>
      <c r="J184" t="s">
        <v>658</v>
      </c>
      <c r="K184" t="s">
        <v>639</v>
      </c>
      <c r="L184" t="s">
        <v>640</v>
      </c>
      <c r="M184" t="s">
        <v>27870</v>
      </c>
      <c r="N184" t="s">
        <v>639</v>
      </c>
      <c r="O184" t="s">
        <v>647</v>
      </c>
      <c r="P184" t="s">
        <v>5</v>
      </c>
      <c r="Q184" t="s">
        <v>648</v>
      </c>
      <c r="R184" t="s">
        <v>640</v>
      </c>
      <c r="S184" t="s">
        <v>27871</v>
      </c>
      <c r="T184" t="s">
        <v>27870</v>
      </c>
    </row>
    <row r="185" spans="1:20" x14ac:dyDescent="0.25">
      <c r="A185" t="s">
        <v>239</v>
      </c>
      <c r="B185" t="s">
        <v>742</v>
      </c>
      <c r="C185">
        <v>92.65</v>
      </c>
      <c r="D185">
        <v>1</v>
      </c>
      <c r="E185" t="s">
        <v>27872</v>
      </c>
      <c r="F185">
        <v>100.15</v>
      </c>
      <c r="G185">
        <v>7.5</v>
      </c>
      <c r="H185" t="s">
        <v>677</v>
      </c>
      <c r="I185" t="s">
        <v>27873</v>
      </c>
      <c r="J185" t="s">
        <v>27874</v>
      </c>
      <c r="K185" t="s">
        <v>24130</v>
      </c>
      <c r="L185" t="s">
        <v>27875</v>
      </c>
      <c r="M185" t="s">
        <v>27876</v>
      </c>
      <c r="N185" t="s">
        <v>639</v>
      </c>
      <c r="O185" t="s">
        <v>678</v>
      </c>
      <c r="P185" t="s">
        <v>23</v>
      </c>
      <c r="Q185" t="s">
        <v>679</v>
      </c>
      <c r="R185" t="s">
        <v>640</v>
      </c>
      <c r="S185" t="s">
        <v>27877</v>
      </c>
      <c r="T185" t="s">
        <v>27876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27878</v>
      </c>
      <c r="F186">
        <v>100</v>
      </c>
      <c r="G186">
        <v>0</v>
      </c>
      <c r="H186" t="s">
        <v>637</v>
      </c>
      <c r="I186" t="s">
        <v>27879</v>
      </c>
      <c r="J186" t="s">
        <v>654</v>
      </c>
      <c r="K186" t="s">
        <v>639</v>
      </c>
      <c r="L186" t="s">
        <v>640</v>
      </c>
      <c r="M186" t="s">
        <v>27880</v>
      </c>
      <c r="N186" t="s">
        <v>639</v>
      </c>
      <c r="O186" t="s">
        <v>641</v>
      </c>
      <c r="P186" t="s">
        <v>5</v>
      </c>
      <c r="Q186" t="s">
        <v>642</v>
      </c>
      <c r="R186" t="s">
        <v>640</v>
      </c>
      <c r="S186" t="s">
        <v>27881</v>
      </c>
      <c r="T186" t="s">
        <v>27880</v>
      </c>
    </row>
    <row r="187" spans="1:20" x14ac:dyDescent="0.25">
      <c r="A187" t="s">
        <v>18</v>
      </c>
      <c r="B187" t="s">
        <v>19</v>
      </c>
      <c r="C187">
        <v>66.666666666666671</v>
      </c>
      <c r="D187">
        <v>3</v>
      </c>
      <c r="E187" t="s">
        <v>27882</v>
      </c>
      <c r="F187">
        <v>199</v>
      </c>
      <c r="G187">
        <v>0</v>
      </c>
      <c r="H187" t="s">
        <v>637</v>
      </c>
      <c r="I187" t="s">
        <v>27883</v>
      </c>
      <c r="J187" t="s">
        <v>645</v>
      </c>
      <c r="K187" t="s">
        <v>639</v>
      </c>
      <c r="L187" t="s">
        <v>640</v>
      </c>
      <c r="M187" t="s">
        <v>27884</v>
      </c>
      <c r="N187" t="s">
        <v>639</v>
      </c>
      <c r="O187" t="s">
        <v>641</v>
      </c>
      <c r="P187" t="s">
        <v>5</v>
      </c>
      <c r="Q187" t="s">
        <v>642</v>
      </c>
      <c r="R187" t="s">
        <v>640</v>
      </c>
      <c r="S187" t="s">
        <v>27885</v>
      </c>
      <c r="T187" t="s">
        <v>27884</v>
      </c>
    </row>
    <row r="188" spans="1:20" x14ac:dyDescent="0.25">
      <c r="A188" t="s">
        <v>239</v>
      </c>
      <c r="B188" t="s">
        <v>245</v>
      </c>
      <c r="C188">
        <v>159</v>
      </c>
      <c r="D188">
        <v>1</v>
      </c>
      <c r="E188" t="s">
        <v>27882</v>
      </c>
      <c r="F188">
        <v>199</v>
      </c>
      <c r="G188">
        <v>0</v>
      </c>
      <c r="H188" t="s">
        <v>637</v>
      </c>
      <c r="I188" t="s">
        <v>27883</v>
      </c>
      <c r="J188" t="s">
        <v>645</v>
      </c>
      <c r="K188" t="s">
        <v>639</v>
      </c>
      <c r="L188" t="s">
        <v>640</v>
      </c>
      <c r="M188" t="s">
        <v>27884</v>
      </c>
      <c r="N188" t="s">
        <v>639</v>
      </c>
      <c r="O188" t="s">
        <v>641</v>
      </c>
      <c r="P188" t="s">
        <v>5</v>
      </c>
      <c r="Q188" t="s">
        <v>642</v>
      </c>
      <c r="R188" t="s">
        <v>640</v>
      </c>
      <c r="S188" t="s">
        <v>27885</v>
      </c>
      <c r="T188" t="s">
        <v>27884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27886</v>
      </c>
      <c r="F189">
        <v>100</v>
      </c>
      <c r="G189">
        <v>0</v>
      </c>
      <c r="H189" t="s">
        <v>637</v>
      </c>
      <c r="I189" t="s">
        <v>11022</v>
      </c>
      <c r="J189" t="s">
        <v>702</v>
      </c>
      <c r="K189" t="s">
        <v>639</v>
      </c>
      <c r="L189" t="s">
        <v>640</v>
      </c>
      <c r="M189" t="s">
        <v>27887</v>
      </c>
      <c r="N189" t="s">
        <v>639</v>
      </c>
      <c r="O189" t="s">
        <v>641</v>
      </c>
      <c r="P189" t="s">
        <v>5</v>
      </c>
      <c r="Q189" t="s">
        <v>642</v>
      </c>
      <c r="R189" t="s">
        <v>640</v>
      </c>
      <c r="S189" t="s">
        <v>27888</v>
      </c>
      <c r="T189" t="s">
        <v>27887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27889</v>
      </c>
      <c r="F190">
        <v>200</v>
      </c>
      <c r="G190">
        <v>0</v>
      </c>
      <c r="H190" t="s">
        <v>637</v>
      </c>
      <c r="I190" t="s">
        <v>27890</v>
      </c>
      <c r="J190" t="s">
        <v>646</v>
      </c>
      <c r="K190" t="s">
        <v>639</v>
      </c>
      <c r="L190" t="s">
        <v>640</v>
      </c>
      <c r="M190" t="s">
        <v>27675</v>
      </c>
      <c r="N190" t="s">
        <v>639</v>
      </c>
      <c r="O190" t="s">
        <v>647</v>
      </c>
      <c r="P190" t="s">
        <v>5</v>
      </c>
      <c r="Q190" t="s">
        <v>648</v>
      </c>
      <c r="R190" t="s">
        <v>640</v>
      </c>
      <c r="S190" t="s">
        <v>27891</v>
      </c>
      <c r="T190" t="s">
        <v>27892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27893</v>
      </c>
      <c r="F191">
        <v>100</v>
      </c>
      <c r="G191">
        <v>0</v>
      </c>
      <c r="H191" t="s">
        <v>637</v>
      </c>
      <c r="I191" t="s">
        <v>27894</v>
      </c>
      <c r="J191" t="s">
        <v>864</v>
      </c>
      <c r="K191" t="s">
        <v>639</v>
      </c>
      <c r="L191" t="s">
        <v>640</v>
      </c>
      <c r="M191" t="s">
        <v>27895</v>
      </c>
      <c r="N191" t="s">
        <v>639</v>
      </c>
      <c r="O191" t="s">
        <v>641</v>
      </c>
      <c r="P191" t="s">
        <v>5</v>
      </c>
      <c r="Q191" t="s">
        <v>642</v>
      </c>
      <c r="R191" t="s">
        <v>640</v>
      </c>
      <c r="S191" t="s">
        <v>27896</v>
      </c>
      <c r="T191" t="s">
        <v>27895</v>
      </c>
    </row>
    <row r="192" spans="1:20" x14ac:dyDescent="0.25">
      <c r="A192" t="s">
        <v>18</v>
      </c>
      <c r="B192" t="s">
        <v>19</v>
      </c>
      <c r="C192">
        <v>66.666666666666671</v>
      </c>
      <c r="D192">
        <v>3</v>
      </c>
      <c r="E192" t="s">
        <v>27897</v>
      </c>
      <c r="F192">
        <v>129</v>
      </c>
      <c r="G192">
        <v>0</v>
      </c>
      <c r="H192" t="s">
        <v>637</v>
      </c>
      <c r="I192" t="s">
        <v>1119</v>
      </c>
      <c r="J192" t="s">
        <v>664</v>
      </c>
      <c r="K192" t="s">
        <v>639</v>
      </c>
      <c r="L192" t="s">
        <v>640</v>
      </c>
      <c r="M192" t="s">
        <v>27898</v>
      </c>
      <c r="N192" t="s">
        <v>639</v>
      </c>
      <c r="O192" t="s">
        <v>641</v>
      </c>
      <c r="P192" t="s">
        <v>5</v>
      </c>
      <c r="Q192" t="s">
        <v>642</v>
      </c>
      <c r="R192" t="s">
        <v>640</v>
      </c>
      <c r="S192" t="s">
        <v>27899</v>
      </c>
      <c r="T192" t="s">
        <v>27898</v>
      </c>
    </row>
    <row r="193" spans="1:20" x14ac:dyDescent="0.25">
      <c r="A193" t="s">
        <v>22</v>
      </c>
      <c r="B193" t="s">
        <v>27</v>
      </c>
      <c r="C193">
        <v>120</v>
      </c>
      <c r="D193">
        <v>1</v>
      </c>
      <c r="E193" t="s">
        <v>27900</v>
      </c>
      <c r="F193">
        <v>100</v>
      </c>
      <c r="G193">
        <v>0</v>
      </c>
      <c r="H193" t="s">
        <v>637</v>
      </c>
      <c r="I193" t="s">
        <v>27901</v>
      </c>
      <c r="J193" t="s">
        <v>777</v>
      </c>
      <c r="K193" t="s">
        <v>639</v>
      </c>
      <c r="L193" t="s">
        <v>640</v>
      </c>
      <c r="M193" t="s">
        <v>27902</v>
      </c>
      <c r="N193" t="s">
        <v>639</v>
      </c>
      <c r="O193" t="s">
        <v>647</v>
      </c>
      <c r="P193" t="s">
        <v>5</v>
      </c>
      <c r="Q193" t="s">
        <v>648</v>
      </c>
      <c r="R193" t="s">
        <v>640</v>
      </c>
      <c r="S193" t="s">
        <v>27903</v>
      </c>
      <c r="T193" t="s">
        <v>27902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27904</v>
      </c>
      <c r="F194">
        <v>200</v>
      </c>
      <c r="G194">
        <v>0</v>
      </c>
      <c r="H194" t="s">
        <v>637</v>
      </c>
      <c r="I194" t="s">
        <v>969</v>
      </c>
      <c r="J194" t="s">
        <v>663</v>
      </c>
      <c r="K194" t="s">
        <v>639</v>
      </c>
      <c r="L194" t="s">
        <v>640</v>
      </c>
      <c r="M194" t="s">
        <v>27905</v>
      </c>
      <c r="N194" t="s">
        <v>639</v>
      </c>
      <c r="O194" t="s">
        <v>641</v>
      </c>
      <c r="P194" t="s">
        <v>5</v>
      </c>
      <c r="Q194" t="s">
        <v>642</v>
      </c>
      <c r="R194" t="s">
        <v>640</v>
      </c>
      <c r="S194" t="s">
        <v>27906</v>
      </c>
      <c r="T194" t="s">
        <v>27905</v>
      </c>
    </row>
    <row r="195" spans="1:20" x14ac:dyDescent="0.25">
      <c r="A195" t="s">
        <v>147</v>
      </c>
      <c r="B195" t="s">
        <v>148</v>
      </c>
      <c r="C195">
        <v>65</v>
      </c>
      <c r="D195">
        <v>9</v>
      </c>
      <c r="E195" t="s">
        <v>27907</v>
      </c>
      <c r="F195">
        <v>272.08999999999997</v>
      </c>
      <c r="G195">
        <v>0</v>
      </c>
      <c r="H195" t="s">
        <v>637</v>
      </c>
      <c r="I195" t="s">
        <v>27908</v>
      </c>
      <c r="J195" t="s">
        <v>646</v>
      </c>
      <c r="K195" t="s">
        <v>639</v>
      </c>
      <c r="L195" t="s">
        <v>640</v>
      </c>
      <c r="M195" t="s">
        <v>27909</v>
      </c>
      <c r="N195" t="s">
        <v>639</v>
      </c>
      <c r="O195" t="s">
        <v>641</v>
      </c>
      <c r="P195" t="s">
        <v>5</v>
      </c>
      <c r="Q195" t="s">
        <v>642</v>
      </c>
      <c r="R195" t="s">
        <v>6868</v>
      </c>
      <c r="S195" t="s">
        <v>27910</v>
      </c>
      <c r="T195" t="s">
        <v>27909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3</v>
      </c>
      <c r="E196" t="s">
        <v>27911</v>
      </c>
      <c r="F196">
        <v>129</v>
      </c>
      <c r="G196">
        <v>0</v>
      </c>
      <c r="H196" t="s">
        <v>637</v>
      </c>
      <c r="I196" t="s">
        <v>27912</v>
      </c>
      <c r="J196" t="s">
        <v>653</v>
      </c>
      <c r="K196" t="s">
        <v>639</v>
      </c>
      <c r="L196" t="s">
        <v>640</v>
      </c>
      <c r="M196" t="s">
        <v>27913</v>
      </c>
      <c r="N196" t="s">
        <v>639</v>
      </c>
      <c r="O196" t="s">
        <v>647</v>
      </c>
      <c r="P196" t="s">
        <v>5</v>
      </c>
      <c r="Q196" t="s">
        <v>648</v>
      </c>
      <c r="R196" t="s">
        <v>640</v>
      </c>
      <c r="S196" t="s">
        <v>27914</v>
      </c>
      <c r="T196" t="s">
        <v>27915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27916</v>
      </c>
      <c r="F197">
        <v>200</v>
      </c>
      <c r="G197">
        <v>0</v>
      </c>
      <c r="H197" t="s">
        <v>637</v>
      </c>
      <c r="I197" t="s">
        <v>27917</v>
      </c>
      <c r="J197" t="s">
        <v>697</v>
      </c>
      <c r="K197" t="s">
        <v>639</v>
      </c>
      <c r="L197" t="s">
        <v>640</v>
      </c>
      <c r="M197" t="s">
        <v>27918</v>
      </c>
      <c r="N197" t="s">
        <v>639</v>
      </c>
      <c r="O197" t="s">
        <v>641</v>
      </c>
      <c r="P197" t="s">
        <v>5</v>
      </c>
      <c r="Q197" t="s">
        <v>642</v>
      </c>
      <c r="R197" t="s">
        <v>640</v>
      </c>
      <c r="S197" t="s">
        <v>27919</v>
      </c>
      <c r="T197" t="s">
        <v>27918</v>
      </c>
    </row>
    <row r="198" spans="1:20" x14ac:dyDescent="0.25">
      <c r="A198" t="s">
        <v>22</v>
      </c>
      <c r="B198" t="s">
        <v>27</v>
      </c>
      <c r="C198">
        <v>66.333333333333329</v>
      </c>
      <c r="D198">
        <v>3</v>
      </c>
      <c r="E198" t="s">
        <v>27920</v>
      </c>
      <c r="F198">
        <v>164.84</v>
      </c>
      <c r="G198">
        <v>7</v>
      </c>
      <c r="H198" t="s">
        <v>677</v>
      </c>
      <c r="I198" t="s">
        <v>1288</v>
      </c>
      <c r="J198" t="s">
        <v>1289</v>
      </c>
      <c r="K198" t="s">
        <v>817</v>
      </c>
      <c r="L198" t="s">
        <v>1290</v>
      </c>
      <c r="M198" t="s">
        <v>27921</v>
      </c>
      <c r="N198" t="s">
        <v>639</v>
      </c>
      <c r="O198" t="s">
        <v>678</v>
      </c>
      <c r="P198" t="s">
        <v>23</v>
      </c>
      <c r="Q198" t="s">
        <v>679</v>
      </c>
      <c r="R198" t="s">
        <v>640</v>
      </c>
      <c r="S198" t="s">
        <v>27922</v>
      </c>
      <c r="T198" t="s">
        <v>27921</v>
      </c>
    </row>
    <row r="199" spans="1:20" x14ac:dyDescent="0.25">
      <c r="A199" t="s">
        <v>22</v>
      </c>
      <c r="B199" t="s">
        <v>27</v>
      </c>
      <c r="C199">
        <v>66.333333333333329</v>
      </c>
      <c r="D199">
        <v>3</v>
      </c>
      <c r="E199" t="s">
        <v>27923</v>
      </c>
      <c r="F199">
        <v>210</v>
      </c>
      <c r="G199">
        <v>13</v>
      </c>
      <c r="H199" t="s">
        <v>637</v>
      </c>
      <c r="I199" t="s">
        <v>27924</v>
      </c>
      <c r="J199" t="s">
        <v>7914</v>
      </c>
      <c r="K199" t="s">
        <v>639</v>
      </c>
      <c r="L199" t="s">
        <v>640</v>
      </c>
      <c r="M199" t="s">
        <v>27925</v>
      </c>
      <c r="N199" t="s">
        <v>639</v>
      </c>
      <c r="O199" t="s">
        <v>647</v>
      </c>
      <c r="P199" t="s">
        <v>5</v>
      </c>
      <c r="Q199" t="s">
        <v>648</v>
      </c>
      <c r="R199" t="s">
        <v>640</v>
      </c>
      <c r="S199" t="s">
        <v>27926</v>
      </c>
      <c r="T199" t="s">
        <v>27925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27927</v>
      </c>
      <c r="F200">
        <v>200</v>
      </c>
      <c r="G200">
        <v>0</v>
      </c>
      <c r="H200" t="s">
        <v>637</v>
      </c>
      <c r="I200" t="s">
        <v>27928</v>
      </c>
      <c r="J200" t="s">
        <v>658</v>
      </c>
      <c r="K200" t="s">
        <v>639</v>
      </c>
      <c r="L200" t="s">
        <v>640</v>
      </c>
      <c r="M200" t="s">
        <v>27925</v>
      </c>
      <c r="N200" t="s">
        <v>639</v>
      </c>
      <c r="O200" t="s">
        <v>647</v>
      </c>
      <c r="P200" t="s">
        <v>5</v>
      </c>
      <c r="Q200" t="s">
        <v>648</v>
      </c>
      <c r="R200" t="s">
        <v>640</v>
      </c>
      <c r="S200" t="s">
        <v>27929</v>
      </c>
      <c r="T200" t="s">
        <v>27930</v>
      </c>
    </row>
    <row r="201" spans="1:20" x14ac:dyDescent="0.25">
      <c r="A201" t="s">
        <v>22</v>
      </c>
      <c r="B201" t="s">
        <v>213</v>
      </c>
      <c r="C201">
        <v>64</v>
      </c>
      <c r="D201">
        <v>2</v>
      </c>
      <c r="E201" t="s">
        <v>27931</v>
      </c>
      <c r="F201">
        <v>128</v>
      </c>
      <c r="G201">
        <v>0</v>
      </c>
      <c r="H201" t="s">
        <v>677</v>
      </c>
      <c r="I201" t="s">
        <v>19540</v>
      </c>
      <c r="J201" t="s">
        <v>19541</v>
      </c>
      <c r="K201" t="s">
        <v>4467</v>
      </c>
      <c r="L201" t="s">
        <v>19542</v>
      </c>
      <c r="M201" t="s">
        <v>27932</v>
      </c>
      <c r="N201" t="s">
        <v>639</v>
      </c>
      <c r="O201" t="s">
        <v>678</v>
      </c>
      <c r="P201" t="s">
        <v>23</v>
      </c>
      <c r="Q201" t="s">
        <v>679</v>
      </c>
      <c r="R201" t="s">
        <v>640</v>
      </c>
      <c r="S201" t="s">
        <v>27933</v>
      </c>
      <c r="T201" t="s">
        <v>27932</v>
      </c>
    </row>
    <row r="202" spans="1:20" x14ac:dyDescent="0.25">
      <c r="A202" t="s">
        <v>22</v>
      </c>
      <c r="B202" t="s">
        <v>27</v>
      </c>
      <c r="C202">
        <v>80</v>
      </c>
      <c r="D202">
        <v>1</v>
      </c>
      <c r="E202" t="s">
        <v>27934</v>
      </c>
      <c r="F202">
        <v>80</v>
      </c>
      <c r="G202">
        <v>0</v>
      </c>
      <c r="H202" t="s">
        <v>649</v>
      </c>
      <c r="I202" t="s">
        <v>6088</v>
      </c>
      <c r="J202" t="s">
        <v>27935</v>
      </c>
      <c r="K202" t="s">
        <v>27936</v>
      </c>
      <c r="L202" t="s">
        <v>9774</v>
      </c>
      <c r="M202" t="s">
        <v>27937</v>
      </c>
      <c r="N202" t="s">
        <v>639</v>
      </c>
      <c r="O202" t="s">
        <v>651</v>
      </c>
      <c r="P202" t="s">
        <v>26</v>
      </c>
      <c r="Q202" t="s">
        <v>652</v>
      </c>
      <c r="R202" t="s">
        <v>640</v>
      </c>
      <c r="S202" t="s">
        <v>27938</v>
      </c>
      <c r="T202" t="s">
        <v>27939</v>
      </c>
    </row>
    <row r="203" spans="1:20" x14ac:dyDescent="0.25">
      <c r="A203" t="s">
        <v>22</v>
      </c>
      <c r="B203" t="s">
        <v>27</v>
      </c>
      <c r="C203">
        <v>120</v>
      </c>
      <c r="D203">
        <v>1</v>
      </c>
      <c r="E203" t="s">
        <v>27940</v>
      </c>
      <c r="F203">
        <v>100</v>
      </c>
      <c r="G203">
        <v>0</v>
      </c>
      <c r="H203" t="s">
        <v>637</v>
      </c>
      <c r="I203" t="s">
        <v>27941</v>
      </c>
      <c r="J203" t="s">
        <v>644</v>
      </c>
      <c r="K203" t="s">
        <v>639</v>
      </c>
      <c r="L203" t="s">
        <v>640</v>
      </c>
      <c r="M203" t="s">
        <v>27942</v>
      </c>
      <c r="N203" t="s">
        <v>639</v>
      </c>
      <c r="O203" t="s">
        <v>641</v>
      </c>
      <c r="P203" t="s">
        <v>5</v>
      </c>
      <c r="Q203" t="s">
        <v>642</v>
      </c>
      <c r="R203" t="s">
        <v>640</v>
      </c>
      <c r="S203" t="s">
        <v>27943</v>
      </c>
      <c r="T203" t="s">
        <v>27942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27944</v>
      </c>
      <c r="F204">
        <v>200</v>
      </c>
      <c r="G204">
        <v>0</v>
      </c>
      <c r="H204" t="s">
        <v>637</v>
      </c>
      <c r="I204" t="s">
        <v>27945</v>
      </c>
      <c r="J204" t="s">
        <v>653</v>
      </c>
      <c r="K204" t="s">
        <v>639</v>
      </c>
      <c r="L204" t="s">
        <v>640</v>
      </c>
      <c r="M204" t="s">
        <v>27946</v>
      </c>
      <c r="N204" t="s">
        <v>639</v>
      </c>
      <c r="O204" t="s">
        <v>647</v>
      </c>
      <c r="P204" t="s">
        <v>5</v>
      </c>
      <c r="Q204" t="s">
        <v>648</v>
      </c>
      <c r="R204" t="s">
        <v>640</v>
      </c>
      <c r="S204" t="s">
        <v>27947</v>
      </c>
      <c r="T204" t="s">
        <v>27948</v>
      </c>
    </row>
    <row r="205" spans="1:20" x14ac:dyDescent="0.25">
      <c r="A205" t="s">
        <v>601</v>
      </c>
      <c r="B205" t="s">
        <v>742</v>
      </c>
      <c r="C205">
        <v>98.02</v>
      </c>
      <c r="D205">
        <v>1</v>
      </c>
      <c r="E205" t="s">
        <v>27949</v>
      </c>
      <c r="F205">
        <v>203.03</v>
      </c>
      <c r="G205">
        <v>7</v>
      </c>
      <c r="H205" t="s">
        <v>677</v>
      </c>
      <c r="I205" t="s">
        <v>27950</v>
      </c>
      <c r="J205" t="s">
        <v>27951</v>
      </c>
      <c r="K205" t="s">
        <v>763</v>
      </c>
      <c r="L205" t="s">
        <v>27952</v>
      </c>
      <c r="M205" t="s">
        <v>27953</v>
      </c>
      <c r="N205" t="s">
        <v>639</v>
      </c>
      <c r="O205" t="s">
        <v>678</v>
      </c>
      <c r="P205" t="s">
        <v>23</v>
      </c>
      <c r="Q205" t="s">
        <v>679</v>
      </c>
      <c r="R205" t="s">
        <v>640</v>
      </c>
      <c r="S205" t="s">
        <v>27954</v>
      </c>
      <c r="T205" t="s">
        <v>27953</v>
      </c>
    </row>
    <row r="206" spans="1:20" x14ac:dyDescent="0.25">
      <c r="A206" t="s">
        <v>601</v>
      </c>
      <c r="B206" t="s">
        <v>742</v>
      </c>
      <c r="C206">
        <v>98.01</v>
      </c>
      <c r="D206">
        <v>1</v>
      </c>
      <c r="E206" t="s">
        <v>27949</v>
      </c>
      <c r="F206">
        <v>203.03</v>
      </c>
      <c r="G206">
        <v>7</v>
      </c>
      <c r="H206" t="s">
        <v>677</v>
      </c>
      <c r="I206" t="s">
        <v>27950</v>
      </c>
      <c r="J206" t="s">
        <v>27951</v>
      </c>
      <c r="K206" t="s">
        <v>763</v>
      </c>
      <c r="L206" t="s">
        <v>27952</v>
      </c>
      <c r="M206" t="s">
        <v>27953</v>
      </c>
      <c r="N206" t="s">
        <v>639</v>
      </c>
      <c r="O206" t="s">
        <v>678</v>
      </c>
      <c r="P206" t="s">
        <v>23</v>
      </c>
      <c r="Q206" t="s">
        <v>679</v>
      </c>
      <c r="R206" t="s">
        <v>640</v>
      </c>
      <c r="S206" t="s">
        <v>27954</v>
      </c>
      <c r="T206" t="s">
        <v>27953</v>
      </c>
    </row>
    <row r="207" spans="1:20" x14ac:dyDescent="0.25">
      <c r="A207" t="s">
        <v>239</v>
      </c>
      <c r="B207" t="s">
        <v>245</v>
      </c>
      <c r="C207">
        <v>139</v>
      </c>
      <c r="D207">
        <v>3</v>
      </c>
      <c r="E207" t="s">
        <v>27955</v>
      </c>
      <c r="F207">
        <v>471</v>
      </c>
      <c r="G207">
        <v>54</v>
      </c>
      <c r="H207" t="s">
        <v>649</v>
      </c>
      <c r="I207" t="s">
        <v>27956</v>
      </c>
      <c r="J207" t="s">
        <v>27957</v>
      </c>
      <c r="K207" t="s">
        <v>27958</v>
      </c>
      <c r="L207" t="s">
        <v>10916</v>
      </c>
      <c r="M207" t="s">
        <v>27959</v>
      </c>
      <c r="N207" t="s">
        <v>639</v>
      </c>
      <c r="O207" t="s">
        <v>651</v>
      </c>
      <c r="P207" t="s">
        <v>26</v>
      </c>
      <c r="Q207" t="s">
        <v>652</v>
      </c>
      <c r="R207" t="s">
        <v>640</v>
      </c>
      <c r="S207" t="s">
        <v>27960</v>
      </c>
      <c r="T207" t="s">
        <v>27961</v>
      </c>
    </row>
    <row r="208" spans="1:20" x14ac:dyDescent="0.25">
      <c r="A208" t="s">
        <v>22</v>
      </c>
      <c r="B208" t="s">
        <v>27</v>
      </c>
      <c r="C208">
        <v>66.333333333333329</v>
      </c>
      <c r="D208">
        <v>3</v>
      </c>
      <c r="E208" t="s">
        <v>27962</v>
      </c>
      <c r="F208">
        <v>197</v>
      </c>
      <c r="G208">
        <v>0</v>
      </c>
      <c r="H208" t="s">
        <v>637</v>
      </c>
      <c r="I208" t="s">
        <v>27963</v>
      </c>
      <c r="J208" t="s">
        <v>644</v>
      </c>
      <c r="K208" t="s">
        <v>639</v>
      </c>
      <c r="L208" t="s">
        <v>640</v>
      </c>
      <c r="M208" t="s">
        <v>27964</v>
      </c>
      <c r="N208" t="s">
        <v>639</v>
      </c>
      <c r="O208" t="s">
        <v>641</v>
      </c>
      <c r="P208" t="s">
        <v>5</v>
      </c>
      <c r="Q208" t="s">
        <v>642</v>
      </c>
      <c r="R208" t="s">
        <v>640</v>
      </c>
      <c r="S208" t="s">
        <v>27965</v>
      </c>
      <c r="T208" t="s">
        <v>27964</v>
      </c>
    </row>
    <row r="209" spans="1:20" x14ac:dyDescent="0.25">
      <c r="A209" t="s">
        <v>22</v>
      </c>
      <c r="B209" t="s">
        <v>27</v>
      </c>
      <c r="C209">
        <v>80</v>
      </c>
      <c r="D209">
        <v>1</v>
      </c>
      <c r="E209" t="s">
        <v>27966</v>
      </c>
      <c r="F209">
        <v>80</v>
      </c>
      <c r="G209">
        <v>0</v>
      </c>
      <c r="H209" t="s">
        <v>649</v>
      </c>
      <c r="I209" t="s">
        <v>20196</v>
      </c>
      <c r="J209" t="s">
        <v>27967</v>
      </c>
      <c r="K209" t="s">
        <v>776</v>
      </c>
      <c r="L209" t="s">
        <v>900</v>
      </c>
      <c r="M209" t="s">
        <v>27125</v>
      </c>
      <c r="N209" t="s">
        <v>639</v>
      </c>
      <c r="O209" t="s">
        <v>651</v>
      </c>
      <c r="P209" t="s">
        <v>26</v>
      </c>
      <c r="Q209" t="s">
        <v>652</v>
      </c>
      <c r="R209" t="s">
        <v>640</v>
      </c>
      <c r="S209" t="s">
        <v>27968</v>
      </c>
      <c r="T209" t="s">
        <v>27125</v>
      </c>
    </row>
    <row r="210" spans="1:20" x14ac:dyDescent="0.25">
      <c r="A210" t="s">
        <v>18</v>
      </c>
      <c r="B210" t="s">
        <v>19</v>
      </c>
      <c r="C210">
        <v>66.666666666666671</v>
      </c>
      <c r="D210">
        <v>3</v>
      </c>
      <c r="E210" t="s">
        <v>27969</v>
      </c>
      <c r="F210">
        <v>139</v>
      </c>
      <c r="G210">
        <v>10</v>
      </c>
      <c r="H210" t="s">
        <v>637</v>
      </c>
      <c r="I210" t="s">
        <v>27970</v>
      </c>
      <c r="J210" t="s">
        <v>697</v>
      </c>
      <c r="K210" t="s">
        <v>639</v>
      </c>
      <c r="L210" t="s">
        <v>640</v>
      </c>
      <c r="M210" t="s">
        <v>27971</v>
      </c>
      <c r="N210" t="s">
        <v>639</v>
      </c>
      <c r="O210" t="s">
        <v>641</v>
      </c>
      <c r="P210" t="s">
        <v>5</v>
      </c>
      <c r="Q210" t="s">
        <v>642</v>
      </c>
      <c r="R210" t="s">
        <v>640</v>
      </c>
      <c r="S210" t="s">
        <v>27972</v>
      </c>
      <c r="T210" t="s">
        <v>27971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27973</v>
      </c>
      <c r="F211">
        <v>200</v>
      </c>
      <c r="G211">
        <v>0</v>
      </c>
      <c r="H211" t="s">
        <v>637</v>
      </c>
      <c r="I211" t="s">
        <v>27974</v>
      </c>
      <c r="J211" t="s">
        <v>713</v>
      </c>
      <c r="K211" t="s">
        <v>639</v>
      </c>
      <c r="L211" t="s">
        <v>640</v>
      </c>
      <c r="M211" t="s">
        <v>27975</v>
      </c>
      <c r="N211" t="s">
        <v>639</v>
      </c>
      <c r="O211" t="s">
        <v>647</v>
      </c>
      <c r="P211" t="s">
        <v>5</v>
      </c>
      <c r="Q211" t="s">
        <v>648</v>
      </c>
      <c r="R211" t="s">
        <v>640</v>
      </c>
      <c r="S211" t="s">
        <v>27976</v>
      </c>
      <c r="T211" t="s">
        <v>27975</v>
      </c>
    </row>
    <row r="212" spans="1:20" x14ac:dyDescent="0.25">
      <c r="A212" t="s">
        <v>22</v>
      </c>
      <c r="B212" t="s">
        <v>27</v>
      </c>
      <c r="C212">
        <v>80</v>
      </c>
      <c r="D212">
        <v>1</v>
      </c>
      <c r="E212" t="s">
        <v>27977</v>
      </c>
      <c r="F212">
        <v>80</v>
      </c>
      <c r="G212">
        <v>0</v>
      </c>
      <c r="H212" t="s">
        <v>649</v>
      </c>
      <c r="I212" t="s">
        <v>27978</v>
      </c>
      <c r="J212" t="s">
        <v>27979</v>
      </c>
      <c r="K212" t="s">
        <v>13673</v>
      </c>
      <c r="L212" t="s">
        <v>672</v>
      </c>
      <c r="M212" t="s">
        <v>27980</v>
      </c>
      <c r="N212" t="s">
        <v>639</v>
      </c>
      <c r="O212" t="s">
        <v>651</v>
      </c>
      <c r="P212" t="s">
        <v>26</v>
      </c>
      <c r="Q212" t="s">
        <v>652</v>
      </c>
      <c r="R212" t="s">
        <v>640</v>
      </c>
      <c r="S212" t="s">
        <v>27981</v>
      </c>
      <c r="T212" t="s">
        <v>27980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27982</v>
      </c>
      <c r="F213">
        <v>200</v>
      </c>
      <c r="G213">
        <v>0</v>
      </c>
      <c r="H213" t="s">
        <v>637</v>
      </c>
      <c r="I213" t="s">
        <v>27983</v>
      </c>
      <c r="J213" t="s">
        <v>709</v>
      </c>
      <c r="K213" t="s">
        <v>639</v>
      </c>
      <c r="L213" t="s">
        <v>640</v>
      </c>
      <c r="M213" t="s">
        <v>27984</v>
      </c>
      <c r="N213" t="s">
        <v>639</v>
      </c>
      <c r="O213" t="s">
        <v>641</v>
      </c>
      <c r="P213" t="s">
        <v>5</v>
      </c>
      <c r="Q213" t="s">
        <v>642</v>
      </c>
      <c r="R213" t="s">
        <v>640</v>
      </c>
      <c r="S213" t="s">
        <v>27985</v>
      </c>
      <c r="T213" t="s">
        <v>27984</v>
      </c>
    </row>
    <row r="214" spans="1:20" x14ac:dyDescent="0.25">
      <c r="A214" t="s">
        <v>147</v>
      </c>
      <c r="B214" t="s">
        <v>148</v>
      </c>
      <c r="C214">
        <v>50</v>
      </c>
      <c r="D214">
        <v>12</v>
      </c>
      <c r="E214" t="s">
        <v>27986</v>
      </c>
      <c r="F214">
        <v>400</v>
      </c>
      <c r="G214">
        <v>0</v>
      </c>
      <c r="H214" t="s">
        <v>637</v>
      </c>
      <c r="I214" t="s">
        <v>27987</v>
      </c>
      <c r="J214" t="s">
        <v>682</v>
      </c>
      <c r="K214" t="s">
        <v>639</v>
      </c>
      <c r="L214" t="s">
        <v>640</v>
      </c>
      <c r="M214" t="s">
        <v>27988</v>
      </c>
      <c r="N214" t="s">
        <v>639</v>
      </c>
      <c r="O214" t="s">
        <v>641</v>
      </c>
      <c r="P214" t="s">
        <v>5</v>
      </c>
      <c r="Q214" t="s">
        <v>642</v>
      </c>
      <c r="R214" t="s">
        <v>640</v>
      </c>
      <c r="S214" t="s">
        <v>27989</v>
      </c>
      <c r="T214" t="s">
        <v>27988</v>
      </c>
    </row>
    <row r="215" spans="1:20" x14ac:dyDescent="0.25">
      <c r="A215" t="s">
        <v>147</v>
      </c>
      <c r="B215" t="s">
        <v>148</v>
      </c>
      <c r="C215">
        <v>50</v>
      </c>
      <c r="D215">
        <v>6</v>
      </c>
      <c r="E215" t="s">
        <v>27990</v>
      </c>
      <c r="F215">
        <v>200</v>
      </c>
      <c r="G215">
        <v>0</v>
      </c>
      <c r="H215" t="s">
        <v>637</v>
      </c>
      <c r="I215" t="s">
        <v>955</v>
      </c>
      <c r="J215" t="s">
        <v>755</v>
      </c>
      <c r="K215" t="s">
        <v>639</v>
      </c>
      <c r="L215" t="s">
        <v>640</v>
      </c>
      <c r="M215" t="s">
        <v>27991</v>
      </c>
      <c r="N215" t="s">
        <v>639</v>
      </c>
      <c r="O215" t="s">
        <v>641</v>
      </c>
      <c r="P215" t="s">
        <v>5</v>
      </c>
      <c r="Q215" t="s">
        <v>642</v>
      </c>
      <c r="R215" t="s">
        <v>640</v>
      </c>
      <c r="S215" t="s">
        <v>27992</v>
      </c>
      <c r="T215" t="s">
        <v>27993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27994</v>
      </c>
      <c r="F216">
        <v>726</v>
      </c>
      <c r="G216">
        <v>0</v>
      </c>
      <c r="H216" t="s">
        <v>637</v>
      </c>
      <c r="I216" t="s">
        <v>27995</v>
      </c>
      <c r="J216" t="s">
        <v>675</v>
      </c>
      <c r="K216" t="s">
        <v>639</v>
      </c>
      <c r="L216" t="s">
        <v>640</v>
      </c>
      <c r="M216" t="s">
        <v>27996</v>
      </c>
      <c r="N216" t="s">
        <v>639</v>
      </c>
      <c r="O216" t="s">
        <v>647</v>
      </c>
      <c r="P216" t="s">
        <v>5</v>
      </c>
      <c r="Q216" t="s">
        <v>648</v>
      </c>
      <c r="R216" t="s">
        <v>640</v>
      </c>
      <c r="S216" t="s">
        <v>27997</v>
      </c>
      <c r="T216" t="s">
        <v>27996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27994</v>
      </c>
      <c r="F217">
        <v>726</v>
      </c>
      <c r="G217">
        <v>0</v>
      </c>
      <c r="H217" t="s">
        <v>637</v>
      </c>
      <c r="I217" t="s">
        <v>27995</v>
      </c>
      <c r="J217" t="s">
        <v>675</v>
      </c>
      <c r="K217" t="s">
        <v>639</v>
      </c>
      <c r="L217" t="s">
        <v>640</v>
      </c>
      <c r="M217" t="s">
        <v>27996</v>
      </c>
      <c r="N217" t="s">
        <v>639</v>
      </c>
      <c r="O217" t="s">
        <v>647</v>
      </c>
      <c r="P217" t="s">
        <v>5</v>
      </c>
      <c r="Q217" t="s">
        <v>648</v>
      </c>
      <c r="R217" t="s">
        <v>640</v>
      </c>
      <c r="S217" t="s">
        <v>27997</v>
      </c>
      <c r="T217" t="s">
        <v>27996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27994</v>
      </c>
      <c r="F218">
        <v>726</v>
      </c>
      <c r="G218">
        <v>0</v>
      </c>
      <c r="H218" t="s">
        <v>637</v>
      </c>
      <c r="I218" t="s">
        <v>27995</v>
      </c>
      <c r="J218" t="s">
        <v>675</v>
      </c>
      <c r="K218" t="s">
        <v>639</v>
      </c>
      <c r="L218" t="s">
        <v>640</v>
      </c>
      <c r="M218" t="s">
        <v>27996</v>
      </c>
      <c r="N218" t="s">
        <v>639</v>
      </c>
      <c r="O218" t="s">
        <v>647</v>
      </c>
      <c r="P218" t="s">
        <v>5</v>
      </c>
      <c r="Q218" t="s">
        <v>648</v>
      </c>
      <c r="R218" t="s">
        <v>640</v>
      </c>
      <c r="S218" t="s">
        <v>27997</v>
      </c>
      <c r="T218" t="s">
        <v>27996</v>
      </c>
    </row>
    <row r="219" spans="1:20" x14ac:dyDescent="0.25">
      <c r="A219" t="s">
        <v>22</v>
      </c>
      <c r="B219" t="s">
        <v>27</v>
      </c>
      <c r="C219">
        <v>66.333333333333329</v>
      </c>
      <c r="D219">
        <v>3</v>
      </c>
      <c r="E219" t="s">
        <v>27994</v>
      </c>
      <c r="F219">
        <v>726</v>
      </c>
      <c r="G219">
        <v>0</v>
      </c>
      <c r="H219" t="s">
        <v>637</v>
      </c>
      <c r="I219" t="s">
        <v>27995</v>
      </c>
      <c r="J219" t="s">
        <v>675</v>
      </c>
      <c r="K219" t="s">
        <v>639</v>
      </c>
      <c r="L219" t="s">
        <v>640</v>
      </c>
      <c r="M219" t="s">
        <v>27996</v>
      </c>
      <c r="N219" t="s">
        <v>639</v>
      </c>
      <c r="O219" t="s">
        <v>647</v>
      </c>
      <c r="P219" t="s">
        <v>5</v>
      </c>
      <c r="Q219" t="s">
        <v>648</v>
      </c>
      <c r="R219" t="s">
        <v>640</v>
      </c>
      <c r="S219" t="s">
        <v>27997</v>
      </c>
      <c r="T219" t="s">
        <v>27996</v>
      </c>
    </row>
    <row r="220" spans="1:20" x14ac:dyDescent="0.25">
      <c r="A220" t="s">
        <v>72</v>
      </c>
      <c r="B220" t="s">
        <v>799</v>
      </c>
      <c r="C220">
        <v>83</v>
      </c>
      <c r="D220">
        <v>1</v>
      </c>
      <c r="E220" t="s">
        <v>27998</v>
      </c>
      <c r="F220">
        <v>83</v>
      </c>
      <c r="G220">
        <v>0</v>
      </c>
      <c r="H220" t="s">
        <v>649</v>
      </c>
      <c r="I220" t="s">
        <v>1021</v>
      </c>
      <c r="J220" t="s">
        <v>18272</v>
      </c>
      <c r="K220" t="s">
        <v>18273</v>
      </c>
      <c r="L220" t="s">
        <v>860</v>
      </c>
      <c r="M220" t="s">
        <v>27999</v>
      </c>
      <c r="N220" t="s">
        <v>639</v>
      </c>
      <c r="O220" t="s">
        <v>651</v>
      </c>
      <c r="P220" t="s">
        <v>26</v>
      </c>
      <c r="Q220" t="s">
        <v>652</v>
      </c>
      <c r="R220" t="s">
        <v>640</v>
      </c>
      <c r="S220" t="s">
        <v>28000</v>
      </c>
      <c r="T220" t="s">
        <v>28001</v>
      </c>
    </row>
    <row r="221" spans="1:20" x14ac:dyDescent="0.25">
      <c r="A221" t="s">
        <v>147</v>
      </c>
      <c r="B221" t="s">
        <v>148</v>
      </c>
      <c r="C221">
        <v>65</v>
      </c>
      <c r="D221">
        <v>9</v>
      </c>
      <c r="E221" t="s">
        <v>28002</v>
      </c>
      <c r="F221">
        <v>573.64</v>
      </c>
      <c r="G221">
        <v>0</v>
      </c>
      <c r="H221" t="s">
        <v>637</v>
      </c>
      <c r="I221" t="s">
        <v>28003</v>
      </c>
      <c r="J221" t="s">
        <v>5431</v>
      </c>
      <c r="K221" t="s">
        <v>639</v>
      </c>
      <c r="L221" t="s">
        <v>640</v>
      </c>
      <c r="M221" t="s">
        <v>28004</v>
      </c>
      <c r="N221" t="s">
        <v>639</v>
      </c>
      <c r="O221" t="s">
        <v>641</v>
      </c>
      <c r="P221" t="s">
        <v>5</v>
      </c>
      <c r="Q221" t="s">
        <v>642</v>
      </c>
      <c r="R221" t="s">
        <v>640</v>
      </c>
      <c r="S221" t="s">
        <v>28005</v>
      </c>
      <c r="T221" t="s">
        <v>28004</v>
      </c>
    </row>
    <row r="222" spans="1:20" x14ac:dyDescent="0.25">
      <c r="A222" t="s">
        <v>22</v>
      </c>
      <c r="B222" t="s">
        <v>27</v>
      </c>
      <c r="C222">
        <v>66.333333333333329</v>
      </c>
      <c r="D222">
        <v>3</v>
      </c>
      <c r="E222" t="s">
        <v>28002</v>
      </c>
      <c r="F222">
        <v>573.64</v>
      </c>
      <c r="G222">
        <v>0</v>
      </c>
      <c r="H222" t="s">
        <v>637</v>
      </c>
      <c r="I222" t="s">
        <v>28003</v>
      </c>
      <c r="J222" t="s">
        <v>5431</v>
      </c>
      <c r="K222" t="s">
        <v>639</v>
      </c>
      <c r="L222" t="s">
        <v>640</v>
      </c>
      <c r="M222" t="s">
        <v>28004</v>
      </c>
      <c r="N222" t="s">
        <v>639</v>
      </c>
      <c r="O222" t="s">
        <v>641</v>
      </c>
      <c r="P222" t="s">
        <v>5</v>
      </c>
      <c r="Q222" t="s">
        <v>642</v>
      </c>
      <c r="R222" t="s">
        <v>640</v>
      </c>
      <c r="S222" t="s">
        <v>28005</v>
      </c>
      <c r="T222" t="s">
        <v>28004</v>
      </c>
    </row>
    <row r="223" spans="1:20" x14ac:dyDescent="0.25">
      <c r="A223" t="s">
        <v>239</v>
      </c>
      <c r="B223" t="s">
        <v>245</v>
      </c>
      <c r="C223">
        <v>159</v>
      </c>
      <c r="D223">
        <v>1</v>
      </c>
      <c r="E223" t="s">
        <v>28002</v>
      </c>
      <c r="F223">
        <v>573.64</v>
      </c>
      <c r="G223">
        <v>0</v>
      </c>
      <c r="H223" t="s">
        <v>637</v>
      </c>
      <c r="I223" t="s">
        <v>28003</v>
      </c>
      <c r="J223" t="s">
        <v>5431</v>
      </c>
      <c r="K223" t="s">
        <v>639</v>
      </c>
      <c r="L223" t="s">
        <v>640</v>
      </c>
      <c r="M223" t="s">
        <v>28004</v>
      </c>
      <c r="N223" t="s">
        <v>639</v>
      </c>
      <c r="O223" t="s">
        <v>641</v>
      </c>
      <c r="P223" t="s">
        <v>5</v>
      </c>
      <c r="Q223" t="s">
        <v>642</v>
      </c>
      <c r="R223" t="s">
        <v>640</v>
      </c>
      <c r="S223" t="s">
        <v>28005</v>
      </c>
      <c r="T223" t="s">
        <v>28004</v>
      </c>
    </row>
    <row r="224" spans="1:20" x14ac:dyDescent="0.25">
      <c r="A224" t="s">
        <v>18</v>
      </c>
      <c r="B224" t="s">
        <v>19</v>
      </c>
      <c r="C224">
        <v>66.666666666666671</v>
      </c>
      <c r="D224">
        <v>3</v>
      </c>
      <c r="E224" t="s">
        <v>28006</v>
      </c>
      <c r="F224">
        <v>329</v>
      </c>
      <c r="G224">
        <v>0</v>
      </c>
      <c r="H224" t="s">
        <v>637</v>
      </c>
      <c r="I224" t="s">
        <v>13862</v>
      </c>
      <c r="J224" t="s">
        <v>750</v>
      </c>
      <c r="K224" t="s">
        <v>639</v>
      </c>
      <c r="L224" t="s">
        <v>640</v>
      </c>
      <c r="M224" t="s">
        <v>28007</v>
      </c>
      <c r="N224" t="s">
        <v>639</v>
      </c>
      <c r="O224" t="s">
        <v>647</v>
      </c>
      <c r="P224" t="s">
        <v>5</v>
      </c>
      <c r="Q224" t="s">
        <v>648</v>
      </c>
      <c r="R224" t="s">
        <v>640</v>
      </c>
      <c r="S224" t="s">
        <v>28008</v>
      </c>
      <c r="T224" t="s">
        <v>28007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28006</v>
      </c>
      <c r="F225">
        <v>329</v>
      </c>
      <c r="G225">
        <v>0</v>
      </c>
      <c r="H225" t="s">
        <v>637</v>
      </c>
      <c r="I225" t="s">
        <v>13862</v>
      </c>
      <c r="J225" t="s">
        <v>750</v>
      </c>
      <c r="K225" t="s">
        <v>639</v>
      </c>
      <c r="L225" t="s">
        <v>640</v>
      </c>
      <c r="M225" t="s">
        <v>28007</v>
      </c>
      <c r="N225" t="s">
        <v>639</v>
      </c>
      <c r="O225" t="s">
        <v>647</v>
      </c>
      <c r="P225" t="s">
        <v>5</v>
      </c>
      <c r="Q225" t="s">
        <v>648</v>
      </c>
      <c r="R225" t="s">
        <v>640</v>
      </c>
      <c r="S225" t="s">
        <v>28008</v>
      </c>
      <c r="T225" t="s">
        <v>28007</v>
      </c>
    </row>
    <row r="226" spans="1:20" x14ac:dyDescent="0.25">
      <c r="A226" t="s">
        <v>147</v>
      </c>
      <c r="B226" t="s">
        <v>148</v>
      </c>
      <c r="C226">
        <v>50</v>
      </c>
      <c r="D226">
        <v>6</v>
      </c>
      <c r="E226" t="s">
        <v>28009</v>
      </c>
      <c r="F226">
        <v>288</v>
      </c>
      <c r="G226">
        <v>88</v>
      </c>
      <c r="H226" t="s">
        <v>637</v>
      </c>
      <c r="I226" t="s">
        <v>7639</v>
      </c>
      <c r="J226" t="s">
        <v>884</v>
      </c>
      <c r="K226" t="s">
        <v>639</v>
      </c>
      <c r="L226" t="s">
        <v>640</v>
      </c>
      <c r="M226" t="s">
        <v>28007</v>
      </c>
      <c r="N226" t="s">
        <v>639</v>
      </c>
      <c r="O226" t="s">
        <v>641</v>
      </c>
      <c r="P226" t="s">
        <v>5</v>
      </c>
      <c r="Q226" t="s">
        <v>642</v>
      </c>
      <c r="R226" t="s">
        <v>640</v>
      </c>
      <c r="S226" t="s">
        <v>28010</v>
      </c>
      <c r="T226" t="s">
        <v>28007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28011</v>
      </c>
      <c r="F227">
        <v>200</v>
      </c>
      <c r="G227">
        <v>0</v>
      </c>
      <c r="H227" t="s">
        <v>637</v>
      </c>
      <c r="I227" t="s">
        <v>28012</v>
      </c>
      <c r="J227" t="s">
        <v>692</v>
      </c>
      <c r="K227" t="s">
        <v>639</v>
      </c>
      <c r="L227" t="s">
        <v>640</v>
      </c>
      <c r="M227" t="s">
        <v>28013</v>
      </c>
      <c r="N227" t="s">
        <v>639</v>
      </c>
      <c r="O227" t="s">
        <v>641</v>
      </c>
      <c r="P227" t="s">
        <v>5</v>
      </c>
      <c r="Q227" t="s">
        <v>642</v>
      </c>
      <c r="R227" t="s">
        <v>640</v>
      </c>
      <c r="S227" t="s">
        <v>28014</v>
      </c>
      <c r="T227" t="s">
        <v>28013</v>
      </c>
    </row>
    <row r="228" spans="1:20" x14ac:dyDescent="0.25">
      <c r="A228" t="s">
        <v>22</v>
      </c>
      <c r="B228" t="s">
        <v>27</v>
      </c>
      <c r="C228">
        <v>66.333333333333329</v>
      </c>
      <c r="D228">
        <v>3</v>
      </c>
      <c r="E228" t="s">
        <v>28015</v>
      </c>
      <c r="F228">
        <v>197</v>
      </c>
      <c r="G228">
        <v>0</v>
      </c>
      <c r="H228" t="s">
        <v>637</v>
      </c>
      <c r="I228" t="s">
        <v>887</v>
      </c>
      <c r="J228" t="s">
        <v>719</v>
      </c>
      <c r="K228" t="s">
        <v>639</v>
      </c>
      <c r="L228" t="s">
        <v>640</v>
      </c>
      <c r="M228" t="s">
        <v>28016</v>
      </c>
      <c r="N228" t="s">
        <v>639</v>
      </c>
      <c r="O228" t="s">
        <v>641</v>
      </c>
      <c r="P228" t="s">
        <v>5</v>
      </c>
      <c r="Q228" t="s">
        <v>642</v>
      </c>
      <c r="R228" t="s">
        <v>640</v>
      </c>
      <c r="S228" t="s">
        <v>28017</v>
      </c>
      <c r="T228" t="s">
        <v>28018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"/>
  <sheetViews>
    <sheetView zoomScale="85" zoomScaleNormal="85" workbookViewId="0">
      <pane xSplit="2" ySplit="1" topLeftCell="T17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8.26953125" bestFit="1" customWidth="1"/>
    <col min="22" max="22" width="15.906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"/>
  <sheetViews>
    <sheetView zoomScale="70" zoomScaleNormal="70" workbookViewId="0">
      <pane xSplit="2" ySplit="1" topLeftCell="T19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"/>
  <sheetViews>
    <sheetView zoomScale="70" zoomScaleNormal="70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ALL</vt:lpstr>
      <vt:lpstr>คำนวนต้นทุน</vt:lpstr>
      <vt:lpstr>คำนวนต้นทุน 1-28</vt:lpstr>
      <vt:lpstr>ADS - Campaign</vt:lpstr>
      <vt:lpstr>NOTE</vt:lpstr>
      <vt:lpstr>สินค้า</vt:lpstr>
      <vt:lpstr>ต้นฉบับ</vt:lpstr>
      <vt:lpstr>เซต1-31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2025-03-26T01:28:15Z</cp:lastPrinted>
  <dcterms:created xsi:type="dcterms:W3CDTF">2024-11-02T07:31:23Z</dcterms:created>
  <dcterms:modified xsi:type="dcterms:W3CDTF">2026-06-02T10:35:04Z</dcterms:modified>
</cp:coreProperties>
</file>